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Prototypes\Cotton\Observed\"/>
    </mc:Choice>
  </mc:AlternateContent>
  <xr:revisionPtr revIDLastSave="0" documentId="13_ncr:1_{1724AA35-6DD0-40F4-96A3-22CB887B2921}" xr6:coauthVersionLast="47" xr6:coauthVersionMax="47" xr10:uidLastSave="{00000000-0000-0000-0000-000000000000}"/>
  <bookViews>
    <workbookView xWindow="-120" yWindow="-120" windowWidth="38640" windowHeight="21240" xr2:uid="{2CD5F283-94FE-4198-B98E-779709417693}"/>
  </bookViews>
  <sheets>
    <sheet name="CottonObserved" sheetId="1" r:id="rId1"/>
  </sheets>
  <definedNames>
    <definedName name="_xlnm._FilterDatabase" localSheetId="0" hidden="1">CottonObserved!$A$1:$FJ$2704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S2470" i="1" l="1"/>
  <c r="BS2442" i="1"/>
  <c r="BS2413" i="1"/>
  <c r="BA2457" i="1"/>
  <c r="BA2428" i="1"/>
  <c r="AW2469" i="1"/>
  <c r="AW2468" i="1"/>
  <c r="AW2457" i="1"/>
  <c r="AW2441" i="1"/>
  <c r="AW2439" i="1"/>
  <c r="AW2428" i="1"/>
  <c r="AS2469" i="1"/>
  <c r="AS2468" i="1"/>
  <c r="AS2457" i="1"/>
  <c r="AQ2469" i="1"/>
  <c r="AQ2468" i="1"/>
  <c r="AQ2457" i="1"/>
  <c r="AE2469" i="1"/>
  <c r="AE2468" i="1"/>
  <c r="AE2457" i="1"/>
  <c r="AE2441" i="1"/>
  <c r="AE2439" i="1"/>
  <c r="AE2428" i="1"/>
  <c r="AS2441" i="1"/>
  <c r="AS2439" i="1"/>
  <c r="AS2428" i="1"/>
  <c r="AQ2441" i="1"/>
  <c r="AQ2439" i="1"/>
  <c r="AQ2428" i="1"/>
  <c r="BA2399" i="1"/>
  <c r="AW2412" i="1"/>
  <c r="AW2410" i="1"/>
  <c r="AW2399" i="1"/>
  <c r="BH2469" i="1"/>
  <c r="BH2468" i="1"/>
  <c r="BH2457" i="1"/>
  <c r="BH2441" i="1"/>
  <c r="BH2439" i="1"/>
  <c r="BH2428" i="1"/>
  <c r="BH2412" i="1"/>
  <c r="BH2410" i="1"/>
  <c r="BH2399" i="1"/>
  <c r="BJ2399" i="1" l="1"/>
  <c r="BJ2457" i="1"/>
  <c r="BJ2428" i="1"/>
  <c r="AE2412" i="1"/>
  <c r="AE2410" i="1"/>
  <c r="AE2399" i="1"/>
  <c r="AS2412" i="1"/>
  <c r="AS2410" i="1"/>
  <c r="AS2399" i="1"/>
  <c r="AQ2412" i="1"/>
  <c r="AQ2410" i="1"/>
  <c r="AQ2399" i="1"/>
  <c r="CO2467" i="1" l="1"/>
  <c r="CO2466" i="1"/>
  <c r="CO2462" i="1"/>
  <c r="CO2460" i="1"/>
  <c r="CO2459" i="1"/>
  <c r="CO2458" i="1"/>
  <c r="CO2456" i="1"/>
  <c r="CO2454" i="1"/>
  <c r="CO2452" i="1"/>
  <c r="CO2451" i="1"/>
  <c r="CO2450" i="1"/>
  <c r="CO2446" i="1"/>
  <c r="CO2445" i="1"/>
  <c r="CO2444" i="1"/>
  <c r="CO2438" i="1"/>
  <c r="CO2437" i="1"/>
  <c r="CO2433" i="1"/>
  <c r="CO2431" i="1"/>
  <c r="CO2430" i="1"/>
  <c r="CO2429" i="1"/>
  <c r="CO2427" i="1"/>
  <c r="CO2425" i="1"/>
  <c r="CO2423" i="1"/>
  <c r="CO2422" i="1"/>
  <c r="CO2421" i="1"/>
  <c r="CO2417" i="1"/>
  <c r="CO2416" i="1"/>
  <c r="CO2415" i="1"/>
  <c r="CO2409" i="1"/>
  <c r="CO2408" i="1"/>
  <c r="CO2405" i="1"/>
  <c r="CO2402" i="1"/>
  <c r="CO2401" i="1"/>
  <c r="CO2400" i="1"/>
  <c r="CO2398" i="1"/>
  <c r="CO2396" i="1"/>
  <c r="CO2394" i="1"/>
  <c r="CO2393" i="1"/>
  <c r="CO2392" i="1"/>
  <c r="CO2388" i="1"/>
  <c r="CO2387" i="1"/>
  <c r="CO2386" i="1"/>
  <c r="CR1889" i="1"/>
  <c r="CR1888" i="1"/>
  <c r="CR1886" i="1"/>
  <c r="CR1884" i="1"/>
  <c r="CR1882" i="1"/>
  <c r="CR1881" i="1"/>
  <c r="CR1880" i="1"/>
  <c r="CR1879" i="1"/>
  <c r="CR1877" i="1"/>
  <c r="CR1876" i="1"/>
  <c r="CR1875" i="1"/>
  <c r="CR1873" i="1"/>
  <c r="CR1870" i="1"/>
  <c r="CR1869" i="1"/>
  <c r="CR1868" i="1"/>
  <c r="CR1866" i="1"/>
  <c r="CR1864" i="1"/>
  <c r="CR1862" i="1"/>
  <c r="CR1861" i="1"/>
  <c r="CR1860" i="1"/>
  <c r="CR1859" i="1"/>
  <c r="CR1857" i="1"/>
  <c r="CR1855" i="1"/>
  <c r="CR1854" i="1"/>
  <c r="CU1889" i="1"/>
  <c r="CU1888" i="1"/>
  <c r="CU1886" i="1"/>
  <c r="CU1884" i="1"/>
  <c r="CU1882" i="1"/>
  <c r="CU1881" i="1"/>
  <c r="CU1880" i="1"/>
  <c r="CU1879" i="1"/>
  <c r="CU1877" i="1"/>
  <c r="CU1876" i="1"/>
  <c r="CU1875" i="1"/>
  <c r="CU1873" i="1"/>
  <c r="CU1870" i="1"/>
  <c r="CU1869" i="1"/>
  <c r="CU1868" i="1"/>
  <c r="CU1866" i="1"/>
  <c r="CU1864" i="1"/>
  <c r="CU1862" i="1"/>
  <c r="CU1861" i="1"/>
  <c r="CU1860" i="1"/>
  <c r="CU1859" i="1"/>
  <c r="CU1857" i="1"/>
  <c r="CU1855" i="1"/>
  <c r="CU1854" i="1"/>
  <c r="CX1889" i="1"/>
  <c r="CX1888" i="1"/>
  <c r="CX1886" i="1"/>
  <c r="CX1884" i="1"/>
  <c r="CX1882" i="1"/>
  <c r="CX1881" i="1"/>
  <c r="CX1880" i="1"/>
  <c r="CX1879" i="1"/>
  <c r="CX1877" i="1"/>
  <c r="CX1876" i="1"/>
  <c r="CX1875" i="1"/>
  <c r="CX1873" i="1"/>
  <c r="CX1870" i="1"/>
  <c r="CX1869" i="1"/>
  <c r="CX1868" i="1"/>
  <c r="CX1866" i="1"/>
  <c r="CX1864" i="1"/>
  <c r="CX1862" i="1"/>
  <c r="CX1861" i="1"/>
  <c r="CX1860" i="1"/>
  <c r="CX1859" i="1"/>
  <c r="CX1857" i="1"/>
  <c r="CX1855" i="1"/>
  <c r="CX1854" i="1"/>
  <c r="DA1889" i="1"/>
  <c r="DA1888" i="1"/>
  <c r="DA1886" i="1"/>
  <c r="DA1884" i="1"/>
  <c r="DA1882" i="1"/>
  <c r="DA1881" i="1"/>
  <c r="DA1880" i="1"/>
  <c r="DA1879" i="1"/>
  <c r="DA1877" i="1"/>
  <c r="DA1876" i="1"/>
  <c r="DA1875" i="1"/>
  <c r="DA1873" i="1"/>
  <c r="DA1870" i="1"/>
  <c r="DA1869" i="1"/>
  <c r="DA1868" i="1"/>
  <c r="DA1866" i="1"/>
  <c r="DA1864" i="1"/>
  <c r="DA1862" i="1"/>
  <c r="DA1861" i="1"/>
  <c r="DA1860" i="1"/>
  <c r="DA1859" i="1"/>
  <c r="DA1857" i="1"/>
  <c r="DA1855" i="1"/>
  <c r="DA1854" i="1"/>
  <c r="DD1889" i="1"/>
  <c r="DD1888" i="1"/>
  <c r="DD1886" i="1"/>
  <c r="DD1884" i="1"/>
  <c r="DD1882" i="1"/>
  <c r="DD1881" i="1"/>
  <c r="DD1880" i="1"/>
  <c r="DD1879" i="1"/>
  <c r="DD1877" i="1"/>
  <c r="DD1876" i="1"/>
  <c r="DD1875" i="1"/>
  <c r="DD1873" i="1"/>
  <c r="DD1870" i="1"/>
  <c r="DD1869" i="1"/>
  <c r="DD1868" i="1"/>
  <c r="DD1866" i="1"/>
  <c r="DD1864" i="1"/>
  <c r="DD1862" i="1"/>
  <c r="DD1861" i="1"/>
  <c r="DD1860" i="1"/>
  <c r="DD1859" i="1"/>
  <c r="DD1857" i="1"/>
  <c r="DD1855" i="1"/>
  <c r="DD1854" i="1"/>
  <c r="DG1889" i="1"/>
  <c r="DG1888" i="1"/>
  <c r="DG1886" i="1"/>
  <c r="DG1884" i="1"/>
  <c r="DG1882" i="1"/>
  <c r="DG1881" i="1"/>
  <c r="DG1880" i="1"/>
  <c r="DG1879" i="1"/>
  <c r="DG1877" i="1"/>
  <c r="DG1876" i="1"/>
  <c r="DG1875" i="1"/>
  <c r="DG1873" i="1"/>
  <c r="DG1870" i="1"/>
  <c r="DG1869" i="1"/>
  <c r="DG1868" i="1"/>
  <c r="DG1866" i="1"/>
  <c r="DG1864" i="1"/>
  <c r="DG1862" i="1"/>
  <c r="DG1861" i="1"/>
  <c r="DG1860" i="1"/>
  <c r="DG1859" i="1"/>
  <c r="DG1857" i="1"/>
  <c r="DG1855" i="1"/>
  <c r="DG1854" i="1"/>
  <c r="DJ1889" i="1"/>
  <c r="DJ1888" i="1"/>
  <c r="DJ1886" i="1"/>
  <c r="DJ1884" i="1"/>
  <c r="DJ1882" i="1"/>
  <c r="DJ1881" i="1"/>
  <c r="DJ1880" i="1"/>
  <c r="DJ1879" i="1"/>
  <c r="DJ1877" i="1"/>
  <c r="DJ1876" i="1"/>
  <c r="DJ1875" i="1"/>
  <c r="DJ1873" i="1"/>
  <c r="DJ1870" i="1"/>
  <c r="DJ1869" i="1"/>
  <c r="DJ1868" i="1"/>
  <c r="DJ1866" i="1"/>
  <c r="DJ1864" i="1"/>
  <c r="DJ1862" i="1"/>
  <c r="DJ1861" i="1"/>
  <c r="DJ1860" i="1"/>
  <c r="DJ1859" i="1"/>
  <c r="DJ1857" i="1"/>
  <c r="DJ1855" i="1"/>
  <c r="DJ1854" i="1"/>
  <c r="DM1889" i="1"/>
  <c r="DM1888" i="1"/>
  <c r="DM1886" i="1"/>
  <c r="DM1884" i="1"/>
  <c r="DM1882" i="1"/>
  <c r="DM1881" i="1"/>
  <c r="DM1880" i="1"/>
  <c r="DM1879" i="1"/>
  <c r="DM1877" i="1"/>
  <c r="DM1876" i="1"/>
  <c r="DM1875" i="1"/>
  <c r="DM1873" i="1"/>
  <c r="DM1870" i="1"/>
  <c r="DM1869" i="1"/>
  <c r="DM1868" i="1"/>
  <c r="DM1866" i="1"/>
  <c r="DM1864" i="1"/>
  <c r="DM1862" i="1"/>
  <c r="DM1861" i="1"/>
  <c r="DM1860" i="1"/>
  <c r="DM1859" i="1"/>
  <c r="DM1857" i="1"/>
  <c r="DM1855" i="1"/>
  <c r="DM1854" i="1"/>
  <c r="DP1889" i="1"/>
  <c r="DP1888" i="1"/>
  <c r="DP1886" i="1"/>
  <c r="DP1884" i="1"/>
  <c r="DP1882" i="1"/>
  <c r="DP1881" i="1"/>
  <c r="DP1880" i="1"/>
  <c r="DP1879" i="1"/>
  <c r="DP1877" i="1"/>
  <c r="DP1876" i="1"/>
  <c r="DP1875" i="1"/>
  <c r="DP1873" i="1"/>
  <c r="DP1870" i="1"/>
  <c r="DP1869" i="1"/>
  <c r="DP1868" i="1"/>
  <c r="DP1866" i="1"/>
  <c r="DP1864" i="1"/>
  <c r="DP1862" i="1"/>
  <c r="DP1861" i="1"/>
  <c r="DP1860" i="1"/>
  <c r="DP1859" i="1"/>
  <c r="DP1857" i="1"/>
  <c r="DP1855" i="1"/>
  <c r="DP1854" i="1"/>
  <c r="AS1866" i="1"/>
  <c r="AS1871" i="1"/>
  <c r="AS1878" i="1"/>
  <c r="AS1887" i="1"/>
  <c r="AS1908" i="1"/>
  <c r="AS1913" i="1"/>
  <c r="AS1923" i="1"/>
  <c r="AS1934" i="1"/>
  <c r="AS1951" i="1"/>
  <c r="AS1959" i="1"/>
  <c r="AS1968" i="1"/>
  <c r="AS1979" i="1"/>
  <c r="AS1999" i="1"/>
  <c r="AS2006" i="1"/>
  <c r="AS2014" i="1"/>
  <c r="AS2027" i="1"/>
  <c r="CA2511" i="1" l="1"/>
  <c r="CA2507" i="1"/>
  <c r="CA2501" i="1"/>
  <c r="CA2497" i="1"/>
  <c r="CA2494" i="1"/>
  <c r="CA2491" i="1"/>
  <c r="CA2487" i="1"/>
  <c r="CA2484" i="1"/>
  <c r="CA2480" i="1"/>
  <c r="CA2478" i="1"/>
  <c r="CA2474" i="1"/>
  <c r="DF1738" i="1"/>
  <c r="DC1738" i="1"/>
  <c r="CZ1738" i="1"/>
  <c r="CW1738" i="1"/>
  <c r="CT1738" i="1"/>
  <c r="CO1738" i="1" l="1"/>
  <c r="DF1763" i="1"/>
  <c r="DC1763" i="1"/>
  <c r="CZ1763" i="1"/>
  <c r="CW1763" i="1"/>
  <c r="CT1763" i="1"/>
  <c r="DF1759" i="1"/>
  <c r="DC1759" i="1"/>
  <c r="CZ1759" i="1"/>
  <c r="CW1759" i="1"/>
  <c r="CT1759" i="1"/>
  <c r="CO1759" i="1" l="1"/>
  <c r="CO2508" i="1"/>
  <c r="CO2505" i="1"/>
  <c r="CO2503" i="1"/>
  <c r="CO2502" i="1"/>
  <c r="CO2500" i="1"/>
  <c r="CO2497" i="1"/>
  <c r="CO2495" i="1"/>
  <c r="CO2492" i="1"/>
  <c r="CO2488" i="1"/>
  <c r="CO2485" i="1"/>
  <c r="CO2483" i="1"/>
  <c r="CO2480" i="1"/>
  <c r="CO2478" i="1"/>
  <c r="CO2476" i="1"/>
  <c r="AT2511" i="1"/>
  <c r="AT2507" i="1"/>
  <c r="AT2501" i="1"/>
  <c r="AT2497" i="1"/>
  <c r="AT2494" i="1"/>
  <c r="AT2491" i="1"/>
  <c r="AT2487" i="1"/>
  <c r="AT2484" i="1"/>
  <c r="AT2480" i="1"/>
  <c r="AT2478" i="1"/>
  <c r="AT2474" i="1"/>
  <c r="AS2511" i="1"/>
  <c r="AS2507" i="1"/>
  <c r="AS2501" i="1"/>
  <c r="AS2497" i="1"/>
  <c r="AS2494" i="1"/>
  <c r="AS2491" i="1"/>
  <c r="AS2487" i="1"/>
  <c r="AS2484" i="1"/>
  <c r="AS2480" i="1"/>
  <c r="AS2478" i="1"/>
  <c r="AS2474" i="1"/>
  <c r="BH2511" i="1"/>
  <c r="BK2511" i="1" s="1"/>
  <c r="BH2507" i="1"/>
  <c r="BK2507" i="1" s="1"/>
  <c r="BH2501" i="1"/>
  <c r="BK2501" i="1" s="1"/>
  <c r="BH2497" i="1"/>
  <c r="BK2497" i="1" s="1"/>
  <c r="BH2494" i="1"/>
  <c r="BK2494" i="1" s="1"/>
  <c r="BH2491" i="1"/>
  <c r="BK2491" i="1" s="1"/>
  <c r="BH2487" i="1"/>
  <c r="BK2487" i="1" s="1"/>
  <c r="BH2484" i="1"/>
  <c r="BK2484" i="1" s="1"/>
  <c r="BH2480" i="1"/>
  <c r="BK2480" i="1" s="1"/>
  <c r="BH2478" i="1"/>
  <c r="BK2478" i="1" s="1"/>
  <c r="BH2474" i="1"/>
  <c r="BK2474" i="1" s="1"/>
  <c r="O2496" i="1"/>
  <c r="O2493" i="1"/>
  <c r="O2491" i="1"/>
  <c r="O2489" i="1"/>
  <c r="O2486" i="1"/>
  <c r="O2482" i="1"/>
  <c r="O2480" i="1"/>
  <c r="O2479" i="1"/>
  <c r="BZ102" i="1"/>
  <c r="BY102" i="1"/>
  <c r="BX102" i="1"/>
  <c r="BZ101" i="1"/>
  <c r="BY101" i="1"/>
  <c r="BX101" i="1"/>
  <c r="BZ100" i="1"/>
  <c r="BY100" i="1"/>
  <c r="BX100" i="1"/>
  <c r="BZ99" i="1"/>
  <c r="BY99" i="1"/>
  <c r="BX99" i="1"/>
  <c r="BZ98" i="1"/>
  <c r="BY98" i="1"/>
  <c r="BX98" i="1"/>
  <c r="BZ97" i="1"/>
  <c r="BY97" i="1"/>
  <c r="BX97" i="1"/>
  <c r="BZ96" i="1"/>
  <c r="BY96" i="1"/>
  <c r="BX96" i="1"/>
  <c r="BZ95" i="1"/>
  <c r="BY95" i="1"/>
  <c r="BX95" i="1"/>
  <c r="BZ94" i="1"/>
  <c r="BY94" i="1"/>
  <c r="BX94" i="1"/>
  <c r="BZ93" i="1"/>
  <c r="BY93" i="1"/>
  <c r="BX93" i="1"/>
  <c r="BZ92" i="1"/>
  <c r="BY92" i="1"/>
  <c r="BX92" i="1"/>
  <c r="BZ91" i="1"/>
  <c r="BY91" i="1"/>
  <c r="BX91" i="1"/>
  <c r="BZ120" i="1"/>
  <c r="BY120" i="1"/>
  <c r="BX120" i="1"/>
  <c r="BZ119" i="1"/>
  <c r="BY119" i="1"/>
  <c r="BX119" i="1"/>
  <c r="BZ118" i="1"/>
  <c r="BY118" i="1"/>
  <c r="BX118" i="1"/>
  <c r="BZ117" i="1"/>
  <c r="BY117" i="1"/>
  <c r="BX117" i="1"/>
  <c r="BZ116" i="1"/>
  <c r="BY116" i="1"/>
  <c r="BX116" i="1"/>
  <c r="BZ115" i="1"/>
  <c r="BY115" i="1"/>
  <c r="BX115" i="1"/>
  <c r="BZ114" i="1"/>
  <c r="BY114" i="1"/>
  <c r="BX114" i="1"/>
  <c r="BZ113" i="1"/>
  <c r="BY113" i="1"/>
  <c r="BX113" i="1"/>
  <c r="BZ112" i="1"/>
  <c r="BY112" i="1"/>
  <c r="BX112" i="1"/>
  <c r="BZ111" i="1"/>
  <c r="BY111" i="1"/>
  <c r="BX111" i="1"/>
  <c r="BZ110" i="1"/>
  <c r="BY110" i="1"/>
  <c r="BX110" i="1"/>
  <c r="BZ109" i="1"/>
  <c r="BY109" i="1"/>
  <c r="BX109" i="1"/>
  <c r="BZ108" i="1"/>
  <c r="BY108" i="1"/>
  <c r="BX108" i="1"/>
  <c r="BZ107" i="1"/>
  <c r="BY107" i="1"/>
  <c r="BX107" i="1"/>
  <c r="BZ106" i="1"/>
  <c r="BY106" i="1"/>
  <c r="BX106" i="1"/>
  <c r="BZ105" i="1"/>
  <c r="BY105" i="1"/>
  <c r="BX105" i="1"/>
  <c r="BZ104" i="1"/>
  <c r="BY104" i="1"/>
  <c r="BX104" i="1"/>
  <c r="BZ103" i="1"/>
  <c r="BY103" i="1"/>
  <c r="BX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X174" i="1"/>
  <c r="BY174" i="1"/>
  <c r="BZ174" i="1"/>
  <c r="BX177" i="1"/>
  <c r="BY177" i="1"/>
  <c r="BZ177" i="1"/>
  <c r="BX179" i="1"/>
  <c r="BY179" i="1"/>
  <c r="BZ179" i="1"/>
  <c r="BX180" i="1"/>
  <c r="BY180" i="1"/>
  <c r="BZ180" i="1"/>
  <c r="BX190" i="1"/>
  <c r="BY190" i="1"/>
  <c r="BZ190" i="1"/>
  <c r="BX195" i="1"/>
  <c r="BY195" i="1"/>
  <c r="BZ195" i="1"/>
  <c r="BX198" i="1"/>
  <c r="BY198" i="1"/>
  <c r="BZ198" i="1"/>
  <c r="BX200" i="1"/>
  <c r="BY200" i="1"/>
  <c r="BZ200" i="1"/>
  <c r="BX201" i="1"/>
  <c r="BY201" i="1"/>
  <c r="BZ201" i="1"/>
  <c r="BX211" i="1"/>
  <c r="BY211" i="1"/>
  <c r="BZ211" i="1"/>
  <c r="BX216" i="1"/>
  <c r="BY216" i="1"/>
  <c r="BZ216" i="1"/>
  <c r="BX219" i="1"/>
  <c r="BY219" i="1"/>
  <c r="BZ219" i="1"/>
  <c r="BX222" i="1"/>
  <c r="BY222" i="1"/>
  <c r="BZ222" i="1"/>
  <c r="BX223" i="1"/>
  <c r="BY223" i="1"/>
  <c r="BZ223" i="1"/>
  <c r="BX124" i="1"/>
  <c r="BY124" i="1"/>
  <c r="BZ124" i="1"/>
  <c r="BX129" i="1"/>
  <c r="BY129" i="1"/>
  <c r="BZ129" i="1"/>
  <c r="BX131" i="1"/>
  <c r="BY131" i="1"/>
  <c r="BZ131" i="1"/>
  <c r="BX135" i="1"/>
  <c r="BY135" i="1"/>
  <c r="BZ135" i="1"/>
  <c r="BX136" i="1"/>
  <c r="BY136" i="1"/>
  <c r="BZ136" i="1"/>
  <c r="BX146" i="1"/>
  <c r="BY146" i="1"/>
  <c r="BZ146" i="1"/>
  <c r="BX151" i="1"/>
  <c r="BY151" i="1"/>
  <c r="BZ151" i="1"/>
  <c r="BX153" i="1"/>
  <c r="BY153" i="1"/>
  <c r="BZ153" i="1"/>
  <c r="BX157" i="1"/>
  <c r="BY157" i="1"/>
  <c r="BZ157" i="1"/>
  <c r="BX159" i="1"/>
  <c r="BY159" i="1"/>
  <c r="BZ159" i="1"/>
  <c r="BZ169" i="1"/>
  <c r="BY169" i="1"/>
  <c r="BX169" i="1"/>
  <c r="BM174" i="1"/>
  <c r="BM177" i="1"/>
  <c r="BM179" i="1"/>
  <c r="BM180" i="1"/>
  <c r="BM190" i="1"/>
  <c r="BM195" i="1"/>
  <c r="BM198" i="1"/>
  <c r="BM200" i="1"/>
  <c r="BM201" i="1"/>
  <c r="BM211" i="1"/>
  <c r="BM216" i="1"/>
  <c r="BM219" i="1"/>
  <c r="BM222" i="1"/>
  <c r="BM223" i="1"/>
  <c r="BM124" i="1"/>
  <c r="BM129" i="1"/>
  <c r="BM131" i="1"/>
  <c r="BM135" i="1"/>
  <c r="BM136" i="1"/>
  <c r="BM146" i="1"/>
  <c r="BM151" i="1"/>
  <c r="BM153" i="1"/>
  <c r="BM157" i="1"/>
  <c r="BM159" i="1"/>
  <c r="BM169" i="1"/>
  <c r="ER1843" i="1"/>
  <c r="EP1843" i="1"/>
  <c r="EN1843" i="1"/>
  <c r="EL1843" i="1"/>
  <c r="EJ1843" i="1"/>
  <c r="EH1843" i="1"/>
  <c r="EF1843" i="1"/>
  <c r="ED1843" i="1"/>
  <c r="EP1603" i="1"/>
  <c r="EN1603" i="1"/>
  <c r="EL1603" i="1"/>
  <c r="EJ1603" i="1"/>
  <c r="EH1603" i="1"/>
  <c r="EF1603" i="1"/>
  <c r="ED1603" i="1"/>
  <c r="CN1847" i="1"/>
  <c r="CN1843" i="1"/>
  <c r="CN1834" i="1"/>
  <c r="DO1847" i="1"/>
  <c r="DO1843" i="1"/>
  <c r="DO1834" i="1"/>
  <c r="DL1847" i="1"/>
  <c r="DL1843" i="1"/>
  <c r="DL1834" i="1"/>
  <c r="DI1847" i="1"/>
  <c r="DI1843" i="1"/>
  <c r="DI1834" i="1"/>
  <c r="DF1847" i="1"/>
  <c r="DF1843" i="1"/>
  <c r="DF1834" i="1"/>
  <c r="DC1847" i="1"/>
  <c r="DC1843" i="1"/>
  <c r="DC1834" i="1"/>
  <c r="CZ1847" i="1"/>
  <c r="CZ1843" i="1"/>
  <c r="CZ1834" i="1"/>
  <c r="CW1847" i="1"/>
  <c r="CW1843" i="1"/>
  <c r="CW1834" i="1"/>
  <c r="CT1847" i="1"/>
  <c r="CT1843" i="1"/>
  <c r="CT1834" i="1"/>
  <c r="K1593" i="1"/>
  <c r="CN1608" i="1"/>
  <c r="CN1604" i="1"/>
  <c r="CN1598" i="1"/>
  <c r="CN1592" i="1"/>
  <c r="DO1608" i="1"/>
  <c r="DO1604" i="1"/>
  <c r="DO1592" i="1"/>
  <c r="DO1588" i="1"/>
  <c r="DL1608" i="1"/>
  <c r="DL1604" i="1"/>
  <c r="DL1592" i="1"/>
  <c r="DL1588" i="1"/>
  <c r="DI1608" i="1"/>
  <c r="DI1604" i="1"/>
  <c r="DI1598" i="1"/>
  <c r="DI1592" i="1"/>
  <c r="DI1588" i="1"/>
  <c r="DF1608" i="1"/>
  <c r="DF1604" i="1"/>
  <c r="DF1598" i="1"/>
  <c r="DF1592" i="1"/>
  <c r="DF1588" i="1"/>
  <c r="DC1608" i="1"/>
  <c r="DC1604" i="1"/>
  <c r="DC1598" i="1"/>
  <c r="DC1592" i="1"/>
  <c r="DC1588" i="1"/>
  <c r="CZ1608" i="1"/>
  <c r="CZ1604" i="1"/>
  <c r="CZ1598" i="1"/>
  <c r="CZ1592" i="1"/>
  <c r="CZ1588" i="1"/>
  <c r="CW1608" i="1"/>
  <c r="CW1604" i="1"/>
  <c r="CW1598" i="1"/>
  <c r="CW1592" i="1"/>
  <c r="CW1588" i="1"/>
  <c r="CT1608" i="1"/>
  <c r="CT1604" i="1"/>
  <c r="CT1598" i="1"/>
  <c r="CT1592" i="1"/>
  <c r="CT1588" i="1"/>
  <c r="DP2029" i="1"/>
  <c r="DP2028" i="1"/>
  <c r="DP2025" i="1"/>
  <c r="DP2023" i="1"/>
  <c r="DP2022" i="1"/>
  <c r="DP2021" i="1"/>
  <c r="DP2020" i="1"/>
  <c r="DP2019" i="1"/>
  <c r="DP2017" i="1"/>
  <c r="DP2016" i="1"/>
  <c r="DP2015" i="1"/>
  <c r="DP2014" i="1"/>
  <c r="DP2013" i="1"/>
  <c r="DP2012" i="1"/>
  <c r="DP2011" i="1"/>
  <c r="DP2009" i="1"/>
  <c r="DP2008" i="1"/>
  <c r="DP2007" i="1"/>
  <c r="DP2006" i="1"/>
  <c r="DP2005" i="1"/>
  <c r="DP2004" i="1"/>
  <c r="DP2003" i="1"/>
  <c r="DP2001" i="1"/>
  <c r="DP2000" i="1"/>
  <c r="DP1999" i="1"/>
  <c r="DP1997" i="1"/>
  <c r="DP1995" i="1"/>
  <c r="DP1994" i="1"/>
  <c r="DP1992" i="1"/>
  <c r="DP1991" i="1"/>
  <c r="DP1989" i="1"/>
  <c r="DP1987" i="1"/>
  <c r="DP1985" i="1"/>
  <c r="DP1984" i="1"/>
  <c r="DM2029" i="1"/>
  <c r="DM2028" i="1"/>
  <c r="DM2025" i="1"/>
  <c r="DM2023" i="1"/>
  <c r="DM2022" i="1"/>
  <c r="DM2021" i="1"/>
  <c r="DM2020" i="1"/>
  <c r="DM2019" i="1"/>
  <c r="DM2017" i="1"/>
  <c r="DM2016" i="1"/>
  <c r="DM2015" i="1"/>
  <c r="DM2014" i="1"/>
  <c r="DM2013" i="1"/>
  <c r="DM2012" i="1"/>
  <c r="DM2011" i="1"/>
  <c r="DM2009" i="1"/>
  <c r="DM2008" i="1"/>
  <c r="DM2007" i="1"/>
  <c r="DM2006" i="1"/>
  <c r="DM2005" i="1"/>
  <c r="DM2004" i="1"/>
  <c r="DM2003" i="1"/>
  <c r="DM2001" i="1"/>
  <c r="DM2000" i="1"/>
  <c r="DM1999" i="1"/>
  <c r="DM1997" i="1"/>
  <c r="DM1995" i="1"/>
  <c r="DM1994" i="1"/>
  <c r="DM1992" i="1"/>
  <c r="DM1991" i="1"/>
  <c r="DM1989" i="1"/>
  <c r="DM1987" i="1"/>
  <c r="DM1985" i="1"/>
  <c r="DM1984" i="1"/>
  <c r="DJ2029" i="1"/>
  <c r="DJ2028" i="1"/>
  <c r="DJ2025" i="1"/>
  <c r="DJ2023" i="1"/>
  <c r="DJ2022" i="1"/>
  <c r="DJ2021" i="1"/>
  <c r="DJ2020" i="1"/>
  <c r="DJ2019" i="1"/>
  <c r="DJ2017" i="1"/>
  <c r="DJ2016" i="1"/>
  <c r="DJ2015" i="1"/>
  <c r="DJ2014" i="1"/>
  <c r="DJ2013" i="1"/>
  <c r="DJ2012" i="1"/>
  <c r="DJ2011" i="1"/>
  <c r="DJ2009" i="1"/>
  <c r="DJ2008" i="1"/>
  <c r="DJ2007" i="1"/>
  <c r="DJ2006" i="1"/>
  <c r="DJ2005" i="1"/>
  <c r="DJ2004" i="1"/>
  <c r="DJ2003" i="1"/>
  <c r="DJ2001" i="1"/>
  <c r="DJ2000" i="1"/>
  <c r="DJ1999" i="1"/>
  <c r="DJ1997" i="1"/>
  <c r="DJ1995" i="1"/>
  <c r="DJ1994" i="1"/>
  <c r="DJ1992" i="1"/>
  <c r="DJ1991" i="1"/>
  <c r="DJ1989" i="1"/>
  <c r="DJ1987" i="1"/>
  <c r="DJ1985" i="1"/>
  <c r="DJ1984" i="1"/>
  <c r="DG2029" i="1"/>
  <c r="DG2028" i="1"/>
  <c r="DG2025" i="1"/>
  <c r="DG2023" i="1"/>
  <c r="DG2022" i="1"/>
  <c r="DG2021" i="1"/>
  <c r="DG2020" i="1"/>
  <c r="DG2019" i="1"/>
  <c r="DG2017" i="1"/>
  <c r="DG2016" i="1"/>
  <c r="DG2015" i="1"/>
  <c r="DG2014" i="1"/>
  <c r="DG2013" i="1"/>
  <c r="DG2012" i="1"/>
  <c r="DG2011" i="1"/>
  <c r="DG2009" i="1"/>
  <c r="DG2008" i="1"/>
  <c r="DG2007" i="1"/>
  <c r="DG2006" i="1"/>
  <c r="DG2005" i="1"/>
  <c r="DG2004" i="1"/>
  <c r="DG2003" i="1"/>
  <c r="DG2001" i="1"/>
  <c r="DG2000" i="1"/>
  <c r="DG1999" i="1"/>
  <c r="DG1997" i="1"/>
  <c r="DG1995" i="1"/>
  <c r="DG1994" i="1"/>
  <c r="DG1992" i="1"/>
  <c r="DG1991" i="1"/>
  <c r="DG1989" i="1"/>
  <c r="DG1987" i="1"/>
  <c r="DG1985" i="1"/>
  <c r="DG1984" i="1"/>
  <c r="DD2029" i="1"/>
  <c r="DD2028" i="1"/>
  <c r="DD2025" i="1"/>
  <c r="DD2023" i="1"/>
  <c r="DD2022" i="1"/>
  <c r="DD2021" i="1"/>
  <c r="DD2020" i="1"/>
  <c r="DD2019" i="1"/>
  <c r="DD2017" i="1"/>
  <c r="DD2016" i="1"/>
  <c r="DD2015" i="1"/>
  <c r="DD2014" i="1"/>
  <c r="DD2013" i="1"/>
  <c r="DD2012" i="1"/>
  <c r="DD2011" i="1"/>
  <c r="DD2009" i="1"/>
  <c r="DD2008" i="1"/>
  <c r="DD2007" i="1"/>
  <c r="DD2006" i="1"/>
  <c r="DD2005" i="1"/>
  <c r="DD2004" i="1"/>
  <c r="DD2003" i="1"/>
  <c r="DD2001" i="1"/>
  <c r="DD2000" i="1"/>
  <c r="DD1999" i="1"/>
  <c r="DD1997" i="1"/>
  <c r="DD1995" i="1"/>
  <c r="DD1994" i="1"/>
  <c r="DD1992" i="1"/>
  <c r="DD1991" i="1"/>
  <c r="DD1989" i="1"/>
  <c r="DD1987" i="1"/>
  <c r="DD1985" i="1"/>
  <c r="DD1984" i="1"/>
  <c r="DA2029" i="1"/>
  <c r="DA2028" i="1"/>
  <c r="DA2025" i="1"/>
  <c r="DA2023" i="1"/>
  <c r="DA2022" i="1"/>
  <c r="DA2021" i="1"/>
  <c r="DA2020" i="1"/>
  <c r="DA2019" i="1"/>
  <c r="DA2017" i="1"/>
  <c r="DA2016" i="1"/>
  <c r="DA2015" i="1"/>
  <c r="DA2014" i="1"/>
  <c r="DA2013" i="1"/>
  <c r="DA2012" i="1"/>
  <c r="DA2011" i="1"/>
  <c r="DA2009" i="1"/>
  <c r="DA2008" i="1"/>
  <c r="DA2007" i="1"/>
  <c r="DA2006" i="1"/>
  <c r="DA2005" i="1"/>
  <c r="DA2004" i="1"/>
  <c r="DA2003" i="1"/>
  <c r="DA2001" i="1"/>
  <c r="DA2000" i="1"/>
  <c r="DA1999" i="1"/>
  <c r="DA1997" i="1"/>
  <c r="DA1995" i="1"/>
  <c r="DA1994" i="1"/>
  <c r="DA1992" i="1"/>
  <c r="DA1991" i="1"/>
  <c r="DA1989" i="1"/>
  <c r="DA1987" i="1"/>
  <c r="DA1985" i="1"/>
  <c r="DA1984" i="1"/>
  <c r="CX2029" i="1"/>
  <c r="CX2028" i="1"/>
  <c r="CX2025" i="1"/>
  <c r="CX2023" i="1"/>
  <c r="CX2022" i="1"/>
  <c r="CX2021" i="1"/>
  <c r="CX2020" i="1"/>
  <c r="CX2019" i="1"/>
  <c r="CX2017" i="1"/>
  <c r="CX2016" i="1"/>
  <c r="CX2015" i="1"/>
  <c r="CX2014" i="1"/>
  <c r="CX2013" i="1"/>
  <c r="CX2012" i="1"/>
  <c r="CX2011" i="1"/>
  <c r="CX2009" i="1"/>
  <c r="CX2008" i="1"/>
  <c r="CX2007" i="1"/>
  <c r="CX2006" i="1"/>
  <c r="CX2005" i="1"/>
  <c r="CX2004" i="1"/>
  <c r="CX2003" i="1"/>
  <c r="CX2001" i="1"/>
  <c r="CX2000" i="1"/>
  <c r="CX1999" i="1"/>
  <c r="CX1997" i="1"/>
  <c r="CX1995" i="1"/>
  <c r="CX1994" i="1"/>
  <c r="CX1992" i="1"/>
  <c r="CX1991" i="1"/>
  <c r="CX1989" i="1"/>
  <c r="CX1987" i="1"/>
  <c r="CX1985" i="1"/>
  <c r="CX1984" i="1"/>
  <c r="CU2029" i="1"/>
  <c r="CU2028" i="1"/>
  <c r="CU2025" i="1"/>
  <c r="CU2023" i="1"/>
  <c r="CU2022" i="1"/>
  <c r="CU2021" i="1"/>
  <c r="CU2020" i="1"/>
  <c r="CU2019" i="1"/>
  <c r="CU2017" i="1"/>
  <c r="CU2016" i="1"/>
  <c r="CU2015" i="1"/>
  <c r="CU2014" i="1"/>
  <c r="CU2013" i="1"/>
  <c r="CU2012" i="1"/>
  <c r="CU2011" i="1"/>
  <c r="CU2009" i="1"/>
  <c r="CU2008" i="1"/>
  <c r="CU2007" i="1"/>
  <c r="CU2006" i="1"/>
  <c r="CU2005" i="1"/>
  <c r="CU2004" i="1"/>
  <c r="CU2003" i="1"/>
  <c r="CU2001" i="1"/>
  <c r="CU2000" i="1"/>
  <c r="CU1999" i="1"/>
  <c r="CU1997" i="1"/>
  <c r="CU1995" i="1"/>
  <c r="CU1994" i="1"/>
  <c r="CU1992" i="1"/>
  <c r="CU1991" i="1"/>
  <c r="CU1989" i="1"/>
  <c r="CU1987" i="1"/>
  <c r="CU1985" i="1"/>
  <c r="CU1984" i="1"/>
  <c r="CR2029" i="1"/>
  <c r="CR2028" i="1"/>
  <c r="CR2025" i="1"/>
  <c r="CR2023" i="1"/>
  <c r="CR2022" i="1"/>
  <c r="CR2021" i="1"/>
  <c r="CR2020" i="1"/>
  <c r="CR2019" i="1"/>
  <c r="CR2017" i="1"/>
  <c r="CR2016" i="1"/>
  <c r="CR2015" i="1"/>
  <c r="CR2014" i="1"/>
  <c r="CR2013" i="1"/>
  <c r="CR2012" i="1"/>
  <c r="CR2011" i="1"/>
  <c r="CR2009" i="1"/>
  <c r="CR2008" i="1"/>
  <c r="CR2007" i="1"/>
  <c r="CR2006" i="1"/>
  <c r="CR2005" i="1"/>
  <c r="CR2004" i="1"/>
  <c r="CR2003" i="1"/>
  <c r="CR2001" i="1"/>
  <c r="CR2000" i="1"/>
  <c r="CR1999" i="1"/>
  <c r="CR1997" i="1"/>
  <c r="CR1995" i="1"/>
  <c r="CR1994" i="1"/>
  <c r="CR1992" i="1"/>
  <c r="CR1991" i="1"/>
  <c r="CR1989" i="1"/>
  <c r="CR1987" i="1"/>
  <c r="CR1985" i="1"/>
  <c r="CR1984" i="1"/>
  <c r="CP1847" i="1" l="1"/>
  <c r="CP1843" i="1"/>
  <c r="CP1834" i="1"/>
  <c r="CQ1604" i="1"/>
  <c r="CQ1592" i="1"/>
  <c r="CO1604" i="1"/>
  <c r="CQ1608" i="1"/>
  <c r="CO1592" i="1"/>
  <c r="CQ1598" i="1"/>
  <c r="CO1598" i="1"/>
  <c r="CO1608" i="1"/>
  <c r="CQ1667" i="1"/>
  <c r="CM2029" i="1"/>
  <c r="CM2028" i="1"/>
  <c r="CM2025" i="1"/>
  <c r="CM2023" i="1"/>
  <c r="CM2022" i="1"/>
  <c r="CM2021" i="1"/>
  <c r="CM2020" i="1"/>
  <c r="CM2019" i="1"/>
  <c r="CM2017" i="1"/>
  <c r="CM2016" i="1"/>
  <c r="CM2015" i="1"/>
  <c r="CM2014" i="1"/>
  <c r="CM2013" i="1"/>
  <c r="CM2012" i="1"/>
  <c r="CM2011" i="1"/>
  <c r="CM2009" i="1"/>
  <c r="CM2008" i="1"/>
  <c r="CM2007" i="1"/>
  <c r="CM2006" i="1"/>
  <c r="CM2005" i="1"/>
  <c r="CM2004" i="1"/>
  <c r="CM2003" i="1"/>
  <c r="CM2001" i="1"/>
  <c r="CM2000" i="1"/>
  <c r="CM1999" i="1"/>
  <c r="CM1997" i="1"/>
  <c r="CM1995" i="1"/>
  <c r="CM1994" i="1"/>
  <c r="CM1992" i="1"/>
  <c r="CM1991" i="1"/>
  <c r="CM1989" i="1"/>
  <c r="CM1987" i="1"/>
  <c r="CM1985" i="1"/>
  <c r="CM1984" i="1"/>
  <c r="CM1981" i="1"/>
  <c r="CM1980" i="1"/>
  <c r="CM1978" i="1"/>
  <c r="CM1975" i="1"/>
  <c r="CM1974" i="1"/>
  <c r="CM1973" i="1"/>
  <c r="CM1972" i="1"/>
  <c r="CM1971" i="1"/>
  <c r="CM1970" i="1"/>
  <c r="CM1969" i="1"/>
  <c r="CM1967" i="1"/>
  <c r="CM1965" i="1"/>
  <c r="CM1963" i="1"/>
  <c r="CM1961" i="1"/>
  <c r="CM1960" i="1"/>
  <c r="CM1958" i="1"/>
  <c r="CM1957" i="1"/>
  <c r="CM1955" i="1"/>
  <c r="CM1953" i="1"/>
  <c r="CM1952" i="1"/>
  <c r="CM1951" i="1"/>
  <c r="CM1949" i="1"/>
  <c r="CM1946" i="1"/>
  <c r="CM1945" i="1"/>
  <c r="CM1942" i="1"/>
  <c r="CM1940" i="1"/>
  <c r="CM1939" i="1"/>
  <c r="CM1936" i="1"/>
  <c r="CM1935" i="1"/>
  <c r="CM1933" i="1"/>
  <c r="CM1930" i="1"/>
  <c r="CM1929" i="1"/>
  <c r="CM1928" i="1"/>
  <c r="CM1927" i="1"/>
  <c r="CM1926" i="1"/>
  <c r="CM1925" i="1"/>
  <c r="CM1924" i="1"/>
  <c r="CM1923" i="1"/>
  <c r="CM1922" i="1"/>
  <c r="CM1920" i="1"/>
  <c r="CM1919" i="1"/>
  <c r="CM1918" i="1"/>
  <c r="CM1917" i="1"/>
  <c r="CM1915" i="1"/>
  <c r="CM1914" i="1"/>
  <c r="CM1912" i="1"/>
  <c r="CM1911" i="1"/>
  <c r="CM1910" i="1"/>
  <c r="CM1908" i="1"/>
  <c r="CM1906" i="1"/>
  <c r="CM1904" i="1"/>
  <c r="CM1903" i="1"/>
  <c r="CM1901" i="1"/>
  <c r="CM1900" i="1"/>
  <c r="CM1898" i="1"/>
  <c r="CM1897" i="1"/>
  <c r="CM1896" i="1"/>
  <c r="CM1895" i="1"/>
  <c r="CM1893" i="1"/>
  <c r="CM1892" i="1"/>
  <c r="CM1889" i="1"/>
  <c r="CM1888" i="1"/>
  <c r="CM1886" i="1"/>
  <c r="CM1884" i="1"/>
  <c r="CM1882" i="1"/>
  <c r="CM1881" i="1"/>
  <c r="CM1880" i="1"/>
  <c r="CM1879" i="1"/>
  <c r="CM1877" i="1"/>
  <c r="CM1876" i="1"/>
  <c r="CM1875" i="1"/>
  <c r="CM1873" i="1"/>
  <c r="CM1870" i="1"/>
  <c r="CM1869" i="1"/>
  <c r="CM1868" i="1"/>
  <c r="CM1866" i="1"/>
  <c r="CM1864" i="1"/>
  <c r="CM1862" i="1"/>
  <c r="CM1861" i="1"/>
  <c r="CM1860" i="1"/>
  <c r="CM1859" i="1"/>
  <c r="CM1857" i="1"/>
  <c r="CM1855" i="1"/>
  <c r="CM1854" i="1"/>
  <c r="CO1936" i="1"/>
  <c r="CO1935" i="1"/>
  <c r="CO1933" i="1"/>
  <c r="CO1930" i="1"/>
  <c r="CO1929" i="1"/>
  <c r="CO1928" i="1"/>
  <c r="CO1927" i="1"/>
  <c r="CO1926" i="1"/>
  <c r="CO1925" i="1"/>
  <c r="CO1924" i="1"/>
  <c r="CO1923" i="1"/>
  <c r="CO1922" i="1"/>
  <c r="CO1920" i="1"/>
  <c r="CO1919" i="1"/>
  <c r="CO1918" i="1"/>
  <c r="CO1917" i="1"/>
  <c r="CO1915" i="1"/>
  <c r="CO1914" i="1"/>
  <c r="CO1912" i="1"/>
  <c r="CO1911" i="1"/>
  <c r="CO1910" i="1"/>
  <c r="CO1908" i="1"/>
  <c r="CO1906" i="1"/>
  <c r="CO1904" i="1"/>
  <c r="CO1903" i="1"/>
  <c r="CO1901" i="1"/>
  <c r="CO1900" i="1"/>
  <c r="CO1898" i="1"/>
  <c r="CO1897" i="1"/>
  <c r="CO1896" i="1"/>
  <c r="CO1895" i="1"/>
  <c r="CO1893" i="1"/>
  <c r="CO1892" i="1"/>
  <c r="CO1981" i="1"/>
  <c r="CO1980" i="1"/>
  <c r="CO1978" i="1"/>
  <c r="CO1975" i="1"/>
  <c r="CO1974" i="1"/>
  <c r="CO1973" i="1"/>
  <c r="CO1972" i="1"/>
  <c r="CO1971" i="1"/>
  <c r="CO1970" i="1"/>
  <c r="CO1969" i="1"/>
  <c r="CO1967" i="1"/>
  <c r="CO1965" i="1"/>
  <c r="CO1963" i="1"/>
  <c r="CO1961" i="1"/>
  <c r="CO1960" i="1"/>
  <c r="CO1958" i="1"/>
  <c r="CO1957" i="1"/>
  <c r="CO1955" i="1"/>
  <c r="CO1953" i="1"/>
  <c r="CO1952" i="1"/>
  <c r="CO1951" i="1"/>
  <c r="CO1949" i="1"/>
  <c r="CO1946" i="1"/>
  <c r="CO1945" i="1"/>
  <c r="CO1942" i="1"/>
  <c r="CO1940" i="1"/>
  <c r="CO1939" i="1"/>
  <c r="K1872" i="1"/>
  <c r="CO1854" i="1" l="1"/>
  <c r="CO1855" i="1"/>
  <c r="CO1857" i="1"/>
  <c r="CO1859" i="1"/>
  <c r="CO1860" i="1"/>
  <c r="CO1861" i="1"/>
  <c r="CO1862" i="1"/>
  <c r="CO1864" i="1"/>
  <c r="CO1866" i="1"/>
  <c r="CO1868" i="1"/>
  <c r="CO1869" i="1"/>
  <c r="CO1870" i="1"/>
  <c r="CO1873" i="1"/>
  <c r="CO1877" i="1"/>
  <c r="CO1876" i="1"/>
  <c r="CO1875" i="1"/>
  <c r="CO1882" i="1"/>
  <c r="CO1881" i="1"/>
  <c r="CO1880" i="1"/>
  <c r="CO1879" i="1"/>
  <c r="CO1884" i="1"/>
  <c r="CO1886" i="1"/>
  <c r="CO1888" i="1"/>
  <c r="CO1889" i="1"/>
  <c r="CO2029" i="1" l="1"/>
  <c r="CO2028" i="1"/>
  <c r="CO2025" i="1"/>
  <c r="CO2023" i="1"/>
  <c r="CO2022" i="1"/>
  <c r="CO2021" i="1"/>
  <c r="CO2020" i="1"/>
  <c r="CO2019" i="1"/>
  <c r="CO2017" i="1"/>
  <c r="CO2016" i="1"/>
  <c r="CO2015" i="1"/>
  <c r="CO2014" i="1"/>
  <c r="CO2013" i="1"/>
  <c r="CO2012" i="1"/>
  <c r="CO2011" i="1"/>
  <c r="CO2009" i="1"/>
  <c r="CO2008" i="1"/>
  <c r="CO2007" i="1"/>
  <c r="CO2006" i="1"/>
  <c r="CO2005" i="1"/>
  <c r="CO2004" i="1"/>
  <c r="CO2003" i="1"/>
  <c r="CO2001" i="1"/>
  <c r="CO2000" i="1"/>
  <c r="CO1999" i="1"/>
  <c r="CO1997" i="1"/>
  <c r="CO1995" i="1"/>
  <c r="CO1994" i="1"/>
  <c r="CO1992" i="1"/>
  <c r="CO1991" i="1"/>
  <c r="CO1989" i="1"/>
  <c r="CO1987" i="1"/>
  <c r="CO1985" i="1"/>
  <c r="CO1984" i="1"/>
  <c r="CH1842" i="1"/>
  <c r="CH1838" i="1"/>
  <c r="CH1836" i="1"/>
  <c r="CH1828" i="1"/>
  <c r="CH1825" i="1"/>
  <c r="CH1819" i="1"/>
  <c r="CH1817" i="1"/>
  <c r="CH1679" i="1"/>
  <c r="CH1674" i="1"/>
  <c r="CH1669" i="1"/>
  <c r="CH1605" i="1"/>
  <c r="CH1602" i="1"/>
  <c r="CH1599" i="1"/>
  <c r="CH1596" i="1"/>
  <c r="CH1591" i="1"/>
  <c r="AQ2027" i="1"/>
  <c r="AQ2014" i="1"/>
  <c r="AQ2006" i="1"/>
  <c r="AQ1999" i="1"/>
  <c r="AQ1993" i="1"/>
  <c r="AQ1979" i="1"/>
  <c r="AQ1968" i="1"/>
  <c r="AQ1959" i="1"/>
  <c r="AQ1951" i="1"/>
  <c r="AQ1934" i="1"/>
  <c r="AQ1923" i="1"/>
  <c r="AQ1913" i="1"/>
  <c r="AQ1908" i="1"/>
  <c r="AQ1902" i="1"/>
  <c r="AQ1887" i="1"/>
  <c r="AQ1878" i="1"/>
  <c r="AQ1871" i="1"/>
  <c r="AQ1866" i="1"/>
  <c r="AQ1861" i="1"/>
  <c r="AQ1842" i="1"/>
  <c r="AQ1838" i="1"/>
  <c r="AQ1836" i="1"/>
  <c r="AQ1828" i="1"/>
  <c r="AQ1825" i="1"/>
  <c r="AQ1819" i="1"/>
  <c r="AQ1817" i="1"/>
  <c r="AQ1809" i="1"/>
  <c r="AQ1808" i="1"/>
  <c r="AQ1797" i="1"/>
  <c r="AQ1796" i="1"/>
  <c r="AQ1787" i="1"/>
  <c r="AQ1786" i="1"/>
  <c r="AQ1775" i="1"/>
  <c r="AQ1774" i="1"/>
  <c r="AQ1765" i="1"/>
  <c r="AQ1764" i="1"/>
  <c r="AQ1753" i="1"/>
  <c r="AQ1752" i="1"/>
  <c r="AQ1742" i="1"/>
  <c r="AQ1738" i="1"/>
  <c r="AQ1734" i="1"/>
  <c r="AQ1727" i="1"/>
  <c r="AQ1723" i="1"/>
  <c r="AQ1719" i="1"/>
  <c r="AQ1712" i="1"/>
  <c r="AQ1708" i="1"/>
  <c r="AQ1704" i="1"/>
  <c r="AQ1697" i="1"/>
  <c r="AQ1693" i="1"/>
  <c r="AQ1689" i="1"/>
  <c r="AQ1679" i="1"/>
  <c r="AQ1674" i="1"/>
  <c r="AQ1669" i="1"/>
  <c r="AQ1656" i="1"/>
  <c r="AQ1653" i="1"/>
  <c r="AQ1650" i="1"/>
  <c r="AQ1647" i="1"/>
  <c r="AQ1644" i="1"/>
  <c r="AQ1630" i="1"/>
  <c r="AQ1627" i="1"/>
  <c r="AQ1624" i="1"/>
  <c r="AQ1621" i="1"/>
  <c r="AQ1618" i="1"/>
  <c r="AQ1605" i="1"/>
  <c r="AQ1602" i="1"/>
  <c r="AQ1599" i="1"/>
  <c r="AQ1596" i="1"/>
  <c r="AQ1591" i="1"/>
  <c r="AQ1524" i="1"/>
  <c r="AQ1519" i="1"/>
  <c r="AQ1517" i="1"/>
  <c r="AQ1512" i="1"/>
  <c r="AQ1509" i="1"/>
  <c r="AQ1507" i="1"/>
  <c r="AQ1505" i="1"/>
  <c r="AQ1499" i="1"/>
  <c r="AQ1494" i="1"/>
  <c r="AQ1492" i="1"/>
  <c r="AQ1487" i="1"/>
  <c r="AQ1484" i="1"/>
  <c r="AQ1482" i="1"/>
  <c r="AQ1480" i="1"/>
  <c r="AQ1474" i="1"/>
  <c r="AQ1469" i="1"/>
  <c r="AQ1467" i="1"/>
  <c r="AQ1462" i="1"/>
  <c r="AQ1459" i="1"/>
  <c r="AQ1457" i="1"/>
  <c r="AQ1455" i="1"/>
  <c r="AQ1449" i="1"/>
  <c r="AQ1442" i="1"/>
  <c r="AQ1440" i="1"/>
  <c r="AQ1436" i="1"/>
  <c r="AQ1433" i="1"/>
  <c r="AQ1431" i="1"/>
  <c r="AQ1422" i="1"/>
  <c r="AQ1416" i="1"/>
  <c r="AQ1414" i="1"/>
  <c r="AQ1410" i="1"/>
  <c r="AQ1407" i="1"/>
  <c r="AQ1405" i="1"/>
  <c r="AQ1397" i="1"/>
  <c r="AQ1390" i="1"/>
  <c r="AQ1388" i="1"/>
  <c r="AQ1384" i="1"/>
  <c r="AQ1381" i="1"/>
  <c r="AQ1379" i="1"/>
  <c r="AQ1369" i="1"/>
  <c r="AQ1366" i="1"/>
  <c r="AQ1363" i="1"/>
  <c r="AQ1361" i="1"/>
  <c r="AQ1359" i="1"/>
  <c r="AQ1358" i="1"/>
  <c r="AQ1347" i="1"/>
  <c r="AQ1344" i="1"/>
  <c r="AQ1341" i="1"/>
  <c r="AQ1339" i="1"/>
  <c r="AQ1337" i="1"/>
  <c r="AQ1336" i="1"/>
  <c r="AQ1325" i="1"/>
  <c r="AQ1322" i="1"/>
  <c r="AQ1319" i="1"/>
  <c r="AQ1317" i="1"/>
  <c r="AQ1315" i="1"/>
  <c r="AQ1314" i="1"/>
  <c r="AQ1302" i="1"/>
  <c r="AQ1296" i="1"/>
  <c r="AQ1294" i="1"/>
  <c r="AQ1292" i="1"/>
  <c r="AQ1290" i="1"/>
  <c r="AQ1288" i="1"/>
  <c r="AQ1277" i="1"/>
  <c r="AQ1271" i="1"/>
  <c r="AQ1269" i="1"/>
  <c r="AQ1267" i="1"/>
  <c r="AQ1265" i="1"/>
  <c r="AQ1263" i="1"/>
  <c r="AQ1252" i="1"/>
  <c r="AQ1246" i="1"/>
  <c r="AQ1244" i="1"/>
  <c r="AQ1242" i="1"/>
  <c r="AQ1240" i="1"/>
  <c r="AQ1238" i="1"/>
  <c r="AQ1232" i="1"/>
  <c r="AQ1224" i="1"/>
  <c r="AQ1221" i="1"/>
  <c r="AQ1217" i="1"/>
  <c r="AQ1213" i="1"/>
  <c r="AQ1211" i="1"/>
  <c r="AQ1202" i="1"/>
  <c r="AQ1195" i="1"/>
  <c r="AQ1192" i="1"/>
  <c r="AQ1188" i="1"/>
  <c r="AQ1184" i="1"/>
  <c r="AQ1182" i="1"/>
  <c r="AQ1173" i="1"/>
  <c r="AQ1166" i="1"/>
  <c r="AQ1163" i="1"/>
  <c r="AQ1159" i="1"/>
  <c r="AQ1155" i="1"/>
  <c r="AQ1153" i="1"/>
  <c r="AQ1145" i="1"/>
  <c r="AQ1137" i="1"/>
  <c r="AQ1134" i="1"/>
  <c r="AQ1130" i="1"/>
  <c r="AQ1126" i="1"/>
  <c r="AQ1124" i="1"/>
  <c r="AQ1107" i="1"/>
  <c r="AQ1104" i="1"/>
  <c r="AQ1101" i="1"/>
  <c r="AQ1097" i="1"/>
  <c r="AQ1095" i="1"/>
  <c r="AQ1092" i="1"/>
  <c r="AQ1076" i="1"/>
  <c r="AQ1074" i="1"/>
  <c r="AQ1071" i="1"/>
  <c r="AQ1067" i="1"/>
  <c r="AQ1065" i="1"/>
  <c r="AQ1062" i="1"/>
  <c r="AQ1046" i="1"/>
  <c r="AQ1043" i="1"/>
  <c r="AQ1040" i="1"/>
  <c r="AQ1036" i="1"/>
  <c r="AQ1034" i="1"/>
  <c r="AQ1031" i="1"/>
  <c r="AQ1015" i="1"/>
  <c r="AQ1012" i="1"/>
  <c r="AQ1009" i="1"/>
  <c r="AQ1005" i="1"/>
  <c r="AQ1003" i="1"/>
  <c r="AQ1000" i="1"/>
  <c r="AQ987" i="1"/>
  <c r="AQ982" i="1"/>
  <c r="AQ978" i="1"/>
  <c r="AQ975" i="1"/>
  <c r="AQ972" i="1"/>
  <c r="AQ971" i="1"/>
  <c r="AQ958" i="1"/>
  <c r="AQ953" i="1"/>
  <c r="AQ949" i="1"/>
  <c r="AQ946" i="1"/>
  <c r="AQ943" i="1"/>
  <c r="AQ942" i="1"/>
  <c r="AQ929" i="1"/>
  <c r="AQ924" i="1"/>
  <c r="AQ920" i="1"/>
  <c r="AQ917" i="1"/>
  <c r="AQ914" i="1"/>
  <c r="AQ913" i="1"/>
  <c r="AQ900" i="1"/>
  <c r="AQ895" i="1"/>
  <c r="AQ891" i="1"/>
  <c r="AQ888" i="1"/>
  <c r="AQ885" i="1"/>
  <c r="AQ884" i="1"/>
  <c r="AQ872" i="1"/>
  <c r="AQ869" i="1"/>
  <c r="AQ867" i="1"/>
  <c r="AQ865" i="1"/>
  <c r="AQ863" i="1"/>
  <c r="AQ860" i="1"/>
  <c r="AQ845" i="1"/>
  <c r="AQ842" i="1"/>
  <c r="AQ840" i="1"/>
  <c r="AQ838" i="1"/>
  <c r="AQ836" i="1"/>
  <c r="AQ833" i="1"/>
  <c r="AQ818" i="1"/>
  <c r="AQ815" i="1"/>
  <c r="AQ813" i="1"/>
  <c r="AQ811" i="1"/>
  <c r="AQ809" i="1"/>
  <c r="AQ806" i="1"/>
  <c r="AQ792" i="1"/>
  <c r="AQ789" i="1"/>
  <c r="AQ787" i="1"/>
  <c r="AQ785" i="1"/>
  <c r="AQ783" i="1"/>
  <c r="AQ780" i="1"/>
  <c r="AQ766" i="1"/>
  <c r="AQ760" i="1"/>
  <c r="AQ758" i="1"/>
  <c r="AQ756" i="1"/>
  <c r="AQ753" i="1"/>
  <c r="AQ750" i="1"/>
  <c r="AQ748" i="1"/>
  <c r="AQ737" i="1"/>
  <c r="AQ731" i="1"/>
  <c r="AQ729" i="1"/>
  <c r="AQ727" i="1"/>
  <c r="AQ724" i="1"/>
  <c r="AQ721" i="1"/>
  <c r="AQ719" i="1"/>
  <c r="AQ707" i="1"/>
  <c r="AQ701" i="1"/>
  <c r="AQ699" i="1"/>
  <c r="AQ697" i="1"/>
  <c r="AQ694" i="1"/>
  <c r="AQ691" i="1"/>
  <c r="AQ689" i="1"/>
  <c r="AQ677" i="1"/>
  <c r="AQ671" i="1"/>
  <c r="AQ669" i="1"/>
  <c r="AQ667" i="1"/>
  <c r="AQ664" i="1"/>
  <c r="AQ661" i="1"/>
  <c r="AQ659" i="1"/>
  <c r="AQ644" i="1"/>
  <c r="AQ641" i="1"/>
  <c r="AQ638" i="1"/>
  <c r="AQ634" i="1"/>
  <c r="AQ632" i="1"/>
  <c r="AQ628" i="1"/>
  <c r="AQ626" i="1"/>
  <c r="AQ610" i="1"/>
  <c r="AQ607" i="1"/>
  <c r="AQ604" i="1"/>
  <c r="AQ600" i="1"/>
  <c r="AQ598" i="1"/>
  <c r="AQ594" i="1"/>
  <c r="AQ592" i="1"/>
  <c r="AQ576" i="1"/>
  <c r="AQ573" i="1"/>
  <c r="AQ570" i="1"/>
  <c r="AQ566" i="1"/>
  <c r="AQ564" i="1"/>
  <c r="AQ560" i="1"/>
  <c r="AQ558" i="1"/>
  <c r="AQ542" i="1"/>
  <c r="AQ539" i="1"/>
  <c r="AQ536" i="1"/>
  <c r="AQ532" i="1"/>
  <c r="AQ530" i="1"/>
  <c r="AQ526" i="1"/>
  <c r="AQ524" i="1"/>
  <c r="AQ515" i="1"/>
  <c r="AQ513" i="1"/>
  <c r="AQ511" i="1"/>
  <c r="AQ508" i="1"/>
  <c r="AQ506" i="1"/>
  <c r="AQ504" i="1"/>
  <c r="AQ491" i="1"/>
  <c r="AQ489" i="1"/>
  <c r="AQ487" i="1"/>
  <c r="AQ484" i="1"/>
  <c r="AQ482" i="1"/>
  <c r="AQ480" i="1"/>
  <c r="AQ467" i="1"/>
  <c r="AQ465" i="1"/>
  <c r="AQ463" i="1"/>
  <c r="AQ460" i="1"/>
  <c r="AQ458" i="1"/>
  <c r="AQ456" i="1"/>
  <c r="AQ443" i="1"/>
  <c r="AQ441" i="1"/>
  <c r="AQ439" i="1"/>
  <c r="AQ436" i="1"/>
  <c r="AQ434" i="1"/>
  <c r="AQ432" i="1"/>
  <c r="AQ419" i="1"/>
  <c r="AQ418" i="1"/>
  <c r="AQ415" i="1"/>
  <c r="AQ412" i="1"/>
  <c r="AQ411" i="1"/>
  <c r="AQ407" i="1"/>
  <c r="AQ404" i="1"/>
  <c r="AQ392" i="1"/>
  <c r="AQ391" i="1"/>
  <c r="AQ388" i="1"/>
  <c r="AQ385" i="1"/>
  <c r="AQ384" i="1"/>
  <c r="AQ380" i="1"/>
  <c r="AQ377" i="1"/>
  <c r="AQ364" i="1"/>
  <c r="AQ361" i="1"/>
  <c r="AQ358" i="1"/>
  <c r="AQ357" i="1"/>
  <c r="AQ353" i="1"/>
  <c r="AQ350" i="1"/>
  <c r="AQ338" i="1"/>
  <c r="AQ337" i="1"/>
  <c r="AQ334" i="1"/>
  <c r="AQ331" i="1"/>
  <c r="AQ330" i="1"/>
  <c r="AQ326" i="1"/>
  <c r="AQ323" i="1"/>
  <c r="AQ310" i="1"/>
  <c r="AQ308" i="1"/>
  <c r="AQ307" i="1"/>
  <c r="AQ304" i="1"/>
  <c r="AQ301" i="1"/>
  <c r="AQ289" i="1"/>
  <c r="AQ287" i="1"/>
  <c r="AQ286" i="1"/>
  <c r="AQ283" i="1"/>
  <c r="AQ280" i="1"/>
  <c r="AQ268" i="1"/>
  <c r="AQ266" i="1"/>
  <c r="AQ265" i="1"/>
  <c r="AQ262" i="1"/>
  <c r="AQ259" i="1"/>
  <c r="AQ247" i="1"/>
  <c r="AQ245" i="1"/>
  <c r="AQ244" i="1"/>
  <c r="AQ241" i="1"/>
  <c r="AQ238" i="1"/>
  <c r="AQ49" i="1"/>
  <c r="AQ48" i="1"/>
  <c r="AQ44" i="1"/>
  <c r="AQ43" i="1"/>
  <c r="AQ40" i="1"/>
  <c r="AQ38" i="1"/>
  <c r="AQ34" i="1"/>
  <c r="AQ32" i="1"/>
  <c r="AQ26" i="1"/>
  <c r="AQ25" i="1"/>
  <c r="AQ22" i="1"/>
  <c r="AQ20" i="1"/>
  <c r="AQ18" i="1"/>
  <c r="AQ14" i="1"/>
  <c r="AQ10" i="1"/>
  <c r="AQ7" i="1"/>
  <c r="AQ2382" i="1"/>
  <c r="AQ2375" i="1"/>
  <c r="AQ2367" i="1"/>
  <c r="AQ2352" i="1"/>
  <c r="AQ2346" i="1"/>
  <c r="AQ2325" i="1"/>
  <c r="AQ2317" i="1"/>
  <c r="AQ2312" i="1"/>
  <c r="AQ2298" i="1"/>
  <c r="AQ2293" i="1"/>
  <c r="AQ2276" i="1"/>
  <c r="AQ2269" i="1"/>
  <c r="AQ2264" i="1"/>
  <c r="AQ2253" i="1"/>
  <c r="AQ2246" i="1"/>
  <c r="AQ2227" i="1"/>
  <c r="AQ2222" i="1"/>
  <c r="AQ2217" i="1"/>
  <c r="AQ2205" i="1"/>
  <c r="AQ2201" i="1"/>
  <c r="BJ2609" i="1"/>
  <c r="BJ2608" i="1"/>
  <c r="BJ2607" i="1"/>
  <c r="BJ2606" i="1"/>
  <c r="BJ2605" i="1"/>
  <c r="BJ2604" i="1"/>
  <c r="BJ2603" i="1"/>
  <c r="BJ2602" i="1"/>
  <c r="BJ2601" i="1"/>
  <c r="BJ2600" i="1"/>
  <c r="BJ2599" i="1"/>
  <c r="BJ2598" i="1"/>
  <c r="BJ2597" i="1"/>
  <c r="BJ2596" i="1"/>
  <c r="BJ2595" i="1"/>
  <c r="BJ2594" i="1"/>
  <c r="AS2609" i="1"/>
  <c r="AS2608" i="1"/>
  <c r="AS2607" i="1"/>
  <c r="AS2606" i="1"/>
  <c r="AS2605" i="1"/>
  <c r="AS2604" i="1"/>
  <c r="AS2603" i="1"/>
  <c r="AS2602" i="1"/>
  <c r="AS2601" i="1"/>
  <c r="AS2600" i="1"/>
  <c r="AS2599" i="1"/>
  <c r="AS2598" i="1"/>
  <c r="AS2597" i="1"/>
  <c r="AS2596" i="1"/>
  <c r="AS2595" i="1"/>
  <c r="AS2594" i="1"/>
  <c r="AE2609" i="1"/>
  <c r="AE2608" i="1"/>
  <c r="AE2607" i="1"/>
  <c r="AE2606" i="1"/>
  <c r="AE2605" i="1"/>
  <c r="AE2604" i="1"/>
  <c r="AE2603" i="1"/>
  <c r="AE2602" i="1"/>
  <c r="AE2601" i="1"/>
  <c r="AE2600" i="1"/>
  <c r="AE2599" i="1"/>
  <c r="AE2598" i="1"/>
  <c r="AE2597" i="1"/>
  <c r="AE2596" i="1"/>
  <c r="AE2595" i="1"/>
  <c r="AE2594" i="1"/>
  <c r="BJ2593" i="1"/>
  <c r="BJ2592" i="1"/>
  <c r="BJ2591" i="1"/>
  <c r="BJ2590" i="1"/>
  <c r="AS2593" i="1"/>
  <c r="AS2592" i="1"/>
  <c r="AS2591" i="1"/>
  <c r="AS2590" i="1"/>
  <c r="AE2593" i="1"/>
  <c r="AE2592" i="1"/>
  <c r="AE2591" i="1"/>
  <c r="AE2590" i="1"/>
  <c r="BJ2589" i="1"/>
  <c r="BJ2588" i="1"/>
  <c r="BJ2587" i="1"/>
  <c r="BJ2586" i="1"/>
  <c r="BJ2585" i="1"/>
  <c r="BJ2584" i="1"/>
  <c r="BJ2583" i="1"/>
  <c r="BJ2582" i="1"/>
  <c r="BJ2581" i="1"/>
  <c r="BJ2580" i="1"/>
  <c r="BJ2579" i="1"/>
  <c r="BJ2578" i="1"/>
  <c r="BJ2577" i="1"/>
  <c r="BJ2576" i="1"/>
  <c r="BJ2575" i="1"/>
  <c r="BJ2574" i="1"/>
  <c r="AS2589" i="1"/>
  <c r="AS2588" i="1"/>
  <c r="AS2587" i="1"/>
  <c r="AS2586" i="1"/>
  <c r="AS2585" i="1"/>
  <c r="AS2584" i="1"/>
  <c r="AS2583" i="1"/>
  <c r="AS2582" i="1"/>
  <c r="AS2581" i="1"/>
  <c r="AS2580" i="1"/>
  <c r="AS2579" i="1"/>
  <c r="AS2578" i="1"/>
  <c r="AS2577" i="1"/>
  <c r="AS2576" i="1"/>
  <c r="AS2575" i="1"/>
  <c r="AS2574" i="1"/>
  <c r="AE2589" i="1"/>
  <c r="AE2588" i="1"/>
  <c r="AE2587" i="1"/>
  <c r="AE2586" i="1"/>
  <c r="AE2585" i="1"/>
  <c r="AE2584" i="1"/>
  <c r="AE2583" i="1"/>
  <c r="AE2582" i="1"/>
  <c r="AE2581" i="1"/>
  <c r="AE2580" i="1"/>
  <c r="AE2579" i="1"/>
  <c r="AE2578" i="1"/>
  <c r="AE2577" i="1"/>
  <c r="AE2576" i="1"/>
  <c r="AE2575" i="1"/>
  <c r="AE2574" i="1"/>
  <c r="BJ2572" i="1"/>
  <c r="BJ2571" i="1"/>
  <c r="BJ2570" i="1"/>
  <c r="BJ2569" i="1"/>
  <c r="BJ2566" i="1"/>
  <c r="BJ2565" i="1"/>
  <c r="BJ2564" i="1"/>
  <c r="BJ2563" i="1"/>
  <c r="BJ2560" i="1"/>
  <c r="BJ2559" i="1"/>
  <c r="BJ2558" i="1"/>
  <c r="BJ2557" i="1"/>
  <c r="BJ2554" i="1"/>
  <c r="BJ2553" i="1"/>
  <c r="BJ2552" i="1"/>
  <c r="AS2572" i="1"/>
  <c r="AS2571" i="1"/>
  <c r="AS2570" i="1"/>
  <c r="AS2569" i="1"/>
  <c r="AS2566" i="1"/>
  <c r="AS2565" i="1"/>
  <c r="AS2564" i="1"/>
  <c r="AS2563" i="1"/>
  <c r="AS2560" i="1"/>
  <c r="AS2559" i="1"/>
  <c r="AS2558" i="1"/>
  <c r="AS2557" i="1"/>
  <c r="AS2554" i="1"/>
  <c r="AS2553" i="1"/>
  <c r="AS2552" i="1"/>
  <c r="AE2572" i="1"/>
  <c r="AE2571" i="1"/>
  <c r="AE2570" i="1"/>
  <c r="AE2569" i="1"/>
  <c r="AE2566" i="1"/>
  <c r="AE2565" i="1"/>
  <c r="AE2564" i="1"/>
  <c r="AE2563" i="1"/>
  <c r="AE2560" i="1"/>
  <c r="AE2559" i="1"/>
  <c r="AE2558" i="1"/>
  <c r="AE2557" i="1"/>
  <c r="AE2554" i="1"/>
  <c r="AE2553" i="1"/>
  <c r="AE2552" i="1"/>
  <c r="BJ2551" i="1"/>
  <c r="AS2551" i="1"/>
  <c r="AE2551" i="1"/>
  <c r="BJ2548" i="1"/>
  <c r="BJ2545" i="1"/>
  <c r="BJ2542" i="1"/>
  <c r="BJ2539" i="1"/>
  <c r="AS2548" i="1"/>
  <c r="AS2545" i="1"/>
  <c r="AS2542" i="1"/>
  <c r="AS2539" i="1"/>
  <c r="AE2548" i="1"/>
  <c r="AE2545" i="1"/>
  <c r="AE2542" i="1"/>
  <c r="AE2539" i="1"/>
  <c r="BJ2536" i="1"/>
  <c r="BJ2535" i="1"/>
  <c r="BJ2534" i="1"/>
  <c r="BJ2533" i="1"/>
  <c r="BJ2530" i="1"/>
  <c r="BJ2529" i="1"/>
  <c r="BJ2528" i="1"/>
  <c r="BJ2527" i="1"/>
  <c r="BJ2524" i="1"/>
  <c r="BJ2523" i="1"/>
  <c r="BJ2522" i="1"/>
  <c r="BJ2521" i="1"/>
  <c r="BJ2518" i="1"/>
  <c r="BJ2517" i="1"/>
  <c r="BJ2516" i="1"/>
  <c r="BJ2515" i="1"/>
  <c r="AS2536" i="1"/>
  <c r="AS2535" i="1"/>
  <c r="AS2534" i="1"/>
  <c r="AS2533" i="1"/>
  <c r="AS2530" i="1"/>
  <c r="AS2529" i="1"/>
  <c r="AS2528" i="1"/>
  <c r="AS2527" i="1"/>
  <c r="AS2524" i="1"/>
  <c r="AS2523" i="1"/>
  <c r="AS2522" i="1"/>
  <c r="AS2521" i="1"/>
  <c r="AS2518" i="1"/>
  <c r="AS2517" i="1"/>
  <c r="AS2516" i="1"/>
  <c r="AS2515" i="1"/>
  <c r="AE2536" i="1"/>
  <c r="AE2535" i="1"/>
  <c r="AE2534" i="1"/>
  <c r="AE2533" i="1"/>
  <c r="AE2530" i="1"/>
  <c r="AE2529" i="1"/>
  <c r="AE2528" i="1"/>
  <c r="AE2527" i="1"/>
  <c r="AE2524" i="1"/>
  <c r="AE2523" i="1"/>
  <c r="AE2522" i="1"/>
  <c r="AE2521" i="1"/>
  <c r="AE2518" i="1"/>
  <c r="AE2517" i="1"/>
  <c r="AE2516" i="1"/>
  <c r="AE2515" i="1"/>
  <c r="BL2560" i="1" l="1"/>
  <c r="BL2569" i="1"/>
  <c r="BL2564" i="1"/>
  <c r="BL2563" i="1"/>
  <c r="BL2551" i="1"/>
  <c r="BL2570" i="1"/>
  <c r="BL2558" i="1"/>
  <c r="BL2559" i="1"/>
  <c r="BL2565" i="1"/>
  <c r="BL2566" i="1"/>
  <c r="BL2552" i="1"/>
  <c r="BL2553" i="1"/>
  <c r="BL2571" i="1"/>
  <c r="BL2554" i="1"/>
  <c r="BL2572" i="1"/>
  <c r="BL2557" i="1"/>
  <c r="CA2375" i="1"/>
  <c r="CH2375" i="1" s="1"/>
  <c r="CA2367" i="1"/>
  <c r="CH2367" i="1" s="1"/>
  <c r="CA2352" i="1"/>
  <c r="CH2352" i="1" s="1"/>
  <c r="CA2346" i="1"/>
  <c r="CH2346" i="1" s="1"/>
  <c r="CA2317" i="1"/>
  <c r="CH2317" i="1" s="1"/>
  <c r="CA2312" i="1"/>
  <c r="CH2312" i="1" s="1"/>
  <c r="CA2298" i="1"/>
  <c r="CH2298" i="1" s="1"/>
  <c r="CA2293" i="1"/>
  <c r="CH2293" i="1" s="1"/>
  <c r="CA2269" i="1"/>
  <c r="CH2269" i="1" s="1"/>
  <c r="CA2264" i="1"/>
  <c r="CH2264" i="1" s="1"/>
  <c r="CA2253" i="1"/>
  <c r="CH2253" i="1" s="1"/>
  <c r="CA2246" i="1"/>
  <c r="CH2246" i="1" s="1"/>
  <c r="CA2222" i="1"/>
  <c r="CH2222" i="1" s="1"/>
  <c r="CA2217" i="1"/>
  <c r="CH2217" i="1" s="1"/>
  <c r="CA2205" i="1"/>
  <c r="CH2205" i="1" s="1"/>
  <c r="CA2201" i="1"/>
  <c r="CH2201" i="1" s="1"/>
  <c r="BH1809" i="1"/>
  <c r="BH1764" i="1"/>
  <c r="BK2609" i="1"/>
  <c r="BK2608" i="1"/>
  <c r="BK2607" i="1"/>
  <c r="BK2606" i="1"/>
  <c r="BK2605" i="1"/>
  <c r="BK2604" i="1"/>
  <c r="BK2603" i="1"/>
  <c r="BK2602" i="1"/>
  <c r="BK2601" i="1"/>
  <c r="BK2600" i="1"/>
  <c r="BK2599" i="1"/>
  <c r="BK2598" i="1"/>
  <c r="BK2597" i="1"/>
  <c r="BK2596" i="1"/>
  <c r="BK2595" i="1"/>
  <c r="BK2594" i="1"/>
  <c r="BK2593" i="1"/>
  <c r="BK2592" i="1"/>
  <c r="BK2591" i="1"/>
  <c r="BK2590" i="1"/>
  <c r="BK2589" i="1"/>
  <c r="BK2588" i="1"/>
  <c r="BK2587" i="1"/>
  <c r="BK2586" i="1"/>
  <c r="BK2585" i="1"/>
  <c r="BK2584" i="1"/>
  <c r="BK2583" i="1"/>
  <c r="BK2582" i="1"/>
  <c r="BK2581" i="1"/>
  <c r="BK2580" i="1"/>
  <c r="BK2579" i="1"/>
  <c r="BK2578" i="1"/>
  <c r="BK2577" i="1"/>
  <c r="BK2576" i="1"/>
  <c r="BK2575" i="1"/>
  <c r="BK2574" i="1"/>
  <c r="BK2572" i="1"/>
  <c r="BK2571" i="1"/>
  <c r="BK2570" i="1"/>
  <c r="BK2569" i="1"/>
  <c r="BK2566" i="1"/>
  <c r="BK2565" i="1"/>
  <c r="BK2564" i="1"/>
  <c r="BK2563" i="1"/>
  <c r="BK2560" i="1"/>
  <c r="BK2559" i="1"/>
  <c r="BK2558" i="1"/>
  <c r="BK2557" i="1"/>
  <c r="BK2554" i="1"/>
  <c r="BK2553" i="1"/>
  <c r="BK2552" i="1"/>
  <c r="BK2551" i="1"/>
  <c r="BK2548" i="1"/>
  <c r="BK2545" i="1"/>
  <c r="BK2542" i="1"/>
  <c r="BK2539" i="1"/>
  <c r="BK2536" i="1"/>
  <c r="BK2535" i="1"/>
  <c r="BK2534" i="1"/>
  <c r="BK2533" i="1"/>
  <c r="BK2530" i="1"/>
  <c r="BK2529" i="1"/>
  <c r="BK2528" i="1"/>
  <c r="BK2527" i="1"/>
  <c r="BK2524" i="1"/>
  <c r="BK2523" i="1"/>
  <c r="BK2522" i="1"/>
  <c r="BK2521" i="1"/>
  <c r="BK2518" i="1"/>
  <c r="BK2517" i="1"/>
  <c r="BK2516" i="1"/>
  <c r="BK2515" i="1"/>
  <c r="BK2382" i="1"/>
  <c r="BK2375" i="1"/>
  <c r="BK2367" i="1"/>
  <c r="BK2352" i="1"/>
  <c r="BK2346" i="1"/>
  <c r="BK2325" i="1"/>
  <c r="BK2317" i="1"/>
  <c r="BK2312" i="1"/>
  <c r="BK2298" i="1"/>
  <c r="BK2293" i="1"/>
  <c r="BK2276" i="1"/>
  <c r="BK2269" i="1"/>
  <c r="BK2264" i="1"/>
  <c r="BK2253" i="1"/>
  <c r="BK2246" i="1"/>
  <c r="BK2227" i="1"/>
  <c r="BK2222" i="1"/>
  <c r="BK2217" i="1"/>
  <c r="BK2205" i="1"/>
  <c r="BK2201" i="1"/>
  <c r="BK2027" i="1"/>
  <c r="BK2014" i="1"/>
  <c r="BK2006" i="1"/>
  <c r="BK1999" i="1"/>
  <c r="BK1993" i="1"/>
  <c r="BK1979" i="1"/>
  <c r="BK1968" i="1"/>
  <c r="BK1959" i="1"/>
  <c r="BK1951" i="1"/>
  <c r="BK1934" i="1"/>
  <c r="BK1923" i="1"/>
  <c r="BK1913" i="1"/>
  <c r="BK1908" i="1"/>
  <c r="BK1902" i="1"/>
  <c r="BK1887" i="1"/>
  <c r="BK1878" i="1"/>
  <c r="BK1871" i="1"/>
  <c r="BK1866" i="1"/>
  <c r="BK1861" i="1"/>
  <c r="BK1842" i="1"/>
  <c r="BK1838" i="1"/>
  <c r="BK1836" i="1"/>
  <c r="BK1828" i="1"/>
  <c r="BK1825" i="1"/>
  <c r="BK1819" i="1"/>
  <c r="BK1817" i="1"/>
  <c r="BK1679" i="1"/>
  <c r="BK1674" i="1"/>
  <c r="BK1669" i="1"/>
  <c r="BK1656" i="1"/>
  <c r="BK1653" i="1"/>
  <c r="BK1650" i="1"/>
  <c r="BK1647" i="1"/>
  <c r="BK1644" i="1"/>
  <c r="BK1630" i="1"/>
  <c r="BK1627" i="1"/>
  <c r="BK1624" i="1"/>
  <c r="BK1621" i="1"/>
  <c r="BK1618" i="1"/>
  <c r="BK1605" i="1"/>
  <c r="BK1602" i="1"/>
  <c r="BK1599" i="1"/>
  <c r="BK1596" i="1"/>
  <c r="BK1591" i="1"/>
  <c r="BK1524" i="1"/>
  <c r="BK1519" i="1"/>
  <c r="BK1517" i="1"/>
  <c r="BK1512" i="1"/>
  <c r="BK1509" i="1"/>
  <c r="BK1507" i="1"/>
  <c r="BK1505" i="1"/>
  <c r="BK1499" i="1"/>
  <c r="BK1494" i="1"/>
  <c r="BK1492" i="1"/>
  <c r="BK1487" i="1"/>
  <c r="BK1484" i="1"/>
  <c r="BK1482" i="1"/>
  <c r="BK1480" i="1"/>
  <c r="BK1474" i="1"/>
  <c r="BK1469" i="1"/>
  <c r="BK1467" i="1"/>
  <c r="BK1462" i="1"/>
  <c r="BK1459" i="1"/>
  <c r="BK1457" i="1"/>
  <c r="BK1455" i="1"/>
  <c r="BK1449" i="1"/>
  <c r="BK1442" i="1"/>
  <c r="BK1440" i="1"/>
  <c r="BK1436" i="1"/>
  <c r="BK1433" i="1"/>
  <c r="BK1431" i="1"/>
  <c r="BK1422" i="1"/>
  <c r="BK1416" i="1"/>
  <c r="BK1414" i="1"/>
  <c r="BK1410" i="1"/>
  <c r="BK1407" i="1"/>
  <c r="BK1405" i="1"/>
  <c r="BK1397" i="1"/>
  <c r="BK1390" i="1"/>
  <c r="BK1388" i="1"/>
  <c r="BK1384" i="1"/>
  <c r="BK1381" i="1"/>
  <c r="BK1379" i="1"/>
  <c r="BK1369" i="1"/>
  <c r="BK1366" i="1"/>
  <c r="BK1363" i="1"/>
  <c r="BK1361" i="1"/>
  <c r="BK1359" i="1"/>
  <c r="BK1358" i="1"/>
  <c r="BK1347" i="1"/>
  <c r="BK1344" i="1"/>
  <c r="BK1341" i="1"/>
  <c r="BK1339" i="1"/>
  <c r="BK1337" i="1"/>
  <c r="BK1336" i="1"/>
  <c r="BK1325" i="1"/>
  <c r="BK1322" i="1"/>
  <c r="BK1319" i="1"/>
  <c r="BK1317" i="1"/>
  <c r="BK1315" i="1"/>
  <c r="BK1314" i="1"/>
  <c r="BK1302" i="1"/>
  <c r="BK1296" i="1"/>
  <c r="BK1294" i="1"/>
  <c r="BK1292" i="1"/>
  <c r="BK1290" i="1"/>
  <c r="BK1288" i="1"/>
  <c r="BK1277" i="1"/>
  <c r="BK1271" i="1"/>
  <c r="BK1269" i="1"/>
  <c r="BK1267" i="1"/>
  <c r="BK1265" i="1"/>
  <c r="BK1263" i="1"/>
  <c r="BK1252" i="1"/>
  <c r="BK1246" i="1"/>
  <c r="BK1244" i="1"/>
  <c r="BK1242" i="1"/>
  <c r="BK1240" i="1"/>
  <c r="BK1238" i="1"/>
  <c r="BK1232" i="1"/>
  <c r="BK1224" i="1"/>
  <c r="BK1221" i="1"/>
  <c r="BK1217" i="1"/>
  <c r="BK1213" i="1"/>
  <c r="BK1211" i="1"/>
  <c r="BK1202" i="1"/>
  <c r="BK1195" i="1"/>
  <c r="BK1192" i="1"/>
  <c r="BK1188" i="1"/>
  <c r="BK1184" i="1"/>
  <c r="BK1182" i="1"/>
  <c r="BK1173" i="1"/>
  <c r="BK1166" i="1"/>
  <c r="BK1163" i="1"/>
  <c r="BK1159" i="1"/>
  <c r="BK1155" i="1"/>
  <c r="BK1153" i="1"/>
  <c r="BK1145" i="1"/>
  <c r="BK1137" i="1"/>
  <c r="BK1134" i="1"/>
  <c r="BK1130" i="1"/>
  <c r="BK1126" i="1"/>
  <c r="BK1124" i="1"/>
  <c r="BK1113" i="1"/>
  <c r="BK1107" i="1"/>
  <c r="BK1104" i="1"/>
  <c r="BK1101" i="1"/>
  <c r="BK1097" i="1"/>
  <c r="BK1095" i="1"/>
  <c r="BK1092" i="1"/>
  <c r="BK1082" i="1"/>
  <c r="BK1076" i="1"/>
  <c r="BK1074" i="1"/>
  <c r="BK1071" i="1"/>
  <c r="BK1067" i="1"/>
  <c r="BK1065" i="1"/>
  <c r="BK1062" i="1"/>
  <c r="BK1052" i="1"/>
  <c r="BK1046" i="1"/>
  <c r="BK1043" i="1"/>
  <c r="BK1040" i="1"/>
  <c r="BK1036" i="1"/>
  <c r="BK1034" i="1"/>
  <c r="BK1031" i="1"/>
  <c r="BK1021" i="1"/>
  <c r="BK1015" i="1"/>
  <c r="BK1012" i="1"/>
  <c r="BK1009" i="1"/>
  <c r="BK1005" i="1"/>
  <c r="BK1003" i="1"/>
  <c r="BK1000" i="1"/>
  <c r="BK987" i="1"/>
  <c r="BK982" i="1"/>
  <c r="BK978" i="1"/>
  <c r="BK975" i="1"/>
  <c r="BK972" i="1"/>
  <c r="BK971" i="1"/>
  <c r="BK958" i="1"/>
  <c r="BK953" i="1"/>
  <c r="BK949" i="1"/>
  <c r="BK946" i="1"/>
  <c r="BK943" i="1"/>
  <c r="BK942" i="1"/>
  <c r="BK929" i="1"/>
  <c r="BK924" i="1"/>
  <c r="BK920" i="1"/>
  <c r="BK917" i="1"/>
  <c r="BK914" i="1"/>
  <c r="BK913" i="1"/>
  <c r="BK900" i="1"/>
  <c r="BK895" i="1"/>
  <c r="BK891" i="1"/>
  <c r="BK888" i="1"/>
  <c r="BK885" i="1"/>
  <c r="BK884" i="1"/>
  <c r="BK872" i="1"/>
  <c r="BK869" i="1"/>
  <c r="BK867" i="1"/>
  <c r="BK865" i="1"/>
  <c r="BK863" i="1"/>
  <c r="BK860" i="1"/>
  <c r="BK845" i="1"/>
  <c r="BK842" i="1"/>
  <c r="BK840" i="1"/>
  <c r="BK838" i="1"/>
  <c r="BK836" i="1"/>
  <c r="BK833" i="1"/>
  <c r="BK818" i="1"/>
  <c r="BK815" i="1"/>
  <c r="BK813" i="1"/>
  <c r="BK811" i="1"/>
  <c r="BK809" i="1"/>
  <c r="BK806" i="1"/>
  <c r="BK792" i="1"/>
  <c r="BK789" i="1"/>
  <c r="BK787" i="1"/>
  <c r="BK785" i="1"/>
  <c r="BK783" i="1"/>
  <c r="BK780" i="1"/>
  <c r="BK766" i="1"/>
  <c r="BK760" i="1"/>
  <c r="BK758" i="1"/>
  <c r="BK756" i="1"/>
  <c r="BK753" i="1"/>
  <c r="BK750" i="1"/>
  <c r="BK748" i="1"/>
  <c r="BK737" i="1"/>
  <c r="BK731" i="1"/>
  <c r="BK729" i="1"/>
  <c r="BK727" i="1"/>
  <c r="BK724" i="1"/>
  <c r="BK721" i="1"/>
  <c r="BK719" i="1"/>
  <c r="BK707" i="1"/>
  <c r="BK701" i="1"/>
  <c r="BK699" i="1"/>
  <c r="BK697" i="1"/>
  <c r="BK694" i="1"/>
  <c r="BK691" i="1"/>
  <c r="BK689" i="1"/>
  <c r="BK677" i="1"/>
  <c r="BK671" i="1"/>
  <c r="BK669" i="1"/>
  <c r="BK667" i="1"/>
  <c r="BK664" i="1"/>
  <c r="BK661" i="1"/>
  <c r="BK659" i="1"/>
  <c r="BK644" i="1"/>
  <c r="BK641" i="1"/>
  <c r="BK638" i="1"/>
  <c r="BK634" i="1"/>
  <c r="BK632" i="1"/>
  <c r="BK628" i="1"/>
  <c r="BK626" i="1"/>
  <c r="BK610" i="1"/>
  <c r="BK607" i="1"/>
  <c r="BK604" i="1"/>
  <c r="BK600" i="1"/>
  <c r="BK598" i="1"/>
  <c r="BK594" i="1"/>
  <c r="BK592" i="1"/>
  <c r="BK576" i="1"/>
  <c r="BK573" i="1"/>
  <c r="BK570" i="1"/>
  <c r="BK566" i="1"/>
  <c r="BK564" i="1"/>
  <c r="BK560" i="1"/>
  <c r="BK558" i="1"/>
  <c r="BK542" i="1"/>
  <c r="BK539" i="1"/>
  <c r="BK536" i="1"/>
  <c r="BK532" i="1"/>
  <c r="BK530" i="1"/>
  <c r="BK526" i="1"/>
  <c r="BK524" i="1"/>
  <c r="BK516" i="1"/>
  <c r="BK515" i="1"/>
  <c r="BK513" i="1"/>
  <c r="BK511" i="1"/>
  <c r="BK508" i="1"/>
  <c r="BK506" i="1"/>
  <c r="BK504" i="1"/>
  <c r="BK492" i="1"/>
  <c r="BK491" i="1"/>
  <c r="BK489" i="1"/>
  <c r="BK487" i="1"/>
  <c r="BK484" i="1"/>
  <c r="BK482" i="1"/>
  <c r="BK480" i="1"/>
  <c r="BK468" i="1"/>
  <c r="BK467" i="1"/>
  <c r="BK465" i="1"/>
  <c r="BK463" i="1"/>
  <c r="BK460" i="1"/>
  <c r="BK458" i="1"/>
  <c r="BK456" i="1"/>
  <c r="BK444" i="1"/>
  <c r="BK443" i="1"/>
  <c r="BK441" i="1"/>
  <c r="BK439" i="1"/>
  <c r="BK436" i="1"/>
  <c r="BK434" i="1"/>
  <c r="BK432" i="1"/>
  <c r="BK419" i="1"/>
  <c r="BK418" i="1"/>
  <c r="BK417" i="1"/>
  <c r="BK415" i="1"/>
  <c r="BK412" i="1"/>
  <c r="BK411" i="1"/>
  <c r="BK407" i="1"/>
  <c r="BK404" i="1"/>
  <c r="BK392" i="1"/>
  <c r="BK391" i="1"/>
  <c r="BK390" i="1"/>
  <c r="BK388" i="1"/>
  <c r="BK385" i="1"/>
  <c r="BK384" i="1"/>
  <c r="BK380" i="1"/>
  <c r="BK377" i="1"/>
  <c r="BK364" i="1"/>
  <c r="BK363" i="1"/>
  <c r="BK361" i="1"/>
  <c r="BK358" i="1"/>
  <c r="BK357" i="1"/>
  <c r="BK353" i="1"/>
  <c r="BK350" i="1"/>
  <c r="BK338" i="1"/>
  <c r="BK337" i="1"/>
  <c r="BK336" i="1"/>
  <c r="BK334" i="1"/>
  <c r="BK331" i="1"/>
  <c r="BK330" i="1"/>
  <c r="BK326" i="1"/>
  <c r="BK323" i="1"/>
  <c r="BK310" i="1"/>
  <c r="BK308" i="1"/>
  <c r="BK307" i="1"/>
  <c r="BK304" i="1"/>
  <c r="BK301" i="1"/>
  <c r="BK289" i="1"/>
  <c r="BK287" i="1"/>
  <c r="BK286" i="1"/>
  <c r="BK283" i="1"/>
  <c r="BK280" i="1"/>
  <c r="BK268" i="1"/>
  <c r="BK266" i="1"/>
  <c r="BK265" i="1"/>
  <c r="BK262" i="1"/>
  <c r="BK259" i="1"/>
  <c r="BK247" i="1"/>
  <c r="BK245" i="1"/>
  <c r="BK244" i="1"/>
  <c r="BK241" i="1"/>
  <c r="BK238" i="1"/>
  <c r="BK49" i="1"/>
  <c r="BK48" i="1"/>
  <c r="BK44" i="1"/>
  <c r="BK43" i="1"/>
  <c r="BK40" i="1"/>
  <c r="BK38" i="1"/>
  <c r="BK34" i="1"/>
  <c r="BK32" i="1"/>
  <c r="BK26" i="1"/>
  <c r="BK25" i="1"/>
  <c r="BK22" i="1"/>
  <c r="BK20" i="1"/>
  <c r="BK18" i="1"/>
  <c r="BK14" i="1"/>
  <c r="BK10" i="1"/>
  <c r="CA1809" i="1"/>
  <c r="CH1809" i="1" s="1"/>
  <c r="CA1808" i="1"/>
  <c r="CH1808" i="1" s="1"/>
  <c r="CA1797" i="1"/>
  <c r="CH1797" i="1" s="1"/>
  <c r="CA1796" i="1"/>
  <c r="CH1796" i="1" s="1"/>
  <c r="BH1808" i="1"/>
  <c r="BH1797" i="1"/>
  <c r="BH1796" i="1"/>
  <c r="CA1787" i="1"/>
  <c r="CH1787" i="1" s="1"/>
  <c r="CA1786" i="1"/>
  <c r="CH1786" i="1" s="1"/>
  <c r="CA1775" i="1"/>
  <c r="CH1775" i="1" s="1"/>
  <c r="CA1774" i="1"/>
  <c r="CH1774" i="1" s="1"/>
  <c r="BH1787" i="1"/>
  <c r="BH1786" i="1"/>
  <c r="BH1775" i="1"/>
  <c r="BH1774" i="1"/>
  <c r="CA1765" i="1"/>
  <c r="CH1765" i="1" s="1"/>
  <c r="CA1764" i="1"/>
  <c r="CH1764" i="1" s="1"/>
  <c r="BH1765" i="1"/>
  <c r="CA1753" i="1"/>
  <c r="CH1753" i="1" s="1"/>
  <c r="CA1752" i="1"/>
  <c r="CH1752" i="1" s="1"/>
  <c r="BH1753" i="1"/>
  <c r="BH1752" i="1"/>
  <c r="CA1742" i="1"/>
  <c r="CA1738" i="1"/>
  <c r="CH1738" i="1" s="1"/>
  <c r="CA1734" i="1"/>
  <c r="CH1734" i="1" s="1"/>
  <c r="BH1742" i="1"/>
  <c r="BH1738" i="1"/>
  <c r="BH1734" i="1"/>
  <c r="CA1727" i="1"/>
  <c r="CA1723" i="1"/>
  <c r="CH1723" i="1" s="1"/>
  <c r="CA1719" i="1"/>
  <c r="CH1719" i="1" s="1"/>
  <c r="CA1712" i="1"/>
  <c r="CA1708" i="1"/>
  <c r="CH1708" i="1" s="1"/>
  <c r="CA1704" i="1"/>
  <c r="CH1704" i="1" s="1"/>
  <c r="CA1697" i="1"/>
  <c r="CA1693" i="1"/>
  <c r="CH1693" i="1" s="1"/>
  <c r="CA1689" i="1"/>
  <c r="CH1689" i="1" s="1"/>
  <c r="BH1727" i="1"/>
  <c r="BH1723" i="1"/>
  <c r="BH1719" i="1"/>
  <c r="BH1712" i="1"/>
  <c r="BH1708" i="1"/>
  <c r="BH1704" i="1"/>
  <c r="BH1697" i="1"/>
  <c r="BH1693" i="1"/>
  <c r="BH1689" i="1"/>
  <c r="BM2264" i="1" l="1"/>
  <c r="BY2264" i="1"/>
  <c r="BZ2264" i="1"/>
  <c r="BX2264" i="1"/>
  <c r="BM2346" i="1"/>
  <c r="BY2346" i="1"/>
  <c r="BZ2346" i="1"/>
  <c r="BX2346" i="1"/>
  <c r="BM2518" i="1"/>
  <c r="BY2518" i="1"/>
  <c r="BZ2518" i="1"/>
  <c r="BX2518" i="1"/>
  <c r="BM2530" i="1"/>
  <c r="BY2530" i="1"/>
  <c r="BZ2530" i="1"/>
  <c r="BX2530" i="1"/>
  <c r="BM2548" i="1"/>
  <c r="BY2548" i="1"/>
  <c r="BZ2548" i="1"/>
  <c r="BX2548" i="1"/>
  <c r="BM2560" i="1"/>
  <c r="BY2560" i="1"/>
  <c r="BZ2560" i="1"/>
  <c r="BX2560" i="1"/>
  <c r="BM2572" i="1"/>
  <c r="BY2572" i="1"/>
  <c r="BZ2572" i="1"/>
  <c r="BX2572" i="1"/>
  <c r="BM2581" i="1"/>
  <c r="BY2581" i="1"/>
  <c r="BZ2581" i="1"/>
  <c r="BX2581" i="1"/>
  <c r="BM2589" i="1"/>
  <c r="BY2589" i="1"/>
  <c r="BZ2589" i="1"/>
  <c r="BX2589" i="1"/>
  <c r="BM2597" i="1"/>
  <c r="BY2597" i="1"/>
  <c r="BZ2597" i="1"/>
  <c r="BX2597" i="1"/>
  <c r="BM2605" i="1"/>
  <c r="BY2605" i="1"/>
  <c r="BZ2605" i="1"/>
  <c r="BX2605" i="1"/>
  <c r="BM361" i="1"/>
  <c r="BY361" i="1"/>
  <c r="BX361" i="1"/>
  <c r="BZ361" i="1"/>
  <c r="BK1774" i="1"/>
  <c r="BZ1774" i="1" s="1"/>
  <c r="BM1457" i="1"/>
  <c r="BZ1457" i="1"/>
  <c r="BY1457" i="1"/>
  <c r="BX1457" i="1"/>
  <c r="BM1605" i="1"/>
  <c r="BZ1605" i="1"/>
  <c r="BY1605" i="1"/>
  <c r="BX1605" i="1"/>
  <c r="BM1650" i="1"/>
  <c r="BZ1650" i="1"/>
  <c r="BX1650" i="1"/>
  <c r="BY1650" i="1"/>
  <c r="BM1825" i="1"/>
  <c r="BZ1825" i="1"/>
  <c r="BY1825" i="1"/>
  <c r="BX1825" i="1"/>
  <c r="BM1878" i="1"/>
  <c r="BZ1878" i="1"/>
  <c r="BY1878" i="1"/>
  <c r="BX1878" i="1"/>
  <c r="BM1959" i="1"/>
  <c r="BZ1959" i="1"/>
  <c r="BX1959" i="1"/>
  <c r="BY1959" i="1"/>
  <c r="BM2201" i="1"/>
  <c r="BZ2201" i="1"/>
  <c r="BY2201" i="1"/>
  <c r="BX2201" i="1"/>
  <c r="BM2269" i="1"/>
  <c r="BZ2269" i="1"/>
  <c r="BX2269" i="1"/>
  <c r="BY2269" i="1"/>
  <c r="BM2352" i="1"/>
  <c r="BZ2352" i="1"/>
  <c r="BY2352" i="1"/>
  <c r="BX2352" i="1"/>
  <c r="BM2521" i="1"/>
  <c r="BZ2521" i="1"/>
  <c r="BY2521" i="1"/>
  <c r="BX2521" i="1"/>
  <c r="BM2533" i="1"/>
  <c r="BZ2533" i="1"/>
  <c r="BY2533" i="1"/>
  <c r="BX2533" i="1"/>
  <c r="BM2551" i="1"/>
  <c r="BZ2551" i="1"/>
  <c r="BY2551" i="1"/>
  <c r="BX2551" i="1"/>
  <c r="BM2563" i="1"/>
  <c r="BZ2563" i="1"/>
  <c r="BY2563" i="1"/>
  <c r="BX2563" i="1"/>
  <c r="BM2574" i="1"/>
  <c r="BZ2574" i="1"/>
  <c r="BX2574" i="1"/>
  <c r="BY2574" i="1"/>
  <c r="BM2582" i="1"/>
  <c r="BZ2582" i="1"/>
  <c r="BY2582" i="1"/>
  <c r="BX2582" i="1"/>
  <c r="BM2590" i="1"/>
  <c r="BZ2590" i="1"/>
  <c r="BX2590" i="1"/>
  <c r="BY2590" i="1"/>
  <c r="BM2598" i="1"/>
  <c r="BZ2598" i="1"/>
  <c r="BY2598" i="1"/>
  <c r="BX2598" i="1"/>
  <c r="BM2606" i="1"/>
  <c r="BZ2606" i="1"/>
  <c r="BY2606" i="1"/>
  <c r="BX2606" i="1"/>
  <c r="BM1384" i="1"/>
  <c r="BZ1384" i="1"/>
  <c r="BY1384" i="1"/>
  <c r="BX1384" i="1"/>
  <c r="BM691" i="1"/>
  <c r="BZ691" i="1"/>
  <c r="BY691" i="1"/>
  <c r="BX691" i="1"/>
  <c r="BM789" i="1"/>
  <c r="BZ789" i="1"/>
  <c r="BY789" i="1"/>
  <c r="BX789" i="1"/>
  <c r="BM895" i="1"/>
  <c r="BZ895" i="1"/>
  <c r="BY895" i="1"/>
  <c r="BX895" i="1"/>
  <c r="BM1012" i="1"/>
  <c r="BZ1012" i="1"/>
  <c r="BY1012" i="1"/>
  <c r="BX1012" i="1"/>
  <c r="BM1046" i="1"/>
  <c r="BZ1046" i="1"/>
  <c r="BY1046" i="1"/>
  <c r="BX1046" i="1"/>
  <c r="BM1082" i="1"/>
  <c r="BZ1082" i="1"/>
  <c r="BY1082" i="1"/>
  <c r="BX1082" i="1"/>
  <c r="BM1124" i="1"/>
  <c r="BZ1124" i="1"/>
  <c r="BY1124" i="1"/>
  <c r="BX1124" i="1"/>
  <c r="BM1159" i="1"/>
  <c r="BZ1159" i="1"/>
  <c r="BY1159" i="1"/>
  <c r="BX1159" i="1"/>
  <c r="BM1195" i="1"/>
  <c r="BZ1195" i="1"/>
  <c r="BY1195" i="1"/>
  <c r="BX1195" i="1"/>
  <c r="BM1238" i="1"/>
  <c r="BZ1238" i="1"/>
  <c r="BY1238" i="1"/>
  <c r="BX1238" i="1"/>
  <c r="BM1267" i="1"/>
  <c r="BZ1267" i="1"/>
  <c r="BY1267" i="1"/>
  <c r="BX1267" i="1"/>
  <c r="BM1296" i="1"/>
  <c r="BZ1296" i="1"/>
  <c r="BY1296" i="1"/>
  <c r="BX1296" i="1"/>
  <c r="BM1336" i="1"/>
  <c r="BZ1336" i="1"/>
  <c r="BY1336" i="1"/>
  <c r="BX1336" i="1"/>
  <c r="BM1361" i="1"/>
  <c r="BZ1361" i="1"/>
  <c r="BY1361" i="1"/>
  <c r="BX1361" i="1"/>
  <c r="BM1390" i="1"/>
  <c r="BZ1390" i="1"/>
  <c r="BY1390" i="1"/>
  <c r="BX1390" i="1"/>
  <c r="BM1431" i="1"/>
  <c r="BZ1431" i="1"/>
  <c r="BY1431" i="1"/>
  <c r="BX1431" i="1"/>
  <c r="BM1459" i="1"/>
  <c r="BZ1459" i="1"/>
  <c r="BY1459" i="1"/>
  <c r="BX1459" i="1"/>
  <c r="BM1487" i="1"/>
  <c r="BZ1487" i="1"/>
  <c r="BY1487" i="1"/>
  <c r="BX1487" i="1"/>
  <c r="BM1517" i="1"/>
  <c r="BZ1517" i="1"/>
  <c r="BY1517" i="1"/>
  <c r="BX1517" i="1"/>
  <c r="BM1618" i="1"/>
  <c r="BZ1618" i="1"/>
  <c r="BY1618" i="1"/>
  <c r="BX1618" i="1"/>
  <c r="BM1653" i="1"/>
  <c r="BZ1653" i="1"/>
  <c r="BY1653" i="1"/>
  <c r="BX1653" i="1"/>
  <c r="BM1828" i="1"/>
  <c r="BZ1828" i="1"/>
  <c r="BY1828" i="1"/>
  <c r="BX1828" i="1"/>
  <c r="BM1887" i="1"/>
  <c r="BZ1887" i="1"/>
  <c r="BY1887" i="1"/>
  <c r="BX1887" i="1"/>
  <c r="BM1968" i="1"/>
  <c r="BZ1968" i="1"/>
  <c r="BY1968" i="1"/>
  <c r="BX1968" i="1"/>
  <c r="BM2205" i="1"/>
  <c r="BZ2205" i="1"/>
  <c r="BY2205" i="1"/>
  <c r="BX2205" i="1"/>
  <c r="BM2276" i="1"/>
  <c r="BZ2276" i="1"/>
  <c r="BY2276" i="1"/>
  <c r="BX2276" i="1"/>
  <c r="BM2367" i="1"/>
  <c r="BZ2367" i="1"/>
  <c r="BY2367" i="1"/>
  <c r="BX2367" i="1"/>
  <c r="BM2522" i="1"/>
  <c r="BZ2522" i="1"/>
  <c r="BY2522" i="1"/>
  <c r="BX2522" i="1"/>
  <c r="BM2534" i="1"/>
  <c r="BZ2534" i="1"/>
  <c r="BY2534" i="1"/>
  <c r="BX2534" i="1"/>
  <c r="BM2552" i="1"/>
  <c r="BZ2552" i="1"/>
  <c r="BY2552" i="1"/>
  <c r="BX2552" i="1"/>
  <c r="BM2564" i="1"/>
  <c r="BZ2564" i="1"/>
  <c r="BY2564" i="1"/>
  <c r="BX2564" i="1"/>
  <c r="BM2575" i="1"/>
  <c r="BZ2575" i="1"/>
  <c r="BY2575" i="1"/>
  <c r="BX2575" i="1"/>
  <c r="BM2583" i="1"/>
  <c r="BZ2583" i="1"/>
  <c r="BY2583" i="1"/>
  <c r="BX2583" i="1"/>
  <c r="BM2591" i="1"/>
  <c r="BZ2591" i="1"/>
  <c r="BY2591" i="1"/>
  <c r="BX2591" i="1"/>
  <c r="BM2599" i="1"/>
  <c r="BZ2599" i="1"/>
  <c r="BY2599" i="1"/>
  <c r="BX2599" i="1"/>
  <c r="BM2607" i="1"/>
  <c r="BZ2607" i="1"/>
  <c r="BY2607" i="1"/>
  <c r="BX2607" i="1"/>
  <c r="BK1712" i="1"/>
  <c r="BZ1712" i="1" s="1"/>
  <c r="BM32" i="1"/>
  <c r="BY32" i="1"/>
  <c r="BZ32" i="1"/>
  <c r="BX32" i="1"/>
  <c r="BM417" i="1"/>
  <c r="BY417" i="1"/>
  <c r="BZ417" i="1"/>
  <c r="BX417" i="1"/>
  <c r="BM564" i="1"/>
  <c r="BZ564" i="1"/>
  <c r="BY564" i="1"/>
  <c r="BX564" i="1"/>
  <c r="BM783" i="1"/>
  <c r="BY783" i="1"/>
  <c r="BZ783" i="1"/>
  <c r="BX783" i="1"/>
  <c r="BM958" i="1"/>
  <c r="BY958" i="1"/>
  <c r="BZ958" i="1"/>
  <c r="BX958" i="1"/>
  <c r="BM1184" i="1"/>
  <c r="BZ1184" i="1"/>
  <c r="BY1184" i="1"/>
  <c r="BX1184" i="1"/>
  <c r="BM1347" i="1"/>
  <c r="BZ1347" i="1"/>
  <c r="BY1347" i="1"/>
  <c r="BX1347" i="1"/>
  <c r="BM1599" i="1"/>
  <c r="BY1599" i="1"/>
  <c r="BZ1599" i="1"/>
  <c r="BX1599" i="1"/>
  <c r="BM2014" i="1"/>
  <c r="BY2014" i="1"/>
  <c r="BZ2014" i="1"/>
  <c r="BX2014" i="1"/>
  <c r="BM2529" i="1"/>
  <c r="BY2529" i="1"/>
  <c r="BZ2529" i="1"/>
  <c r="BX2529" i="1"/>
  <c r="BM2588" i="1"/>
  <c r="BY2588" i="1"/>
  <c r="BZ2588" i="1"/>
  <c r="BX2588" i="1"/>
  <c r="BM268" i="1"/>
  <c r="BZ268" i="1"/>
  <c r="BY268" i="1"/>
  <c r="BX268" i="1"/>
  <c r="BM444" i="1"/>
  <c r="BZ444" i="1"/>
  <c r="BX444" i="1"/>
  <c r="BY444" i="1"/>
  <c r="BM604" i="1"/>
  <c r="BZ604" i="1"/>
  <c r="BY604" i="1"/>
  <c r="BX604" i="1"/>
  <c r="BM815" i="1"/>
  <c r="BZ815" i="1"/>
  <c r="BX815" i="1"/>
  <c r="BY815" i="1"/>
  <c r="BM971" i="1"/>
  <c r="BZ971" i="1"/>
  <c r="BY971" i="1"/>
  <c r="BX971" i="1"/>
  <c r="BM1188" i="1"/>
  <c r="BZ1188" i="1"/>
  <c r="BY1188" i="1"/>
  <c r="BX1188" i="1"/>
  <c r="BM1358" i="1"/>
  <c r="BZ1358" i="1"/>
  <c r="BY1358" i="1"/>
  <c r="BX1358" i="1"/>
  <c r="BM1819" i="1"/>
  <c r="BY1819" i="1"/>
  <c r="BZ1819" i="1"/>
  <c r="BX1819" i="1"/>
  <c r="BK1723" i="1"/>
  <c r="BZ1723" i="1" s="1"/>
  <c r="BM38" i="1"/>
  <c r="BZ38" i="1"/>
  <c r="BY38" i="1"/>
  <c r="BX38" i="1"/>
  <c r="BM364" i="1"/>
  <c r="BZ364" i="1"/>
  <c r="BY364" i="1"/>
  <c r="BX364" i="1"/>
  <c r="BM508" i="1"/>
  <c r="BZ508" i="1"/>
  <c r="BY508" i="1"/>
  <c r="BX508" i="1"/>
  <c r="BM689" i="1"/>
  <c r="BZ689" i="1"/>
  <c r="BY689" i="1"/>
  <c r="BX689" i="1"/>
  <c r="BM818" i="1"/>
  <c r="BZ818" i="1"/>
  <c r="BY818" i="1"/>
  <c r="BX818" i="1"/>
  <c r="BM972" i="1"/>
  <c r="BZ972" i="1"/>
  <c r="BY972" i="1"/>
  <c r="BX972" i="1"/>
  <c r="BM1113" i="1"/>
  <c r="BZ1113" i="1"/>
  <c r="BY1113" i="1"/>
  <c r="BX1113" i="1"/>
  <c r="BM1265" i="1"/>
  <c r="BZ1265" i="1"/>
  <c r="BY1265" i="1"/>
  <c r="BX1265" i="1"/>
  <c r="BM1388" i="1"/>
  <c r="BZ1388" i="1"/>
  <c r="BY1388" i="1"/>
  <c r="BX1388" i="1"/>
  <c r="BK1689" i="1"/>
  <c r="BZ1689" i="1" s="1"/>
  <c r="BK1752" i="1"/>
  <c r="BZ1752" i="1" s="1"/>
  <c r="BM40" i="1"/>
  <c r="BZ40" i="1"/>
  <c r="BY40" i="1"/>
  <c r="BX40" i="1"/>
  <c r="BM338" i="1"/>
  <c r="BZ338" i="1"/>
  <c r="BY338" i="1"/>
  <c r="BX338" i="1"/>
  <c r="BM432" i="1"/>
  <c r="BZ432" i="1"/>
  <c r="BY432" i="1"/>
  <c r="BX432" i="1"/>
  <c r="BM511" i="1"/>
  <c r="BZ511" i="1"/>
  <c r="BY511" i="1"/>
  <c r="BX511" i="1"/>
  <c r="BM610" i="1"/>
  <c r="BZ610" i="1"/>
  <c r="BY610" i="1"/>
  <c r="BX610" i="1"/>
  <c r="BM659" i="1"/>
  <c r="BZ659" i="1"/>
  <c r="BY659" i="1"/>
  <c r="BX659" i="1"/>
  <c r="BM724" i="1"/>
  <c r="BZ724" i="1"/>
  <c r="BY724" i="1"/>
  <c r="BX724" i="1"/>
  <c r="BM756" i="1"/>
  <c r="BZ756" i="1"/>
  <c r="BY756" i="1"/>
  <c r="BX756" i="1"/>
  <c r="BM833" i="1"/>
  <c r="BZ833" i="1"/>
  <c r="BY833" i="1"/>
  <c r="BX833" i="1"/>
  <c r="BK1753" i="1"/>
  <c r="BZ1753" i="1" s="1"/>
  <c r="BK1786" i="1"/>
  <c r="BZ1786" i="1" s="1"/>
  <c r="BK1808" i="1"/>
  <c r="BZ1808" i="1" s="1"/>
  <c r="BM20" i="1"/>
  <c r="BZ20" i="1"/>
  <c r="BY20" i="1"/>
  <c r="BX20" i="1"/>
  <c r="BM43" i="1"/>
  <c r="BZ43" i="1"/>
  <c r="BY43" i="1"/>
  <c r="BX43" i="1"/>
  <c r="BM247" i="1"/>
  <c r="BZ247" i="1"/>
  <c r="BY247" i="1"/>
  <c r="BX247" i="1"/>
  <c r="BM286" i="1"/>
  <c r="BZ286" i="1"/>
  <c r="BY286" i="1"/>
  <c r="BX286" i="1"/>
  <c r="BM323" i="1"/>
  <c r="BZ323" i="1"/>
  <c r="BY323" i="1"/>
  <c r="BX323" i="1"/>
  <c r="BM350" i="1"/>
  <c r="BZ350" i="1"/>
  <c r="BY350" i="1"/>
  <c r="BX350" i="1"/>
  <c r="BM380" i="1"/>
  <c r="BZ380" i="1"/>
  <c r="BY380" i="1"/>
  <c r="BX380" i="1"/>
  <c r="BM407" i="1"/>
  <c r="BZ407" i="1"/>
  <c r="BY407" i="1"/>
  <c r="BX407" i="1"/>
  <c r="BM434" i="1"/>
  <c r="BZ434" i="1"/>
  <c r="BY434" i="1"/>
  <c r="BX434" i="1"/>
  <c r="BM460" i="1"/>
  <c r="BZ460" i="1"/>
  <c r="BY460" i="1"/>
  <c r="BX460" i="1"/>
  <c r="BM487" i="1"/>
  <c r="BZ487" i="1"/>
  <c r="BY487" i="1"/>
  <c r="BX487" i="1"/>
  <c r="BM513" i="1"/>
  <c r="BZ513" i="1"/>
  <c r="BY513" i="1"/>
  <c r="BX513" i="1"/>
  <c r="BM539" i="1"/>
  <c r="BZ539" i="1"/>
  <c r="BY539" i="1"/>
  <c r="BX539" i="1"/>
  <c r="BM576" i="1"/>
  <c r="BZ576" i="1"/>
  <c r="BY576" i="1"/>
  <c r="BX576" i="1"/>
  <c r="BM626" i="1"/>
  <c r="BZ626" i="1"/>
  <c r="BY626" i="1"/>
  <c r="BX626" i="1"/>
  <c r="BM661" i="1"/>
  <c r="BZ661" i="1"/>
  <c r="BY661" i="1"/>
  <c r="BX661" i="1"/>
  <c r="BM694" i="1"/>
  <c r="BZ694" i="1"/>
  <c r="BY694" i="1"/>
  <c r="BX694" i="1"/>
  <c r="BM727" i="1"/>
  <c r="BZ727" i="1"/>
  <c r="BY727" i="1"/>
  <c r="BX727" i="1"/>
  <c r="BM758" i="1"/>
  <c r="BZ758" i="1"/>
  <c r="BY758" i="1"/>
  <c r="BX758" i="1"/>
  <c r="BM792" i="1"/>
  <c r="BZ792" i="1"/>
  <c r="BY792" i="1"/>
  <c r="BX792" i="1"/>
  <c r="BM836" i="1"/>
  <c r="BZ836" i="1"/>
  <c r="BY836" i="1"/>
  <c r="BX836" i="1"/>
  <c r="BM867" i="1"/>
  <c r="BZ867" i="1"/>
  <c r="BY867" i="1"/>
  <c r="BX867" i="1"/>
  <c r="BM900" i="1"/>
  <c r="BZ900" i="1"/>
  <c r="BY900" i="1"/>
  <c r="BX900" i="1"/>
  <c r="BM943" i="1"/>
  <c r="BZ943" i="1"/>
  <c r="BY943" i="1"/>
  <c r="BX943" i="1"/>
  <c r="BM978" i="1"/>
  <c r="BZ978" i="1"/>
  <c r="BY978" i="1"/>
  <c r="BX978" i="1"/>
  <c r="BM1015" i="1"/>
  <c r="BZ1015" i="1"/>
  <c r="BY1015" i="1"/>
  <c r="BX1015" i="1"/>
  <c r="BM1052" i="1"/>
  <c r="BZ1052" i="1"/>
  <c r="BY1052" i="1"/>
  <c r="BX1052" i="1"/>
  <c r="BM1092" i="1"/>
  <c r="BZ1092" i="1"/>
  <c r="BY1092" i="1"/>
  <c r="BX1092" i="1"/>
  <c r="BM1126" i="1"/>
  <c r="BZ1126" i="1"/>
  <c r="BY1126" i="1"/>
  <c r="BX1126" i="1"/>
  <c r="BM1163" i="1"/>
  <c r="BZ1163" i="1"/>
  <c r="BY1163" i="1"/>
  <c r="BX1163" i="1"/>
  <c r="BM1202" i="1"/>
  <c r="BZ1202" i="1"/>
  <c r="BY1202" i="1"/>
  <c r="BX1202" i="1"/>
  <c r="BM1240" i="1"/>
  <c r="BZ1240" i="1"/>
  <c r="BY1240" i="1"/>
  <c r="BX1240" i="1"/>
  <c r="BM1269" i="1"/>
  <c r="BZ1269" i="1"/>
  <c r="BY1269" i="1"/>
  <c r="BX1269" i="1"/>
  <c r="BM1302" i="1"/>
  <c r="BZ1302" i="1"/>
  <c r="BY1302" i="1"/>
  <c r="BX1302" i="1"/>
  <c r="BM1337" i="1"/>
  <c r="BZ1337" i="1"/>
  <c r="BY1337" i="1"/>
  <c r="BX1337" i="1"/>
  <c r="BM1363" i="1"/>
  <c r="BZ1363" i="1"/>
  <c r="BY1363" i="1"/>
  <c r="BX1363" i="1"/>
  <c r="BM1397" i="1"/>
  <c r="BZ1397" i="1"/>
  <c r="BY1397" i="1"/>
  <c r="BX1397" i="1"/>
  <c r="BM1433" i="1"/>
  <c r="BZ1433" i="1"/>
  <c r="BX1433" i="1"/>
  <c r="BY1433" i="1"/>
  <c r="BM1462" i="1"/>
  <c r="BZ1462" i="1"/>
  <c r="BY1462" i="1"/>
  <c r="BX1462" i="1"/>
  <c r="BM1492" i="1"/>
  <c r="BZ1492" i="1"/>
  <c r="BY1492" i="1"/>
  <c r="BX1492" i="1"/>
  <c r="BM1519" i="1"/>
  <c r="BZ1519" i="1"/>
  <c r="BY1519" i="1"/>
  <c r="BX1519" i="1"/>
  <c r="BM1621" i="1"/>
  <c r="BZ1621" i="1"/>
  <c r="BY1621" i="1"/>
  <c r="BX1621" i="1"/>
  <c r="BM1656" i="1"/>
  <c r="BZ1656" i="1"/>
  <c r="BY1656" i="1"/>
  <c r="BX1656" i="1"/>
  <c r="BM1836" i="1"/>
  <c r="BZ1836" i="1"/>
  <c r="BY1836" i="1"/>
  <c r="BX1836" i="1"/>
  <c r="BM1902" i="1"/>
  <c r="BZ1902" i="1"/>
  <c r="BY1902" i="1"/>
  <c r="BX1902" i="1"/>
  <c r="BM1979" i="1"/>
  <c r="BZ1979" i="1"/>
  <c r="BY1979" i="1"/>
  <c r="BX1979" i="1"/>
  <c r="BM2217" i="1"/>
  <c r="BZ2217" i="1"/>
  <c r="BY2217" i="1"/>
  <c r="BX2217" i="1"/>
  <c r="BM2293" i="1"/>
  <c r="BZ2293" i="1"/>
  <c r="BY2293" i="1"/>
  <c r="BX2293" i="1"/>
  <c r="BM2375" i="1"/>
  <c r="BZ2375" i="1"/>
  <c r="BY2375" i="1"/>
  <c r="BX2375" i="1"/>
  <c r="BM2523" i="1"/>
  <c r="BZ2523" i="1"/>
  <c r="BY2523" i="1"/>
  <c r="BX2523" i="1"/>
  <c r="BM2535" i="1"/>
  <c r="BZ2535" i="1"/>
  <c r="BX2535" i="1"/>
  <c r="BY2535" i="1"/>
  <c r="BM2553" i="1"/>
  <c r="BZ2553" i="1"/>
  <c r="BY2553" i="1"/>
  <c r="BX2553" i="1"/>
  <c r="BM2565" i="1"/>
  <c r="BZ2565" i="1"/>
  <c r="BY2565" i="1"/>
  <c r="BX2565" i="1"/>
  <c r="BM2576" i="1"/>
  <c r="BZ2576" i="1"/>
  <c r="BY2576" i="1"/>
  <c r="BX2576" i="1"/>
  <c r="BM2584" i="1"/>
  <c r="BZ2584" i="1"/>
  <c r="BY2584" i="1"/>
  <c r="BX2584" i="1"/>
  <c r="BM2592" i="1"/>
  <c r="BZ2592" i="1"/>
  <c r="BY2592" i="1"/>
  <c r="BX2592" i="1"/>
  <c r="BM2600" i="1"/>
  <c r="BZ2600" i="1"/>
  <c r="BY2600" i="1"/>
  <c r="BX2600" i="1"/>
  <c r="BM2608" i="1"/>
  <c r="BZ2608" i="1"/>
  <c r="BY2608" i="1"/>
  <c r="BX2608" i="1"/>
  <c r="BM266" i="1"/>
  <c r="BY266" i="1"/>
  <c r="BZ266" i="1"/>
  <c r="BX266" i="1"/>
  <c r="BM390" i="1"/>
  <c r="BZ390" i="1"/>
  <c r="BY390" i="1"/>
  <c r="BX390" i="1"/>
  <c r="BM468" i="1"/>
  <c r="BZ468" i="1"/>
  <c r="BY468" i="1"/>
  <c r="BX468" i="1"/>
  <c r="BM600" i="1"/>
  <c r="BY600" i="1"/>
  <c r="BZ600" i="1"/>
  <c r="BX600" i="1"/>
  <c r="BM748" i="1"/>
  <c r="BZ748" i="1"/>
  <c r="BY748" i="1"/>
  <c r="BX748" i="1"/>
  <c r="BM885" i="1"/>
  <c r="BY885" i="1"/>
  <c r="BX885" i="1"/>
  <c r="BZ885" i="1"/>
  <c r="BM1003" i="1"/>
  <c r="BY1003" i="1"/>
  <c r="BZ1003" i="1"/>
  <c r="BX1003" i="1"/>
  <c r="BM1104" i="1"/>
  <c r="BY1104" i="1"/>
  <c r="BZ1104" i="1"/>
  <c r="BX1104" i="1"/>
  <c r="BM1221" i="1"/>
  <c r="BY1221" i="1"/>
  <c r="BZ1221" i="1"/>
  <c r="BX1221" i="1"/>
  <c r="BM1319" i="1"/>
  <c r="BZ1319" i="1"/>
  <c r="BY1319" i="1"/>
  <c r="BX1319" i="1"/>
  <c r="BM1449" i="1"/>
  <c r="BY1449" i="1"/>
  <c r="BZ1449" i="1"/>
  <c r="BX1449" i="1"/>
  <c r="BM1507" i="1"/>
  <c r="BY1507" i="1"/>
  <c r="BZ1507" i="1"/>
  <c r="BX1507" i="1"/>
  <c r="BM1817" i="1"/>
  <c r="BY1817" i="1"/>
  <c r="BZ1817" i="1"/>
  <c r="BX1817" i="1"/>
  <c r="BM2253" i="1"/>
  <c r="BY2253" i="1"/>
  <c r="BZ2253" i="1"/>
  <c r="BX2253" i="1"/>
  <c r="BM2545" i="1"/>
  <c r="BY2545" i="1"/>
  <c r="BZ2545" i="1"/>
  <c r="BX2545" i="1"/>
  <c r="BM2580" i="1"/>
  <c r="BY2580" i="1"/>
  <c r="BZ2580" i="1"/>
  <c r="BX2580" i="1"/>
  <c r="BM2596" i="1"/>
  <c r="BY2596" i="1"/>
  <c r="BZ2596" i="1"/>
  <c r="BX2596" i="1"/>
  <c r="BK1719" i="1"/>
  <c r="BZ1719" i="1" s="1"/>
  <c r="BM241" i="1"/>
  <c r="BZ241" i="1"/>
  <c r="BY241" i="1"/>
  <c r="BX241" i="1"/>
  <c r="BM336" i="1"/>
  <c r="BZ336" i="1"/>
  <c r="BY336" i="1"/>
  <c r="BX336" i="1"/>
  <c r="BM418" i="1"/>
  <c r="BZ418" i="1"/>
  <c r="BY418" i="1"/>
  <c r="BX418" i="1"/>
  <c r="BM506" i="1"/>
  <c r="BZ506" i="1"/>
  <c r="BY506" i="1"/>
  <c r="BX506" i="1"/>
  <c r="BM641" i="1"/>
  <c r="BZ641" i="1"/>
  <c r="BY641" i="1"/>
  <c r="BX641" i="1"/>
  <c r="BM719" i="1"/>
  <c r="BZ719" i="1"/>
  <c r="BX719" i="1"/>
  <c r="BY719" i="1"/>
  <c r="BM888" i="1"/>
  <c r="BZ888" i="1"/>
  <c r="BY888" i="1"/>
  <c r="BX888" i="1"/>
  <c r="BM1040" i="1"/>
  <c r="BZ1040" i="1"/>
  <c r="BX1040" i="1"/>
  <c r="BY1040" i="1"/>
  <c r="BM1107" i="1"/>
  <c r="BZ1107" i="1"/>
  <c r="BY1107" i="1"/>
  <c r="BX1107" i="1"/>
  <c r="BM1263" i="1"/>
  <c r="BZ1263" i="1"/>
  <c r="BY1263" i="1"/>
  <c r="BX1263" i="1"/>
  <c r="BM1482" i="1"/>
  <c r="BY1482" i="1"/>
  <c r="BZ1482" i="1"/>
  <c r="BX1482" i="1"/>
  <c r="BM1951" i="1"/>
  <c r="BY1951" i="1"/>
  <c r="BZ1951" i="1"/>
  <c r="BX1951" i="1"/>
  <c r="BM14" i="1"/>
  <c r="BZ14" i="1"/>
  <c r="BY14" i="1"/>
  <c r="BX14" i="1"/>
  <c r="BM308" i="1"/>
  <c r="BZ308" i="1"/>
  <c r="BY308" i="1"/>
  <c r="BX308" i="1"/>
  <c r="BM419" i="1"/>
  <c r="BZ419" i="1"/>
  <c r="BY419" i="1"/>
  <c r="BX419" i="1"/>
  <c r="BM482" i="1"/>
  <c r="BZ482" i="1"/>
  <c r="BY482" i="1"/>
  <c r="BX482" i="1"/>
  <c r="BM607" i="1"/>
  <c r="BZ607" i="1"/>
  <c r="BY607" i="1"/>
  <c r="BX607" i="1"/>
  <c r="BM753" i="1"/>
  <c r="BZ753" i="1"/>
  <c r="BY753" i="1"/>
  <c r="BX753" i="1"/>
  <c r="BM863" i="1"/>
  <c r="BZ863" i="1"/>
  <c r="BY863" i="1"/>
  <c r="BX863" i="1"/>
  <c r="BM1009" i="1"/>
  <c r="BZ1009" i="1"/>
  <c r="BY1009" i="1"/>
  <c r="BX1009" i="1"/>
  <c r="BM1155" i="1"/>
  <c r="BZ1155" i="1"/>
  <c r="BY1155" i="1"/>
  <c r="BX1155" i="1"/>
  <c r="BM1325" i="1"/>
  <c r="BZ1325" i="1"/>
  <c r="BY1325" i="1"/>
  <c r="BX1325" i="1"/>
  <c r="BM1512" i="1"/>
  <c r="BZ1512" i="1"/>
  <c r="BX1512" i="1"/>
  <c r="BY1512" i="1"/>
  <c r="BM18" i="1"/>
  <c r="BZ18" i="1"/>
  <c r="BX18" i="1"/>
  <c r="BY18" i="1"/>
  <c r="BM245" i="1"/>
  <c r="BZ245" i="1"/>
  <c r="BY245" i="1"/>
  <c r="BX245" i="1"/>
  <c r="BM404" i="1"/>
  <c r="BZ404" i="1"/>
  <c r="BY404" i="1"/>
  <c r="BX404" i="1"/>
  <c r="BM536" i="1"/>
  <c r="BZ536" i="1"/>
  <c r="BY536" i="1"/>
  <c r="BX536" i="1"/>
  <c r="BM942" i="1"/>
  <c r="BZ942" i="1"/>
  <c r="BY942" i="1"/>
  <c r="BX942" i="1"/>
  <c r="BK1697" i="1"/>
  <c r="BZ1697" i="1" s="1"/>
  <c r="BK1734" i="1"/>
  <c r="BM1734" i="1" s="1"/>
  <c r="BK1787" i="1"/>
  <c r="BM1787" i="1" s="1"/>
  <c r="BM22" i="1"/>
  <c r="BZ22" i="1"/>
  <c r="BY22" i="1"/>
  <c r="BX22" i="1"/>
  <c r="BM44" i="1"/>
  <c r="BZ44" i="1"/>
  <c r="BY44" i="1"/>
  <c r="BX44" i="1"/>
  <c r="BM259" i="1"/>
  <c r="BZ259" i="1"/>
  <c r="BY259" i="1"/>
  <c r="BX259" i="1"/>
  <c r="BM287" i="1"/>
  <c r="BY287" i="1"/>
  <c r="BZ287" i="1"/>
  <c r="BX287" i="1"/>
  <c r="BM326" i="1"/>
  <c r="BZ326" i="1"/>
  <c r="BY326" i="1"/>
  <c r="BX326" i="1"/>
  <c r="BM353" i="1"/>
  <c r="BY353" i="1"/>
  <c r="BZ353" i="1"/>
  <c r="BX353" i="1"/>
  <c r="BM384" i="1"/>
  <c r="BZ384" i="1"/>
  <c r="BY384" i="1"/>
  <c r="BX384" i="1"/>
  <c r="BM411" i="1"/>
  <c r="BZ411" i="1"/>
  <c r="BY411" i="1"/>
  <c r="BX411" i="1"/>
  <c r="BM436" i="1"/>
  <c r="BZ436" i="1"/>
  <c r="BY436" i="1"/>
  <c r="BX436" i="1"/>
  <c r="BM463" i="1"/>
  <c r="BZ463" i="1"/>
  <c r="BY463" i="1"/>
  <c r="BX463" i="1"/>
  <c r="BM489" i="1"/>
  <c r="BZ489" i="1"/>
  <c r="BY489" i="1"/>
  <c r="BX489" i="1"/>
  <c r="BM515" i="1"/>
  <c r="BY515" i="1"/>
  <c r="BZ515" i="1"/>
  <c r="BX515" i="1"/>
  <c r="BM542" i="1"/>
  <c r="BZ542" i="1"/>
  <c r="BY542" i="1"/>
  <c r="BX542" i="1"/>
  <c r="BM592" i="1"/>
  <c r="BY592" i="1"/>
  <c r="BZ592" i="1"/>
  <c r="BX592" i="1"/>
  <c r="BM628" i="1"/>
  <c r="BZ628" i="1"/>
  <c r="BY628" i="1"/>
  <c r="BX628" i="1"/>
  <c r="BM664" i="1"/>
  <c r="BZ664" i="1"/>
  <c r="BY664" i="1"/>
  <c r="BX664" i="1"/>
  <c r="BM697" i="1"/>
  <c r="BZ697" i="1"/>
  <c r="BY697" i="1"/>
  <c r="BX697" i="1"/>
  <c r="BM729" i="1"/>
  <c r="BZ729" i="1"/>
  <c r="BY729" i="1"/>
  <c r="BX729" i="1"/>
  <c r="BM760" i="1"/>
  <c r="BZ760" i="1"/>
  <c r="BY760" i="1"/>
  <c r="BX760" i="1"/>
  <c r="BM806" i="1"/>
  <c r="BY806" i="1"/>
  <c r="BZ806" i="1"/>
  <c r="BX806" i="1"/>
  <c r="BM838" i="1"/>
  <c r="BZ838" i="1"/>
  <c r="BY838" i="1"/>
  <c r="BX838" i="1"/>
  <c r="BM869" i="1"/>
  <c r="BY869" i="1"/>
  <c r="BZ869" i="1"/>
  <c r="BX869" i="1"/>
  <c r="BM913" i="1"/>
  <c r="BZ913" i="1"/>
  <c r="BY913" i="1"/>
  <c r="BX913" i="1"/>
  <c r="BM946" i="1"/>
  <c r="BZ946" i="1"/>
  <c r="BY946" i="1"/>
  <c r="BX946" i="1"/>
  <c r="BM982" i="1"/>
  <c r="BZ982" i="1"/>
  <c r="BY982" i="1"/>
  <c r="BX982" i="1"/>
  <c r="BM1021" i="1"/>
  <c r="BZ1021" i="1"/>
  <c r="BY1021" i="1"/>
  <c r="BX1021" i="1"/>
  <c r="BM1062" i="1"/>
  <c r="BZ1062" i="1"/>
  <c r="BY1062" i="1"/>
  <c r="BX1062" i="1"/>
  <c r="BM1095" i="1"/>
  <c r="BY1095" i="1"/>
  <c r="BZ1095" i="1"/>
  <c r="BX1095" i="1"/>
  <c r="BM1130" i="1"/>
  <c r="BZ1130" i="1"/>
  <c r="BY1130" i="1"/>
  <c r="BX1130" i="1"/>
  <c r="BM1166" i="1"/>
  <c r="BZ1166" i="1"/>
  <c r="BY1166" i="1"/>
  <c r="BX1166" i="1"/>
  <c r="BM1211" i="1"/>
  <c r="BY1211" i="1"/>
  <c r="BZ1211" i="1"/>
  <c r="BX1211" i="1"/>
  <c r="BM1242" i="1"/>
  <c r="BY1242" i="1"/>
  <c r="BZ1242" i="1"/>
  <c r="BX1242" i="1"/>
  <c r="BM1271" i="1"/>
  <c r="BZ1271" i="1"/>
  <c r="BY1271" i="1"/>
  <c r="BX1271" i="1"/>
  <c r="BM1314" i="1"/>
  <c r="BZ1314" i="1"/>
  <c r="BY1314" i="1"/>
  <c r="BX1314" i="1"/>
  <c r="BM1339" i="1"/>
  <c r="BZ1339" i="1"/>
  <c r="BY1339" i="1"/>
  <c r="BX1339" i="1"/>
  <c r="BM1366" i="1"/>
  <c r="BZ1366" i="1"/>
  <c r="BY1366" i="1"/>
  <c r="BX1366" i="1"/>
  <c r="BM1405" i="1"/>
  <c r="BX1405" i="1"/>
  <c r="BZ1405" i="1"/>
  <c r="BY1405" i="1"/>
  <c r="BM1436" i="1"/>
  <c r="BX1436" i="1"/>
  <c r="BY1436" i="1"/>
  <c r="BZ1436" i="1"/>
  <c r="BM1467" i="1"/>
  <c r="BY1467" i="1"/>
  <c r="BX1467" i="1"/>
  <c r="BZ1467" i="1"/>
  <c r="BM1494" i="1"/>
  <c r="BX1494" i="1"/>
  <c r="BZ1494" i="1"/>
  <c r="BY1494" i="1"/>
  <c r="BM1524" i="1"/>
  <c r="BZ1524" i="1"/>
  <c r="BY1524" i="1"/>
  <c r="BX1524" i="1"/>
  <c r="BM1624" i="1"/>
  <c r="BY1624" i="1"/>
  <c r="BZ1624" i="1"/>
  <c r="BX1624" i="1"/>
  <c r="BM1669" i="1"/>
  <c r="BZ1669" i="1"/>
  <c r="BX1669" i="1"/>
  <c r="BY1669" i="1"/>
  <c r="BM1838" i="1"/>
  <c r="BY1838" i="1"/>
  <c r="BX1838" i="1"/>
  <c r="BZ1838" i="1"/>
  <c r="BM1908" i="1"/>
  <c r="BX1908" i="1"/>
  <c r="BZ1908" i="1"/>
  <c r="BY1908" i="1"/>
  <c r="BM1993" i="1"/>
  <c r="BZ1993" i="1"/>
  <c r="BY1993" i="1"/>
  <c r="BX1993" i="1"/>
  <c r="BM2222" i="1"/>
  <c r="BY2222" i="1"/>
  <c r="BZ2222" i="1"/>
  <c r="BX2222" i="1"/>
  <c r="BM2298" i="1"/>
  <c r="BZ2298" i="1"/>
  <c r="BX2298" i="1"/>
  <c r="BY2298" i="1"/>
  <c r="BM2382" i="1"/>
  <c r="BZ2382" i="1"/>
  <c r="BY2382" i="1"/>
  <c r="BX2382" i="1"/>
  <c r="BM2524" i="1"/>
  <c r="BX2524" i="1"/>
  <c r="BZ2524" i="1"/>
  <c r="BY2524" i="1"/>
  <c r="BM2536" i="1"/>
  <c r="BX2536" i="1"/>
  <c r="BY2536" i="1"/>
  <c r="BZ2536" i="1"/>
  <c r="BM2554" i="1"/>
  <c r="BY2554" i="1"/>
  <c r="BX2554" i="1"/>
  <c r="BZ2554" i="1"/>
  <c r="BM2566" i="1"/>
  <c r="BX2566" i="1"/>
  <c r="BZ2566" i="1"/>
  <c r="BY2566" i="1"/>
  <c r="BM2577" i="1"/>
  <c r="BZ2577" i="1"/>
  <c r="BY2577" i="1"/>
  <c r="BX2577" i="1"/>
  <c r="BM2585" i="1"/>
  <c r="BY2585" i="1"/>
  <c r="BZ2585" i="1"/>
  <c r="BX2585" i="1"/>
  <c r="BM2593" i="1"/>
  <c r="BZ2593" i="1"/>
  <c r="BX2593" i="1"/>
  <c r="BY2593" i="1"/>
  <c r="BM2601" i="1"/>
  <c r="BZ2601" i="1"/>
  <c r="BY2601" i="1"/>
  <c r="BX2601" i="1"/>
  <c r="BM2609" i="1"/>
  <c r="BZ2609" i="1"/>
  <c r="BX2609" i="1"/>
  <c r="BY2609" i="1"/>
  <c r="BM334" i="1"/>
  <c r="BZ334" i="1"/>
  <c r="BY334" i="1"/>
  <c r="BX334" i="1"/>
  <c r="BM504" i="1"/>
  <c r="BY504" i="1"/>
  <c r="BZ504" i="1"/>
  <c r="BX504" i="1"/>
  <c r="BM671" i="1"/>
  <c r="BY671" i="1"/>
  <c r="BZ671" i="1"/>
  <c r="BX671" i="1"/>
  <c r="BM845" i="1"/>
  <c r="BZ845" i="1"/>
  <c r="BY845" i="1"/>
  <c r="BX845" i="1"/>
  <c r="BM1036" i="1"/>
  <c r="BZ1036" i="1"/>
  <c r="BY1036" i="1"/>
  <c r="BX1036" i="1"/>
  <c r="BM1252" i="1"/>
  <c r="BY1252" i="1"/>
  <c r="BZ1252" i="1"/>
  <c r="BX1252" i="1"/>
  <c r="BM1414" i="1"/>
  <c r="BY1414" i="1"/>
  <c r="BZ1414" i="1"/>
  <c r="BX1414" i="1"/>
  <c r="BM1644" i="1"/>
  <c r="BY1644" i="1"/>
  <c r="BZ1644" i="1"/>
  <c r="BX1644" i="1"/>
  <c r="BM1934" i="1"/>
  <c r="BY1934" i="1"/>
  <c r="BZ1934" i="1"/>
  <c r="BX1934" i="1"/>
  <c r="BM2517" i="1"/>
  <c r="BY2517" i="1"/>
  <c r="BZ2517" i="1"/>
  <c r="BX2517" i="1"/>
  <c r="BM2571" i="1"/>
  <c r="BY2571" i="1"/>
  <c r="BZ2571" i="1"/>
  <c r="BX2571" i="1"/>
  <c r="BM2604" i="1"/>
  <c r="BY2604" i="1"/>
  <c r="BZ2604" i="1"/>
  <c r="BX2604" i="1"/>
  <c r="BM10" i="1"/>
  <c r="BZ10" i="1"/>
  <c r="BY10" i="1"/>
  <c r="BX10" i="1"/>
  <c r="BM363" i="1"/>
  <c r="BZ363" i="1"/>
  <c r="BY363" i="1"/>
  <c r="BX363" i="1"/>
  <c r="BM530" i="1"/>
  <c r="BZ530" i="1"/>
  <c r="BX530" i="1"/>
  <c r="BY530" i="1"/>
  <c r="BM750" i="1"/>
  <c r="BZ750" i="1"/>
  <c r="BY750" i="1"/>
  <c r="BX750" i="1"/>
  <c r="BM924" i="1"/>
  <c r="BZ924" i="1"/>
  <c r="BX924" i="1"/>
  <c r="BY924" i="1"/>
  <c r="BM1074" i="1"/>
  <c r="BZ1074" i="1"/>
  <c r="BY1074" i="1"/>
  <c r="BX1074" i="1"/>
  <c r="BM1224" i="1"/>
  <c r="BZ1224" i="1"/>
  <c r="BY1224" i="1"/>
  <c r="BX1224" i="1"/>
  <c r="BM1322" i="1"/>
  <c r="BZ1322" i="1"/>
  <c r="BY1322" i="1"/>
  <c r="BX1322" i="1"/>
  <c r="BM1416" i="1"/>
  <c r="BY1416" i="1"/>
  <c r="BZ1416" i="1"/>
  <c r="BX1416" i="1"/>
  <c r="BM1509" i="1"/>
  <c r="BY1509" i="1"/>
  <c r="BZ1509" i="1"/>
  <c r="BX1509" i="1"/>
  <c r="BM1602" i="1"/>
  <c r="BY1602" i="1"/>
  <c r="BZ1602" i="1"/>
  <c r="BX1602" i="1"/>
  <c r="BM1647" i="1"/>
  <c r="BY1647" i="1"/>
  <c r="BZ1647" i="1"/>
  <c r="BX1647" i="1"/>
  <c r="BM1871" i="1"/>
  <c r="BY1871" i="1"/>
  <c r="BZ1871" i="1"/>
  <c r="BX1871" i="1"/>
  <c r="BK1796" i="1"/>
  <c r="BM337" i="1"/>
  <c r="BZ337" i="1"/>
  <c r="BY337" i="1"/>
  <c r="BX337" i="1"/>
  <c r="BM532" i="1"/>
  <c r="BZ532" i="1"/>
  <c r="BY532" i="1"/>
  <c r="BX532" i="1"/>
  <c r="BM721" i="1"/>
  <c r="BZ721" i="1"/>
  <c r="BY721" i="1"/>
  <c r="BX721" i="1"/>
  <c r="BM891" i="1"/>
  <c r="BZ891" i="1"/>
  <c r="BY891" i="1"/>
  <c r="BX891" i="1"/>
  <c r="BM1043" i="1"/>
  <c r="BZ1043" i="1"/>
  <c r="BY1043" i="1"/>
  <c r="BX1043" i="1"/>
  <c r="BM1232" i="1"/>
  <c r="BZ1232" i="1"/>
  <c r="BY1232" i="1"/>
  <c r="BX1232" i="1"/>
  <c r="BM1422" i="1"/>
  <c r="BZ1422" i="1"/>
  <c r="BY1422" i="1"/>
  <c r="BX1422" i="1"/>
  <c r="BK1775" i="1"/>
  <c r="BZ1775" i="1" s="1"/>
  <c r="BM310" i="1"/>
  <c r="BZ310" i="1"/>
  <c r="BY310" i="1"/>
  <c r="BX310" i="1"/>
  <c r="BM484" i="1"/>
  <c r="BZ484" i="1"/>
  <c r="BY484" i="1"/>
  <c r="BX484" i="1"/>
  <c r="BM975" i="1"/>
  <c r="BZ975" i="1"/>
  <c r="BY975" i="1"/>
  <c r="BX975" i="1"/>
  <c r="BK1738" i="1"/>
  <c r="BM1738" i="1" s="1"/>
  <c r="BM25" i="1"/>
  <c r="BZ25" i="1"/>
  <c r="BY25" i="1"/>
  <c r="BX25" i="1"/>
  <c r="BM48" i="1"/>
  <c r="BZ48" i="1"/>
  <c r="BY48" i="1"/>
  <c r="BX48" i="1"/>
  <c r="BM262" i="1"/>
  <c r="BZ262" i="1"/>
  <c r="BY262" i="1"/>
  <c r="BX262" i="1"/>
  <c r="BM289" i="1"/>
  <c r="BZ289" i="1"/>
  <c r="BY289" i="1"/>
  <c r="BX289" i="1"/>
  <c r="BM330" i="1"/>
  <c r="BZ330" i="1"/>
  <c r="BY330" i="1"/>
  <c r="BX330" i="1"/>
  <c r="BM357" i="1"/>
  <c r="BZ357" i="1"/>
  <c r="BY357" i="1"/>
  <c r="BX357" i="1"/>
  <c r="BM385" i="1"/>
  <c r="BZ385" i="1"/>
  <c r="BX385" i="1"/>
  <c r="BY385" i="1"/>
  <c r="BM412" i="1"/>
  <c r="BZ412" i="1"/>
  <c r="BY412" i="1"/>
  <c r="BX412" i="1"/>
  <c r="BM439" i="1"/>
  <c r="BZ439" i="1"/>
  <c r="BY439" i="1"/>
  <c r="BX439" i="1"/>
  <c r="BM465" i="1"/>
  <c r="BZ465" i="1"/>
  <c r="BY465" i="1"/>
  <c r="BX465" i="1"/>
  <c r="BM491" i="1"/>
  <c r="BZ491" i="1"/>
  <c r="BY491" i="1"/>
  <c r="BX491" i="1"/>
  <c r="BM516" i="1"/>
  <c r="BZ516" i="1"/>
  <c r="BY516" i="1"/>
  <c r="BX516" i="1"/>
  <c r="BM558" i="1"/>
  <c r="BZ558" i="1"/>
  <c r="BY558" i="1"/>
  <c r="BX558" i="1"/>
  <c r="BM594" i="1"/>
  <c r="BZ594" i="1"/>
  <c r="BY594" i="1"/>
  <c r="BX594" i="1"/>
  <c r="BM632" i="1"/>
  <c r="BZ632" i="1"/>
  <c r="BX632" i="1"/>
  <c r="BY632" i="1"/>
  <c r="BM667" i="1"/>
  <c r="BZ667" i="1"/>
  <c r="BY667" i="1"/>
  <c r="BX667" i="1"/>
  <c r="BM699" i="1"/>
  <c r="BZ699" i="1"/>
  <c r="BY699" i="1"/>
  <c r="BX699" i="1"/>
  <c r="BM731" i="1"/>
  <c r="BZ731" i="1"/>
  <c r="BY731" i="1"/>
  <c r="BX731" i="1"/>
  <c r="BM766" i="1"/>
  <c r="BZ766" i="1"/>
  <c r="BY766" i="1"/>
  <c r="BX766" i="1"/>
  <c r="BM809" i="1"/>
  <c r="BZ809" i="1"/>
  <c r="BY809" i="1"/>
  <c r="BX809" i="1"/>
  <c r="BM840" i="1"/>
  <c r="BZ840" i="1"/>
  <c r="BY840" i="1"/>
  <c r="BX840" i="1"/>
  <c r="BM872" i="1"/>
  <c r="BZ872" i="1"/>
  <c r="BY872" i="1"/>
  <c r="BX872" i="1"/>
  <c r="BM914" i="1"/>
  <c r="BZ914" i="1"/>
  <c r="BX914" i="1"/>
  <c r="BY914" i="1"/>
  <c r="BM949" i="1"/>
  <c r="BZ949" i="1"/>
  <c r="BY949" i="1"/>
  <c r="BX949" i="1"/>
  <c r="BM987" i="1"/>
  <c r="BZ987" i="1"/>
  <c r="BY987" i="1"/>
  <c r="BX987" i="1"/>
  <c r="BM1031" i="1"/>
  <c r="BZ1031" i="1"/>
  <c r="BY1031" i="1"/>
  <c r="BX1031" i="1"/>
  <c r="BM1065" i="1"/>
  <c r="BZ1065" i="1"/>
  <c r="BY1065" i="1"/>
  <c r="BX1065" i="1"/>
  <c r="BM1097" i="1"/>
  <c r="BZ1097" i="1"/>
  <c r="BY1097" i="1"/>
  <c r="BX1097" i="1"/>
  <c r="BM1134" i="1"/>
  <c r="BZ1134" i="1"/>
  <c r="BX1134" i="1"/>
  <c r="BY1134" i="1"/>
  <c r="BM1173" i="1"/>
  <c r="BZ1173" i="1"/>
  <c r="BY1173" i="1"/>
  <c r="BX1173" i="1"/>
  <c r="BM1213" i="1"/>
  <c r="BZ1213" i="1"/>
  <c r="BY1213" i="1"/>
  <c r="BX1213" i="1"/>
  <c r="BM1244" i="1"/>
  <c r="BZ1244" i="1"/>
  <c r="BY1244" i="1"/>
  <c r="BX1244" i="1"/>
  <c r="BM1277" i="1"/>
  <c r="BZ1277" i="1"/>
  <c r="BY1277" i="1"/>
  <c r="BX1277" i="1"/>
  <c r="BM1315" i="1"/>
  <c r="BZ1315" i="1"/>
  <c r="BY1315" i="1"/>
  <c r="BX1315" i="1"/>
  <c r="BM1341" i="1"/>
  <c r="BZ1341" i="1"/>
  <c r="BY1341" i="1"/>
  <c r="BX1341" i="1"/>
  <c r="BM1369" i="1"/>
  <c r="BZ1369" i="1"/>
  <c r="BY1369" i="1"/>
  <c r="BX1369" i="1"/>
  <c r="BM1407" i="1"/>
  <c r="BY1407" i="1"/>
  <c r="BZ1407" i="1"/>
  <c r="BX1407" i="1"/>
  <c r="BM1440" i="1"/>
  <c r="BY1440" i="1"/>
  <c r="BZ1440" i="1"/>
  <c r="BX1440" i="1"/>
  <c r="BM1469" i="1"/>
  <c r="BY1469" i="1"/>
  <c r="BZ1469" i="1"/>
  <c r="BX1469" i="1"/>
  <c r="BM1499" i="1"/>
  <c r="BY1499" i="1"/>
  <c r="BZ1499" i="1"/>
  <c r="BX1499" i="1"/>
  <c r="BM1591" i="1"/>
  <c r="BY1591" i="1"/>
  <c r="BZ1591" i="1"/>
  <c r="BX1591" i="1"/>
  <c r="BM1627" i="1"/>
  <c r="BY1627" i="1"/>
  <c r="BZ1627" i="1"/>
  <c r="BX1627" i="1"/>
  <c r="BM1674" i="1"/>
  <c r="BY1674" i="1"/>
  <c r="BZ1674" i="1"/>
  <c r="BX1674" i="1"/>
  <c r="BM1842" i="1"/>
  <c r="BY1842" i="1"/>
  <c r="BZ1842" i="1"/>
  <c r="BX1842" i="1"/>
  <c r="BM1913" i="1"/>
  <c r="BY1913" i="1"/>
  <c r="BZ1913" i="1"/>
  <c r="BX1913" i="1"/>
  <c r="BM1999" i="1"/>
  <c r="BY1999" i="1"/>
  <c r="BZ1999" i="1"/>
  <c r="BX1999" i="1"/>
  <c r="BM2227" i="1"/>
  <c r="BY2227" i="1"/>
  <c r="BZ2227" i="1"/>
  <c r="BX2227" i="1"/>
  <c r="BM2312" i="1"/>
  <c r="BY2312" i="1"/>
  <c r="BZ2312" i="1"/>
  <c r="BX2312" i="1"/>
  <c r="BM2515" i="1"/>
  <c r="BY2515" i="1"/>
  <c r="BZ2515" i="1"/>
  <c r="BX2515" i="1"/>
  <c r="BM2527" i="1"/>
  <c r="BY2527" i="1"/>
  <c r="BZ2527" i="1"/>
  <c r="BX2527" i="1"/>
  <c r="BM2539" i="1"/>
  <c r="BY2539" i="1"/>
  <c r="BZ2539" i="1"/>
  <c r="BX2539" i="1"/>
  <c r="BM2557" i="1"/>
  <c r="BY2557" i="1"/>
  <c r="BZ2557" i="1"/>
  <c r="BX2557" i="1"/>
  <c r="BM2569" i="1"/>
  <c r="BY2569" i="1"/>
  <c r="BZ2569" i="1"/>
  <c r="BX2569" i="1"/>
  <c r="BM2578" i="1"/>
  <c r="BY2578" i="1"/>
  <c r="BZ2578" i="1"/>
  <c r="BX2578" i="1"/>
  <c r="BM2586" i="1"/>
  <c r="BY2586" i="1"/>
  <c r="BZ2586" i="1"/>
  <c r="BX2586" i="1"/>
  <c r="BM2594" i="1"/>
  <c r="BY2594" i="1"/>
  <c r="BZ2594" i="1"/>
  <c r="BX2594" i="1"/>
  <c r="BM2602" i="1"/>
  <c r="BY2602" i="1"/>
  <c r="BZ2602" i="1"/>
  <c r="BX2602" i="1"/>
  <c r="BM238" i="1"/>
  <c r="BZ238" i="1"/>
  <c r="BY238" i="1"/>
  <c r="BX238" i="1"/>
  <c r="BM304" i="1"/>
  <c r="BZ304" i="1"/>
  <c r="BY304" i="1"/>
  <c r="BX304" i="1"/>
  <c r="BM443" i="1"/>
  <c r="BY443" i="1"/>
  <c r="BZ443" i="1"/>
  <c r="BX443" i="1"/>
  <c r="BM526" i="1"/>
  <c r="BZ526" i="1"/>
  <c r="BY526" i="1"/>
  <c r="BX526" i="1"/>
  <c r="BM638" i="1"/>
  <c r="BZ638" i="1"/>
  <c r="BY638" i="1"/>
  <c r="BX638" i="1"/>
  <c r="BM707" i="1"/>
  <c r="BY707" i="1"/>
  <c r="BZ707" i="1"/>
  <c r="BX707" i="1"/>
  <c r="BM813" i="1"/>
  <c r="BZ813" i="1"/>
  <c r="BY813" i="1"/>
  <c r="BX813" i="1"/>
  <c r="BM920" i="1"/>
  <c r="BZ920" i="1"/>
  <c r="BY920" i="1"/>
  <c r="BX920" i="1"/>
  <c r="BM1071" i="1"/>
  <c r="BY1071" i="1"/>
  <c r="BZ1071" i="1"/>
  <c r="BX1071" i="1"/>
  <c r="BM1145" i="1"/>
  <c r="BZ1145" i="1"/>
  <c r="BY1145" i="1"/>
  <c r="BX1145" i="1"/>
  <c r="BM1290" i="1"/>
  <c r="BZ1290" i="1"/>
  <c r="BY1290" i="1"/>
  <c r="BX1290" i="1"/>
  <c r="BM1381" i="1"/>
  <c r="BZ1381" i="1"/>
  <c r="BY1381" i="1"/>
  <c r="BX1381" i="1"/>
  <c r="BM1480" i="1"/>
  <c r="BY1480" i="1"/>
  <c r="BZ1480" i="1"/>
  <c r="BX1480" i="1"/>
  <c r="BM1866" i="1"/>
  <c r="BY1866" i="1"/>
  <c r="BZ1866" i="1"/>
  <c r="BX1866" i="1"/>
  <c r="BM2325" i="1"/>
  <c r="BY2325" i="1"/>
  <c r="BZ2325" i="1"/>
  <c r="BX2325" i="1"/>
  <c r="BM2559" i="1"/>
  <c r="BY2559" i="1"/>
  <c r="BZ2559" i="1"/>
  <c r="BX2559" i="1"/>
  <c r="BM34" i="1"/>
  <c r="BZ34" i="1"/>
  <c r="BX34" i="1"/>
  <c r="BY34" i="1"/>
  <c r="BM307" i="1"/>
  <c r="BZ307" i="1"/>
  <c r="BX307" i="1"/>
  <c r="BY307" i="1"/>
  <c r="BM391" i="1"/>
  <c r="BZ391" i="1"/>
  <c r="BY391" i="1"/>
  <c r="BX391" i="1"/>
  <c r="BM480" i="1"/>
  <c r="BZ480" i="1"/>
  <c r="BY480" i="1"/>
  <c r="BX480" i="1"/>
  <c r="BM566" i="1"/>
  <c r="BZ566" i="1"/>
  <c r="BY566" i="1"/>
  <c r="BX566" i="1"/>
  <c r="BM677" i="1"/>
  <c r="BZ677" i="1"/>
  <c r="BY677" i="1"/>
  <c r="BX677" i="1"/>
  <c r="BM785" i="1"/>
  <c r="BZ785" i="1"/>
  <c r="BY785" i="1"/>
  <c r="BX785" i="1"/>
  <c r="BM860" i="1"/>
  <c r="BZ860" i="1"/>
  <c r="BY860" i="1"/>
  <c r="BX860" i="1"/>
  <c r="BM1005" i="1"/>
  <c r="BZ1005" i="1"/>
  <c r="BX1005" i="1"/>
  <c r="BY1005" i="1"/>
  <c r="BM1153" i="1"/>
  <c r="BZ1153" i="1"/>
  <c r="BY1153" i="1"/>
  <c r="BX1153" i="1"/>
  <c r="BM1292" i="1"/>
  <c r="BZ1292" i="1"/>
  <c r="BY1292" i="1"/>
  <c r="BX1292" i="1"/>
  <c r="BM1455" i="1"/>
  <c r="BY1455" i="1"/>
  <c r="BZ1455" i="1"/>
  <c r="BX1455" i="1"/>
  <c r="BM2027" i="1"/>
  <c r="BY2027" i="1"/>
  <c r="BZ2027" i="1"/>
  <c r="BX2027" i="1"/>
  <c r="BM244" i="1"/>
  <c r="BZ244" i="1"/>
  <c r="BY244" i="1"/>
  <c r="BX244" i="1"/>
  <c r="BM280" i="1"/>
  <c r="BZ280" i="1"/>
  <c r="BY280" i="1"/>
  <c r="BX280" i="1"/>
  <c r="BM392" i="1"/>
  <c r="BZ392" i="1"/>
  <c r="BY392" i="1"/>
  <c r="BX392" i="1"/>
  <c r="BM456" i="1"/>
  <c r="BZ456" i="1"/>
  <c r="BY456" i="1"/>
  <c r="BX456" i="1"/>
  <c r="BM570" i="1"/>
  <c r="BZ570" i="1"/>
  <c r="BY570" i="1"/>
  <c r="BX570" i="1"/>
  <c r="BM644" i="1"/>
  <c r="BZ644" i="1"/>
  <c r="BY644" i="1"/>
  <c r="BX644" i="1"/>
  <c r="BM787" i="1"/>
  <c r="BZ787" i="1"/>
  <c r="BY787" i="1"/>
  <c r="BX787" i="1"/>
  <c r="BM929" i="1"/>
  <c r="BZ929" i="1"/>
  <c r="BY929" i="1"/>
  <c r="BX929" i="1"/>
  <c r="BM1076" i="1"/>
  <c r="BZ1076" i="1"/>
  <c r="BY1076" i="1"/>
  <c r="BX1076" i="1"/>
  <c r="BM1192" i="1"/>
  <c r="BZ1192" i="1"/>
  <c r="BY1192" i="1"/>
  <c r="BX1192" i="1"/>
  <c r="BM1294" i="1"/>
  <c r="BZ1294" i="1"/>
  <c r="BY1294" i="1"/>
  <c r="BX1294" i="1"/>
  <c r="BM1359" i="1"/>
  <c r="BZ1359" i="1"/>
  <c r="BY1359" i="1"/>
  <c r="BX1359" i="1"/>
  <c r="BM1484" i="1"/>
  <c r="BZ1484" i="1"/>
  <c r="BY1484" i="1"/>
  <c r="BX1484" i="1"/>
  <c r="BK1727" i="1"/>
  <c r="BK1797" i="1"/>
  <c r="BZ1797" i="1" s="1"/>
  <c r="BM283" i="1"/>
  <c r="BZ283" i="1"/>
  <c r="BY283" i="1"/>
  <c r="BX283" i="1"/>
  <c r="BM377" i="1"/>
  <c r="BZ377" i="1"/>
  <c r="BY377" i="1"/>
  <c r="BX377" i="1"/>
  <c r="BM458" i="1"/>
  <c r="BZ458" i="1"/>
  <c r="BY458" i="1"/>
  <c r="BX458" i="1"/>
  <c r="BM573" i="1"/>
  <c r="BZ573" i="1"/>
  <c r="BY573" i="1"/>
  <c r="BX573" i="1"/>
  <c r="BM865" i="1"/>
  <c r="BZ865" i="1"/>
  <c r="BY865" i="1"/>
  <c r="BX865" i="1"/>
  <c r="BK1693" i="1"/>
  <c r="BM1693" i="1" s="1"/>
  <c r="BK1704" i="1"/>
  <c r="BK1708" i="1"/>
  <c r="BZ1708" i="1" s="1"/>
  <c r="BK1742" i="1"/>
  <c r="BM1742" i="1" s="1"/>
  <c r="BK1765" i="1"/>
  <c r="BZ1765" i="1" s="1"/>
  <c r="BM26" i="1"/>
  <c r="BY26" i="1"/>
  <c r="BZ26" i="1"/>
  <c r="BX26" i="1"/>
  <c r="BM49" i="1"/>
  <c r="BZ49" i="1"/>
  <c r="BY49" i="1"/>
  <c r="BX49" i="1"/>
  <c r="BM265" i="1"/>
  <c r="BZ265" i="1"/>
  <c r="BY265" i="1"/>
  <c r="BX265" i="1"/>
  <c r="BM301" i="1"/>
  <c r="BZ301" i="1"/>
  <c r="BY301" i="1"/>
  <c r="BX301" i="1"/>
  <c r="BM331" i="1"/>
  <c r="BZ331" i="1"/>
  <c r="BY331" i="1"/>
  <c r="BX331" i="1"/>
  <c r="BM358" i="1"/>
  <c r="BZ358" i="1"/>
  <c r="BY358" i="1"/>
  <c r="BX358" i="1"/>
  <c r="BM388" i="1"/>
  <c r="BZ388" i="1"/>
  <c r="BY388" i="1"/>
  <c r="BX388" i="1"/>
  <c r="BM415" i="1"/>
  <c r="BZ415" i="1"/>
  <c r="BY415" i="1"/>
  <c r="BX415" i="1"/>
  <c r="BM441" i="1"/>
  <c r="BY441" i="1"/>
  <c r="BZ441" i="1"/>
  <c r="BX441" i="1"/>
  <c r="BM467" i="1"/>
  <c r="BZ467" i="1"/>
  <c r="BY467" i="1"/>
  <c r="BX467" i="1"/>
  <c r="BM492" i="1"/>
  <c r="BZ492" i="1"/>
  <c r="BY492" i="1"/>
  <c r="BX492" i="1"/>
  <c r="BM524" i="1"/>
  <c r="BZ524" i="1"/>
  <c r="BY524" i="1"/>
  <c r="BX524" i="1"/>
  <c r="BM560" i="1"/>
  <c r="BZ560" i="1"/>
  <c r="BY560" i="1"/>
  <c r="BX560" i="1"/>
  <c r="BM598" i="1"/>
  <c r="BZ598" i="1"/>
  <c r="BY598" i="1"/>
  <c r="BX598" i="1"/>
  <c r="BM634" i="1"/>
  <c r="BZ634" i="1"/>
  <c r="BY634" i="1"/>
  <c r="BX634" i="1"/>
  <c r="BM669" i="1"/>
  <c r="BZ669" i="1"/>
  <c r="BY669" i="1"/>
  <c r="BX669" i="1"/>
  <c r="BM701" i="1"/>
  <c r="BZ701" i="1"/>
  <c r="BY701" i="1"/>
  <c r="BX701" i="1"/>
  <c r="BM737" i="1"/>
  <c r="BZ737" i="1"/>
  <c r="BY737" i="1"/>
  <c r="BX737" i="1"/>
  <c r="BM780" i="1"/>
  <c r="BZ780" i="1"/>
  <c r="BY780" i="1"/>
  <c r="BX780" i="1"/>
  <c r="BM811" i="1"/>
  <c r="BZ811" i="1"/>
  <c r="BY811" i="1"/>
  <c r="BX811" i="1"/>
  <c r="BM842" i="1"/>
  <c r="BZ842" i="1"/>
  <c r="BY842" i="1"/>
  <c r="BX842" i="1"/>
  <c r="BM884" i="1"/>
  <c r="BZ884" i="1"/>
  <c r="BY884" i="1"/>
  <c r="BX884" i="1"/>
  <c r="BM917" i="1"/>
  <c r="BZ917" i="1"/>
  <c r="BY917" i="1"/>
  <c r="BX917" i="1"/>
  <c r="BM953" i="1"/>
  <c r="BZ953" i="1"/>
  <c r="BY953" i="1"/>
  <c r="BX953" i="1"/>
  <c r="BM1000" i="1"/>
  <c r="BY1000" i="1"/>
  <c r="BZ1000" i="1"/>
  <c r="BX1000" i="1"/>
  <c r="BM1034" i="1"/>
  <c r="BZ1034" i="1"/>
  <c r="BY1034" i="1"/>
  <c r="BX1034" i="1"/>
  <c r="BM1067" i="1"/>
  <c r="BZ1067" i="1"/>
  <c r="BY1067" i="1"/>
  <c r="BX1067" i="1"/>
  <c r="BM1101" i="1"/>
  <c r="BZ1101" i="1"/>
  <c r="BY1101" i="1"/>
  <c r="BX1101" i="1"/>
  <c r="BM1137" i="1"/>
  <c r="BZ1137" i="1"/>
  <c r="BY1137" i="1"/>
  <c r="BX1137" i="1"/>
  <c r="BM1182" i="1"/>
  <c r="BZ1182" i="1"/>
  <c r="BY1182" i="1"/>
  <c r="BX1182" i="1"/>
  <c r="BM1217" i="1"/>
  <c r="BZ1217" i="1"/>
  <c r="BY1217" i="1"/>
  <c r="BX1217" i="1"/>
  <c r="BM1246" i="1"/>
  <c r="BZ1246" i="1"/>
  <c r="BY1246" i="1"/>
  <c r="BX1246" i="1"/>
  <c r="BM1288" i="1"/>
  <c r="BZ1288" i="1"/>
  <c r="BY1288" i="1"/>
  <c r="BX1288" i="1"/>
  <c r="BM1317" i="1"/>
  <c r="BZ1317" i="1"/>
  <c r="BY1317" i="1"/>
  <c r="BX1317" i="1"/>
  <c r="BM1344" i="1"/>
  <c r="BZ1344" i="1"/>
  <c r="BY1344" i="1"/>
  <c r="BX1344" i="1"/>
  <c r="BM1379" i="1"/>
  <c r="BZ1379" i="1"/>
  <c r="BY1379" i="1"/>
  <c r="BX1379" i="1"/>
  <c r="BM1410" i="1"/>
  <c r="BY1410" i="1"/>
  <c r="BZ1410" i="1"/>
  <c r="BX1410" i="1"/>
  <c r="BM1442" i="1"/>
  <c r="BY1442" i="1"/>
  <c r="BZ1442" i="1"/>
  <c r="BX1442" i="1"/>
  <c r="BM1474" i="1"/>
  <c r="BY1474" i="1"/>
  <c r="BZ1474" i="1"/>
  <c r="BX1474" i="1"/>
  <c r="BM1505" i="1"/>
  <c r="BY1505" i="1"/>
  <c r="BZ1505" i="1"/>
  <c r="BX1505" i="1"/>
  <c r="BM1596" i="1"/>
  <c r="BY1596" i="1"/>
  <c r="BZ1596" i="1"/>
  <c r="BX1596" i="1"/>
  <c r="BM1630" i="1"/>
  <c r="BY1630" i="1"/>
  <c r="BZ1630" i="1"/>
  <c r="BX1630" i="1"/>
  <c r="BM1679" i="1"/>
  <c r="BY1679" i="1"/>
  <c r="BZ1679" i="1"/>
  <c r="BX1679" i="1"/>
  <c r="BM1861" i="1"/>
  <c r="BY1861" i="1"/>
  <c r="BZ1861" i="1"/>
  <c r="BX1861" i="1"/>
  <c r="BM1923" i="1"/>
  <c r="BY1923" i="1"/>
  <c r="BZ1923" i="1"/>
  <c r="BX1923" i="1"/>
  <c r="BM2006" i="1"/>
  <c r="BY2006" i="1"/>
  <c r="BZ2006" i="1"/>
  <c r="BX2006" i="1"/>
  <c r="BM2246" i="1"/>
  <c r="BY2246" i="1"/>
  <c r="BZ2246" i="1"/>
  <c r="BX2246" i="1"/>
  <c r="BM2317" i="1"/>
  <c r="BY2317" i="1"/>
  <c r="BZ2317" i="1"/>
  <c r="BX2317" i="1"/>
  <c r="BM2516" i="1"/>
  <c r="BY2516" i="1"/>
  <c r="BZ2516" i="1"/>
  <c r="BX2516" i="1"/>
  <c r="BM2528" i="1"/>
  <c r="BY2528" i="1"/>
  <c r="BZ2528" i="1"/>
  <c r="BX2528" i="1"/>
  <c r="BM2542" i="1"/>
  <c r="BY2542" i="1"/>
  <c r="BZ2542" i="1"/>
  <c r="BX2542" i="1"/>
  <c r="BM2558" i="1"/>
  <c r="BY2558" i="1"/>
  <c r="BZ2558" i="1"/>
  <c r="BX2558" i="1"/>
  <c r="BM2570" i="1"/>
  <c r="BY2570" i="1"/>
  <c r="BZ2570" i="1"/>
  <c r="BX2570" i="1"/>
  <c r="BM2579" i="1"/>
  <c r="BY2579" i="1"/>
  <c r="BZ2579" i="1"/>
  <c r="BX2579" i="1"/>
  <c r="BM2587" i="1"/>
  <c r="BY2587" i="1"/>
  <c r="BZ2587" i="1"/>
  <c r="BX2587" i="1"/>
  <c r="BM2595" i="1"/>
  <c r="BY2595" i="1"/>
  <c r="BZ2595" i="1"/>
  <c r="BX2595" i="1"/>
  <c r="BM2603" i="1"/>
  <c r="BY2603" i="1"/>
  <c r="BZ2603" i="1"/>
  <c r="BX2603" i="1"/>
  <c r="BK1809" i="1"/>
  <c r="BM1809" i="1" s="1"/>
  <c r="BK1764" i="1"/>
  <c r="BM1774" i="1" l="1"/>
  <c r="BM1719" i="1"/>
  <c r="BZ1742" i="1"/>
  <c r="BM1723" i="1"/>
  <c r="BM1752" i="1"/>
  <c r="BM1689" i="1"/>
  <c r="BM1786" i="1"/>
  <c r="BM1712" i="1"/>
  <c r="BM1753" i="1"/>
  <c r="BM1708" i="1"/>
  <c r="BZ1809" i="1"/>
  <c r="BZ1738" i="1"/>
  <c r="BZ1787" i="1"/>
  <c r="BM1775" i="1"/>
  <c r="BM1697" i="1"/>
  <c r="BM1808" i="1"/>
  <c r="BY1693" i="1"/>
  <c r="BX1693" i="1"/>
  <c r="BY1734" i="1"/>
  <c r="BX1734" i="1"/>
  <c r="BY1708" i="1"/>
  <c r="BX1708" i="1"/>
  <c r="BY1704" i="1"/>
  <c r="BX1704" i="1"/>
  <c r="BY1727" i="1"/>
  <c r="BX1727" i="1"/>
  <c r="BX1796" i="1"/>
  <c r="BY1796" i="1"/>
  <c r="BM1796" i="1"/>
  <c r="BM1765" i="1"/>
  <c r="BZ1704" i="1"/>
  <c r="BY1775" i="1"/>
  <c r="BX1775" i="1"/>
  <c r="BY1697" i="1"/>
  <c r="BX1697" i="1"/>
  <c r="BY1808" i="1"/>
  <c r="BX1808" i="1"/>
  <c r="BY1712" i="1"/>
  <c r="BX1712" i="1"/>
  <c r="BZ1693" i="1"/>
  <c r="BZ1727" i="1"/>
  <c r="BY1738" i="1"/>
  <c r="BX1738" i="1"/>
  <c r="BY1719" i="1"/>
  <c r="BX1719" i="1"/>
  <c r="BY1786" i="1"/>
  <c r="BX1786" i="1"/>
  <c r="BY1752" i="1"/>
  <c r="BX1752" i="1"/>
  <c r="BY1723" i="1"/>
  <c r="BX1723" i="1"/>
  <c r="BM1764" i="1"/>
  <c r="BY1764" i="1"/>
  <c r="BX1764" i="1"/>
  <c r="BY1787" i="1"/>
  <c r="BX1787" i="1"/>
  <c r="BX1753" i="1"/>
  <c r="BY1753" i="1"/>
  <c r="BY1689" i="1"/>
  <c r="BX1689" i="1"/>
  <c r="BX1797" i="1"/>
  <c r="BY1797" i="1"/>
  <c r="BY1765" i="1"/>
  <c r="BX1765" i="1"/>
  <c r="BZ1764" i="1"/>
  <c r="BM1797" i="1"/>
  <c r="BM1704" i="1"/>
  <c r="BM1727" i="1"/>
  <c r="BY1809" i="1"/>
  <c r="BX1809" i="1"/>
  <c r="BY1742" i="1"/>
  <c r="BX1742" i="1"/>
  <c r="BZ1796" i="1"/>
  <c r="BZ1734" i="1"/>
  <c r="BY1774" i="1"/>
  <c r="BX1774" i="1"/>
  <c r="CO1803" i="1"/>
  <c r="CO1807" i="1"/>
  <c r="CO1785" i="1"/>
  <c r="CO1781" i="1"/>
  <c r="CO1763" i="1"/>
  <c r="CO1847" i="1" l="1"/>
  <c r="CO1843" i="1"/>
  <c r="CO1834" i="1"/>
  <c r="CO1588" i="1" l="1"/>
  <c r="CO1615" i="1"/>
  <c r="CO1623" i="1"/>
  <c r="CO1629" i="1"/>
  <c r="CO1634" i="1"/>
  <c r="CN1588" i="1"/>
  <c r="CN1615" i="1"/>
  <c r="CN1623" i="1"/>
  <c r="CN1629" i="1"/>
  <c r="CN1634" i="1"/>
  <c r="CQ1634" i="1"/>
  <c r="CQ1629" i="1"/>
  <c r="CQ1623" i="1"/>
  <c r="CQ1615" i="1"/>
  <c r="CQ1588" i="1"/>
  <c r="CQ1660" i="1"/>
  <c r="CO1660" i="1"/>
  <c r="CN1660" i="1"/>
  <c r="CQ1655" i="1"/>
  <c r="CO1655" i="1"/>
  <c r="CN1655" i="1"/>
  <c r="CQ1649" i="1"/>
  <c r="CO1649" i="1"/>
  <c r="CN1649" i="1"/>
  <c r="CN1641" i="1"/>
  <c r="CO1641" i="1"/>
  <c r="CQ1641" i="1"/>
  <c r="CA1656" i="1"/>
  <c r="CH1656" i="1" s="1"/>
  <c r="CA1653" i="1"/>
  <c r="CH1653" i="1" s="1"/>
  <c r="CA1650" i="1"/>
  <c r="CH1650" i="1" s="1"/>
  <c r="CA1647" i="1"/>
  <c r="CH1647" i="1" s="1"/>
  <c r="CA1644" i="1"/>
  <c r="CH1644" i="1" s="1"/>
  <c r="CA1630" i="1"/>
  <c r="CH1630" i="1" s="1"/>
  <c r="CA1627" i="1"/>
  <c r="CH1627" i="1" s="1"/>
  <c r="CA1624" i="1"/>
  <c r="CH1624" i="1" s="1"/>
  <c r="CA1621" i="1"/>
  <c r="CH1621" i="1" s="1"/>
  <c r="CA1618" i="1"/>
  <c r="CH1618" i="1" s="1"/>
  <c r="BK7" i="1" l="1"/>
  <c r="BM7" i="1" l="1"/>
  <c r="BZ7" i="1"/>
  <c r="BX7" i="1"/>
  <c r="BY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1223" i="1" l="1"/>
  <c r="K1194" i="1"/>
  <c r="K1165" i="1"/>
  <c r="K1136" i="1"/>
  <c r="K1100" i="1"/>
  <c r="K1070" i="1"/>
  <c r="K1039" i="1"/>
  <c r="K1008" i="1"/>
  <c r="K980" i="1"/>
  <c r="K951" i="1"/>
  <c r="K922" i="1"/>
  <c r="K893" i="1"/>
  <c r="CA885" i="1" l="1"/>
  <c r="CA881" i="1"/>
  <c r="CA884" i="1"/>
  <c r="CA888" i="1"/>
  <c r="CA891" i="1"/>
  <c r="CA895" i="1"/>
  <c r="CA900" i="1"/>
  <c r="CA880" i="1"/>
  <c r="CA914" i="1"/>
  <c r="CA910" i="1"/>
  <c r="CA913" i="1"/>
  <c r="CA917" i="1"/>
  <c r="CA920" i="1"/>
  <c r="CA924" i="1"/>
  <c r="CA929" i="1"/>
  <c r="CA909" i="1"/>
  <c r="CA943" i="1"/>
  <c r="CA939" i="1"/>
  <c r="CA942" i="1"/>
  <c r="CA946" i="1"/>
  <c r="CA949" i="1"/>
  <c r="CA953" i="1"/>
  <c r="CA958" i="1"/>
  <c r="CA938" i="1"/>
  <c r="CA972" i="1"/>
  <c r="CA968" i="1"/>
  <c r="CA971" i="1"/>
  <c r="CA975" i="1"/>
  <c r="CA978" i="1"/>
  <c r="CA982" i="1"/>
  <c r="CA987" i="1"/>
  <c r="CA967" i="1"/>
  <c r="K2573" i="1" l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334" i="1"/>
  <c r="K2333" i="1"/>
  <c r="K2332" i="1"/>
  <c r="K2331" i="1"/>
  <c r="K2330" i="1"/>
  <c r="K2328" i="1"/>
  <c r="K2329" i="1"/>
  <c r="K2283" i="1"/>
  <c r="K2282" i="1"/>
  <c r="K2281" i="1"/>
  <c r="K2280" i="1"/>
  <c r="K2278" i="1"/>
  <c r="K2279" i="1"/>
  <c r="K2237" i="1"/>
  <c r="K2236" i="1"/>
  <c r="K2235" i="1"/>
  <c r="K2234" i="1"/>
  <c r="K2233" i="1"/>
  <c r="K2232" i="1"/>
  <c r="K2230" i="1"/>
  <c r="K2231" i="1"/>
  <c r="K2193" i="1"/>
  <c r="K2192" i="1"/>
  <c r="K2191" i="1"/>
  <c r="K2190" i="1"/>
  <c r="K2188" i="1"/>
  <c r="K2189" i="1"/>
  <c r="K2141" i="1"/>
  <c r="K2186" i="1"/>
  <c r="K2185" i="1"/>
  <c r="K2184" i="1"/>
  <c r="K2183" i="1"/>
  <c r="K2182" i="1"/>
  <c r="K2181" i="1"/>
  <c r="K2180" i="1"/>
  <c r="K2147" i="1"/>
  <c r="K2179" i="1"/>
  <c r="K2178" i="1"/>
  <c r="K2177" i="1"/>
  <c r="K2176" i="1"/>
  <c r="K2175" i="1"/>
  <c r="K2174" i="1"/>
  <c r="K2173" i="1"/>
  <c r="K2172" i="1"/>
  <c r="K2146" i="1"/>
  <c r="K2171" i="1"/>
  <c r="K2170" i="1"/>
  <c r="K2145" i="1"/>
  <c r="K2169" i="1"/>
  <c r="K2168" i="1"/>
  <c r="K2167" i="1"/>
  <c r="K2144" i="1"/>
  <c r="K2166" i="1"/>
  <c r="K2165" i="1"/>
  <c r="K2164" i="1"/>
  <c r="K2163" i="1"/>
  <c r="K2162" i="1"/>
  <c r="K2143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39" i="1"/>
  <c r="K2148" i="1"/>
  <c r="K2149" i="1"/>
  <c r="K2187" i="1"/>
  <c r="K2142" i="1"/>
  <c r="K2140" i="1"/>
  <c r="K2103" i="1"/>
  <c r="K2137" i="1"/>
  <c r="K2111" i="1"/>
  <c r="K2136" i="1"/>
  <c r="K2135" i="1"/>
  <c r="K2134" i="1"/>
  <c r="K2133" i="1"/>
  <c r="K2132" i="1"/>
  <c r="K2131" i="1"/>
  <c r="K2109" i="1"/>
  <c r="K2130" i="1"/>
  <c r="K2129" i="1"/>
  <c r="K2128" i="1"/>
  <c r="K2127" i="1"/>
  <c r="K2108" i="1"/>
  <c r="K2126" i="1"/>
  <c r="K2125" i="1"/>
  <c r="K2107" i="1"/>
  <c r="K2124" i="1"/>
  <c r="K2123" i="1"/>
  <c r="K2122" i="1"/>
  <c r="K2106" i="1"/>
  <c r="K2121" i="1"/>
  <c r="K2120" i="1"/>
  <c r="K2105" i="1"/>
  <c r="K2119" i="1"/>
  <c r="K2118" i="1"/>
  <c r="K2117" i="1"/>
  <c r="K2116" i="1"/>
  <c r="K2115" i="1"/>
  <c r="K2114" i="1"/>
  <c r="K2113" i="1"/>
  <c r="K2101" i="1"/>
  <c r="K2110" i="1"/>
  <c r="K2112" i="1"/>
  <c r="K2138" i="1"/>
  <c r="K2104" i="1"/>
  <c r="K2102" i="1"/>
  <c r="K2065" i="1"/>
  <c r="K2099" i="1"/>
  <c r="K2074" i="1"/>
  <c r="K2098" i="1"/>
  <c r="K2097" i="1"/>
  <c r="K2096" i="1"/>
  <c r="K2095" i="1"/>
  <c r="K2094" i="1"/>
  <c r="K2071" i="1"/>
  <c r="K2093" i="1"/>
  <c r="K2092" i="1"/>
  <c r="K2091" i="1"/>
  <c r="K2090" i="1"/>
  <c r="K2089" i="1"/>
  <c r="K2088" i="1"/>
  <c r="K2070" i="1"/>
  <c r="K2087" i="1"/>
  <c r="K2086" i="1"/>
  <c r="K2069" i="1"/>
  <c r="K2085" i="1"/>
  <c r="K2068" i="1"/>
  <c r="K2084" i="1"/>
  <c r="K2083" i="1"/>
  <c r="K2082" i="1"/>
  <c r="K2067" i="1"/>
  <c r="K2081" i="1"/>
  <c r="K2080" i="1"/>
  <c r="K2079" i="1"/>
  <c r="K2078" i="1"/>
  <c r="K2077" i="1"/>
  <c r="K2076" i="1"/>
  <c r="K2063" i="1"/>
  <c r="K2075" i="1"/>
  <c r="K2072" i="1"/>
  <c r="K2073" i="1"/>
  <c r="K2100" i="1"/>
  <c r="K2066" i="1"/>
  <c r="K2064" i="1"/>
  <c r="K2032" i="1"/>
  <c r="K2030" i="1"/>
  <c r="K2061" i="1"/>
  <c r="K2041" i="1"/>
  <c r="K2060" i="1"/>
  <c r="K2059" i="1"/>
  <c r="K2058" i="1"/>
  <c r="K2057" i="1"/>
  <c r="K2038" i="1"/>
  <c r="K2056" i="1"/>
  <c r="K2055" i="1"/>
  <c r="K2054" i="1"/>
  <c r="K2053" i="1"/>
  <c r="K2052" i="1"/>
  <c r="K2037" i="1"/>
  <c r="K2051" i="1"/>
  <c r="K2036" i="1"/>
  <c r="K2050" i="1"/>
  <c r="K2049" i="1"/>
  <c r="K2035" i="1"/>
  <c r="K2048" i="1"/>
  <c r="K2047" i="1"/>
  <c r="K2034" i="1"/>
  <c r="K2046" i="1"/>
  <c r="K2045" i="1"/>
  <c r="K2044" i="1"/>
  <c r="K2043" i="1"/>
  <c r="K2042" i="1"/>
  <c r="K2039" i="1"/>
  <c r="K2040" i="1"/>
  <c r="K2062" i="1"/>
  <c r="K2033" i="1"/>
  <c r="K2031" i="1"/>
  <c r="K1834" i="1"/>
  <c r="K1832" i="1"/>
  <c r="K1850" i="1"/>
  <c r="K1849" i="1"/>
  <c r="K1847" i="1"/>
  <c r="K1846" i="1"/>
  <c r="K1845" i="1"/>
  <c r="K1843" i="1"/>
  <c r="K1841" i="1"/>
  <c r="K1840" i="1"/>
  <c r="K1839" i="1"/>
  <c r="K1837" i="1"/>
  <c r="K1842" i="1"/>
  <c r="K1835" i="1"/>
  <c r="K1833" i="1"/>
  <c r="K1851" i="1"/>
  <c r="K1844" i="1"/>
  <c r="K1848" i="1"/>
  <c r="K1838" i="1"/>
  <c r="K1836" i="1"/>
  <c r="K1815" i="1"/>
  <c r="K1811" i="1"/>
  <c r="K1831" i="1"/>
  <c r="K1828" i="1"/>
  <c r="K1826" i="1"/>
  <c r="K1825" i="1"/>
  <c r="K1824" i="1"/>
  <c r="K1822" i="1"/>
  <c r="K1821" i="1"/>
  <c r="K1820" i="1"/>
  <c r="K1819" i="1"/>
  <c r="K1817" i="1"/>
  <c r="K1816" i="1"/>
  <c r="K1814" i="1"/>
  <c r="K1813" i="1"/>
  <c r="K1812" i="1"/>
  <c r="K1830" i="1"/>
  <c r="K1827" i="1"/>
  <c r="K1829" i="1"/>
  <c r="K1818" i="1"/>
  <c r="K1823" i="1"/>
  <c r="K1800" i="1"/>
  <c r="K1799" i="1"/>
  <c r="K1809" i="1"/>
  <c r="K1808" i="1"/>
  <c r="K1807" i="1"/>
  <c r="K1806" i="1"/>
  <c r="K1805" i="1"/>
  <c r="K1804" i="1"/>
  <c r="K1803" i="1"/>
  <c r="K1801" i="1"/>
  <c r="K1810" i="1"/>
  <c r="K1802" i="1"/>
  <c r="K1790" i="1"/>
  <c r="K1789" i="1"/>
  <c r="K1797" i="1"/>
  <c r="K1796" i="1"/>
  <c r="K1795" i="1"/>
  <c r="K1794" i="1"/>
  <c r="K1793" i="1"/>
  <c r="K1791" i="1"/>
  <c r="K1798" i="1"/>
  <c r="K1792" i="1"/>
  <c r="K1778" i="1"/>
  <c r="K1777" i="1"/>
  <c r="K1787" i="1"/>
  <c r="K1786" i="1"/>
  <c r="K1785" i="1"/>
  <c r="K1784" i="1"/>
  <c r="K1783" i="1"/>
  <c r="K1782" i="1"/>
  <c r="K1781" i="1"/>
  <c r="K1779" i="1"/>
  <c r="K1788" i="1"/>
  <c r="K1780" i="1"/>
  <c r="K1768" i="1"/>
  <c r="K1767" i="1"/>
  <c r="K1775" i="1"/>
  <c r="K1774" i="1"/>
  <c r="K1773" i="1"/>
  <c r="K1772" i="1"/>
  <c r="K1771" i="1"/>
  <c r="K1769" i="1"/>
  <c r="K1776" i="1"/>
  <c r="K1770" i="1"/>
  <c r="K1756" i="1"/>
  <c r="K1755" i="1"/>
  <c r="K1765" i="1"/>
  <c r="K1764" i="1"/>
  <c r="K1763" i="1"/>
  <c r="K1762" i="1"/>
  <c r="K1761" i="1"/>
  <c r="K1760" i="1"/>
  <c r="K1759" i="1"/>
  <c r="K1757" i="1"/>
  <c r="K1766" i="1"/>
  <c r="K1758" i="1"/>
  <c r="K1746" i="1"/>
  <c r="K1745" i="1"/>
  <c r="K1753" i="1"/>
  <c r="K1752" i="1"/>
  <c r="K1751" i="1"/>
  <c r="K1750" i="1"/>
  <c r="K1749" i="1"/>
  <c r="K1747" i="1"/>
  <c r="K1754" i="1"/>
  <c r="K1748" i="1"/>
  <c r="K1731" i="1"/>
  <c r="K1730" i="1"/>
  <c r="K1742" i="1"/>
  <c r="K1741" i="1"/>
  <c r="K1740" i="1"/>
  <c r="K1739" i="1"/>
  <c r="K1738" i="1"/>
  <c r="K1737" i="1"/>
  <c r="K1736" i="1"/>
  <c r="K1744" i="1"/>
  <c r="K1734" i="1"/>
  <c r="K1733" i="1"/>
  <c r="K1732" i="1"/>
  <c r="K1743" i="1"/>
  <c r="K1735" i="1"/>
  <c r="K1716" i="1"/>
  <c r="K1715" i="1"/>
  <c r="K1729" i="1"/>
  <c r="K1727" i="1"/>
  <c r="K1726" i="1"/>
  <c r="K1725" i="1"/>
  <c r="K1724" i="1"/>
  <c r="K1723" i="1"/>
  <c r="K1722" i="1"/>
  <c r="K1721" i="1"/>
  <c r="K1719" i="1"/>
  <c r="K1718" i="1"/>
  <c r="K1717" i="1"/>
  <c r="K1728" i="1"/>
  <c r="K1720" i="1"/>
  <c r="K1701" i="1"/>
  <c r="K1700" i="1"/>
  <c r="K1714" i="1"/>
  <c r="K1712" i="1"/>
  <c r="K1711" i="1"/>
  <c r="K1710" i="1"/>
  <c r="K1709" i="1"/>
  <c r="K1708" i="1"/>
  <c r="K1707" i="1"/>
  <c r="K1706" i="1"/>
  <c r="K1704" i="1"/>
  <c r="K1703" i="1"/>
  <c r="K1702" i="1"/>
  <c r="K1713" i="1"/>
  <c r="K1705" i="1"/>
  <c r="K1686" i="1"/>
  <c r="K1685" i="1"/>
  <c r="K1699" i="1"/>
  <c r="K1697" i="1"/>
  <c r="K1696" i="1"/>
  <c r="K1695" i="1"/>
  <c r="K1694" i="1"/>
  <c r="K1693" i="1"/>
  <c r="K1692" i="1"/>
  <c r="K1691" i="1"/>
  <c r="K1689" i="1"/>
  <c r="K1688" i="1"/>
  <c r="K1687" i="1"/>
  <c r="K1698" i="1"/>
  <c r="K1690" i="1"/>
  <c r="K1679" i="1"/>
  <c r="K1666" i="1"/>
  <c r="K1682" i="1"/>
  <c r="K1684" i="1"/>
  <c r="K1683" i="1"/>
  <c r="K1674" i="1"/>
  <c r="K1678" i="1"/>
  <c r="K1677" i="1"/>
  <c r="K1675" i="1"/>
  <c r="K1669" i="1"/>
  <c r="K1673" i="1"/>
  <c r="K1672" i="1"/>
  <c r="K1670" i="1"/>
  <c r="K1668" i="1"/>
  <c r="K1667" i="1"/>
  <c r="K1680" i="1"/>
  <c r="K1681" i="1"/>
  <c r="K1671" i="1"/>
  <c r="K167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06" i="1"/>
  <c r="K1504" i="1"/>
  <c r="K1528" i="1"/>
  <c r="K1527" i="1"/>
  <c r="K1526" i="1"/>
  <c r="K1524" i="1"/>
  <c r="K1523" i="1"/>
  <c r="K1522" i="1"/>
  <c r="K1521" i="1"/>
  <c r="K1520" i="1"/>
  <c r="K1519" i="1"/>
  <c r="K1518" i="1"/>
  <c r="K1517" i="1"/>
  <c r="K1516" i="1"/>
  <c r="K1514" i="1"/>
  <c r="K1513" i="1"/>
  <c r="K1512" i="1"/>
  <c r="K1511" i="1"/>
  <c r="K1510" i="1"/>
  <c r="K1508" i="1"/>
  <c r="K1507" i="1"/>
  <c r="K1505" i="1"/>
  <c r="K1515" i="1"/>
  <c r="K1525" i="1"/>
  <c r="K1509" i="1"/>
  <c r="K1481" i="1"/>
  <c r="K1479" i="1"/>
  <c r="K1503" i="1"/>
  <c r="K1502" i="1"/>
  <c r="K1501" i="1"/>
  <c r="K1499" i="1"/>
  <c r="K1498" i="1"/>
  <c r="K1497" i="1"/>
  <c r="K1496" i="1"/>
  <c r="K1495" i="1"/>
  <c r="K1494" i="1"/>
  <c r="K1493" i="1"/>
  <c r="K1492" i="1"/>
  <c r="K1491" i="1"/>
  <c r="K1489" i="1"/>
  <c r="K1488" i="1"/>
  <c r="K1487" i="1"/>
  <c r="K1486" i="1"/>
  <c r="K1485" i="1"/>
  <c r="K1483" i="1"/>
  <c r="K1482" i="1"/>
  <c r="K1480" i="1"/>
  <c r="K1490" i="1"/>
  <c r="K1500" i="1"/>
  <c r="K1484" i="1"/>
  <c r="K1456" i="1"/>
  <c r="K1454" i="1"/>
  <c r="K1478" i="1"/>
  <c r="K1477" i="1"/>
  <c r="K1476" i="1"/>
  <c r="K1474" i="1"/>
  <c r="K1473" i="1"/>
  <c r="K1472" i="1"/>
  <c r="K1471" i="1"/>
  <c r="K1470" i="1"/>
  <c r="K1469" i="1"/>
  <c r="K1468" i="1"/>
  <c r="K1467" i="1"/>
  <c r="K1466" i="1"/>
  <c r="K1464" i="1"/>
  <c r="K1463" i="1"/>
  <c r="K1462" i="1"/>
  <c r="K1461" i="1"/>
  <c r="K1460" i="1"/>
  <c r="K1458" i="1"/>
  <c r="K1457" i="1"/>
  <c r="K1455" i="1"/>
  <c r="K1465" i="1"/>
  <c r="K1475" i="1"/>
  <c r="K1459" i="1"/>
  <c r="K1429" i="1"/>
  <c r="K1428" i="1"/>
  <c r="K1453" i="1"/>
  <c r="K1452" i="1"/>
  <c r="K1451" i="1"/>
  <c r="K1450" i="1"/>
  <c r="K1449" i="1"/>
  <c r="K1448" i="1"/>
  <c r="K1446" i="1"/>
  <c r="K1445" i="1"/>
  <c r="K1444" i="1"/>
  <c r="K1443" i="1"/>
  <c r="K1441" i="1"/>
  <c r="K1440" i="1"/>
  <c r="K1439" i="1"/>
  <c r="K1438" i="1"/>
  <c r="K1437" i="1"/>
  <c r="K1436" i="1"/>
  <c r="K1435" i="1"/>
  <c r="K1434" i="1"/>
  <c r="K1432" i="1"/>
  <c r="K1431" i="1"/>
  <c r="K1430" i="1"/>
  <c r="K1442" i="1"/>
  <c r="K1447" i="1"/>
  <c r="K1433" i="1"/>
  <c r="K1403" i="1"/>
  <c r="K1402" i="1"/>
  <c r="K1427" i="1"/>
  <c r="K1426" i="1"/>
  <c r="K1425" i="1"/>
  <c r="K1424" i="1"/>
  <c r="K1423" i="1"/>
  <c r="K1422" i="1"/>
  <c r="K1421" i="1"/>
  <c r="K1419" i="1"/>
  <c r="K1418" i="1"/>
  <c r="K1417" i="1"/>
  <c r="K1415" i="1"/>
  <c r="K1414" i="1"/>
  <c r="K1413" i="1"/>
  <c r="K1412" i="1"/>
  <c r="K1411" i="1"/>
  <c r="K1410" i="1"/>
  <c r="K1409" i="1"/>
  <c r="K1408" i="1"/>
  <c r="K1406" i="1"/>
  <c r="K1405" i="1"/>
  <c r="K1404" i="1"/>
  <c r="K1416" i="1"/>
  <c r="K1420" i="1"/>
  <c r="K1407" i="1"/>
  <c r="K1377" i="1"/>
  <c r="K1376" i="1"/>
  <c r="K1401" i="1"/>
  <c r="K1400" i="1"/>
  <c r="K1399" i="1"/>
  <c r="K1398" i="1"/>
  <c r="K1397" i="1"/>
  <c r="K1395" i="1"/>
  <c r="K1394" i="1"/>
  <c r="K1393" i="1"/>
  <c r="K1392" i="1"/>
  <c r="K1391" i="1"/>
  <c r="K1389" i="1"/>
  <c r="K1388" i="1"/>
  <c r="K1387" i="1"/>
  <c r="K1386" i="1"/>
  <c r="K1385" i="1"/>
  <c r="K1384" i="1"/>
  <c r="K1383" i="1"/>
  <c r="K1382" i="1"/>
  <c r="K1380" i="1"/>
  <c r="K1379" i="1"/>
  <c r="K1378" i="1"/>
  <c r="K1390" i="1"/>
  <c r="K1396" i="1"/>
  <c r="K1381" i="1"/>
  <c r="K1355" i="1"/>
  <c r="K1353" i="1"/>
  <c r="K1374" i="1"/>
  <c r="K1365" i="1"/>
  <c r="K1375" i="1"/>
  <c r="K1373" i="1"/>
  <c r="K1372" i="1"/>
  <c r="K1371" i="1"/>
  <c r="K1369" i="1"/>
  <c r="K1368" i="1"/>
  <c r="K1367" i="1"/>
  <c r="K1366" i="1"/>
  <c r="K1364" i="1"/>
  <c r="K1363" i="1"/>
  <c r="K1362" i="1"/>
  <c r="K1361" i="1"/>
  <c r="K1360" i="1"/>
  <c r="K1358" i="1"/>
  <c r="K1357" i="1"/>
  <c r="K1356" i="1"/>
  <c r="K1354" i="1"/>
  <c r="K1370" i="1"/>
  <c r="K1359" i="1"/>
  <c r="K1333" i="1"/>
  <c r="K1331" i="1"/>
  <c r="K1352" i="1"/>
  <c r="K1343" i="1"/>
  <c r="K1351" i="1"/>
  <c r="K1350" i="1"/>
  <c r="K1349" i="1"/>
  <c r="K1347" i="1"/>
  <c r="K1346" i="1"/>
  <c r="K1345" i="1"/>
  <c r="K1344" i="1"/>
  <c r="K1342" i="1"/>
  <c r="K1341" i="1"/>
  <c r="K1340" i="1"/>
  <c r="K1339" i="1"/>
  <c r="K1338" i="1"/>
  <c r="K1336" i="1"/>
  <c r="K1335" i="1"/>
  <c r="K1334" i="1"/>
  <c r="K1332" i="1"/>
  <c r="K1348" i="1"/>
  <c r="K1337" i="1"/>
  <c r="K1311" i="1"/>
  <c r="K1309" i="1"/>
  <c r="K1329" i="1"/>
  <c r="K1321" i="1"/>
  <c r="K1330" i="1"/>
  <c r="K1328" i="1"/>
  <c r="K1327" i="1"/>
  <c r="K1325" i="1"/>
  <c r="K1324" i="1"/>
  <c r="K1323" i="1"/>
  <c r="K1322" i="1"/>
  <c r="K1320" i="1"/>
  <c r="K1319" i="1"/>
  <c r="K1318" i="1"/>
  <c r="K1317" i="1"/>
  <c r="K1316" i="1"/>
  <c r="K1314" i="1"/>
  <c r="K1313" i="1"/>
  <c r="K1312" i="1"/>
  <c r="K1310" i="1"/>
  <c r="K1326" i="1"/>
  <c r="K1315" i="1"/>
  <c r="K1285" i="1"/>
  <c r="K1284" i="1"/>
  <c r="K1307" i="1"/>
  <c r="K1295" i="1"/>
  <c r="K1308" i="1"/>
  <c r="K1306" i="1"/>
  <c r="K1305" i="1"/>
  <c r="K1304" i="1"/>
  <c r="K1302" i="1"/>
  <c r="K1301" i="1"/>
  <c r="K1300" i="1"/>
  <c r="K1299" i="1"/>
  <c r="K1298" i="1"/>
  <c r="K1297" i="1"/>
  <c r="K1296" i="1"/>
  <c r="K1294" i="1"/>
  <c r="K1293" i="1"/>
  <c r="K1292" i="1"/>
  <c r="K1291" i="1"/>
  <c r="K1289" i="1"/>
  <c r="K1288" i="1"/>
  <c r="K1287" i="1"/>
  <c r="K1286" i="1"/>
  <c r="K1303" i="1"/>
  <c r="K1290" i="1"/>
  <c r="K1260" i="1"/>
  <c r="K1259" i="1"/>
  <c r="K1283" i="1"/>
  <c r="K1270" i="1"/>
  <c r="K1282" i="1"/>
  <c r="K1281" i="1"/>
  <c r="K1280" i="1"/>
  <c r="K1279" i="1"/>
  <c r="K1277" i="1"/>
  <c r="K1276" i="1"/>
  <c r="K1275" i="1"/>
  <c r="K1274" i="1"/>
  <c r="K1273" i="1"/>
  <c r="K1272" i="1"/>
  <c r="K1271" i="1"/>
  <c r="K1269" i="1"/>
  <c r="K1268" i="1"/>
  <c r="K1267" i="1"/>
  <c r="K1266" i="1"/>
  <c r="K1264" i="1"/>
  <c r="K1263" i="1"/>
  <c r="K1262" i="1"/>
  <c r="K1261" i="1"/>
  <c r="K1278" i="1"/>
  <c r="K1265" i="1"/>
  <c r="K1235" i="1"/>
  <c r="K1234" i="1"/>
  <c r="K1257" i="1"/>
  <c r="K1245" i="1"/>
  <c r="K1258" i="1"/>
  <c r="K1256" i="1"/>
  <c r="K1255" i="1"/>
  <c r="K1254" i="1"/>
  <c r="K1252" i="1"/>
  <c r="K1251" i="1"/>
  <c r="K1250" i="1"/>
  <c r="K1249" i="1"/>
  <c r="K1248" i="1"/>
  <c r="K1247" i="1"/>
  <c r="K1246" i="1"/>
  <c r="K1244" i="1"/>
  <c r="K1243" i="1"/>
  <c r="K1242" i="1"/>
  <c r="K1241" i="1"/>
  <c r="K1239" i="1"/>
  <c r="K1238" i="1"/>
  <c r="K1237" i="1"/>
  <c r="K1236" i="1"/>
  <c r="K1253" i="1"/>
  <c r="K1240" i="1"/>
  <c r="K1208" i="1"/>
  <c r="K1205" i="1"/>
  <c r="K1233" i="1"/>
  <c r="K1226" i="1"/>
  <c r="K1232" i="1"/>
  <c r="K1231" i="1"/>
  <c r="K1229" i="1"/>
  <c r="K1228" i="1"/>
  <c r="K1227" i="1"/>
  <c r="K1225" i="1"/>
  <c r="K1224" i="1"/>
  <c r="K1222" i="1"/>
  <c r="K1221" i="1"/>
  <c r="K1220" i="1"/>
  <c r="K1219" i="1"/>
  <c r="K1218" i="1"/>
  <c r="K1217" i="1"/>
  <c r="K1216" i="1"/>
  <c r="K1215" i="1"/>
  <c r="K1213" i="1"/>
  <c r="K1212" i="1"/>
  <c r="K1211" i="1"/>
  <c r="K1210" i="1"/>
  <c r="K1209" i="1"/>
  <c r="K1207" i="1"/>
  <c r="K1206" i="1"/>
  <c r="K1230" i="1"/>
  <c r="K1214" i="1"/>
  <c r="K1179" i="1"/>
  <c r="K1176" i="1"/>
  <c r="K1204" i="1"/>
  <c r="K1197" i="1"/>
  <c r="K1202" i="1"/>
  <c r="K1201" i="1"/>
  <c r="K1200" i="1"/>
  <c r="K1199" i="1"/>
  <c r="K1198" i="1"/>
  <c r="K1196" i="1"/>
  <c r="K1195" i="1"/>
  <c r="K1193" i="1"/>
  <c r="K1192" i="1"/>
  <c r="K1191" i="1"/>
  <c r="K1190" i="1"/>
  <c r="K1189" i="1"/>
  <c r="K1188" i="1"/>
  <c r="K1187" i="1"/>
  <c r="K1186" i="1"/>
  <c r="K1184" i="1"/>
  <c r="K1183" i="1"/>
  <c r="K1182" i="1"/>
  <c r="K1181" i="1"/>
  <c r="K1180" i="1"/>
  <c r="K1178" i="1"/>
  <c r="K1177" i="1"/>
  <c r="K1203" i="1"/>
  <c r="K1185" i="1"/>
  <c r="K1150" i="1"/>
  <c r="K1147" i="1"/>
  <c r="K1175" i="1"/>
  <c r="K1168" i="1"/>
  <c r="K1173" i="1"/>
  <c r="K1172" i="1"/>
  <c r="K1171" i="1"/>
  <c r="K1170" i="1"/>
  <c r="K1169" i="1"/>
  <c r="K1167" i="1"/>
  <c r="K1166" i="1"/>
  <c r="K1164" i="1"/>
  <c r="K1163" i="1"/>
  <c r="K1162" i="1"/>
  <c r="K1161" i="1"/>
  <c r="K1160" i="1"/>
  <c r="K1159" i="1"/>
  <c r="K1158" i="1"/>
  <c r="K1157" i="1"/>
  <c r="K1155" i="1"/>
  <c r="K1154" i="1"/>
  <c r="K1153" i="1"/>
  <c r="K1152" i="1"/>
  <c r="K1151" i="1"/>
  <c r="K1149" i="1"/>
  <c r="K1148" i="1"/>
  <c r="K1174" i="1"/>
  <c r="K1156" i="1"/>
  <c r="K1121" i="1"/>
  <c r="K1118" i="1"/>
  <c r="K1146" i="1"/>
  <c r="K1139" i="1"/>
  <c r="K1145" i="1"/>
  <c r="K1144" i="1"/>
  <c r="K1143" i="1"/>
  <c r="K1141" i="1"/>
  <c r="K1140" i="1"/>
  <c r="K1138" i="1"/>
  <c r="K1137" i="1"/>
  <c r="K1135" i="1"/>
  <c r="K1134" i="1"/>
  <c r="K1133" i="1"/>
  <c r="K1132" i="1"/>
  <c r="K1131" i="1"/>
  <c r="K1130" i="1"/>
  <c r="K1129" i="1"/>
  <c r="K1128" i="1"/>
  <c r="K1126" i="1"/>
  <c r="K1125" i="1"/>
  <c r="K1124" i="1"/>
  <c r="K1123" i="1"/>
  <c r="K1122" i="1"/>
  <c r="K1120" i="1"/>
  <c r="K1119" i="1"/>
  <c r="K1142" i="1"/>
  <c r="K1127" i="1"/>
  <c r="K1089" i="1"/>
  <c r="K1087" i="1"/>
  <c r="K1117" i="1"/>
  <c r="K1106" i="1"/>
  <c r="K1116" i="1"/>
  <c r="K1115" i="1"/>
  <c r="K1114" i="1"/>
  <c r="K1113" i="1"/>
  <c r="K1112" i="1"/>
  <c r="K1110" i="1"/>
  <c r="K1109" i="1"/>
  <c r="K1108" i="1"/>
  <c r="K1107" i="1"/>
  <c r="K1105" i="1"/>
  <c r="K1104" i="1"/>
  <c r="K1103" i="1"/>
  <c r="K1102" i="1"/>
  <c r="K1101" i="1"/>
  <c r="K1099" i="1"/>
  <c r="K1098" i="1"/>
  <c r="K1097" i="1"/>
  <c r="K1096" i="1"/>
  <c r="K1094" i="1"/>
  <c r="K1093" i="1"/>
  <c r="K1092" i="1"/>
  <c r="K1091" i="1"/>
  <c r="K1090" i="1"/>
  <c r="K1088" i="1"/>
  <c r="K1111" i="1"/>
  <c r="K1095" i="1"/>
  <c r="K1059" i="1"/>
  <c r="K1057" i="1"/>
  <c r="K1086" i="1"/>
  <c r="K1077" i="1"/>
  <c r="K1085" i="1"/>
  <c r="K1084" i="1"/>
  <c r="K1083" i="1"/>
  <c r="K1082" i="1"/>
  <c r="K1081" i="1"/>
  <c r="K1079" i="1"/>
  <c r="K1078" i="1"/>
  <c r="K1076" i="1"/>
  <c r="K1075" i="1"/>
  <c r="K1074" i="1"/>
  <c r="K1073" i="1"/>
  <c r="K1072" i="1"/>
  <c r="K1071" i="1"/>
  <c r="K1069" i="1"/>
  <c r="K1068" i="1"/>
  <c r="K1067" i="1"/>
  <c r="K1066" i="1"/>
  <c r="K1064" i="1"/>
  <c r="K1063" i="1"/>
  <c r="K1062" i="1"/>
  <c r="K1061" i="1"/>
  <c r="K1060" i="1"/>
  <c r="K1058" i="1"/>
  <c r="K1080" i="1"/>
  <c r="K1065" i="1"/>
  <c r="K1028" i="1"/>
  <c r="K1026" i="1"/>
  <c r="K1056" i="1"/>
  <c r="K1045" i="1"/>
  <c r="K1055" i="1"/>
  <c r="K1054" i="1"/>
  <c r="K1053" i="1"/>
  <c r="K1052" i="1"/>
  <c r="K1051" i="1"/>
  <c r="K1049" i="1"/>
  <c r="K1048" i="1"/>
  <c r="K1047" i="1"/>
  <c r="K1046" i="1"/>
  <c r="K1044" i="1"/>
  <c r="K1043" i="1"/>
  <c r="K1042" i="1"/>
  <c r="K1041" i="1"/>
  <c r="K1040" i="1"/>
  <c r="K1038" i="1"/>
  <c r="K1037" i="1"/>
  <c r="K1036" i="1"/>
  <c r="K1035" i="1"/>
  <c r="K1033" i="1"/>
  <c r="K1032" i="1"/>
  <c r="K1031" i="1"/>
  <c r="K1030" i="1"/>
  <c r="K1029" i="1"/>
  <c r="K1027" i="1"/>
  <c r="K1050" i="1"/>
  <c r="K1034" i="1"/>
  <c r="K997" i="1"/>
  <c r="K995" i="1"/>
  <c r="K1025" i="1"/>
  <c r="K1014" i="1"/>
  <c r="K1024" i="1"/>
  <c r="K1023" i="1"/>
  <c r="K1022" i="1"/>
  <c r="K1021" i="1"/>
  <c r="K1020" i="1"/>
  <c r="K1018" i="1"/>
  <c r="K1017" i="1"/>
  <c r="K1016" i="1"/>
  <c r="K1015" i="1"/>
  <c r="K1013" i="1"/>
  <c r="K1012" i="1"/>
  <c r="K1011" i="1"/>
  <c r="K1010" i="1"/>
  <c r="K1009" i="1"/>
  <c r="K1007" i="1"/>
  <c r="K1006" i="1"/>
  <c r="K1005" i="1"/>
  <c r="K1004" i="1"/>
  <c r="K1002" i="1"/>
  <c r="K1001" i="1"/>
  <c r="K1000" i="1"/>
  <c r="K999" i="1"/>
  <c r="K998" i="1"/>
  <c r="K996" i="1"/>
  <c r="K1019" i="1"/>
  <c r="K1003" i="1"/>
  <c r="K969" i="1"/>
  <c r="K967" i="1"/>
  <c r="K993" i="1"/>
  <c r="K981" i="1"/>
  <c r="K994" i="1"/>
  <c r="K992" i="1"/>
  <c r="K991" i="1"/>
  <c r="K989" i="1"/>
  <c r="K988" i="1"/>
  <c r="K987" i="1"/>
  <c r="K986" i="1"/>
  <c r="K985" i="1"/>
  <c r="K984" i="1"/>
  <c r="K983" i="1"/>
  <c r="K982" i="1"/>
  <c r="K979" i="1"/>
  <c r="K978" i="1"/>
  <c r="K977" i="1"/>
  <c r="K976" i="1"/>
  <c r="K975" i="1"/>
  <c r="K974" i="1"/>
  <c r="K973" i="1"/>
  <c r="K971" i="1"/>
  <c r="K970" i="1"/>
  <c r="K990" i="1"/>
  <c r="K968" i="1"/>
  <c r="K972" i="1"/>
  <c r="K940" i="1"/>
  <c r="K938" i="1"/>
  <c r="K965" i="1"/>
  <c r="K952" i="1"/>
  <c r="K966" i="1"/>
  <c r="K963" i="1"/>
  <c r="K962" i="1"/>
  <c r="K961" i="1"/>
  <c r="K960" i="1"/>
  <c r="K959" i="1"/>
  <c r="K958" i="1"/>
  <c r="K957" i="1"/>
  <c r="K956" i="1"/>
  <c r="K955" i="1"/>
  <c r="K954" i="1"/>
  <c r="K953" i="1"/>
  <c r="K950" i="1"/>
  <c r="K949" i="1"/>
  <c r="K948" i="1"/>
  <c r="K947" i="1"/>
  <c r="K946" i="1"/>
  <c r="K945" i="1"/>
  <c r="K944" i="1"/>
  <c r="K942" i="1"/>
  <c r="K941" i="1"/>
  <c r="K939" i="1"/>
  <c r="K964" i="1"/>
  <c r="K943" i="1"/>
  <c r="K911" i="1"/>
  <c r="K909" i="1"/>
  <c r="K936" i="1"/>
  <c r="K923" i="1"/>
  <c r="K931" i="1"/>
  <c r="K937" i="1"/>
  <c r="K935" i="1"/>
  <c r="K934" i="1"/>
  <c r="K933" i="1"/>
  <c r="K932" i="1"/>
  <c r="K930" i="1"/>
  <c r="K929" i="1"/>
  <c r="K928" i="1"/>
  <c r="K927" i="1"/>
  <c r="K926" i="1"/>
  <c r="K925" i="1"/>
  <c r="K924" i="1"/>
  <c r="K921" i="1"/>
  <c r="K920" i="1"/>
  <c r="K919" i="1"/>
  <c r="K918" i="1"/>
  <c r="K917" i="1"/>
  <c r="K916" i="1"/>
  <c r="K915" i="1"/>
  <c r="K913" i="1"/>
  <c r="K912" i="1"/>
  <c r="K910" i="1"/>
  <c r="K914" i="1"/>
  <c r="K882" i="1"/>
  <c r="K880" i="1"/>
  <c r="K907" i="1"/>
  <c r="K894" i="1"/>
  <c r="K908" i="1"/>
  <c r="K906" i="1"/>
  <c r="K905" i="1"/>
  <c r="K904" i="1"/>
  <c r="K903" i="1"/>
  <c r="K901" i="1"/>
  <c r="K900" i="1"/>
  <c r="K899" i="1"/>
  <c r="K898" i="1"/>
  <c r="K897" i="1"/>
  <c r="K896" i="1"/>
  <c r="K895" i="1"/>
  <c r="K892" i="1"/>
  <c r="K891" i="1"/>
  <c r="K890" i="1"/>
  <c r="K889" i="1"/>
  <c r="K888" i="1"/>
  <c r="K887" i="1"/>
  <c r="K886" i="1"/>
  <c r="K884" i="1"/>
  <c r="K883" i="1"/>
  <c r="K881" i="1"/>
  <c r="K902" i="1"/>
  <c r="K885" i="1"/>
  <c r="K854" i="1"/>
  <c r="K853" i="1"/>
  <c r="K877" i="1"/>
  <c r="K869" i="1"/>
  <c r="K874" i="1"/>
  <c r="K879" i="1"/>
  <c r="K878" i="1"/>
  <c r="K876" i="1"/>
  <c r="K875" i="1"/>
  <c r="K873" i="1"/>
  <c r="K872" i="1"/>
  <c r="K871" i="1"/>
  <c r="K870" i="1"/>
  <c r="K868" i="1"/>
  <c r="K867" i="1"/>
  <c r="K866" i="1"/>
  <c r="K865" i="1"/>
  <c r="K864" i="1"/>
  <c r="K863" i="1"/>
  <c r="K862" i="1"/>
  <c r="K860" i="1"/>
  <c r="K859" i="1"/>
  <c r="K858" i="1"/>
  <c r="K857" i="1"/>
  <c r="K856" i="1"/>
  <c r="K855" i="1"/>
  <c r="K861" i="1"/>
  <c r="K827" i="1"/>
  <c r="K826" i="1"/>
  <c r="K851" i="1"/>
  <c r="K842" i="1"/>
  <c r="K847" i="1"/>
  <c r="K852" i="1"/>
  <c r="K850" i="1"/>
  <c r="K849" i="1"/>
  <c r="K848" i="1"/>
  <c r="K846" i="1"/>
  <c r="K845" i="1"/>
  <c r="K844" i="1"/>
  <c r="K843" i="1"/>
  <c r="K841" i="1"/>
  <c r="K840" i="1"/>
  <c r="K839" i="1"/>
  <c r="K838" i="1"/>
  <c r="K837" i="1"/>
  <c r="K836" i="1"/>
  <c r="K835" i="1"/>
  <c r="K833" i="1"/>
  <c r="K832" i="1"/>
  <c r="K831" i="1"/>
  <c r="K830" i="1"/>
  <c r="K829" i="1"/>
  <c r="K828" i="1"/>
  <c r="K834" i="1"/>
  <c r="K800" i="1"/>
  <c r="K799" i="1"/>
  <c r="K824" i="1"/>
  <c r="K815" i="1"/>
  <c r="K820" i="1"/>
  <c r="K825" i="1"/>
  <c r="K823" i="1"/>
  <c r="K822" i="1"/>
  <c r="K821" i="1"/>
  <c r="K819" i="1"/>
  <c r="K818" i="1"/>
  <c r="K817" i="1"/>
  <c r="K816" i="1"/>
  <c r="K814" i="1"/>
  <c r="K813" i="1"/>
  <c r="K812" i="1"/>
  <c r="K811" i="1"/>
  <c r="K810" i="1"/>
  <c r="K809" i="1"/>
  <c r="K808" i="1"/>
  <c r="K806" i="1"/>
  <c r="K805" i="1"/>
  <c r="K804" i="1"/>
  <c r="K803" i="1"/>
  <c r="K802" i="1"/>
  <c r="K801" i="1"/>
  <c r="K807" i="1"/>
  <c r="K774" i="1"/>
  <c r="K773" i="1"/>
  <c r="K796" i="1"/>
  <c r="K789" i="1"/>
  <c r="K793" i="1"/>
  <c r="K798" i="1"/>
  <c r="K797" i="1"/>
  <c r="K795" i="1"/>
  <c r="K794" i="1"/>
  <c r="K792" i="1"/>
  <c r="K791" i="1"/>
  <c r="K790" i="1"/>
  <c r="K788" i="1"/>
  <c r="K787" i="1"/>
  <c r="K786" i="1"/>
  <c r="K785" i="1"/>
  <c r="K784" i="1"/>
  <c r="K783" i="1"/>
  <c r="K782" i="1"/>
  <c r="K780" i="1"/>
  <c r="K779" i="1"/>
  <c r="K778" i="1"/>
  <c r="K777" i="1"/>
  <c r="K776" i="1"/>
  <c r="K775" i="1"/>
  <c r="K781" i="1"/>
  <c r="K746" i="1"/>
  <c r="K743" i="1"/>
  <c r="K771" i="1"/>
  <c r="K764" i="1"/>
  <c r="K769" i="1"/>
  <c r="K772" i="1"/>
  <c r="K770" i="1"/>
  <c r="K768" i="1"/>
  <c r="K767" i="1"/>
  <c r="K766" i="1"/>
  <c r="K765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0" i="1"/>
  <c r="K749" i="1"/>
  <c r="K748" i="1"/>
  <c r="K747" i="1"/>
  <c r="K745" i="1"/>
  <c r="K744" i="1"/>
  <c r="K751" i="1"/>
  <c r="K717" i="1"/>
  <c r="K714" i="1"/>
  <c r="K742" i="1"/>
  <c r="K735" i="1"/>
  <c r="K739" i="1"/>
  <c r="K741" i="1"/>
  <c r="K740" i="1"/>
  <c r="K738" i="1"/>
  <c r="K737" i="1"/>
  <c r="K736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1" i="1"/>
  <c r="K720" i="1"/>
  <c r="K719" i="1"/>
  <c r="K718" i="1"/>
  <c r="K716" i="1"/>
  <c r="K715" i="1"/>
  <c r="K722" i="1"/>
  <c r="K687" i="1"/>
  <c r="K684" i="1"/>
  <c r="K712" i="1"/>
  <c r="K705" i="1"/>
  <c r="K709" i="1"/>
  <c r="K713" i="1"/>
  <c r="K711" i="1"/>
  <c r="K710" i="1"/>
  <c r="K708" i="1"/>
  <c r="K707" i="1"/>
  <c r="K706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1" i="1"/>
  <c r="K690" i="1"/>
  <c r="K689" i="1"/>
  <c r="K688" i="1"/>
  <c r="K686" i="1"/>
  <c r="K685" i="1"/>
  <c r="K692" i="1"/>
  <c r="K657" i="1"/>
  <c r="K654" i="1"/>
  <c r="K682" i="1"/>
  <c r="K675" i="1"/>
  <c r="K679" i="1"/>
  <c r="K683" i="1"/>
  <c r="K681" i="1"/>
  <c r="K680" i="1"/>
  <c r="K678" i="1"/>
  <c r="K677" i="1"/>
  <c r="K676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1" i="1"/>
  <c r="K660" i="1"/>
  <c r="K659" i="1"/>
  <c r="K658" i="1"/>
  <c r="K656" i="1"/>
  <c r="K655" i="1"/>
  <c r="K662" i="1"/>
  <c r="K623" i="1"/>
  <c r="K621" i="1"/>
  <c r="K651" i="1"/>
  <c r="K639" i="1"/>
  <c r="K650" i="1"/>
  <c r="K653" i="1"/>
  <c r="K652" i="1"/>
  <c r="K649" i="1"/>
  <c r="K648" i="1"/>
  <c r="K647" i="1"/>
  <c r="K646" i="1"/>
  <c r="K645" i="1"/>
  <c r="K644" i="1"/>
  <c r="K643" i="1"/>
  <c r="K642" i="1"/>
  <c r="K641" i="1"/>
  <c r="K640" i="1"/>
  <c r="K638" i="1"/>
  <c r="K637" i="1"/>
  <c r="K636" i="1"/>
  <c r="K635" i="1"/>
  <c r="K634" i="1"/>
  <c r="K633" i="1"/>
  <c r="K632" i="1"/>
  <c r="K631" i="1"/>
  <c r="K630" i="1"/>
  <c r="K629" i="1"/>
  <c r="K627" i="1"/>
  <c r="K626" i="1"/>
  <c r="K625" i="1"/>
  <c r="K624" i="1"/>
  <c r="K622" i="1"/>
  <c r="K628" i="1"/>
  <c r="K589" i="1"/>
  <c r="K587" i="1"/>
  <c r="K619" i="1"/>
  <c r="K605" i="1"/>
  <c r="K617" i="1"/>
  <c r="K620" i="1"/>
  <c r="K618" i="1"/>
  <c r="K616" i="1"/>
  <c r="K615" i="1"/>
  <c r="K614" i="1"/>
  <c r="K613" i="1"/>
  <c r="K612" i="1"/>
  <c r="K611" i="1"/>
  <c r="K610" i="1"/>
  <c r="K609" i="1"/>
  <c r="K608" i="1"/>
  <c r="K607" i="1"/>
  <c r="K606" i="1"/>
  <c r="K604" i="1"/>
  <c r="K603" i="1"/>
  <c r="K602" i="1"/>
  <c r="K601" i="1"/>
  <c r="K600" i="1"/>
  <c r="K599" i="1"/>
  <c r="K598" i="1"/>
  <c r="K597" i="1"/>
  <c r="K596" i="1"/>
  <c r="K595" i="1"/>
  <c r="K593" i="1"/>
  <c r="K592" i="1"/>
  <c r="K591" i="1"/>
  <c r="K590" i="1"/>
  <c r="K588" i="1"/>
  <c r="K594" i="1"/>
  <c r="K555" i="1"/>
  <c r="K553" i="1"/>
  <c r="K584" i="1"/>
  <c r="K571" i="1"/>
  <c r="K582" i="1"/>
  <c r="K586" i="1"/>
  <c r="K585" i="1"/>
  <c r="K583" i="1"/>
  <c r="K581" i="1"/>
  <c r="K580" i="1"/>
  <c r="K579" i="1"/>
  <c r="K578" i="1"/>
  <c r="K577" i="1"/>
  <c r="K576" i="1"/>
  <c r="K575" i="1"/>
  <c r="K574" i="1"/>
  <c r="K573" i="1"/>
  <c r="K572" i="1"/>
  <c r="K570" i="1"/>
  <c r="K569" i="1"/>
  <c r="K568" i="1"/>
  <c r="K567" i="1"/>
  <c r="K566" i="1"/>
  <c r="K565" i="1"/>
  <c r="K564" i="1"/>
  <c r="K563" i="1"/>
  <c r="K562" i="1"/>
  <c r="K561" i="1"/>
  <c r="K559" i="1"/>
  <c r="K558" i="1"/>
  <c r="K557" i="1"/>
  <c r="K556" i="1"/>
  <c r="K554" i="1"/>
  <c r="K560" i="1"/>
  <c r="K521" i="1"/>
  <c r="K519" i="1"/>
  <c r="K550" i="1"/>
  <c r="K537" i="1"/>
  <c r="K549" i="1"/>
  <c r="K552" i="1"/>
  <c r="K551" i="1"/>
  <c r="K548" i="1"/>
  <c r="K547" i="1"/>
  <c r="K546" i="1"/>
  <c r="K545" i="1"/>
  <c r="K544" i="1"/>
  <c r="K543" i="1"/>
  <c r="K542" i="1"/>
  <c r="K541" i="1"/>
  <c r="K540" i="1"/>
  <c r="K539" i="1"/>
  <c r="K538" i="1"/>
  <c r="K536" i="1"/>
  <c r="K535" i="1"/>
  <c r="K534" i="1"/>
  <c r="K533" i="1"/>
  <c r="K532" i="1"/>
  <c r="K531" i="1"/>
  <c r="K530" i="1"/>
  <c r="K529" i="1"/>
  <c r="K528" i="1"/>
  <c r="K527" i="1"/>
  <c r="K525" i="1"/>
  <c r="K524" i="1"/>
  <c r="K523" i="1"/>
  <c r="K522" i="1"/>
  <c r="K520" i="1"/>
  <c r="K526" i="1"/>
  <c r="K498" i="1"/>
  <c r="K495" i="1"/>
  <c r="K518" i="1"/>
  <c r="K514" i="1"/>
  <c r="K517" i="1"/>
  <c r="K516" i="1"/>
  <c r="K515" i="1"/>
  <c r="K513" i="1"/>
  <c r="K512" i="1"/>
  <c r="K511" i="1"/>
  <c r="K510" i="1"/>
  <c r="K509" i="1"/>
  <c r="K508" i="1"/>
  <c r="K507" i="1"/>
  <c r="K506" i="1"/>
  <c r="K505" i="1"/>
  <c r="K504" i="1"/>
  <c r="K502" i="1"/>
  <c r="K501" i="1"/>
  <c r="K500" i="1"/>
  <c r="K499" i="1"/>
  <c r="K497" i="1"/>
  <c r="K496" i="1"/>
  <c r="K503" i="1"/>
  <c r="K474" i="1"/>
  <c r="K471" i="1"/>
  <c r="K494" i="1"/>
  <c r="K490" i="1"/>
  <c r="K493" i="1"/>
  <c r="K492" i="1"/>
  <c r="K491" i="1"/>
  <c r="K489" i="1"/>
  <c r="K488" i="1"/>
  <c r="K487" i="1"/>
  <c r="K486" i="1"/>
  <c r="K485" i="1"/>
  <c r="K484" i="1"/>
  <c r="K483" i="1"/>
  <c r="K482" i="1"/>
  <c r="K481" i="1"/>
  <c r="K480" i="1"/>
  <c r="K478" i="1"/>
  <c r="K477" i="1"/>
  <c r="K476" i="1"/>
  <c r="K475" i="1"/>
  <c r="K473" i="1"/>
  <c r="K472" i="1"/>
  <c r="K479" i="1"/>
  <c r="K450" i="1"/>
  <c r="K447" i="1"/>
  <c r="K470" i="1"/>
  <c r="K466" i="1"/>
  <c r="K469" i="1"/>
  <c r="K468" i="1"/>
  <c r="K467" i="1"/>
  <c r="K465" i="1"/>
  <c r="K464" i="1"/>
  <c r="K463" i="1"/>
  <c r="K462" i="1"/>
  <c r="K461" i="1"/>
  <c r="K460" i="1"/>
  <c r="K459" i="1"/>
  <c r="K458" i="1"/>
  <c r="K457" i="1"/>
  <c r="K456" i="1"/>
  <c r="K454" i="1"/>
  <c r="K453" i="1"/>
  <c r="K452" i="1"/>
  <c r="K451" i="1"/>
  <c r="K449" i="1"/>
  <c r="K448" i="1"/>
  <c r="K455" i="1"/>
  <c r="K425" i="1"/>
  <c r="K422" i="1"/>
  <c r="K446" i="1"/>
  <c r="K442" i="1"/>
  <c r="K445" i="1"/>
  <c r="K444" i="1"/>
  <c r="K443" i="1"/>
  <c r="K441" i="1"/>
  <c r="K440" i="1"/>
  <c r="K439" i="1"/>
  <c r="K438" i="1"/>
  <c r="K437" i="1"/>
  <c r="K436" i="1"/>
  <c r="K435" i="1"/>
  <c r="K434" i="1"/>
  <c r="K433" i="1"/>
  <c r="K431" i="1"/>
  <c r="K432" i="1"/>
  <c r="K429" i="1"/>
  <c r="K428" i="1"/>
  <c r="K427" i="1"/>
  <c r="K426" i="1"/>
  <c r="K424" i="1"/>
  <c r="K423" i="1"/>
  <c r="K430" i="1"/>
  <c r="K396" i="1"/>
  <c r="K395" i="1"/>
  <c r="K421" i="1"/>
  <c r="K414" i="1"/>
  <c r="K420" i="1"/>
  <c r="K419" i="1"/>
  <c r="K418" i="1"/>
  <c r="K417" i="1"/>
  <c r="K416" i="1"/>
  <c r="K415" i="1"/>
  <c r="K413" i="1"/>
  <c r="K412" i="1"/>
  <c r="K411" i="1"/>
  <c r="K410" i="1"/>
  <c r="K409" i="1"/>
  <c r="K408" i="1"/>
  <c r="K407" i="1"/>
  <c r="K406" i="1"/>
  <c r="K405" i="1"/>
  <c r="K404" i="1"/>
  <c r="K402" i="1"/>
  <c r="K401" i="1"/>
  <c r="K400" i="1"/>
  <c r="K399" i="1"/>
  <c r="K398" i="1"/>
  <c r="K397" i="1"/>
  <c r="K403" i="1"/>
  <c r="K369" i="1"/>
  <c r="K368" i="1"/>
  <c r="K394" i="1"/>
  <c r="K387" i="1"/>
  <c r="K393" i="1"/>
  <c r="K376" i="1"/>
  <c r="K392" i="1"/>
  <c r="K391" i="1"/>
  <c r="K390" i="1"/>
  <c r="K389" i="1"/>
  <c r="K388" i="1"/>
  <c r="K386" i="1"/>
  <c r="K385" i="1"/>
  <c r="K384" i="1"/>
  <c r="K383" i="1"/>
  <c r="K382" i="1"/>
  <c r="K381" i="1"/>
  <c r="K380" i="1"/>
  <c r="K379" i="1"/>
  <c r="K378" i="1"/>
  <c r="K377" i="1"/>
  <c r="K375" i="1"/>
  <c r="K374" i="1"/>
  <c r="K373" i="1"/>
  <c r="K372" i="1"/>
  <c r="K371" i="1"/>
  <c r="K370" i="1"/>
  <c r="K342" i="1"/>
  <c r="K341" i="1"/>
  <c r="K367" i="1"/>
  <c r="K360" i="1"/>
  <c r="K366" i="1"/>
  <c r="K365" i="1"/>
  <c r="K364" i="1"/>
  <c r="K363" i="1"/>
  <c r="K362" i="1"/>
  <c r="K361" i="1"/>
  <c r="K359" i="1"/>
  <c r="K358" i="1"/>
  <c r="K357" i="1"/>
  <c r="K356" i="1"/>
  <c r="K355" i="1"/>
  <c r="K354" i="1"/>
  <c r="K353" i="1"/>
  <c r="K352" i="1"/>
  <c r="K351" i="1"/>
  <c r="K350" i="1"/>
  <c r="K348" i="1"/>
  <c r="K347" i="1"/>
  <c r="K346" i="1"/>
  <c r="K345" i="1"/>
  <c r="K344" i="1"/>
  <c r="K343" i="1"/>
  <c r="K349" i="1"/>
  <c r="K315" i="1"/>
  <c r="K314" i="1"/>
  <c r="K340" i="1"/>
  <c r="K333" i="1"/>
  <c r="K339" i="1"/>
  <c r="K338" i="1"/>
  <c r="K337" i="1"/>
  <c r="K336" i="1"/>
  <c r="K335" i="1"/>
  <c r="K334" i="1"/>
  <c r="K332" i="1"/>
  <c r="K331" i="1"/>
  <c r="K330" i="1"/>
  <c r="K329" i="1"/>
  <c r="K328" i="1"/>
  <c r="K327" i="1"/>
  <c r="K326" i="1"/>
  <c r="K325" i="1"/>
  <c r="K324" i="1"/>
  <c r="K323" i="1"/>
  <c r="K321" i="1"/>
  <c r="K320" i="1"/>
  <c r="K319" i="1"/>
  <c r="K318" i="1"/>
  <c r="K317" i="1"/>
  <c r="K316" i="1"/>
  <c r="K322" i="1"/>
  <c r="K294" i="1"/>
  <c r="K293" i="1"/>
  <c r="K313" i="1"/>
  <c r="K308" i="1"/>
  <c r="K312" i="1"/>
  <c r="K300" i="1"/>
  <c r="K311" i="1"/>
  <c r="K310" i="1"/>
  <c r="K309" i="1"/>
  <c r="K307" i="1"/>
  <c r="K306" i="1"/>
  <c r="K305" i="1"/>
  <c r="K304" i="1"/>
  <c r="K303" i="1"/>
  <c r="K302" i="1"/>
  <c r="K301" i="1"/>
  <c r="K299" i="1"/>
  <c r="K298" i="1"/>
  <c r="K297" i="1"/>
  <c r="K296" i="1"/>
  <c r="K295" i="1"/>
  <c r="K273" i="1"/>
  <c r="K272" i="1"/>
  <c r="K292" i="1"/>
  <c r="K287" i="1"/>
  <c r="K291" i="1"/>
  <c r="K279" i="1"/>
  <c r="K290" i="1"/>
  <c r="K289" i="1"/>
  <c r="K288" i="1"/>
  <c r="K286" i="1"/>
  <c r="K285" i="1"/>
  <c r="K284" i="1"/>
  <c r="K283" i="1"/>
  <c r="K282" i="1"/>
  <c r="K281" i="1"/>
  <c r="K280" i="1"/>
  <c r="K278" i="1"/>
  <c r="K277" i="1"/>
  <c r="K276" i="1"/>
  <c r="K275" i="1"/>
  <c r="K274" i="1"/>
  <c r="K252" i="1"/>
  <c r="K251" i="1"/>
  <c r="K271" i="1"/>
  <c r="K266" i="1"/>
  <c r="K270" i="1"/>
  <c r="K258" i="1"/>
  <c r="K269" i="1"/>
  <c r="K268" i="1"/>
  <c r="K267" i="1"/>
  <c r="K265" i="1"/>
  <c r="K264" i="1"/>
  <c r="K263" i="1"/>
  <c r="K262" i="1"/>
  <c r="K261" i="1"/>
  <c r="K260" i="1"/>
  <c r="K259" i="1"/>
  <c r="K257" i="1"/>
  <c r="K256" i="1"/>
  <c r="K255" i="1"/>
  <c r="K254" i="1"/>
  <c r="K253" i="1"/>
  <c r="K231" i="1"/>
  <c r="K230" i="1"/>
  <c r="K250" i="1"/>
  <c r="K245" i="1"/>
  <c r="K249" i="1"/>
  <c r="K237" i="1"/>
  <c r="K248" i="1"/>
  <c r="K247" i="1"/>
  <c r="K246" i="1"/>
  <c r="K244" i="1"/>
  <c r="K243" i="1"/>
  <c r="K242" i="1"/>
  <c r="K241" i="1"/>
  <c r="K240" i="1"/>
  <c r="K239" i="1"/>
  <c r="K238" i="1"/>
  <c r="K236" i="1"/>
  <c r="K235" i="1"/>
  <c r="K234" i="1"/>
  <c r="K233" i="1"/>
  <c r="K232" i="1"/>
  <c r="DO1831" i="1" l="1"/>
  <c r="DO1826" i="1"/>
  <c r="DL1831" i="1"/>
  <c r="DL1826" i="1"/>
  <c r="DI1815" i="1"/>
  <c r="DI1831" i="1"/>
  <c r="DI1826" i="1"/>
  <c r="DI1812" i="1"/>
  <c r="DF1815" i="1"/>
  <c r="DF1831" i="1"/>
  <c r="DF1826" i="1"/>
  <c r="DF1812" i="1"/>
  <c r="DC1815" i="1"/>
  <c r="DC1831" i="1"/>
  <c r="DC1826" i="1"/>
  <c r="DC1812" i="1"/>
  <c r="CZ1815" i="1"/>
  <c r="CZ1831" i="1"/>
  <c r="CZ1826" i="1"/>
  <c r="CZ1812" i="1"/>
  <c r="CW1815" i="1"/>
  <c r="CW1831" i="1"/>
  <c r="CW1826" i="1"/>
  <c r="CW1812" i="1"/>
  <c r="CT1815" i="1"/>
  <c r="CT1831" i="1"/>
  <c r="CT1826" i="1"/>
  <c r="CT1812" i="1"/>
  <c r="DO1684" i="1"/>
  <c r="DO1683" i="1"/>
  <c r="DL1679" i="1"/>
  <c r="DL1684" i="1"/>
  <c r="DL1683" i="1"/>
  <c r="DI1679" i="1"/>
  <c r="DI1684" i="1"/>
  <c r="DI1683" i="1"/>
  <c r="DI1677" i="1"/>
  <c r="DI1672" i="1"/>
  <c r="DI1670" i="1"/>
  <c r="DF1679" i="1"/>
  <c r="DF1684" i="1"/>
  <c r="DF1683" i="1"/>
  <c r="DF1677" i="1"/>
  <c r="DF1672" i="1"/>
  <c r="DF1670" i="1"/>
  <c r="DC1679" i="1"/>
  <c r="DC1684" i="1"/>
  <c r="DC1683" i="1"/>
  <c r="DC1677" i="1"/>
  <c r="DC1672" i="1"/>
  <c r="DC1670" i="1"/>
  <c r="CZ1679" i="1"/>
  <c r="CZ1684" i="1"/>
  <c r="CZ1683" i="1"/>
  <c r="CZ1677" i="1"/>
  <c r="CZ1672" i="1"/>
  <c r="CZ1670" i="1"/>
  <c r="CW1679" i="1"/>
  <c r="CW1684" i="1"/>
  <c r="CW1683" i="1"/>
  <c r="CW1677" i="1"/>
  <c r="CW1672" i="1"/>
  <c r="CW1670" i="1"/>
  <c r="CT1679" i="1"/>
  <c r="CT1684" i="1"/>
  <c r="CT1683" i="1"/>
  <c r="CT1677" i="1"/>
  <c r="CT1672" i="1"/>
  <c r="CT1670" i="1"/>
  <c r="CQ1679" i="1" l="1"/>
  <c r="CQ1670" i="1"/>
  <c r="CQ1672" i="1"/>
  <c r="CQ1683" i="1"/>
  <c r="CQ1677" i="1"/>
  <c r="CQ1684" i="1"/>
  <c r="CO1831" i="1"/>
  <c r="CO1826" i="1"/>
  <c r="CO1815" i="1"/>
  <c r="CO1812" i="1"/>
  <c r="CO1677" i="1"/>
  <c r="CO1683" i="1"/>
  <c r="CO1679" i="1"/>
  <c r="CO1667" i="1"/>
  <c r="CO1670" i="1"/>
  <c r="CO1684" i="1"/>
  <c r="CO1672" i="1"/>
</calcChain>
</file>

<file path=xl/sharedStrings.xml><?xml version="1.0" encoding="utf-8"?>
<sst xmlns="http://schemas.openxmlformats.org/spreadsheetml/2006/main" count="7628" uniqueCount="347">
  <si>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</si>
  <si>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</si>
  <si>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</si>
  <si>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</si>
  <si>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</si>
  <si>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</si>
  <si>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</si>
  <si>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</si>
  <si>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</si>
  <si>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</si>
  <si>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</si>
  <si>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</si>
  <si>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</si>
  <si>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</si>
  <si>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openbolls</t>
  </si>
  <si>
    <t>mature</t>
  </si>
  <si>
    <t>picking</t>
  </si>
  <si>
    <t>Sicot 71B</t>
  </si>
  <si>
    <t>harvest</t>
  </si>
  <si>
    <t>node_1stsq</t>
  </si>
  <si>
    <t>fruiting_nodes</t>
  </si>
  <si>
    <t>node_1stfruit</t>
  </si>
  <si>
    <t>node_1stboll</t>
  </si>
  <si>
    <t>node_topflower</t>
  </si>
  <si>
    <t>Sicot 707B3F</t>
  </si>
  <si>
    <t>Sicot 714B3F</t>
  </si>
  <si>
    <t>Sicot 746B3F</t>
  </si>
  <si>
    <t>MRF21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</si>
  <si>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</si>
  <si>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</si>
  <si>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</si>
  <si>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</si>
  <si>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</si>
  <si>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</si>
  <si>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</si>
  <si>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</si>
  <si>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</si>
  <si>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</si>
  <si>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</si>
  <si>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</si>
  <si>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</si>
  <si>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</si>
  <si>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</si>
  <si>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</si>
  <si>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</si>
  <si>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</si>
  <si>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</si>
  <si>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</si>
  <si>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</si>
  <si>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</si>
  <si>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</si>
  <si>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</si>
  <si>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</si>
  <si>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</si>
  <si>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</si>
  <si>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</si>
  <si>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</si>
  <si>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</si>
  <si>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</si>
  <si>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</si>
  <si>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</si>
  <si>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</si>
  <si>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</si>
  <si>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</si>
  <si>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</si>
  <si>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</si>
  <si>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</si>
  <si>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</si>
  <si>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Soil.SoilWater.SW(11)</t>
  </si>
  <si>
    <t>Soil.SoilWater.SW(12)</t>
  </si>
  <si>
    <t>MIR20</t>
  </si>
  <si>
    <t>HRF20</t>
  </si>
  <si>
    <t>openz_%</t>
  </si>
  <si>
    <t>bolls_sc</t>
  </si>
  <si>
    <t>unh_bollz</t>
  </si>
  <si>
    <t>Sicot 80</t>
  </si>
  <si>
    <t>NAR0607Ir45</t>
  </si>
  <si>
    <t>NAR0708Ir45</t>
  </si>
  <si>
    <t>NAR0809Ir45</t>
  </si>
  <si>
    <t>NAR0607Ir55</t>
  </si>
  <si>
    <t>NAR0708Ir55</t>
  </si>
  <si>
    <t>NAR0809Ir55</t>
  </si>
  <si>
    <t>NAR0607Ir68</t>
  </si>
  <si>
    <t>NAR0708Ir68</t>
  </si>
  <si>
    <t>NAR0809Ir68</t>
  </si>
  <si>
    <t>NAR0607Ir80</t>
  </si>
  <si>
    <t>NAR0708Ir80</t>
  </si>
  <si>
    <t>NAR0809Ir80</t>
  </si>
  <si>
    <t>emergence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</si>
  <si>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</si>
  <si>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</si>
  <si>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</si>
  <si>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</si>
  <si>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</si>
  <si>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</si>
  <si>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</si>
  <si>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</si>
  <si>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</si>
  <si>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</si>
  <si>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</si>
  <si>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</si>
  <si>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Burdekin2008SowNov15CvStephens_MG40</t>
  </si>
  <si>
    <t>Burdekin2008SowNov15CvHooper_MG40</t>
  </si>
  <si>
    <t>Burdekin2008SowDec08CvStephens_MG40</t>
  </si>
  <si>
    <t>Burdekin2008SowDec08CvHooper_MG40</t>
  </si>
  <si>
    <t>Burdekin2008SowJan06CvStephens_MG40</t>
  </si>
  <si>
    <t>Burdekin2008SowJan06CvHooper_MG40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</si>
  <si>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</si>
  <si>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</si>
  <si>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</si>
  <si>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</si>
  <si>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</si>
  <si>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</si>
  <si>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Sicala V-2</t>
  </si>
  <si>
    <t>Sicala 60BRF</t>
  </si>
  <si>
    <t>Sicot 70BRF</t>
  </si>
  <si>
    <t>Sicot 74BRF</t>
  </si>
  <si>
    <t>Siokra 24BRF</t>
  </si>
  <si>
    <t>BDK08P1CvSicot_80</t>
  </si>
  <si>
    <t>BDK08P1CvSicot_70BRF</t>
  </si>
  <si>
    <t>BDK08P1CvSiokra_24BRF</t>
  </si>
  <si>
    <t>BDK08P2CvSicot_80</t>
  </si>
  <si>
    <t>BDK08P2CvSicot_70BRF</t>
  </si>
  <si>
    <t>BDK08P2CvSiokra_24BRF</t>
  </si>
  <si>
    <t>BDK08P2CvSicala_60BRF</t>
  </si>
  <si>
    <t>BDK08P3CvSicot_80</t>
  </si>
  <si>
    <t>BDK08P3CvSicot_70BRF</t>
  </si>
  <si>
    <t>BDK08P3CvSiokra_24BRF</t>
  </si>
  <si>
    <t>BDK08P3CvSicala_60BRF</t>
  </si>
  <si>
    <t>BDK09P1CvSicot_70BRF</t>
  </si>
  <si>
    <t>BDK09P1CvSiokra_24BRF</t>
  </si>
  <si>
    <t>BDK09P1CvSicot_74BRF</t>
  </si>
  <si>
    <t>BDK09P1CvSicala_60BRF</t>
  </si>
  <si>
    <t>BDK09P2CvSicot_70BRF</t>
  </si>
  <si>
    <t>BDK09P2CvSiokra_24BRF</t>
  </si>
  <si>
    <t>BDK09P2CvSicot_74BRF</t>
  </si>
  <si>
    <t>BDK09P2CvSicala_60BRF</t>
  </si>
  <si>
    <t>BDK09P3CvSicala_60BRF</t>
  </si>
  <si>
    <t>BDK09P3CvSicot_74BRF</t>
  </si>
  <si>
    <t>BDK09P3CvSicot_70BRF</t>
  </si>
  <si>
    <t>BDK09P3CvSiokra_24BRF</t>
  </si>
  <si>
    <t>BDK08P1CvSicala_60BRF</t>
  </si>
  <si>
    <t>BDK10P1CvSicot_74BRF</t>
  </si>
  <si>
    <t>BDK10P2CvSicot_74BRF</t>
  </si>
  <si>
    <t>BDK10P3CvSicot_74BRF</t>
  </si>
  <si>
    <t>BDK11P1CvSicot_74BRF</t>
  </si>
  <si>
    <t>BDK11P2CvSicot_74BRF</t>
  </si>
  <si>
    <t>BDK12P1CvSicot_74BRF</t>
  </si>
  <si>
    <t>BDK12P2CvSicot_74BRF</t>
  </si>
  <si>
    <t>BDK10P1CvSiokra_24BRF</t>
  </si>
  <si>
    <t>BDK10P2CvSiokra_24BRF</t>
  </si>
  <si>
    <t>BDK10P3CvSiokra_24BRF</t>
  </si>
  <si>
    <t>BDK11P1CvSiokra_24BRF</t>
  </si>
  <si>
    <t>BDK11P2CvSiokra_24BRF</t>
  </si>
  <si>
    <t>BDK12P1CvSiokra_24BRF</t>
  </si>
  <si>
    <t>BDK12P2CvSiokra_24BRF</t>
  </si>
  <si>
    <t>BDK10P1CvSicot_70BRF</t>
  </si>
  <si>
    <t>BDK10P2CvSicot_70BRF</t>
  </si>
  <si>
    <t>BDK10P3CvSicot_70BRF</t>
  </si>
  <si>
    <t>BDK11P1CvSicot_70BRF</t>
  </si>
  <si>
    <t>BDK11P2CvSicot_70BRF</t>
  </si>
  <si>
    <t>BDK12P1CvSicot_70BRF</t>
  </si>
  <si>
    <t>BDK12P2CvSicot_70BRF</t>
  </si>
  <si>
    <t>BDK10P1CvSicala_60BRF</t>
  </si>
  <si>
    <t>BDK10P2CvSicala_60BRF</t>
  </si>
  <si>
    <t>BDK10P3CvSicala_60BRF</t>
  </si>
  <si>
    <t>TW20CvSicot_714B3FN0</t>
  </si>
  <si>
    <t>TW20CvSicot_714B3FN100</t>
  </si>
  <si>
    <t>TW20CvSicot_714B3FN200</t>
  </si>
  <si>
    <t>TW20CvSicot_714B3FN300</t>
  </si>
  <si>
    <t>TW20CvSicot_746B3FN0</t>
  </si>
  <si>
    <t>TW20CvSicot_746B3FN100</t>
  </si>
  <si>
    <t>TW20CvSicot_746B3FN200</t>
  </si>
  <si>
    <t>TW20CvSicot_746B3FN300</t>
  </si>
  <si>
    <t>TW20CvSicala_V2N0</t>
  </si>
  <si>
    <t>TW20CvSicala_V2N100</t>
  </si>
  <si>
    <t>TW20CvSicala_V2N200</t>
  </si>
  <si>
    <t>TW20CvSicala_V2N300</t>
  </si>
  <si>
    <t>KRS19RFRS1000CvSicot_748B3F</t>
  </si>
  <si>
    <t>KRS19RFRS2000CvSicot_748B3F</t>
  </si>
  <si>
    <t>KRS19RFRS3000CvSicot_748B3F</t>
  </si>
  <si>
    <t>KRS19RFRS1000CvSicot_714B3F</t>
  </si>
  <si>
    <t>KRS19RFRS2000CvSicot_714B3F</t>
  </si>
  <si>
    <t>KRS19RFRS3000CvSicot_714B3F</t>
  </si>
  <si>
    <t>KRS19IRCvSicot_707B3F</t>
  </si>
  <si>
    <t>KRS19IRCvSicot_714B3F</t>
  </si>
  <si>
    <t>KRS19IRCvSicot_746B3F</t>
  </si>
  <si>
    <t>KRS19IRCvSicot_748B3F</t>
  </si>
  <si>
    <t>TW21CvSicot_714B3FN100</t>
  </si>
  <si>
    <t>TW21CvSicot_714B3FN200</t>
  </si>
  <si>
    <t>TW21CvSicot_714B3FN300</t>
  </si>
  <si>
    <t>TW21CvSicot_714B3FN0</t>
  </si>
  <si>
    <t>TW21CvSicot_746B3FN0</t>
  </si>
  <si>
    <t>TW21CvSicot_746B3FN100</t>
  </si>
  <si>
    <t>TW21CvSicot_746B3FN200</t>
  </si>
  <si>
    <t>TW21CvSicot_746B3FN300</t>
  </si>
  <si>
    <t>TW21CvSicala_V213N0</t>
  </si>
  <si>
    <t>TW21CvSicala_V213N100</t>
  </si>
  <si>
    <t>TW21CvSicala_V213N200</t>
  </si>
  <si>
    <t>TW21CvSicala_V213N300</t>
  </si>
  <si>
    <t>Hooper_MG40</t>
  </si>
  <si>
    <t>Stephens_MG40</t>
  </si>
  <si>
    <t>Cotton.Phenology.SquaringDAS</t>
  </si>
  <si>
    <t>Cotton.Phenology.OpenbollsDAS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</si>
  <si>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</si>
  <si>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</si>
  <si>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</si>
  <si>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</si>
  <si>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</si>
  <si>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</si>
  <si>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</si>
  <si>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</si>
  <si>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</si>
  <si>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</si>
  <si>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</si>
  <si>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</si>
  <si>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</si>
  <si>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</si>
  <si>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</si>
  <si>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</si>
  <si>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</si>
  <si>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</si>
  <si>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</si>
  <si>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</si>
  <si>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</si>
  <si>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</si>
  <si>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SW(1)mm</t>
  </si>
  <si>
    <t>SW(2)mm</t>
  </si>
  <si>
    <t>SW(3)mm</t>
  </si>
  <si>
    <t>SW(4)mm</t>
  </si>
  <si>
    <t>SW(5)mm</t>
  </si>
  <si>
    <t>SW(6)mm</t>
  </si>
  <si>
    <t>SW(7)mm</t>
  </si>
  <si>
    <t>SW(8)mm</t>
  </si>
  <si>
    <t>SW(9)mm</t>
  </si>
  <si>
    <t>SW(10)mm</t>
  </si>
  <si>
    <t>SW(11)mm</t>
  </si>
  <si>
    <t>SW(12)mm</t>
  </si>
  <si>
    <t>TotalWaterMM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</si>
  <si>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</si>
  <si>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</si>
  <si>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</si>
  <si>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</si>
  <si>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</si>
  <si>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</si>
  <si>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</si>
  <si>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</si>
  <si>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</si>
  <si>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Grey</t>
  </si>
  <si>
    <t>Red</t>
  </si>
  <si>
    <t>Green</t>
  </si>
  <si>
    <t>Blue</t>
  </si>
  <si>
    <t>fruit</t>
  </si>
  <si>
    <t>Sicot 71BRF</t>
  </si>
  <si>
    <t>SoilDepth</t>
  </si>
  <si>
    <t>Control</t>
  </si>
  <si>
    <t>Stress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</si>
  <si>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</si>
  <si>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</si>
  <si>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</si>
  <si>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</si>
  <si>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</si>
  <si>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</si>
  <si>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</si>
  <si>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</si>
  <si>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</si>
  <si>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</si>
  <si>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ACRI_201415Irri1_Control</t>
  </si>
  <si>
    <t>ACRI_201415Irri2_CT</t>
  </si>
  <si>
    <t>ACRI_201415Irri3_DD</t>
  </si>
  <si>
    <t>ACRI_201415Irri4_LWP</t>
  </si>
  <si>
    <t>AboveGround.Partitioning.Stem</t>
  </si>
  <si>
    <t>AboveGround.Partitioning.Leaf</t>
  </si>
  <si>
    <t>AboveGround.Partitioning.Fruit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</si>
  <si>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</si>
  <si>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</si>
  <si>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</si>
  <si>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</si>
  <si>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</si>
  <si>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</si>
  <si>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</si>
  <si>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</si>
  <si>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</si>
  <si>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</si>
  <si>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</si>
  <si>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</si>
  <si>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ACRI_Drip_25_0708</t>
  </si>
  <si>
    <t>planting</t>
  </si>
  <si>
    <t>ACRI_Drip_50_0708</t>
  </si>
  <si>
    <t>ACRI_Drip_75_0708</t>
  </si>
  <si>
    <t>ACRI_Drip_100_0708</t>
  </si>
  <si>
    <t>ACRI_Drip_125_0708</t>
  </si>
  <si>
    <t>ACRI_Drip_25_0809</t>
  </si>
  <si>
    <t>ACRI_Drip_50_0809</t>
  </si>
  <si>
    <t>ACRI_Drip_75_0809</t>
  </si>
  <si>
    <t>ACRI_Drip_100_0809</t>
  </si>
  <si>
    <t>ACRI_Drip_125_0809</t>
  </si>
  <si>
    <t>defoliation</t>
  </si>
  <si>
    <t>TW20N0</t>
  </si>
  <si>
    <t>TW20N100</t>
  </si>
  <si>
    <t>TW20N200</t>
  </si>
  <si>
    <t>TW20N300</t>
  </si>
  <si>
    <t>Cotton.AboveGround.N</t>
  </si>
  <si>
    <t>ACRI_Irrigation100</t>
  </si>
  <si>
    <t>ACRI_Irrigation125</t>
  </si>
  <si>
    <t>ACRI_Irrigation25</t>
  </si>
  <si>
    <t>ACRI_Irrigation50</t>
  </si>
  <si>
    <t>ACRI_Irrigation75</t>
  </si>
  <si>
    <t>Rose0203_C</t>
  </si>
  <si>
    <t>EXP 2: 2002-2003 Narrabri growth analysis: conventionally spaced (1m) treatment</t>
  </si>
  <si>
    <t>Maturity picks</t>
  </si>
  <si>
    <t>Sicala V-3RRi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</si>
  <si>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</si>
  <si>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</si>
  <si>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</si>
  <si>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</si>
  <si>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</si>
  <si>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</si>
  <si>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</si>
  <si>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</si>
  <si>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</si>
  <si>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</si>
  <si>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</si>
  <si>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</si>
  <si>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</si>
  <si>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</si>
  <si>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</si>
  <si>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</si>
  <si>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Narrabri2023N0</t>
  </si>
  <si>
    <t>Planting</t>
  </si>
  <si>
    <t>Squaring</t>
  </si>
  <si>
    <t>Flowering</t>
  </si>
  <si>
    <t>Cut-out</t>
  </si>
  <si>
    <t>Maturity (60% OB)</t>
  </si>
  <si>
    <t>Final hand picking</t>
  </si>
  <si>
    <t>Narrabri2023N150</t>
  </si>
  <si>
    <t>Narrabri2023N300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</si>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</sst>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yyyy\-mm\-dd"/>
    <numFmt numFmtId="165" formatCode="0.000"/>
    <numFmt numFmtId="166" formatCode="0.0"/>
    <numFmt numFmtId="167" formatCode="yyyy\-mm\-dd;@"/>
    <numFmt numFmtId="168" formatCode="0.0000"/>
    <numFmt numFmtId="169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43" fontId="7" fillId="0" borderId="0" applyFont="0" applyFill="0" applyBorder="0" applyAlignment="0" applyProtection="0"/>
  </cellStyleXfs>
  <cellXfs count="32">
    <xf numFmtId="0" fontId="0" fillId="0" borderId="0" xfId="0"/>
    <xf numFmtId="1" fontId="6" fillId="0" borderId="0" xfId="3" applyNumberFormat="1" applyFill="1"/>
    <xf numFmtId="1" fontId="5" fillId="0" borderId="0" xfId="2" applyNumberFormat="1" applyFill="1"/>
    <xf numFmtId="169" fontId="0" fillId="0" borderId="0" xfId="4" applyNumberFormat="1" applyFont="1" applyFill="1"/>
    <xf numFmtId="167" fontId="0" fillId="0" borderId="0" xfId="0" applyNumberFormat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167" fontId="3" fillId="0" borderId="0" xfId="0" applyNumberFormat="1" applyFont="1"/>
    <xf numFmtId="167" fontId="5" fillId="0" borderId="0" xfId="2" applyNumberFormat="1" applyFill="1"/>
    <xf numFmtId="0" fontId="5" fillId="0" borderId="0" xfId="2" applyFill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2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>
      <alignment horizontal="right" wrapText="1"/>
    </xf>
    <xf numFmtId="165" fontId="5" fillId="0" borderId="0" xfId="2" applyNumberFormat="1" applyFill="1"/>
    <xf numFmtId="166" fontId="2" fillId="0" borderId="0" xfId="1" applyNumberFormat="1" applyFont="1" applyAlignment="1">
      <alignment horizontal="right" wrapText="1"/>
    </xf>
    <xf numFmtId="168" fontId="0" fillId="0" borderId="0" xfId="0" applyNumberFormat="1"/>
    <xf numFmtId="16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5" fontId="0" fillId="0" borderId="0" xfId="0" applyNumberFormat="1"/>
    <xf numFmtId="0" fontId="8" fillId="0" borderId="0" xfId="0" applyFont="1"/>
    <xf numFmtId="166" fontId="5" fillId="0" borderId="0" xfId="2" applyNumberFormat="1" applyFill="1"/>
    <xf numFmtId="2" fontId="5" fillId="0" borderId="0" xfId="2" applyNumberFormat="1" applyFill="1"/>
    <xf numFmtId="0" fontId="0" fillId="0" borderId="1" xfId="0" applyBorder="1"/>
    <xf numFmtId="0" fontId="0" fillId="4" borderId="0" xfId="0" applyFill="1"/>
  </cellXfs>
  <cellStyles count="5">
    <cellStyle name="Bad" xfId="2" builtinId="27"/>
    <cellStyle name="Comma" xfId="4" builtinId="3"/>
    <cellStyle name="Good" xfId="3" builtinId="26"/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2704"/>
  <sheetViews>
    <sheetView tabSelected="1" zoomScaleNormal="100" workbookViewId="0">
      <pane xSplit="3" ySplit="1" topLeftCell="D2439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39.7109375" bestFit="1" customWidth="1"/>
    <col min="2" max="2" width="21.85546875" customWidth="1"/>
    <col min="3" max="3" width="13.85546875" bestFit="1" customWidth="1"/>
    <col min="4" max="4" width="25.140625" customWidth="1"/>
    <col min="5" max="5" width="37.5703125" customWidth="1"/>
    <col min="6" max="6" width="13.28515625" customWidth="1"/>
    <col min="7" max="7" width="35.7109375" bestFit="1" customWidth="1"/>
    <col min="8" max="8" width="15.42578125" bestFit="1" customWidth="1"/>
    <col min="9" max="9" width="31.140625" customWidth="1"/>
    <col min="10" max="10" width="32" customWidth="1"/>
    <col min="11" max="11" width="19.140625" customWidth="1"/>
    <col min="12" max="13" width="20.28515625" customWidth="1"/>
    <col min="14" max="14" width="26.7109375" customWidth="1"/>
    <col min="15" max="15" width="21.7109375" customWidth="1"/>
    <col min="16" max="16" width="18.7109375" customWidth="1"/>
    <col min="17" max="17" width="34" customWidth="1"/>
    <col min="18" max="18" width="31.7109375" customWidth="1"/>
    <col min="19" max="19" width="33" customWidth="1"/>
    <col min="20" max="20" width="30" customWidth="1"/>
    <col min="21" max="21" width="33.28515625" customWidth="1"/>
    <col min="22" max="22" width="31.5703125" customWidth="1"/>
    <col min="23" max="23" width="34.85546875" customWidth="1"/>
    <col min="24" max="24" width="13.42578125" customWidth="1"/>
    <col min="25" max="25" width="16.42578125" customWidth="1"/>
    <col min="26" max="26" width="15.42578125" customWidth="1"/>
    <col min="27" max="27" width="14.85546875" customWidth="1"/>
    <col min="28" max="28" width="17.85546875" customWidth="1"/>
    <col min="29" max="29" width="17.7109375" customWidth="1"/>
    <col min="30" max="30" width="21" customWidth="1"/>
    <col min="31" max="31" width="16.5703125" customWidth="1"/>
    <col min="32" max="32" width="29.42578125" customWidth="1"/>
    <col min="33" max="33" width="33.85546875" customWidth="1"/>
    <col min="34" max="34" width="33.5703125" customWidth="1"/>
    <col min="35" max="35" width="38" customWidth="1"/>
    <col min="36" max="36" width="21.140625" customWidth="1"/>
    <col min="37" max="37" width="17" customWidth="1"/>
    <col min="38" max="38" width="21.42578125" customWidth="1"/>
    <col min="39" max="39" width="25.140625" customWidth="1"/>
    <col min="40" max="40" width="29.5703125" customWidth="1"/>
    <col min="41" max="41" width="26.28515625" customWidth="1"/>
    <col min="42" max="42" width="24" customWidth="1"/>
    <col min="43" max="43" width="25.5703125" bestFit="1" customWidth="1"/>
    <col min="44" max="44" width="24.42578125" bestFit="1" customWidth="1"/>
    <col min="45" max="45" width="15.7109375" bestFit="1" customWidth="1"/>
    <col min="46" max="46" width="17.5703125" bestFit="1" customWidth="1"/>
    <col min="47" max="48" width="12" style="31" bestFit="1" customWidth="1"/>
    <col min="49" max="49" width="7.7109375" style="31" bestFit="1" customWidth="1"/>
    <col min="50" max="50" width="8.85546875" bestFit="1" customWidth="1"/>
    <col min="51" max="51" width="12" style="31" bestFit="1" customWidth="1"/>
    <col min="52" max="52" width="12" style="31" customWidth="1"/>
    <col min="53" max="53" width="7.7109375" style="31" bestFit="1" customWidth="1"/>
    <col min="54" max="54" width="10.7109375" style="31" bestFit="1" customWidth="1"/>
    <col min="55" max="55" width="12.5703125" style="31" bestFit="1" customWidth="1"/>
    <col min="56" max="56" width="7.7109375" style="31" customWidth="1"/>
    <col min="57" max="57" width="11.7109375" bestFit="1" customWidth="1"/>
    <col min="58" max="58" width="10.7109375" bestFit="1" customWidth="1"/>
    <col min="59" max="59" width="12" bestFit="1" customWidth="1"/>
    <col min="60" max="60" width="17.28515625" bestFit="1" customWidth="1"/>
    <col min="61" max="61" width="20.28515625" bestFit="1" customWidth="1"/>
    <col min="62" max="62" width="16.140625" bestFit="1" customWidth="1"/>
    <col min="63" max="63" width="25.7109375" bestFit="1" customWidth="1"/>
    <col min="64" max="64" width="24.5703125" bestFit="1" customWidth="1"/>
    <col min="65" max="65" width="26.7109375" bestFit="1" customWidth="1"/>
    <col min="66" max="66" width="26.7109375" customWidth="1"/>
    <col min="67" max="67" width="11.7109375" bestFit="1" customWidth="1"/>
    <col min="68" max="68" width="16.7109375" bestFit="1" customWidth="1"/>
    <col min="69" max="69" width="17.5703125" bestFit="1" customWidth="1"/>
    <col min="70" max="70" width="20.85546875" bestFit="1" customWidth="1"/>
    <col min="71" max="71" width="16.42578125" bestFit="1" customWidth="1"/>
    <col min="72" max="72" width="13.42578125" bestFit="1" customWidth="1"/>
    <col min="73" max="73" width="6.7109375" bestFit="1" customWidth="1"/>
    <col min="74" max="74" width="12" bestFit="1" customWidth="1"/>
    <col min="75" max="75" width="16.28515625" bestFit="1" customWidth="1"/>
    <col min="76" max="76" width="32.42578125" bestFit="1" customWidth="1"/>
    <col min="77" max="77" width="31.42578125" bestFit="1" customWidth="1"/>
    <col min="78" max="78" width="32" bestFit="1" customWidth="1"/>
    <col min="79" max="79" width="14.140625" bestFit="1" customWidth="1"/>
    <col min="80" max="80" width="9" bestFit="1" customWidth="1"/>
    <col min="81" max="81" width="7.5703125" bestFit="1" customWidth="1"/>
    <col min="82" max="82" width="8.7109375" bestFit="1" customWidth="1"/>
    <col min="83" max="83" width="10" bestFit="1" customWidth="1"/>
    <col min="84" max="84" width="7.140625" bestFit="1" customWidth="1"/>
    <col min="85" max="85" width="6.28515625" bestFit="1" customWidth="1"/>
    <col min="86" max="86" width="15.140625" bestFit="1" customWidth="1"/>
    <col min="87" max="87" width="12" bestFit="1" customWidth="1"/>
    <col min="88" max="88" width="11.28515625" bestFit="1" customWidth="1"/>
    <col min="89" max="89" width="10.28515625" bestFit="1" customWidth="1"/>
    <col min="90" max="90" width="10.5703125" bestFit="1" customWidth="1"/>
    <col min="91" max="91" width="12" bestFit="1" customWidth="1"/>
    <col min="92" max="92" width="11.7109375" bestFit="1" customWidth="1"/>
    <col min="93" max="93" width="16.7109375" bestFit="1" customWidth="1"/>
    <col min="94" max="95" width="13.5703125" bestFit="1" customWidth="1"/>
    <col min="96" max="96" width="22" bestFit="1" customWidth="1"/>
    <col min="97" max="97" width="11.140625" bestFit="1" customWidth="1"/>
    <col min="98" max="98" width="12" bestFit="1" customWidth="1"/>
    <col min="99" max="99" width="22" bestFit="1" customWidth="1"/>
    <col min="100" max="100" width="11.140625" bestFit="1" customWidth="1"/>
    <col min="101" max="101" width="12" bestFit="1" customWidth="1"/>
    <col min="102" max="102" width="22" bestFit="1" customWidth="1"/>
    <col min="103" max="103" width="11.140625" bestFit="1" customWidth="1"/>
    <col min="104" max="104" width="12" bestFit="1" customWidth="1"/>
    <col min="105" max="105" width="22" bestFit="1" customWidth="1"/>
    <col min="106" max="106" width="11.140625" bestFit="1" customWidth="1"/>
    <col min="107" max="107" width="12" bestFit="1" customWidth="1"/>
    <col min="108" max="108" width="22" bestFit="1" customWidth="1"/>
    <col min="109" max="109" width="11.140625" bestFit="1" customWidth="1"/>
    <col min="110" max="110" width="12" bestFit="1" customWidth="1"/>
    <col min="111" max="111" width="22" bestFit="1" customWidth="1"/>
    <col min="112" max="112" width="11.140625" bestFit="1" customWidth="1"/>
    <col min="113" max="113" width="12" bestFit="1" customWidth="1"/>
    <col min="114" max="114" width="22" bestFit="1" customWidth="1"/>
    <col min="115" max="115" width="11.140625" bestFit="1" customWidth="1"/>
    <col min="116" max="116" width="12" bestFit="1" customWidth="1"/>
    <col min="117" max="117" width="22" bestFit="1" customWidth="1"/>
    <col min="118" max="118" width="11.140625" bestFit="1" customWidth="1"/>
    <col min="119" max="119" width="12" bestFit="1" customWidth="1"/>
    <col min="120" max="120" width="22" bestFit="1" customWidth="1"/>
    <col min="121" max="121" width="11.140625" bestFit="1" customWidth="1"/>
    <col min="122" max="122" width="12" bestFit="1" customWidth="1"/>
    <col min="123" max="123" width="23" bestFit="1" customWidth="1"/>
    <col min="124" max="124" width="12.140625" bestFit="1" customWidth="1"/>
    <col min="125" max="125" width="13" bestFit="1" customWidth="1"/>
    <col min="126" max="126" width="23" bestFit="1" customWidth="1"/>
    <col min="127" max="127" width="12.140625" bestFit="1" customWidth="1"/>
    <col min="128" max="128" width="13" bestFit="1" customWidth="1"/>
    <col min="129" max="129" width="23" bestFit="1" customWidth="1"/>
    <col min="130" max="130" width="12.140625" bestFit="1" customWidth="1"/>
    <col min="131" max="131" width="13" bestFit="1" customWidth="1"/>
    <col min="132" max="132" width="7.140625" bestFit="1" customWidth="1"/>
    <col min="133" max="133" width="18.140625" bestFit="1" customWidth="1"/>
    <col min="134" max="134" width="18.28515625" bestFit="1" customWidth="1"/>
    <col min="135" max="135" width="18.140625" bestFit="1" customWidth="1"/>
    <col min="136" max="136" width="18.28515625" bestFit="1" customWidth="1"/>
    <col min="137" max="137" width="18.140625" bestFit="1" customWidth="1"/>
    <col min="138" max="138" width="18.28515625" bestFit="1" customWidth="1"/>
    <col min="139" max="139" width="18.140625" bestFit="1" customWidth="1"/>
    <col min="140" max="140" width="18.28515625" bestFit="1" customWidth="1"/>
    <col min="141" max="141" width="18.140625" bestFit="1" customWidth="1"/>
    <col min="142" max="142" width="18.28515625" bestFit="1" customWidth="1"/>
    <col min="143" max="143" width="18.140625" bestFit="1" customWidth="1"/>
    <col min="144" max="144" width="18.28515625" bestFit="1" customWidth="1"/>
    <col min="145" max="145" width="18.140625" bestFit="1" customWidth="1"/>
    <col min="146" max="146" width="18.28515625" bestFit="1" customWidth="1"/>
    <col min="147" max="147" width="18.140625" bestFit="1" customWidth="1"/>
    <col min="148" max="148" width="18.28515625" bestFit="1" customWidth="1"/>
    <col min="149" max="149" width="7" bestFit="1" customWidth="1"/>
    <col min="150" max="157" width="18" bestFit="1" customWidth="1"/>
    <col min="158" max="158" width="5.85546875" bestFit="1" customWidth="1"/>
    <col min="159" max="166" width="23.42578125" bestFit="1" customWidth="1"/>
  </cols>
  <sheetData>
    <row r="1" spans="1:166" x14ac:dyDescent="0.25">
      <c r="A1" t="s">
        <v>0</v>
      </c>
      <c r="B1" t="s">
        <v>247</v>
      </c>
      <c r="C1" t="s">
        <v>1</v>
      </c>
      <c r="D1" t="s">
        <v>204</v>
      </c>
      <c r="E1" t="s">
        <v>107</v>
      </c>
      <c r="F1" t="s">
        <v>2</v>
      </c>
      <c r="G1" t="s">
        <v>90</v>
      </c>
      <c r="H1" t="s">
        <v>3</v>
      </c>
      <c r="I1" t="s">
        <v>242</v>
      </c>
      <c r="J1" t="s">
        <v>243</v>
      </c>
      <c r="K1" t="s">
        <v>244</v>
      </c>
      <c r="L1" t="s">
        <v>91</v>
      </c>
      <c r="M1" t="s">
        <v>110</v>
      </c>
      <c r="N1" t="s">
        <v>109</v>
      </c>
      <c r="O1" t="s">
        <v>312</v>
      </c>
      <c r="P1" t="s">
        <v>313</v>
      </c>
      <c r="Q1" t="s">
        <v>92</v>
      </c>
      <c r="R1" t="s">
        <v>202</v>
      </c>
      <c r="S1" t="s">
        <v>93</v>
      </c>
      <c r="T1" t="s">
        <v>241</v>
      </c>
      <c r="U1" t="s">
        <v>203</v>
      </c>
      <c r="V1" t="s">
        <v>94</v>
      </c>
      <c r="W1" t="s">
        <v>285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95</v>
      </c>
      <c r="AD1" t="s">
        <v>96</v>
      </c>
      <c r="AE1" t="s">
        <v>214</v>
      </c>
      <c r="AF1" t="s">
        <v>323</v>
      </c>
      <c r="AG1" t="s">
        <v>325</v>
      </c>
      <c r="AH1" t="s">
        <v>324</v>
      </c>
      <c r="AI1" t="s">
        <v>326</v>
      </c>
      <c r="AJ1" t="s">
        <v>97</v>
      </c>
      <c r="AK1" t="s">
        <v>99</v>
      </c>
      <c r="AL1" t="s">
        <v>322</v>
      </c>
      <c r="AM1" t="s">
        <v>320</v>
      </c>
      <c r="AN1" t="s">
        <v>321</v>
      </c>
      <c r="AO1" t="s">
        <v>319</v>
      </c>
      <c r="AP1" t="s">
        <v>317</v>
      </c>
      <c r="AQ1" t="s">
        <v>327</v>
      </c>
      <c r="AR1" t="s">
        <v>98</v>
      </c>
      <c r="AS1" t="s">
        <v>215</v>
      </c>
      <c r="AT1" t="s">
        <v>318</v>
      </c>
      <c r="AU1" s="31" t="s">
        <v>257</v>
      </c>
      <c r="AV1" s="31" t="s">
        <v>339</v>
      </c>
      <c r="AW1" s="31" t="s">
        <v>337</v>
      </c>
      <c r="AX1" t="s">
        <v>258</v>
      </c>
      <c r="AY1" s="31" t="s">
        <v>259</v>
      </c>
      <c r="AZ1" s="31" t="s">
        <v>338</v>
      </c>
      <c r="BA1" s="31" t="s">
        <v>340</v>
      </c>
      <c r="BB1" s="31" t="s">
        <v>341</v>
      </c>
      <c r="BC1" s="31" t="s">
        <v>342</v>
      </c>
      <c r="BD1" s="31" t="s">
        <v>343</v>
      </c>
      <c r="BE1" t="s">
        <v>260</v>
      </c>
      <c r="BF1" t="s">
        <v>261</v>
      </c>
      <c r="BG1" t="s">
        <v>262</v>
      </c>
      <c r="BH1" t="s">
        <v>211</v>
      </c>
      <c r="BI1" t="s">
        <v>263</v>
      </c>
      <c r="BJ1" t="s">
        <v>213</v>
      </c>
      <c r="BK1" t="s">
        <v>100</v>
      </c>
      <c r="BL1" t="s">
        <v>302</v>
      </c>
      <c r="BM1" t="s">
        <v>265</v>
      </c>
      <c r="BN1" t="s">
        <v>346</v>
      </c>
      <c r="BO1" t="s">
        <v>9</v>
      </c>
      <c r="BP1" t="s">
        <v>264</v>
      </c>
      <c r="BQ1" t="s">
        <v>314</v>
      </c>
      <c r="BR1" t="s">
        <v>345</v>
      </c>
      <c r="BS1" t="s">
        <v>344</v>
      </c>
      <c r="BT1" t="s">
        <v>266</v>
      </c>
      <c r="BU1" t="s">
        <v>315</v>
      </c>
      <c r="BV1" t="s">
        <v>316</v>
      </c>
      <c r="BW1" t="s">
        <v>276</v>
      </c>
      <c r="BX1" t="s">
        <v>271</v>
      </c>
      <c r="BY1" t="s">
        <v>272</v>
      </c>
      <c r="BZ1" t="s">
        <v>273</v>
      </c>
      <c r="CA1" t="s">
        <v>212</v>
      </c>
      <c r="CB1" t="s">
        <v>4</v>
      </c>
      <c r="CC1" t="s">
        <v>5</v>
      </c>
      <c r="CD1" t="s">
        <v>6</v>
      </c>
      <c r="CE1" t="s">
        <v>7</v>
      </c>
      <c r="CF1" t="s">
        <v>252</v>
      </c>
      <c r="CG1" t="s">
        <v>8</v>
      </c>
      <c r="CH1" t="s">
        <v>274</v>
      </c>
      <c r="CI1" t="s">
        <v>74</v>
      </c>
      <c r="CJ1" t="s">
        <v>72</v>
      </c>
      <c r="CK1" t="s">
        <v>73</v>
      </c>
      <c r="CL1" t="s">
        <v>111</v>
      </c>
      <c r="CM1" t="s">
        <v>254</v>
      </c>
      <c r="CN1" t="s">
        <v>112</v>
      </c>
      <c r="CO1" t="s">
        <v>238</v>
      </c>
      <c r="CP1" t="s">
        <v>240</v>
      </c>
      <c r="CQ1" t="s">
        <v>275</v>
      </c>
      <c r="CR1" t="s">
        <v>58</v>
      </c>
      <c r="CS1" t="s">
        <v>216</v>
      </c>
      <c r="CT1" t="s">
        <v>226</v>
      </c>
      <c r="CU1" t="s">
        <v>59</v>
      </c>
      <c r="CV1" t="s">
        <v>217</v>
      </c>
      <c r="CW1" t="s">
        <v>227</v>
      </c>
      <c r="CX1" t="s">
        <v>60</v>
      </c>
      <c r="CY1" t="s">
        <v>225</v>
      </c>
      <c r="CZ1" t="s">
        <v>228</v>
      </c>
      <c r="DA1" t="s">
        <v>61</v>
      </c>
      <c r="DB1" t="s">
        <v>224</v>
      </c>
      <c r="DC1" t="s">
        <v>229</v>
      </c>
      <c r="DD1" t="s">
        <v>62</v>
      </c>
      <c r="DE1" t="s">
        <v>223</v>
      </c>
      <c r="DF1" t="s">
        <v>230</v>
      </c>
      <c r="DG1" t="s">
        <v>63</v>
      </c>
      <c r="DH1" t="s">
        <v>245</v>
      </c>
      <c r="DI1" t="s">
        <v>231</v>
      </c>
      <c r="DJ1" t="s">
        <v>64</v>
      </c>
      <c r="DK1" t="s">
        <v>246</v>
      </c>
      <c r="DL1" t="s">
        <v>232</v>
      </c>
      <c r="DM1" t="s">
        <v>65</v>
      </c>
      <c r="DN1" t="s">
        <v>222</v>
      </c>
      <c r="DO1" t="s">
        <v>233</v>
      </c>
      <c r="DP1" t="s">
        <v>66</v>
      </c>
      <c r="DQ1" t="s">
        <v>221</v>
      </c>
      <c r="DR1" t="s">
        <v>234</v>
      </c>
      <c r="DS1" t="s">
        <v>67</v>
      </c>
      <c r="DT1" t="s">
        <v>220</v>
      </c>
      <c r="DU1" t="s">
        <v>235</v>
      </c>
      <c r="DV1" t="s">
        <v>68</v>
      </c>
      <c r="DW1" t="s">
        <v>219</v>
      </c>
      <c r="DX1" t="s">
        <v>236</v>
      </c>
      <c r="DY1" t="s">
        <v>69</v>
      </c>
      <c r="DZ1" t="s">
        <v>218</v>
      </c>
      <c r="EA1" t="s">
        <v>237</v>
      </c>
      <c r="EB1" t="s">
        <v>55</v>
      </c>
      <c r="EC1" t="s">
        <v>31</v>
      </c>
      <c r="ED1" t="s">
        <v>277</v>
      </c>
      <c r="EE1" t="s">
        <v>32</v>
      </c>
      <c r="EF1" t="s">
        <v>278</v>
      </c>
      <c r="EG1" t="s">
        <v>33</v>
      </c>
      <c r="EH1" t="s">
        <v>279</v>
      </c>
      <c r="EI1" t="s">
        <v>34</v>
      </c>
      <c r="EJ1" t="s">
        <v>280</v>
      </c>
      <c r="EK1" t="s">
        <v>35</v>
      </c>
      <c r="EL1" t="s">
        <v>281</v>
      </c>
      <c r="EM1" t="s">
        <v>36</v>
      </c>
      <c r="EN1" t="s">
        <v>282</v>
      </c>
      <c r="EO1" t="s">
        <v>37</v>
      </c>
      <c r="EP1" t="s">
        <v>283</v>
      </c>
      <c r="EQ1" t="s">
        <v>38</v>
      </c>
      <c r="ER1" t="s">
        <v>284</v>
      </c>
      <c r="ES1" t="s">
        <v>56</v>
      </c>
      <c r="ET1" t="s">
        <v>39</v>
      </c>
      <c r="EU1" t="s">
        <v>40</v>
      </c>
      <c r="EV1" t="s">
        <v>41</v>
      </c>
      <c r="EW1" t="s">
        <v>42</v>
      </c>
      <c r="EX1" t="s">
        <v>43</v>
      </c>
      <c r="EY1" t="s">
        <v>44</v>
      </c>
      <c r="EZ1" t="s">
        <v>45</v>
      </c>
      <c r="FA1" t="s">
        <v>46</v>
      </c>
      <c r="FB1" t="s">
        <v>57</v>
      </c>
      <c r="FC1" t="s">
        <v>47</v>
      </c>
      <c r="FD1" t="s">
        <v>48</v>
      </c>
      <c r="FE1" t="s">
        <v>49</v>
      </c>
      <c r="FF1" t="s">
        <v>50</v>
      </c>
      <c r="FG1" t="s">
        <v>51</v>
      </c>
      <c r="FH1" t="s">
        <v>52</v>
      </c>
      <c r="FI1" t="s">
        <v>53</v>
      </c>
      <c r="FJ1" t="s">
        <v>54</v>
      </c>
    </row>
    <row r="2" spans="1:166" x14ac:dyDescent="0.25">
      <c r="A2" t="s">
        <v>267</v>
      </c>
      <c r="B2" t="s">
        <v>255</v>
      </c>
      <c r="C2" s="4">
        <v>41932</v>
      </c>
      <c r="D2" s="5">
        <v>1</v>
      </c>
      <c r="E2" s="6" t="s">
        <v>209</v>
      </c>
      <c r="F2" t="s">
        <v>10</v>
      </c>
      <c r="G2">
        <v>0</v>
      </c>
      <c r="H2" t="s">
        <v>253</v>
      </c>
      <c r="I2" s="7"/>
      <c r="K2" s="5"/>
      <c r="L2" s="5"/>
      <c r="M2" s="8"/>
      <c r="N2" s="8"/>
      <c r="O2" s="8"/>
      <c r="P2" s="8"/>
      <c r="Q2" s="5"/>
      <c r="R2" s="5"/>
      <c r="S2" s="5"/>
      <c r="T2" s="5"/>
      <c r="U2" s="5"/>
      <c r="V2" s="5"/>
      <c r="W2" s="5"/>
      <c r="X2" s="8"/>
      <c r="Y2" s="8"/>
      <c r="Z2" s="8"/>
      <c r="AA2" s="8"/>
      <c r="AB2" s="8"/>
      <c r="AC2" s="5"/>
      <c r="AD2" s="9"/>
      <c r="AE2" s="8"/>
      <c r="AF2" s="8"/>
      <c r="AG2" s="8"/>
      <c r="AH2" s="8"/>
      <c r="AI2" s="8"/>
      <c r="AJ2" s="5"/>
      <c r="AK2" s="8"/>
      <c r="AL2" s="8"/>
      <c r="AM2" s="8"/>
      <c r="AN2" s="8"/>
      <c r="AO2" s="8"/>
      <c r="AP2" s="8"/>
      <c r="AQ2" s="9"/>
      <c r="AR2" s="9"/>
      <c r="AS2" s="8"/>
      <c r="AT2" s="8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9"/>
      <c r="BJ2" s="5"/>
      <c r="BK2" s="5"/>
      <c r="BL2" s="5"/>
      <c r="BM2" s="8"/>
      <c r="BN2" s="8"/>
      <c r="BO2" s="7"/>
      <c r="BP2" s="5"/>
      <c r="BQ2" s="5"/>
      <c r="BR2" s="5"/>
      <c r="BS2" s="5"/>
      <c r="BT2" s="7"/>
      <c r="BU2" s="7"/>
      <c r="BV2" s="7"/>
      <c r="BW2" s="7"/>
      <c r="BX2" s="7"/>
      <c r="BY2" s="7"/>
      <c r="BZ2" s="7"/>
      <c r="CA2" s="5"/>
      <c r="CB2" s="5"/>
      <c r="CC2" s="5"/>
      <c r="CD2" s="5"/>
      <c r="CE2" s="5"/>
      <c r="CF2" s="5"/>
      <c r="CG2" s="5"/>
      <c r="CH2" s="5"/>
      <c r="CI2" s="5"/>
      <c r="CJ2" s="5"/>
      <c r="CK2" s="8"/>
      <c r="CL2" s="5"/>
      <c r="CM2" s="5"/>
      <c r="CN2" s="8"/>
      <c r="CO2" s="5"/>
      <c r="CP2" s="5"/>
      <c r="CQ2" s="5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</row>
    <row r="3" spans="1:166" x14ac:dyDescent="0.25">
      <c r="A3" t="s">
        <v>267</v>
      </c>
      <c r="B3" t="s">
        <v>255</v>
      </c>
      <c r="C3" s="4">
        <v>41961</v>
      </c>
      <c r="D3" s="5"/>
      <c r="E3" s="6"/>
      <c r="G3">
        <v>29</v>
      </c>
      <c r="H3" t="s">
        <v>253</v>
      </c>
      <c r="I3" s="7"/>
      <c r="K3" s="5"/>
      <c r="L3" s="5"/>
      <c r="M3" s="8"/>
      <c r="N3" s="8"/>
      <c r="O3" s="8"/>
      <c r="P3" s="8"/>
      <c r="Q3" s="5"/>
      <c r="R3" s="5"/>
      <c r="S3" s="5"/>
      <c r="T3" s="5"/>
      <c r="U3" s="5"/>
      <c r="V3" s="5"/>
      <c r="W3" s="5"/>
      <c r="X3" s="8"/>
      <c r="Y3" s="8"/>
      <c r="Z3" s="8"/>
      <c r="AA3" s="8"/>
      <c r="AB3" s="8"/>
      <c r="AC3" s="5"/>
      <c r="AD3" s="9"/>
      <c r="AE3" s="8"/>
      <c r="AF3" s="8"/>
      <c r="AG3" s="8"/>
      <c r="AH3" s="8"/>
      <c r="AI3" s="8"/>
      <c r="AJ3" s="5"/>
      <c r="AK3" s="8"/>
      <c r="AL3" s="8"/>
      <c r="AM3" s="8"/>
      <c r="AN3" s="8"/>
      <c r="AO3" s="8"/>
      <c r="AP3" s="8"/>
      <c r="AQ3" s="9"/>
      <c r="AR3" s="9"/>
      <c r="AS3" s="8"/>
      <c r="AT3" s="8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9"/>
      <c r="BJ3" s="5"/>
      <c r="BK3" s="5"/>
      <c r="BL3" s="5"/>
      <c r="BM3" s="8"/>
      <c r="BN3" s="8"/>
      <c r="BO3" s="7"/>
      <c r="BP3" s="5"/>
      <c r="BQ3" s="5"/>
      <c r="BR3" s="5"/>
      <c r="BS3" s="5"/>
      <c r="BT3" s="7"/>
      <c r="BU3" s="7"/>
      <c r="BV3" s="7"/>
      <c r="BW3" s="7"/>
      <c r="BX3" s="7"/>
      <c r="BY3" s="7"/>
      <c r="BZ3" s="7"/>
      <c r="CA3" s="5"/>
      <c r="CB3" s="5"/>
      <c r="CC3" s="5"/>
      <c r="CD3" s="5"/>
      <c r="CE3" s="5"/>
      <c r="CF3" s="5"/>
      <c r="CG3" s="5"/>
      <c r="CH3" s="5"/>
      <c r="CI3" s="5"/>
      <c r="CJ3" s="5"/>
      <c r="CK3" s="8"/>
      <c r="CL3" s="5">
        <v>155.16677081796246</v>
      </c>
      <c r="CM3" s="5">
        <v>1200</v>
      </c>
      <c r="CN3" s="8"/>
      <c r="CO3" s="5"/>
      <c r="CP3" s="5"/>
      <c r="CQ3" s="5"/>
      <c r="CR3" s="8"/>
      <c r="CS3" s="5">
        <v>150</v>
      </c>
      <c r="CT3" s="8">
        <v>26.337412587412587</v>
      </c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</row>
    <row r="4" spans="1:166" x14ac:dyDescent="0.25">
      <c r="A4" t="s">
        <v>267</v>
      </c>
      <c r="B4" t="s">
        <v>255</v>
      </c>
      <c r="C4" s="10">
        <v>41976</v>
      </c>
      <c r="G4">
        <v>44</v>
      </c>
      <c r="H4" t="s">
        <v>253</v>
      </c>
      <c r="I4" s="7"/>
      <c r="L4">
        <v>30</v>
      </c>
      <c r="AC4" s="5"/>
      <c r="AE4" s="8"/>
      <c r="AF4" s="8"/>
      <c r="AG4" s="8"/>
      <c r="AH4" s="8"/>
      <c r="AI4" s="8"/>
      <c r="AJ4" s="5"/>
      <c r="AK4" s="8"/>
      <c r="AL4" s="8"/>
      <c r="AM4" s="8"/>
      <c r="AN4" s="8"/>
      <c r="AO4" s="8"/>
      <c r="AP4" s="8"/>
      <c r="AS4" s="8"/>
      <c r="AT4" s="8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J4" s="5"/>
      <c r="BK4" s="5"/>
      <c r="BL4" s="5"/>
      <c r="BO4" s="7"/>
      <c r="BP4" s="5"/>
      <c r="BQ4" s="5"/>
      <c r="BR4" s="5"/>
      <c r="BS4" s="5"/>
      <c r="BT4" s="7"/>
      <c r="BU4" s="7"/>
      <c r="BV4" s="7"/>
      <c r="BW4" s="7"/>
      <c r="BX4" s="7"/>
      <c r="BY4" s="7"/>
      <c r="BZ4" s="7"/>
      <c r="CA4" s="5"/>
      <c r="CB4" s="5"/>
      <c r="CC4" s="5"/>
      <c r="CD4" s="5"/>
      <c r="CE4" s="5"/>
      <c r="CF4" s="5"/>
      <c r="CG4" s="5"/>
      <c r="CH4" s="5"/>
      <c r="CI4" s="5"/>
      <c r="CJ4" s="5"/>
      <c r="CL4" s="5">
        <v>161.44618632430695</v>
      </c>
      <c r="CM4" s="5">
        <v>1300</v>
      </c>
      <c r="CO4" s="5"/>
      <c r="CP4" s="5"/>
      <c r="CQ4" s="5"/>
      <c r="CS4">
        <v>150</v>
      </c>
      <c r="CT4">
        <v>7.0484494900005767</v>
      </c>
      <c r="CV4">
        <v>100</v>
      </c>
      <c r="CW4">
        <v>16.221740302256343</v>
      </c>
      <c r="CY4">
        <v>100</v>
      </c>
      <c r="CZ4">
        <v>15.5930159312515</v>
      </c>
      <c r="DB4">
        <v>100</v>
      </c>
      <c r="DC4">
        <v>15.077530342788705</v>
      </c>
      <c r="DE4">
        <v>100</v>
      </c>
      <c r="DF4">
        <v>15.442527308936601</v>
      </c>
      <c r="DH4">
        <v>100</v>
      </c>
      <c r="DI4">
        <v>15.68526454911887</v>
      </c>
      <c r="DK4">
        <v>250</v>
      </c>
      <c r="DL4">
        <v>33.533449156320565</v>
      </c>
      <c r="DN4">
        <v>200</v>
      </c>
      <c r="DO4">
        <v>21.041301568209441</v>
      </c>
      <c r="DQ4">
        <v>200</v>
      </c>
      <c r="DR4">
        <v>21.802907675424358</v>
      </c>
    </row>
    <row r="5" spans="1:166" x14ac:dyDescent="0.25">
      <c r="A5" t="s">
        <v>267</v>
      </c>
      <c r="B5" t="s">
        <v>255</v>
      </c>
      <c r="C5" s="10">
        <v>41978</v>
      </c>
      <c r="D5" s="5">
        <v>4</v>
      </c>
      <c r="E5" t="s">
        <v>210</v>
      </c>
      <c r="F5" t="s">
        <v>12</v>
      </c>
      <c r="G5">
        <v>46</v>
      </c>
      <c r="H5" t="s">
        <v>253</v>
      </c>
      <c r="I5" s="7"/>
      <c r="R5">
        <v>46</v>
      </c>
      <c r="AC5" s="5"/>
      <c r="AE5" s="8"/>
      <c r="AF5" s="8"/>
      <c r="AG5" s="8"/>
      <c r="AH5" s="8"/>
      <c r="AI5" s="8"/>
      <c r="AJ5" s="5"/>
      <c r="AK5" s="8"/>
      <c r="AL5" s="8"/>
      <c r="AM5" s="8"/>
      <c r="AN5" s="8"/>
      <c r="AO5" s="8"/>
      <c r="AP5" s="8"/>
      <c r="AS5" s="8"/>
      <c r="AT5" s="8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J5" s="5"/>
      <c r="BK5" s="5"/>
      <c r="BL5" s="5"/>
      <c r="BO5" s="7"/>
      <c r="BP5" s="5"/>
      <c r="BQ5" s="5"/>
      <c r="BR5" s="5"/>
      <c r="BS5" s="5"/>
      <c r="BT5" s="7"/>
      <c r="BU5" s="7"/>
      <c r="BV5" s="7"/>
      <c r="BW5" s="7"/>
      <c r="BX5" s="7"/>
      <c r="BY5" s="7"/>
      <c r="BZ5" s="7"/>
      <c r="CA5" s="5"/>
      <c r="CB5" s="5"/>
      <c r="CC5" s="5"/>
      <c r="CD5" s="5"/>
      <c r="CE5" s="5"/>
      <c r="CF5" s="5"/>
      <c r="CG5" s="5"/>
      <c r="CH5" s="5"/>
      <c r="CI5" s="5"/>
      <c r="CJ5" s="5"/>
      <c r="CL5" s="5"/>
      <c r="CM5" s="5"/>
      <c r="CO5" s="5"/>
      <c r="CP5" s="5"/>
      <c r="CQ5" s="5"/>
    </row>
    <row r="6" spans="1:166" x14ac:dyDescent="0.25">
      <c r="A6" t="s">
        <v>267</v>
      </c>
      <c r="B6" t="s">
        <v>255</v>
      </c>
      <c r="C6" s="10">
        <v>41982</v>
      </c>
      <c r="G6">
        <v>50</v>
      </c>
      <c r="H6" t="s">
        <v>253</v>
      </c>
      <c r="I6" s="7"/>
      <c r="L6">
        <v>30</v>
      </c>
      <c r="AC6" s="5"/>
      <c r="AE6" s="8"/>
      <c r="AF6" s="8"/>
      <c r="AG6" s="8"/>
      <c r="AH6" s="8"/>
      <c r="AI6" s="8"/>
      <c r="AJ6" s="5"/>
      <c r="AK6" s="8"/>
      <c r="AL6" s="8"/>
      <c r="AM6" s="8"/>
      <c r="AN6" s="8"/>
      <c r="AO6" s="8"/>
      <c r="AP6" s="8"/>
      <c r="AS6" s="8"/>
      <c r="AT6" s="8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J6" s="5"/>
      <c r="BK6" s="5"/>
      <c r="BL6" s="5"/>
      <c r="BO6" s="7"/>
      <c r="BP6" s="5"/>
      <c r="BQ6" s="5"/>
      <c r="BR6" s="5"/>
      <c r="BS6" s="5"/>
      <c r="BT6" s="7"/>
      <c r="BU6" s="7"/>
      <c r="BV6" s="7"/>
      <c r="BW6" s="7"/>
      <c r="BX6" s="7"/>
      <c r="BY6" s="7"/>
      <c r="BZ6" s="7"/>
      <c r="CA6" s="5"/>
      <c r="CB6" s="5"/>
      <c r="CC6" s="5"/>
      <c r="CD6" s="5"/>
      <c r="CE6" s="5"/>
      <c r="CF6" s="5"/>
      <c r="CG6" s="5"/>
      <c r="CH6" s="5"/>
      <c r="CI6" s="5"/>
      <c r="CJ6" s="5"/>
      <c r="CL6" s="5">
        <v>209.90683581783958</v>
      </c>
      <c r="CM6" s="5">
        <v>1300</v>
      </c>
      <c r="CO6" s="5"/>
      <c r="CP6" s="5"/>
      <c r="CQ6" s="5"/>
      <c r="CS6">
        <v>150</v>
      </c>
      <c r="CT6">
        <v>34.436496676100326</v>
      </c>
      <c r="CV6">
        <v>100</v>
      </c>
      <c r="CW6">
        <v>22.846565891807195</v>
      </c>
      <c r="CY6">
        <v>100</v>
      </c>
      <c r="CZ6">
        <v>19.723204669283078</v>
      </c>
      <c r="DB6">
        <v>100</v>
      </c>
      <c r="DC6">
        <v>16.888239806277461</v>
      </c>
      <c r="DE6">
        <v>100</v>
      </c>
      <c r="DF6">
        <v>16.962682381858599</v>
      </c>
      <c r="DH6">
        <v>100</v>
      </c>
      <c r="DI6">
        <v>16.831953956447812</v>
      </c>
      <c r="DK6">
        <v>250</v>
      </c>
      <c r="DL6">
        <v>35.80998600812481</v>
      </c>
      <c r="DN6">
        <v>200</v>
      </c>
      <c r="DO6">
        <v>23.283902163812733</v>
      </c>
      <c r="DQ6">
        <v>200</v>
      </c>
      <c r="DR6">
        <v>23.123804264127564</v>
      </c>
    </row>
    <row r="7" spans="1:166" x14ac:dyDescent="0.25">
      <c r="A7" t="s">
        <v>267</v>
      </c>
      <c r="B7" t="s">
        <v>255</v>
      </c>
      <c r="C7" s="4">
        <v>41988</v>
      </c>
      <c r="G7">
        <v>56</v>
      </c>
      <c r="H7" t="s">
        <v>253</v>
      </c>
      <c r="I7" s="7">
        <v>11.333333333333334</v>
      </c>
      <c r="M7" s="5">
        <v>370.83333333333337</v>
      </c>
      <c r="N7" s="7">
        <v>12.666666666666666</v>
      </c>
      <c r="O7" s="7"/>
      <c r="P7" s="7"/>
      <c r="AC7" s="5">
        <v>113.14082178519774</v>
      </c>
      <c r="AD7" s="5"/>
      <c r="AE7" s="8"/>
      <c r="AF7" s="8"/>
      <c r="AG7" s="8"/>
      <c r="AH7" s="8"/>
      <c r="AI7" s="8"/>
      <c r="AJ7" s="5">
        <v>141.79691848565488</v>
      </c>
      <c r="AK7" s="8">
        <v>0.74135833333333345</v>
      </c>
      <c r="AL7" s="8"/>
      <c r="AM7" s="8"/>
      <c r="AN7" s="8"/>
      <c r="AO7" s="8"/>
      <c r="AP7" s="8"/>
      <c r="AQ7" s="9">
        <f>AK7/AJ7</f>
        <v>5.2283106096437078E-3</v>
      </c>
      <c r="AR7" s="5"/>
      <c r="AS7" s="8"/>
      <c r="AT7" s="8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>
        <v>1.6565476472755827</v>
      </c>
      <c r="BI7" s="5"/>
      <c r="BJ7" s="5"/>
      <c r="BK7" s="5">
        <f>AC7+AJ7+BH7</f>
        <v>256.5942879181282</v>
      </c>
      <c r="BL7" s="5"/>
      <c r="BM7" s="8">
        <f>BH7/BK7</f>
        <v>6.4559022755960142E-3</v>
      </c>
      <c r="BN7" s="8"/>
      <c r="BO7" s="7"/>
      <c r="BP7" s="5"/>
      <c r="BQ7" s="5"/>
      <c r="BR7" s="5"/>
      <c r="BS7" s="5"/>
      <c r="BT7" s="7"/>
      <c r="BU7" s="7"/>
      <c r="BV7" s="7"/>
      <c r="BW7" s="7"/>
      <c r="BX7" s="8">
        <f>AC7/BK7</f>
        <v>0.44093273744775524</v>
      </c>
      <c r="BY7" s="8">
        <f>AJ7/BK7</f>
        <v>0.55261136027664881</v>
      </c>
      <c r="BZ7" s="8">
        <f>BH7/BK7</f>
        <v>6.4559022755960142E-3</v>
      </c>
      <c r="CA7" s="5">
        <v>19.49525113637301</v>
      </c>
      <c r="CB7" s="5"/>
      <c r="CC7" s="5"/>
      <c r="CD7" s="5"/>
      <c r="CE7" s="5"/>
      <c r="CF7" s="5"/>
      <c r="CG7" s="5"/>
      <c r="CH7" s="5"/>
      <c r="CI7" s="5"/>
      <c r="CJ7" s="5"/>
      <c r="CL7" s="5"/>
      <c r="CM7" s="5"/>
      <c r="CO7" s="5"/>
      <c r="CP7" s="5"/>
      <c r="CQ7" s="5"/>
    </row>
    <row r="8" spans="1:166" x14ac:dyDescent="0.25">
      <c r="A8" t="s">
        <v>267</v>
      </c>
      <c r="B8" t="s">
        <v>255</v>
      </c>
      <c r="C8" s="10">
        <v>41993</v>
      </c>
      <c r="G8">
        <v>61</v>
      </c>
      <c r="H8" t="s">
        <v>253</v>
      </c>
      <c r="I8" s="7"/>
      <c r="L8">
        <v>40</v>
      </c>
      <c r="AC8" s="5"/>
      <c r="AD8" s="5"/>
      <c r="AE8" s="8"/>
      <c r="AF8" s="8"/>
      <c r="AG8" s="8"/>
      <c r="AH8" s="8"/>
      <c r="AI8" s="8"/>
      <c r="AJ8" s="5"/>
      <c r="AK8" s="8"/>
      <c r="AL8" s="8"/>
      <c r="AM8" s="8"/>
      <c r="AN8" s="8"/>
      <c r="AO8" s="8"/>
      <c r="AP8" s="8"/>
      <c r="AQ8" s="5"/>
      <c r="AR8" s="5"/>
      <c r="AS8" s="8"/>
      <c r="AT8" s="8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1"/>
      <c r="BL8" s="1"/>
      <c r="BO8" s="7"/>
      <c r="BP8" s="5"/>
      <c r="BQ8" s="5"/>
      <c r="BR8" s="5"/>
      <c r="BS8" s="5"/>
      <c r="BT8" s="7"/>
      <c r="BU8" s="7"/>
      <c r="BV8" s="7"/>
      <c r="BW8" s="7"/>
      <c r="BX8" s="7"/>
      <c r="BY8" s="7"/>
      <c r="BZ8" s="7"/>
      <c r="CA8" s="5"/>
      <c r="CB8" s="5"/>
      <c r="CC8" s="5"/>
      <c r="CD8" s="5"/>
      <c r="CE8" s="5"/>
      <c r="CF8" s="5"/>
      <c r="CG8" s="5"/>
      <c r="CH8" s="5"/>
      <c r="CI8" s="5"/>
      <c r="CJ8" s="5"/>
      <c r="CL8" s="5">
        <v>185.24031846881417</v>
      </c>
      <c r="CM8" s="5">
        <v>1300</v>
      </c>
      <c r="CO8" s="5"/>
      <c r="CP8" s="5"/>
      <c r="CQ8" s="5"/>
      <c r="CS8">
        <v>150</v>
      </c>
      <c r="CT8">
        <v>17.814396277665068</v>
      </c>
      <c r="CV8">
        <v>100</v>
      </c>
      <c r="CW8">
        <v>16.757689653685254</v>
      </c>
      <c r="CY8">
        <v>100</v>
      </c>
      <c r="CZ8">
        <v>17.335856298788116</v>
      </c>
      <c r="DB8">
        <v>100</v>
      </c>
      <c r="DC8">
        <v>16.571949643686352</v>
      </c>
      <c r="DE8">
        <v>100</v>
      </c>
      <c r="DF8">
        <v>16.460830482087175</v>
      </c>
      <c r="DH8">
        <v>100</v>
      </c>
      <c r="DI8">
        <v>17.092684538239332</v>
      </c>
      <c r="DK8">
        <v>250</v>
      </c>
      <c r="DL8">
        <v>35.911171478431434</v>
      </c>
      <c r="DN8">
        <v>200</v>
      </c>
      <c r="DO8">
        <v>23.525548057345027</v>
      </c>
      <c r="DQ8">
        <v>200</v>
      </c>
      <c r="DR8">
        <v>23.770192038886414</v>
      </c>
    </row>
    <row r="9" spans="1:166" x14ac:dyDescent="0.25">
      <c r="A9" t="s">
        <v>267</v>
      </c>
      <c r="B9" t="s">
        <v>255</v>
      </c>
      <c r="C9" s="10">
        <v>41996</v>
      </c>
      <c r="G9">
        <v>64</v>
      </c>
      <c r="H9" t="s">
        <v>253</v>
      </c>
      <c r="I9" s="7"/>
      <c r="AC9" s="5"/>
      <c r="AD9" s="5"/>
      <c r="AE9" s="8"/>
      <c r="AF9" s="8"/>
      <c r="AG9" s="8"/>
      <c r="AH9" s="8"/>
      <c r="AI9" s="8"/>
      <c r="AJ9" s="5"/>
      <c r="AK9" s="8"/>
      <c r="AL9" s="8"/>
      <c r="AM9" s="8"/>
      <c r="AN9" s="8"/>
      <c r="AO9" s="8"/>
      <c r="AP9" s="8"/>
      <c r="AQ9" s="5"/>
      <c r="AR9" s="5"/>
      <c r="AS9" s="8"/>
      <c r="AT9" s="8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1"/>
      <c r="BL9" s="1"/>
      <c r="BO9" s="7"/>
      <c r="BP9" s="5"/>
      <c r="BQ9" s="5"/>
      <c r="BR9" s="5"/>
      <c r="BS9" s="5"/>
      <c r="BT9" s="7"/>
      <c r="BU9" s="7"/>
      <c r="BV9" s="7"/>
      <c r="BW9" s="7"/>
      <c r="BX9" s="7"/>
      <c r="BY9" s="7"/>
      <c r="BZ9" s="7"/>
      <c r="CA9" s="5"/>
      <c r="CB9" s="5"/>
      <c r="CC9" s="5"/>
      <c r="CD9" s="5"/>
      <c r="CE9" s="5"/>
      <c r="CF9" s="5"/>
      <c r="CG9" s="5"/>
      <c r="CH9" s="5"/>
      <c r="CI9" s="5"/>
      <c r="CJ9" s="5"/>
      <c r="CL9" s="5">
        <v>214.4078973614875</v>
      </c>
      <c r="CM9" s="5">
        <v>1300</v>
      </c>
      <c r="CO9" s="5"/>
      <c r="CP9" s="5"/>
      <c r="CQ9" s="5"/>
      <c r="CS9">
        <v>150</v>
      </c>
      <c r="CT9">
        <v>38.039781592040214</v>
      </c>
      <c r="CV9">
        <v>100</v>
      </c>
      <c r="CW9">
        <v>23.131096303963432</v>
      </c>
      <c r="CY9">
        <v>100</v>
      </c>
      <c r="CZ9">
        <v>19.715103290636989</v>
      </c>
      <c r="DB9">
        <v>100</v>
      </c>
      <c r="DC9">
        <v>17.008800465267413</v>
      </c>
      <c r="DE9">
        <v>100</v>
      </c>
      <c r="DF9">
        <v>16.754969439261458</v>
      </c>
      <c r="DH9">
        <v>100</v>
      </c>
      <c r="DI9">
        <v>16.481529149443887</v>
      </c>
      <c r="DK9">
        <v>250</v>
      </c>
      <c r="DL9">
        <v>36.403607433923739</v>
      </c>
      <c r="DN9">
        <v>200</v>
      </c>
      <c r="DO9">
        <v>23.62448496164486</v>
      </c>
      <c r="DQ9">
        <v>200</v>
      </c>
      <c r="DR9">
        <v>23.248524725305522</v>
      </c>
    </row>
    <row r="10" spans="1:166" x14ac:dyDescent="0.25">
      <c r="A10" t="s">
        <v>267</v>
      </c>
      <c r="B10" t="s">
        <v>255</v>
      </c>
      <c r="C10" s="4">
        <v>42003</v>
      </c>
      <c r="G10">
        <v>71</v>
      </c>
      <c r="H10" t="s">
        <v>253</v>
      </c>
      <c r="I10" s="7">
        <v>11</v>
      </c>
      <c r="M10" s="5">
        <v>620</v>
      </c>
      <c r="N10" s="7">
        <v>16.416666666666668</v>
      </c>
      <c r="O10" s="7"/>
      <c r="P10" s="7"/>
      <c r="AC10" s="5">
        <v>313.01975142173035</v>
      </c>
      <c r="AD10" s="5"/>
      <c r="AE10" s="8"/>
      <c r="AF10" s="8"/>
      <c r="AG10" s="8"/>
      <c r="AH10" s="8"/>
      <c r="AI10" s="8"/>
      <c r="AJ10" s="5">
        <v>248.90848823875774</v>
      </c>
      <c r="AK10" s="8">
        <v>1.8732516666666663</v>
      </c>
      <c r="AL10" s="8"/>
      <c r="AM10" s="8"/>
      <c r="AN10" s="8"/>
      <c r="AO10" s="8"/>
      <c r="AP10" s="8"/>
      <c r="AQ10" s="9">
        <f>AK10/AJ10</f>
        <v>7.5258649470796987E-3</v>
      </c>
      <c r="AR10" s="5"/>
      <c r="AS10" s="8"/>
      <c r="AT10" s="8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>
        <v>30.357411734716013</v>
      </c>
      <c r="BI10" s="5"/>
      <c r="BJ10" s="5"/>
      <c r="BK10" s="5">
        <f>AC10+AJ10+BH10</f>
        <v>592.28565139520413</v>
      </c>
      <c r="BL10" s="5"/>
      <c r="BM10" s="8">
        <f>BH10/BK10</f>
        <v>5.1254680344197556E-2</v>
      </c>
      <c r="BN10" s="8"/>
      <c r="BO10" s="7"/>
      <c r="BP10" s="5"/>
      <c r="BQ10" s="5"/>
      <c r="BR10" s="5"/>
      <c r="BS10" s="5"/>
      <c r="BT10" s="7"/>
      <c r="BU10" s="7"/>
      <c r="BV10" s="7"/>
      <c r="BW10" s="7"/>
      <c r="BX10" s="8">
        <f>AC10/BK10</f>
        <v>0.52849457130081157</v>
      </c>
      <c r="BY10" s="8">
        <f>AJ10/BK10</f>
        <v>0.42025074835499082</v>
      </c>
      <c r="BZ10" s="8">
        <f>BH10/BK10</f>
        <v>5.1254680344197556E-2</v>
      </c>
      <c r="CA10" s="5">
        <v>111.47646980074792</v>
      </c>
      <c r="CB10" s="5"/>
      <c r="CC10" s="5"/>
      <c r="CD10" s="5"/>
      <c r="CE10" s="5"/>
      <c r="CF10" s="5"/>
      <c r="CG10" s="5"/>
      <c r="CH10" s="5"/>
      <c r="CI10" s="5"/>
      <c r="CJ10" s="5"/>
      <c r="CL10" s="5"/>
      <c r="CM10" s="5"/>
      <c r="CO10" s="5"/>
      <c r="CP10" s="5"/>
      <c r="CQ10" s="5"/>
    </row>
    <row r="11" spans="1:166" x14ac:dyDescent="0.25">
      <c r="A11" t="s">
        <v>267</v>
      </c>
      <c r="B11" t="s">
        <v>255</v>
      </c>
      <c r="C11" s="10">
        <v>42004</v>
      </c>
      <c r="G11">
        <v>72</v>
      </c>
      <c r="H11" t="s">
        <v>253</v>
      </c>
      <c r="I11" s="7"/>
      <c r="L11">
        <v>40</v>
      </c>
      <c r="AC11" s="5"/>
      <c r="AD11" s="5"/>
      <c r="AE11" s="8"/>
      <c r="AF11" s="8"/>
      <c r="AG11" s="8"/>
      <c r="AH11" s="8"/>
      <c r="AI11" s="8"/>
      <c r="AJ11" s="5"/>
      <c r="AK11" s="8"/>
      <c r="AL11" s="8"/>
      <c r="AM11" s="8"/>
      <c r="AN11" s="8"/>
      <c r="AO11" s="8"/>
      <c r="AP11" s="8"/>
      <c r="AQ11" s="5"/>
      <c r="AR11" s="5"/>
      <c r="AS11" s="8"/>
      <c r="AT11" s="8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1"/>
      <c r="BL11" s="1"/>
      <c r="BO11" s="7"/>
      <c r="BP11" s="5"/>
      <c r="BQ11" s="5"/>
      <c r="BR11" s="5"/>
      <c r="BS11" s="5"/>
      <c r="BT11" s="7"/>
      <c r="BU11" s="7"/>
      <c r="BV11" s="7"/>
      <c r="BW11" s="7"/>
      <c r="BX11" s="7"/>
      <c r="BY11" s="7"/>
      <c r="BZ11" s="7"/>
      <c r="CA11" s="5"/>
      <c r="CB11" s="5"/>
      <c r="CC11" s="5"/>
      <c r="CD11" s="5"/>
      <c r="CE11" s="5"/>
      <c r="CF11" s="5"/>
      <c r="CG11" s="5"/>
      <c r="CH11" s="5"/>
      <c r="CI11" s="5"/>
      <c r="CJ11" s="5"/>
      <c r="CL11" s="5">
        <v>197.10003918543575</v>
      </c>
      <c r="CM11" s="5">
        <v>1300</v>
      </c>
      <c r="CO11" s="5"/>
      <c r="CP11" s="5"/>
      <c r="CQ11" s="5"/>
      <c r="CS11">
        <v>150</v>
      </c>
      <c r="CT11">
        <v>25.471755930508309</v>
      </c>
      <c r="CV11">
        <v>100</v>
      </c>
      <c r="CW11">
        <v>21.644975028812908</v>
      </c>
      <c r="CY11">
        <v>100</v>
      </c>
      <c r="CZ11">
        <v>18.762257793713793</v>
      </c>
      <c r="DB11">
        <v>100</v>
      </c>
      <c r="DC11">
        <v>16.43664137079422</v>
      </c>
      <c r="DE11">
        <v>100</v>
      </c>
      <c r="DF11">
        <v>16.712312177982511</v>
      </c>
      <c r="DH11">
        <v>100</v>
      </c>
      <c r="DI11">
        <v>16.438079028198075</v>
      </c>
      <c r="DK11">
        <v>250</v>
      </c>
      <c r="DL11">
        <v>35.258476316213759</v>
      </c>
      <c r="DN11">
        <v>200</v>
      </c>
      <c r="DO11">
        <v>22.892813811110905</v>
      </c>
      <c r="DQ11">
        <v>200</v>
      </c>
      <c r="DR11">
        <v>23.482727728101274</v>
      </c>
    </row>
    <row r="12" spans="1:166" x14ac:dyDescent="0.25">
      <c r="A12" t="s">
        <v>267</v>
      </c>
      <c r="B12" t="s">
        <v>255</v>
      </c>
      <c r="C12" s="10">
        <v>42008</v>
      </c>
      <c r="G12">
        <v>76</v>
      </c>
      <c r="H12" t="s">
        <v>253</v>
      </c>
      <c r="I12" s="7"/>
      <c r="AC12" s="5"/>
      <c r="AD12" s="5"/>
      <c r="AE12" s="8"/>
      <c r="AF12" s="8"/>
      <c r="AG12" s="8"/>
      <c r="AH12" s="8"/>
      <c r="AI12" s="8"/>
      <c r="AJ12" s="5"/>
      <c r="AK12" s="8"/>
      <c r="AL12" s="8"/>
      <c r="AM12" s="8"/>
      <c r="AN12" s="8"/>
      <c r="AO12" s="8"/>
      <c r="AP12" s="8"/>
      <c r="AQ12" s="5"/>
      <c r="AR12" s="5"/>
      <c r="AS12" s="8"/>
      <c r="AT12" s="8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1"/>
      <c r="BL12" s="1"/>
      <c r="BO12" s="7"/>
      <c r="BP12" s="5"/>
      <c r="BQ12" s="5"/>
      <c r="BR12" s="5"/>
      <c r="BS12" s="5"/>
      <c r="BT12" s="7"/>
      <c r="BU12" s="7"/>
      <c r="BV12" s="7"/>
      <c r="BW12" s="7"/>
      <c r="BX12" s="7"/>
      <c r="BY12" s="7"/>
      <c r="BZ12" s="7"/>
      <c r="CA12" s="5"/>
      <c r="CB12" s="5"/>
      <c r="CC12" s="5"/>
      <c r="CD12" s="5"/>
      <c r="CE12" s="5"/>
      <c r="CF12" s="5"/>
      <c r="CG12" s="5"/>
      <c r="CH12" s="5"/>
      <c r="CI12" s="5"/>
      <c r="CJ12" s="5"/>
      <c r="CL12" s="5">
        <v>212.58307619073753</v>
      </c>
      <c r="CM12" s="5">
        <v>1300</v>
      </c>
      <c r="CO12" s="5"/>
      <c r="CP12" s="5"/>
      <c r="CQ12" s="5"/>
      <c r="CS12">
        <v>150</v>
      </c>
      <c r="CT12">
        <v>39.776397052019703</v>
      </c>
      <c r="CV12">
        <v>100</v>
      </c>
      <c r="CW12">
        <v>23.360427399215133</v>
      </c>
      <c r="CY12">
        <v>100</v>
      </c>
      <c r="CZ12">
        <v>19.080020834819841</v>
      </c>
      <c r="DB12">
        <v>100</v>
      </c>
      <c r="DC12">
        <v>16.329070873841637</v>
      </c>
      <c r="DE12">
        <v>100</v>
      </c>
      <c r="DF12">
        <v>16.125765272700001</v>
      </c>
      <c r="DH12">
        <v>100</v>
      </c>
      <c r="DI12">
        <v>15.666885786435278</v>
      </c>
      <c r="DK12">
        <v>250</v>
      </c>
      <c r="DL12">
        <v>34.179479866078552</v>
      </c>
      <c r="DN12">
        <v>200</v>
      </c>
      <c r="DO12">
        <v>22.707556151101237</v>
      </c>
      <c r="DQ12">
        <v>200</v>
      </c>
      <c r="DR12">
        <v>25.357472954526152</v>
      </c>
    </row>
    <row r="13" spans="1:166" x14ac:dyDescent="0.25">
      <c r="A13" t="s">
        <v>267</v>
      </c>
      <c r="B13" t="s">
        <v>255</v>
      </c>
      <c r="C13" s="10">
        <v>42009</v>
      </c>
      <c r="E13" t="s">
        <v>206</v>
      </c>
      <c r="F13" t="s">
        <v>13</v>
      </c>
      <c r="G13">
        <v>77</v>
      </c>
      <c r="H13" t="s">
        <v>253</v>
      </c>
      <c r="I13" s="7"/>
      <c r="L13">
        <v>40</v>
      </c>
      <c r="S13">
        <v>77</v>
      </c>
      <c r="AC13" s="5"/>
      <c r="AD13" s="5"/>
      <c r="AE13" s="8"/>
      <c r="AF13" s="8"/>
      <c r="AG13" s="8"/>
      <c r="AH13" s="8"/>
      <c r="AI13" s="8"/>
      <c r="AJ13" s="5"/>
      <c r="AK13" s="8"/>
      <c r="AL13" s="8"/>
      <c r="AM13" s="8"/>
      <c r="AN13" s="8"/>
      <c r="AO13" s="8"/>
      <c r="AP13" s="8"/>
      <c r="AQ13" s="5"/>
      <c r="AR13" s="5"/>
      <c r="AS13" s="8"/>
      <c r="AT13" s="8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1"/>
      <c r="BL13" s="1"/>
      <c r="BO13" s="7"/>
      <c r="BP13" s="5"/>
      <c r="BQ13" s="5"/>
      <c r="BR13" s="5"/>
      <c r="BS13" s="5"/>
      <c r="BT13" s="7"/>
      <c r="BU13" s="7"/>
      <c r="BV13" s="7"/>
      <c r="BW13" s="7"/>
      <c r="BX13" s="7"/>
      <c r="BY13" s="7"/>
      <c r="BZ13" s="7"/>
      <c r="CA13" s="5"/>
      <c r="CB13" s="5"/>
      <c r="CC13" s="5"/>
      <c r="CD13" s="5"/>
      <c r="CE13" s="5"/>
      <c r="CF13" s="5"/>
      <c r="CG13" s="5"/>
      <c r="CH13" s="5"/>
      <c r="CI13" s="5"/>
      <c r="CJ13" s="5"/>
      <c r="CL13" s="5">
        <v>204.81474199482258</v>
      </c>
      <c r="CM13" s="5">
        <v>1300</v>
      </c>
      <c r="CO13" s="5"/>
      <c r="CP13" s="5"/>
      <c r="CQ13" s="5"/>
      <c r="CS13">
        <v>150</v>
      </c>
      <c r="CT13">
        <v>29.115189428894489</v>
      </c>
      <c r="CV13">
        <v>100</v>
      </c>
      <c r="CW13">
        <v>21.882220353358925</v>
      </c>
      <c r="CY13">
        <v>100</v>
      </c>
      <c r="CZ13">
        <v>18.267941231437149</v>
      </c>
      <c r="DB13">
        <v>100</v>
      </c>
      <c r="DC13">
        <v>16.368231180754535</v>
      </c>
      <c r="DE13">
        <v>100</v>
      </c>
      <c r="DF13">
        <v>16.497143933590174</v>
      </c>
      <c r="DH13">
        <v>100</v>
      </c>
      <c r="DI13">
        <v>16.653654909568097</v>
      </c>
      <c r="DK13">
        <v>250</v>
      </c>
      <c r="DL13">
        <v>35.880441076338315</v>
      </c>
      <c r="DN13">
        <v>200</v>
      </c>
      <c r="DO13">
        <v>23.604697580784894</v>
      </c>
      <c r="DQ13">
        <v>200</v>
      </c>
      <c r="DR13">
        <v>26.545222300096007</v>
      </c>
    </row>
    <row r="14" spans="1:166" x14ac:dyDescent="0.25">
      <c r="A14" t="s">
        <v>267</v>
      </c>
      <c r="B14" t="s">
        <v>255</v>
      </c>
      <c r="C14" s="4">
        <v>42013</v>
      </c>
      <c r="G14">
        <v>81</v>
      </c>
      <c r="H14" t="s">
        <v>253</v>
      </c>
      <c r="I14" s="7">
        <v>8.3333333333333339</v>
      </c>
      <c r="M14" s="5">
        <v>773.33333333333326</v>
      </c>
      <c r="N14" s="7">
        <v>15.583333333333334</v>
      </c>
      <c r="O14" s="7"/>
      <c r="P14" s="7"/>
      <c r="AC14" s="5">
        <v>579.34654585527812</v>
      </c>
      <c r="AD14" s="5"/>
      <c r="AE14" s="8"/>
      <c r="AF14" s="8"/>
      <c r="AG14" s="8"/>
      <c r="AH14" s="8"/>
      <c r="AI14" s="8"/>
      <c r="AJ14" s="5">
        <v>322.87146545542578</v>
      </c>
      <c r="AK14" s="8">
        <v>2.4187800000000004</v>
      </c>
      <c r="AL14" s="8"/>
      <c r="AM14" s="8"/>
      <c r="AN14" s="8"/>
      <c r="AO14" s="8"/>
      <c r="AP14" s="8"/>
      <c r="AQ14" s="9">
        <f>AK14/AJ14</f>
        <v>7.491464123620198E-3</v>
      </c>
      <c r="AR14" s="5"/>
      <c r="AS14" s="8"/>
      <c r="AT14" s="8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>
        <v>124.8067856774918</v>
      </c>
      <c r="BI14" s="5"/>
      <c r="BJ14" s="5"/>
      <c r="BK14" s="5">
        <f>AC14+AJ14+BH14</f>
        <v>1027.0247969881957</v>
      </c>
      <c r="BL14" s="5"/>
      <c r="BM14" s="8">
        <f>BH14/BK14</f>
        <v>0.12152266044938181</v>
      </c>
      <c r="BN14" s="8"/>
      <c r="BO14" s="7"/>
      <c r="BP14" s="5"/>
      <c r="BQ14" s="5"/>
      <c r="BR14" s="5"/>
      <c r="BS14" s="5"/>
      <c r="BT14" s="7"/>
      <c r="BU14" s="7"/>
      <c r="BV14" s="7"/>
      <c r="BW14" s="7"/>
      <c r="BX14" s="8">
        <f>AC14/BK14</f>
        <v>0.56410180898673756</v>
      </c>
      <c r="BY14" s="8">
        <f>AJ14/BK14</f>
        <v>0.31437553056388057</v>
      </c>
      <c r="BZ14" s="8">
        <f>BH14/BK14</f>
        <v>0.12152266044938181</v>
      </c>
      <c r="CA14" s="5"/>
      <c r="CB14" s="5"/>
      <c r="CC14" s="5"/>
      <c r="CD14" s="5"/>
      <c r="CE14" s="5"/>
      <c r="CF14" s="5"/>
      <c r="CG14" s="5"/>
      <c r="CH14" s="5"/>
      <c r="CI14" s="5"/>
      <c r="CJ14" s="5"/>
      <c r="CL14" s="5"/>
      <c r="CM14" s="5"/>
      <c r="CO14" s="5"/>
      <c r="CP14" s="5"/>
      <c r="CQ14" s="5"/>
    </row>
    <row r="15" spans="1:166" x14ac:dyDescent="0.25">
      <c r="A15" t="s">
        <v>267</v>
      </c>
      <c r="B15" t="s">
        <v>255</v>
      </c>
      <c r="C15" s="10">
        <v>42015</v>
      </c>
      <c r="G15">
        <v>83</v>
      </c>
      <c r="H15" t="s">
        <v>253</v>
      </c>
      <c r="I15" s="7"/>
      <c r="L15">
        <v>80</v>
      </c>
      <c r="AC15" s="5"/>
      <c r="AD15" s="5"/>
      <c r="AE15" s="8"/>
      <c r="AF15" s="8"/>
      <c r="AG15" s="8"/>
      <c r="AH15" s="8"/>
      <c r="AI15" s="8"/>
      <c r="AJ15" s="5"/>
      <c r="AK15" s="8"/>
      <c r="AL15" s="8"/>
      <c r="AM15" s="8"/>
      <c r="AN15" s="8"/>
      <c r="AO15" s="8"/>
      <c r="AP15" s="8"/>
      <c r="AQ15" s="5"/>
      <c r="AR15" s="5"/>
      <c r="AS15" s="8"/>
      <c r="AT15" s="8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1"/>
      <c r="BL15" s="1"/>
      <c r="BO15" s="7"/>
      <c r="BP15" s="5"/>
      <c r="BQ15" s="5"/>
      <c r="BR15" s="5"/>
      <c r="BS15" s="5"/>
      <c r="BT15" s="7"/>
      <c r="BU15" s="7"/>
      <c r="BV15" s="7"/>
      <c r="BW15" s="7"/>
      <c r="BX15" s="7"/>
      <c r="BY15" s="7"/>
      <c r="BZ15" s="7"/>
      <c r="CA15" s="5"/>
      <c r="CB15" s="5"/>
      <c r="CC15" s="5"/>
      <c r="CD15" s="5"/>
      <c r="CE15" s="5"/>
      <c r="CF15" s="5"/>
      <c r="CG15" s="5"/>
      <c r="CH15" s="5"/>
      <c r="CI15" s="5"/>
      <c r="CJ15" s="5"/>
      <c r="CL15" s="5">
        <v>177.64864680831442</v>
      </c>
      <c r="CM15" s="5">
        <v>1300</v>
      </c>
      <c r="CO15" s="5"/>
      <c r="CP15" s="5"/>
      <c r="CQ15" s="5"/>
      <c r="CS15">
        <v>150</v>
      </c>
      <c r="CT15">
        <v>20.44572669555183</v>
      </c>
      <c r="CV15">
        <v>100</v>
      </c>
      <c r="CW15">
        <v>16.860484527745072</v>
      </c>
      <c r="CY15">
        <v>100</v>
      </c>
      <c r="CZ15">
        <v>14.423940068954744</v>
      </c>
      <c r="DB15">
        <v>100</v>
      </c>
      <c r="DC15">
        <v>13.936480418155099</v>
      </c>
      <c r="DE15">
        <v>100</v>
      </c>
      <c r="DF15">
        <v>15.008438250762467</v>
      </c>
      <c r="DH15">
        <v>100</v>
      </c>
      <c r="DI15">
        <v>15.944707940466074</v>
      </c>
      <c r="DK15">
        <v>250</v>
      </c>
      <c r="DL15">
        <v>33.568746368587895</v>
      </c>
      <c r="DN15">
        <v>200</v>
      </c>
      <c r="DO15">
        <v>22.054110019772757</v>
      </c>
      <c r="DQ15">
        <v>200</v>
      </c>
      <c r="DR15">
        <v>25.40601251831847</v>
      </c>
    </row>
    <row r="16" spans="1:166" x14ac:dyDescent="0.25">
      <c r="A16" t="s">
        <v>267</v>
      </c>
      <c r="B16" t="s">
        <v>255</v>
      </c>
      <c r="C16" s="10">
        <v>42016</v>
      </c>
      <c r="G16">
        <v>84</v>
      </c>
      <c r="H16" t="s">
        <v>253</v>
      </c>
      <c r="I16" s="7"/>
      <c r="AC16" s="5"/>
      <c r="AD16" s="5"/>
      <c r="AE16" s="8"/>
      <c r="AF16" s="8"/>
      <c r="AG16" s="8"/>
      <c r="AH16" s="8"/>
      <c r="AI16" s="8"/>
      <c r="AJ16" s="5"/>
      <c r="AK16" s="8"/>
      <c r="AL16" s="8"/>
      <c r="AM16" s="8"/>
      <c r="AN16" s="8"/>
      <c r="AO16" s="8"/>
      <c r="AP16" s="8"/>
      <c r="AQ16" s="5"/>
      <c r="AR16" s="5"/>
      <c r="AS16" s="8"/>
      <c r="AT16" s="8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1"/>
      <c r="BL16" s="1"/>
      <c r="BO16" s="7"/>
      <c r="BP16" s="5"/>
      <c r="BQ16" s="5"/>
      <c r="BR16" s="5"/>
      <c r="BS16" s="5"/>
      <c r="BT16" s="7"/>
      <c r="BU16" s="7"/>
      <c r="BV16" s="7"/>
      <c r="BW16" s="7"/>
      <c r="BX16" s="7"/>
      <c r="BY16" s="7"/>
      <c r="BZ16" s="7"/>
      <c r="CA16" s="5">
        <v>141.58083366537087</v>
      </c>
      <c r="CB16" s="5"/>
      <c r="CC16" s="5"/>
      <c r="CD16" s="5"/>
      <c r="CE16" s="5"/>
      <c r="CF16" s="5"/>
      <c r="CG16" s="5"/>
      <c r="CH16" s="5"/>
      <c r="CI16" s="5"/>
      <c r="CJ16" s="5"/>
      <c r="CL16" s="5"/>
      <c r="CM16" s="5"/>
      <c r="CO16" s="5"/>
      <c r="CP16" s="5"/>
      <c r="CQ16" s="5"/>
    </row>
    <row r="17" spans="1:122" x14ac:dyDescent="0.25">
      <c r="A17" t="s">
        <v>267</v>
      </c>
      <c r="B17" t="s">
        <v>255</v>
      </c>
      <c r="C17" s="10">
        <v>42018</v>
      </c>
      <c r="G17">
        <v>86</v>
      </c>
      <c r="H17" t="s">
        <v>253</v>
      </c>
      <c r="I17" s="7"/>
      <c r="L17">
        <v>100</v>
      </c>
      <c r="AC17" s="5"/>
      <c r="AD17" s="5"/>
      <c r="AE17" s="8"/>
      <c r="AF17" s="8"/>
      <c r="AG17" s="8"/>
      <c r="AH17" s="8"/>
      <c r="AI17" s="8"/>
      <c r="AJ17" s="5"/>
      <c r="AK17" s="8"/>
      <c r="AL17" s="8"/>
      <c r="AM17" s="8"/>
      <c r="AN17" s="8"/>
      <c r="AO17" s="8"/>
      <c r="AP17" s="8"/>
      <c r="AQ17" s="5"/>
      <c r="AR17" s="5"/>
      <c r="AS17" s="8"/>
      <c r="AT17" s="8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1"/>
      <c r="BL17" s="1"/>
      <c r="BO17" s="7"/>
      <c r="BP17" s="5"/>
      <c r="BQ17" s="5"/>
      <c r="BR17" s="5"/>
      <c r="BS17" s="5"/>
      <c r="BT17" s="7"/>
      <c r="BU17" s="7"/>
      <c r="BV17" s="7"/>
      <c r="BW17" s="7"/>
      <c r="BX17" s="7"/>
      <c r="BY17" s="7"/>
      <c r="BZ17" s="7"/>
      <c r="CA17" s="5"/>
      <c r="CB17" s="5"/>
      <c r="CC17" s="5"/>
      <c r="CD17" s="5"/>
      <c r="CE17" s="5"/>
      <c r="CF17" s="5"/>
      <c r="CG17" s="5"/>
      <c r="CH17" s="5"/>
      <c r="CI17" s="5"/>
      <c r="CJ17" s="5"/>
      <c r="CL17" s="5">
        <v>209.91788666855939</v>
      </c>
      <c r="CM17" s="5">
        <v>1300</v>
      </c>
      <c r="CO17" s="5"/>
      <c r="CP17" s="5"/>
      <c r="CQ17" s="5"/>
      <c r="CS17">
        <v>150</v>
      </c>
      <c r="CT17">
        <v>39.435731357658277</v>
      </c>
      <c r="CV17">
        <v>100</v>
      </c>
      <c r="CW17">
        <v>23.102116456917464</v>
      </c>
      <c r="CY17">
        <v>100</v>
      </c>
      <c r="CZ17">
        <v>18.534956371220616</v>
      </c>
      <c r="DB17">
        <v>100</v>
      </c>
      <c r="DC17">
        <v>16.028070492075734</v>
      </c>
      <c r="DE17">
        <v>100</v>
      </c>
      <c r="DF17">
        <v>15.81661776013379</v>
      </c>
      <c r="DH17">
        <v>100</v>
      </c>
      <c r="DI17">
        <v>15.814108998907363</v>
      </c>
      <c r="DK17">
        <v>250</v>
      </c>
      <c r="DL17">
        <v>33.675268693753523</v>
      </c>
      <c r="DN17">
        <v>200</v>
      </c>
      <c r="DO17">
        <v>22.25709422828286</v>
      </c>
      <c r="DQ17">
        <v>200</v>
      </c>
      <c r="DR17">
        <v>25.253922309609742</v>
      </c>
    </row>
    <row r="18" spans="1:122" x14ac:dyDescent="0.25">
      <c r="A18" t="s">
        <v>267</v>
      </c>
      <c r="B18" t="s">
        <v>255</v>
      </c>
      <c r="C18" s="4">
        <v>42023</v>
      </c>
      <c r="G18">
        <v>91</v>
      </c>
      <c r="H18" t="s">
        <v>253</v>
      </c>
      <c r="I18" s="7">
        <v>8.3333333333333339</v>
      </c>
      <c r="M18" s="5">
        <v>930.83333333333326</v>
      </c>
      <c r="N18" s="7">
        <v>16.75</v>
      </c>
      <c r="O18" s="7"/>
      <c r="P18" s="7"/>
      <c r="AC18" s="5">
        <v>633.11989072056383</v>
      </c>
      <c r="AD18" s="5"/>
      <c r="AE18" s="8"/>
      <c r="AF18" s="8"/>
      <c r="AG18" s="8"/>
      <c r="AH18" s="8"/>
      <c r="AI18" s="8"/>
      <c r="AJ18" s="5">
        <v>416.98410415715449</v>
      </c>
      <c r="AK18" s="8">
        <v>3.9333666666666662</v>
      </c>
      <c r="AL18" s="8"/>
      <c r="AM18" s="8"/>
      <c r="AN18" s="8"/>
      <c r="AO18" s="8"/>
      <c r="AP18" s="8"/>
      <c r="AQ18" s="9">
        <f>AK18/AJ18</f>
        <v>9.4328935502640751E-3</v>
      </c>
      <c r="AR18" s="5"/>
      <c r="AS18" s="8"/>
      <c r="AT18" s="8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>
        <v>228.7985184938442</v>
      </c>
      <c r="BI18" s="5"/>
      <c r="BJ18" s="5"/>
      <c r="BK18" s="5">
        <f>AC18+AJ18+BH18</f>
        <v>1278.9025133715627</v>
      </c>
      <c r="BL18" s="5"/>
      <c r="BM18" s="8">
        <f>BH18/BK18</f>
        <v>0.17890223539452127</v>
      </c>
      <c r="BN18" s="8"/>
      <c r="BO18" s="7"/>
      <c r="BP18" s="5"/>
      <c r="BQ18" s="5"/>
      <c r="BR18" s="5"/>
      <c r="BS18" s="5"/>
      <c r="BT18" s="7"/>
      <c r="BU18" s="7"/>
      <c r="BV18" s="7"/>
      <c r="BW18" s="7"/>
      <c r="BX18" s="8">
        <f>AC18/BK18</f>
        <v>0.49504937561775042</v>
      </c>
      <c r="BY18" s="8">
        <f>AJ18/BK18</f>
        <v>0.32604838898772814</v>
      </c>
      <c r="BZ18" s="8">
        <f>BH18/BK18</f>
        <v>0.17890223539452127</v>
      </c>
      <c r="CA18" s="5">
        <v>221.59570305554482</v>
      </c>
      <c r="CB18" s="5"/>
      <c r="CC18" s="5"/>
      <c r="CD18" s="5"/>
      <c r="CE18" s="5"/>
      <c r="CF18" s="5"/>
      <c r="CG18" s="5"/>
      <c r="CH18" s="5"/>
      <c r="CI18" s="5"/>
      <c r="CJ18" s="5"/>
      <c r="CL18" s="5"/>
      <c r="CM18" s="5"/>
      <c r="CO18" s="5"/>
      <c r="CP18" s="5"/>
      <c r="CQ18" s="5"/>
    </row>
    <row r="19" spans="1:122" x14ac:dyDescent="0.25">
      <c r="A19" t="s">
        <v>267</v>
      </c>
      <c r="B19" t="s">
        <v>255</v>
      </c>
      <c r="C19" s="10">
        <v>42025</v>
      </c>
      <c r="G19">
        <v>93</v>
      </c>
      <c r="H19" t="s">
        <v>253</v>
      </c>
      <c r="I19" s="7"/>
      <c r="L19">
        <v>60</v>
      </c>
      <c r="AC19" s="5"/>
      <c r="AD19" s="5"/>
      <c r="AE19" s="8"/>
      <c r="AF19" s="8"/>
      <c r="AG19" s="8"/>
      <c r="AH19" s="8"/>
      <c r="AI19" s="8"/>
      <c r="AJ19" s="5"/>
      <c r="AK19" s="8"/>
      <c r="AL19" s="8"/>
      <c r="AM19" s="8"/>
      <c r="AN19" s="8"/>
      <c r="AO19" s="8"/>
      <c r="AP19" s="8"/>
      <c r="AQ19" s="5"/>
      <c r="AR19" s="5"/>
      <c r="AS19" s="8"/>
      <c r="AT19" s="8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1"/>
      <c r="BL19" s="1"/>
      <c r="BO19" s="7"/>
      <c r="BP19" s="5"/>
      <c r="BQ19" s="5"/>
      <c r="BR19" s="5"/>
      <c r="BS19" s="5"/>
      <c r="BT19" s="7"/>
      <c r="BU19" s="7"/>
      <c r="BV19" s="7"/>
      <c r="BW19" s="7"/>
      <c r="BX19" s="7"/>
      <c r="BY19" s="7"/>
      <c r="BZ19" s="7"/>
      <c r="CA19" s="5"/>
      <c r="CB19" s="5"/>
      <c r="CC19" s="5"/>
      <c r="CD19" s="5"/>
      <c r="CE19" s="5"/>
      <c r="CF19" s="5"/>
      <c r="CG19" s="5"/>
      <c r="CH19" s="5"/>
      <c r="CI19" s="5"/>
      <c r="CJ19" s="5"/>
      <c r="CL19" s="5">
        <v>209.44294692171252</v>
      </c>
      <c r="CM19" s="5">
        <v>1300</v>
      </c>
      <c r="CO19" s="5"/>
      <c r="CP19" s="5"/>
      <c r="CQ19" s="5"/>
      <c r="CS19">
        <v>150</v>
      </c>
      <c r="CT19">
        <v>39.017227387829323</v>
      </c>
      <c r="CV19">
        <v>100</v>
      </c>
      <c r="CW19">
        <v>22.703894524765538</v>
      </c>
      <c r="CY19">
        <v>100</v>
      </c>
      <c r="CZ19">
        <v>18.107400576041762</v>
      </c>
      <c r="DB19">
        <v>100</v>
      </c>
      <c r="DC19">
        <v>15.656415436103197</v>
      </c>
      <c r="DE19">
        <v>100</v>
      </c>
      <c r="DF19">
        <v>15.616992045402162</v>
      </c>
      <c r="DH19">
        <v>100</v>
      </c>
      <c r="DI19">
        <v>15.811958632141852</v>
      </c>
      <c r="DK19">
        <v>250</v>
      </c>
      <c r="DL19">
        <v>34.37062276080708</v>
      </c>
      <c r="DN19">
        <v>200</v>
      </c>
      <c r="DO19">
        <v>22.476056785567813</v>
      </c>
      <c r="DQ19">
        <v>200</v>
      </c>
      <c r="DR19">
        <v>25.682378773053792</v>
      </c>
    </row>
    <row r="20" spans="1:122" x14ac:dyDescent="0.25">
      <c r="A20" t="s">
        <v>267</v>
      </c>
      <c r="B20" t="s">
        <v>255</v>
      </c>
      <c r="C20" s="4">
        <v>42032</v>
      </c>
      <c r="G20">
        <v>100</v>
      </c>
      <c r="H20" t="s">
        <v>253</v>
      </c>
      <c r="I20" s="7">
        <v>8.6666666666666661</v>
      </c>
      <c r="M20" s="5">
        <v>942.5</v>
      </c>
      <c r="N20" s="7">
        <v>20.166666666666668</v>
      </c>
      <c r="O20" s="7"/>
      <c r="P20" s="7"/>
      <c r="AC20" s="5">
        <v>645.79003863328933</v>
      </c>
      <c r="AD20" s="5"/>
      <c r="AE20" s="8"/>
      <c r="AF20" s="8"/>
      <c r="AG20" s="8"/>
      <c r="AH20" s="8"/>
      <c r="AI20" s="8"/>
      <c r="AJ20" s="5">
        <v>475.33499782092713</v>
      </c>
      <c r="AK20" s="8">
        <v>3.6675208333333336</v>
      </c>
      <c r="AL20" s="8"/>
      <c r="AM20" s="8"/>
      <c r="AN20" s="8"/>
      <c r="AO20" s="8"/>
      <c r="AP20" s="8"/>
      <c r="AQ20" s="9">
        <f>AK20/AJ20</f>
        <v>7.7156549594418842E-3</v>
      </c>
      <c r="AR20" s="5"/>
      <c r="AS20" s="8"/>
      <c r="AT20" s="8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>
        <v>531.81520360967738</v>
      </c>
      <c r="BI20" s="5"/>
      <c r="BJ20" s="5"/>
      <c r="BK20" s="5">
        <f>AC20+AJ20+BH20</f>
        <v>1652.940240063894</v>
      </c>
      <c r="BL20" s="5"/>
      <c r="BM20" s="8">
        <f>BH20/BK20</f>
        <v>0.32173891754799328</v>
      </c>
      <c r="BN20" s="8"/>
      <c r="BO20" s="7"/>
      <c r="BP20" s="5"/>
      <c r="BQ20" s="5"/>
      <c r="BR20" s="5"/>
      <c r="BS20" s="5"/>
      <c r="BT20" s="7"/>
      <c r="BU20" s="7"/>
      <c r="BV20" s="7"/>
      <c r="BW20" s="7"/>
      <c r="BX20" s="8">
        <f>AC20/BK20</f>
        <v>0.39069170377770374</v>
      </c>
      <c r="BY20" s="8">
        <f>AJ20/BK20</f>
        <v>0.28756937867430293</v>
      </c>
      <c r="BZ20" s="8">
        <f>BH20/BK20</f>
        <v>0.32173891754799328</v>
      </c>
      <c r="CA20" s="5">
        <v>216.25956967506272</v>
      </c>
      <c r="CB20" s="5"/>
      <c r="CC20" s="5"/>
      <c r="CD20" s="5"/>
      <c r="CE20" s="5"/>
      <c r="CF20" s="5"/>
      <c r="CG20" s="5"/>
      <c r="CH20" s="5"/>
      <c r="CI20" s="5"/>
      <c r="CJ20" s="5"/>
      <c r="CL20" s="5"/>
      <c r="CM20" s="5"/>
      <c r="CO20" s="5"/>
      <c r="CP20" s="5"/>
      <c r="CQ20" s="5"/>
    </row>
    <row r="21" spans="1:122" x14ac:dyDescent="0.25">
      <c r="A21" t="s">
        <v>267</v>
      </c>
      <c r="B21" t="s">
        <v>255</v>
      </c>
      <c r="C21" s="10">
        <v>42037</v>
      </c>
      <c r="G21">
        <v>105</v>
      </c>
      <c r="H21" t="s">
        <v>253</v>
      </c>
      <c r="I21" s="7"/>
      <c r="L21">
        <v>60</v>
      </c>
      <c r="AC21" s="5"/>
      <c r="AD21" s="5"/>
      <c r="AE21" s="8"/>
      <c r="AF21" s="8"/>
      <c r="AG21" s="8"/>
      <c r="AH21" s="8"/>
      <c r="AI21" s="8"/>
      <c r="AJ21" s="5"/>
      <c r="AK21" s="8"/>
      <c r="AL21" s="8"/>
      <c r="AM21" s="8"/>
      <c r="AN21" s="8"/>
      <c r="AO21" s="8"/>
      <c r="AP21" s="8"/>
      <c r="AQ21" s="5"/>
      <c r="AR21" s="5"/>
      <c r="AS21" s="8"/>
      <c r="AT21" s="8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1"/>
      <c r="BL21" s="1"/>
      <c r="BO21" s="7"/>
      <c r="BP21" s="5"/>
      <c r="BQ21" s="5"/>
      <c r="BR21" s="5"/>
      <c r="BS21" s="5"/>
      <c r="BT21" s="7"/>
      <c r="BU21" s="7"/>
      <c r="BV21" s="7"/>
      <c r="BW21" s="7"/>
      <c r="BX21" s="7"/>
      <c r="BY21" s="7"/>
      <c r="BZ21" s="7"/>
      <c r="CA21" s="5"/>
      <c r="CB21" s="5"/>
      <c r="CC21" s="5"/>
      <c r="CD21" s="5"/>
      <c r="CE21" s="5"/>
      <c r="CF21" s="5"/>
      <c r="CG21" s="5"/>
      <c r="CH21" s="5"/>
      <c r="CI21" s="5"/>
      <c r="CJ21" s="5"/>
      <c r="CL21" s="5">
        <v>147.83581835958938</v>
      </c>
      <c r="CM21" s="5">
        <v>1300</v>
      </c>
      <c r="CO21" s="5"/>
      <c r="CP21" s="5"/>
      <c r="CQ21" s="5"/>
      <c r="CS21">
        <v>150</v>
      </c>
      <c r="CT21">
        <v>13.437500607746774</v>
      </c>
      <c r="CV21">
        <v>100</v>
      </c>
      <c r="CW21">
        <v>13.062654474255476</v>
      </c>
      <c r="CY21">
        <v>100</v>
      </c>
      <c r="CZ21">
        <v>10.389092663270944</v>
      </c>
      <c r="DB21">
        <v>100</v>
      </c>
      <c r="DC21">
        <v>10.731000359699628</v>
      </c>
      <c r="DE21">
        <v>100</v>
      </c>
      <c r="DF21">
        <v>11.676444947602747</v>
      </c>
      <c r="DH21">
        <v>100</v>
      </c>
      <c r="DI21">
        <v>12.604686601381786</v>
      </c>
      <c r="DK21">
        <v>250</v>
      </c>
      <c r="DL21">
        <v>31.312544342509938</v>
      </c>
      <c r="DN21">
        <v>200</v>
      </c>
      <c r="DO21">
        <v>21.980136182852171</v>
      </c>
      <c r="DQ21">
        <v>200</v>
      </c>
      <c r="DR21">
        <v>22.641758180269925</v>
      </c>
    </row>
    <row r="22" spans="1:122" x14ac:dyDescent="0.25">
      <c r="A22" t="s">
        <v>267</v>
      </c>
      <c r="B22" t="s">
        <v>255</v>
      </c>
      <c r="C22" s="4">
        <v>42042</v>
      </c>
      <c r="G22">
        <v>110</v>
      </c>
      <c r="H22" t="s">
        <v>253</v>
      </c>
      <c r="I22" s="7">
        <v>8.6666666666666661</v>
      </c>
      <c r="M22" s="5">
        <v>1074.1666666666667</v>
      </c>
      <c r="N22" s="7">
        <v>23.583333333333332</v>
      </c>
      <c r="O22" s="7"/>
      <c r="P22" s="7"/>
      <c r="AC22" s="5">
        <v>1085.1959865664173</v>
      </c>
      <c r="AD22" s="5"/>
      <c r="AE22" s="8"/>
      <c r="AF22" s="8"/>
      <c r="AG22" s="8"/>
      <c r="AH22" s="8"/>
      <c r="AI22" s="8"/>
      <c r="AJ22" s="5">
        <v>697.96312993146171</v>
      </c>
      <c r="AK22" s="8">
        <v>4.7438125000000007</v>
      </c>
      <c r="AL22" s="8"/>
      <c r="AM22" s="8"/>
      <c r="AN22" s="8"/>
      <c r="AO22" s="8"/>
      <c r="AP22" s="8"/>
      <c r="AQ22" s="9">
        <f>AK22/AJ22</f>
        <v>6.7966519957376997E-3</v>
      </c>
      <c r="AR22" s="5"/>
      <c r="AS22" s="8"/>
      <c r="AT22" s="8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>
        <v>1259.652705561693</v>
      </c>
      <c r="BI22" s="5"/>
      <c r="BJ22" s="5"/>
      <c r="BK22" s="5">
        <f>AC22+AJ22+BH22</f>
        <v>3042.811822059572</v>
      </c>
      <c r="BL22" s="5"/>
      <c r="BM22" s="8">
        <f>BH22/BK22</f>
        <v>0.41397653855212069</v>
      </c>
      <c r="BN22" s="8"/>
      <c r="BO22" s="7"/>
      <c r="BP22" s="5"/>
      <c r="BQ22" s="5"/>
      <c r="BR22" s="5"/>
      <c r="BS22" s="5"/>
      <c r="BT22" s="7"/>
      <c r="BU22" s="7"/>
      <c r="BV22" s="7"/>
      <c r="BW22" s="7"/>
      <c r="BX22" s="8">
        <f>AC22/BK22</f>
        <v>0.35664249057369785</v>
      </c>
      <c r="BY22" s="8">
        <f>AJ22/BK22</f>
        <v>0.22938097087418147</v>
      </c>
      <c r="BZ22" s="8">
        <f>BH22/BK22</f>
        <v>0.41397653855212069</v>
      </c>
      <c r="CA22" s="5">
        <v>274.88813868144638</v>
      </c>
      <c r="CB22" s="5"/>
      <c r="CC22" s="5"/>
      <c r="CD22" s="5"/>
      <c r="CE22" s="5"/>
      <c r="CF22" s="5"/>
      <c r="CG22" s="5"/>
      <c r="CH22" s="5"/>
      <c r="CI22" s="5"/>
      <c r="CJ22" s="5"/>
      <c r="CL22" s="5"/>
      <c r="CM22" s="5"/>
      <c r="CO22" s="5"/>
      <c r="CP22" s="5"/>
      <c r="CQ22" s="5"/>
    </row>
    <row r="23" spans="1:122" x14ac:dyDescent="0.25">
      <c r="A23" t="s">
        <v>267</v>
      </c>
      <c r="B23" t="s">
        <v>255</v>
      </c>
      <c r="C23" s="10">
        <v>42046</v>
      </c>
      <c r="G23">
        <v>114</v>
      </c>
      <c r="H23" t="s">
        <v>253</v>
      </c>
      <c r="I23" s="7"/>
      <c r="L23">
        <v>100</v>
      </c>
      <c r="AC23" s="5"/>
      <c r="AD23" s="5"/>
      <c r="AE23" s="8"/>
      <c r="AF23" s="8"/>
      <c r="AG23" s="8"/>
      <c r="AH23" s="8"/>
      <c r="AI23" s="8"/>
      <c r="AJ23" s="5"/>
      <c r="AK23" s="8"/>
      <c r="AL23" s="8"/>
      <c r="AM23" s="8"/>
      <c r="AN23" s="8"/>
      <c r="AO23" s="8"/>
      <c r="AP23" s="8"/>
      <c r="AQ23" s="5"/>
      <c r="AR23" s="5"/>
      <c r="AS23" s="8"/>
      <c r="AT23" s="8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1"/>
      <c r="BL23" s="1"/>
      <c r="BO23" s="7"/>
      <c r="BP23" s="5"/>
      <c r="BQ23" s="5"/>
      <c r="BR23" s="5"/>
      <c r="BS23" s="5"/>
      <c r="BT23" s="7"/>
      <c r="BU23" s="7"/>
      <c r="BV23" s="7"/>
      <c r="BW23" s="7"/>
      <c r="BX23" s="7"/>
      <c r="BY23" s="7"/>
      <c r="BZ23" s="7"/>
      <c r="CA23" s="5"/>
      <c r="CB23" s="5"/>
      <c r="CC23" s="5"/>
      <c r="CD23" s="5"/>
      <c r="CE23" s="5"/>
      <c r="CF23" s="5"/>
      <c r="CG23" s="5"/>
      <c r="CH23" s="5"/>
      <c r="CI23" s="5"/>
      <c r="CJ23" s="5"/>
      <c r="CL23" s="5">
        <v>152.91310408042</v>
      </c>
      <c r="CM23" s="5">
        <v>1300</v>
      </c>
      <c r="CO23" s="5"/>
      <c r="CP23" s="5"/>
      <c r="CQ23" s="5"/>
      <c r="CS23">
        <v>150</v>
      </c>
      <c r="CT23">
        <v>10.824288534845708</v>
      </c>
      <c r="CV23">
        <v>100</v>
      </c>
      <c r="CW23">
        <v>15.124428285637265</v>
      </c>
      <c r="CY23">
        <v>100</v>
      </c>
      <c r="CZ23">
        <v>13.20776265944013</v>
      </c>
      <c r="DB23">
        <v>100</v>
      </c>
      <c r="DC23">
        <v>12.442333910585681</v>
      </c>
      <c r="DE23">
        <v>100</v>
      </c>
      <c r="DF23">
        <v>13.202488562193921</v>
      </c>
      <c r="DH23">
        <v>100</v>
      </c>
      <c r="DI23">
        <v>13.359465336076241</v>
      </c>
      <c r="DK23">
        <v>250</v>
      </c>
      <c r="DL23">
        <v>31.396874516599411</v>
      </c>
      <c r="DN23">
        <v>200</v>
      </c>
      <c r="DO23">
        <v>21.561148370533964</v>
      </c>
      <c r="DQ23">
        <v>200</v>
      </c>
      <c r="DR23">
        <v>21.794313904507668</v>
      </c>
    </row>
    <row r="24" spans="1:122" x14ac:dyDescent="0.25">
      <c r="A24" t="s">
        <v>267</v>
      </c>
      <c r="B24" t="s">
        <v>255</v>
      </c>
      <c r="C24" s="4">
        <v>42050</v>
      </c>
      <c r="G24">
        <v>118</v>
      </c>
      <c r="H24" t="s">
        <v>253</v>
      </c>
      <c r="I24" s="7"/>
      <c r="L24">
        <v>100</v>
      </c>
      <c r="AC24" s="5"/>
      <c r="AD24" s="5"/>
      <c r="AE24" s="8"/>
      <c r="AF24" s="8"/>
      <c r="AG24" s="8"/>
      <c r="AH24" s="8"/>
      <c r="AI24" s="8"/>
      <c r="AJ24" s="5"/>
      <c r="AK24" s="8"/>
      <c r="AL24" s="8"/>
      <c r="AM24" s="8"/>
      <c r="AN24" s="8"/>
      <c r="AO24" s="8"/>
      <c r="AP24" s="8"/>
      <c r="AQ24" s="5"/>
      <c r="AR24" s="5"/>
      <c r="AS24" s="8"/>
      <c r="AT24" s="8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1"/>
      <c r="BL24" s="1"/>
      <c r="BO24" s="7"/>
      <c r="BP24" s="5"/>
      <c r="BQ24" s="5"/>
      <c r="BR24" s="5"/>
      <c r="BS24" s="5"/>
      <c r="BT24" s="7"/>
      <c r="BU24" s="7"/>
      <c r="BV24" s="7"/>
      <c r="BW24" s="7"/>
      <c r="BX24" s="7"/>
      <c r="BY24" s="7"/>
      <c r="BZ24" s="7"/>
      <c r="CA24" s="5"/>
      <c r="CB24" s="5"/>
      <c r="CC24" s="5"/>
      <c r="CD24" s="5"/>
      <c r="CE24" s="5"/>
      <c r="CF24" s="5"/>
      <c r="CG24" s="5"/>
      <c r="CH24" s="5"/>
      <c r="CI24" s="5"/>
      <c r="CJ24" s="5"/>
      <c r="CL24" s="5">
        <v>174.0368497919539</v>
      </c>
      <c r="CM24" s="5">
        <v>1300</v>
      </c>
      <c r="CO24" s="5"/>
      <c r="CP24" s="5"/>
      <c r="CQ24" s="5"/>
      <c r="CS24">
        <v>150</v>
      </c>
      <c r="CT24">
        <v>6.1349999999999998</v>
      </c>
      <c r="CV24">
        <v>100</v>
      </c>
      <c r="CW24">
        <v>22.528080474375273</v>
      </c>
      <c r="CY24">
        <v>100</v>
      </c>
      <c r="CZ24">
        <v>18.11144289143018</v>
      </c>
      <c r="DB24">
        <v>100</v>
      </c>
      <c r="DC24">
        <v>15.675211199078575</v>
      </c>
      <c r="DE24">
        <v>100</v>
      </c>
      <c r="DF24">
        <v>15.405600017375894</v>
      </c>
      <c r="DH24">
        <v>100</v>
      </c>
      <c r="DI24">
        <v>15.14704432063723</v>
      </c>
      <c r="DK24">
        <v>250</v>
      </c>
      <c r="DL24">
        <v>33.341728245318578</v>
      </c>
      <c r="DN24">
        <v>200</v>
      </c>
      <c r="DO24">
        <v>22.449854803444687</v>
      </c>
      <c r="DQ24">
        <v>200</v>
      </c>
      <c r="DR24">
        <v>25.242887840293484</v>
      </c>
    </row>
    <row r="25" spans="1:122" x14ac:dyDescent="0.25">
      <c r="A25" t="s">
        <v>267</v>
      </c>
      <c r="B25" t="s">
        <v>255</v>
      </c>
      <c r="C25" s="4">
        <v>42055</v>
      </c>
      <c r="G25">
        <v>123</v>
      </c>
      <c r="H25" t="s">
        <v>253</v>
      </c>
      <c r="I25" s="7">
        <v>9.5</v>
      </c>
      <c r="M25" s="5">
        <v>1083.75</v>
      </c>
      <c r="N25" s="7">
        <v>23.5</v>
      </c>
      <c r="O25" s="7"/>
      <c r="P25" s="7"/>
      <c r="AC25" s="5">
        <v>1108.1497567657145</v>
      </c>
      <c r="AD25" s="5"/>
      <c r="AE25" s="8"/>
      <c r="AF25" s="8"/>
      <c r="AG25" s="8"/>
      <c r="AH25" s="8"/>
      <c r="AI25" s="8"/>
      <c r="AJ25" s="5">
        <v>672.9810043290604</v>
      </c>
      <c r="AK25" s="8">
        <v>4.1827549999999993</v>
      </c>
      <c r="AL25" s="8"/>
      <c r="AM25" s="8"/>
      <c r="AN25" s="8"/>
      <c r="AO25" s="8"/>
      <c r="AP25" s="8"/>
      <c r="AQ25" s="9">
        <f>AK25/AJ25</f>
        <v>6.2152645811601572E-3</v>
      </c>
      <c r="AR25" s="5"/>
      <c r="AS25" s="8"/>
      <c r="AT25" s="8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>
        <v>1715.2848902827634</v>
      </c>
      <c r="BI25" s="5"/>
      <c r="BJ25" s="5"/>
      <c r="BK25" s="5">
        <f>AC25+AJ25+BH25</f>
        <v>3496.4156513775383</v>
      </c>
      <c r="BL25" s="5"/>
      <c r="BM25" s="8">
        <f>BH25/BK25</f>
        <v>0.49058380390413975</v>
      </c>
      <c r="BN25" s="8"/>
      <c r="BO25" s="7"/>
      <c r="BP25" s="5"/>
      <c r="BQ25" s="5"/>
      <c r="BR25" s="5"/>
      <c r="BS25" s="5"/>
      <c r="BT25" s="7"/>
      <c r="BU25" s="7"/>
      <c r="BV25" s="7"/>
      <c r="BW25" s="7"/>
      <c r="BX25" s="8">
        <f>AC25/BK25</f>
        <v>0.31693879311206014</v>
      </c>
      <c r="BY25" s="8">
        <f>AJ25/BK25</f>
        <v>0.19247740298380012</v>
      </c>
      <c r="BZ25" s="8">
        <f>BH25/BK25</f>
        <v>0.49058380390413975</v>
      </c>
      <c r="CA25" s="5">
        <v>199.81983485864311</v>
      </c>
      <c r="CB25" s="5"/>
      <c r="CC25" s="5"/>
      <c r="CD25" s="5"/>
      <c r="CE25" s="5"/>
      <c r="CF25" s="5"/>
      <c r="CG25" s="5"/>
      <c r="CH25" s="5"/>
      <c r="CI25" s="5"/>
      <c r="CJ25" s="5"/>
      <c r="CL25" s="5"/>
      <c r="CM25" s="5"/>
      <c r="CO25" s="5"/>
      <c r="CP25" s="5"/>
      <c r="CQ25" s="5"/>
    </row>
    <row r="26" spans="1:122" x14ac:dyDescent="0.25">
      <c r="A26" t="s">
        <v>267</v>
      </c>
      <c r="B26" t="s">
        <v>255</v>
      </c>
      <c r="C26" s="4">
        <v>42065</v>
      </c>
      <c r="G26">
        <v>133</v>
      </c>
      <c r="H26" t="s">
        <v>253</v>
      </c>
      <c r="I26" s="7">
        <v>9.6666666666666661</v>
      </c>
      <c r="M26" s="5">
        <v>1067.5</v>
      </c>
      <c r="N26" s="7">
        <v>23.75</v>
      </c>
      <c r="O26" s="7"/>
      <c r="P26" s="7"/>
      <c r="AC26" s="5">
        <v>953.34416363103583</v>
      </c>
      <c r="AD26" s="5"/>
      <c r="AE26" s="8"/>
      <c r="AF26" s="8"/>
      <c r="AG26" s="8"/>
      <c r="AH26" s="8"/>
      <c r="AI26" s="8"/>
      <c r="AJ26" s="5">
        <v>533.54001137404111</v>
      </c>
      <c r="AK26" s="8">
        <v>3.5733333333333337</v>
      </c>
      <c r="AL26" s="8"/>
      <c r="AM26" s="8"/>
      <c r="AN26" s="8"/>
      <c r="AO26" s="8"/>
      <c r="AP26" s="8"/>
      <c r="AQ26" s="9">
        <f>AK26/AJ26</f>
        <v>6.6974046128814675E-3</v>
      </c>
      <c r="AR26" s="5"/>
      <c r="AS26" s="8"/>
      <c r="AT26" s="8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>
        <v>2132.892028155562</v>
      </c>
      <c r="BI26" s="5"/>
      <c r="BJ26" s="5"/>
      <c r="BK26" s="5">
        <f>AC26+AJ26+BH26</f>
        <v>3619.7762031606389</v>
      </c>
      <c r="BL26" s="5"/>
      <c r="BM26" s="8">
        <f>BH26/BK26</f>
        <v>0.58923312062585775</v>
      </c>
      <c r="BN26" s="8"/>
      <c r="BO26" s="7"/>
      <c r="BP26" s="5"/>
      <c r="BQ26" s="5"/>
      <c r="BR26" s="5"/>
      <c r="BS26" s="5"/>
      <c r="BT26" s="7"/>
      <c r="BU26" s="7"/>
      <c r="BV26" s="7"/>
      <c r="BW26" s="7"/>
      <c r="BX26" s="8">
        <f>AC26/BK26</f>
        <v>0.26337102354521674</v>
      </c>
      <c r="BY26" s="8">
        <f>AJ26/BK26</f>
        <v>0.14739585582892556</v>
      </c>
      <c r="BZ26" s="8">
        <f>BH26/BK26</f>
        <v>0.58923312062585775</v>
      </c>
      <c r="CA26" s="5">
        <v>311.40645820858566</v>
      </c>
      <c r="CB26" s="5"/>
      <c r="CC26" s="5"/>
      <c r="CD26" s="5"/>
      <c r="CE26" s="5"/>
      <c r="CF26" s="5"/>
      <c r="CG26" s="5"/>
      <c r="CH26" s="5"/>
      <c r="CI26" s="5"/>
      <c r="CJ26" s="5"/>
      <c r="CL26" s="5"/>
      <c r="CM26" s="5"/>
      <c r="CO26" s="5"/>
      <c r="CP26" s="5"/>
      <c r="CQ26" s="5"/>
    </row>
    <row r="27" spans="1:122" x14ac:dyDescent="0.25">
      <c r="A27" t="s">
        <v>267</v>
      </c>
      <c r="B27" t="s">
        <v>255</v>
      </c>
      <c r="C27" s="4">
        <v>42087</v>
      </c>
      <c r="D27" s="5">
        <v>9</v>
      </c>
      <c r="E27" s="6" t="s">
        <v>207</v>
      </c>
      <c r="F27" t="s">
        <v>15</v>
      </c>
      <c r="G27">
        <v>155</v>
      </c>
      <c r="H27" t="s">
        <v>253</v>
      </c>
      <c r="I27" s="7"/>
      <c r="L27">
        <v>100</v>
      </c>
      <c r="V27">
        <v>155</v>
      </c>
      <c r="AC27" s="5"/>
      <c r="AD27" s="5"/>
      <c r="AE27" s="8"/>
      <c r="AF27" s="8"/>
      <c r="AG27" s="8"/>
      <c r="AH27" s="8"/>
      <c r="AI27" s="8"/>
      <c r="AJ27" s="5"/>
      <c r="AK27" s="8"/>
      <c r="AL27" s="8"/>
      <c r="AM27" s="8"/>
      <c r="AN27" s="8"/>
      <c r="AO27" s="8"/>
      <c r="AP27" s="8"/>
      <c r="AQ27" s="5"/>
      <c r="AR27" s="5"/>
      <c r="AS27" s="8"/>
      <c r="AT27" s="8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1"/>
      <c r="BL27" s="1"/>
      <c r="BO27" s="7"/>
      <c r="BP27" s="5"/>
      <c r="BQ27" s="5"/>
      <c r="BR27" s="5"/>
      <c r="BS27" s="5"/>
      <c r="BT27" s="7"/>
      <c r="BU27" s="7"/>
      <c r="BV27" s="7"/>
      <c r="BW27" s="7"/>
      <c r="BX27" s="7"/>
      <c r="BY27" s="7"/>
      <c r="BZ27" s="7"/>
      <c r="CA27" s="5"/>
      <c r="CB27" s="5"/>
      <c r="CC27" s="5"/>
      <c r="CD27" s="5"/>
      <c r="CE27" s="5"/>
      <c r="CF27" s="5"/>
      <c r="CG27" s="5"/>
      <c r="CH27" s="5"/>
      <c r="CI27" s="5"/>
      <c r="CJ27" s="5"/>
      <c r="CL27" s="5">
        <v>132.22363901102213</v>
      </c>
      <c r="CM27" s="5">
        <v>1300</v>
      </c>
      <c r="CO27" s="5"/>
      <c r="CP27" s="5"/>
      <c r="CQ27" s="5"/>
      <c r="CS27">
        <v>150</v>
      </c>
      <c r="CT27">
        <v>6.1349999999999998</v>
      </c>
      <c r="CV27">
        <v>100</v>
      </c>
      <c r="CW27">
        <v>13.753925363014858</v>
      </c>
      <c r="CY27">
        <v>100</v>
      </c>
      <c r="CZ27">
        <v>11.086513644838689</v>
      </c>
      <c r="DB27">
        <v>100</v>
      </c>
      <c r="DC27">
        <v>11.333526737691827</v>
      </c>
      <c r="DE27">
        <v>100</v>
      </c>
      <c r="DF27">
        <v>11.578648213481422</v>
      </c>
      <c r="DH27">
        <v>100</v>
      </c>
      <c r="DI27">
        <v>11.791300905723922</v>
      </c>
      <c r="DK27">
        <v>250</v>
      </c>
      <c r="DL27">
        <v>27.233812713864182</v>
      </c>
      <c r="DN27">
        <v>200</v>
      </c>
      <c r="DO27">
        <v>18.409387435509792</v>
      </c>
      <c r="DQ27">
        <v>200</v>
      </c>
      <c r="DR27">
        <v>20.901523996897446</v>
      </c>
    </row>
    <row r="28" spans="1:122" x14ac:dyDescent="0.25">
      <c r="A28" t="s">
        <v>267</v>
      </c>
      <c r="B28" t="s">
        <v>255</v>
      </c>
      <c r="C28" s="11">
        <v>42109</v>
      </c>
      <c r="D28" s="5">
        <v>10</v>
      </c>
      <c r="E28" s="6" t="s">
        <v>108</v>
      </c>
      <c r="F28" t="s">
        <v>16</v>
      </c>
      <c r="G28" s="12">
        <v>177</v>
      </c>
      <c r="H28" t="s">
        <v>253</v>
      </c>
      <c r="I28" s="7"/>
      <c r="AC28" s="5"/>
      <c r="AD28" s="5"/>
      <c r="AE28" s="8"/>
      <c r="AF28" s="8"/>
      <c r="AG28" s="8"/>
      <c r="AH28" s="8"/>
      <c r="AI28" s="8"/>
      <c r="AJ28" s="5"/>
      <c r="AK28" s="8"/>
      <c r="AL28" s="8"/>
      <c r="AM28" s="8"/>
      <c r="AN28" s="8"/>
      <c r="AO28" s="8"/>
      <c r="AP28" s="8"/>
      <c r="AQ28" s="5"/>
      <c r="AR28" s="5"/>
      <c r="AS28" s="8"/>
      <c r="AT28" s="8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>
        <v>751.36666666666702</v>
      </c>
      <c r="BH28" s="5"/>
      <c r="BI28" s="5"/>
      <c r="BJ28" s="5"/>
      <c r="BK28" s="1"/>
      <c r="BL28" s="1"/>
      <c r="BO28" s="7">
        <v>43.557649601178042</v>
      </c>
      <c r="BP28" s="5">
        <v>327.27765988671825</v>
      </c>
      <c r="BQ28" s="5"/>
      <c r="BR28" s="5"/>
      <c r="BS28" s="5"/>
      <c r="BT28" s="7">
        <v>14.417518056683624</v>
      </c>
      <c r="BU28" s="7"/>
      <c r="BV28" s="7"/>
      <c r="BW28" s="7"/>
      <c r="BX28" s="7"/>
      <c r="BY28" s="7"/>
      <c r="BZ28" s="7"/>
      <c r="CA28" s="5"/>
      <c r="CB28" s="5"/>
      <c r="CC28" s="5"/>
      <c r="CD28" s="5"/>
      <c r="CE28" s="5"/>
      <c r="CF28" s="5"/>
      <c r="CG28" s="5"/>
      <c r="CH28" s="5"/>
      <c r="CI28" s="5"/>
      <c r="CJ28" s="5"/>
      <c r="CL28" s="5"/>
      <c r="CM28" s="5"/>
      <c r="CO28" s="5"/>
      <c r="CP28" s="5"/>
      <c r="CQ28" s="5"/>
    </row>
    <row r="29" spans="1:122" x14ac:dyDescent="0.25">
      <c r="A29" t="s">
        <v>267</v>
      </c>
      <c r="B29" t="s">
        <v>255</v>
      </c>
      <c r="C29" s="6">
        <v>42166</v>
      </c>
      <c r="G29">
        <v>234</v>
      </c>
      <c r="H29" t="s">
        <v>253</v>
      </c>
      <c r="AU29"/>
      <c r="AV29"/>
      <c r="AW29"/>
      <c r="AY29"/>
      <c r="AZ29"/>
      <c r="BA29"/>
      <c r="BB29"/>
      <c r="BC29"/>
      <c r="BD29"/>
      <c r="CL29" s="5">
        <v>127.24298580158452</v>
      </c>
      <c r="CM29" s="5">
        <v>1200</v>
      </c>
    </row>
    <row r="30" spans="1:122" x14ac:dyDescent="0.25">
      <c r="A30" t="s">
        <v>268</v>
      </c>
      <c r="B30">
        <v>-1.8</v>
      </c>
      <c r="C30" s="4">
        <v>41932</v>
      </c>
      <c r="D30" s="5">
        <v>1</v>
      </c>
      <c r="E30" s="6" t="s">
        <v>209</v>
      </c>
      <c r="F30" t="s">
        <v>10</v>
      </c>
      <c r="G30">
        <v>0</v>
      </c>
      <c r="H30" t="s">
        <v>253</v>
      </c>
      <c r="I30" s="7"/>
      <c r="AC30" s="5"/>
      <c r="AD30" s="5"/>
      <c r="AE30" s="8"/>
      <c r="AF30" s="8"/>
      <c r="AG30" s="8"/>
      <c r="AH30" s="8"/>
      <c r="AI30" s="8"/>
      <c r="AJ30" s="5"/>
      <c r="AK30" s="8"/>
      <c r="AL30" s="8"/>
      <c r="AM30" s="8"/>
      <c r="AN30" s="8"/>
      <c r="AO30" s="8"/>
      <c r="AP30" s="8"/>
      <c r="AQ30" s="5"/>
      <c r="AR30" s="5"/>
      <c r="AS30" s="8"/>
      <c r="AT30" s="8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1"/>
      <c r="BL30" s="1"/>
      <c r="BO30" s="7"/>
      <c r="BP30" s="5"/>
      <c r="BQ30" s="5"/>
      <c r="BR30" s="5"/>
      <c r="BS30" s="5"/>
      <c r="BT30" s="7"/>
      <c r="BU30" s="7"/>
      <c r="BV30" s="7"/>
      <c r="BW30" s="7"/>
      <c r="BX30" s="7"/>
      <c r="BY30" s="7"/>
      <c r="BZ30" s="7"/>
      <c r="CA30" s="5"/>
      <c r="CB30" s="5"/>
      <c r="CC30" s="5"/>
      <c r="CD30" s="5"/>
      <c r="CE30" s="5"/>
      <c r="CF30" s="5"/>
      <c r="CG30" s="5"/>
      <c r="CH30" s="5"/>
      <c r="CI30" s="5"/>
      <c r="CJ30" s="5"/>
      <c r="CL30" s="5"/>
      <c r="CM30" s="5"/>
      <c r="CO30" s="5"/>
      <c r="CP30" s="5"/>
      <c r="CQ30" s="5"/>
    </row>
    <row r="31" spans="1:122" x14ac:dyDescent="0.25">
      <c r="A31" t="s">
        <v>268</v>
      </c>
      <c r="B31">
        <v>-1.8</v>
      </c>
      <c r="C31" s="4">
        <v>41961</v>
      </c>
      <c r="D31" s="5"/>
      <c r="E31" s="6"/>
      <c r="G31">
        <v>29</v>
      </c>
      <c r="H31" t="s">
        <v>253</v>
      </c>
      <c r="I31" s="7"/>
      <c r="AC31" s="5"/>
      <c r="AD31" s="5"/>
      <c r="AE31" s="8"/>
      <c r="AF31" s="8"/>
      <c r="AG31" s="8"/>
      <c r="AH31" s="8"/>
      <c r="AI31" s="8"/>
      <c r="AJ31" s="5"/>
      <c r="AK31" s="8"/>
      <c r="AL31" s="8"/>
      <c r="AM31" s="8"/>
      <c r="AN31" s="8"/>
      <c r="AO31" s="8"/>
      <c r="AP31" s="8"/>
      <c r="AQ31" s="5"/>
      <c r="AR31" s="5"/>
      <c r="AS31" s="8"/>
      <c r="AT31" s="8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1"/>
      <c r="BL31" s="1"/>
      <c r="BO31" s="7"/>
      <c r="BP31" s="5"/>
      <c r="BQ31" s="5"/>
      <c r="BR31" s="5"/>
      <c r="BS31" s="5"/>
      <c r="BT31" s="7"/>
      <c r="BU31" s="7"/>
      <c r="BV31" s="7"/>
      <c r="BW31" s="7"/>
      <c r="BX31" s="7"/>
      <c r="BY31" s="7"/>
      <c r="BZ31" s="7"/>
      <c r="CA31" s="5"/>
      <c r="CB31" s="5"/>
      <c r="CC31" s="5"/>
      <c r="CD31" s="5"/>
      <c r="CE31" s="5"/>
      <c r="CF31" s="5"/>
      <c r="CG31" s="5"/>
      <c r="CH31" s="5"/>
      <c r="CI31" s="5"/>
      <c r="CJ31" s="5"/>
      <c r="CL31" s="5">
        <v>155.16677081796246</v>
      </c>
      <c r="CM31" s="5">
        <v>1200</v>
      </c>
      <c r="CO31" s="5"/>
      <c r="CP31" s="5"/>
      <c r="CQ31" s="5"/>
    </row>
    <row r="32" spans="1:122" x14ac:dyDescent="0.25">
      <c r="A32" t="s">
        <v>268</v>
      </c>
      <c r="B32">
        <v>-1.8</v>
      </c>
      <c r="C32" s="4">
        <v>41988</v>
      </c>
      <c r="G32">
        <v>56</v>
      </c>
      <c r="H32" t="s">
        <v>253</v>
      </c>
      <c r="I32" s="7">
        <v>13.666666666666666</v>
      </c>
      <c r="M32" s="5">
        <v>417.5</v>
      </c>
      <c r="N32" s="7">
        <v>12.833333333333334</v>
      </c>
      <c r="O32" s="7"/>
      <c r="P32" s="7"/>
      <c r="AC32" s="5">
        <v>139.28011029044865</v>
      </c>
      <c r="AD32" s="5"/>
      <c r="AE32" s="8"/>
      <c r="AF32" s="8"/>
      <c r="AG32" s="8"/>
      <c r="AH32" s="8"/>
      <c r="AI32" s="8"/>
      <c r="AJ32" s="5">
        <v>165.31968220579569</v>
      </c>
      <c r="AK32" s="8">
        <v>0.7705333333333334</v>
      </c>
      <c r="AL32" s="8"/>
      <c r="AM32" s="8"/>
      <c r="AN32" s="8"/>
      <c r="AO32" s="8"/>
      <c r="AP32" s="8"/>
      <c r="AQ32" s="9">
        <f>AK32/AJ32</f>
        <v>4.6608687063295143E-3</v>
      </c>
      <c r="AR32" s="5"/>
      <c r="AS32" s="8"/>
      <c r="AT32" s="8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>
        <v>3.806267422638907</v>
      </c>
      <c r="BI32" s="5"/>
      <c r="BJ32" s="5"/>
      <c r="BK32" s="5">
        <f>AC32+AJ32+BH32</f>
        <v>308.40605991888322</v>
      </c>
      <c r="BL32" s="5"/>
      <c r="BM32" s="8">
        <f>BH32/BK32</f>
        <v>1.2341740054135217E-2</v>
      </c>
      <c r="BN32" s="8"/>
      <c r="BO32" s="7"/>
      <c r="BP32" s="5"/>
      <c r="BQ32" s="5"/>
      <c r="BR32" s="5"/>
      <c r="BS32" s="5"/>
      <c r="BT32" s="7"/>
      <c r="BU32" s="7"/>
      <c r="BV32" s="7"/>
      <c r="BW32" s="7"/>
      <c r="BX32" s="8">
        <f>AC32/BK32</f>
        <v>0.45161275471397033</v>
      </c>
      <c r="BY32" s="8">
        <f>AJ32/BK32</f>
        <v>0.53604550523189454</v>
      </c>
      <c r="BZ32" s="8">
        <f>BH32/BK32</f>
        <v>1.2341740054135217E-2</v>
      </c>
      <c r="CA32" s="5">
        <v>39.944194686513605</v>
      </c>
      <c r="CB32" s="5"/>
      <c r="CC32" s="5"/>
      <c r="CD32" s="5"/>
      <c r="CE32" s="5"/>
      <c r="CF32" s="5"/>
      <c r="CG32" s="5"/>
      <c r="CH32" s="5"/>
      <c r="CI32" s="5"/>
      <c r="CJ32" s="5"/>
      <c r="CL32" s="5"/>
      <c r="CM32" s="5"/>
      <c r="CO32" s="5"/>
      <c r="CP32" s="5"/>
      <c r="CQ32" s="5"/>
    </row>
    <row r="33" spans="1:122" x14ac:dyDescent="0.25">
      <c r="A33" t="s">
        <v>268</v>
      </c>
      <c r="B33">
        <v>-1.8</v>
      </c>
      <c r="C33" s="10">
        <v>41996</v>
      </c>
      <c r="G33">
        <v>64</v>
      </c>
      <c r="H33" t="s">
        <v>253</v>
      </c>
      <c r="I33" s="7"/>
      <c r="AC33" s="5"/>
      <c r="AD33" s="5"/>
      <c r="AE33" s="8"/>
      <c r="AF33" s="8"/>
      <c r="AG33" s="8"/>
      <c r="AH33" s="8"/>
      <c r="AI33" s="8"/>
      <c r="AJ33" s="5"/>
      <c r="AK33" s="8"/>
      <c r="AL33" s="8"/>
      <c r="AM33" s="8"/>
      <c r="AN33" s="8"/>
      <c r="AO33" s="8"/>
      <c r="AP33" s="8"/>
      <c r="AQ33" s="5"/>
      <c r="AR33" s="5"/>
      <c r="AS33" s="8"/>
      <c r="AT33" s="8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1"/>
      <c r="BL33" s="1"/>
      <c r="BO33" s="7"/>
      <c r="BP33" s="5"/>
      <c r="BQ33" s="5"/>
      <c r="BR33" s="5"/>
      <c r="BS33" s="5"/>
      <c r="BT33" s="7"/>
      <c r="BU33" s="7"/>
      <c r="BV33" s="7"/>
      <c r="BW33" s="7"/>
      <c r="BX33" s="7"/>
      <c r="BY33" s="7"/>
      <c r="BZ33" s="7"/>
      <c r="CA33" s="5"/>
      <c r="CB33" s="5"/>
      <c r="CC33" s="5"/>
      <c r="CD33" s="5"/>
      <c r="CE33" s="5"/>
      <c r="CF33" s="5"/>
      <c r="CG33" s="5"/>
      <c r="CH33" s="5"/>
      <c r="CI33" s="5"/>
      <c r="CJ33" s="5"/>
      <c r="CL33" s="5">
        <v>213.774234892929</v>
      </c>
      <c r="CM33" s="5">
        <v>1300</v>
      </c>
      <c r="CO33" s="5"/>
      <c r="CP33" s="5"/>
      <c r="CQ33" s="5"/>
      <c r="CS33">
        <v>150</v>
      </c>
      <c r="CT33">
        <v>39.81081027585158</v>
      </c>
      <c r="CV33">
        <v>100</v>
      </c>
      <c r="CW33">
        <v>22.851413723206974</v>
      </c>
      <c r="CY33">
        <v>100</v>
      </c>
      <c r="CZ33">
        <v>18.816489843446753</v>
      </c>
      <c r="DB33">
        <v>100</v>
      </c>
      <c r="DC33">
        <v>16.833406494507933</v>
      </c>
      <c r="DE33">
        <v>100</v>
      </c>
      <c r="DF33">
        <v>16.451570551953914</v>
      </c>
      <c r="DH33">
        <v>100</v>
      </c>
      <c r="DI33">
        <v>16.602997644721412</v>
      </c>
      <c r="DK33">
        <v>250</v>
      </c>
      <c r="DL33">
        <v>36.051706853857326</v>
      </c>
      <c r="DN33">
        <v>200</v>
      </c>
      <c r="DO33">
        <v>23.363651304854407</v>
      </c>
      <c r="DQ33">
        <v>200</v>
      </c>
      <c r="DR33">
        <v>22.992188200528723</v>
      </c>
    </row>
    <row r="34" spans="1:122" x14ac:dyDescent="0.25">
      <c r="A34" t="s">
        <v>268</v>
      </c>
      <c r="B34">
        <v>-1.8</v>
      </c>
      <c r="C34" s="4">
        <v>42003</v>
      </c>
      <c r="G34">
        <v>71</v>
      </c>
      <c r="H34" t="s">
        <v>253</v>
      </c>
      <c r="I34" s="7">
        <v>14</v>
      </c>
      <c r="M34" s="5">
        <v>668.33333333333326</v>
      </c>
      <c r="N34" s="7">
        <v>16.333333333333332</v>
      </c>
      <c r="O34" s="7"/>
      <c r="P34" s="7"/>
      <c r="AC34" s="5">
        <v>326.0613572026088</v>
      </c>
      <c r="AD34" s="5"/>
      <c r="AE34" s="8"/>
      <c r="AF34" s="8"/>
      <c r="AG34" s="8"/>
      <c r="AH34" s="8"/>
      <c r="AI34" s="8"/>
      <c r="AJ34" s="5">
        <v>247.18492267797441</v>
      </c>
      <c r="AK34" s="8">
        <v>1.4183441666666665</v>
      </c>
      <c r="AL34" s="8"/>
      <c r="AM34" s="8"/>
      <c r="AN34" s="8"/>
      <c r="AO34" s="8"/>
      <c r="AP34" s="8"/>
      <c r="AQ34" s="9">
        <f>AK34/AJ34</f>
        <v>5.7379881883590673E-3</v>
      </c>
      <c r="AR34" s="5"/>
      <c r="AS34" s="8"/>
      <c r="AT34" s="8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>
        <v>25.301376839302527</v>
      </c>
      <c r="BI34" s="5"/>
      <c r="BJ34" s="5"/>
      <c r="BK34" s="5">
        <f>AC34+AJ34+BH34</f>
        <v>598.54765671988571</v>
      </c>
      <c r="BL34" s="5"/>
      <c r="BM34" s="8">
        <f>BH34/BK34</f>
        <v>4.2271282086303978E-2</v>
      </c>
      <c r="BN34" s="8"/>
      <c r="BO34" s="7"/>
      <c r="BP34" s="5"/>
      <c r="BQ34" s="5"/>
      <c r="BR34" s="5"/>
      <c r="BS34" s="5"/>
      <c r="BT34" s="7"/>
      <c r="BU34" s="7"/>
      <c r="BV34" s="7"/>
      <c r="BW34" s="7"/>
      <c r="BX34" s="8">
        <f>AC34/BK34</f>
        <v>0.54475421220336051</v>
      </c>
      <c r="BY34" s="8">
        <f>AJ34/BK34</f>
        <v>0.41297450571033556</v>
      </c>
      <c r="BZ34" s="8">
        <f>BH34/BK34</f>
        <v>4.2271282086303978E-2</v>
      </c>
      <c r="CA34" s="5">
        <v>116.85401931141864</v>
      </c>
      <c r="CB34" s="5"/>
      <c r="CC34" s="5"/>
      <c r="CD34" s="5"/>
      <c r="CE34" s="5"/>
      <c r="CF34" s="5"/>
      <c r="CG34" s="5"/>
      <c r="CH34" s="5"/>
      <c r="CI34" s="5"/>
      <c r="CJ34" s="5"/>
      <c r="CL34" s="5"/>
      <c r="CM34" s="5"/>
      <c r="CO34" s="5"/>
      <c r="CP34" s="5"/>
      <c r="CQ34" s="5"/>
    </row>
    <row r="35" spans="1:122" x14ac:dyDescent="0.25">
      <c r="A35" t="s">
        <v>268</v>
      </c>
      <c r="B35">
        <v>-1.8</v>
      </c>
      <c r="C35" s="10">
        <v>42004</v>
      </c>
      <c r="G35">
        <v>72</v>
      </c>
      <c r="H35" t="s">
        <v>253</v>
      </c>
      <c r="I35" s="7"/>
      <c r="AC35" s="5"/>
      <c r="AD35" s="5"/>
      <c r="AE35" s="8"/>
      <c r="AF35" s="8"/>
      <c r="AG35" s="8"/>
      <c r="AH35" s="8"/>
      <c r="AI35" s="8"/>
      <c r="AJ35" s="5"/>
      <c r="AK35" s="8"/>
      <c r="AL35" s="8"/>
      <c r="AM35" s="8"/>
      <c r="AN35" s="8"/>
      <c r="AO35" s="8"/>
      <c r="AP35" s="8"/>
      <c r="AQ35" s="5"/>
      <c r="AR35" s="5"/>
      <c r="AS35" s="8"/>
      <c r="AT35" s="8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1"/>
      <c r="BL35" s="1"/>
      <c r="BO35" s="7"/>
      <c r="BP35" s="5"/>
      <c r="BQ35" s="5"/>
      <c r="BR35" s="5"/>
      <c r="BS35" s="5"/>
      <c r="BT35" s="7"/>
      <c r="BU35" s="7"/>
      <c r="BV35" s="7"/>
      <c r="BW35" s="7"/>
      <c r="BX35" s="7"/>
      <c r="BY35" s="7"/>
      <c r="BZ35" s="7"/>
      <c r="CA35" s="5"/>
      <c r="CB35" s="5"/>
      <c r="CC35" s="5"/>
      <c r="CD35" s="5"/>
      <c r="CE35" s="5"/>
      <c r="CF35" s="5"/>
      <c r="CG35" s="5"/>
      <c r="CH35" s="5"/>
      <c r="CI35" s="5"/>
      <c r="CJ35" s="5"/>
      <c r="CL35" s="5">
        <v>192.59615403119523</v>
      </c>
      <c r="CM35" s="5">
        <v>1300</v>
      </c>
      <c r="CO35" s="5"/>
      <c r="CP35" s="5"/>
      <c r="CQ35" s="5"/>
      <c r="CS35">
        <v>150</v>
      </c>
      <c r="CT35">
        <v>25.643655625658049</v>
      </c>
      <c r="CV35">
        <v>100</v>
      </c>
      <c r="CW35">
        <v>20.697890610549088</v>
      </c>
      <c r="CY35">
        <v>100</v>
      </c>
      <c r="CZ35">
        <v>18.043135413554154</v>
      </c>
      <c r="DB35">
        <v>100</v>
      </c>
      <c r="DC35">
        <v>15.86193782360508</v>
      </c>
      <c r="DE35">
        <v>100</v>
      </c>
      <c r="DF35">
        <v>15.937055422956258</v>
      </c>
      <c r="DH35">
        <v>100</v>
      </c>
      <c r="DI35">
        <v>16.198349656106046</v>
      </c>
      <c r="DK35">
        <v>250</v>
      </c>
      <c r="DL35">
        <v>34.509214424664123</v>
      </c>
      <c r="DN35">
        <v>200</v>
      </c>
      <c r="DO35">
        <v>22.844742355098624</v>
      </c>
      <c r="DQ35">
        <v>200</v>
      </c>
      <c r="DR35">
        <v>22.860172699003805</v>
      </c>
    </row>
    <row r="36" spans="1:122" x14ac:dyDescent="0.25">
      <c r="A36" t="s">
        <v>268</v>
      </c>
      <c r="B36">
        <v>-1.8</v>
      </c>
      <c r="C36" s="10">
        <v>42009</v>
      </c>
      <c r="G36">
        <v>77</v>
      </c>
      <c r="H36" t="s">
        <v>253</v>
      </c>
      <c r="I36" s="7"/>
      <c r="S36">
        <v>77</v>
      </c>
      <c r="AC36" s="5"/>
      <c r="AD36" s="5"/>
      <c r="AE36" s="8"/>
      <c r="AF36" s="8"/>
      <c r="AG36" s="8"/>
      <c r="AH36" s="8"/>
      <c r="AI36" s="8"/>
      <c r="AJ36" s="5"/>
      <c r="AK36" s="8"/>
      <c r="AL36" s="8"/>
      <c r="AM36" s="8"/>
      <c r="AN36" s="8"/>
      <c r="AO36" s="8"/>
      <c r="AP36" s="8"/>
      <c r="AQ36" s="5"/>
      <c r="AR36" s="5"/>
      <c r="AS36" s="8"/>
      <c r="AT36" s="8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1"/>
      <c r="BL36" s="1"/>
      <c r="BO36" s="7"/>
      <c r="BP36" s="5"/>
      <c r="BQ36" s="5"/>
      <c r="BR36" s="5"/>
      <c r="BS36" s="5"/>
      <c r="BT36" s="7"/>
      <c r="BU36" s="7"/>
      <c r="BV36" s="7"/>
      <c r="BW36" s="7"/>
      <c r="BX36" s="7"/>
      <c r="BY36" s="7"/>
      <c r="BZ36" s="7"/>
      <c r="CA36" s="5"/>
      <c r="CB36" s="5"/>
      <c r="CC36" s="5"/>
      <c r="CD36" s="5"/>
      <c r="CE36" s="5"/>
      <c r="CF36" s="5"/>
      <c r="CG36" s="5"/>
      <c r="CH36" s="5"/>
      <c r="CI36" s="5"/>
      <c r="CJ36" s="5"/>
      <c r="CL36" s="5">
        <v>200.79396395613381</v>
      </c>
      <c r="CM36" s="5">
        <v>1300</v>
      </c>
      <c r="CO36" s="5"/>
      <c r="CP36" s="5"/>
      <c r="CQ36" s="5"/>
      <c r="CS36">
        <v>150</v>
      </c>
      <c r="CT36">
        <v>32.202712773164599</v>
      </c>
      <c r="CV36">
        <v>100</v>
      </c>
      <c r="CW36">
        <v>20.68816218858268</v>
      </c>
      <c r="CY36">
        <v>100</v>
      </c>
      <c r="CZ36">
        <v>16.619097482784888</v>
      </c>
      <c r="DB36">
        <v>100</v>
      </c>
      <c r="DC36">
        <v>15.204385060083467</v>
      </c>
      <c r="DE36">
        <v>100</v>
      </c>
      <c r="DF36">
        <v>15.751265639718611</v>
      </c>
      <c r="DH36">
        <v>100</v>
      </c>
      <c r="DI36">
        <v>16.091885814816727</v>
      </c>
      <c r="DK36">
        <v>250</v>
      </c>
      <c r="DL36">
        <v>34.807875091087951</v>
      </c>
      <c r="DN36">
        <v>200</v>
      </c>
      <c r="DO36">
        <v>23.631680372866676</v>
      </c>
      <c r="DQ36">
        <v>200</v>
      </c>
      <c r="DR36">
        <v>25.796899533028245</v>
      </c>
    </row>
    <row r="37" spans="1:122" x14ac:dyDescent="0.25">
      <c r="A37" t="s">
        <v>268</v>
      </c>
      <c r="B37">
        <v>-1.8</v>
      </c>
      <c r="C37" s="10">
        <v>42011</v>
      </c>
      <c r="G37">
        <v>79</v>
      </c>
      <c r="H37" t="s">
        <v>253</v>
      </c>
      <c r="I37" s="7"/>
      <c r="AC37" s="5"/>
      <c r="AD37" s="5"/>
      <c r="AE37" s="8"/>
      <c r="AF37" s="8"/>
      <c r="AG37" s="8"/>
      <c r="AH37" s="8"/>
      <c r="AI37" s="8"/>
      <c r="AJ37" s="5"/>
      <c r="AK37" s="8"/>
      <c r="AL37" s="8"/>
      <c r="AM37" s="8"/>
      <c r="AN37" s="8"/>
      <c r="AO37" s="8"/>
      <c r="AP37" s="8"/>
      <c r="AQ37" s="5"/>
      <c r="AR37" s="5"/>
      <c r="AS37" s="8"/>
      <c r="AT37" s="8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1"/>
      <c r="BL37" s="1"/>
      <c r="BO37" s="7"/>
      <c r="BP37" s="5"/>
      <c r="BQ37" s="5"/>
      <c r="BR37" s="5"/>
      <c r="BS37" s="5"/>
      <c r="BT37" s="7"/>
      <c r="BU37" s="7"/>
      <c r="BV37" s="7"/>
      <c r="BW37" s="7"/>
      <c r="BX37" s="7"/>
      <c r="BY37" s="7"/>
      <c r="BZ37" s="7"/>
      <c r="CA37" s="5"/>
      <c r="CB37" s="5"/>
      <c r="CC37" s="5"/>
      <c r="CD37" s="5"/>
      <c r="CE37" s="5"/>
      <c r="CF37" s="5"/>
      <c r="CG37" s="5"/>
      <c r="CH37" s="5"/>
      <c r="CI37" s="5"/>
      <c r="CJ37" s="5"/>
      <c r="CL37" s="5">
        <v>153.57198508826056</v>
      </c>
      <c r="CM37" s="5">
        <v>1300</v>
      </c>
      <c r="CO37" s="5"/>
      <c r="CP37" s="5"/>
      <c r="CQ37" s="5"/>
      <c r="CS37">
        <v>150</v>
      </c>
      <c r="CT37">
        <v>18.975282358693516</v>
      </c>
      <c r="CV37">
        <v>100</v>
      </c>
      <c r="CW37">
        <v>13.038599547736553</v>
      </c>
      <c r="CY37">
        <v>100</v>
      </c>
      <c r="CZ37">
        <v>9.6052377227539694</v>
      </c>
      <c r="DB37">
        <v>100</v>
      </c>
      <c r="DC37">
        <v>9.8627974008815045</v>
      </c>
      <c r="DE37">
        <v>100</v>
      </c>
      <c r="DF37">
        <v>10.884506615393761</v>
      </c>
      <c r="DH37">
        <v>100</v>
      </c>
      <c r="DI37">
        <v>12.758358676890204</v>
      </c>
      <c r="DK37">
        <v>250</v>
      </c>
      <c r="DL37">
        <v>31.135232086410173</v>
      </c>
      <c r="DN37">
        <v>200</v>
      </c>
      <c r="DO37">
        <v>22.527710056374666</v>
      </c>
      <c r="DQ37">
        <v>200</v>
      </c>
      <c r="DR37">
        <v>24.784260623126208</v>
      </c>
    </row>
    <row r="38" spans="1:122" x14ac:dyDescent="0.25">
      <c r="A38" t="s">
        <v>268</v>
      </c>
      <c r="B38">
        <v>-1.8</v>
      </c>
      <c r="C38" s="4">
        <v>42013</v>
      </c>
      <c r="G38">
        <v>81</v>
      </c>
      <c r="H38" t="s">
        <v>253</v>
      </c>
      <c r="I38" s="7">
        <v>15</v>
      </c>
      <c r="M38" s="5">
        <v>820</v>
      </c>
      <c r="N38" s="7">
        <v>15.416666666666666</v>
      </c>
      <c r="O38" s="7"/>
      <c r="P38" s="7"/>
      <c r="AC38" s="5">
        <v>780.41104519765781</v>
      </c>
      <c r="AD38" s="5"/>
      <c r="AE38" s="8"/>
      <c r="AF38" s="8"/>
      <c r="AG38" s="8"/>
      <c r="AH38" s="8"/>
      <c r="AI38" s="8"/>
      <c r="AJ38" s="5">
        <v>447.23189542871006</v>
      </c>
      <c r="AK38" s="8">
        <v>2.1034008333333332</v>
      </c>
      <c r="AL38" s="8"/>
      <c r="AM38" s="8"/>
      <c r="AN38" s="8"/>
      <c r="AO38" s="8"/>
      <c r="AP38" s="8"/>
      <c r="AQ38" s="9">
        <f>AK38/AJ38</f>
        <v>4.7031547947112388E-3</v>
      </c>
      <c r="AR38" s="5"/>
      <c r="AS38" s="8"/>
      <c r="AT38" s="8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>
        <v>142.41923199157878</v>
      </c>
      <c r="BI38" s="5"/>
      <c r="BJ38" s="5"/>
      <c r="BK38" s="5">
        <f>AC38+AJ38+BH38</f>
        <v>1370.0621726179465</v>
      </c>
      <c r="BL38" s="5"/>
      <c r="BM38" s="8">
        <f>BH38/BK38</f>
        <v>0.1039509263433212</v>
      </c>
      <c r="BN38" s="8"/>
      <c r="BO38" s="7"/>
      <c r="BP38" s="5"/>
      <c r="BQ38" s="5"/>
      <c r="BR38" s="5"/>
      <c r="BS38" s="5"/>
      <c r="BT38" s="7"/>
      <c r="BU38" s="7"/>
      <c r="BV38" s="7"/>
      <c r="BW38" s="7"/>
      <c r="BX38" s="8">
        <f>AC38/BK38</f>
        <v>0.56961724861465979</v>
      </c>
      <c r="BY38" s="8">
        <f>AJ38/BK38</f>
        <v>0.32643182504201906</v>
      </c>
      <c r="BZ38" s="8">
        <f>BH38/BK38</f>
        <v>0.1039509263433212</v>
      </c>
      <c r="CA38" s="5"/>
      <c r="CB38" s="5"/>
      <c r="CC38" s="5"/>
      <c r="CD38" s="5"/>
      <c r="CE38" s="5"/>
      <c r="CF38" s="5"/>
      <c r="CG38" s="5"/>
      <c r="CH38" s="5"/>
      <c r="CI38" s="5"/>
      <c r="CJ38" s="5"/>
      <c r="CL38" s="5">
        <v>182.73164973416411</v>
      </c>
      <c r="CM38" s="5">
        <v>1300</v>
      </c>
      <c r="CO38" s="5"/>
      <c r="CP38" s="5"/>
      <c r="CQ38" s="5"/>
      <c r="CS38">
        <v>150</v>
      </c>
      <c r="CT38">
        <v>23.138493118446881</v>
      </c>
      <c r="CV38">
        <v>100</v>
      </c>
      <c r="CW38">
        <v>17.367294055338455</v>
      </c>
      <c r="CY38">
        <v>100</v>
      </c>
      <c r="CZ38">
        <v>13.828895377964812</v>
      </c>
      <c r="DB38">
        <v>100</v>
      </c>
      <c r="DC38">
        <v>13.930783633518951</v>
      </c>
      <c r="DE38">
        <v>100</v>
      </c>
      <c r="DF38">
        <v>15.104094923079652</v>
      </c>
      <c r="DH38">
        <v>100</v>
      </c>
      <c r="DI38">
        <v>16.243418150631499</v>
      </c>
      <c r="DK38">
        <v>250</v>
      </c>
      <c r="DL38">
        <v>34.613651947411384</v>
      </c>
      <c r="DN38">
        <v>200</v>
      </c>
      <c r="DO38">
        <v>23.319033003884236</v>
      </c>
      <c r="DQ38">
        <v>200</v>
      </c>
      <c r="DR38">
        <v>25.185985523888242</v>
      </c>
    </row>
    <row r="39" spans="1:122" x14ac:dyDescent="0.25">
      <c r="A39" t="s">
        <v>268</v>
      </c>
      <c r="B39">
        <v>-1.8</v>
      </c>
      <c r="C39" s="10">
        <v>42016</v>
      </c>
      <c r="G39">
        <v>84</v>
      </c>
      <c r="H39" t="s">
        <v>253</v>
      </c>
      <c r="I39" s="7"/>
      <c r="AC39" s="5"/>
      <c r="AD39" s="5"/>
      <c r="AE39" s="8"/>
      <c r="AF39" s="8"/>
      <c r="AG39" s="8"/>
      <c r="AH39" s="8"/>
      <c r="AI39" s="8"/>
      <c r="AJ39" s="5"/>
      <c r="AK39" s="8"/>
      <c r="AL39" s="8"/>
      <c r="AM39" s="8"/>
      <c r="AN39" s="8"/>
      <c r="AO39" s="8"/>
      <c r="AP39" s="8"/>
      <c r="AQ39" s="5"/>
      <c r="AR39" s="5"/>
      <c r="AS39" s="8"/>
      <c r="AT39" s="8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1"/>
      <c r="BL39" s="1"/>
      <c r="BO39" s="7"/>
      <c r="BP39" s="5"/>
      <c r="BQ39" s="5"/>
      <c r="BR39" s="5"/>
      <c r="BS39" s="5"/>
      <c r="BT39" s="7"/>
      <c r="BU39" s="7"/>
      <c r="BV39" s="7"/>
      <c r="BW39" s="7"/>
      <c r="BX39" s="7"/>
      <c r="BY39" s="7"/>
      <c r="BZ39" s="7"/>
      <c r="CA39" s="5">
        <v>194.10790179679216</v>
      </c>
      <c r="CB39" s="5"/>
      <c r="CC39" s="5"/>
      <c r="CD39" s="5"/>
      <c r="CE39" s="5"/>
      <c r="CF39" s="5"/>
      <c r="CG39" s="5"/>
      <c r="CH39" s="5"/>
      <c r="CI39" s="5"/>
      <c r="CJ39" s="5"/>
      <c r="CL39" s="5">
        <v>219.36784000835527</v>
      </c>
      <c r="CM39" s="5">
        <v>1300</v>
      </c>
      <c r="CO39" s="5"/>
      <c r="CP39" s="5"/>
      <c r="CQ39" s="5"/>
      <c r="CS39">
        <v>150</v>
      </c>
      <c r="CT39">
        <v>44.017769771304259</v>
      </c>
      <c r="CV39">
        <v>100</v>
      </c>
      <c r="CW39">
        <v>23.688825381829638</v>
      </c>
      <c r="CY39">
        <v>100</v>
      </c>
      <c r="CZ39">
        <v>19.059017191279821</v>
      </c>
      <c r="DB39">
        <v>100</v>
      </c>
      <c r="DC39">
        <v>16.28391456493992</v>
      </c>
      <c r="DE39">
        <v>100</v>
      </c>
      <c r="DF39">
        <v>16.355868015362901</v>
      </c>
      <c r="DH39">
        <v>100</v>
      </c>
      <c r="DI39">
        <v>16.282106689301145</v>
      </c>
      <c r="DK39">
        <v>250</v>
      </c>
      <c r="DL39">
        <v>34.502452744708862</v>
      </c>
      <c r="DN39">
        <v>200</v>
      </c>
      <c r="DO39">
        <v>23.620539566916527</v>
      </c>
      <c r="DQ39">
        <v>200</v>
      </c>
      <c r="DR39">
        <v>25.557346082712193</v>
      </c>
    </row>
    <row r="40" spans="1:122" x14ac:dyDescent="0.25">
      <c r="A40" t="s">
        <v>268</v>
      </c>
      <c r="B40">
        <v>-1.8</v>
      </c>
      <c r="C40" s="4">
        <v>42023</v>
      </c>
      <c r="G40">
        <v>91</v>
      </c>
      <c r="H40" t="s">
        <v>253</v>
      </c>
      <c r="I40" s="7">
        <v>14</v>
      </c>
      <c r="M40" s="5">
        <v>1003.3333333333333</v>
      </c>
      <c r="N40" s="7">
        <v>17.5</v>
      </c>
      <c r="O40" s="7"/>
      <c r="P40" s="7"/>
      <c r="AC40" s="5">
        <v>856.24113124745531</v>
      </c>
      <c r="AD40" s="5"/>
      <c r="AE40" s="8"/>
      <c r="AF40" s="8"/>
      <c r="AG40" s="8"/>
      <c r="AH40" s="8"/>
      <c r="AI40" s="8"/>
      <c r="AJ40" s="5">
        <v>541.04968908024705</v>
      </c>
      <c r="AK40" s="8">
        <v>3.2750866666666663</v>
      </c>
      <c r="AL40" s="8"/>
      <c r="AM40" s="8"/>
      <c r="AN40" s="8"/>
      <c r="AO40" s="8"/>
      <c r="AP40" s="8"/>
      <c r="AQ40" s="9">
        <f>AK40/AJ40</f>
        <v>6.0532086659806101E-3</v>
      </c>
      <c r="AR40" s="5"/>
      <c r="AS40" s="8"/>
      <c r="AT40" s="8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>
        <v>208.40937342781868</v>
      </c>
      <c r="BI40" s="5"/>
      <c r="BJ40" s="5"/>
      <c r="BK40" s="5">
        <f>AC40+AJ40+BH40</f>
        <v>1605.7001937555212</v>
      </c>
      <c r="BL40" s="5"/>
      <c r="BM40" s="8">
        <f>BH40/BK40</f>
        <v>0.12979345349668084</v>
      </c>
      <c r="BN40" s="8"/>
      <c r="BO40" s="7"/>
      <c r="BP40" s="5"/>
      <c r="BQ40" s="5"/>
      <c r="BR40" s="5"/>
      <c r="BS40" s="5"/>
      <c r="BT40" s="7"/>
      <c r="BU40" s="7"/>
      <c r="BV40" s="7"/>
      <c r="BW40" s="7"/>
      <c r="BX40" s="8">
        <f>AC40/BK40</f>
        <v>0.53325093599498175</v>
      </c>
      <c r="BY40" s="8">
        <f>AJ40/BK40</f>
        <v>0.33695561050833722</v>
      </c>
      <c r="BZ40" s="8">
        <f>BH40/BK40</f>
        <v>0.12979345349668084</v>
      </c>
      <c r="CA40" s="5">
        <v>259.79210419206635</v>
      </c>
      <c r="CB40" s="5"/>
      <c r="CC40" s="5"/>
      <c r="CD40" s="5"/>
      <c r="CE40" s="5"/>
      <c r="CF40" s="5"/>
      <c r="CG40" s="5"/>
      <c r="CH40" s="5"/>
      <c r="CI40" s="5"/>
      <c r="CJ40" s="5"/>
      <c r="CL40" s="5"/>
      <c r="CM40" s="5"/>
      <c r="CO40" s="5"/>
      <c r="CP40" s="5"/>
      <c r="CQ40" s="5"/>
    </row>
    <row r="41" spans="1:122" x14ac:dyDescent="0.25">
      <c r="A41" t="s">
        <v>268</v>
      </c>
      <c r="B41">
        <v>-1.8</v>
      </c>
      <c r="C41" s="10">
        <v>42027</v>
      </c>
      <c r="G41">
        <v>95</v>
      </c>
      <c r="H41" t="s">
        <v>253</v>
      </c>
      <c r="I41" s="7"/>
      <c r="AC41" s="5"/>
      <c r="AD41" s="5"/>
      <c r="AE41" s="8"/>
      <c r="AF41" s="8"/>
      <c r="AG41" s="8"/>
      <c r="AH41" s="8"/>
      <c r="AI41" s="8"/>
      <c r="AJ41" s="5"/>
      <c r="AK41" s="8"/>
      <c r="AL41" s="8"/>
      <c r="AM41" s="8"/>
      <c r="AN41" s="8"/>
      <c r="AO41" s="8"/>
      <c r="AP41" s="8"/>
      <c r="AQ41" s="5"/>
      <c r="AR41" s="5"/>
      <c r="AS41" s="8"/>
      <c r="AT41" s="8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1"/>
      <c r="BL41" s="1"/>
      <c r="BO41" s="7"/>
      <c r="BP41" s="5"/>
      <c r="BQ41" s="5"/>
      <c r="BR41" s="5"/>
      <c r="BS41" s="5"/>
      <c r="BT41" s="7"/>
      <c r="BU41" s="7"/>
      <c r="BV41" s="7"/>
      <c r="BW41" s="7"/>
      <c r="BX41" s="7"/>
      <c r="BY41" s="7"/>
      <c r="BZ41" s="7"/>
      <c r="CA41" s="5"/>
      <c r="CB41" s="5"/>
      <c r="CC41" s="5"/>
      <c r="CD41" s="5"/>
      <c r="CE41" s="5"/>
      <c r="CF41" s="5"/>
      <c r="CG41" s="5"/>
      <c r="CH41" s="5"/>
      <c r="CI41" s="5"/>
      <c r="CJ41" s="5"/>
      <c r="CL41" s="5">
        <v>169.87632747117607</v>
      </c>
      <c r="CM41" s="5">
        <v>1300</v>
      </c>
      <c r="CO41" s="5"/>
      <c r="CP41" s="5"/>
      <c r="CQ41" s="5"/>
      <c r="CS41">
        <v>150</v>
      </c>
      <c r="CT41">
        <v>26.030748448421928</v>
      </c>
      <c r="CV41">
        <v>100</v>
      </c>
      <c r="CW41">
        <v>16.175469207600599</v>
      </c>
      <c r="CY41">
        <v>100</v>
      </c>
      <c r="CZ41">
        <v>11.766071869751684</v>
      </c>
      <c r="DB41">
        <v>100</v>
      </c>
      <c r="DC41">
        <v>11.772056010833083</v>
      </c>
      <c r="DE41">
        <v>100</v>
      </c>
      <c r="DF41">
        <v>12.720791697259997</v>
      </c>
      <c r="DH41">
        <v>100</v>
      </c>
      <c r="DI41">
        <v>14.07798158719296</v>
      </c>
      <c r="DK41">
        <v>250</v>
      </c>
      <c r="DL41">
        <v>32.086278806560401</v>
      </c>
      <c r="DN41">
        <v>200</v>
      </c>
      <c r="DO41">
        <v>21.727574391984653</v>
      </c>
      <c r="DQ41">
        <v>200</v>
      </c>
      <c r="DR41">
        <v>23.519355451570753</v>
      </c>
    </row>
    <row r="42" spans="1:122" x14ac:dyDescent="0.25">
      <c r="A42" t="s">
        <v>268</v>
      </c>
      <c r="B42">
        <v>-1.8</v>
      </c>
      <c r="C42" s="10">
        <v>42030</v>
      </c>
      <c r="G42">
        <v>98</v>
      </c>
      <c r="H42" t="s">
        <v>253</v>
      </c>
      <c r="I42" s="7"/>
      <c r="AC42" s="5"/>
      <c r="AD42" s="5"/>
      <c r="AE42" s="8"/>
      <c r="AF42" s="8"/>
      <c r="AG42" s="8"/>
      <c r="AH42" s="8"/>
      <c r="AI42" s="8"/>
      <c r="AJ42" s="5"/>
      <c r="AK42" s="8"/>
      <c r="AL42" s="8"/>
      <c r="AM42" s="8"/>
      <c r="AN42" s="8"/>
      <c r="AO42" s="8"/>
      <c r="AP42" s="8"/>
      <c r="AQ42" s="5"/>
      <c r="AR42" s="5"/>
      <c r="AS42" s="8"/>
      <c r="AT42" s="8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1"/>
      <c r="BL42" s="1"/>
      <c r="BO42" s="7"/>
      <c r="BP42" s="5"/>
      <c r="BQ42" s="5"/>
      <c r="BR42" s="5"/>
      <c r="BS42" s="5"/>
      <c r="BT42" s="7"/>
      <c r="BU42" s="7"/>
      <c r="BV42" s="7"/>
      <c r="BW42" s="7"/>
      <c r="BX42" s="7"/>
      <c r="BY42" s="7"/>
      <c r="BZ42" s="7"/>
      <c r="CA42" s="5"/>
      <c r="CB42" s="5"/>
      <c r="CC42" s="5"/>
      <c r="CD42" s="5"/>
      <c r="CE42" s="5"/>
      <c r="CF42" s="5"/>
      <c r="CG42" s="5"/>
      <c r="CH42" s="5"/>
      <c r="CI42" s="5"/>
      <c r="CJ42" s="5"/>
      <c r="CL42" s="5">
        <v>196.45479118239274</v>
      </c>
      <c r="CM42" s="5">
        <v>1300</v>
      </c>
      <c r="CO42" s="5"/>
      <c r="CP42" s="5"/>
      <c r="CQ42" s="5"/>
      <c r="CS42">
        <v>150</v>
      </c>
      <c r="CT42">
        <v>34.906921280975197</v>
      </c>
      <c r="CV42">
        <v>100</v>
      </c>
      <c r="CW42">
        <v>22.064901214327406</v>
      </c>
      <c r="CY42">
        <v>100</v>
      </c>
      <c r="CZ42">
        <v>17.571058715647318</v>
      </c>
      <c r="DB42">
        <v>100</v>
      </c>
      <c r="DC42">
        <v>14.906800048489771</v>
      </c>
      <c r="DE42">
        <v>100</v>
      </c>
      <c r="DF42">
        <v>14.887146284630608</v>
      </c>
      <c r="DH42">
        <v>100</v>
      </c>
      <c r="DI42">
        <v>14.77062754175123</v>
      </c>
      <c r="DK42">
        <v>250</v>
      </c>
      <c r="DL42">
        <v>32.02880985762593</v>
      </c>
      <c r="DN42">
        <v>200</v>
      </c>
      <c r="DO42">
        <v>21.679883065564276</v>
      </c>
      <c r="DQ42">
        <v>200</v>
      </c>
      <c r="DR42">
        <v>23.638643173381006</v>
      </c>
    </row>
    <row r="43" spans="1:122" x14ac:dyDescent="0.25">
      <c r="A43" t="s">
        <v>268</v>
      </c>
      <c r="B43">
        <v>-1.8</v>
      </c>
      <c r="C43" s="4">
        <v>42032</v>
      </c>
      <c r="G43">
        <v>100</v>
      </c>
      <c r="H43" t="s">
        <v>253</v>
      </c>
      <c r="I43" s="7">
        <v>12.333333333333334</v>
      </c>
      <c r="M43" s="5">
        <v>1033.3333333333333</v>
      </c>
      <c r="N43" s="7">
        <v>19.75</v>
      </c>
      <c r="O43" s="7"/>
      <c r="P43" s="7"/>
      <c r="AC43" s="5">
        <v>938.39293464899367</v>
      </c>
      <c r="AD43" s="5"/>
      <c r="AE43" s="8"/>
      <c r="AF43" s="8"/>
      <c r="AG43" s="8"/>
      <c r="AH43" s="8"/>
      <c r="AI43" s="8"/>
      <c r="AJ43" s="5">
        <v>634.38575245915342</v>
      </c>
      <c r="AK43" s="8">
        <v>3.3079083333333328</v>
      </c>
      <c r="AL43" s="8"/>
      <c r="AM43" s="8"/>
      <c r="AN43" s="8"/>
      <c r="AO43" s="8"/>
      <c r="AP43" s="8"/>
      <c r="AQ43" s="9">
        <f>AK43/AJ43</f>
        <v>5.2143484000238818E-3</v>
      </c>
      <c r="AR43" s="5"/>
      <c r="AS43" s="8"/>
      <c r="AT43" s="8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>
        <v>496.65441468163783</v>
      </c>
      <c r="BI43" s="5"/>
      <c r="BJ43" s="5"/>
      <c r="BK43" s="5">
        <f>AC43+AJ43+BH43</f>
        <v>2069.4331017897848</v>
      </c>
      <c r="BL43" s="5"/>
      <c r="BM43" s="8">
        <f>BH43/BK43</f>
        <v>0.2399953949959038</v>
      </c>
      <c r="BN43" s="8"/>
      <c r="BO43" s="7"/>
      <c r="BP43" s="5"/>
      <c r="BQ43" s="5"/>
      <c r="BR43" s="5"/>
      <c r="BS43" s="5"/>
      <c r="BT43" s="7"/>
      <c r="BU43" s="7"/>
      <c r="BV43" s="7"/>
      <c r="BW43" s="7"/>
      <c r="BX43" s="8">
        <f>AC43/BK43</f>
        <v>0.45345410481614912</v>
      </c>
      <c r="BY43" s="8">
        <f>AJ43/BK43</f>
        <v>0.30655050018794711</v>
      </c>
      <c r="BZ43" s="8">
        <f>BH43/BK43</f>
        <v>0.2399953949959038</v>
      </c>
      <c r="CA43" s="5">
        <v>266.09782757736673</v>
      </c>
      <c r="CB43" s="5"/>
      <c r="CC43" s="5"/>
      <c r="CD43" s="5"/>
      <c r="CE43" s="5"/>
      <c r="CF43" s="5"/>
      <c r="CG43" s="5"/>
      <c r="CH43" s="5"/>
      <c r="CI43" s="5"/>
      <c r="CJ43" s="5"/>
      <c r="CL43" s="5"/>
      <c r="CM43" s="5"/>
      <c r="CO43" s="5"/>
      <c r="CP43" s="5"/>
      <c r="CQ43" s="5"/>
    </row>
    <row r="44" spans="1:122" x14ac:dyDescent="0.25">
      <c r="A44" t="s">
        <v>268</v>
      </c>
      <c r="B44">
        <v>-1.8</v>
      </c>
      <c r="C44" s="4">
        <v>42042</v>
      </c>
      <c r="G44">
        <v>110</v>
      </c>
      <c r="H44" t="s">
        <v>253</v>
      </c>
      <c r="I44" s="7">
        <v>12.333333333333334</v>
      </c>
      <c r="M44" s="5">
        <v>1092.5</v>
      </c>
      <c r="N44" s="7">
        <v>24.75</v>
      </c>
      <c r="O44" s="7"/>
      <c r="P44" s="7"/>
      <c r="AC44" s="5">
        <v>1061.6625009149773</v>
      </c>
      <c r="AD44" s="5"/>
      <c r="AE44" s="8"/>
      <c r="AF44" s="8"/>
      <c r="AG44" s="8"/>
      <c r="AH44" s="8"/>
      <c r="AI44" s="8"/>
      <c r="AJ44" s="5">
        <v>630.09142516429279</v>
      </c>
      <c r="AK44" s="8">
        <v>3.2474283333333331</v>
      </c>
      <c r="AL44" s="8"/>
      <c r="AM44" s="8"/>
      <c r="AN44" s="8"/>
      <c r="AO44" s="8"/>
      <c r="AP44" s="8"/>
      <c r="AQ44" s="9">
        <f>AK44/AJ44</f>
        <v>5.1539002177129842E-3</v>
      </c>
      <c r="AR44" s="5"/>
      <c r="AS44" s="8"/>
      <c r="AT44" s="8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>
        <v>1011.9849984825589</v>
      </c>
      <c r="BI44" s="5"/>
      <c r="BJ44" s="5"/>
      <c r="BK44" s="5">
        <f>AC44+AJ44+BH44</f>
        <v>2703.7389245618288</v>
      </c>
      <c r="BL44" s="5"/>
      <c r="BM44" s="8">
        <f>BH44/BK44</f>
        <v>0.37429094550856551</v>
      </c>
      <c r="BN44" s="8"/>
      <c r="BO44" s="7"/>
      <c r="BP44" s="5"/>
      <c r="BQ44" s="5"/>
      <c r="BR44" s="5"/>
      <c r="BS44" s="5"/>
      <c r="BT44" s="7"/>
      <c r="BU44" s="7"/>
      <c r="BV44" s="7"/>
      <c r="BW44" s="7"/>
      <c r="BX44" s="8">
        <f>AC44/BK44</f>
        <v>0.3926645769199153</v>
      </c>
      <c r="BY44" s="8">
        <f>AJ44/BK44</f>
        <v>0.23304447757151928</v>
      </c>
      <c r="BZ44" s="8">
        <f>BH44/BK44</f>
        <v>0.37429094550856551</v>
      </c>
      <c r="CA44" s="5">
        <v>231.44390489624746</v>
      </c>
      <c r="CB44" s="5"/>
      <c r="CC44" s="5"/>
      <c r="CD44" s="5"/>
      <c r="CE44" s="5"/>
      <c r="CF44" s="5"/>
      <c r="CG44" s="5"/>
      <c r="CH44" s="5"/>
      <c r="CI44" s="5"/>
      <c r="CJ44" s="5"/>
      <c r="CL44" s="5"/>
      <c r="CM44" s="5"/>
      <c r="CO44" s="5"/>
      <c r="CP44" s="5"/>
      <c r="CQ44" s="5"/>
    </row>
    <row r="45" spans="1:122" x14ac:dyDescent="0.25">
      <c r="A45" t="s">
        <v>268</v>
      </c>
      <c r="B45">
        <v>-1.8</v>
      </c>
      <c r="C45" s="10">
        <v>42045</v>
      </c>
      <c r="G45">
        <v>113</v>
      </c>
      <c r="H45" t="s">
        <v>253</v>
      </c>
      <c r="I45" s="7"/>
      <c r="AC45" s="5"/>
      <c r="AD45" s="5"/>
      <c r="AE45" s="8"/>
      <c r="AF45" s="8"/>
      <c r="AG45" s="8"/>
      <c r="AH45" s="8"/>
      <c r="AI45" s="8"/>
      <c r="AJ45" s="5"/>
      <c r="AK45" s="8"/>
      <c r="AL45" s="8"/>
      <c r="AM45" s="8"/>
      <c r="AN45" s="8"/>
      <c r="AO45" s="8"/>
      <c r="AP45" s="8"/>
      <c r="AQ45" s="5"/>
      <c r="AR45" s="5"/>
      <c r="AS45" s="8"/>
      <c r="AT45" s="8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1"/>
      <c r="BL45" s="1"/>
      <c r="BO45" s="7"/>
      <c r="BP45" s="5"/>
      <c r="BQ45" s="5"/>
      <c r="BR45" s="5"/>
      <c r="BS45" s="5"/>
      <c r="BT45" s="7"/>
      <c r="BU45" s="7"/>
      <c r="BV45" s="7"/>
      <c r="BW45" s="7"/>
      <c r="BX45" s="7"/>
      <c r="BY45" s="7"/>
      <c r="BZ45" s="7"/>
      <c r="CA45" s="5"/>
      <c r="CB45" s="5"/>
      <c r="CC45" s="5"/>
      <c r="CD45" s="5"/>
      <c r="CE45" s="5"/>
      <c r="CF45" s="5"/>
      <c r="CG45" s="5"/>
      <c r="CH45" s="5"/>
      <c r="CI45" s="5"/>
      <c r="CJ45" s="5"/>
      <c r="CL45" s="5">
        <v>188.47018327181476</v>
      </c>
      <c r="CM45" s="5">
        <v>1300</v>
      </c>
      <c r="CO45" s="5"/>
      <c r="CP45" s="5"/>
      <c r="CQ45" s="5"/>
      <c r="CS45">
        <v>150</v>
      </c>
      <c r="CT45">
        <v>24.0837108426967</v>
      </c>
      <c r="CV45">
        <v>100</v>
      </c>
      <c r="CW45">
        <v>21.173698127223119</v>
      </c>
      <c r="CY45">
        <v>100</v>
      </c>
      <c r="CZ45">
        <v>18.349628158793195</v>
      </c>
      <c r="DB45">
        <v>100</v>
      </c>
      <c r="DC45">
        <v>16.404001302555898</v>
      </c>
      <c r="DE45">
        <v>100</v>
      </c>
      <c r="DF45">
        <v>15.761703115335351</v>
      </c>
      <c r="DH45">
        <v>100</v>
      </c>
      <c r="DI45">
        <v>15.187964846975419</v>
      </c>
      <c r="DK45">
        <v>250</v>
      </c>
      <c r="DL45">
        <v>33.069141310209432</v>
      </c>
      <c r="DN45">
        <v>200</v>
      </c>
      <c r="DO45">
        <v>21.664852726086728</v>
      </c>
      <c r="DQ45">
        <v>200</v>
      </c>
      <c r="DR45">
        <v>22.775482841938903</v>
      </c>
    </row>
    <row r="46" spans="1:122" x14ac:dyDescent="0.25">
      <c r="A46" t="s">
        <v>268</v>
      </c>
      <c r="B46">
        <v>-1.8</v>
      </c>
      <c r="C46" s="10">
        <v>42050</v>
      </c>
      <c r="G46">
        <v>118</v>
      </c>
      <c r="H46" t="s">
        <v>253</v>
      </c>
      <c r="I46" s="7"/>
      <c r="AC46" s="5"/>
      <c r="AD46" s="5"/>
      <c r="AE46" s="8"/>
      <c r="AF46" s="8"/>
      <c r="AG46" s="8"/>
      <c r="AH46" s="8"/>
      <c r="AI46" s="8"/>
      <c r="AJ46" s="5"/>
      <c r="AK46" s="8"/>
      <c r="AL46" s="8"/>
      <c r="AM46" s="8"/>
      <c r="AN46" s="8"/>
      <c r="AO46" s="8"/>
      <c r="AP46" s="8"/>
      <c r="AQ46" s="5"/>
      <c r="AR46" s="5"/>
      <c r="AS46" s="8"/>
      <c r="AT46" s="8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1"/>
      <c r="BL46" s="1"/>
      <c r="BO46" s="7"/>
      <c r="BP46" s="5"/>
      <c r="BQ46" s="5"/>
      <c r="BR46" s="5"/>
      <c r="BS46" s="5"/>
      <c r="BT46" s="7"/>
      <c r="BU46" s="7"/>
      <c r="BV46" s="7"/>
      <c r="BW46" s="7"/>
      <c r="BX46" s="7"/>
      <c r="BY46" s="7"/>
      <c r="BZ46" s="7"/>
      <c r="CA46" s="5"/>
      <c r="CB46" s="5"/>
      <c r="CC46" s="5"/>
      <c r="CD46" s="5"/>
      <c r="CE46" s="5"/>
      <c r="CF46" s="5"/>
      <c r="CG46" s="5"/>
      <c r="CH46" s="5"/>
      <c r="CI46" s="5"/>
      <c r="CJ46" s="5"/>
      <c r="CL46" s="5">
        <v>152.00455644873773</v>
      </c>
      <c r="CM46" s="5">
        <v>1300</v>
      </c>
      <c r="CO46" s="5"/>
      <c r="CP46" s="5"/>
      <c r="CQ46" s="5"/>
      <c r="CS46">
        <v>150</v>
      </c>
      <c r="CT46">
        <v>6.1349999999999998</v>
      </c>
      <c r="CV46">
        <v>100</v>
      </c>
      <c r="CW46">
        <v>18.324504023718767</v>
      </c>
      <c r="CY46">
        <v>100</v>
      </c>
      <c r="CZ46">
        <v>14.534069179726103</v>
      </c>
      <c r="DB46">
        <v>100</v>
      </c>
      <c r="DC46">
        <v>13.252990106321255</v>
      </c>
      <c r="DE46">
        <v>100</v>
      </c>
      <c r="DF46">
        <v>8.4545530033987717</v>
      </c>
      <c r="DH46">
        <v>100</v>
      </c>
      <c r="DI46">
        <v>13.985505142322955</v>
      </c>
      <c r="DK46">
        <v>250</v>
      </c>
      <c r="DL46">
        <v>31.203376734659248</v>
      </c>
      <c r="DN46">
        <v>200</v>
      </c>
      <c r="DO46">
        <v>21.85038028699686</v>
      </c>
      <c r="DQ46">
        <v>200</v>
      </c>
      <c r="DR46">
        <v>24.264177971593774</v>
      </c>
    </row>
    <row r="47" spans="1:122" x14ac:dyDescent="0.25">
      <c r="A47" t="s">
        <v>268</v>
      </c>
      <c r="B47">
        <v>-1.8</v>
      </c>
      <c r="C47" s="10">
        <v>42053</v>
      </c>
      <c r="G47">
        <v>121</v>
      </c>
      <c r="H47" t="s">
        <v>253</v>
      </c>
      <c r="I47" s="7"/>
      <c r="AC47" s="5"/>
      <c r="AD47" s="5"/>
      <c r="AE47" s="8"/>
      <c r="AF47" s="8"/>
      <c r="AG47" s="8"/>
      <c r="AH47" s="8"/>
      <c r="AI47" s="8"/>
      <c r="AJ47" s="5"/>
      <c r="AK47" s="8"/>
      <c r="AL47" s="8"/>
      <c r="AM47" s="8"/>
      <c r="AN47" s="8"/>
      <c r="AO47" s="8"/>
      <c r="AP47" s="8"/>
      <c r="AQ47" s="5"/>
      <c r="AR47" s="5"/>
      <c r="AS47" s="8"/>
      <c r="AT47" s="8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1"/>
      <c r="BL47" s="1"/>
      <c r="BO47" s="7"/>
      <c r="BP47" s="5"/>
      <c r="BQ47" s="5"/>
      <c r="BR47" s="5"/>
      <c r="BS47" s="5"/>
      <c r="BT47" s="7"/>
      <c r="BU47" s="7"/>
      <c r="BV47" s="7"/>
      <c r="BW47" s="7"/>
      <c r="BX47" s="7"/>
      <c r="BY47" s="7"/>
      <c r="BZ47" s="7"/>
      <c r="CA47" s="5"/>
      <c r="CB47" s="5"/>
      <c r="CC47" s="5"/>
      <c r="CD47" s="5"/>
      <c r="CE47" s="5"/>
      <c r="CF47" s="5"/>
      <c r="CG47" s="5"/>
      <c r="CH47" s="5"/>
      <c r="CI47" s="5"/>
      <c r="CJ47" s="5"/>
      <c r="CL47" s="5">
        <v>168.6450578416036</v>
      </c>
      <c r="CM47" s="5">
        <v>1300</v>
      </c>
      <c r="CO47" s="5"/>
      <c r="CP47" s="5"/>
      <c r="CQ47" s="5"/>
      <c r="CS47">
        <v>150</v>
      </c>
      <c r="CT47">
        <v>6.1349999999999998</v>
      </c>
      <c r="CV47">
        <v>100</v>
      </c>
      <c r="CW47">
        <v>22.479566352964568</v>
      </c>
      <c r="CY47">
        <v>100</v>
      </c>
      <c r="CZ47">
        <v>17.955092620193334</v>
      </c>
      <c r="DB47">
        <v>100</v>
      </c>
      <c r="DC47">
        <v>15.466298384428422</v>
      </c>
      <c r="DE47">
        <v>100</v>
      </c>
      <c r="DF47">
        <v>14.675321081698783</v>
      </c>
      <c r="DH47">
        <v>100</v>
      </c>
      <c r="DI47">
        <v>14.123501467509797</v>
      </c>
      <c r="DK47">
        <v>250</v>
      </c>
      <c r="DL47">
        <v>31.22981466156374</v>
      </c>
      <c r="DN47">
        <v>200</v>
      </c>
      <c r="DO47">
        <v>22.152293269860714</v>
      </c>
      <c r="DQ47">
        <v>200</v>
      </c>
      <c r="DR47">
        <v>24.42817000338426</v>
      </c>
    </row>
    <row r="48" spans="1:122" x14ac:dyDescent="0.25">
      <c r="A48" t="s">
        <v>268</v>
      </c>
      <c r="B48">
        <v>-1.8</v>
      </c>
      <c r="C48" s="4">
        <v>42055</v>
      </c>
      <c r="G48">
        <v>123</v>
      </c>
      <c r="H48" t="s">
        <v>253</v>
      </c>
      <c r="I48" s="7">
        <v>12.333333333333334</v>
      </c>
      <c r="M48" s="5">
        <v>1092.5</v>
      </c>
      <c r="N48" s="7">
        <v>22.166666666666668</v>
      </c>
      <c r="O48" s="7"/>
      <c r="P48" s="7"/>
      <c r="AC48" s="5">
        <v>1151.0058363363407</v>
      </c>
      <c r="AD48" s="5"/>
      <c r="AE48" s="8"/>
      <c r="AF48" s="8"/>
      <c r="AG48" s="8"/>
      <c r="AH48" s="8"/>
      <c r="AI48" s="8"/>
      <c r="AJ48" s="5">
        <v>647.82470299296801</v>
      </c>
      <c r="AK48" s="8">
        <v>3.0968624999999999</v>
      </c>
      <c r="AL48" s="8"/>
      <c r="AM48" s="8"/>
      <c r="AN48" s="8"/>
      <c r="AO48" s="8"/>
      <c r="AP48" s="8"/>
      <c r="AQ48" s="9">
        <f>AK48/AJ48</f>
        <v>4.7804019909898614E-3</v>
      </c>
      <c r="AR48" s="5"/>
      <c r="AS48" s="8"/>
      <c r="AT48" s="8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>
        <v>1548.8794348282906</v>
      </c>
      <c r="BI48" s="5"/>
      <c r="BJ48" s="5"/>
      <c r="BK48" s="5">
        <f>AC48+AJ48+BH48</f>
        <v>3347.7099741575994</v>
      </c>
      <c r="BL48" s="5"/>
      <c r="BM48" s="8">
        <f>BH48/BK48</f>
        <v>0.46266834546145019</v>
      </c>
      <c r="BN48" s="8"/>
      <c r="BO48" s="7"/>
      <c r="BP48" s="5"/>
      <c r="BQ48" s="5"/>
      <c r="BR48" s="5"/>
      <c r="BS48" s="5"/>
      <c r="BT48" s="7"/>
      <c r="BU48" s="7"/>
      <c r="BV48" s="7"/>
      <c r="BW48" s="7"/>
      <c r="BX48" s="8">
        <f>AC48/BK48</f>
        <v>0.34381886281112928</v>
      </c>
      <c r="BY48" s="8">
        <f>AJ48/BK48</f>
        <v>0.19351279172742056</v>
      </c>
      <c r="BZ48" s="8">
        <f>BH48/BK48</f>
        <v>0.46266834546145019</v>
      </c>
      <c r="CA48" s="5">
        <v>170.51431120624201</v>
      </c>
      <c r="CB48" s="5"/>
      <c r="CC48" s="5"/>
      <c r="CD48" s="5"/>
      <c r="CE48" s="5"/>
      <c r="CF48" s="5"/>
      <c r="CG48" s="5"/>
      <c r="CH48" s="5"/>
      <c r="CI48" s="5"/>
      <c r="CJ48" s="5"/>
      <c r="CL48" s="5"/>
      <c r="CM48" s="5"/>
      <c r="CO48" s="5"/>
      <c r="CP48" s="5"/>
      <c r="CQ48" s="5"/>
    </row>
    <row r="49" spans="1:122" x14ac:dyDescent="0.25">
      <c r="A49" t="s">
        <v>268</v>
      </c>
      <c r="B49">
        <v>-1.8</v>
      </c>
      <c r="C49" s="4">
        <v>42065</v>
      </c>
      <c r="G49">
        <v>133</v>
      </c>
      <c r="H49" t="s">
        <v>253</v>
      </c>
      <c r="I49" s="7">
        <v>11.666666666666666</v>
      </c>
      <c r="M49" s="5">
        <v>1144.1666666666667</v>
      </c>
      <c r="N49" s="7">
        <v>25.25</v>
      </c>
      <c r="O49" s="7"/>
      <c r="P49" s="7"/>
      <c r="AC49" s="5">
        <v>1151.3774255831615</v>
      </c>
      <c r="AD49" s="5"/>
      <c r="AE49" s="8"/>
      <c r="AF49" s="8"/>
      <c r="AG49" s="8"/>
      <c r="AH49" s="8"/>
      <c r="AI49" s="8"/>
      <c r="AJ49" s="5">
        <v>628.65026959502245</v>
      </c>
      <c r="AK49" s="8">
        <v>3.2069966666666665</v>
      </c>
      <c r="AL49" s="8"/>
      <c r="AM49" s="8"/>
      <c r="AN49" s="8"/>
      <c r="AO49" s="8"/>
      <c r="AP49" s="8"/>
      <c r="AQ49" s="9">
        <f>AK49/AJ49</f>
        <v>5.1014002884825277E-3</v>
      </c>
      <c r="AR49" s="5"/>
      <c r="AS49" s="8"/>
      <c r="AT49" s="8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>
        <v>1839.4572460870031</v>
      </c>
      <c r="BI49" s="5"/>
      <c r="BJ49" s="5"/>
      <c r="BK49" s="5">
        <f>AC49+AJ49+BH49</f>
        <v>3619.484941265187</v>
      </c>
      <c r="BL49" s="5"/>
      <c r="BM49" s="8">
        <f>BH49/BK49</f>
        <v>0.50820966959017733</v>
      </c>
      <c r="BN49" s="8"/>
      <c r="BO49" s="7"/>
      <c r="BP49" s="5"/>
      <c r="BQ49" s="5"/>
      <c r="BR49" s="5"/>
      <c r="BS49" s="5"/>
      <c r="BT49" s="7"/>
      <c r="BU49" s="7"/>
      <c r="BV49" s="7"/>
      <c r="BW49" s="7"/>
      <c r="BX49" s="8">
        <f>AC49/BK49</f>
        <v>0.318105322792336</v>
      </c>
      <c r="BY49" s="8">
        <f>AJ49/BK49</f>
        <v>0.1736850076174867</v>
      </c>
      <c r="BZ49" s="8">
        <f>BH49/BK49</f>
        <v>0.50820966959017733</v>
      </c>
      <c r="CA49" s="5">
        <v>324.89481143845273</v>
      </c>
      <c r="CB49" s="5"/>
      <c r="CC49" s="5"/>
      <c r="CD49" s="5"/>
      <c r="CE49" s="5"/>
      <c r="CF49" s="5"/>
      <c r="CG49" s="5"/>
      <c r="CH49" s="5"/>
      <c r="CI49" s="5"/>
      <c r="CJ49" s="5"/>
      <c r="CL49" s="5"/>
      <c r="CM49" s="5"/>
      <c r="CO49" s="5"/>
      <c r="CP49" s="5"/>
      <c r="CQ49" s="5"/>
    </row>
    <row r="50" spans="1:122" x14ac:dyDescent="0.25">
      <c r="A50" t="s">
        <v>268</v>
      </c>
      <c r="B50">
        <v>-1.8</v>
      </c>
      <c r="C50" s="10">
        <v>42087</v>
      </c>
      <c r="D50" s="5">
        <v>9</v>
      </c>
      <c r="E50" s="6" t="s">
        <v>207</v>
      </c>
      <c r="F50" t="s">
        <v>15</v>
      </c>
      <c r="G50">
        <v>155</v>
      </c>
      <c r="H50" t="s">
        <v>253</v>
      </c>
      <c r="I50" s="7"/>
      <c r="V50">
        <v>155</v>
      </c>
      <c r="AC50" s="5"/>
      <c r="AE50" s="8"/>
      <c r="AF50" s="8"/>
      <c r="AG50" s="8"/>
      <c r="AH50" s="8"/>
      <c r="AI50" s="8"/>
      <c r="AJ50" s="5"/>
      <c r="AK50" s="8"/>
      <c r="AL50" s="8"/>
      <c r="AM50" s="8"/>
      <c r="AN50" s="8"/>
      <c r="AO50" s="8"/>
      <c r="AP50" s="8"/>
      <c r="AS50" s="8"/>
      <c r="AT50" s="8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J50" s="5"/>
      <c r="BK50" s="5"/>
      <c r="BL50" s="5"/>
      <c r="BO50" s="7"/>
      <c r="BP50" s="5"/>
      <c r="BQ50" s="5"/>
      <c r="BR50" s="5"/>
      <c r="BS50" s="5"/>
      <c r="BT50" s="7"/>
      <c r="BU50" s="7"/>
      <c r="BV50" s="7"/>
      <c r="BW50" s="7"/>
      <c r="BX50" s="7"/>
      <c r="BY50" s="7"/>
      <c r="BZ50" s="7"/>
      <c r="CA50" s="5"/>
      <c r="CB50" s="5"/>
      <c r="CC50" s="5"/>
      <c r="CD50" s="5"/>
      <c r="CE50" s="5"/>
      <c r="CF50" s="5"/>
      <c r="CG50" s="5"/>
      <c r="CH50" s="5"/>
      <c r="CI50" s="5"/>
      <c r="CJ50" s="5"/>
      <c r="CL50" s="5">
        <v>135.24049317990111</v>
      </c>
      <c r="CM50" s="5">
        <v>1300</v>
      </c>
      <c r="CO50" s="5"/>
      <c r="CP50" s="5"/>
      <c r="CQ50" s="5"/>
      <c r="CS50">
        <v>150</v>
      </c>
      <c r="CT50">
        <v>24.52870339058645</v>
      </c>
      <c r="CV50">
        <v>100</v>
      </c>
      <c r="CW50">
        <v>11.106650093225603</v>
      </c>
      <c r="CY50">
        <v>100</v>
      </c>
      <c r="CZ50">
        <v>8.858536357986317</v>
      </c>
      <c r="DB50">
        <v>100</v>
      </c>
      <c r="DC50">
        <v>9.7036651635915945</v>
      </c>
      <c r="DE50">
        <v>100</v>
      </c>
      <c r="DF50">
        <v>10.327351247551142</v>
      </c>
      <c r="DH50">
        <v>100</v>
      </c>
      <c r="DI50">
        <v>10.785482215402432</v>
      </c>
      <c r="DK50">
        <v>250</v>
      </c>
      <c r="DL50">
        <v>24.947144858335612</v>
      </c>
      <c r="DN50">
        <v>200</v>
      </c>
      <c r="DO50">
        <v>16.284885203745297</v>
      </c>
      <c r="DQ50">
        <v>200</v>
      </c>
      <c r="DR50">
        <v>18.698074649476673</v>
      </c>
    </row>
    <row r="51" spans="1:122" x14ac:dyDescent="0.25">
      <c r="A51" t="s">
        <v>268</v>
      </c>
      <c r="B51">
        <v>-1.8</v>
      </c>
      <c r="C51" s="11">
        <v>42109</v>
      </c>
      <c r="D51" s="5">
        <v>10</v>
      </c>
      <c r="E51" s="6" t="s">
        <v>108</v>
      </c>
      <c r="F51" t="s">
        <v>16</v>
      </c>
      <c r="G51" s="12">
        <v>177</v>
      </c>
      <c r="H51" t="s">
        <v>253</v>
      </c>
      <c r="I51" s="7"/>
      <c r="AC51" s="5"/>
      <c r="AE51" s="8"/>
      <c r="AF51" s="8"/>
      <c r="AG51" s="8"/>
      <c r="AH51" s="8"/>
      <c r="AI51" s="8"/>
      <c r="AJ51" s="5"/>
      <c r="AK51" s="8"/>
      <c r="AL51" s="8"/>
      <c r="AM51" s="8"/>
      <c r="AN51" s="8"/>
      <c r="AO51" s="8"/>
      <c r="AP51" s="8"/>
      <c r="AS51" s="8"/>
      <c r="AT51" s="8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>
        <v>734.15</v>
      </c>
      <c r="BH51" s="5"/>
      <c r="BJ51" s="5"/>
      <c r="BK51" s="5"/>
      <c r="BL51" s="5"/>
      <c r="BO51" s="7">
        <v>43.595659047247729</v>
      </c>
      <c r="BP51" s="5">
        <v>320.05753089536921</v>
      </c>
      <c r="BQ51" s="5"/>
      <c r="BR51" s="5"/>
      <c r="BS51" s="5"/>
      <c r="BT51" s="7">
        <v>14.099450700236529</v>
      </c>
      <c r="BU51" s="7"/>
      <c r="BV51" s="7"/>
      <c r="BW51" s="7"/>
      <c r="BX51" s="7"/>
      <c r="BY51" s="7"/>
      <c r="BZ51" s="7"/>
      <c r="CA51" s="5"/>
      <c r="CB51" s="5"/>
      <c r="CC51" s="5"/>
      <c r="CD51" s="5"/>
      <c r="CE51" s="5"/>
      <c r="CF51" s="5"/>
      <c r="CG51" s="5"/>
      <c r="CH51" s="5"/>
      <c r="CI51" s="5"/>
      <c r="CJ51" s="5"/>
      <c r="CL51" s="5"/>
      <c r="CM51" s="5"/>
      <c r="CO51" s="5"/>
      <c r="CP51" s="5"/>
      <c r="CQ51" s="5"/>
    </row>
    <row r="52" spans="1:122" x14ac:dyDescent="0.25">
      <c r="A52" t="s">
        <v>268</v>
      </c>
      <c r="B52">
        <v>-1.8</v>
      </c>
      <c r="C52" s="6">
        <v>42166</v>
      </c>
      <c r="G52">
        <v>234</v>
      </c>
      <c r="H52" t="s">
        <v>253</v>
      </c>
      <c r="AU52"/>
      <c r="AV52"/>
      <c r="AW52"/>
      <c r="AY52"/>
      <c r="AZ52"/>
      <c r="BA52"/>
      <c r="BB52"/>
      <c r="BC52"/>
      <c r="BD52"/>
      <c r="CL52" s="5">
        <v>124.34513810517265</v>
      </c>
      <c r="CM52" s="5">
        <v>1200</v>
      </c>
    </row>
    <row r="53" spans="1:122" x14ac:dyDescent="0.25">
      <c r="A53" t="s">
        <v>269</v>
      </c>
      <c r="B53" s="7">
        <v>-2</v>
      </c>
      <c r="C53" s="4">
        <v>41932</v>
      </c>
      <c r="D53" s="5">
        <v>1</v>
      </c>
      <c r="E53" s="6" t="s">
        <v>209</v>
      </c>
      <c r="F53" t="s">
        <v>10</v>
      </c>
      <c r="G53">
        <v>0</v>
      </c>
      <c r="H53" t="s">
        <v>253</v>
      </c>
      <c r="I53" s="7"/>
      <c r="AC53" s="5"/>
      <c r="AE53" s="8"/>
      <c r="AF53" s="8"/>
      <c r="AG53" s="8"/>
      <c r="AH53" s="8"/>
      <c r="AI53" s="8"/>
      <c r="AJ53" s="5"/>
      <c r="AK53" s="8"/>
      <c r="AL53" s="8"/>
      <c r="AM53" s="8"/>
      <c r="AN53" s="8"/>
      <c r="AO53" s="8"/>
      <c r="AP53" s="8"/>
      <c r="AS53" s="8"/>
      <c r="AT53" s="8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J53" s="5"/>
      <c r="BK53" s="5"/>
      <c r="BL53" s="5"/>
      <c r="BO53" s="7"/>
      <c r="BP53" s="5"/>
      <c r="BQ53" s="5"/>
      <c r="BR53" s="5"/>
      <c r="BS53" s="5"/>
      <c r="BT53" s="7"/>
      <c r="BU53" s="7"/>
      <c r="BV53" s="7"/>
      <c r="BW53" s="7"/>
      <c r="BX53" s="7"/>
      <c r="BY53" s="7"/>
      <c r="BZ53" s="7"/>
      <c r="CA53" s="5"/>
      <c r="CB53" s="5"/>
      <c r="CC53" s="5"/>
      <c r="CD53" s="5"/>
      <c r="CE53" s="5"/>
      <c r="CF53" s="5"/>
      <c r="CG53" s="5"/>
      <c r="CH53" s="5"/>
      <c r="CI53" s="5"/>
      <c r="CJ53" s="5"/>
      <c r="CL53" s="5"/>
      <c r="CM53" s="5"/>
      <c r="CO53" s="5"/>
      <c r="CP53" s="5"/>
      <c r="CQ53" s="5"/>
    </row>
    <row r="54" spans="1:122" x14ac:dyDescent="0.25">
      <c r="A54" t="s">
        <v>269</v>
      </c>
      <c r="B54" s="7">
        <v>-2</v>
      </c>
      <c r="C54" s="4">
        <v>41961</v>
      </c>
      <c r="D54" s="5"/>
      <c r="E54" s="6"/>
      <c r="G54">
        <v>29</v>
      </c>
      <c r="H54" t="s">
        <v>253</v>
      </c>
      <c r="I54" s="7"/>
      <c r="AC54" s="5"/>
      <c r="AE54" s="8"/>
      <c r="AF54" s="8"/>
      <c r="AG54" s="8"/>
      <c r="AH54" s="8"/>
      <c r="AI54" s="8"/>
      <c r="AJ54" s="5"/>
      <c r="AK54" s="8"/>
      <c r="AL54" s="8"/>
      <c r="AM54" s="8"/>
      <c r="AN54" s="8"/>
      <c r="AO54" s="8"/>
      <c r="AP54" s="8"/>
      <c r="AS54" s="8"/>
      <c r="AT54" s="8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J54" s="5"/>
      <c r="BK54" s="5"/>
      <c r="BL54" s="5"/>
      <c r="BO54" s="7"/>
      <c r="BP54" s="5"/>
      <c r="BQ54" s="5"/>
      <c r="BR54" s="5"/>
      <c r="BS54" s="5"/>
      <c r="BT54" s="7"/>
      <c r="BU54" s="7"/>
      <c r="BV54" s="7"/>
      <c r="BW54" s="7"/>
      <c r="BX54" s="7"/>
      <c r="BY54" s="7"/>
      <c r="BZ54" s="7"/>
      <c r="CA54" s="5"/>
      <c r="CB54" s="5"/>
      <c r="CC54" s="5"/>
      <c r="CD54" s="5"/>
      <c r="CE54" s="5"/>
      <c r="CF54" s="5"/>
      <c r="CG54" s="5"/>
      <c r="CH54" s="5"/>
      <c r="CI54" s="5"/>
      <c r="CJ54" s="5"/>
      <c r="CL54" s="5">
        <v>155.16677081796246</v>
      </c>
      <c r="CM54" s="5">
        <v>1200</v>
      </c>
      <c r="CO54" s="5"/>
      <c r="CP54" s="5"/>
      <c r="CQ54" s="5"/>
    </row>
    <row r="55" spans="1:122" x14ac:dyDescent="0.25">
      <c r="A55" t="s">
        <v>269</v>
      </c>
      <c r="B55" s="7">
        <v>-2</v>
      </c>
      <c r="C55" s="10">
        <v>41976</v>
      </c>
      <c r="G55">
        <v>44</v>
      </c>
      <c r="H55" t="s">
        <v>253</v>
      </c>
      <c r="I55" s="7"/>
      <c r="AC55" s="5"/>
      <c r="AE55" s="8"/>
      <c r="AF55" s="8"/>
      <c r="AG55" s="8"/>
      <c r="AH55" s="8"/>
      <c r="AI55" s="8"/>
      <c r="AJ55" s="5"/>
      <c r="AK55" s="8"/>
      <c r="AL55" s="8"/>
      <c r="AM55" s="8"/>
      <c r="AN55" s="8"/>
      <c r="AO55" s="8"/>
      <c r="AP55" s="8"/>
      <c r="AS55" s="8"/>
      <c r="AT55" s="8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J55" s="5"/>
      <c r="BK55" s="5"/>
      <c r="BL55" s="5"/>
      <c r="BO55" s="7"/>
      <c r="BP55" s="5"/>
      <c r="BQ55" s="5"/>
      <c r="BR55" s="5"/>
      <c r="BS55" s="5"/>
      <c r="BT55" s="7"/>
      <c r="BU55" s="7"/>
      <c r="BV55" s="7"/>
      <c r="BW55" s="7"/>
      <c r="BX55" s="7"/>
      <c r="BY55" s="7"/>
      <c r="BZ55" s="7"/>
      <c r="CA55" s="5"/>
      <c r="CB55" s="5"/>
      <c r="CC55" s="5"/>
      <c r="CD55" s="5"/>
      <c r="CE55" s="5"/>
      <c r="CF55" s="5"/>
      <c r="CG55" s="5"/>
      <c r="CH55" s="5"/>
      <c r="CI55" s="5"/>
      <c r="CJ55" s="5"/>
      <c r="CL55" s="5">
        <v>160.4853803377564</v>
      </c>
      <c r="CM55" s="5">
        <v>1300</v>
      </c>
      <c r="CO55" s="5"/>
      <c r="CP55" s="5"/>
      <c r="CQ55" s="5"/>
      <c r="CS55">
        <v>150</v>
      </c>
      <c r="CT55">
        <v>6.5581047900856131</v>
      </c>
      <c r="CV55">
        <v>100</v>
      </c>
      <c r="CW55">
        <v>13.993302242228401</v>
      </c>
      <c r="CY55">
        <v>100</v>
      </c>
      <c r="CZ55">
        <v>14.216887691026855</v>
      </c>
      <c r="DB55">
        <v>100</v>
      </c>
      <c r="DC55">
        <v>14.930676094690156</v>
      </c>
      <c r="DE55">
        <v>100</v>
      </c>
      <c r="DF55">
        <v>15.885585149680486</v>
      </c>
      <c r="DH55">
        <v>100</v>
      </c>
      <c r="DI55">
        <v>16.009983529744552</v>
      </c>
      <c r="DK55">
        <v>250</v>
      </c>
      <c r="DL55">
        <v>34.192644550509684</v>
      </c>
      <c r="DN55">
        <v>200</v>
      </c>
      <c r="DO55">
        <v>21.579252095253047</v>
      </c>
      <c r="DQ55">
        <v>200</v>
      </c>
      <c r="DR55">
        <v>23.118944194537626</v>
      </c>
    </row>
    <row r="56" spans="1:122" x14ac:dyDescent="0.25">
      <c r="A56" t="s">
        <v>269</v>
      </c>
      <c r="B56" s="7">
        <v>-2</v>
      </c>
      <c r="C56" s="10">
        <v>41982</v>
      </c>
      <c r="G56">
        <v>50</v>
      </c>
      <c r="H56" t="s">
        <v>253</v>
      </c>
      <c r="I56" s="7"/>
      <c r="AC56" s="5"/>
      <c r="AE56" s="8"/>
      <c r="AF56" s="8"/>
      <c r="AG56" s="8"/>
      <c r="AH56" s="8"/>
      <c r="AI56" s="8"/>
      <c r="AJ56" s="5"/>
      <c r="AK56" s="8"/>
      <c r="AL56" s="8"/>
      <c r="AM56" s="8"/>
      <c r="AN56" s="8"/>
      <c r="AO56" s="8"/>
      <c r="AP56" s="8"/>
      <c r="AS56" s="8"/>
      <c r="AT56" s="8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J56" s="5"/>
      <c r="BK56" s="5"/>
      <c r="BL56" s="5"/>
      <c r="BO56" s="7"/>
      <c r="BP56" s="5"/>
      <c r="BQ56" s="5"/>
      <c r="BR56" s="5"/>
      <c r="BS56" s="5"/>
      <c r="BT56" s="7"/>
      <c r="BU56" s="7"/>
      <c r="BV56" s="7"/>
      <c r="BW56" s="7"/>
      <c r="BX56" s="7"/>
      <c r="BY56" s="7"/>
      <c r="BZ56" s="7"/>
      <c r="CA56" s="5"/>
      <c r="CB56" s="5"/>
      <c r="CC56" s="5"/>
      <c r="CD56" s="5"/>
      <c r="CE56" s="5"/>
      <c r="CF56" s="5"/>
      <c r="CG56" s="5"/>
      <c r="CH56" s="5"/>
      <c r="CI56" s="5"/>
      <c r="CJ56" s="5"/>
      <c r="CL56" s="5">
        <v>210.96267158684077</v>
      </c>
      <c r="CM56" s="5">
        <v>1300</v>
      </c>
      <c r="CO56" s="5"/>
      <c r="CP56" s="5"/>
      <c r="CQ56" s="5"/>
      <c r="CS56">
        <v>150</v>
      </c>
      <c r="CT56">
        <v>32.021257884643774</v>
      </c>
      <c r="CV56">
        <v>100</v>
      </c>
      <c r="CW56">
        <v>23.351486177599526</v>
      </c>
      <c r="CY56">
        <v>100</v>
      </c>
      <c r="CZ56">
        <v>19.668200572159684</v>
      </c>
      <c r="DB56">
        <v>100</v>
      </c>
      <c r="DC56">
        <v>17.206708775958745</v>
      </c>
      <c r="DE56">
        <v>100</v>
      </c>
      <c r="DF56">
        <v>17.218692214954736</v>
      </c>
      <c r="DH56">
        <v>100</v>
      </c>
      <c r="DI56">
        <v>17.126456048137122</v>
      </c>
      <c r="DK56">
        <v>250</v>
      </c>
      <c r="DL56">
        <v>36.245458291444457</v>
      </c>
      <c r="DN56">
        <v>200</v>
      </c>
      <c r="DO56">
        <v>23.435005799470652</v>
      </c>
      <c r="DQ56">
        <v>200</v>
      </c>
      <c r="DR56">
        <v>24.689405822472047</v>
      </c>
    </row>
    <row r="57" spans="1:122" x14ac:dyDescent="0.25">
      <c r="A57" t="s">
        <v>269</v>
      </c>
      <c r="B57" s="7">
        <v>-2</v>
      </c>
      <c r="C57" s="10">
        <v>41993</v>
      </c>
      <c r="G57">
        <v>61</v>
      </c>
      <c r="H57" t="s">
        <v>253</v>
      </c>
      <c r="I57" s="7"/>
      <c r="AC57" s="5"/>
      <c r="AE57" s="8"/>
      <c r="AF57" s="8"/>
      <c r="AG57" s="8"/>
      <c r="AH57" s="8"/>
      <c r="AI57" s="8"/>
      <c r="AJ57" s="5"/>
      <c r="AK57" s="8"/>
      <c r="AL57" s="8"/>
      <c r="AM57" s="8"/>
      <c r="AN57" s="8"/>
      <c r="AO57" s="8"/>
      <c r="AP57" s="8"/>
      <c r="AS57" s="8"/>
      <c r="AT57" s="8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J57" s="5"/>
      <c r="BK57" s="5"/>
      <c r="BL57" s="5"/>
      <c r="BO57" s="7"/>
      <c r="BP57" s="5"/>
      <c r="BQ57" s="5"/>
      <c r="BR57" s="5"/>
      <c r="BS57" s="5"/>
      <c r="BT57" s="7"/>
      <c r="BU57" s="7"/>
      <c r="BV57" s="7"/>
      <c r="BW57" s="7"/>
      <c r="BX57" s="7"/>
      <c r="BY57" s="7"/>
      <c r="BZ57" s="7"/>
      <c r="CA57" s="5"/>
      <c r="CB57" s="5"/>
      <c r="CC57" s="5"/>
      <c r="CD57" s="5"/>
      <c r="CE57" s="5"/>
      <c r="CF57" s="5"/>
      <c r="CG57" s="5"/>
      <c r="CH57" s="5"/>
      <c r="CI57" s="5"/>
      <c r="CJ57" s="5"/>
      <c r="CL57" s="5">
        <v>174.83794162662687</v>
      </c>
      <c r="CM57" s="5">
        <v>1300</v>
      </c>
      <c r="CO57" s="5"/>
      <c r="CP57" s="5"/>
      <c r="CQ57" s="5"/>
      <c r="CS57">
        <v>150</v>
      </c>
      <c r="CT57">
        <v>19.11882033684487</v>
      </c>
      <c r="CV57">
        <v>100</v>
      </c>
      <c r="CW57">
        <v>12.211169620908272</v>
      </c>
      <c r="CY57">
        <v>100</v>
      </c>
      <c r="CZ57">
        <v>12.14756285849829</v>
      </c>
      <c r="DB57">
        <v>100</v>
      </c>
      <c r="DC57">
        <v>14.155652580676906</v>
      </c>
      <c r="DE57">
        <v>100</v>
      </c>
      <c r="DF57">
        <v>16.296330546778606</v>
      </c>
      <c r="DH57">
        <v>100</v>
      </c>
      <c r="DI57">
        <v>16.625330417395759</v>
      </c>
      <c r="DK57">
        <v>250</v>
      </c>
      <c r="DL57">
        <v>34.996005113658065</v>
      </c>
      <c r="DN57">
        <v>200</v>
      </c>
      <c r="DO57">
        <v>24.038221106898668</v>
      </c>
      <c r="DQ57">
        <v>200</v>
      </c>
      <c r="DR57">
        <v>25.248849044967407</v>
      </c>
    </row>
    <row r="58" spans="1:122" x14ac:dyDescent="0.25">
      <c r="A58" t="s">
        <v>269</v>
      </c>
      <c r="B58" s="7">
        <v>-2</v>
      </c>
      <c r="C58" s="10">
        <v>41996</v>
      </c>
      <c r="G58">
        <v>64</v>
      </c>
      <c r="H58" t="s">
        <v>253</v>
      </c>
      <c r="I58" s="7"/>
      <c r="AC58" s="5"/>
      <c r="AE58" s="8"/>
      <c r="AF58" s="8"/>
      <c r="AG58" s="8"/>
      <c r="AH58" s="8"/>
      <c r="AI58" s="8"/>
      <c r="AJ58" s="5"/>
      <c r="AK58" s="8"/>
      <c r="AL58" s="8"/>
      <c r="AM58" s="8"/>
      <c r="AN58" s="8"/>
      <c r="AO58" s="8"/>
      <c r="AP58" s="8"/>
      <c r="AS58" s="8"/>
      <c r="AT58" s="8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J58" s="5"/>
      <c r="BK58" s="5"/>
      <c r="BL58" s="5"/>
      <c r="BO58" s="7"/>
      <c r="BP58" s="5"/>
      <c r="BQ58" s="5"/>
      <c r="BR58" s="5"/>
      <c r="BS58" s="5"/>
      <c r="BT58" s="7"/>
      <c r="BU58" s="7"/>
      <c r="BV58" s="7"/>
      <c r="BW58" s="7"/>
      <c r="BX58" s="7"/>
      <c r="BY58" s="7"/>
      <c r="BZ58" s="7"/>
      <c r="CA58" s="5"/>
      <c r="CB58" s="5"/>
      <c r="CC58" s="5"/>
      <c r="CD58" s="5"/>
      <c r="CE58" s="5"/>
      <c r="CF58" s="5"/>
      <c r="CG58" s="5"/>
      <c r="CH58" s="5"/>
      <c r="CI58" s="5"/>
      <c r="CJ58" s="5"/>
      <c r="CL58" s="5">
        <v>218.33996796779437</v>
      </c>
      <c r="CM58" s="5">
        <v>1300</v>
      </c>
      <c r="CO58" s="5"/>
      <c r="CP58" s="5"/>
      <c r="CQ58" s="5"/>
      <c r="CS58">
        <v>150</v>
      </c>
      <c r="CT58">
        <v>37.245726082420013</v>
      </c>
      <c r="CV58">
        <v>100</v>
      </c>
      <c r="CW58">
        <v>23.181439168499594</v>
      </c>
      <c r="CY58">
        <v>100</v>
      </c>
      <c r="CZ58">
        <v>19.53410143614957</v>
      </c>
      <c r="DB58">
        <v>100</v>
      </c>
      <c r="DC58">
        <v>17.280061947994795</v>
      </c>
      <c r="DE58">
        <v>100</v>
      </c>
      <c r="DF58">
        <v>17.258273877093004</v>
      </c>
      <c r="DH58">
        <v>100</v>
      </c>
      <c r="DI58">
        <v>17.174934505893617</v>
      </c>
      <c r="DK58">
        <v>250</v>
      </c>
      <c r="DL58">
        <v>36.946636124569338</v>
      </c>
      <c r="DN58">
        <v>200</v>
      </c>
      <c r="DO58">
        <v>24.227100651471055</v>
      </c>
      <c r="DQ58">
        <v>200</v>
      </c>
      <c r="DR58">
        <v>25.491694173703344</v>
      </c>
    </row>
    <row r="59" spans="1:122" x14ac:dyDescent="0.25">
      <c r="A59" t="s">
        <v>269</v>
      </c>
      <c r="B59" s="7">
        <v>-2</v>
      </c>
      <c r="C59" s="10">
        <v>42004</v>
      </c>
      <c r="G59">
        <v>72</v>
      </c>
      <c r="H59" t="s">
        <v>253</v>
      </c>
      <c r="I59" s="7"/>
      <c r="AC59" s="5"/>
      <c r="AE59" s="8"/>
      <c r="AF59" s="8"/>
      <c r="AG59" s="8"/>
      <c r="AH59" s="8"/>
      <c r="AI59" s="8"/>
      <c r="AJ59" s="5"/>
      <c r="AK59" s="8"/>
      <c r="AL59" s="8"/>
      <c r="AM59" s="8"/>
      <c r="AN59" s="8"/>
      <c r="AO59" s="8"/>
      <c r="AP59" s="8"/>
      <c r="AS59" s="8"/>
      <c r="AT59" s="8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J59" s="5"/>
      <c r="BK59" s="5"/>
      <c r="BL59" s="5"/>
      <c r="BO59" s="7"/>
      <c r="BP59" s="5"/>
      <c r="BQ59" s="5"/>
      <c r="BR59" s="5"/>
      <c r="BS59" s="5"/>
      <c r="BT59" s="7"/>
      <c r="BU59" s="7"/>
      <c r="BV59" s="7"/>
      <c r="BW59" s="7"/>
      <c r="BX59" s="7"/>
      <c r="BY59" s="7"/>
      <c r="BZ59" s="7"/>
      <c r="CA59" s="5"/>
      <c r="CB59" s="5"/>
      <c r="CC59" s="5"/>
      <c r="CD59" s="5"/>
      <c r="CE59" s="5"/>
      <c r="CF59" s="5"/>
      <c r="CG59" s="5"/>
      <c r="CH59" s="5"/>
      <c r="CI59" s="5"/>
      <c r="CJ59" s="5"/>
      <c r="CL59" s="5">
        <v>196.81582093125138</v>
      </c>
      <c r="CM59" s="5">
        <v>1300</v>
      </c>
      <c r="CO59" s="5"/>
      <c r="CP59" s="5"/>
      <c r="CQ59" s="5"/>
      <c r="CS59">
        <v>150</v>
      </c>
      <c r="CT59">
        <v>23.22300818044318</v>
      </c>
      <c r="CV59">
        <v>100</v>
      </c>
      <c r="CW59">
        <v>21.41318663650204</v>
      </c>
      <c r="CY59">
        <v>100</v>
      </c>
      <c r="CZ59">
        <v>18.836111324540056</v>
      </c>
      <c r="DB59">
        <v>100</v>
      </c>
      <c r="DC59">
        <v>16.964261638007272</v>
      </c>
      <c r="DE59">
        <v>100</v>
      </c>
      <c r="DF59">
        <v>16.759036043607644</v>
      </c>
      <c r="DH59">
        <v>100</v>
      </c>
      <c r="DI59">
        <v>16.932633175122568</v>
      </c>
      <c r="DK59">
        <v>250</v>
      </c>
      <c r="DL59">
        <v>35.831921308459144</v>
      </c>
      <c r="DN59">
        <v>200</v>
      </c>
      <c r="DO59">
        <v>22.949193913841363</v>
      </c>
      <c r="DQ59">
        <v>200</v>
      </c>
      <c r="DR59">
        <v>23.906468710728156</v>
      </c>
    </row>
    <row r="60" spans="1:122" x14ac:dyDescent="0.25">
      <c r="A60" t="s">
        <v>269</v>
      </c>
      <c r="B60" s="7">
        <v>-2</v>
      </c>
      <c r="C60" s="10">
        <v>42008</v>
      </c>
      <c r="G60">
        <v>76</v>
      </c>
      <c r="H60" t="s">
        <v>253</v>
      </c>
      <c r="I60" s="7"/>
      <c r="AC60" s="5"/>
      <c r="AE60" s="8"/>
      <c r="AF60" s="8"/>
      <c r="AG60" s="8"/>
      <c r="AH60" s="8"/>
      <c r="AI60" s="8"/>
      <c r="AJ60" s="5"/>
      <c r="AK60" s="8"/>
      <c r="AL60" s="8"/>
      <c r="AM60" s="8"/>
      <c r="AN60" s="8"/>
      <c r="AO60" s="8"/>
      <c r="AP60" s="8"/>
      <c r="AS60" s="8"/>
      <c r="AT60" s="8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J60" s="5"/>
      <c r="BK60" s="5"/>
      <c r="BL60" s="5"/>
      <c r="BO60" s="7"/>
      <c r="BP60" s="5"/>
      <c r="BQ60" s="5"/>
      <c r="BR60" s="5"/>
      <c r="BS60" s="5"/>
      <c r="BT60" s="7"/>
      <c r="BU60" s="7"/>
      <c r="BV60" s="7"/>
      <c r="BW60" s="7"/>
      <c r="BX60" s="7"/>
      <c r="BY60" s="7"/>
      <c r="BZ60" s="7"/>
      <c r="CA60" s="5"/>
      <c r="CB60" s="5"/>
      <c r="CC60" s="5"/>
      <c r="CD60" s="5"/>
      <c r="CE60" s="5"/>
      <c r="CF60" s="5"/>
      <c r="CG60" s="5"/>
      <c r="CH60" s="5"/>
      <c r="CI60" s="5"/>
      <c r="CJ60" s="5"/>
      <c r="CL60" s="5">
        <v>173.78871758873896</v>
      </c>
      <c r="CM60" s="5">
        <v>1300</v>
      </c>
      <c r="CO60" s="5"/>
      <c r="CP60" s="5"/>
      <c r="CQ60" s="5"/>
      <c r="CS60">
        <v>150</v>
      </c>
      <c r="CT60">
        <v>18.212656644812434</v>
      </c>
      <c r="CV60">
        <v>100</v>
      </c>
      <c r="CW60">
        <v>17.448735640385308</v>
      </c>
      <c r="CY60">
        <v>100</v>
      </c>
      <c r="CZ60">
        <v>14.374630610060649</v>
      </c>
      <c r="DB60">
        <v>100</v>
      </c>
      <c r="DC60">
        <v>13.327789960534465</v>
      </c>
      <c r="DE60">
        <v>100</v>
      </c>
      <c r="DF60">
        <v>13.525328026891941</v>
      </c>
      <c r="DH60">
        <v>100</v>
      </c>
      <c r="DI60">
        <v>14.259246828176273</v>
      </c>
      <c r="DK60">
        <v>250</v>
      </c>
      <c r="DL60">
        <v>32.926543012707171</v>
      </c>
      <c r="DN60">
        <v>200</v>
      </c>
      <c r="DO60">
        <v>23.933708131122636</v>
      </c>
      <c r="DQ60">
        <v>200</v>
      </c>
      <c r="DR60">
        <v>25.780078734048082</v>
      </c>
    </row>
    <row r="61" spans="1:122" x14ac:dyDescent="0.25">
      <c r="A61" t="s">
        <v>269</v>
      </c>
      <c r="B61" s="7">
        <v>-2</v>
      </c>
      <c r="C61" s="10">
        <v>42009</v>
      </c>
      <c r="G61">
        <v>77</v>
      </c>
      <c r="H61" t="s">
        <v>253</v>
      </c>
      <c r="I61" s="7"/>
      <c r="S61">
        <v>77</v>
      </c>
      <c r="AC61" s="5"/>
      <c r="AE61" s="8"/>
      <c r="AF61" s="8"/>
      <c r="AG61" s="8"/>
      <c r="AH61" s="8"/>
      <c r="AI61" s="8"/>
      <c r="AJ61" s="5"/>
      <c r="AK61" s="8"/>
      <c r="AL61" s="8"/>
      <c r="AM61" s="8"/>
      <c r="AN61" s="8"/>
      <c r="AO61" s="8"/>
      <c r="AP61" s="8"/>
      <c r="AS61" s="8"/>
      <c r="AT61" s="8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J61" s="5"/>
      <c r="BK61" s="5"/>
      <c r="BL61" s="5"/>
      <c r="BO61" s="7"/>
      <c r="BP61" s="5"/>
      <c r="BQ61" s="5"/>
      <c r="BR61" s="5"/>
      <c r="BS61" s="5"/>
      <c r="BT61" s="7"/>
      <c r="BU61" s="7"/>
      <c r="BV61" s="7"/>
      <c r="BW61" s="7"/>
      <c r="BX61" s="7"/>
      <c r="BY61" s="7"/>
      <c r="BZ61" s="7"/>
      <c r="CA61" s="5"/>
      <c r="CB61" s="5"/>
      <c r="CC61" s="5"/>
      <c r="CD61" s="5"/>
      <c r="CE61" s="5"/>
      <c r="CF61" s="5"/>
      <c r="CG61" s="5"/>
      <c r="CH61" s="5"/>
      <c r="CI61" s="5"/>
      <c r="CJ61" s="5"/>
      <c r="CL61" s="5">
        <v>206.5308042654591</v>
      </c>
      <c r="CM61" s="5">
        <v>1300</v>
      </c>
      <c r="CO61" s="5"/>
      <c r="CP61" s="5"/>
      <c r="CQ61" s="5"/>
      <c r="CS61">
        <v>150</v>
      </c>
      <c r="CT61">
        <v>30.540160822459121</v>
      </c>
      <c r="CV61">
        <v>100</v>
      </c>
      <c r="CW61">
        <v>21.888932735297082</v>
      </c>
      <c r="CY61">
        <v>100</v>
      </c>
      <c r="CZ61">
        <v>18.174562182832325</v>
      </c>
      <c r="DB61">
        <v>100</v>
      </c>
      <c r="DC61">
        <v>16.688878957526008</v>
      </c>
      <c r="DE61">
        <v>100</v>
      </c>
      <c r="DF61">
        <v>16.575944123351675</v>
      </c>
      <c r="DH61">
        <v>100</v>
      </c>
      <c r="DI61">
        <v>16.347895647912864</v>
      </c>
      <c r="DK61">
        <v>250</v>
      </c>
      <c r="DL61">
        <v>35.642842601618256</v>
      </c>
      <c r="DN61">
        <v>200</v>
      </c>
      <c r="DO61">
        <v>24.317043291743623</v>
      </c>
      <c r="DQ61">
        <v>200</v>
      </c>
      <c r="DR61">
        <v>26.354543902718156</v>
      </c>
    </row>
    <row r="62" spans="1:122" x14ac:dyDescent="0.25">
      <c r="A62" t="s">
        <v>269</v>
      </c>
      <c r="B62" s="7">
        <v>-2</v>
      </c>
      <c r="C62" s="10">
        <v>42022</v>
      </c>
      <c r="G62">
        <v>90</v>
      </c>
      <c r="H62" t="s">
        <v>253</v>
      </c>
      <c r="I62" s="7"/>
      <c r="AC62" s="5"/>
      <c r="AE62" s="8"/>
      <c r="AF62" s="8"/>
      <c r="AG62" s="8"/>
      <c r="AH62" s="8"/>
      <c r="AI62" s="8"/>
      <c r="AJ62" s="5"/>
      <c r="AK62" s="8"/>
      <c r="AL62" s="8"/>
      <c r="AM62" s="8"/>
      <c r="AN62" s="8"/>
      <c r="AO62" s="8"/>
      <c r="AP62" s="8"/>
      <c r="AS62" s="8"/>
      <c r="AT62" s="8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J62" s="5"/>
      <c r="BK62" s="5"/>
      <c r="BL62" s="5"/>
      <c r="BO62" s="7"/>
      <c r="BP62" s="5"/>
      <c r="BQ62" s="5"/>
      <c r="BR62" s="5"/>
      <c r="BS62" s="5"/>
      <c r="BT62" s="7"/>
      <c r="BU62" s="7"/>
      <c r="BV62" s="7"/>
      <c r="BW62" s="7"/>
      <c r="BX62" s="7"/>
      <c r="BY62" s="7"/>
      <c r="BZ62" s="7"/>
      <c r="CA62" s="5"/>
      <c r="CB62" s="5"/>
      <c r="CC62" s="5"/>
      <c r="CD62" s="5"/>
      <c r="CE62" s="5"/>
      <c r="CF62" s="5"/>
      <c r="CG62" s="5"/>
      <c r="CH62" s="5"/>
      <c r="CI62" s="5"/>
      <c r="CJ62" s="5"/>
      <c r="CL62" s="5">
        <v>166.0697485042995</v>
      </c>
      <c r="CM62" s="5">
        <v>1300</v>
      </c>
      <c r="CO62" s="5"/>
      <c r="CP62" s="5"/>
      <c r="CQ62" s="5"/>
      <c r="CS62">
        <v>150</v>
      </c>
      <c r="CT62">
        <v>21.329691884375627</v>
      </c>
      <c r="CV62">
        <v>100</v>
      </c>
      <c r="CW62">
        <v>10.603181236612471</v>
      </c>
      <c r="CY62">
        <v>100</v>
      </c>
      <c r="CZ62">
        <v>7.9889972829602769</v>
      </c>
      <c r="DB62">
        <v>100</v>
      </c>
      <c r="DC62">
        <v>10.458943217671774</v>
      </c>
      <c r="DE62">
        <v>100</v>
      </c>
      <c r="DF62">
        <v>12.751411411056004</v>
      </c>
      <c r="DH62">
        <v>100</v>
      </c>
      <c r="DI62">
        <v>15.943726932684489</v>
      </c>
      <c r="DK62">
        <v>250</v>
      </c>
      <c r="DL62">
        <v>35.429978352973201</v>
      </c>
      <c r="DN62">
        <v>200</v>
      </c>
      <c r="DO62">
        <v>24.727781348988337</v>
      </c>
      <c r="DQ62">
        <v>200</v>
      </c>
      <c r="DR62">
        <v>26.836036836977307</v>
      </c>
    </row>
    <row r="63" spans="1:122" x14ac:dyDescent="0.25">
      <c r="A63" t="s">
        <v>269</v>
      </c>
      <c r="B63" s="7">
        <v>-2</v>
      </c>
      <c r="C63" s="10">
        <v>42025</v>
      </c>
      <c r="G63">
        <v>93</v>
      </c>
      <c r="H63" t="s">
        <v>253</v>
      </c>
      <c r="I63" s="7"/>
      <c r="AC63" s="5"/>
      <c r="AE63" s="8"/>
      <c r="AF63" s="8"/>
      <c r="AG63" s="8"/>
      <c r="AH63" s="8"/>
      <c r="AI63" s="8"/>
      <c r="AJ63" s="5"/>
      <c r="AK63" s="8"/>
      <c r="AL63" s="8"/>
      <c r="AM63" s="8"/>
      <c r="AN63" s="8"/>
      <c r="AO63" s="8"/>
      <c r="AP63" s="8"/>
      <c r="AS63" s="8"/>
      <c r="AT63" s="8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J63" s="5"/>
      <c r="BK63" s="5"/>
      <c r="BL63" s="5"/>
      <c r="BO63" s="7"/>
      <c r="BP63" s="5"/>
      <c r="BQ63" s="5"/>
      <c r="BR63" s="5"/>
      <c r="BS63" s="5"/>
      <c r="BT63" s="7"/>
      <c r="BU63" s="7"/>
      <c r="BV63" s="7"/>
      <c r="BW63" s="7"/>
      <c r="BX63" s="7"/>
      <c r="BY63" s="7"/>
      <c r="BZ63" s="7"/>
      <c r="CA63" s="5"/>
      <c r="CB63" s="5"/>
      <c r="CC63" s="5"/>
      <c r="CD63" s="5"/>
      <c r="CE63" s="5"/>
      <c r="CF63" s="5"/>
      <c r="CG63" s="5"/>
      <c r="CH63" s="5"/>
      <c r="CI63" s="5"/>
      <c r="CJ63" s="5"/>
      <c r="CL63" s="5">
        <v>177.05694568772583</v>
      </c>
      <c r="CM63" s="5">
        <v>1300</v>
      </c>
      <c r="CO63" s="5"/>
      <c r="CP63" s="5"/>
      <c r="CQ63" s="5"/>
      <c r="CS63">
        <v>150</v>
      </c>
      <c r="CT63">
        <v>27.750557538640482</v>
      </c>
      <c r="CV63">
        <v>100</v>
      </c>
      <c r="CW63">
        <v>13.685283276548645</v>
      </c>
      <c r="CY63">
        <v>100</v>
      </c>
      <c r="CZ63">
        <v>10.149507051364985</v>
      </c>
      <c r="DB63">
        <v>100</v>
      </c>
      <c r="DC63">
        <v>10.919397782729781</v>
      </c>
      <c r="DE63">
        <v>100</v>
      </c>
      <c r="DF63">
        <v>12.817138758276423</v>
      </c>
      <c r="DH63">
        <v>100</v>
      </c>
      <c r="DI63">
        <v>15.695706058919029</v>
      </c>
      <c r="DK63">
        <v>250</v>
      </c>
      <c r="DL63">
        <v>35.253840682439417</v>
      </c>
      <c r="DN63">
        <v>200</v>
      </c>
      <c r="DO63">
        <v>24.380602757536245</v>
      </c>
      <c r="DQ63">
        <v>200</v>
      </c>
      <c r="DR63">
        <v>26.404911781270805</v>
      </c>
    </row>
    <row r="64" spans="1:122" x14ac:dyDescent="0.25">
      <c r="A64" t="s">
        <v>269</v>
      </c>
      <c r="B64" s="7">
        <v>-2</v>
      </c>
      <c r="C64" s="10">
        <v>42027</v>
      </c>
      <c r="G64">
        <v>95</v>
      </c>
      <c r="H64" t="s">
        <v>253</v>
      </c>
      <c r="I64" s="7"/>
      <c r="AC64" s="5"/>
      <c r="AE64" s="8"/>
      <c r="AF64" s="8"/>
      <c r="AG64" s="8"/>
      <c r="AH64" s="8"/>
      <c r="AI64" s="8"/>
      <c r="AJ64" s="5"/>
      <c r="AK64" s="8"/>
      <c r="AL64" s="8"/>
      <c r="AM64" s="8"/>
      <c r="AN64" s="8"/>
      <c r="AO64" s="8"/>
      <c r="AP64" s="8"/>
      <c r="AS64" s="8"/>
      <c r="AT64" s="8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J64" s="5"/>
      <c r="BK64" s="5"/>
      <c r="BL64" s="5"/>
      <c r="BO64" s="7"/>
      <c r="BP64" s="5"/>
      <c r="BQ64" s="5"/>
      <c r="BR64" s="5"/>
      <c r="BS64" s="5"/>
      <c r="BT64" s="7"/>
      <c r="BU64" s="7"/>
      <c r="BV64" s="7"/>
      <c r="BW64" s="7"/>
      <c r="BX64" s="7"/>
      <c r="BY64" s="7"/>
      <c r="BZ64" s="7"/>
      <c r="CA64" s="5"/>
      <c r="CB64" s="5"/>
      <c r="CC64" s="5"/>
      <c r="CD64" s="5"/>
      <c r="CE64" s="5"/>
      <c r="CF64" s="5"/>
      <c r="CG64" s="5"/>
      <c r="CH64" s="5"/>
      <c r="CI64" s="5"/>
      <c r="CJ64" s="5"/>
      <c r="CL64" s="5">
        <v>219.9781116990074</v>
      </c>
      <c r="CM64" s="5">
        <v>1300</v>
      </c>
      <c r="CO64" s="5"/>
      <c r="CP64" s="5"/>
      <c r="CQ64" s="5"/>
      <c r="CS64">
        <v>150</v>
      </c>
      <c r="CT64">
        <v>37.147809970473858</v>
      </c>
      <c r="CV64">
        <v>100</v>
      </c>
      <c r="CW64">
        <v>24.621245094233849</v>
      </c>
      <c r="CY64">
        <v>100</v>
      </c>
      <c r="CZ64">
        <v>20.20544989289975</v>
      </c>
      <c r="DB64">
        <v>100</v>
      </c>
      <c r="DC64">
        <v>17.020420769748362</v>
      </c>
      <c r="DE64">
        <v>100</v>
      </c>
      <c r="DF64">
        <v>16.930726544535972</v>
      </c>
      <c r="DH64">
        <v>100</v>
      </c>
      <c r="DI64">
        <v>16.760053322471876</v>
      </c>
      <c r="DK64">
        <v>250</v>
      </c>
      <c r="DL64">
        <v>35.56489231338206</v>
      </c>
      <c r="DN64">
        <v>200</v>
      </c>
      <c r="DO64">
        <v>24.870490338220812</v>
      </c>
      <c r="DQ64">
        <v>200</v>
      </c>
      <c r="DR64">
        <v>26.857023453040888</v>
      </c>
    </row>
    <row r="65" spans="1:122" x14ac:dyDescent="0.25">
      <c r="A65" t="s">
        <v>269</v>
      </c>
      <c r="B65" s="7">
        <v>-2</v>
      </c>
      <c r="C65" s="10">
        <v>42041</v>
      </c>
      <c r="G65">
        <v>109</v>
      </c>
      <c r="H65" t="s">
        <v>253</v>
      </c>
      <c r="I65" s="7"/>
      <c r="AC65" s="5"/>
      <c r="AE65" s="8"/>
      <c r="AF65" s="8"/>
      <c r="AG65" s="8"/>
      <c r="AH65" s="8"/>
      <c r="AI65" s="8"/>
      <c r="AJ65" s="5"/>
      <c r="AK65" s="8"/>
      <c r="AL65" s="8"/>
      <c r="AM65" s="8"/>
      <c r="AN65" s="8"/>
      <c r="AO65" s="8"/>
      <c r="AP65" s="8"/>
      <c r="AS65" s="8"/>
      <c r="AT65" s="8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J65" s="5"/>
      <c r="BK65" s="5"/>
      <c r="BL65" s="5"/>
      <c r="BO65" s="7"/>
      <c r="BP65" s="5"/>
      <c r="BQ65" s="5"/>
      <c r="BR65" s="5"/>
      <c r="BS65" s="5"/>
      <c r="BT65" s="7"/>
      <c r="BU65" s="7"/>
      <c r="BV65" s="7"/>
      <c r="BW65" s="7"/>
      <c r="BX65" s="7"/>
      <c r="BY65" s="7"/>
      <c r="BZ65" s="7"/>
      <c r="CA65" s="5"/>
      <c r="CB65" s="5"/>
      <c r="CC65" s="5"/>
      <c r="CD65" s="5"/>
      <c r="CE65" s="5"/>
      <c r="CF65" s="5"/>
      <c r="CG65" s="5"/>
      <c r="CH65" s="5"/>
      <c r="CI65" s="5"/>
      <c r="CJ65" s="5"/>
      <c r="CL65" s="5">
        <v>155.30108862516025</v>
      </c>
      <c r="CM65" s="5">
        <v>1300</v>
      </c>
      <c r="CO65" s="5"/>
      <c r="CP65" s="5"/>
      <c r="CQ65" s="5"/>
      <c r="CS65">
        <v>150</v>
      </c>
      <c r="CT65">
        <v>17.265948507608197</v>
      </c>
      <c r="CV65">
        <v>100</v>
      </c>
      <c r="CW65">
        <v>14.295467870005979</v>
      </c>
      <c r="CY65">
        <v>100</v>
      </c>
      <c r="CZ65">
        <v>11.303369442783435</v>
      </c>
      <c r="DB65">
        <v>100</v>
      </c>
      <c r="DC65">
        <v>10.993073913254925</v>
      </c>
      <c r="DE65">
        <v>100</v>
      </c>
      <c r="DF65">
        <v>11.22772062933452</v>
      </c>
      <c r="DH65">
        <v>100</v>
      </c>
      <c r="DI65">
        <v>12.577993049409336</v>
      </c>
      <c r="DK65">
        <v>250</v>
      </c>
      <c r="DL65">
        <v>30.918025959526528</v>
      </c>
      <c r="DN65">
        <v>200</v>
      </c>
      <c r="DO65">
        <v>22.126906743680017</v>
      </c>
      <c r="DQ65">
        <v>200</v>
      </c>
      <c r="DR65">
        <v>24.592582509557296</v>
      </c>
    </row>
    <row r="66" spans="1:122" x14ac:dyDescent="0.25">
      <c r="A66" t="s">
        <v>269</v>
      </c>
      <c r="B66" s="7">
        <v>-2</v>
      </c>
      <c r="C66" s="10">
        <v>42044</v>
      </c>
      <c r="G66">
        <v>112</v>
      </c>
      <c r="H66" t="s">
        <v>253</v>
      </c>
      <c r="I66" s="7"/>
      <c r="AC66" s="5"/>
      <c r="AE66" s="8"/>
      <c r="AF66" s="8"/>
      <c r="AG66" s="8"/>
      <c r="AH66" s="8"/>
      <c r="AI66" s="8"/>
      <c r="AJ66" s="5"/>
      <c r="AK66" s="8"/>
      <c r="AL66" s="8"/>
      <c r="AM66" s="8"/>
      <c r="AN66" s="8"/>
      <c r="AO66" s="8"/>
      <c r="AP66" s="8"/>
      <c r="AS66" s="8"/>
      <c r="AT66" s="8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J66" s="5"/>
      <c r="BK66" s="5"/>
      <c r="BL66" s="5"/>
      <c r="BO66" s="7"/>
      <c r="BP66" s="5"/>
      <c r="BQ66" s="5"/>
      <c r="BR66" s="5"/>
      <c r="BS66" s="5"/>
      <c r="BT66" s="7"/>
      <c r="BU66" s="7"/>
      <c r="BV66" s="7"/>
      <c r="BW66" s="7"/>
      <c r="BX66" s="7"/>
      <c r="BY66" s="7"/>
      <c r="BZ66" s="7"/>
      <c r="CA66" s="5"/>
      <c r="CB66" s="5"/>
      <c r="CC66" s="5"/>
      <c r="CD66" s="5"/>
      <c r="CE66" s="5"/>
      <c r="CF66" s="5"/>
      <c r="CG66" s="5"/>
      <c r="CH66" s="5"/>
      <c r="CI66" s="5"/>
      <c r="CJ66" s="5"/>
      <c r="CL66" s="5">
        <v>203.11402772992761</v>
      </c>
      <c r="CM66" s="5">
        <v>1300</v>
      </c>
      <c r="CO66" s="5"/>
      <c r="CP66" s="5"/>
      <c r="CQ66" s="5"/>
      <c r="CS66">
        <v>150</v>
      </c>
      <c r="CT66">
        <v>37.736412461570509</v>
      </c>
      <c r="CV66">
        <v>100</v>
      </c>
      <c r="CW66">
        <v>22.496235248274331</v>
      </c>
      <c r="CY66">
        <v>100</v>
      </c>
      <c r="CZ66">
        <v>18.05716599866399</v>
      </c>
      <c r="DB66">
        <v>100</v>
      </c>
      <c r="DC66">
        <v>15.601645304901396</v>
      </c>
      <c r="DE66">
        <v>100</v>
      </c>
      <c r="DF66">
        <v>15.357327502630184</v>
      </c>
      <c r="DH66">
        <v>100</v>
      </c>
      <c r="DI66">
        <v>14.711906660946818</v>
      </c>
      <c r="DK66">
        <v>250</v>
      </c>
      <c r="DL66">
        <v>32.328456870842231</v>
      </c>
      <c r="DN66">
        <v>200</v>
      </c>
      <c r="DO66">
        <v>22.354538665698364</v>
      </c>
      <c r="DQ66">
        <v>200</v>
      </c>
      <c r="DR66">
        <v>24.47033901639977</v>
      </c>
    </row>
    <row r="67" spans="1:122" x14ac:dyDescent="0.25">
      <c r="A67" t="s">
        <v>269</v>
      </c>
      <c r="B67" s="7">
        <v>-2</v>
      </c>
      <c r="C67" s="10">
        <v>42050</v>
      </c>
      <c r="G67">
        <v>118</v>
      </c>
      <c r="H67" t="s">
        <v>253</v>
      </c>
      <c r="I67" s="7"/>
      <c r="AC67" s="5"/>
      <c r="AE67" s="8"/>
      <c r="AF67" s="8"/>
      <c r="AG67" s="8"/>
      <c r="AH67" s="8"/>
      <c r="AI67" s="8"/>
      <c r="AJ67" s="5"/>
      <c r="AK67" s="8"/>
      <c r="AL67" s="8"/>
      <c r="AM67" s="8"/>
      <c r="AN67" s="8"/>
      <c r="AO67" s="8"/>
      <c r="AP67" s="8"/>
      <c r="AS67" s="8"/>
      <c r="AT67" s="8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J67" s="5"/>
      <c r="BK67" s="5"/>
      <c r="BL67" s="5"/>
      <c r="BO67" s="7"/>
      <c r="BP67" s="5"/>
      <c r="BQ67" s="5"/>
      <c r="BR67" s="5"/>
      <c r="BS67" s="5"/>
      <c r="BT67" s="7"/>
      <c r="BU67" s="7"/>
      <c r="BV67" s="7"/>
      <c r="BW67" s="7"/>
      <c r="BX67" s="7"/>
      <c r="BY67" s="7"/>
      <c r="BZ67" s="7"/>
      <c r="CA67" s="5"/>
      <c r="CB67" s="5"/>
      <c r="CC67" s="5"/>
      <c r="CD67" s="5"/>
      <c r="CE67" s="5"/>
      <c r="CF67" s="5"/>
      <c r="CG67" s="5"/>
      <c r="CH67" s="5"/>
      <c r="CI67" s="5"/>
      <c r="CJ67" s="5"/>
      <c r="CL67" s="5">
        <v>156.96239722948036</v>
      </c>
      <c r="CM67" s="5">
        <v>1300</v>
      </c>
      <c r="CO67" s="5"/>
      <c r="CP67" s="5"/>
      <c r="CQ67" s="5"/>
      <c r="CS67">
        <v>150</v>
      </c>
      <c r="CT67">
        <v>6.1349999999999998</v>
      </c>
      <c r="CV67">
        <v>100</v>
      </c>
      <c r="CW67">
        <v>19.103839333615696</v>
      </c>
      <c r="CY67">
        <v>100</v>
      </c>
      <c r="CZ67">
        <v>15.766866581956799</v>
      </c>
      <c r="DB67">
        <v>100</v>
      </c>
      <c r="DC67">
        <v>13.898844405347097</v>
      </c>
      <c r="DE67">
        <v>100</v>
      </c>
      <c r="DF67">
        <v>8.8033357225855582</v>
      </c>
      <c r="DH67">
        <v>100</v>
      </c>
      <c r="DI67">
        <v>13.71018790386467</v>
      </c>
      <c r="DK67">
        <v>250</v>
      </c>
      <c r="DL67">
        <v>31.564798625101151</v>
      </c>
      <c r="DN67">
        <v>200</v>
      </c>
      <c r="DO67">
        <v>22.964531352929377</v>
      </c>
      <c r="DQ67">
        <v>200</v>
      </c>
      <c r="DR67">
        <v>25.014993304080015</v>
      </c>
    </row>
    <row r="68" spans="1:122" x14ac:dyDescent="0.25">
      <c r="A68" t="s">
        <v>269</v>
      </c>
      <c r="B68" s="7">
        <v>-2</v>
      </c>
      <c r="C68" s="10">
        <v>42053</v>
      </c>
      <c r="G68">
        <v>121</v>
      </c>
      <c r="H68" t="s">
        <v>253</v>
      </c>
      <c r="I68" s="7"/>
      <c r="AC68" s="5"/>
      <c r="AE68" s="8"/>
      <c r="AF68" s="8"/>
      <c r="AG68" s="8"/>
      <c r="AH68" s="8"/>
      <c r="AI68" s="8"/>
      <c r="AJ68" s="5"/>
      <c r="AK68" s="8"/>
      <c r="AL68" s="8"/>
      <c r="AM68" s="8"/>
      <c r="AN68" s="8"/>
      <c r="AO68" s="8"/>
      <c r="AP68" s="8"/>
      <c r="AS68" s="8"/>
      <c r="AT68" s="8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J68" s="5"/>
      <c r="BK68" s="5"/>
      <c r="BL68" s="5"/>
      <c r="BO68" s="7"/>
      <c r="BP68" s="5"/>
      <c r="BQ68" s="5"/>
      <c r="BR68" s="5"/>
      <c r="BS68" s="5"/>
      <c r="BT68" s="7"/>
      <c r="BU68" s="7"/>
      <c r="BV68" s="7"/>
      <c r="BW68" s="7"/>
      <c r="BX68" s="7"/>
      <c r="BY68" s="7"/>
      <c r="BZ68" s="7"/>
      <c r="CA68" s="5"/>
      <c r="CB68" s="5"/>
      <c r="CC68" s="5"/>
      <c r="CD68" s="5"/>
      <c r="CE68" s="5"/>
      <c r="CF68" s="5"/>
      <c r="CG68" s="5"/>
      <c r="CH68" s="5"/>
      <c r="CI68" s="5"/>
      <c r="CJ68" s="5"/>
      <c r="CL68" s="5">
        <v>175.86699264550427</v>
      </c>
      <c r="CM68" s="5">
        <v>1300</v>
      </c>
      <c r="CO68" s="5"/>
      <c r="CP68" s="5"/>
      <c r="CQ68" s="5"/>
      <c r="CS68">
        <v>150</v>
      </c>
      <c r="CT68">
        <v>6.1349999999999998</v>
      </c>
      <c r="CV68">
        <v>100</v>
      </c>
      <c r="CW68">
        <v>23.192051980865607</v>
      </c>
      <c r="CY68">
        <v>100</v>
      </c>
      <c r="CZ68">
        <v>18.720495677724308</v>
      </c>
      <c r="DB68">
        <v>100</v>
      </c>
      <c r="DC68">
        <v>16.13966890778574</v>
      </c>
      <c r="DE68">
        <v>100</v>
      </c>
      <c r="DF68">
        <v>15.724101050186624</v>
      </c>
      <c r="DH68">
        <v>100</v>
      </c>
      <c r="DI68">
        <v>15.245785673105331</v>
      </c>
      <c r="DK68">
        <v>250</v>
      </c>
      <c r="DL68">
        <v>31.61317319042859</v>
      </c>
      <c r="DN68">
        <v>200</v>
      </c>
      <c r="DO68">
        <v>23.203790949032886</v>
      </c>
      <c r="DQ68">
        <v>200</v>
      </c>
      <c r="DR68">
        <v>25.892925216375211</v>
      </c>
    </row>
    <row r="69" spans="1:122" x14ac:dyDescent="0.25">
      <c r="A69" t="s">
        <v>269</v>
      </c>
      <c r="B69" s="7">
        <v>-2</v>
      </c>
      <c r="C69" s="10">
        <v>42085</v>
      </c>
      <c r="D69" s="5">
        <v>9</v>
      </c>
      <c r="E69" s="6" t="s">
        <v>207</v>
      </c>
      <c r="F69" t="s">
        <v>15</v>
      </c>
      <c r="G69">
        <v>153</v>
      </c>
      <c r="H69" t="s">
        <v>253</v>
      </c>
      <c r="I69" s="7"/>
      <c r="V69">
        <v>153</v>
      </c>
      <c r="AC69" s="5"/>
      <c r="AE69" s="8"/>
      <c r="AF69" s="8"/>
      <c r="AG69" s="8"/>
      <c r="AH69" s="8"/>
      <c r="AI69" s="8"/>
      <c r="AJ69" s="5"/>
      <c r="AK69" s="8"/>
      <c r="AL69" s="8"/>
      <c r="AM69" s="8"/>
      <c r="AN69" s="8"/>
      <c r="AO69" s="8"/>
      <c r="AP69" s="8"/>
      <c r="AS69" s="8"/>
      <c r="AT69" s="8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J69" s="5"/>
      <c r="BK69" s="5"/>
      <c r="BL69" s="5"/>
      <c r="BO69" s="7"/>
      <c r="BP69" s="5"/>
      <c r="BQ69" s="5"/>
      <c r="BR69" s="5"/>
      <c r="BS69" s="5"/>
      <c r="BT69" s="7"/>
      <c r="BU69" s="7"/>
      <c r="BV69" s="7"/>
      <c r="BW69" s="7"/>
      <c r="BX69" s="7"/>
      <c r="BY69" s="7"/>
      <c r="BZ69" s="7"/>
      <c r="CA69" s="5"/>
      <c r="CB69" s="5"/>
      <c r="CC69" s="5"/>
      <c r="CD69" s="5"/>
      <c r="CE69" s="5"/>
      <c r="CF69" s="5"/>
      <c r="CG69" s="5"/>
      <c r="CH69" s="5"/>
      <c r="CI69" s="5"/>
      <c r="CJ69" s="5"/>
      <c r="CL69" s="5"/>
      <c r="CM69" s="5"/>
      <c r="CO69" s="5"/>
      <c r="CP69" s="5"/>
      <c r="CQ69" s="5"/>
    </row>
    <row r="70" spans="1:122" x14ac:dyDescent="0.25">
      <c r="A70" t="s">
        <v>269</v>
      </c>
      <c r="B70" s="7">
        <v>-2</v>
      </c>
      <c r="C70" s="10">
        <v>42087</v>
      </c>
      <c r="D70" s="5"/>
      <c r="E70" s="6"/>
      <c r="G70">
        <v>155</v>
      </c>
      <c r="H70" t="s">
        <v>253</v>
      </c>
      <c r="I70" s="7"/>
      <c r="AC70" s="5"/>
      <c r="AE70" s="8"/>
      <c r="AF70" s="8"/>
      <c r="AG70" s="8"/>
      <c r="AH70" s="8"/>
      <c r="AI70" s="8"/>
      <c r="AJ70" s="5"/>
      <c r="AK70" s="8"/>
      <c r="AL70" s="8"/>
      <c r="AM70" s="8"/>
      <c r="AN70" s="8"/>
      <c r="AO70" s="8"/>
      <c r="AP70" s="8"/>
      <c r="AS70" s="8"/>
      <c r="AT70" s="8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J70" s="5"/>
      <c r="BK70" s="5"/>
      <c r="BL70" s="5"/>
      <c r="BO70" s="7"/>
      <c r="BP70" s="5"/>
      <c r="BQ70" s="5"/>
      <c r="BR70" s="5"/>
      <c r="BS70" s="5"/>
      <c r="BT70" s="7"/>
      <c r="BU70" s="7"/>
      <c r="BV70" s="7"/>
      <c r="BW70" s="7"/>
      <c r="BX70" s="7"/>
      <c r="BY70" s="7"/>
      <c r="BZ70" s="7"/>
      <c r="CA70" s="5"/>
      <c r="CB70" s="5"/>
      <c r="CC70" s="5"/>
      <c r="CD70" s="5"/>
      <c r="CE70" s="5"/>
      <c r="CF70" s="5"/>
      <c r="CG70" s="5"/>
      <c r="CH70" s="5"/>
      <c r="CI70" s="5"/>
      <c r="CJ70" s="5"/>
      <c r="CL70" s="5">
        <v>134.3216651403163</v>
      </c>
      <c r="CM70" s="5">
        <v>1300</v>
      </c>
      <c r="CO70" s="5"/>
      <c r="CP70" s="5"/>
      <c r="CQ70" s="5"/>
      <c r="CS70">
        <v>150</v>
      </c>
      <c r="CT70">
        <v>17.598710419367034</v>
      </c>
      <c r="CV70">
        <v>100</v>
      </c>
      <c r="CW70">
        <v>11.49723769704503</v>
      </c>
      <c r="CY70">
        <v>100</v>
      </c>
      <c r="CZ70">
        <v>9.7102621617040441</v>
      </c>
      <c r="DB70">
        <v>100</v>
      </c>
      <c r="DC70">
        <v>10.281680870693691</v>
      </c>
      <c r="DE70">
        <v>100</v>
      </c>
      <c r="DF70">
        <v>11.149774830804425</v>
      </c>
      <c r="DH70">
        <v>100</v>
      </c>
      <c r="DI70">
        <v>11.496941054884893</v>
      </c>
      <c r="DK70">
        <v>250</v>
      </c>
      <c r="DL70">
        <v>25.5944817488379</v>
      </c>
      <c r="DN70">
        <v>200</v>
      </c>
      <c r="DO70">
        <v>16.393290198377763</v>
      </c>
      <c r="DQ70">
        <v>200</v>
      </c>
      <c r="DR70">
        <v>20.599286158601494</v>
      </c>
    </row>
    <row r="71" spans="1:122" x14ac:dyDescent="0.25">
      <c r="A71" t="s">
        <v>269</v>
      </c>
      <c r="B71" s="7">
        <v>-2</v>
      </c>
      <c r="C71" s="11">
        <v>42109</v>
      </c>
      <c r="D71" s="5">
        <v>10</v>
      </c>
      <c r="E71" s="6" t="s">
        <v>108</v>
      </c>
      <c r="F71" t="s">
        <v>16</v>
      </c>
      <c r="G71" s="12">
        <v>177</v>
      </c>
      <c r="H71" t="s">
        <v>253</v>
      </c>
      <c r="I71" s="7"/>
      <c r="AC71" s="5"/>
      <c r="AE71" s="8"/>
      <c r="AF71" s="8"/>
      <c r="AG71" s="8"/>
      <c r="AH71" s="8"/>
      <c r="AI71" s="8"/>
      <c r="AJ71" s="5"/>
      <c r="AK71" s="8"/>
      <c r="AL71" s="8"/>
      <c r="AM71" s="8"/>
      <c r="AN71" s="8"/>
      <c r="AO71" s="8"/>
      <c r="AP71" s="8"/>
      <c r="AS71" s="8"/>
      <c r="AT71" s="8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>
        <v>652.1</v>
      </c>
      <c r="BH71" s="5"/>
      <c r="BJ71" s="5"/>
      <c r="BK71" s="5"/>
      <c r="BL71" s="5"/>
      <c r="BO71" s="7">
        <v>43.346366333428364</v>
      </c>
      <c r="BP71" s="5">
        <v>282.66165486028638</v>
      </c>
      <c r="BQ71" s="5"/>
      <c r="BR71" s="5"/>
      <c r="BS71" s="5"/>
      <c r="BT71" s="7">
        <v>12.452055280188828</v>
      </c>
      <c r="BU71" s="7"/>
      <c r="BV71" s="7"/>
      <c r="BW71" s="7"/>
      <c r="BX71" s="7"/>
      <c r="BY71" s="7"/>
      <c r="BZ71" s="7"/>
      <c r="CA71" s="5"/>
      <c r="CB71" s="5"/>
      <c r="CC71" s="5"/>
      <c r="CD71" s="5"/>
      <c r="CE71" s="5"/>
      <c r="CF71" s="5"/>
      <c r="CG71" s="5"/>
      <c r="CH71" s="5"/>
      <c r="CI71" s="5"/>
      <c r="CJ71" s="5"/>
      <c r="CL71" s="5"/>
      <c r="CM71" s="5"/>
      <c r="CO71" s="5"/>
      <c r="CP71" s="5"/>
      <c r="CQ71" s="5"/>
    </row>
    <row r="72" spans="1:122" x14ac:dyDescent="0.25">
      <c r="A72" t="s">
        <v>269</v>
      </c>
      <c r="B72" s="7">
        <v>-2</v>
      </c>
      <c r="C72" s="6">
        <v>42166</v>
      </c>
      <c r="G72">
        <v>234</v>
      </c>
      <c r="H72" t="s">
        <v>253</v>
      </c>
      <c r="AU72"/>
      <c r="AV72"/>
      <c r="AW72"/>
      <c r="AY72"/>
      <c r="AZ72"/>
      <c r="BA72"/>
      <c r="BB72"/>
      <c r="BC72"/>
      <c r="BD72"/>
      <c r="CL72" s="5">
        <v>121.02992463221402</v>
      </c>
      <c r="CM72" s="5">
        <v>1200</v>
      </c>
    </row>
    <row r="73" spans="1:122" x14ac:dyDescent="0.25">
      <c r="A73" t="s">
        <v>270</v>
      </c>
      <c r="B73" t="s">
        <v>256</v>
      </c>
      <c r="C73" s="4">
        <v>41932</v>
      </c>
      <c r="D73" s="5">
        <v>1</v>
      </c>
      <c r="E73" s="6" t="s">
        <v>209</v>
      </c>
      <c r="F73" t="s">
        <v>10</v>
      </c>
      <c r="G73">
        <v>0</v>
      </c>
      <c r="H73" t="s">
        <v>253</v>
      </c>
      <c r="I73" s="7"/>
      <c r="AC73" s="5"/>
      <c r="AE73" s="8"/>
      <c r="AF73" s="8"/>
      <c r="AG73" s="8"/>
      <c r="AH73" s="8"/>
      <c r="AI73" s="8"/>
      <c r="AJ73" s="5"/>
      <c r="AK73" s="8"/>
      <c r="AL73" s="8"/>
      <c r="AM73" s="8"/>
      <c r="AN73" s="8"/>
      <c r="AO73" s="8"/>
      <c r="AP73" s="8"/>
      <c r="AS73" s="8"/>
      <c r="AT73" s="8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J73" s="5"/>
      <c r="BK73" s="5"/>
      <c r="BL73" s="5"/>
      <c r="BO73" s="7"/>
      <c r="BP73" s="5"/>
      <c r="BQ73" s="5"/>
      <c r="BR73" s="5"/>
      <c r="BS73" s="5"/>
      <c r="BT73" s="7"/>
      <c r="BU73" s="7"/>
      <c r="BV73" s="7"/>
      <c r="BW73" s="7"/>
      <c r="BX73" s="7"/>
      <c r="BY73" s="7"/>
      <c r="BZ73" s="7"/>
      <c r="CA73" s="5"/>
      <c r="CB73" s="5"/>
      <c r="CC73" s="5"/>
      <c r="CD73" s="5"/>
      <c r="CE73" s="5"/>
      <c r="CF73" s="5"/>
      <c r="CG73" s="5"/>
      <c r="CH73" s="5"/>
      <c r="CI73" s="5"/>
      <c r="CJ73" s="5"/>
      <c r="CL73" s="5"/>
      <c r="CM73" s="5"/>
      <c r="CO73" s="5"/>
      <c r="CP73" s="5"/>
      <c r="CQ73" s="5"/>
    </row>
    <row r="74" spans="1:122" x14ac:dyDescent="0.25">
      <c r="A74" t="s">
        <v>270</v>
      </c>
      <c r="B74" t="s">
        <v>256</v>
      </c>
      <c r="C74" s="4">
        <v>41961</v>
      </c>
      <c r="D74" s="5"/>
      <c r="E74" s="6"/>
      <c r="G74">
        <v>29</v>
      </c>
      <c r="H74" t="s">
        <v>253</v>
      </c>
      <c r="I74" s="7"/>
      <c r="AC74" s="5"/>
      <c r="AE74" s="8"/>
      <c r="AF74" s="8"/>
      <c r="AG74" s="8"/>
      <c r="AH74" s="8"/>
      <c r="AI74" s="8"/>
      <c r="AJ74" s="5"/>
      <c r="AK74" s="8"/>
      <c r="AL74" s="8"/>
      <c r="AM74" s="8"/>
      <c r="AN74" s="8"/>
      <c r="AO74" s="8"/>
      <c r="AP74" s="8"/>
      <c r="AS74" s="8"/>
      <c r="AT74" s="8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J74" s="5"/>
      <c r="BK74" s="5"/>
      <c r="BL74" s="5"/>
      <c r="BO74" s="7"/>
      <c r="BP74" s="5"/>
      <c r="BQ74" s="5"/>
      <c r="BR74" s="5"/>
      <c r="BS74" s="5"/>
      <c r="BT74" s="7"/>
      <c r="BU74" s="7"/>
      <c r="BV74" s="7"/>
      <c r="BW74" s="7"/>
      <c r="BX74" s="7"/>
      <c r="BY74" s="7"/>
      <c r="BZ74" s="7"/>
      <c r="CA74" s="5"/>
      <c r="CB74" s="5"/>
      <c r="CC74" s="5"/>
      <c r="CD74" s="5"/>
      <c r="CE74" s="5"/>
      <c r="CF74" s="5"/>
      <c r="CG74" s="5"/>
      <c r="CH74" s="5"/>
      <c r="CI74" s="5"/>
      <c r="CJ74" s="5"/>
      <c r="CL74" s="5">
        <v>155.16677081796246</v>
      </c>
      <c r="CM74" s="5">
        <v>1200</v>
      </c>
      <c r="CO74" s="5"/>
      <c r="CP74" s="5"/>
      <c r="CQ74" s="5"/>
    </row>
    <row r="75" spans="1:122" x14ac:dyDescent="0.25">
      <c r="A75" t="s">
        <v>270</v>
      </c>
      <c r="B75" t="s">
        <v>256</v>
      </c>
      <c r="C75" s="10">
        <v>41976</v>
      </c>
      <c r="G75">
        <v>44</v>
      </c>
      <c r="H75" t="s">
        <v>253</v>
      </c>
      <c r="I75" s="7"/>
      <c r="AC75" s="5"/>
      <c r="AE75" s="8"/>
      <c r="AF75" s="8"/>
      <c r="AG75" s="8"/>
      <c r="AH75" s="8"/>
      <c r="AI75" s="8"/>
      <c r="AJ75" s="5"/>
      <c r="AK75" s="8"/>
      <c r="AL75" s="8"/>
      <c r="AM75" s="8"/>
      <c r="AN75" s="8"/>
      <c r="AO75" s="8"/>
      <c r="AP75" s="8"/>
      <c r="AS75" s="8"/>
      <c r="AT75" s="8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J75" s="5"/>
      <c r="BK75" s="5"/>
      <c r="BL75" s="5"/>
      <c r="BO75" s="7"/>
      <c r="BP75" s="5"/>
      <c r="BQ75" s="5"/>
      <c r="BR75" s="5"/>
      <c r="BS75" s="5"/>
      <c r="BT75" s="7"/>
      <c r="BU75" s="7"/>
      <c r="BV75" s="7"/>
      <c r="BW75" s="7"/>
      <c r="BX75" s="7"/>
      <c r="BY75" s="7"/>
      <c r="BZ75" s="7"/>
      <c r="CA75" s="5"/>
      <c r="CB75" s="5"/>
      <c r="CC75" s="5"/>
      <c r="CD75" s="5"/>
      <c r="CE75" s="5"/>
      <c r="CF75" s="5"/>
      <c r="CG75" s="5"/>
      <c r="CH75" s="5"/>
      <c r="CI75" s="5"/>
      <c r="CJ75" s="5"/>
      <c r="CL75" s="5">
        <v>159.21799751484977</v>
      </c>
      <c r="CM75" s="5">
        <v>1300</v>
      </c>
      <c r="CO75" s="5"/>
      <c r="CP75" s="5"/>
      <c r="CQ75" s="5"/>
      <c r="CS75">
        <v>150</v>
      </c>
      <c r="CT75">
        <v>6.7729219685900146</v>
      </c>
      <c r="CV75">
        <v>100</v>
      </c>
      <c r="CW75">
        <v>14.945732569461109</v>
      </c>
      <c r="CY75">
        <v>100</v>
      </c>
      <c r="CZ75">
        <v>14.470935696445451</v>
      </c>
      <c r="DB75">
        <v>100</v>
      </c>
      <c r="DC75">
        <v>14.478350752852629</v>
      </c>
      <c r="DE75">
        <v>100</v>
      </c>
      <c r="DF75">
        <v>15.611124540370094</v>
      </c>
      <c r="DH75">
        <v>100</v>
      </c>
      <c r="DI75">
        <v>15.813940237379981</v>
      </c>
      <c r="DK75">
        <v>250</v>
      </c>
      <c r="DL75">
        <v>34.121280763415569</v>
      </c>
      <c r="DN75">
        <v>200</v>
      </c>
      <c r="DO75">
        <v>21.339116630227018</v>
      </c>
      <c r="DQ75">
        <v>200</v>
      </c>
      <c r="DR75">
        <v>21.664594356107891</v>
      </c>
    </row>
    <row r="76" spans="1:122" x14ac:dyDescent="0.25">
      <c r="A76" t="s">
        <v>270</v>
      </c>
      <c r="B76" t="s">
        <v>256</v>
      </c>
      <c r="C76" s="10">
        <v>41982</v>
      </c>
      <c r="G76">
        <v>50</v>
      </c>
      <c r="H76" t="s">
        <v>253</v>
      </c>
      <c r="I76" s="7"/>
      <c r="AC76" s="5"/>
      <c r="AE76" s="8"/>
      <c r="AF76" s="8"/>
      <c r="AG76" s="8"/>
      <c r="AH76" s="8"/>
      <c r="AI76" s="8"/>
      <c r="AJ76" s="5"/>
      <c r="AK76" s="8"/>
      <c r="AL76" s="8"/>
      <c r="AM76" s="8"/>
      <c r="AN76" s="8"/>
      <c r="AO76" s="8"/>
      <c r="AP76" s="8"/>
      <c r="AS76" s="8"/>
      <c r="AT76" s="8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J76" s="5"/>
      <c r="BK76" s="5"/>
      <c r="BL76" s="5"/>
      <c r="BO76" s="7"/>
      <c r="BP76" s="5"/>
      <c r="BQ76" s="5"/>
      <c r="BR76" s="5"/>
      <c r="BS76" s="5"/>
      <c r="BT76" s="7"/>
      <c r="BU76" s="7"/>
      <c r="BV76" s="7"/>
      <c r="BW76" s="7"/>
      <c r="BX76" s="7"/>
      <c r="BY76" s="7"/>
      <c r="BZ76" s="7"/>
      <c r="CA76" s="5"/>
      <c r="CB76" s="5"/>
      <c r="CC76" s="5"/>
      <c r="CD76" s="5"/>
      <c r="CE76" s="5"/>
      <c r="CF76" s="5"/>
      <c r="CG76" s="5"/>
      <c r="CH76" s="5"/>
      <c r="CI76" s="5"/>
      <c r="CJ76" s="5"/>
      <c r="CL76" s="5">
        <v>208.65296126402185</v>
      </c>
      <c r="CM76" s="5">
        <v>1300</v>
      </c>
      <c r="CO76" s="5"/>
      <c r="CP76" s="5"/>
      <c r="CQ76" s="5"/>
      <c r="CS76">
        <v>150</v>
      </c>
      <c r="CT76">
        <v>31.313899705986092</v>
      </c>
      <c r="CV76">
        <v>100</v>
      </c>
      <c r="CW76">
        <v>22.994238294446603</v>
      </c>
      <c r="CY76">
        <v>100</v>
      </c>
      <c r="CZ76">
        <v>19.289141329193072</v>
      </c>
      <c r="DB76">
        <v>100</v>
      </c>
      <c r="DC76">
        <v>17.018968231688255</v>
      </c>
      <c r="DE76">
        <v>100</v>
      </c>
      <c r="DF76">
        <v>17.147880984523887</v>
      </c>
      <c r="DH76">
        <v>100</v>
      </c>
      <c r="DI76">
        <v>17.082153637303463</v>
      </c>
      <c r="DK76">
        <v>250</v>
      </c>
      <c r="DL76">
        <v>36.127783337087877</v>
      </c>
      <c r="DN76">
        <v>200</v>
      </c>
      <c r="DO76">
        <v>23.515354558114147</v>
      </c>
      <c r="DQ76">
        <v>200</v>
      </c>
      <c r="DR76">
        <v>24.163541185678433</v>
      </c>
    </row>
    <row r="77" spans="1:122" x14ac:dyDescent="0.25">
      <c r="A77" t="s">
        <v>270</v>
      </c>
      <c r="B77" t="s">
        <v>256</v>
      </c>
      <c r="C77" s="10">
        <v>41993</v>
      </c>
      <c r="G77">
        <v>61</v>
      </c>
      <c r="H77" t="s">
        <v>253</v>
      </c>
      <c r="I77" s="7"/>
      <c r="AC77" s="5"/>
      <c r="AE77" s="8"/>
      <c r="AF77" s="8"/>
      <c r="AG77" s="8"/>
      <c r="AH77" s="8"/>
      <c r="AI77" s="8"/>
      <c r="AJ77" s="5"/>
      <c r="AK77" s="8"/>
      <c r="AL77" s="8"/>
      <c r="AM77" s="8"/>
      <c r="AN77" s="8"/>
      <c r="AO77" s="8"/>
      <c r="AP77" s="8"/>
      <c r="AS77" s="8"/>
      <c r="AT77" s="8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J77" s="5"/>
      <c r="BK77" s="5"/>
      <c r="BL77" s="5"/>
      <c r="BO77" s="7"/>
      <c r="BP77" s="5"/>
      <c r="BQ77" s="5"/>
      <c r="BR77" s="5"/>
      <c r="BS77" s="5"/>
      <c r="BT77" s="7"/>
      <c r="BU77" s="7"/>
      <c r="BV77" s="7"/>
      <c r="BW77" s="7"/>
      <c r="BX77" s="7"/>
      <c r="BY77" s="7"/>
      <c r="BZ77" s="7"/>
      <c r="CA77" s="5"/>
      <c r="CB77" s="5"/>
      <c r="CC77" s="5"/>
      <c r="CD77" s="5"/>
      <c r="CE77" s="5"/>
      <c r="CF77" s="5"/>
      <c r="CG77" s="5"/>
      <c r="CH77" s="5"/>
      <c r="CI77" s="5"/>
      <c r="CJ77" s="5"/>
      <c r="CL77" s="5">
        <v>180.46942272230771</v>
      </c>
      <c r="CM77" s="5">
        <v>1300</v>
      </c>
      <c r="CO77" s="5"/>
      <c r="CP77" s="5"/>
      <c r="CQ77" s="5"/>
      <c r="CS77">
        <v>150</v>
      </c>
      <c r="CT77">
        <v>21.939810424633386</v>
      </c>
      <c r="CV77">
        <v>100</v>
      </c>
      <c r="CW77">
        <v>14.70593824125587</v>
      </c>
      <c r="CY77">
        <v>100</v>
      </c>
      <c r="CZ77">
        <v>14.542159830939744</v>
      </c>
      <c r="DB77">
        <v>100</v>
      </c>
      <c r="DC77">
        <v>15.202569387508319</v>
      </c>
      <c r="DE77">
        <v>100</v>
      </c>
      <c r="DF77">
        <v>16.00219158960433</v>
      </c>
      <c r="DH77">
        <v>100</v>
      </c>
      <c r="DI77">
        <v>16.422701358009036</v>
      </c>
      <c r="DK77">
        <v>250</v>
      </c>
      <c r="DL77">
        <v>35.297312958571169</v>
      </c>
      <c r="DN77">
        <v>200</v>
      </c>
      <c r="DO77">
        <v>22.744845939779161</v>
      </c>
      <c r="DQ77">
        <v>200</v>
      </c>
      <c r="DR77">
        <v>23.611892992006695</v>
      </c>
    </row>
    <row r="78" spans="1:122" x14ac:dyDescent="0.25">
      <c r="A78" t="s">
        <v>270</v>
      </c>
      <c r="B78" t="s">
        <v>256</v>
      </c>
      <c r="C78" s="10">
        <v>41996</v>
      </c>
      <c r="G78">
        <v>64</v>
      </c>
      <c r="H78" t="s">
        <v>253</v>
      </c>
      <c r="I78" s="7"/>
      <c r="AC78" s="5"/>
      <c r="AE78" s="8"/>
      <c r="AF78" s="8"/>
      <c r="AG78" s="8"/>
      <c r="AH78" s="8"/>
      <c r="AI78" s="8"/>
      <c r="AJ78" s="5"/>
      <c r="AK78" s="8"/>
      <c r="AL78" s="8"/>
      <c r="AM78" s="8"/>
      <c r="AN78" s="8"/>
      <c r="AO78" s="8"/>
      <c r="AP78" s="8"/>
      <c r="AS78" s="8"/>
      <c r="AT78" s="8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J78" s="5"/>
      <c r="BK78" s="5"/>
      <c r="BL78" s="5"/>
      <c r="BO78" s="7"/>
      <c r="BP78" s="5"/>
      <c r="BQ78" s="5"/>
      <c r="BR78" s="5"/>
      <c r="BS78" s="5"/>
      <c r="BT78" s="7"/>
      <c r="BU78" s="7"/>
      <c r="BV78" s="7"/>
      <c r="BW78" s="7"/>
      <c r="BX78" s="7"/>
      <c r="BY78" s="7"/>
      <c r="BZ78" s="7"/>
      <c r="CA78" s="5"/>
      <c r="CB78" s="5"/>
      <c r="CC78" s="5"/>
      <c r="CD78" s="5"/>
      <c r="CE78" s="5"/>
      <c r="CF78" s="5"/>
      <c r="CG78" s="5"/>
      <c r="CH78" s="5"/>
      <c r="CI78" s="5"/>
      <c r="CJ78" s="5"/>
      <c r="CL78" s="5">
        <v>215.18372959568026</v>
      </c>
      <c r="CM78" s="5">
        <v>1300</v>
      </c>
      <c r="CO78" s="5"/>
      <c r="CP78" s="5"/>
      <c r="CQ78" s="5"/>
      <c r="CS78">
        <v>150</v>
      </c>
      <c r="CT78">
        <v>39.741919550704964</v>
      </c>
      <c r="CV78">
        <v>100</v>
      </c>
      <c r="CW78">
        <v>22.818224723623871</v>
      </c>
      <c r="CY78">
        <v>100</v>
      </c>
      <c r="CZ78">
        <v>19.288714940843285</v>
      </c>
      <c r="DB78">
        <v>100</v>
      </c>
      <c r="DC78">
        <v>17.18855205020725</v>
      </c>
      <c r="DE78">
        <v>100</v>
      </c>
      <c r="DF78">
        <v>16.616252054520011</v>
      </c>
      <c r="DH78">
        <v>100</v>
      </c>
      <c r="DI78">
        <v>16.790556621734396</v>
      </c>
      <c r="DK78">
        <v>250</v>
      </c>
      <c r="DL78">
        <v>35.63085024958194</v>
      </c>
      <c r="DN78">
        <v>200</v>
      </c>
      <c r="DO78">
        <v>24.040019959704118</v>
      </c>
      <c r="DQ78">
        <v>200</v>
      </c>
      <c r="DR78">
        <v>23.0686394447604</v>
      </c>
    </row>
    <row r="79" spans="1:122" x14ac:dyDescent="0.25">
      <c r="A79" t="s">
        <v>270</v>
      </c>
      <c r="B79" t="s">
        <v>256</v>
      </c>
      <c r="C79" s="10">
        <v>42004</v>
      </c>
      <c r="G79">
        <v>72</v>
      </c>
      <c r="H79" t="s">
        <v>253</v>
      </c>
      <c r="I79" s="7"/>
      <c r="AC79" s="5"/>
      <c r="AE79" s="8"/>
      <c r="AF79" s="8"/>
      <c r="AG79" s="8"/>
      <c r="AH79" s="8"/>
      <c r="AI79" s="8"/>
      <c r="AJ79" s="5"/>
      <c r="AK79" s="8"/>
      <c r="AL79" s="8"/>
      <c r="AM79" s="8"/>
      <c r="AN79" s="8"/>
      <c r="AO79" s="8"/>
      <c r="AP79" s="8"/>
      <c r="AS79" s="8"/>
      <c r="AT79" s="8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J79" s="5"/>
      <c r="BK79" s="5"/>
      <c r="BL79" s="5"/>
      <c r="BO79" s="7"/>
      <c r="BP79" s="5"/>
      <c r="BQ79" s="5"/>
      <c r="BR79" s="5"/>
      <c r="BS79" s="5"/>
      <c r="BT79" s="7"/>
      <c r="BU79" s="7"/>
      <c r="BV79" s="7"/>
      <c r="BW79" s="7"/>
      <c r="BX79" s="7"/>
      <c r="BY79" s="7"/>
      <c r="BZ79" s="7"/>
      <c r="CA79" s="5"/>
      <c r="CB79" s="5"/>
      <c r="CC79" s="5"/>
      <c r="CD79" s="5"/>
      <c r="CE79" s="5"/>
      <c r="CF79" s="5"/>
      <c r="CG79" s="5"/>
      <c r="CH79" s="5"/>
      <c r="CI79" s="5"/>
      <c r="CJ79" s="5"/>
      <c r="CL79" s="5">
        <v>195.52284172932482</v>
      </c>
      <c r="CM79" s="5">
        <v>1300</v>
      </c>
      <c r="CO79" s="5"/>
      <c r="CP79" s="5"/>
      <c r="CQ79" s="5"/>
      <c r="CS79">
        <v>150</v>
      </c>
      <c r="CT79">
        <v>25.391300872769584</v>
      </c>
      <c r="CV79">
        <v>100</v>
      </c>
      <c r="CW79">
        <v>21.007926039754707</v>
      </c>
      <c r="CY79">
        <v>100</v>
      </c>
      <c r="CZ79">
        <v>18.420421451032276</v>
      </c>
      <c r="DB79">
        <v>100</v>
      </c>
      <c r="DC79">
        <v>16.244714107380219</v>
      </c>
      <c r="DE79">
        <v>100</v>
      </c>
      <c r="DF79">
        <v>16.676730157237216</v>
      </c>
      <c r="DH79">
        <v>100</v>
      </c>
      <c r="DI79">
        <v>16.509602484039618</v>
      </c>
      <c r="DK79">
        <v>250</v>
      </c>
      <c r="DL79">
        <v>35.33043513154081</v>
      </c>
      <c r="DN79">
        <v>200</v>
      </c>
      <c r="DO79">
        <v>22.890439912048571</v>
      </c>
      <c r="DQ79">
        <v>200</v>
      </c>
      <c r="DR79">
        <v>23.051271573521795</v>
      </c>
    </row>
    <row r="80" spans="1:122" x14ac:dyDescent="0.25">
      <c r="A80" t="s">
        <v>270</v>
      </c>
      <c r="B80" t="s">
        <v>256</v>
      </c>
      <c r="C80" s="10">
        <v>42009</v>
      </c>
      <c r="G80">
        <v>77</v>
      </c>
      <c r="H80" t="s">
        <v>253</v>
      </c>
      <c r="I80" s="7"/>
      <c r="S80">
        <v>77</v>
      </c>
      <c r="AC80" s="5"/>
      <c r="AE80" s="8"/>
      <c r="AF80" s="8"/>
      <c r="AG80" s="8"/>
      <c r="AH80" s="8"/>
      <c r="AI80" s="8"/>
      <c r="AJ80" s="5"/>
      <c r="AK80" s="8"/>
      <c r="AL80" s="8"/>
      <c r="AM80" s="8"/>
      <c r="AN80" s="8"/>
      <c r="AO80" s="8"/>
      <c r="AP80" s="8"/>
      <c r="AS80" s="8"/>
      <c r="AT80" s="8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J80" s="5"/>
      <c r="BK80" s="5"/>
      <c r="BL80" s="5"/>
      <c r="BO80" s="7"/>
      <c r="BP80" s="5"/>
      <c r="BQ80" s="5"/>
      <c r="BR80" s="5"/>
      <c r="BS80" s="5"/>
      <c r="BT80" s="7"/>
      <c r="BU80" s="7"/>
      <c r="BV80" s="7"/>
      <c r="BW80" s="7"/>
      <c r="BX80" s="7"/>
      <c r="BY80" s="7"/>
      <c r="BZ80" s="7"/>
      <c r="CA80" s="5"/>
      <c r="CB80" s="5"/>
      <c r="CC80" s="5"/>
      <c r="CD80" s="5"/>
      <c r="CE80" s="5"/>
      <c r="CF80" s="5"/>
      <c r="CG80" s="5"/>
      <c r="CH80" s="5"/>
      <c r="CI80" s="5"/>
      <c r="CJ80" s="5"/>
      <c r="CL80" s="5">
        <v>203.37023060812317</v>
      </c>
      <c r="CM80" s="5">
        <v>1300</v>
      </c>
      <c r="CO80" s="5"/>
      <c r="CP80" s="5"/>
      <c r="CQ80" s="5"/>
      <c r="CS80">
        <v>150</v>
      </c>
      <c r="CT80">
        <v>29.716980136759553</v>
      </c>
      <c r="CV80">
        <v>100</v>
      </c>
      <c r="CW80">
        <v>21.047274622273974</v>
      </c>
      <c r="CY80">
        <v>100</v>
      </c>
      <c r="CZ80">
        <v>17.500442201808482</v>
      </c>
      <c r="DB80">
        <v>100</v>
      </c>
      <c r="DC80">
        <v>16.08752820063637</v>
      </c>
      <c r="DE80">
        <v>100</v>
      </c>
      <c r="DF80">
        <v>16.612983843884741</v>
      </c>
      <c r="DH80">
        <v>100</v>
      </c>
      <c r="DI80">
        <v>16.518568869976946</v>
      </c>
      <c r="DK80">
        <v>250</v>
      </c>
      <c r="DL80">
        <v>35.616609331538783</v>
      </c>
      <c r="DN80">
        <v>200</v>
      </c>
      <c r="DO80">
        <v>23.355256658428978</v>
      </c>
      <c r="DQ80">
        <v>200</v>
      </c>
      <c r="DR80">
        <v>26.914586742815338</v>
      </c>
    </row>
    <row r="81" spans="1:122" x14ac:dyDescent="0.25">
      <c r="A81" t="s">
        <v>270</v>
      </c>
      <c r="B81" t="s">
        <v>256</v>
      </c>
      <c r="C81" s="10">
        <v>42027</v>
      </c>
      <c r="G81">
        <v>95</v>
      </c>
      <c r="H81" t="s">
        <v>253</v>
      </c>
      <c r="I81" s="7"/>
      <c r="AC81" s="5"/>
      <c r="AE81" s="8"/>
      <c r="AF81" s="8"/>
      <c r="AG81" s="8"/>
      <c r="AH81" s="8"/>
      <c r="AI81" s="8"/>
      <c r="AJ81" s="5"/>
      <c r="AK81" s="8"/>
      <c r="AL81" s="8"/>
      <c r="AM81" s="8"/>
      <c r="AN81" s="8"/>
      <c r="AO81" s="8"/>
      <c r="AP81" s="8"/>
      <c r="AS81" s="8"/>
      <c r="AT81" s="8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J81" s="5"/>
      <c r="BK81" s="5"/>
      <c r="BL81" s="5"/>
      <c r="BO81" s="7"/>
      <c r="BP81" s="5"/>
      <c r="BQ81" s="5"/>
      <c r="BR81" s="5"/>
      <c r="BS81" s="5"/>
      <c r="BT81" s="7"/>
      <c r="BU81" s="7"/>
      <c r="BV81" s="7"/>
      <c r="BW81" s="7"/>
      <c r="BX81" s="7"/>
      <c r="BY81" s="7"/>
      <c r="BZ81" s="7"/>
      <c r="CA81" s="5"/>
      <c r="CB81" s="5"/>
      <c r="CC81" s="5"/>
      <c r="CD81" s="5"/>
      <c r="CE81" s="5"/>
      <c r="CF81" s="5"/>
      <c r="CG81" s="5"/>
      <c r="CH81" s="5"/>
      <c r="CI81" s="5"/>
      <c r="CJ81" s="5"/>
      <c r="CL81" s="5">
        <v>139.20620366123867</v>
      </c>
      <c r="CM81" s="5">
        <v>1300</v>
      </c>
      <c r="CO81" s="5"/>
      <c r="CP81" s="5"/>
      <c r="CQ81" s="5"/>
      <c r="CS81">
        <v>150</v>
      </c>
      <c r="CT81">
        <v>18.093449495869315</v>
      </c>
      <c r="CV81">
        <v>100</v>
      </c>
      <c r="CW81">
        <v>9.0491430593917883</v>
      </c>
      <c r="CY81">
        <v>100</v>
      </c>
      <c r="CZ81">
        <v>5.415150665537773</v>
      </c>
      <c r="DB81">
        <v>100</v>
      </c>
      <c r="DC81">
        <v>6.7959268173899119</v>
      </c>
      <c r="DE81">
        <v>100</v>
      </c>
      <c r="DF81">
        <v>8.8062928284660131</v>
      </c>
      <c r="DH81">
        <v>100</v>
      </c>
      <c r="DI81">
        <v>12.688185481872821</v>
      </c>
      <c r="DK81">
        <v>250</v>
      </c>
      <c r="DL81">
        <v>32.408307308788096</v>
      </c>
      <c r="DN81">
        <v>200</v>
      </c>
      <c r="DO81">
        <v>21.380796732956533</v>
      </c>
      <c r="DQ81">
        <v>200</v>
      </c>
      <c r="DR81">
        <v>24.56895127096643</v>
      </c>
    </row>
    <row r="82" spans="1:122" x14ac:dyDescent="0.25">
      <c r="A82" t="s">
        <v>270</v>
      </c>
      <c r="B82" t="s">
        <v>256</v>
      </c>
      <c r="C82" s="10">
        <v>42030</v>
      </c>
      <c r="G82">
        <v>98</v>
      </c>
      <c r="H82" t="s">
        <v>253</v>
      </c>
      <c r="I82" s="7"/>
      <c r="AC82" s="5"/>
      <c r="AE82" s="8"/>
      <c r="AF82" s="8"/>
      <c r="AG82" s="8"/>
      <c r="AH82" s="8"/>
      <c r="AI82" s="8"/>
      <c r="AJ82" s="5"/>
      <c r="AK82" s="8"/>
      <c r="AL82" s="8"/>
      <c r="AM82" s="8"/>
      <c r="AN82" s="8"/>
      <c r="AO82" s="8"/>
      <c r="AP82" s="8"/>
      <c r="AS82" s="8"/>
      <c r="AT82" s="8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J82" s="5"/>
      <c r="BK82" s="5"/>
      <c r="BL82" s="5"/>
      <c r="BO82" s="7"/>
      <c r="BP82" s="5"/>
      <c r="BQ82" s="5"/>
      <c r="BR82" s="5"/>
      <c r="BS82" s="5"/>
      <c r="BT82" s="7"/>
      <c r="BU82" s="7"/>
      <c r="BV82" s="7"/>
      <c r="BW82" s="7"/>
      <c r="BX82" s="7"/>
      <c r="BY82" s="7"/>
      <c r="BZ82" s="7"/>
      <c r="CA82" s="5"/>
      <c r="CB82" s="5"/>
      <c r="CC82" s="5"/>
      <c r="CD82" s="5"/>
      <c r="CE82" s="5"/>
      <c r="CF82" s="5"/>
      <c r="CG82" s="5"/>
      <c r="CH82" s="5"/>
      <c r="CI82" s="5"/>
      <c r="CJ82" s="5"/>
      <c r="CL82" s="5">
        <v>202.7111028908877</v>
      </c>
      <c r="CM82" s="5">
        <v>1300</v>
      </c>
      <c r="CO82" s="5"/>
      <c r="CP82" s="5"/>
      <c r="CQ82" s="5"/>
      <c r="CS82">
        <v>150</v>
      </c>
      <c r="CT82">
        <v>36.09508977108576</v>
      </c>
      <c r="CV82">
        <v>100</v>
      </c>
      <c r="CW82">
        <v>22.566228638119327</v>
      </c>
      <c r="CY82">
        <v>100</v>
      </c>
      <c r="CZ82">
        <v>18.056092477839215</v>
      </c>
      <c r="DB82">
        <v>100</v>
      </c>
      <c r="DC82">
        <v>15.543441613499363</v>
      </c>
      <c r="DE82">
        <v>100</v>
      </c>
      <c r="DF82">
        <v>15.427975750826732</v>
      </c>
      <c r="DH82">
        <v>100</v>
      </c>
      <c r="DI82">
        <v>15.110005928390848</v>
      </c>
      <c r="DK82">
        <v>250</v>
      </c>
      <c r="DL82">
        <v>33.132785598865823</v>
      </c>
      <c r="DN82">
        <v>200</v>
      </c>
      <c r="DO82">
        <v>22.17189115181764</v>
      </c>
      <c r="DQ82">
        <v>200</v>
      </c>
      <c r="DR82">
        <v>24.607591960442981</v>
      </c>
    </row>
    <row r="83" spans="1:122" x14ac:dyDescent="0.25">
      <c r="A83" t="s">
        <v>270</v>
      </c>
      <c r="B83" t="s">
        <v>256</v>
      </c>
      <c r="C83" s="10">
        <v>42041</v>
      </c>
      <c r="G83">
        <v>109</v>
      </c>
      <c r="H83" t="s">
        <v>253</v>
      </c>
      <c r="I83" s="7"/>
      <c r="AC83" s="5"/>
      <c r="AE83" s="8"/>
      <c r="AF83" s="8"/>
      <c r="AG83" s="8"/>
      <c r="AH83" s="8"/>
      <c r="AI83" s="8"/>
      <c r="AJ83" s="5"/>
      <c r="AK83" s="8"/>
      <c r="AL83" s="8"/>
      <c r="AM83" s="8"/>
      <c r="AN83" s="8"/>
      <c r="AO83" s="8"/>
      <c r="AP83" s="8"/>
      <c r="AS83" s="8"/>
      <c r="AT83" s="8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J83" s="5"/>
      <c r="BK83" s="5"/>
      <c r="BL83" s="5"/>
      <c r="BO83" s="7"/>
      <c r="BP83" s="5"/>
      <c r="BQ83" s="5"/>
      <c r="BR83" s="5"/>
      <c r="BS83" s="5"/>
      <c r="BT83" s="7"/>
      <c r="BU83" s="7"/>
      <c r="BV83" s="7"/>
      <c r="BW83" s="7"/>
      <c r="BX83" s="7"/>
      <c r="BY83" s="7"/>
      <c r="BZ83" s="7"/>
      <c r="CA83" s="5"/>
      <c r="CB83" s="5"/>
      <c r="CC83" s="5"/>
      <c r="CD83" s="5"/>
      <c r="CE83" s="5"/>
      <c r="CF83" s="5"/>
      <c r="CG83" s="5"/>
      <c r="CH83" s="5"/>
      <c r="CI83" s="5"/>
      <c r="CJ83" s="5"/>
      <c r="CL83" s="5">
        <v>158.87542903823953</v>
      </c>
      <c r="CM83" s="5">
        <v>1300</v>
      </c>
      <c r="CO83" s="5"/>
      <c r="CP83" s="5"/>
      <c r="CQ83" s="5"/>
      <c r="CS83">
        <v>150</v>
      </c>
      <c r="CT83">
        <v>20.712438139861209</v>
      </c>
      <c r="CV83">
        <v>100</v>
      </c>
      <c r="CW83">
        <v>15.156154552154755</v>
      </c>
      <c r="CY83">
        <v>100</v>
      </c>
      <c r="CZ83">
        <v>11.866781994409756</v>
      </c>
      <c r="DB83">
        <v>100</v>
      </c>
      <c r="DC83">
        <v>11.11180234145089</v>
      </c>
      <c r="DE83">
        <v>100</v>
      </c>
      <c r="DF83">
        <v>11.667507588214242</v>
      </c>
      <c r="DH83">
        <v>100</v>
      </c>
      <c r="DI83">
        <v>12.077436806275465</v>
      </c>
      <c r="DK83">
        <v>250</v>
      </c>
      <c r="DL83">
        <v>30.89845019921168</v>
      </c>
      <c r="DN83">
        <v>200</v>
      </c>
      <c r="DO83">
        <v>21.20989112715403</v>
      </c>
      <c r="DQ83">
        <v>200</v>
      </c>
      <c r="DR83">
        <v>24.174966289507502</v>
      </c>
    </row>
    <row r="84" spans="1:122" x14ac:dyDescent="0.25">
      <c r="A84" t="s">
        <v>270</v>
      </c>
      <c r="B84" t="s">
        <v>256</v>
      </c>
      <c r="C84" s="10">
        <v>42044</v>
      </c>
      <c r="G84">
        <v>112</v>
      </c>
      <c r="H84" t="s">
        <v>253</v>
      </c>
      <c r="I84" s="7"/>
      <c r="AC84" s="5"/>
      <c r="AE84" s="8"/>
      <c r="AF84" s="8"/>
      <c r="AG84" s="8"/>
      <c r="AH84" s="8"/>
      <c r="AI84" s="8"/>
      <c r="AJ84" s="5"/>
      <c r="AK84" s="8"/>
      <c r="AL84" s="8"/>
      <c r="AM84" s="8"/>
      <c r="AN84" s="8"/>
      <c r="AO84" s="8"/>
      <c r="AP84" s="8"/>
      <c r="AS84" s="8"/>
      <c r="AT84" s="8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J84" s="5"/>
      <c r="BK84" s="5"/>
      <c r="BL84" s="5"/>
      <c r="BO84" s="7"/>
      <c r="BP84" s="5"/>
      <c r="BQ84" s="5"/>
      <c r="BR84" s="5"/>
      <c r="BS84" s="5"/>
      <c r="BT84" s="7"/>
      <c r="BU84" s="7"/>
      <c r="BV84" s="7"/>
      <c r="BW84" s="7"/>
      <c r="BX84" s="7"/>
      <c r="BY84" s="7"/>
      <c r="BZ84" s="7"/>
      <c r="CA84" s="5"/>
      <c r="CB84" s="5"/>
      <c r="CC84" s="5"/>
      <c r="CD84" s="5"/>
      <c r="CE84" s="5"/>
      <c r="CF84" s="5"/>
      <c r="CG84" s="5"/>
      <c r="CH84" s="5"/>
      <c r="CI84" s="5"/>
      <c r="CJ84" s="5"/>
      <c r="CL84" s="5">
        <v>200.93846668633859</v>
      </c>
      <c r="CM84" s="5">
        <v>1300</v>
      </c>
      <c r="CO84" s="5"/>
      <c r="CP84" s="5"/>
      <c r="CQ84" s="5"/>
      <c r="CS84">
        <v>150</v>
      </c>
      <c r="CT84">
        <v>37.559977343443578</v>
      </c>
      <c r="CV84">
        <v>100</v>
      </c>
      <c r="CW84">
        <v>22.229456412825655</v>
      </c>
      <c r="CY84">
        <v>100</v>
      </c>
      <c r="CZ84">
        <v>17.948607492763301</v>
      </c>
      <c r="DB84">
        <v>100</v>
      </c>
      <c r="DC84">
        <v>15.266631109844615</v>
      </c>
      <c r="DE84">
        <v>100</v>
      </c>
      <c r="DF84">
        <v>14.814203755135196</v>
      </c>
      <c r="DH84">
        <v>100</v>
      </c>
      <c r="DI84">
        <v>14.359667181988902</v>
      </c>
      <c r="DK84">
        <v>250</v>
      </c>
      <c r="DL84">
        <v>32.114409853195824</v>
      </c>
      <c r="DN84">
        <v>200</v>
      </c>
      <c r="DO84">
        <v>21.82805556059926</v>
      </c>
      <c r="DQ84">
        <v>200</v>
      </c>
      <c r="DR84">
        <v>24.817457976542265</v>
      </c>
    </row>
    <row r="85" spans="1:122" x14ac:dyDescent="0.25">
      <c r="A85" t="s">
        <v>270</v>
      </c>
      <c r="B85" t="s">
        <v>256</v>
      </c>
      <c r="C85" s="10">
        <v>42050</v>
      </c>
      <c r="G85">
        <v>118</v>
      </c>
      <c r="H85" t="s">
        <v>253</v>
      </c>
      <c r="I85" s="7"/>
      <c r="AC85" s="5"/>
      <c r="AE85" s="8"/>
      <c r="AF85" s="8"/>
      <c r="AG85" s="8"/>
      <c r="AH85" s="8"/>
      <c r="AI85" s="8"/>
      <c r="AJ85" s="5"/>
      <c r="AK85" s="8"/>
      <c r="AL85" s="8"/>
      <c r="AM85" s="8"/>
      <c r="AN85" s="8"/>
      <c r="AO85" s="8"/>
      <c r="AP85" s="8"/>
      <c r="AS85" s="8"/>
      <c r="AT85" s="8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J85" s="5"/>
      <c r="BK85" s="5"/>
      <c r="BL85" s="5"/>
      <c r="BO85" s="7"/>
      <c r="BP85" s="5"/>
      <c r="BQ85" s="5"/>
      <c r="BR85" s="5"/>
      <c r="BS85" s="5"/>
      <c r="BT85" s="7"/>
      <c r="BU85" s="7"/>
      <c r="BV85" s="7"/>
      <c r="BW85" s="7"/>
      <c r="BX85" s="7"/>
      <c r="BY85" s="7"/>
      <c r="BZ85" s="7"/>
      <c r="CA85" s="5"/>
      <c r="CB85" s="5"/>
      <c r="CC85" s="5"/>
      <c r="CD85" s="5"/>
      <c r="CE85" s="5"/>
      <c r="CF85" s="5"/>
      <c r="CG85" s="5"/>
      <c r="CH85" s="5"/>
      <c r="CI85" s="5"/>
      <c r="CJ85" s="5"/>
      <c r="CL85" s="5">
        <v>170.57765689055793</v>
      </c>
      <c r="CM85" s="5">
        <v>1300</v>
      </c>
      <c r="CO85" s="5"/>
      <c r="CP85" s="5"/>
      <c r="CQ85" s="5"/>
      <c r="CS85">
        <v>150</v>
      </c>
      <c r="CT85">
        <v>17.437015202514793</v>
      </c>
      <c r="CV85">
        <v>100</v>
      </c>
      <c r="CW85">
        <v>18.458910066356069</v>
      </c>
      <c r="CY85">
        <v>100</v>
      </c>
      <c r="CZ85">
        <v>14.863624735281656</v>
      </c>
      <c r="DB85">
        <v>100</v>
      </c>
      <c r="DC85">
        <v>13.353202728091697</v>
      </c>
      <c r="DE85">
        <v>100</v>
      </c>
      <c r="DF85">
        <v>13.306127759857896</v>
      </c>
      <c r="DH85">
        <v>100</v>
      </c>
      <c r="DI85">
        <v>13.527594087685094</v>
      </c>
      <c r="DK85">
        <v>250</v>
      </c>
      <c r="DL85">
        <v>31.504438961116971</v>
      </c>
      <c r="DN85">
        <v>200</v>
      </c>
      <c r="DO85">
        <v>22.354457090611142</v>
      </c>
      <c r="DQ85">
        <v>200</v>
      </c>
      <c r="DR85">
        <v>25.772286259042609</v>
      </c>
    </row>
    <row r="86" spans="1:122" x14ac:dyDescent="0.25">
      <c r="A86" t="s">
        <v>270</v>
      </c>
      <c r="B86" t="s">
        <v>256</v>
      </c>
      <c r="C86" s="10">
        <v>42053</v>
      </c>
      <c r="G86">
        <v>121</v>
      </c>
      <c r="H86" t="s">
        <v>253</v>
      </c>
      <c r="I86" s="7"/>
      <c r="AC86" s="5"/>
      <c r="AE86" s="8"/>
      <c r="AF86" s="8"/>
      <c r="AG86" s="8"/>
      <c r="AH86" s="8"/>
      <c r="AI86" s="8"/>
      <c r="AJ86" s="5"/>
      <c r="AK86" s="8"/>
      <c r="AL86" s="8"/>
      <c r="AM86" s="8"/>
      <c r="AN86" s="8"/>
      <c r="AO86" s="8"/>
      <c r="AP86" s="8"/>
      <c r="AS86" s="8"/>
      <c r="AT86" s="8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J86" s="5"/>
      <c r="BK86" s="5"/>
      <c r="BL86" s="5"/>
      <c r="BO86" s="7"/>
      <c r="BP86" s="5"/>
      <c r="BQ86" s="5"/>
      <c r="BR86" s="5"/>
      <c r="BS86" s="5"/>
      <c r="BT86" s="7"/>
      <c r="BU86" s="7"/>
      <c r="BV86" s="7"/>
      <c r="BW86" s="7"/>
      <c r="BX86" s="7"/>
      <c r="BY86" s="7"/>
      <c r="BZ86" s="7"/>
      <c r="CA86" s="5"/>
      <c r="CB86" s="5"/>
      <c r="CC86" s="5"/>
      <c r="CD86" s="5"/>
      <c r="CE86" s="5"/>
      <c r="CF86" s="5"/>
      <c r="CG86" s="5"/>
      <c r="CH86" s="5"/>
      <c r="CI86" s="5"/>
      <c r="CJ86" s="5"/>
      <c r="CL86" s="5">
        <v>201.42783866262323</v>
      </c>
      <c r="CM86" s="5">
        <v>1300</v>
      </c>
      <c r="CO86" s="5"/>
      <c r="CP86" s="5"/>
      <c r="CQ86" s="5"/>
      <c r="CS86">
        <v>150</v>
      </c>
      <c r="CT86">
        <v>34.260082344107261</v>
      </c>
      <c r="CV86">
        <v>100</v>
      </c>
      <c r="CW86">
        <v>23.017888827378677</v>
      </c>
      <c r="CY86">
        <v>100</v>
      </c>
      <c r="CZ86">
        <v>18.648081307044805</v>
      </c>
      <c r="DB86">
        <v>100</v>
      </c>
      <c r="DC86">
        <v>15.661353530704446</v>
      </c>
      <c r="DE86">
        <v>100</v>
      </c>
      <c r="DF86">
        <v>15.170488649726712</v>
      </c>
      <c r="DH86">
        <v>100</v>
      </c>
      <c r="DI86">
        <v>14.573132264256378</v>
      </c>
      <c r="DK86">
        <v>250</v>
      </c>
      <c r="DL86">
        <v>31.567288578865618</v>
      </c>
      <c r="DN86">
        <v>200</v>
      </c>
      <c r="DO86">
        <v>22.591009362353155</v>
      </c>
      <c r="DQ86">
        <v>200</v>
      </c>
      <c r="DR86">
        <v>25.938513798186158</v>
      </c>
    </row>
    <row r="87" spans="1:122" x14ac:dyDescent="0.25">
      <c r="A87" t="s">
        <v>270</v>
      </c>
      <c r="B87" t="s">
        <v>256</v>
      </c>
      <c r="C87" s="10">
        <v>42084</v>
      </c>
      <c r="D87" s="5">
        <v>9</v>
      </c>
      <c r="E87" s="6" t="s">
        <v>207</v>
      </c>
      <c r="F87" t="s">
        <v>15</v>
      </c>
      <c r="G87">
        <v>152</v>
      </c>
      <c r="H87" t="s">
        <v>253</v>
      </c>
      <c r="I87" s="7"/>
      <c r="V87">
        <v>152</v>
      </c>
      <c r="AC87" s="5"/>
      <c r="AE87" s="8"/>
      <c r="AF87" s="8"/>
      <c r="AG87" s="8"/>
      <c r="AH87" s="8"/>
      <c r="AI87" s="8"/>
      <c r="AJ87" s="5"/>
      <c r="AK87" s="8"/>
      <c r="AL87" s="8"/>
      <c r="AM87" s="8"/>
      <c r="AN87" s="8"/>
      <c r="AO87" s="8"/>
      <c r="AP87" s="8"/>
      <c r="AS87" s="8"/>
      <c r="AT87" s="8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J87" s="5"/>
      <c r="BK87" s="5"/>
      <c r="BL87" s="5"/>
      <c r="BO87" s="7"/>
      <c r="BP87" s="5"/>
      <c r="BQ87" s="5"/>
      <c r="BR87" s="5"/>
      <c r="BS87" s="5"/>
      <c r="BT87" s="7"/>
      <c r="BU87" s="7"/>
      <c r="BV87" s="7"/>
      <c r="BW87" s="7"/>
      <c r="BX87" s="7"/>
      <c r="BY87" s="7"/>
      <c r="BZ87" s="7"/>
      <c r="CA87" s="5"/>
      <c r="CB87" s="5"/>
      <c r="CC87" s="5"/>
      <c r="CD87" s="5"/>
      <c r="CE87" s="5"/>
      <c r="CF87" s="5"/>
      <c r="CG87" s="5"/>
      <c r="CH87" s="5"/>
      <c r="CI87" s="5"/>
      <c r="CJ87" s="5"/>
      <c r="CL87" s="5"/>
      <c r="CM87" s="5"/>
      <c r="CO87" s="5"/>
      <c r="CP87" s="5"/>
      <c r="CQ87" s="5"/>
    </row>
    <row r="88" spans="1:122" x14ac:dyDescent="0.25">
      <c r="A88" t="s">
        <v>270</v>
      </c>
      <c r="B88" t="s">
        <v>256</v>
      </c>
      <c r="C88" s="10">
        <v>42087</v>
      </c>
      <c r="G88">
        <v>155</v>
      </c>
      <c r="H88" t="s">
        <v>253</v>
      </c>
      <c r="I88" s="7"/>
      <c r="AC88" s="5"/>
      <c r="AE88" s="8"/>
      <c r="AF88" s="8"/>
      <c r="AG88" s="8"/>
      <c r="AH88" s="8"/>
      <c r="AI88" s="8"/>
      <c r="AJ88" s="5"/>
      <c r="AK88" s="8"/>
      <c r="AL88" s="8"/>
      <c r="AM88" s="8"/>
      <c r="AN88" s="8"/>
      <c r="AO88" s="8"/>
      <c r="AP88" s="8"/>
      <c r="AS88" s="8"/>
      <c r="AT88" s="8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J88" s="5"/>
      <c r="BK88" s="5"/>
      <c r="BL88" s="5"/>
      <c r="BO88" s="7"/>
      <c r="BP88" s="5"/>
      <c r="BQ88" s="5"/>
      <c r="BR88" s="5"/>
      <c r="BS88" s="5"/>
      <c r="BT88" s="7"/>
      <c r="BU88" s="7"/>
      <c r="BV88" s="7"/>
      <c r="BW88" s="7"/>
      <c r="BX88" s="7"/>
      <c r="BY88" s="7"/>
      <c r="BZ88" s="7"/>
      <c r="CA88" s="5"/>
      <c r="CB88" s="5"/>
      <c r="CC88" s="5"/>
      <c r="CD88" s="5"/>
      <c r="CE88" s="5"/>
      <c r="CF88" s="5"/>
      <c r="CG88" s="5"/>
      <c r="CH88" s="5"/>
      <c r="CI88" s="5"/>
      <c r="CJ88" s="5"/>
      <c r="CL88" s="5">
        <v>115.72898274513139</v>
      </c>
      <c r="CM88" s="5">
        <v>1300</v>
      </c>
      <c r="CO88" s="5"/>
      <c r="CP88" s="5"/>
      <c r="CQ88" s="5"/>
      <c r="CS88">
        <v>150</v>
      </c>
      <c r="CT88">
        <v>6.1349999999999998</v>
      </c>
      <c r="CV88">
        <v>100</v>
      </c>
      <c r="CW88">
        <v>11.591770156506016</v>
      </c>
      <c r="CY88">
        <v>100</v>
      </c>
      <c r="CZ88">
        <v>9.21673879880219</v>
      </c>
      <c r="DB88">
        <v>100</v>
      </c>
      <c r="DC88">
        <v>9.9612746330531508</v>
      </c>
      <c r="DE88">
        <v>100</v>
      </c>
      <c r="DF88">
        <v>10.487197566552219</v>
      </c>
      <c r="DH88">
        <v>100</v>
      </c>
      <c r="DI88">
        <v>11.013477299870488</v>
      </c>
      <c r="DK88">
        <v>250</v>
      </c>
      <c r="DL88">
        <v>24.027322587303342</v>
      </c>
      <c r="DN88">
        <v>200</v>
      </c>
      <c r="DO88">
        <v>14.615212623373514</v>
      </c>
      <c r="DQ88">
        <v>200</v>
      </c>
      <c r="DR88">
        <v>18.680989079670489</v>
      </c>
    </row>
    <row r="89" spans="1:122" x14ac:dyDescent="0.25">
      <c r="A89" t="s">
        <v>270</v>
      </c>
      <c r="B89" t="s">
        <v>256</v>
      </c>
      <c r="C89" s="11">
        <v>42109</v>
      </c>
      <c r="D89" s="5">
        <v>10</v>
      </c>
      <c r="E89" s="6" t="s">
        <v>108</v>
      </c>
      <c r="F89" t="s">
        <v>16</v>
      </c>
      <c r="G89" s="12">
        <v>177</v>
      </c>
      <c r="H89" t="s">
        <v>253</v>
      </c>
      <c r="I89" s="7"/>
      <c r="AC89" s="5"/>
      <c r="AE89" s="8"/>
      <c r="AF89" s="8"/>
      <c r="AG89" s="8"/>
      <c r="AH89" s="8"/>
      <c r="AI89" s="8"/>
      <c r="AJ89" s="5"/>
      <c r="AK89" s="8"/>
      <c r="AL89" s="8"/>
      <c r="AM89" s="8"/>
      <c r="AN89" s="8"/>
      <c r="AO89" s="8"/>
      <c r="AP89" s="8"/>
      <c r="AS89" s="8"/>
      <c r="AT89" s="8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>
        <v>601.26666666666699</v>
      </c>
      <c r="BH89" s="5"/>
      <c r="BJ89" s="5"/>
      <c r="BK89" s="5"/>
      <c r="BL89" s="5"/>
      <c r="BO89" s="7">
        <v>43.349462849957341</v>
      </c>
      <c r="BP89" s="5">
        <v>260.64587029584368</v>
      </c>
      <c r="BQ89" s="5"/>
      <c r="BR89" s="5"/>
      <c r="BS89" s="5"/>
      <c r="BT89" s="7">
        <v>11.482196929332321</v>
      </c>
      <c r="BU89" s="7"/>
      <c r="BV89" s="7"/>
      <c r="BW89" s="7"/>
      <c r="BX89" s="7"/>
      <c r="BY89" s="7"/>
      <c r="BZ89" s="7"/>
      <c r="CA89" s="5"/>
      <c r="CB89" s="5"/>
      <c r="CC89" s="5"/>
      <c r="CD89" s="5"/>
      <c r="CE89" s="5"/>
      <c r="CF89" s="5"/>
      <c r="CG89" s="5"/>
      <c r="CH89" s="5"/>
      <c r="CI89" s="5"/>
      <c r="CJ89" s="5"/>
      <c r="CL89" s="5"/>
      <c r="CM89" s="5"/>
    </row>
    <row r="90" spans="1:122" x14ac:dyDescent="0.25">
      <c r="A90" t="s">
        <v>270</v>
      </c>
      <c r="B90" t="s">
        <v>256</v>
      </c>
      <c r="C90" s="6">
        <v>42166</v>
      </c>
      <c r="G90">
        <v>234</v>
      </c>
      <c r="H90" t="s">
        <v>253</v>
      </c>
      <c r="AU90"/>
      <c r="AV90"/>
      <c r="AW90"/>
      <c r="AY90"/>
      <c r="AZ90"/>
      <c r="BA90"/>
      <c r="BB90"/>
      <c r="BC90"/>
      <c r="BD90"/>
      <c r="CL90" s="5">
        <v>124.24237924508965</v>
      </c>
      <c r="CM90" s="5">
        <v>1200</v>
      </c>
    </row>
    <row r="91" spans="1:122" x14ac:dyDescent="0.25">
      <c r="A91" t="s">
        <v>295</v>
      </c>
      <c r="B91" s="27"/>
      <c r="C91" s="26">
        <v>39799</v>
      </c>
      <c r="D91" s="27"/>
      <c r="E91" s="27"/>
      <c r="F91" s="27"/>
      <c r="G91">
        <v>64</v>
      </c>
      <c r="H91" t="s">
        <v>115</v>
      </c>
      <c r="I91">
        <v>7.8</v>
      </c>
      <c r="AC91" s="5">
        <v>43.437339533504712</v>
      </c>
      <c r="AJ91" s="5">
        <v>53.10745519704183</v>
      </c>
      <c r="AK91" s="7">
        <v>0.77599669102229374</v>
      </c>
      <c r="AL91" s="7"/>
      <c r="AM91" s="7"/>
      <c r="AN91" s="7"/>
      <c r="AO91" s="7"/>
      <c r="AP91" s="7"/>
      <c r="AU91" s="5">
        <v>3.5065094128400895</v>
      </c>
      <c r="AV91" s="5"/>
      <c r="AW91" s="5"/>
      <c r="AY91" s="5">
        <v>0</v>
      </c>
      <c r="AZ91" s="5"/>
      <c r="BA91" s="5"/>
      <c r="BB91" s="5"/>
      <c r="BC91" s="5"/>
      <c r="BD91" s="5"/>
      <c r="BG91" s="5">
        <v>0</v>
      </c>
      <c r="BH91" s="5">
        <v>3.5065094128400895</v>
      </c>
      <c r="BK91" s="5">
        <v>100.05130414338663</v>
      </c>
      <c r="BL91" s="5"/>
      <c r="BM91" s="8">
        <f t="shared" ref="BM91:BM120" si="0">BH91/BK91</f>
        <v>3.5047113507034371E-2</v>
      </c>
      <c r="BN91" s="8"/>
      <c r="BX91" s="8">
        <f t="shared" ref="BX91:BX120" si="1">AC91/BK91</f>
        <v>0.43415065805892256</v>
      </c>
      <c r="BY91" s="8">
        <f t="shared" ref="BY91:BY120" si="2">AJ91/BK91</f>
        <v>0.53080222843404301</v>
      </c>
      <c r="BZ91" s="8">
        <f t="shared" ref="BZ91:BZ120" si="3">BH91/BK91</f>
        <v>3.5047113507034371E-2</v>
      </c>
    </row>
    <row r="92" spans="1:122" x14ac:dyDescent="0.25">
      <c r="A92" t="s">
        <v>295</v>
      </c>
      <c r="B92" s="27"/>
      <c r="C92" s="26">
        <v>39812</v>
      </c>
      <c r="D92" s="27"/>
      <c r="E92" s="27"/>
      <c r="F92" s="27"/>
      <c r="G92">
        <v>77</v>
      </c>
      <c r="H92" t="s">
        <v>115</v>
      </c>
      <c r="I92">
        <v>8.4</v>
      </c>
      <c r="AC92" s="5">
        <v>134.02026249210036</v>
      </c>
      <c r="AJ92" s="5">
        <v>122.06277003046678</v>
      </c>
      <c r="AK92" s="7">
        <v>1.979475842745672</v>
      </c>
      <c r="AL92" s="7"/>
      <c r="AM92" s="7"/>
      <c r="AN92" s="7"/>
      <c r="AO92" s="7"/>
      <c r="AP92" s="7"/>
      <c r="AU92" s="5">
        <v>16.765092669816994</v>
      </c>
      <c r="AV92" s="5"/>
      <c r="AW92" s="5"/>
      <c r="AY92" s="5">
        <v>4.9828764735917668</v>
      </c>
      <c r="AZ92" s="5"/>
      <c r="BA92" s="5"/>
      <c r="BB92" s="5"/>
      <c r="BC92" s="5"/>
      <c r="BD92" s="5"/>
      <c r="BG92" s="5">
        <v>0</v>
      </c>
      <c r="BH92" s="5">
        <v>21.74796914340876</v>
      </c>
      <c r="BK92" s="5">
        <v>277.83100166597586</v>
      </c>
      <c r="BL92" s="5"/>
      <c r="BM92" s="8">
        <f t="shared" si="0"/>
        <v>7.8277690441311512E-2</v>
      </c>
      <c r="BN92" s="8"/>
      <c r="BX92" s="8">
        <f t="shared" si="1"/>
        <v>0.48238051797123455</v>
      </c>
      <c r="BY92" s="8">
        <f t="shared" si="2"/>
        <v>0.43934179158745412</v>
      </c>
      <c r="BZ92" s="8">
        <f t="shared" si="3"/>
        <v>7.8277690441311512E-2</v>
      </c>
    </row>
    <row r="93" spans="1:122" x14ac:dyDescent="0.25">
      <c r="A93" t="s">
        <v>295</v>
      </c>
      <c r="B93" s="27"/>
      <c r="C93" s="26">
        <v>39828</v>
      </c>
      <c r="D93" s="27"/>
      <c r="E93" s="27"/>
      <c r="F93" s="27"/>
      <c r="G93">
        <v>93</v>
      </c>
      <c r="H93" t="s">
        <v>115</v>
      </c>
      <c r="I93">
        <v>7.8</v>
      </c>
      <c r="AC93" s="5">
        <v>315.70199632315979</v>
      </c>
      <c r="AJ93" s="5">
        <v>205.85140406850056</v>
      </c>
      <c r="AK93" s="7">
        <v>3.7508093160289016</v>
      </c>
      <c r="AL93" s="7"/>
      <c r="AM93" s="7"/>
      <c r="AN93" s="7"/>
      <c r="AO93" s="7"/>
      <c r="AP93" s="7"/>
      <c r="AU93" s="5">
        <v>26.056972805680537</v>
      </c>
      <c r="AV93" s="5"/>
      <c r="AW93" s="5"/>
      <c r="AY93" s="5">
        <v>109.15579283810368</v>
      </c>
      <c r="AZ93" s="5"/>
      <c r="BA93" s="5"/>
      <c r="BB93" s="5"/>
      <c r="BC93" s="5"/>
      <c r="BD93" s="5"/>
      <c r="BG93" s="5">
        <v>0</v>
      </c>
      <c r="BH93" s="5">
        <v>135.21276564378422</v>
      </c>
      <c r="BK93" s="5">
        <v>656.7661660354446</v>
      </c>
      <c r="BL93" s="5"/>
      <c r="BM93" s="8">
        <f t="shared" si="0"/>
        <v>0.2058765701345325</v>
      </c>
      <c r="BN93" s="8"/>
      <c r="BX93" s="8">
        <f t="shared" si="1"/>
        <v>0.48069162610627214</v>
      </c>
      <c r="BY93" s="8">
        <f t="shared" si="2"/>
        <v>0.31343180375919533</v>
      </c>
      <c r="BZ93" s="8">
        <f t="shared" si="3"/>
        <v>0.2058765701345325</v>
      </c>
    </row>
    <row r="94" spans="1:122" x14ac:dyDescent="0.25">
      <c r="A94" t="s">
        <v>295</v>
      </c>
      <c r="B94" s="27"/>
      <c r="C94" s="26">
        <v>39846</v>
      </c>
      <c r="D94" s="27"/>
      <c r="E94" s="27"/>
      <c r="F94" s="27"/>
      <c r="G94">
        <v>111</v>
      </c>
      <c r="H94" t="s">
        <v>115</v>
      </c>
      <c r="I94">
        <v>7.2</v>
      </c>
      <c r="AC94" s="5">
        <v>326.30961880381881</v>
      </c>
      <c r="AJ94" s="5">
        <v>229.83548871281187</v>
      </c>
      <c r="AK94" s="7">
        <v>4.0391300807568822</v>
      </c>
      <c r="AL94" s="7"/>
      <c r="AM94" s="7"/>
      <c r="AN94" s="7"/>
      <c r="AO94" s="7"/>
      <c r="AP94" s="7"/>
      <c r="AU94" s="5">
        <v>1.784486454030151</v>
      </c>
      <c r="AV94" s="5"/>
      <c r="AW94" s="5"/>
      <c r="AY94" s="5">
        <v>488.02374723866831</v>
      </c>
      <c r="AZ94" s="5"/>
      <c r="BA94" s="5"/>
      <c r="BB94" s="5"/>
      <c r="BC94" s="5"/>
      <c r="BD94" s="5"/>
      <c r="BG94" s="5">
        <v>0</v>
      </c>
      <c r="BH94" s="5">
        <v>489.80823369269848</v>
      </c>
      <c r="BK94" s="5">
        <v>1045.9533412093292</v>
      </c>
      <c r="BL94" s="5"/>
      <c r="BM94" s="8">
        <f t="shared" si="0"/>
        <v>0.46828879873970586</v>
      </c>
      <c r="BN94" s="8"/>
      <c r="BX94" s="8">
        <f t="shared" si="1"/>
        <v>0.31197339876226243</v>
      </c>
      <c r="BY94" s="8">
        <f t="shared" si="2"/>
        <v>0.21973780249803163</v>
      </c>
      <c r="BZ94" s="8">
        <f t="shared" si="3"/>
        <v>0.46828879873970586</v>
      </c>
    </row>
    <row r="95" spans="1:122" x14ac:dyDescent="0.25">
      <c r="A95" t="s">
        <v>295</v>
      </c>
      <c r="B95" s="27"/>
      <c r="C95" s="26">
        <v>39860</v>
      </c>
      <c r="D95" s="27"/>
      <c r="E95" s="27"/>
      <c r="F95" s="27"/>
      <c r="G95">
        <v>125</v>
      </c>
      <c r="H95" t="s">
        <v>115</v>
      </c>
      <c r="I95">
        <v>7.4</v>
      </c>
      <c r="AC95" s="5">
        <v>343.57217559681851</v>
      </c>
      <c r="AJ95" s="5">
        <v>229.40736379658088</v>
      </c>
      <c r="AK95" s="7">
        <v>3.6498391246253661</v>
      </c>
      <c r="AL95" s="7"/>
      <c r="AM95" s="7"/>
      <c r="AN95" s="7"/>
      <c r="AO95" s="7"/>
      <c r="AP95" s="7"/>
      <c r="AU95" s="5">
        <v>0</v>
      </c>
      <c r="AV95" s="5"/>
      <c r="AW95" s="5"/>
      <c r="AY95" s="5">
        <v>722.74767041010944</v>
      </c>
      <c r="AZ95" s="5"/>
      <c r="BA95" s="5"/>
      <c r="BB95" s="5"/>
      <c r="BC95" s="5"/>
      <c r="BD95" s="5"/>
      <c r="BG95" s="5">
        <v>21.103750417637684</v>
      </c>
      <c r="BH95" s="5">
        <v>743.85142082774712</v>
      </c>
      <c r="BK95" s="5">
        <v>1316.8309602211466</v>
      </c>
      <c r="BL95" s="5"/>
      <c r="BM95" s="8">
        <f t="shared" si="0"/>
        <v>0.56487996052494527</v>
      </c>
      <c r="BN95" s="8"/>
      <c r="BX95" s="8">
        <f t="shared" si="1"/>
        <v>0.2609083367383157</v>
      </c>
      <c r="BY95" s="8">
        <f t="shared" si="2"/>
        <v>0.17421170273673894</v>
      </c>
      <c r="BZ95" s="8">
        <f t="shared" si="3"/>
        <v>0.56487996052494527</v>
      </c>
    </row>
    <row r="96" spans="1:122" x14ac:dyDescent="0.25">
      <c r="A96" t="s">
        <v>295</v>
      </c>
      <c r="B96" s="27"/>
      <c r="C96" s="26">
        <v>39897</v>
      </c>
      <c r="D96" s="27"/>
      <c r="E96" s="27"/>
      <c r="F96" s="27"/>
      <c r="G96">
        <v>162</v>
      </c>
      <c r="H96" t="s">
        <v>115</v>
      </c>
      <c r="I96">
        <v>8.6</v>
      </c>
      <c r="AC96" s="5">
        <v>364.65984216304935</v>
      </c>
      <c r="AJ96" s="5">
        <v>194.42733147163207</v>
      </c>
      <c r="AK96" s="7">
        <v>2.9209326731795207</v>
      </c>
      <c r="AL96" s="7"/>
      <c r="AM96" s="7"/>
      <c r="AN96" s="7"/>
      <c r="AO96" s="7"/>
      <c r="AP96" s="7"/>
      <c r="AU96" s="5">
        <v>0</v>
      </c>
      <c r="AV96" s="5"/>
      <c r="AW96" s="5"/>
      <c r="AY96" s="5">
        <v>86.88199019589922</v>
      </c>
      <c r="AZ96" s="5"/>
      <c r="BA96" s="5"/>
      <c r="BB96" s="5"/>
      <c r="BC96" s="5"/>
      <c r="BD96" s="5"/>
      <c r="BG96" s="5">
        <v>938.55826910377164</v>
      </c>
      <c r="BH96" s="5">
        <v>1025.440259299671</v>
      </c>
      <c r="BK96" s="5">
        <v>1584.5274329343524</v>
      </c>
      <c r="BL96" s="5"/>
      <c r="BM96" s="8">
        <f t="shared" si="0"/>
        <v>0.64715841328204715</v>
      </c>
      <c r="BN96" s="8"/>
      <c r="BX96" s="8">
        <f t="shared" si="1"/>
        <v>0.23013791656970153</v>
      </c>
      <c r="BY96" s="8">
        <f t="shared" si="2"/>
        <v>0.12270367014825125</v>
      </c>
      <c r="BZ96" s="8">
        <f t="shared" si="3"/>
        <v>0.64715841328204715</v>
      </c>
    </row>
    <row r="97" spans="1:78" x14ac:dyDescent="0.25">
      <c r="A97" t="s">
        <v>296</v>
      </c>
      <c r="B97" s="27"/>
      <c r="C97" s="26">
        <v>39799</v>
      </c>
      <c r="D97" s="27"/>
      <c r="E97" s="27"/>
      <c r="F97" s="27"/>
      <c r="G97">
        <v>64</v>
      </c>
      <c r="H97" t="s">
        <v>115</v>
      </c>
      <c r="I97">
        <v>8.1999999999999993</v>
      </c>
      <c r="AC97" s="5">
        <v>42.848277463912879</v>
      </c>
      <c r="AJ97" s="5">
        <v>51.541697005251343</v>
      </c>
      <c r="AK97" s="7">
        <v>0.78448614715132392</v>
      </c>
      <c r="AL97" s="7"/>
      <c r="AM97" s="7"/>
      <c r="AN97" s="7"/>
      <c r="AO97" s="7"/>
      <c r="AP97" s="7"/>
      <c r="AU97" s="5">
        <v>3.7551706957895687</v>
      </c>
      <c r="AV97" s="5"/>
      <c r="AW97" s="5"/>
      <c r="AY97" s="5">
        <v>0</v>
      </c>
      <c r="AZ97" s="5"/>
      <c r="BA97" s="5"/>
      <c r="BB97" s="5"/>
      <c r="BC97" s="5"/>
      <c r="BD97" s="5"/>
      <c r="BG97" s="5">
        <v>0</v>
      </c>
      <c r="BH97" s="5">
        <v>3.7551706957895687</v>
      </c>
      <c r="BK97" s="5">
        <v>98.145145164953803</v>
      </c>
      <c r="BL97" s="5"/>
      <c r="BM97" s="8">
        <f t="shared" si="0"/>
        <v>3.8261400393042419E-2</v>
      </c>
      <c r="BN97" s="8"/>
      <c r="BX97" s="8">
        <f t="shared" si="1"/>
        <v>0.43658071310503671</v>
      </c>
      <c r="BY97" s="8">
        <f t="shared" si="2"/>
        <v>0.52515788650192075</v>
      </c>
      <c r="BZ97" s="8">
        <f t="shared" si="3"/>
        <v>3.8261400393042419E-2</v>
      </c>
    </row>
    <row r="98" spans="1:78" x14ac:dyDescent="0.25">
      <c r="A98" t="s">
        <v>296</v>
      </c>
      <c r="B98" s="27"/>
      <c r="C98" s="26">
        <v>39812</v>
      </c>
      <c r="D98" s="27"/>
      <c r="E98" s="27"/>
      <c r="F98" s="27"/>
      <c r="G98">
        <v>77</v>
      </c>
      <c r="H98" t="s">
        <v>115</v>
      </c>
      <c r="I98">
        <v>10.199999999999999</v>
      </c>
      <c r="AC98" s="5">
        <v>148.54810859431194</v>
      </c>
      <c r="AJ98" s="5">
        <v>129.08057834206971</v>
      </c>
      <c r="AK98" s="7">
        <v>2.0570802316946071</v>
      </c>
      <c r="AL98" s="7"/>
      <c r="AM98" s="7"/>
      <c r="AN98" s="7"/>
      <c r="AO98" s="7"/>
      <c r="AP98" s="7"/>
      <c r="AU98" s="5">
        <v>16.671121066882954</v>
      </c>
      <c r="AV98" s="5"/>
      <c r="AW98" s="5"/>
      <c r="AY98" s="5">
        <v>5.2338295800085364</v>
      </c>
      <c r="AZ98" s="5"/>
      <c r="BA98" s="5"/>
      <c r="BB98" s="5"/>
      <c r="BC98" s="5"/>
      <c r="BD98" s="5"/>
      <c r="BG98" s="5">
        <v>0</v>
      </c>
      <c r="BH98" s="5">
        <v>21.904950646891493</v>
      </c>
      <c r="BK98" s="5">
        <v>299.53363758327316</v>
      </c>
      <c r="BL98" s="5"/>
      <c r="BM98" s="8">
        <f t="shared" si="0"/>
        <v>7.3130186057322896E-2</v>
      </c>
      <c r="BN98" s="8"/>
      <c r="BX98" s="8">
        <f t="shared" si="1"/>
        <v>0.49593130772504362</v>
      </c>
      <c r="BY98" s="8">
        <f t="shared" si="2"/>
        <v>0.43093850621763341</v>
      </c>
      <c r="BZ98" s="8">
        <f t="shared" si="3"/>
        <v>7.3130186057322896E-2</v>
      </c>
    </row>
    <row r="99" spans="1:78" x14ac:dyDescent="0.25">
      <c r="A99" t="s">
        <v>296</v>
      </c>
      <c r="B99" s="27"/>
      <c r="C99" s="26">
        <v>39828</v>
      </c>
      <c r="D99" s="27"/>
      <c r="E99" s="27"/>
      <c r="F99" s="27"/>
      <c r="G99">
        <v>93</v>
      </c>
      <c r="H99" t="s">
        <v>115</v>
      </c>
      <c r="I99">
        <v>8.1999999999999993</v>
      </c>
      <c r="AC99" s="5">
        <v>341.98588410260101</v>
      </c>
      <c r="AJ99" s="5">
        <v>241.6831790717344</v>
      </c>
      <c r="AK99" s="7">
        <v>4.1067359944668507</v>
      </c>
      <c r="AL99" s="7"/>
      <c r="AM99" s="7"/>
      <c r="AN99" s="7"/>
      <c r="AO99" s="7"/>
      <c r="AP99" s="7"/>
      <c r="AU99" s="5">
        <v>25.551983409886354</v>
      </c>
      <c r="AV99" s="5"/>
      <c r="AW99" s="5"/>
      <c r="AY99" s="5">
        <v>89.701374277558529</v>
      </c>
      <c r="AZ99" s="5"/>
      <c r="BA99" s="5"/>
      <c r="BB99" s="5"/>
      <c r="BC99" s="5"/>
      <c r="BD99" s="5"/>
      <c r="BG99" s="5">
        <v>0</v>
      </c>
      <c r="BH99" s="5">
        <v>115.25335768744488</v>
      </c>
      <c r="BK99" s="5">
        <v>698.92242086178021</v>
      </c>
      <c r="BL99" s="5"/>
      <c r="BM99" s="8">
        <f t="shared" si="0"/>
        <v>0.16490150300992781</v>
      </c>
      <c r="BN99" s="8"/>
      <c r="BX99" s="8">
        <f t="shared" si="1"/>
        <v>0.48930449774515472</v>
      </c>
      <c r="BY99" s="8">
        <f t="shared" si="2"/>
        <v>0.3457939992449176</v>
      </c>
      <c r="BZ99" s="8">
        <f t="shared" si="3"/>
        <v>0.16490150300992781</v>
      </c>
    </row>
    <row r="100" spans="1:78" x14ac:dyDescent="0.25">
      <c r="A100" t="s">
        <v>296</v>
      </c>
      <c r="B100" s="27"/>
      <c r="C100" s="26">
        <v>39846</v>
      </c>
      <c r="D100" s="27"/>
      <c r="E100" s="27"/>
      <c r="F100" s="27"/>
      <c r="G100">
        <v>111</v>
      </c>
      <c r="H100" t="s">
        <v>115</v>
      </c>
      <c r="I100">
        <v>7</v>
      </c>
      <c r="AC100" s="5">
        <v>365.05079467073119</v>
      </c>
      <c r="AJ100" s="5">
        <v>230.44996898040654</v>
      </c>
      <c r="AK100" s="7">
        <v>4.3049826334223891</v>
      </c>
      <c r="AL100" s="7"/>
      <c r="AM100" s="7"/>
      <c r="AN100" s="7"/>
      <c r="AO100" s="7"/>
      <c r="AP100" s="7"/>
      <c r="AU100" s="5">
        <v>5.6477225680056957</v>
      </c>
      <c r="AV100" s="5"/>
      <c r="AW100" s="5"/>
      <c r="AY100" s="5">
        <v>469.3029670428744</v>
      </c>
      <c r="AZ100" s="5"/>
      <c r="BA100" s="5"/>
      <c r="BB100" s="5"/>
      <c r="BC100" s="5"/>
      <c r="BD100" s="5"/>
      <c r="BG100" s="5">
        <v>0</v>
      </c>
      <c r="BH100" s="5">
        <v>474.95068961088009</v>
      </c>
      <c r="BK100" s="5">
        <v>1070.4514532620178</v>
      </c>
      <c r="BL100" s="5"/>
      <c r="BM100" s="8">
        <f t="shared" si="0"/>
        <v>0.44369194713459359</v>
      </c>
      <c r="BN100" s="8"/>
      <c r="BX100" s="8">
        <f t="shared" si="1"/>
        <v>0.34102508204206861</v>
      </c>
      <c r="BY100" s="8">
        <f t="shared" si="2"/>
        <v>0.2152829708233378</v>
      </c>
      <c r="BZ100" s="8">
        <f t="shared" si="3"/>
        <v>0.44369194713459359</v>
      </c>
    </row>
    <row r="101" spans="1:78" x14ac:dyDescent="0.25">
      <c r="A101" t="s">
        <v>296</v>
      </c>
      <c r="B101" s="27"/>
      <c r="C101" s="26">
        <v>39860</v>
      </c>
      <c r="D101" s="27"/>
      <c r="E101" s="27"/>
      <c r="F101" s="27"/>
      <c r="G101">
        <v>125</v>
      </c>
      <c r="H101" t="s">
        <v>115</v>
      </c>
      <c r="I101">
        <v>7.8</v>
      </c>
      <c r="AC101" s="5">
        <v>410.29196825414948</v>
      </c>
      <c r="AJ101" s="5">
        <v>239.99667854461114</v>
      </c>
      <c r="AK101" s="7">
        <v>4.1885886771114036</v>
      </c>
      <c r="AL101" s="7"/>
      <c r="AM101" s="7"/>
      <c r="AN101" s="7"/>
      <c r="AO101" s="7"/>
      <c r="AP101" s="7"/>
      <c r="AU101" s="5">
        <v>0</v>
      </c>
      <c r="AV101" s="5"/>
      <c r="AW101" s="5"/>
      <c r="AY101" s="5">
        <v>654.88944612350508</v>
      </c>
      <c r="AZ101" s="5"/>
      <c r="BA101" s="5"/>
      <c r="BB101" s="5"/>
      <c r="BC101" s="5"/>
      <c r="BD101" s="5"/>
      <c r="BG101" s="5">
        <v>11.526905686538962</v>
      </c>
      <c r="BH101" s="5">
        <v>666.41635181004403</v>
      </c>
      <c r="BK101" s="5">
        <v>1316.7049986088045</v>
      </c>
      <c r="BL101" s="5"/>
      <c r="BM101" s="8">
        <f t="shared" si="0"/>
        <v>0.50612426664603072</v>
      </c>
      <c r="BN101" s="8"/>
      <c r="BX101" s="8">
        <f t="shared" si="1"/>
        <v>0.31160508138698728</v>
      </c>
      <c r="BY101" s="8">
        <f t="shared" si="2"/>
        <v>0.18227065196698217</v>
      </c>
      <c r="BZ101" s="8">
        <f t="shared" si="3"/>
        <v>0.50612426664603072</v>
      </c>
    </row>
    <row r="102" spans="1:78" x14ac:dyDescent="0.25">
      <c r="A102" t="s">
        <v>296</v>
      </c>
      <c r="C102" s="26">
        <v>39897</v>
      </c>
      <c r="D102" s="27"/>
      <c r="E102" s="27"/>
      <c r="F102" s="27"/>
      <c r="G102">
        <v>162</v>
      </c>
      <c r="H102" t="s">
        <v>115</v>
      </c>
      <c r="I102">
        <v>9.1999999999999993</v>
      </c>
      <c r="AC102" s="5">
        <v>463.11229858566111</v>
      </c>
      <c r="AJ102" s="5">
        <v>227.7381787266666</v>
      </c>
      <c r="AK102" s="7">
        <v>3.4187129000797141</v>
      </c>
      <c r="AL102" s="7"/>
      <c r="AM102" s="7"/>
      <c r="AN102" s="7"/>
      <c r="AO102" s="7"/>
      <c r="AP102" s="7"/>
      <c r="AU102" s="5">
        <v>0</v>
      </c>
      <c r="AV102" s="5"/>
      <c r="AW102" s="5"/>
      <c r="AY102" s="5">
        <v>167.12425903453573</v>
      </c>
      <c r="AZ102" s="5"/>
      <c r="BA102" s="5"/>
      <c r="BB102" s="5"/>
      <c r="BC102" s="5"/>
      <c r="BD102" s="5"/>
      <c r="BG102" s="5">
        <v>971.1358774759932</v>
      </c>
      <c r="BH102" s="5">
        <v>1138.2601365105288</v>
      </c>
      <c r="BK102" s="5">
        <v>1829.1106138228563</v>
      </c>
      <c r="BL102" s="5"/>
      <c r="BM102" s="8">
        <f t="shared" si="0"/>
        <v>0.62230251571913175</v>
      </c>
      <c r="BN102" s="8"/>
      <c r="BX102" s="8">
        <f t="shared" si="1"/>
        <v>0.2531898809650186</v>
      </c>
      <c r="BY102" s="8">
        <f t="shared" si="2"/>
        <v>0.12450760331584973</v>
      </c>
      <c r="BZ102" s="8">
        <f t="shared" si="3"/>
        <v>0.62230251571913175</v>
      </c>
    </row>
    <row r="103" spans="1:78" x14ac:dyDescent="0.25">
      <c r="A103" t="s">
        <v>292</v>
      </c>
      <c r="B103" s="27"/>
      <c r="C103" s="26">
        <v>39799</v>
      </c>
      <c r="D103" s="27"/>
      <c r="E103" s="27"/>
      <c r="F103" s="27"/>
      <c r="G103">
        <v>64</v>
      </c>
      <c r="H103" t="s">
        <v>115</v>
      </c>
      <c r="I103">
        <v>7.4</v>
      </c>
      <c r="AC103" s="5">
        <v>31.833347374093744</v>
      </c>
      <c r="AJ103" s="5">
        <v>42.15456961437161</v>
      </c>
      <c r="AK103" s="7">
        <v>0.61907917403444268</v>
      </c>
      <c r="AL103" s="7"/>
      <c r="AM103" s="7"/>
      <c r="AN103" s="7"/>
      <c r="AO103" s="7"/>
      <c r="AP103" s="7"/>
      <c r="AU103" s="5">
        <v>2.3923020884702448</v>
      </c>
      <c r="AV103" s="5"/>
      <c r="AW103" s="5"/>
      <c r="AY103" s="5">
        <v>0</v>
      </c>
      <c r="AZ103" s="5"/>
      <c r="BA103" s="5"/>
      <c r="BB103" s="5"/>
      <c r="BC103" s="5"/>
      <c r="BD103" s="5"/>
      <c r="BG103" s="5">
        <v>0</v>
      </c>
      <c r="BH103" s="5">
        <v>2.3923020884702448</v>
      </c>
      <c r="BK103" s="5">
        <v>76.380219076935603</v>
      </c>
      <c r="BL103" s="5"/>
      <c r="BM103" s="8">
        <f t="shared" si="0"/>
        <v>3.1320963953514552E-2</v>
      </c>
      <c r="BN103" s="8"/>
      <c r="BX103" s="8">
        <f t="shared" si="1"/>
        <v>0.41677475868495384</v>
      </c>
      <c r="BY103" s="8">
        <f t="shared" si="2"/>
        <v>0.55190427736153158</v>
      </c>
      <c r="BZ103" s="8">
        <f t="shared" si="3"/>
        <v>3.1320963953514552E-2</v>
      </c>
    </row>
    <row r="104" spans="1:78" x14ac:dyDescent="0.25">
      <c r="A104" t="s">
        <v>292</v>
      </c>
      <c r="B104" s="27"/>
      <c r="C104" s="26">
        <v>39812</v>
      </c>
      <c r="D104" s="27"/>
      <c r="E104" s="27"/>
      <c r="F104" s="27"/>
      <c r="G104">
        <v>77</v>
      </c>
      <c r="H104" t="s">
        <v>115</v>
      </c>
      <c r="I104">
        <v>7.4</v>
      </c>
      <c r="AC104" s="5">
        <v>98.075591982617865</v>
      </c>
      <c r="AJ104" s="5">
        <v>100.10507165316371</v>
      </c>
      <c r="AK104" s="7">
        <v>1.4962651376096141</v>
      </c>
      <c r="AL104" s="7"/>
      <c r="AM104" s="7"/>
      <c r="AN104" s="7"/>
      <c r="AO104" s="7"/>
      <c r="AP104" s="7"/>
      <c r="AU104" s="5">
        <v>14.548099538624328</v>
      </c>
      <c r="AV104" s="5"/>
      <c r="AW104" s="5"/>
      <c r="AY104" s="5">
        <v>4.7373744256102857</v>
      </c>
      <c r="AZ104" s="5"/>
      <c r="BA104" s="5"/>
      <c r="BB104" s="5"/>
      <c r="BC104" s="5"/>
      <c r="BD104" s="5"/>
      <c r="BG104" s="5">
        <v>0</v>
      </c>
      <c r="BH104" s="5">
        <v>19.285473964234615</v>
      </c>
      <c r="BK104" s="5">
        <v>217.4661376000162</v>
      </c>
      <c r="BL104" s="5"/>
      <c r="BM104" s="8">
        <f t="shared" si="0"/>
        <v>8.8682652743418106E-2</v>
      </c>
      <c r="BN104" s="8"/>
      <c r="BX104" s="8">
        <f t="shared" si="1"/>
        <v>0.45099247664483538</v>
      </c>
      <c r="BY104" s="8">
        <f t="shared" si="2"/>
        <v>0.46032487061174643</v>
      </c>
      <c r="BZ104" s="8">
        <f t="shared" si="3"/>
        <v>8.8682652743418106E-2</v>
      </c>
    </row>
    <row r="105" spans="1:78" x14ac:dyDescent="0.25">
      <c r="A105" t="s">
        <v>292</v>
      </c>
      <c r="B105" s="27"/>
      <c r="C105" s="26">
        <v>39828</v>
      </c>
      <c r="D105" s="27"/>
      <c r="E105" s="27"/>
      <c r="F105" s="27"/>
      <c r="G105">
        <v>93</v>
      </c>
      <c r="H105" t="s">
        <v>115</v>
      </c>
      <c r="I105">
        <v>8.8000000000000007</v>
      </c>
      <c r="AC105" s="5">
        <v>216.30942296097041</v>
      </c>
      <c r="AJ105" s="5">
        <v>146.94357922354988</v>
      </c>
      <c r="AK105" s="7">
        <v>2.2479649344472974</v>
      </c>
      <c r="AL105" s="7"/>
      <c r="AM105" s="7"/>
      <c r="AN105" s="7"/>
      <c r="AO105" s="7"/>
      <c r="AP105" s="7"/>
      <c r="AU105" s="5">
        <v>19.279628811258913</v>
      </c>
      <c r="AV105" s="5"/>
      <c r="AW105" s="5"/>
      <c r="AY105" s="5">
        <v>110.94364844807826</v>
      </c>
      <c r="AZ105" s="5"/>
      <c r="BA105" s="5"/>
      <c r="BB105" s="5"/>
      <c r="BC105" s="5"/>
      <c r="BD105" s="5"/>
      <c r="BG105" s="5">
        <v>0</v>
      </c>
      <c r="BH105" s="5">
        <v>130.22327725933718</v>
      </c>
      <c r="BK105" s="5">
        <v>493.47627944385738</v>
      </c>
      <c r="BL105" s="5"/>
      <c r="BM105" s="8">
        <f t="shared" si="0"/>
        <v>0.26388963904424639</v>
      </c>
      <c r="BN105" s="8"/>
      <c r="BX105" s="8">
        <f t="shared" si="1"/>
        <v>0.43833803562908613</v>
      </c>
      <c r="BY105" s="8">
        <f t="shared" si="2"/>
        <v>0.2977723253266677</v>
      </c>
      <c r="BZ105" s="8">
        <f t="shared" si="3"/>
        <v>0.26388963904424639</v>
      </c>
    </row>
    <row r="106" spans="1:78" x14ac:dyDescent="0.25">
      <c r="A106" t="s">
        <v>292</v>
      </c>
      <c r="B106" s="27"/>
      <c r="C106" s="26">
        <v>39846</v>
      </c>
      <c r="D106" s="27"/>
      <c r="E106" s="27"/>
      <c r="F106" s="27"/>
      <c r="G106">
        <v>111</v>
      </c>
      <c r="H106" t="s">
        <v>115</v>
      </c>
      <c r="I106">
        <v>8.4</v>
      </c>
      <c r="AC106" s="5">
        <v>218.27853707200498</v>
      </c>
      <c r="AJ106" s="5">
        <v>171.95566983936084</v>
      </c>
      <c r="AK106" s="7">
        <v>2.3640825747745731</v>
      </c>
      <c r="AL106" s="7"/>
      <c r="AM106" s="7"/>
      <c r="AN106" s="7"/>
      <c r="AO106" s="7"/>
      <c r="AP106" s="7"/>
      <c r="AU106" s="5">
        <v>0</v>
      </c>
      <c r="AV106" s="5"/>
      <c r="AW106" s="5"/>
      <c r="AY106" s="5">
        <v>388.71319651358766</v>
      </c>
      <c r="AZ106" s="5"/>
      <c r="BA106" s="5"/>
      <c r="BB106" s="5"/>
      <c r="BC106" s="5"/>
      <c r="BD106" s="5"/>
      <c r="BG106" s="5">
        <v>0</v>
      </c>
      <c r="BH106" s="5">
        <v>388.71319651358766</v>
      </c>
      <c r="BK106" s="5">
        <v>778.94740342495356</v>
      </c>
      <c r="BL106" s="5"/>
      <c r="BM106" s="8">
        <f t="shared" si="0"/>
        <v>0.49902367580205642</v>
      </c>
      <c r="BN106" s="8"/>
      <c r="BX106" s="8">
        <f t="shared" si="1"/>
        <v>0.28022243364860855</v>
      </c>
      <c r="BY106" s="8">
        <f t="shared" si="2"/>
        <v>0.22075389054933492</v>
      </c>
      <c r="BZ106" s="8">
        <f t="shared" si="3"/>
        <v>0.49902367580205642</v>
      </c>
    </row>
    <row r="107" spans="1:78" x14ac:dyDescent="0.25">
      <c r="A107" t="s">
        <v>292</v>
      </c>
      <c r="B107" s="27"/>
      <c r="C107" s="26">
        <v>39860</v>
      </c>
      <c r="D107" s="27"/>
      <c r="E107" s="27"/>
      <c r="F107" s="27"/>
      <c r="G107">
        <v>125</v>
      </c>
      <c r="H107" t="s">
        <v>115</v>
      </c>
      <c r="I107">
        <v>7.6</v>
      </c>
      <c r="AC107" s="5">
        <v>194.65138397399537</v>
      </c>
      <c r="AJ107" s="5">
        <v>130.41783056835493</v>
      </c>
      <c r="AK107" s="7">
        <v>1.8094019882499062</v>
      </c>
      <c r="AL107" s="7"/>
      <c r="AM107" s="7"/>
      <c r="AN107" s="7"/>
      <c r="AO107" s="7"/>
      <c r="AP107" s="7"/>
      <c r="AU107" s="5">
        <v>0</v>
      </c>
      <c r="AV107" s="5"/>
      <c r="AW107" s="5"/>
      <c r="AY107" s="5">
        <v>278.70830361343769</v>
      </c>
      <c r="AZ107" s="5"/>
      <c r="BA107" s="5"/>
      <c r="BB107" s="5"/>
      <c r="BC107" s="5"/>
      <c r="BD107" s="5"/>
      <c r="BG107" s="5">
        <v>133.92482190622576</v>
      </c>
      <c r="BH107" s="5">
        <v>412.63312551966345</v>
      </c>
      <c r="BK107" s="5">
        <v>737.70234006201372</v>
      </c>
      <c r="BL107" s="5"/>
      <c r="BM107" s="8">
        <f t="shared" si="0"/>
        <v>0.5593490803959984</v>
      </c>
      <c r="BN107" s="8"/>
      <c r="BX107" s="8">
        <f t="shared" si="1"/>
        <v>0.26386168702898832</v>
      </c>
      <c r="BY107" s="8">
        <f t="shared" si="2"/>
        <v>0.17678923257501336</v>
      </c>
      <c r="BZ107" s="8">
        <f t="shared" si="3"/>
        <v>0.5593490803959984</v>
      </c>
    </row>
    <row r="108" spans="1:78" x14ac:dyDescent="0.25">
      <c r="A108" t="s">
        <v>292</v>
      </c>
      <c r="B108" s="27"/>
      <c r="C108" s="26">
        <v>39897</v>
      </c>
      <c r="D108" s="27"/>
      <c r="E108" s="27"/>
      <c r="F108" s="27"/>
      <c r="G108">
        <v>162</v>
      </c>
      <c r="H108" t="s">
        <v>115</v>
      </c>
      <c r="I108">
        <v>8.6</v>
      </c>
      <c r="AC108" s="5">
        <v>244.77292929766918</v>
      </c>
      <c r="AJ108" s="5">
        <v>133.45308400025289</v>
      </c>
      <c r="AK108" s="7">
        <v>2.0053923047209152</v>
      </c>
      <c r="AL108" s="7"/>
      <c r="AM108" s="7"/>
      <c r="AN108" s="7"/>
      <c r="AO108" s="7"/>
      <c r="AP108" s="7"/>
      <c r="AU108" s="5">
        <v>0</v>
      </c>
      <c r="AV108" s="5"/>
      <c r="AW108" s="5"/>
      <c r="AY108" s="5">
        <v>23.238017532217302</v>
      </c>
      <c r="AZ108" s="5"/>
      <c r="BA108" s="5"/>
      <c r="BB108" s="5"/>
      <c r="BC108" s="5"/>
      <c r="BD108" s="5"/>
      <c r="BG108" s="5">
        <v>429.76326192244204</v>
      </c>
      <c r="BH108" s="5">
        <v>453.00127945465937</v>
      </c>
      <c r="BK108" s="5">
        <v>831.22729275258132</v>
      </c>
      <c r="BL108" s="5"/>
      <c r="BM108" s="8">
        <f t="shared" si="0"/>
        <v>0.54497883238958722</v>
      </c>
      <c r="BN108" s="8"/>
      <c r="BX108" s="8">
        <f t="shared" si="1"/>
        <v>0.29447171842386433</v>
      </c>
      <c r="BY108" s="8">
        <f t="shared" si="2"/>
        <v>0.16054944918654857</v>
      </c>
      <c r="BZ108" s="8">
        <f t="shared" si="3"/>
        <v>0.54497883238958722</v>
      </c>
    </row>
    <row r="109" spans="1:78" x14ac:dyDescent="0.25">
      <c r="A109" t="s">
        <v>293</v>
      </c>
      <c r="B109" s="27"/>
      <c r="C109" s="26">
        <v>39799</v>
      </c>
      <c r="D109" s="27"/>
      <c r="E109" s="27"/>
      <c r="F109" s="27"/>
      <c r="G109">
        <v>64</v>
      </c>
      <c r="H109" t="s">
        <v>115</v>
      </c>
      <c r="I109">
        <v>7.2</v>
      </c>
      <c r="AC109" s="5">
        <v>31.14477853886558</v>
      </c>
      <c r="AJ109" s="5">
        <v>41.183214298679232</v>
      </c>
      <c r="AK109" s="7">
        <v>0.62401100516142949</v>
      </c>
      <c r="AL109" s="7"/>
      <c r="AM109" s="7"/>
      <c r="AN109" s="7"/>
      <c r="AO109" s="7"/>
      <c r="AP109" s="7"/>
      <c r="AU109" s="5">
        <v>3.1241584559679203</v>
      </c>
      <c r="AV109" s="5"/>
      <c r="AW109" s="5"/>
      <c r="AY109" s="5">
        <v>0</v>
      </c>
      <c r="AZ109" s="5"/>
      <c r="BA109" s="5"/>
      <c r="BB109" s="5"/>
      <c r="BC109" s="5"/>
      <c r="BD109" s="5"/>
      <c r="BG109" s="5">
        <v>0</v>
      </c>
      <c r="BH109" s="5">
        <v>3.1241584559679203</v>
      </c>
      <c r="BK109" s="5">
        <v>75.452151293512728</v>
      </c>
      <c r="BL109" s="5"/>
      <c r="BM109" s="8">
        <f t="shared" si="0"/>
        <v>4.1405823457767083E-2</v>
      </c>
      <c r="BN109" s="8"/>
      <c r="BX109" s="8">
        <f t="shared" si="1"/>
        <v>0.41277522250771614</v>
      </c>
      <c r="BY109" s="8">
        <f t="shared" si="2"/>
        <v>0.54581895403451686</v>
      </c>
      <c r="BZ109" s="8">
        <f t="shared" si="3"/>
        <v>4.1405823457767083E-2</v>
      </c>
    </row>
    <row r="110" spans="1:78" x14ac:dyDescent="0.25">
      <c r="A110" t="s">
        <v>293</v>
      </c>
      <c r="B110" s="27"/>
      <c r="C110" s="26">
        <v>39812</v>
      </c>
      <c r="D110" s="27"/>
      <c r="E110" s="27"/>
      <c r="F110" s="27"/>
      <c r="G110">
        <v>77</v>
      </c>
      <c r="H110" t="s">
        <v>115</v>
      </c>
      <c r="I110">
        <v>6.2</v>
      </c>
      <c r="AC110" s="5">
        <v>98.882807025292436</v>
      </c>
      <c r="AJ110" s="5">
        <v>93.855127798039007</v>
      </c>
      <c r="AK110" s="7">
        <v>1.6370891948744859</v>
      </c>
      <c r="AL110" s="7"/>
      <c r="AM110" s="7"/>
      <c r="AN110" s="7"/>
      <c r="AO110" s="7"/>
      <c r="AP110" s="7"/>
      <c r="AU110" s="5">
        <v>12.500608837284545</v>
      </c>
      <c r="AV110" s="5"/>
      <c r="AW110" s="5"/>
      <c r="AY110" s="5">
        <v>3.6551794314154593</v>
      </c>
      <c r="AZ110" s="5"/>
      <c r="BA110" s="5"/>
      <c r="BB110" s="5"/>
      <c r="BC110" s="5"/>
      <c r="BD110" s="5"/>
      <c r="BG110" s="5">
        <v>0</v>
      </c>
      <c r="BH110" s="5">
        <v>16.1557882687</v>
      </c>
      <c r="BK110" s="5">
        <v>208.89372309203145</v>
      </c>
      <c r="BL110" s="5"/>
      <c r="BM110" s="8">
        <f t="shared" si="0"/>
        <v>7.73397497519938E-2</v>
      </c>
      <c r="BN110" s="8"/>
      <c r="BX110" s="8">
        <f t="shared" si="1"/>
        <v>0.47336418520209939</v>
      </c>
      <c r="BY110" s="8">
        <f t="shared" si="2"/>
        <v>0.4492960650459068</v>
      </c>
      <c r="BZ110" s="8">
        <f t="shared" si="3"/>
        <v>7.73397497519938E-2</v>
      </c>
    </row>
    <row r="111" spans="1:78" x14ac:dyDescent="0.25">
      <c r="A111" t="s">
        <v>293</v>
      </c>
      <c r="B111" s="27"/>
      <c r="C111" s="26">
        <v>39828</v>
      </c>
      <c r="D111" s="27"/>
      <c r="E111" s="27"/>
      <c r="F111" s="27"/>
      <c r="G111">
        <v>93</v>
      </c>
      <c r="H111" t="s">
        <v>115</v>
      </c>
      <c r="I111">
        <v>7.8</v>
      </c>
      <c r="AC111" s="5">
        <v>235.15893558722428</v>
      </c>
      <c r="AJ111" s="5">
        <v>174.34703592076698</v>
      </c>
      <c r="AK111" s="7">
        <v>2.573702500595668</v>
      </c>
      <c r="AL111" s="7"/>
      <c r="AM111" s="7"/>
      <c r="AN111" s="7"/>
      <c r="AO111" s="7"/>
      <c r="AP111" s="7"/>
      <c r="AU111" s="5">
        <v>22.752754352145971</v>
      </c>
      <c r="AV111" s="5"/>
      <c r="AW111" s="5"/>
      <c r="AY111" s="5">
        <v>104.99891039392983</v>
      </c>
      <c r="AZ111" s="5"/>
      <c r="BA111" s="5"/>
      <c r="BB111" s="5"/>
      <c r="BC111" s="5"/>
      <c r="BD111" s="5"/>
      <c r="BG111" s="5">
        <v>0</v>
      </c>
      <c r="BH111" s="5">
        <v>127.75166474607582</v>
      </c>
      <c r="BK111" s="5">
        <v>537.25763625406705</v>
      </c>
      <c r="BL111" s="5"/>
      <c r="BM111" s="8">
        <f t="shared" si="0"/>
        <v>0.23778473515388537</v>
      </c>
      <c r="BN111" s="8"/>
      <c r="BX111" s="8">
        <f t="shared" si="1"/>
        <v>0.43770236050403671</v>
      </c>
      <c r="BY111" s="8">
        <f t="shared" si="2"/>
        <v>0.32451290434207797</v>
      </c>
      <c r="BZ111" s="8">
        <f t="shared" si="3"/>
        <v>0.23778473515388537</v>
      </c>
    </row>
    <row r="112" spans="1:78" x14ac:dyDescent="0.25">
      <c r="A112" t="s">
        <v>293</v>
      </c>
      <c r="B112" s="27"/>
      <c r="C112" s="26">
        <v>39846</v>
      </c>
      <c r="D112" s="27"/>
      <c r="E112" s="27"/>
      <c r="F112" s="27"/>
      <c r="G112">
        <v>111</v>
      </c>
      <c r="H112" t="s">
        <v>115</v>
      </c>
      <c r="I112">
        <v>7.4</v>
      </c>
      <c r="AC112" s="5">
        <v>256.66733415563101</v>
      </c>
      <c r="AJ112" s="5">
        <v>184.78746473547511</v>
      </c>
      <c r="AK112" s="7">
        <v>2.6874421621672702</v>
      </c>
      <c r="AL112" s="7"/>
      <c r="AM112" s="7"/>
      <c r="AN112" s="7"/>
      <c r="AO112" s="7"/>
      <c r="AP112" s="7"/>
      <c r="AU112" s="5">
        <v>7.6765107804433644E-2</v>
      </c>
      <c r="AV112" s="5"/>
      <c r="AW112" s="5"/>
      <c r="AY112" s="5">
        <v>404.23211366318941</v>
      </c>
      <c r="AZ112" s="5"/>
      <c r="BA112" s="5"/>
      <c r="BB112" s="5"/>
      <c r="BC112" s="5"/>
      <c r="BD112" s="5"/>
      <c r="BG112" s="5">
        <v>0</v>
      </c>
      <c r="BH112" s="5">
        <v>404.30887877099383</v>
      </c>
      <c r="BK112" s="5">
        <v>845.76367766209989</v>
      </c>
      <c r="BL112" s="5"/>
      <c r="BM112" s="8">
        <f t="shared" si="0"/>
        <v>0.47804001218000236</v>
      </c>
      <c r="BN112" s="8"/>
      <c r="BX112" s="8">
        <f t="shared" si="1"/>
        <v>0.30347405656521337</v>
      </c>
      <c r="BY112" s="8">
        <f t="shared" si="2"/>
        <v>0.2184859312547843</v>
      </c>
      <c r="BZ112" s="8">
        <f t="shared" si="3"/>
        <v>0.47804001218000236</v>
      </c>
    </row>
    <row r="113" spans="1:78" x14ac:dyDescent="0.25">
      <c r="A113" t="s">
        <v>293</v>
      </c>
      <c r="B113" s="27"/>
      <c r="C113" s="26">
        <v>39860</v>
      </c>
      <c r="D113" s="27"/>
      <c r="E113" s="27"/>
      <c r="F113" s="27"/>
      <c r="G113">
        <v>125</v>
      </c>
      <c r="H113" t="s">
        <v>115</v>
      </c>
      <c r="I113">
        <v>6.8</v>
      </c>
      <c r="AC113" s="5">
        <v>235.02363507551013</v>
      </c>
      <c r="AJ113" s="5">
        <v>168.14675243538676</v>
      </c>
      <c r="AK113" s="7">
        <v>2.3862095820281817</v>
      </c>
      <c r="AL113" s="7"/>
      <c r="AM113" s="7"/>
      <c r="AN113" s="7"/>
      <c r="AO113" s="7"/>
      <c r="AP113" s="7"/>
      <c r="AU113" s="5">
        <v>0</v>
      </c>
      <c r="AV113" s="5"/>
      <c r="AW113" s="5"/>
      <c r="AY113" s="5">
        <v>432.40210027398115</v>
      </c>
      <c r="AZ113" s="5"/>
      <c r="BA113" s="5"/>
      <c r="BB113" s="5"/>
      <c r="BC113" s="5"/>
      <c r="BD113" s="5"/>
      <c r="BG113" s="5">
        <v>90.229660608084856</v>
      </c>
      <c r="BH113" s="5">
        <v>522.63176088206592</v>
      </c>
      <c r="BK113" s="5">
        <v>925.80214839296275</v>
      </c>
      <c r="BL113" s="5"/>
      <c r="BM113" s="8">
        <f t="shared" si="0"/>
        <v>0.56451776633837691</v>
      </c>
      <c r="BN113" s="8"/>
      <c r="BX113" s="8">
        <f t="shared" si="1"/>
        <v>0.25385946174727692</v>
      </c>
      <c r="BY113" s="8">
        <f t="shared" si="2"/>
        <v>0.1816227719143462</v>
      </c>
      <c r="BZ113" s="8">
        <f t="shared" si="3"/>
        <v>0.56451776633837691</v>
      </c>
    </row>
    <row r="114" spans="1:78" x14ac:dyDescent="0.25">
      <c r="A114" t="s">
        <v>293</v>
      </c>
      <c r="B114" s="27"/>
      <c r="C114" s="26">
        <v>39897</v>
      </c>
      <c r="D114" s="27"/>
      <c r="E114" s="27"/>
      <c r="F114" s="27"/>
      <c r="G114">
        <v>162</v>
      </c>
      <c r="H114" t="s">
        <v>115</v>
      </c>
      <c r="I114">
        <v>9.1999999999999993</v>
      </c>
      <c r="AC114" s="5">
        <v>297.83871215552625</v>
      </c>
      <c r="AJ114" s="5">
        <v>162.32728420842184</v>
      </c>
      <c r="AK114" s="7">
        <v>2.4367368959854576</v>
      </c>
      <c r="AL114" s="7"/>
      <c r="AM114" s="7"/>
      <c r="AN114" s="7"/>
      <c r="AO114" s="7"/>
      <c r="AP114" s="7"/>
      <c r="AU114" s="5">
        <v>0</v>
      </c>
      <c r="AV114" s="5"/>
      <c r="AW114" s="5"/>
      <c r="AY114" s="5">
        <v>16.346213131625404</v>
      </c>
      <c r="AZ114" s="5"/>
      <c r="BA114" s="5"/>
      <c r="BB114" s="5"/>
      <c r="BC114" s="5"/>
      <c r="BD114" s="5"/>
      <c r="BG114" s="5">
        <v>647.05574851053575</v>
      </c>
      <c r="BH114" s="5">
        <v>663.40196164216127</v>
      </c>
      <c r="BK114" s="5">
        <v>1123.5679580061092</v>
      </c>
      <c r="BL114" s="5"/>
      <c r="BM114" s="8">
        <f t="shared" si="0"/>
        <v>0.59044222195463691</v>
      </c>
      <c r="BN114" s="8"/>
      <c r="BX114" s="8">
        <f t="shared" si="1"/>
        <v>0.26508295295646622</v>
      </c>
      <c r="BY114" s="8">
        <f t="shared" si="2"/>
        <v>0.14447482508889706</v>
      </c>
      <c r="BZ114" s="8">
        <f t="shared" si="3"/>
        <v>0.59044222195463691</v>
      </c>
    </row>
    <row r="115" spans="1:78" x14ac:dyDescent="0.25">
      <c r="A115" t="s">
        <v>294</v>
      </c>
      <c r="B115" s="27"/>
      <c r="C115" s="26">
        <v>39799</v>
      </c>
      <c r="D115" s="27"/>
      <c r="E115" s="27"/>
      <c r="F115" s="27"/>
      <c r="G115">
        <v>64</v>
      </c>
      <c r="H115" t="s">
        <v>115</v>
      </c>
      <c r="I115">
        <v>7.6</v>
      </c>
      <c r="AC115" s="5">
        <v>30.691992663999894</v>
      </c>
      <c r="AJ115" s="5">
        <v>40.071515242695156</v>
      </c>
      <c r="AK115" s="7">
        <v>0.59213449868113444</v>
      </c>
      <c r="AL115" s="7"/>
      <c r="AM115" s="7"/>
      <c r="AN115" s="7"/>
      <c r="AO115" s="7"/>
      <c r="AP115" s="7"/>
      <c r="AU115" s="5">
        <v>2.7929058745955215</v>
      </c>
      <c r="AV115" s="5"/>
      <c r="AW115" s="5"/>
      <c r="AY115" s="5">
        <v>0</v>
      </c>
      <c r="AZ115" s="5"/>
      <c r="BA115" s="5"/>
      <c r="BB115" s="5"/>
      <c r="BC115" s="5"/>
      <c r="BD115" s="5"/>
      <c r="BG115" s="5">
        <v>0</v>
      </c>
      <c r="BH115" s="5">
        <v>2.7929058745955215</v>
      </c>
      <c r="BK115" s="5">
        <v>73.556413781290573</v>
      </c>
      <c r="BL115" s="5"/>
      <c r="BM115" s="8">
        <f t="shared" si="0"/>
        <v>3.7969576424699357E-2</v>
      </c>
      <c r="BN115" s="8"/>
      <c r="BX115" s="8">
        <f t="shared" si="1"/>
        <v>0.41725787169638429</v>
      </c>
      <c r="BY115" s="8">
        <f t="shared" si="2"/>
        <v>0.54477255187891638</v>
      </c>
      <c r="BZ115" s="8">
        <f t="shared" si="3"/>
        <v>3.7969576424699357E-2</v>
      </c>
    </row>
    <row r="116" spans="1:78" x14ac:dyDescent="0.25">
      <c r="A116" t="s">
        <v>294</v>
      </c>
      <c r="B116" s="27"/>
      <c r="C116" s="26">
        <v>39812</v>
      </c>
      <c r="D116" s="27"/>
      <c r="E116" s="27"/>
      <c r="F116" s="27"/>
      <c r="G116">
        <v>77</v>
      </c>
      <c r="H116" t="s">
        <v>115</v>
      </c>
      <c r="I116">
        <v>7.4</v>
      </c>
      <c r="AC116" s="5">
        <v>96.804195332422665</v>
      </c>
      <c r="AJ116" s="5">
        <v>104.47959124036497</v>
      </c>
      <c r="AK116" s="7">
        <v>1.6873959588592615</v>
      </c>
      <c r="AL116" s="7"/>
      <c r="AM116" s="7"/>
      <c r="AN116" s="7"/>
      <c r="AO116" s="7"/>
      <c r="AP116" s="7"/>
      <c r="AU116" s="5">
        <v>12.123697216832316</v>
      </c>
      <c r="AV116" s="5"/>
      <c r="AW116" s="5"/>
      <c r="AY116" s="5">
        <v>3.7568895551640238</v>
      </c>
      <c r="AZ116" s="5"/>
      <c r="BA116" s="5"/>
      <c r="BB116" s="5"/>
      <c r="BC116" s="5"/>
      <c r="BD116" s="5"/>
      <c r="BG116" s="5">
        <v>0</v>
      </c>
      <c r="BH116" s="5">
        <v>15.880586771996338</v>
      </c>
      <c r="BK116" s="5">
        <v>217.16437334478397</v>
      </c>
      <c r="BL116" s="5"/>
      <c r="BM116" s="8">
        <f t="shared" si="0"/>
        <v>7.312703519183282E-2</v>
      </c>
      <c r="BN116" s="8"/>
      <c r="BX116" s="8">
        <f t="shared" si="1"/>
        <v>0.44576462447056253</v>
      </c>
      <c r="BY116" s="8">
        <f t="shared" si="2"/>
        <v>0.48110834033760469</v>
      </c>
      <c r="BZ116" s="8">
        <f t="shared" si="3"/>
        <v>7.312703519183282E-2</v>
      </c>
    </row>
    <row r="117" spans="1:78" x14ac:dyDescent="0.25">
      <c r="A117" t="s">
        <v>294</v>
      </c>
      <c r="B117" s="27"/>
      <c r="C117" s="26">
        <v>39828</v>
      </c>
      <c r="D117" s="27"/>
      <c r="E117" s="27"/>
      <c r="F117" s="27"/>
      <c r="G117">
        <v>93</v>
      </c>
      <c r="H117" t="s">
        <v>115</v>
      </c>
      <c r="I117">
        <v>8</v>
      </c>
      <c r="AC117" s="5">
        <v>291.9079430713735</v>
      </c>
      <c r="AJ117" s="5">
        <v>224.95691145259511</v>
      </c>
      <c r="AK117" s="7">
        <v>3.7135296407515193</v>
      </c>
      <c r="AL117" s="7"/>
      <c r="AM117" s="7"/>
      <c r="AN117" s="7"/>
      <c r="AO117" s="7"/>
      <c r="AP117" s="7"/>
      <c r="AU117" s="5">
        <v>27.528698273306453</v>
      </c>
      <c r="AV117" s="5"/>
      <c r="AW117" s="5"/>
      <c r="AY117" s="5">
        <v>153.39039012993166</v>
      </c>
      <c r="AZ117" s="5"/>
      <c r="BA117" s="5"/>
      <c r="BB117" s="5"/>
      <c r="BC117" s="5"/>
      <c r="BD117" s="5"/>
      <c r="BG117" s="5">
        <v>0</v>
      </c>
      <c r="BH117" s="5">
        <v>180.91908840323811</v>
      </c>
      <c r="BK117" s="5">
        <v>697.78394292720679</v>
      </c>
      <c r="BL117" s="5"/>
      <c r="BM117" s="8">
        <f t="shared" si="0"/>
        <v>0.25927665753425294</v>
      </c>
      <c r="BN117" s="8"/>
      <c r="BX117" s="8">
        <f t="shared" si="1"/>
        <v>0.41833571269470371</v>
      </c>
      <c r="BY117" s="8">
        <f t="shared" si="2"/>
        <v>0.32238762977104324</v>
      </c>
      <c r="BZ117" s="8">
        <f t="shared" si="3"/>
        <v>0.25927665753425294</v>
      </c>
    </row>
    <row r="118" spans="1:78" x14ac:dyDescent="0.25">
      <c r="A118" t="s">
        <v>294</v>
      </c>
      <c r="B118" s="27"/>
      <c r="C118" s="26">
        <v>39846</v>
      </c>
      <c r="D118" s="27"/>
      <c r="E118" s="27"/>
      <c r="F118" s="27"/>
      <c r="G118">
        <v>111</v>
      </c>
      <c r="H118" t="s">
        <v>115</v>
      </c>
      <c r="I118">
        <v>8.1999999999999993</v>
      </c>
      <c r="AC118" s="5">
        <v>293.69266723134604</v>
      </c>
      <c r="AJ118" s="5">
        <v>208.99693383431372</v>
      </c>
      <c r="AK118" s="7">
        <v>3.9509591546815725</v>
      </c>
      <c r="AL118" s="7"/>
      <c r="AM118" s="7"/>
      <c r="AN118" s="7"/>
      <c r="AO118" s="7"/>
      <c r="AP118" s="7"/>
      <c r="AU118" s="5">
        <v>9.0748858447488576E-2</v>
      </c>
      <c r="AV118" s="5"/>
      <c r="AW118" s="5"/>
      <c r="AY118" s="5">
        <v>465.14298784923295</v>
      </c>
      <c r="AZ118" s="5"/>
      <c r="BA118" s="5"/>
      <c r="BB118" s="5"/>
      <c r="BC118" s="5"/>
      <c r="BD118" s="5"/>
      <c r="BG118" s="5">
        <v>0</v>
      </c>
      <c r="BH118" s="5">
        <v>465.23373670768041</v>
      </c>
      <c r="BK118" s="5">
        <v>967.92333777334022</v>
      </c>
      <c r="BL118" s="5"/>
      <c r="BM118" s="8">
        <f t="shared" si="0"/>
        <v>0.48065143028571622</v>
      </c>
      <c r="BN118" s="8"/>
      <c r="BX118" s="8">
        <f t="shared" si="1"/>
        <v>0.30342554598070909</v>
      </c>
      <c r="BY118" s="8">
        <f t="shared" si="2"/>
        <v>0.21592302373357464</v>
      </c>
      <c r="BZ118" s="8">
        <f t="shared" si="3"/>
        <v>0.48065143028571622</v>
      </c>
    </row>
    <row r="119" spans="1:78" x14ac:dyDescent="0.25">
      <c r="A119" t="s">
        <v>294</v>
      </c>
      <c r="B119" s="27"/>
      <c r="C119" s="26">
        <v>39860</v>
      </c>
      <c r="D119" s="27"/>
      <c r="E119" s="27"/>
      <c r="F119" s="27"/>
      <c r="G119">
        <v>125</v>
      </c>
      <c r="H119" t="s">
        <v>115</v>
      </c>
      <c r="I119">
        <v>7.6</v>
      </c>
      <c r="AC119" s="5">
        <v>274.19843291978913</v>
      </c>
      <c r="AJ119" s="5">
        <v>200.72597248220137</v>
      </c>
      <c r="AK119" s="7">
        <v>2.779082063208552</v>
      </c>
      <c r="AL119" s="7"/>
      <c r="AM119" s="7"/>
      <c r="AN119" s="7"/>
      <c r="AO119" s="7"/>
      <c r="AP119" s="7"/>
      <c r="AU119" s="5">
        <v>0</v>
      </c>
      <c r="AV119" s="5"/>
      <c r="AW119" s="5"/>
      <c r="AY119" s="5">
        <v>525.89537261710882</v>
      </c>
      <c r="AZ119" s="5"/>
      <c r="BA119" s="5"/>
      <c r="BB119" s="5"/>
      <c r="BC119" s="5"/>
      <c r="BD119" s="5"/>
      <c r="BG119" s="5">
        <v>66.23595639039317</v>
      </c>
      <c r="BH119" s="5">
        <v>592.13132900750202</v>
      </c>
      <c r="BK119" s="5">
        <v>1067.0557344094927</v>
      </c>
      <c r="BL119" s="5"/>
      <c r="BM119" s="8">
        <f t="shared" si="0"/>
        <v>0.55492071305458723</v>
      </c>
      <c r="BN119" s="8"/>
      <c r="BX119" s="8">
        <f t="shared" si="1"/>
        <v>0.25696730177972399</v>
      </c>
      <c r="BY119" s="8">
        <f t="shared" si="2"/>
        <v>0.18811198516568853</v>
      </c>
      <c r="BZ119" s="8">
        <f t="shared" si="3"/>
        <v>0.55492071305458723</v>
      </c>
    </row>
    <row r="120" spans="1:78" x14ac:dyDescent="0.25">
      <c r="A120" t="s">
        <v>294</v>
      </c>
      <c r="B120" s="27"/>
      <c r="C120" s="26">
        <v>39897</v>
      </c>
      <c r="D120" s="27"/>
      <c r="E120" s="27"/>
      <c r="F120" s="27"/>
      <c r="G120">
        <v>162</v>
      </c>
      <c r="H120" t="s">
        <v>115</v>
      </c>
      <c r="I120">
        <v>8.8000000000000007</v>
      </c>
      <c r="AC120" s="5">
        <v>313.15846945964853</v>
      </c>
      <c r="AJ120" s="5">
        <v>170.41917357368547</v>
      </c>
      <c r="AK120" s="7">
        <v>2.5676018718913864</v>
      </c>
      <c r="AL120" s="7"/>
      <c r="AM120" s="7"/>
      <c r="AN120" s="7"/>
      <c r="AO120" s="7"/>
      <c r="AP120" s="7"/>
      <c r="AU120" s="5">
        <v>0</v>
      </c>
      <c r="AV120" s="5"/>
      <c r="AW120" s="5"/>
      <c r="AY120" s="5">
        <v>28.980646602993193</v>
      </c>
      <c r="AZ120" s="5"/>
      <c r="BA120" s="5"/>
      <c r="BB120" s="5"/>
      <c r="BC120" s="5"/>
      <c r="BD120" s="5"/>
      <c r="BG120" s="5">
        <v>791.82952867821018</v>
      </c>
      <c r="BH120" s="5">
        <v>820.81017528120321</v>
      </c>
      <c r="BK120" s="5">
        <v>1304.3878183145373</v>
      </c>
      <c r="BL120" s="5"/>
      <c r="BM120" s="8">
        <f t="shared" si="0"/>
        <v>0.62926850723108696</v>
      </c>
      <c r="BN120" s="8"/>
      <c r="BX120" s="8">
        <f t="shared" si="1"/>
        <v>0.24008079887183842</v>
      </c>
      <c r="BY120" s="8">
        <f t="shared" si="2"/>
        <v>0.13065069389707451</v>
      </c>
      <c r="BZ120" s="8">
        <f t="shared" si="3"/>
        <v>0.62926850723108696</v>
      </c>
    </row>
    <row r="121" spans="1:78" x14ac:dyDescent="0.25">
      <c r="A121" t="s">
        <v>303</v>
      </c>
      <c r="B121" t="s">
        <v>290</v>
      </c>
      <c r="C121" s="26">
        <v>39360</v>
      </c>
      <c r="F121" t="s">
        <v>287</v>
      </c>
      <c r="G121">
        <v>0</v>
      </c>
      <c r="H121" t="s">
        <v>115</v>
      </c>
      <c r="AD121" s="5"/>
      <c r="AJ121" s="8"/>
      <c r="AU121"/>
      <c r="AV121"/>
      <c r="AW121"/>
      <c r="AY121"/>
      <c r="AZ121"/>
      <c r="BA121"/>
      <c r="BB121"/>
      <c r="BC121"/>
      <c r="BD121"/>
    </row>
    <row r="122" spans="1:78" x14ac:dyDescent="0.25">
      <c r="A122" t="s">
        <v>303</v>
      </c>
      <c r="B122" t="s">
        <v>290</v>
      </c>
      <c r="C122" s="26">
        <v>39366</v>
      </c>
      <c r="F122" t="s">
        <v>88</v>
      </c>
      <c r="G122">
        <v>6</v>
      </c>
      <c r="H122" t="s">
        <v>115</v>
      </c>
      <c r="AD122" s="5"/>
      <c r="AJ122" s="8"/>
      <c r="AU122"/>
      <c r="AV122"/>
      <c r="AW122"/>
      <c r="AY122"/>
      <c r="AZ122"/>
      <c r="BA122"/>
      <c r="BB122"/>
      <c r="BC122"/>
      <c r="BD122"/>
    </row>
    <row r="123" spans="1:78" x14ac:dyDescent="0.25">
      <c r="A123" t="s">
        <v>303</v>
      </c>
      <c r="B123" t="s">
        <v>290</v>
      </c>
      <c r="C123" s="26">
        <v>39423</v>
      </c>
      <c r="G123">
        <v>63</v>
      </c>
      <c r="H123" t="s">
        <v>115</v>
      </c>
      <c r="M123">
        <v>330.4</v>
      </c>
      <c r="N123">
        <v>12.52</v>
      </c>
      <c r="AU123"/>
      <c r="AV123"/>
      <c r="AW123"/>
      <c r="AY123"/>
      <c r="AZ123"/>
      <c r="BA123"/>
      <c r="BB123"/>
      <c r="BC123"/>
      <c r="BD123"/>
    </row>
    <row r="124" spans="1:78" x14ac:dyDescent="0.25">
      <c r="A124" t="s">
        <v>303</v>
      </c>
      <c r="B124" t="s">
        <v>290</v>
      </c>
      <c r="C124" s="26">
        <v>39428</v>
      </c>
      <c r="G124">
        <v>68</v>
      </c>
      <c r="H124" t="s">
        <v>115</v>
      </c>
      <c r="I124">
        <v>8.4</v>
      </c>
      <c r="AC124">
        <v>59.785891091251507</v>
      </c>
      <c r="AJ124">
        <v>70.745931479499603</v>
      </c>
      <c r="AK124">
        <v>1.0623654101791682</v>
      </c>
      <c r="AU124">
        <v>8.8912911208413821</v>
      </c>
      <c r="AV124"/>
      <c r="AW124"/>
      <c r="AY124">
        <v>0</v>
      </c>
      <c r="AZ124"/>
      <c r="BA124"/>
      <c r="BB124"/>
      <c r="BC124"/>
      <c r="BD124"/>
      <c r="BG124">
        <v>0</v>
      </c>
      <c r="BH124">
        <v>8.8912911208413821</v>
      </c>
      <c r="BK124">
        <v>139.42311369159248</v>
      </c>
      <c r="BM124" s="8">
        <f>BH124/BK124</f>
        <v>6.3772002255731763E-2</v>
      </c>
      <c r="BN124" s="8"/>
      <c r="BX124" s="8">
        <f>AC124/BK124</f>
        <v>0.42880903681077903</v>
      </c>
      <c r="BY124" s="8">
        <f>AJ124/BK124</f>
        <v>0.50741896093348937</v>
      </c>
      <c r="BZ124" s="8">
        <f>BH124/BK124</f>
        <v>6.3772002255731763E-2</v>
      </c>
    </row>
    <row r="125" spans="1:78" x14ac:dyDescent="0.25">
      <c r="A125" t="s">
        <v>303</v>
      </c>
      <c r="B125" t="s">
        <v>290</v>
      </c>
      <c r="C125" s="26">
        <v>39430</v>
      </c>
      <c r="G125">
        <v>70</v>
      </c>
      <c r="H125" t="s">
        <v>115</v>
      </c>
      <c r="M125">
        <v>481.59999999999997</v>
      </c>
      <c r="N125">
        <v>12.96</v>
      </c>
      <c r="AU125"/>
      <c r="AV125"/>
      <c r="AW125"/>
      <c r="AY125"/>
      <c r="AZ125"/>
      <c r="BA125"/>
      <c r="BB125"/>
      <c r="BC125"/>
      <c r="BD125"/>
    </row>
    <row r="126" spans="1:78" x14ac:dyDescent="0.25">
      <c r="A126" t="s">
        <v>303</v>
      </c>
      <c r="B126" t="s">
        <v>290</v>
      </c>
      <c r="C126" s="26">
        <v>39437</v>
      </c>
      <c r="G126">
        <v>77</v>
      </c>
      <c r="H126" t="s">
        <v>115</v>
      </c>
      <c r="M126">
        <v>639.6</v>
      </c>
      <c r="N126">
        <v>16.28</v>
      </c>
      <c r="AU126"/>
      <c r="AV126"/>
      <c r="AW126"/>
      <c r="AY126"/>
      <c r="AZ126"/>
      <c r="BA126"/>
      <c r="BB126"/>
      <c r="BC126"/>
      <c r="BD126"/>
    </row>
    <row r="127" spans="1:78" x14ac:dyDescent="0.25">
      <c r="A127" t="s">
        <v>303</v>
      </c>
      <c r="B127" t="s">
        <v>290</v>
      </c>
      <c r="C127" s="26">
        <v>39444</v>
      </c>
      <c r="G127">
        <v>84</v>
      </c>
      <c r="H127" t="s">
        <v>115</v>
      </c>
      <c r="M127">
        <v>765.19999999999993</v>
      </c>
      <c r="N127">
        <v>16.559999999999999</v>
      </c>
      <c r="AU127"/>
      <c r="AV127"/>
      <c r="AW127"/>
      <c r="AY127"/>
      <c r="AZ127"/>
      <c r="BA127"/>
      <c r="BB127"/>
      <c r="BC127"/>
      <c r="BD127"/>
    </row>
    <row r="128" spans="1:78" x14ac:dyDescent="0.25">
      <c r="A128" t="s">
        <v>303</v>
      </c>
      <c r="B128" t="s">
        <v>290</v>
      </c>
      <c r="C128" s="26">
        <v>39454</v>
      </c>
      <c r="G128">
        <v>94</v>
      </c>
      <c r="H128" t="s">
        <v>115</v>
      </c>
      <c r="M128">
        <v>899.9</v>
      </c>
      <c r="N128">
        <v>18.757999999999999</v>
      </c>
      <c r="AU128"/>
      <c r="AV128"/>
      <c r="AW128"/>
      <c r="AY128"/>
      <c r="AZ128"/>
      <c r="BA128"/>
      <c r="BB128"/>
      <c r="BC128"/>
      <c r="BD128"/>
    </row>
    <row r="129" spans="1:78" x14ac:dyDescent="0.25">
      <c r="A129" t="s">
        <v>303</v>
      </c>
      <c r="B129" t="s">
        <v>290</v>
      </c>
      <c r="C129" s="26">
        <v>39456</v>
      </c>
      <c r="G129">
        <v>96</v>
      </c>
      <c r="H129" t="s">
        <v>115</v>
      </c>
      <c r="I129">
        <v>9.4</v>
      </c>
      <c r="AC129">
        <v>273.55472681547326</v>
      </c>
      <c r="AJ129">
        <v>197.362871791804</v>
      </c>
      <c r="AK129">
        <v>3.0062715889200993</v>
      </c>
      <c r="AU129">
        <v>28.141684270466236</v>
      </c>
      <c r="AV129"/>
      <c r="AW129"/>
      <c r="AY129">
        <v>88.571455085936165</v>
      </c>
      <c r="AZ129"/>
      <c r="BA129"/>
      <c r="BB129"/>
      <c r="BC129"/>
      <c r="BD129"/>
      <c r="BG129">
        <v>0</v>
      </c>
      <c r="BH129">
        <v>116.71313935640242</v>
      </c>
      <c r="BK129">
        <v>587.63073796367962</v>
      </c>
      <c r="BM129" s="8">
        <f>BH129/BK129</f>
        <v>0.19861646407546543</v>
      </c>
      <c r="BN129" s="8"/>
      <c r="BX129" s="8">
        <f>AC129/BK129</f>
        <v>0.46552147316769732</v>
      </c>
      <c r="BY129" s="8">
        <f>AJ129/BK129</f>
        <v>0.33586206275683733</v>
      </c>
      <c r="BZ129" s="8">
        <f>BH129/BK129</f>
        <v>0.19861646407546543</v>
      </c>
    </row>
    <row r="130" spans="1:78" x14ac:dyDescent="0.25">
      <c r="A130" t="s">
        <v>303</v>
      </c>
      <c r="B130" t="s">
        <v>290</v>
      </c>
      <c r="C130" s="26">
        <v>39469</v>
      </c>
      <c r="G130">
        <v>109</v>
      </c>
      <c r="H130" t="s">
        <v>115</v>
      </c>
      <c r="M130">
        <v>988.40000000000009</v>
      </c>
      <c r="N130">
        <v>20.079999999999998</v>
      </c>
      <c r="AU130"/>
      <c r="AV130"/>
      <c r="AW130"/>
      <c r="AY130"/>
      <c r="AZ130"/>
      <c r="BA130"/>
      <c r="BB130"/>
      <c r="BC130"/>
      <c r="BD130"/>
    </row>
    <row r="131" spans="1:78" x14ac:dyDescent="0.25">
      <c r="A131" t="s">
        <v>303</v>
      </c>
      <c r="B131" t="s">
        <v>290</v>
      </c>
      <c r="C131" s="26">
        <v>39471</v>
      </c>
      <c r="G131">
        <v>111</v>
      </c>
      <c r="H131" t="s">
        <v>115</v>
      </c>
      <c r="I131">
        <v>7.4</v>
      </c>
      <c r="AC131">
        <v>314.04233252987393</v>
      </c>
      <c r="AJ131">
        <v>219.91583551779644</v>
      </c>
      <c r="AK131">
        <v>3.5813493313974538</v>
      </c>
      <c r="AU131">
        <v>13.684505972246146</v>
      </c>
      <c r="AV131"/>
      <c r="AW131"/>
      <c r="AY131">
        <v>300.22148397675772</v>
      </c>
      <c r="AZ131"/>
      <c r="BA131"/>
      <c r="BB131"/>
      <c r="BC131"/>
      <c r="BD131"/>
      <c r="BG131">
        <v>0</v>
      </c>
      <c r="BH131">
        <v>313.90598994900392</v>
      </c>
      <c r="BK131">
        <v>847.86415799667407</v>
      </c>
      <c r="BM131" s="8">
        <f>BH131/BK131</f>
        <v>0.37023146572287974</v>
      </c>
      <c r="BN131" s="8"/>
      <c r="BX131" s="8">
        <f>AC131/BK131</f>
        <v>0.370392272828103</v>
      </c>
      <c r="BY131" s="8">
        <f>AJ131/BK131</f>
        <v>0.25937626144901754</v>
      </c>
      <c r="BZ131" s="8">
        <f>BH131/BK131</f>
        <v>0.37023146572287974</v>
      </c>
    </row>
    <row r="132" spans="1:78" x14ac:dyDescent="0.25">
      <c r="A132" t="s">
        <v>303</v>
      </c>
      <c r="B132" t="s">
        <v>290</v>
      </c>
      <c r="C132" s="26">
        <v>39476</v>
      </c>
      <c r="F132" t="s">
        <v>89</v>
      </c>
      <c r="G132">
        <v>116</v>
      </c>
      <c r="H132" t="s">
        <v>115</v>
      </c>
      <c r="AD132" s="5"/>
      <c r="AJ132" s="8"/>
      <c r="AU132"/>
      <c r="AV132"/>
      <c r="AW132"/>
      <c r="AY132"/>
      <c r="AZ132"/>
      <c r="BA132"/>
      <c r="BB132"/>
      <c r="BC132"/>
      <c r="BD132"/>
    </row>
    <row r="133" spans="1:78" x14ac:dyDescent="0.25">
      <c r="A133" t="s">
        <v>303</v>
      </c>
      <c r="B133" t="s">
        <v>290</v>
      </c>
      <c r="C133" s="26">
        <v>39477</v>
      </c>
      <c r="G133">
        <v>117</v>
      </c>
      <c r="H133" t="s">
        <v>115</v>
      </c>
      <c r="M133">
        <v>1016.8000000000001</v>
      </c>
      <c r="N133">
        <v>21</v>
      </c>
      <c r="AU133"/>
      <c r="AV133"/>
      <c r="AW133"/>
      <c r="AY133"/>
      <c r="AZ133"/>
      <c r="BA133"/>
      <c r="BB133"/>
      <c r="BC133"/>
      <c r="BD133"/>
    </row>
    <row r="134" spans="1:78" x14ac:dyDescent="0.25">
      <c r="A134" t="s">
        <v>303</v>
      </c>
      <c r="B134" t="s">
        <v>290</v>
      </c>
      <c r="C134" s="26">
        <v>39492</v>
      </c>
      <c r="G134">
        <v>132</v>
      </c>
      <c r="H134" t="s">
        <v>115</v>
      </c>
      <c r="M134">
        <v>1036.4000000000001</v>
      </c>
      <c r="N134">
        <v>22.76</v>
      </c>
      <c r="AU134"/>
      <c r="AV134"/>
      <c r="AW134"/>
      <c r="AY134"/>
      <c r="AZ134"/>
      <c r="BA134"/>
      <c r="BB134"/>
      <c r="BC134"/>
      <c r="BD134"/>
    </row>
    <row r="135" spans="1:78" x14ac:dyDescent="0.25">
      <c r="A135" t="s">
        <v>303</v>
      </c>
      <c r="B135" t="s">
        <v>290</v>
      </c>
      <c r="C135" s="26">
        <v>39498</v>
      </c>
      <c r="G135">
        <v>138</v>
      </c>
      <c r="H135" t="s">
        <v>115</v>
      </c>
      <c r="I135">
        <v>10</v>
      </c>
      <c r="AC135">
        <v>409.89027710613402</v>
      </c>
      <c r="AJ135">
        <v>256.52170216641071</v>
      </c>
      <c r="AK135">
        <v>4.0361481098865903</v>
      </c>
      <c r="AU135">
        <v>1.3458893313158837</v>
      </c>
      <c r="AV135"/>
      <c r="AW135"/>
      <c r="AY135">
        <v>730.90073278791203</v>
      </c>
      <c r="AZ135"/>
      <c r="BA135"/>
      <c r="BB135"/>
      <c r="BC135"/>
      <c r="BD135"/>
      <c r="BG135">
        <v>28.103849791100458</v>
      </c>
      <c r="BH135">
        <v>760.35047191032834</v>
      </c>
      <c r="BK135">
        <v>1426.7624511828731</v>
      </c>
      <c r="BM135" s="8">
        <f>BH135/BK135</f>
        <v>0.53292015869912435</v>
      </c>
      <c r="BN135" s="8"/>
      <c r="BX135" s="8">
        <f>AC135/BK135</f>
        <v>0.28728698093106531</v>
      </c>
      <c r="BY135" s="8">
        <f>AJ135/BK135</f>
        <v>0.17979286036981038</v>
      </c>
      <c r="BZ135" s="8">
        <f>BH135/BK135</f>
        <v>0.53292015869912435</v>
      </c>
    </row>
    <row r="136" spans="1:78" x14ac:dyDescent="0.25">
      <c r="A136" t="s">
        <v>303</v>
      </c>
      <c r="B136" t="s">
        <v>290</v>
      </c>
      <c r="C136" s="26">
        <v>39533</v>
      </c>
      <c r="G136">
        <v>173</v>
      </c>
      <c r="H136" t="s">
        <v>115</v>
      </c>
      <c r="I136">
        <v>7.4</v>
      </c>
      <c r="AC136">
        <v>456.03855932801872</v>
      </c>
      <c r="AJ136">
        <v>269.70937267404918</v>
      </c>
      <c r="AK136">
        <v>3.8571883501943822</v>
      </c>
      <c r="AU136">
        <v>4.5632809797377893</v>
      </c>
      <c r="AV136"/>
      <c r="AW136"/>
      <c r="AY136">
        <v>278.98442204316223</v>
      </c>
      <c r="AZ136"/>
      <c r="BA136"/>
      <c r="BB136"/>
      <c r="BC136"/>
      <c r="BD136"/>
      <c r="BG136">
        <v>704.19474580562473</v>
      </c>
      <c r="BH136">
        <v>987.74244882852486</v>
      </c>
      <c r="BK136">
        <v>1713.4903808305928</v>
      </c>
      <c r="BM136" s="8">
        <f>BH136/BK136</f>
        <v>0.57645053621469944</v>
      </c>
      <c r="BN136" s="8"/>
      <c r="BX136" s="8">
        <f>AC136/BK136</f>
        <v>0.26614596990440048</v>
      </c>
      <c r="BY136" s="8">
        <f>AJ136/BK136</f>
        <v>0.15740349388089997</v>
      </c>
      <c r="BZ136" s="8">
        <f>BH136/BK136</f>
        <v>0.57645053621469944</v>
      </c>
    </row>
    <row r="137" spans="1:78" x14ac:dyDescent="0.25">
      <c r="A137" t="s">
        <v>303</v>
      </c>
      <c r="B137" t="s">
        <v>290</v>
      </c>
      <c r="C137" s="26">
        <v>39538</v>
      </c>
      <c r="F137" t="s">
        <v>297</v>
      </c>
      <c r="G137">
        <v>178</v>
      </c>
      <c r="H137" t="s">
        <v>115</v>
      </c>
      <c r="AD137" s="5"/>
      <c r="AJ137" s="8"/>
      <c r="AU137"/>
      <c r="AV137"/>
      <c r="AW137"/>
      <c r="AY137"/>
      <c r="AZ137"/>
      <c r="BA137"/>
      <c r="BB137"/>
      <c r="BC137"/>
      <c r="BD137"/>
    </row>
    <row r="138" spans="1:78" x14ac:dyDescent="0.25">
      <c r="A138" t="s">
        <v>303</v>
      </c>
      <c r="B138" t="s">
        <v>290</v>
      </c>
      <c r="C138" s="26">
        <v>39539</v>
      </c>
      <c r="F138" t="s">
        <v>18</v>
      </c>
      <c r="G138">
        <v>179</v>
      </c>
      <c r="H138" t="s">
        <v>115</v>
      </c>
      <c r="AD138" s="5"/>
      <c r="AJ138" s="8"/>
      <c r="AU138"/>
      <c r="AV138"/>
      <c r="AW138"/>
      <c r="AY138"/>
      <c r="AZ138"/>
      <c r="BA138"/>
      <c r="BB138"/>
      <c r="BC138"/>
      <c r="BD138"/>
    </row>
    <row r="139" spans="1:78" x14ac:dyDescent="0.25">
      <c r="A139" t="s">
        <v>303</v>
      </c>
      <c r="B139" t="s">
        <v>290</v>
      </c>
      <c r="C139" s="26"/>
      <c r="F139" t="s">
        <v>12</v>
      </c>
      <c r="G139" s="12"/>
      <c r="H139" t="s">
        <v>115</v>
      </c>
      <c r="AD139" s="5"/>
      <c r="AJ139" s="8"/>
      <c r="AU139"/>
      <c r="AV139"/>
      <c r="AW139"/>
      <c r="AY139"/>
      <c r="AZ139"/>
      <c r="BA139"/>
      <c r="BB139"/>
      <c r="BC139"/>
      <c r="BD139"/>
    </row>
    <row r="140" spans="1:78" x14ac:dyDescent="0.25">
      <c r="A140" t="s">
        <v>303</v>
      </c>
      <c r="B140" t="s">
        <v>290</v>
      </c>
      <c r="C140" s="26"/>
      <c r="F140" t="s">
        <v>13</v>
      </c>
      <c r="G140" s="12"/>
      <c r="H140" t="s">
        <v>115</v>
      </c>
      <c r="AD140" s="5"/>
      <c r="AJ140" s="8"/>
      <c r="AU140"/>
      <c r="AV140"/>
      <c r="AW140"/>
      <c r="AY140"/>
      <c r="AZ140"/>
      <c r="BA140"/>
      <c r="BB140"/>
      <c r="BC140"/>
      <c r="BD140"/>
    </row>
    <row r="141" spans="1:78" x14ac:dyDescent="0.25">
      <c r="A141" t="s">
        <v>303</v>
      </c>
      <c r="B141" t="s">
        <v>290</v>
      </c>
      <c r="C141" s="26"/>
      <c r="F141" t="s">
        <v>14</v>
      </c>
      <c r="G141" s="12"/>
      <c r="H141" t="s">
        <v>115</v>
      </c>
      <c r="AD141" s="5"/>
      <c r="AJ141" s="8"/>
      <c r="AU141"/>
      <c r="AV141"/>
      <c r="AW141"/>
      <c r="AY141"/>
      <c r="AZ141"/>
      <c r="BA141"/>
      <c r="BB141"/>
      <c r="BC141"/>
      <c r="BD141"/>
    </row>
    <row r="142" spans="1:78" x14ac:dyDescent="0.25">
      <c r="A142" t="s">
        <v>303</v>
      </c>
      <c r="B142" t="s">
        <v>290</v>
      </c>
      <c r="C142" s="26"/>
      <c r="F142" t="s">
        <v>15</v>
      </c>
      <c r="G142" s="12"/>
      <c r="H142" t="s">
        <v>115</v>
      </c>
      <c r="AD142" s="5"/>
      <c r="AJ142" s="8"/>
      <c r="AU142"/>
      <c r="AV142"/>
      <c r="AW142"/>
      <c r="AY142"/>
      <c r="AZ142"/>
      <c r="BA142"/>
      <c r="BB142"/>
      <c r="BC142"/>
      <c r="BD142"/>
    </row>
    <row r="143" spans="1:78" x14ac:dyDescent="0.25">
      <c r="A143" t="s">
        <v>304</v>
      </c>
      <c r="B143" t="s">
        <v>291</v>
      </c>
      <c r="C143" s="26">
        <v>39360</v>
      </c>
      <c r="F143" t="s">
        <v>287</v>
      </c>
      <c r="G143">
        <v>0</v>
      </c>
      <c r="H143" t="s">
        <v>115</v>
      </c>
      <c r="AD143" s="5"/>
      <c r="AJ143" s="8"/>
      <c r="AU143"/>
      <c r="AV143"/>
      <c r="AW143"/>
      <c r="AY143"/>
      <c r="AZ143"/>
      <c r="BA143"/>
      <c r="BB143"/>
      <c r="BC143"/>
      <c r="BD143"/>
    </row>
    <row r="144" spans="1:78" x14ac:dyDescent="0.25">
      <c r="A144" t="s">
        <v>304</v>
      </c>
      <c r="B144" t="s">
        <v>291</v>
      </c>
      <c r="C144" s="26">
        <v>39366</v>
      </c>
      <c r="F144" t="s">
        <v>88</v>
      </c>
      <c r="G144">
        <v>6</v>
      </c>
      <c r="H144" t="s">
        <v>115</v>
      </c>
      <c r="AD144" s="5"/>
      <c r="AJ144" s="8"/>
      <c r="AU144"/>
      <c r="AV144"/>
      <c r="AW144"/>
      <c r="AY144"/>
      <c r="AZ144"/>
      <c r="BA144"/>
      <c r="BB144"/>
      <c r="BC144"/>
      <c r="BD144"/>
    </row>
    <row r="145" spans="1:87" x14ac:dyDescent="0.25">
      <c r="A145" t="s">
        <v>304</v>
      </c>
      <c r="B145" t="s">
        <v>291</v>
      </c>
      <c r="C145" s="26">
        <v>39423</v>
      </c>
      <c r="G145">
        <v>63</v>
      </c>
      <c r="H145" t="s">
        <v>115</v>
      </c>
      <c r="M145">
        <v>330.4</v>
      </c>
      <c r="AK145" s="30"/>
      <c r="AU145"/>
      <c r="AV145"/>
      <c r="AW145"/>
      <c r="AY145"/>
      <c r="AZ145"/>
      <c r="BA145"/>
      <c r="BB145"/>
      <c r="BC145"/>
      <c r="BD145"/>
      <c r="CB145" s="30"/>
      <c r="CC145" s="30"/>
      <c r="CE145" s="30"/>
      <c r="CF145" s="30"/>
      <c r="CG145" s="30"/>
      <c r="CH145" s="30"/>
      <c r="CI145" s="30"/>
    </row>
    <row r="146" spans="1:87" x14ac:dyDescent="0.25">
      <c r="A146" t="s">
        <v>304</v>
      </c>
      <c r="B146" t="s">
        <v>291</v>
      </c>
      <c r="C146" s="26">
        <v>39428</v>
      </c>
      <c r="G146">
        <v>68</v>
      </c>
      <c r="H146" t="s">
        <v>115</v>
      </c>
      <c r="I146">
        <v>8.1999999999999993</v>
      </c>
      <c r="AC146">
        <v>64.041986727997667</v>
      </c>
      <c r="AJ146">
        <v>73.055945670640995</v>
      </c>
      <c r="AK146" s="30">
        <v>1.1584700266246051</v>
      </c>
      <c r="AU146">
        <v>8.8120725073835171</v>
      </c>
      <c r="AV146"/>
      <c r="AW146"/>
      <c r="AY146">
        <v>0</v>
      </c>
      <c r="AZ146"/>
      <c r="BA146"/>
      <c r="BB146"/>
      <c r="BC146"/>
      <c r="BD146"/>
      <c r="BG146">
        <v>0</v>
      </c>
      <c r="BH146">
        <v>8.8120725073835171</v>
      </c>
      <c r="BK146">
        <v>145.91000490602215</v>
      </c>
      <c r="BM146" s="8">
        <f>BH146/BK146</f>
        <v>6.0393888089162941E-2</v>
      </c>
      <c r="BN146" s="8"/>
      <c r="BX146" s="8">
        <f>AC146/BK146</f>
        <v>0.43891429356914824</v>
      </c>
      <c r="BY146" s="8">
        <f>AJ146/BK146</f>
        <v>0.50069181834168897</v>
      </c>
      <c r="BZ146" s="8">
        <f>BH146/BK146</f>
        <v>6.0393888089162941E-2</v>
      </c>
      <c r="CB146" s="30"/>
      <c r="CC146" s="30"/>
      <c r="CE146" s="30"/>
      <c r="CF146" s="30"/>
      <c r="CG146" s="30"/>
      <c r="CH146" s="30"/>
      <c r="CI146" s="30"/>
    </row>
    <row r="147" spans="1:87" x14ac:dyDescent="0.25">
      <c r="A147" t="s">
        <v>304</v>
      </c>
      <c r="B147" t="s">
        <v>291</v>
      </c>
      <c r="C147" s="26">
        <v>39430</v>
      </c>
      <c r="G147">
        <v>70</v>
      </c>
      <c r="H147" t="s">
        <v>115</v>
      </c>
      <c r="M147">
        <v>477.2</v>
      </c>
      <c r="N147">
        <v>12.48</v>
      </c>
      <c r="AK147" s="30"/>
      <c r="AU147"/>
      <c r="AV147"/>
      <c r="AW147"/>
      <c r="AY147"/>
      <c r="AZ147"/>
      <c r="BA147"/>
      <c r="BB147"/>
      <c r="BC147"/>
      <c r="BD147"/>
      <c r="CB147" s="30"/>
      <c r="CC147" s="30"/>
      <c r="CE147" s="30"/>
      <c r="CF147" s="30"/>
      <c r="CG147" s="30"/>
      <c r="CH147" s="30"/>
      <c r="CI147" s="30"/>
    </row>
    <row r="148" spans="1:87" x14ac:dyDescent="0.25">
      <c r="A148" t="s">
        <v>304</v>
      </c>
      <c r="B148" t="s">
        <v>291</v>
      </c>
      <c r="C148" s="26">
        <v>39437</v>
      </c>
      <c r="G148">
        <v>77</v>
      </c>
      <c r="H148" t="s">
        <v>115</v>
      </c>
      <c r="M148">
        <v>639.6</v>
      </c>
      <c r="N148">
        <v>15.68</v>
      </c>
      <c r="AK148" s="30"/>
      <c r="AU148"/>
      <c r="AV148"/>
      <c r="AW148"/>
      <c r="AY148"/>
      <c r="AZ148"/>
      <c r="BA148"/>
      <c r="BB148"/>
      <c r="BC148"/>
      <c r="BD148"/>
      <c r="CB148" s="30"/>
      <c r="CC148" s="30"/>
      <c r="CE148" s="30"/>
      <c r="CF148" s="30"/>
      <c r="CG148" s="30"/>
      <c r="CH148" s="30"/>
      <c r="CI148" s="30"/>
    </row>
    <row r="149" spans="1:87" x14ac:dyDescent="0.25">
      <c r="A149" t="s">
        <v>304</v>
      </c>
      <c r="B149" t="s">
        <v>291</v>
      </c>
      <c r="C149" s="26">
        <v>39444</v>
      </c>
      <c r="G149">
        <v>84</v>
      </c>
      <c r="H149" t="s">
        <v>115</v>
      </c>
      <c r="M149">
        <v>755.19999999999993</v>
      </c>
      <c r="N149">
        <v>16.079999999999998</v>
      </c>
      <c r="AK149" s="30"/>
      <c r="AU149"/>
      <c r="AV149"/>
      <c r="AW149"/>
      <c r="AY149"/>
      <c r="AZ149"/>
      <c r="BA149"/>
      <c r="BB149"/>
      <c r="BC149"/>
      <c r="BD149"/>
      <c r="CB149" s="30"/>
      <c r="CC149" s="30"/>
      <c r="CE149" s="30"/>
      <c r="CF149" s="30"/>
      <c r="CG149" s="30"/>
      <c r="CH149" s="30"/>
      <c r="CI149" s="30"/>
    </row>
    <row r="150" spans="1:87" x14ac:dyDescent="0.25">
      <c r="A150" t="s">
        <v>304</v>
      </c>
      <c r="B150" t="s">
        <v>291</v>
      </c>
      <c r="C150" s="26">
        <v>39454</v>
      </c>
      <c r="G150">
        <v>94</v>
      </c>
      <c r="H150" t="s">
        <v>115</v>
      </c>
      <c r="M150">
        <v>926.4</v>
      </c>
      <c r="N150">
        <v>18.658000000000001</v>
      </c>
      <c r="AU150"/>
      <c r="AV150"/>
      <c r="AW150"/>
      <c r="AY150"/>
      <c r="AZ150"/>
      <c r="BA150"/>
      <c r="BB150"/>
      <c r="BC150"/>
      <c r="BD150"/>
    </row>
    <row r="151" spans="1:87" x14ac:dyDescent="0.25">
      <c r="A151" t="s">
        <v>304</v>
      </c>
      <c r="B151" t="s">
        <v>291</v>
      </c>
      <c r="C151" s="26">
        <v>39456</v>
      </c>
      <c r="G151">
        <v>96</v>
      </c>
      <c r="H151" t="s">
        <v>115</v>
      </c>
      <c r="I151">
        <v>9.6</v>
      </c>
      <c r="AC151">
        <v>295.15005820866202</v>
      </c>
      <c r="AJ151">
        <v>203.06257734539088</v>
      </c>
      <c r="AK151">
        <v>3.461271235372164</v>
      </c>
      <c r="AU151">
        <v>28.619697782553761</v>
      </c>
      <c r="AV151"/>
      <c r="AW151"/>
      <c r="AY151">
        <v>94.03282589629525</v>
      </c>
      <c r="AZ151"/>
      <c r="BA151"/>
      <c r="BB151"/>
      <c r="BC151"/>
      <c r="BD151"/>
      <c r="BG151">
        <v>0</v>
      </c>
      <c r="BH151">
        <v>122.65252367884901</v>
      </c>
      <c r="BK151">
        <v>620.86515923290187</v>
      </c>
      <c r="BM151" s="8">
        <f>BH151/BK151</f>
        <v>0.19755098487148159</v>
      </c>
      <c r="BN151" s="8"/>
      <c r="BX151" s="8">
        <f>AC151/BK151</f>
        <v>0.47538511997247368</v>
      </c>
      <c r="BY151" s="8">
        <f>AJ151/BK151</f>
        <v>0.32706389515604478</v>
      </c>
      <c r="BZ151" s="8">
        <f>BH151/BK151</f>
        <v>0.19755098487148159</v>
      </c>
    </row>
    <row r="152" spans="1:87" x14ac:dyDescent="0.25">
      <c r="A152" t="s">
        <v>304</v>
      </c>
      <c r="B152" t="s">
        <v>291</v>
      </c>
      <c r="C152" s="26">
        <v>39469</v>
      </c>
      <c r="G152">
        <v>109</v>
      </c>
      <c r="H152" t="s">
        <v>115</v>
      </c>
      <c r="M152">
        <v>1058.8</v>
      </c>
      <c r="N152">
        <v>20.04</v>
      </c>
      <c r="AU152"/>
      <c r="AV152"/>
      <c r="AW152"/>
      <c r="AY152"/>
      <c r="AZ152"/>
      <c r="BA152"/>
      <c r="BB152"/>
      <c r="BC152"/>
      <c r="BD152"/>
    </row>
    <row r="153" spans="1:87" x14ac:dyDescent="0.25">
      <c r="A153" t="s">
        <v>304</v>
      </c>
      <c r="B153" t="s">
        <v>291</v>
      </c>
      <c r="C153" s="26">
        <v>39471</v>
      </c>
      <c r="G153">
        <v>111</v>
      </c>
      <c r="H153" t="s">
        <v>115</v>
      </c>
      <c r="I153">
        <v>9</v>
      </c>
      <c r="AC153">
        <v>380.79902248357564</v>
      </c>
      <c r="AJ153">
        <v>251.75649013397532</v>
      </c>
      <c r="AK153">
        <v>4.4603729006321613</v>
      </c>
      <c r="AU153">
        <v>11.734104769890383</v>
      </c>
      <c r="AV153"/>
      <c r="AW153"/>
      <c r="AY153">
        <v>296.87831666686554</v>
      </c>
      <c r="AZ153"/>
      <c r="BA153"/>
      <c r="BB153"/>
      <c r="BC153"/>
      <c r="BD153"/>
      <c r="BG153">
        <v>0</v>
      </c>
      <c r="BH153">
        <v>308.61242143675588</v>
      </c>
      <c r="BK153">
        <v>941.1679340543069</v>
      </c>
      <c r="BM153" s="8">
        <f>BH153/BK153</f>
        <v>0.3279036718849247</v>
      </c>
      <c r="BN153" s="8"/>
      <c r="BX153" s="8">
        <f>AC153/BK153</f>
        <v>0.4046026311618931</v>
      </c>
      <c r="BY153" s="8">
        <f>AJ153/BK153</f>
        <v>0.2674936969531822</v>
      </c>
      <c r="BZ153" s="8">
        <f>BH153/BK153</f>
        <v>0.3279036718849247</v>
      </c>
    </row>
    <row r="154" spans="1:87" x14ac:dyDescent="0.25">
      <c r="A154" t="s">
        <v>304</v>
      </c>
      <c r="B154" t="s">
        <v>291</v>
      </c>
      <c r="C154" s="26">
        <v>39477</v>
      </c>
      <c r="G154">
        <v>117</v>
      </c>
      <c r="H154" t="s">
        <v>115</v>
      </c>
      <c r="M154">
        <v>1105.2</v>
      </c>
      <c r="N154">
        <v>21.32</v>
      </c>
      <c r="AU154"/>
      <c r="AV154"/>
      <c r="AW154"/>
      <c r="AY154"/>
      <c r="AZ154"/>
      <c r="BA154"/>
      <c r="BB154"/>
      <c r="BC154"/>
      <c r="BD154"/>
    </row>
    <row r="155" spans="1:87" x14ac:dyDescent="0.25">
      <c r="A155" t="s">
        <v>304</v>
      </c>
      <c r="B155" t="s">
        <v>291</v>
      </c>
      <c r="C155" s="26">
        <v>39480</v>
      </c>
      <c r="F155" t="s">
        <v>89</v>
      </c>
      <c r="G155">
        <v>120</v>
      </c>
      <c r="H155" t="s">
        <v>115</v>
      </c>
      <c r="AD155" s="5"/>
      <c r="AJ155" s="8"/>
      <c r="AU155"/>
      <c r="AV155"/>
      <c r="AW155"/>
      <c r="AY155"/>
      <c r="AZ155"/>
      <c r="BA155"/>
      <c r="BB155"/>
      <c r="BC155"/>
      <c r="BD155"/>
    </row>
    <row r="156" spans="1:87" x14ac:dyDescent="0.25">
      <c r="A156" t="s">
        <v>304</v>
      </c>
      <c r="B156" t="s">
        <v>291</v>
      </c>
      <c r="C156" s="26">
        <v>39492</v>
      </c>
      <c r="G156">
        <v>132</v>
      </c>
      <c r="H156" t="s">
        <v>115</v>
      </c>
      <c r="M156">
        <v>1127.2</v>
      </c>
      <c r="N156">
        <v>23.48</v>
      </c>
      <c r="AU156"/>
      <c r="AV156"/>
      <c r="AW156"/>
      <c r="AY156"/>
      <c r="AZ156"/>
      <c r="BA156"/>
      <c r="BB156"/>
      <c r="BC156"/>
      <c r="BD156"/>
    </row>
    <row r="157" spans="1:87" x14ac:dyDescent="0.25">
      <c r="A157" t="s">
        <v>304</v>
      </c>
      <c r="B157" t="s">
        <v>291</v>
      </c>
      <c r="C157" s="26">
        <v>39498</v>
      </c>
      <c r="G157">
        <v>138</v>
      </c>
      <c r="H157" t="s">
        <v>115</v>
      </c>
      <c r="I157">
        <v>7.6</v>
      </c>
      <c r="AC157">
        <v>392.11660183075617</v>
      </c>
      <c r="AJ157">
        <v>232.91770136206569</v>
      </c>
      <c r="AK157">
        <v>3.7909090075304461</v>
      </c>
      <c r="AU157">
        <v>1.4006710270706999</v>
      </c>
      <c r="AV157"/>
      <c r="AW157"/>
      <c r="AY157">
        <v>573.59429871809527</v>
      </c>
      <c r="AZ157"/>
      <c r="BA157"/>
      <c r="BB157"/>
      <c r="BC157"/>
      <c r="BD157"/>
      <c r="BG157">
        <v>18.930225668439505</v>
      </c>
      <c r="BH157">
        <v>593.92519541360548</v>
      </c>
      <c r="BK157">
        <v>1218.9594986064274</v>
      </c>
      <c r="BM157" s="8">
        <f>BH157/BK157</f>
        <v>0.48723948260184946</v>
      </c>
      <c r="BN157" s="8"/>
      <c r="BX157" s="8">
        <f>AC157/BK157</f>
        <v>0.32168140309751275</v>
      </c>
      <c r="BY157" s="8">
        <f>AJ157/BK157</f>
        <v>0.19107911430063781</v>
      </c>
      <c r="BZ157" s="8">
        <f>BH157/BK157</f>
        <v>0.48723948260184946</v>
      </c>
    </row>
    <row r="158" spans="1:87" x14ac:dyDescent="0.25">
      <c r="A158" t="s">
        <v>304</v>
      </c>
      <c r="B158" t="s">
        <v>291</v>
      </c>
      <c r="C158" s="26">
        <v>39500</v>
      </c>
      <c r="G158">
        <v>140</v>
      </c>
      <c r="H158" t="s">
        <v>115</v>
      </c>
      <c r="M158">
        <v>1164.4000000000001</v>
      </c>
      <c r="N158">
        <v>24.058</v>
      </c>
      <c r="AU158"/>
      <c r="AV158"/>
      <c r="AW158"/>
      <c r="AY158"/>
      <c r="AZ158"/>
      <c r="BA158"/>
      <c r="BB158"/>
      <c r="BC158"/>
      <c r="BD158"/>
    </row>
    <row r="159" spans="1:87" x14ac:dyDescent="0.25">
      <c r="A159" t="s">
        <v>304</v>
      </c>
      <c r="B159" t="s">
        <v>291</v>
      </c>
      <c r="C159" s="26">
        <v>39533</v>
      </c>
      <c r="G159">
        <v>173</v>
      </c>
      <c r="H159" t="s">
        <v>115</v>
      </c>
      <c r="I159">
        <v>9</v>
      </c>
      <c r="AC159">
        <v>611.28580282313487</v>
      </c>
      <c r="AJ159">
        <v>268.38140288622628</v>
      </c>
      <c r="AK159">
        <v>3.9257140689116339</v>
      </c>
      <c r="AU159">
        <v>0.54352586832724259</v>
      </c>
      <c r="AV159"/>
      <c r="AW159"/>
      <c r="AY159">
        <v>291.7149247061642</v>
      </c>
      <c r="AZ159"/>
      <c r="BA159"/>
      <c r="BB159"/>
      <c r="BC159"/>
      <c r="BD159"/>
      <c r="BG159">
        <v>724.03734112376765</v>
      </c>
      <c r="BH159">
        <v>1016.295791698259</v>
      </c>
      <c r="BK159">
        <v>1895.9629974076204</v>
      </c>
      <c r="BM159" s="8">
        <f>BH159/BK159</f>
        <v>0.53603144844485673</v>
      </c>
      <c r="BN159" s="8"/>
      <c r="BX159" s="8">
        <f>AC159/BK159</f>
        <v>0.32241441613520699</v>
      </c>
      <c r="BY159" s="8">
        <f>AJ159/BK159</f>
        <v>0.14155413541993611</v>
      </c>
      <c r="BZ159" s="8">
        <f>BH159/BK159</f>
        <v>0.53603144844485673</v>
      </c>
    </row>
    <row r="160" spans="1:87" x14ac:dyDescent="0.25">
      <c r="A160" t="s">
        <v>304</v>
      </c>
      <c r="B160" t="s">
        <v>291</v>
      </c>
      <c r="C160" s="26">
        <v>39538</v>
      </c>
      <c r="F160" t="s">
        <v>297</v>
      </c>
      <c r="G160">
        <v>178</v>
      </c>
      <c r="H160" t="s">
        <v>115</v>
      </c>
      <c r="AD160" s="5"/>
      <c r="AJ160" s="8"/>
      <c r="AU160"/>
      <c r="AV160"/>
      <c r="AW160"/>
      <c r="AY160"/>
      <c r="AZ160"/>
      <c r="BA160"/>
      <c r="BB160"/>
      <c r="BC160"/>
      <c r="BD160"/>
    </row>
    <row r="161" spans="1:87" x14ac:dyDescent="0.25">
      <c r="A161" t="s">
        <v>304</v>
      </c>
      <c r="B161" t="s">
        <v>291</v>
      </c>
      <c r="C161" s="26">
        <v>39539</v>
      </c>
      <c r="F161" t="s">
        <v>18</v>
      </c>
      <c r="G161">
        <v>179</v>
      </c>
      <c r="H161" t="s">
        <v>115</v>
      </c>
      <c r="AD161" s="5"/>
      <c r="AJ161" s="8"/>
      <c r="AU161"/>
      <c r="AV161"/>
      <c r="AW161"/>
      <c r="AY161"/>
      <c r="AZ161"/>
      <c r="BA161"/>
      <c r="BB161"/>
      <c r="BC161"/>
      <c r="BD161"/>
    </row>
    <row r="162" spans="1:87" x14ac:dyDescent="0.25">
      <c r="A162" t="s">
        <v>304</v>
      </c>
      <c r="B162" t="s">
        <v>291</v>
      </c>
      <c r="C162" s="26"/>
      <c r="F162" t="s">
        <v>12</v>
      </c>
      <c r="G162" s="12"/>
      <c r="H162" t="s">
        <v>115</v>
      </c>
      <c r="AD162" s="5"/>
      <c r="AJ162" s="8"/>
      <c r="AU162"/>
      <c r="AV162"/>
      <c r="AW162"/>
      <c r="AY162"/>
      <c r="AZ162"/>
      <c r="BA162"/>
      <c r="BB162"/>
      <c r="BC162"/>
      <c r="BD162"/>
    </row>
    <row r="163" spans="1:87" x14ac:dyDescent="0.25">
      <c r="A163" t="s">
        <v>304</v>
      </c>
      <c r="B163" t="s">
        <v>291</v>
      </c>
      <c r="C163" s="26"/>
      <c r="F163" t="s">
        <v>13</v>
      </c>
      <c r="G163" s="12"/>
      <c r="H163" t="s">
        <v>115</v>
      </c>
      <c r="AD163" s="5"/>
      <c r="AJ163" s="8"/>
      <c r="AU163"/>
      <c r="AV163"/>
      <c r="AW163"/>
      <c r="AY163"/>
      <c r="AZ163"/>
      <c r="BA163"/>
      <c r="BB163"/>
      <c r="BC163"/>
      <c r="BD163"/>
    </row>
    <row r="164" spans="1:87" x14ac:dyDescent="0.25">
      <c r="A164" t="s">
        <v>304</v>
      </c>
      <c r="B164" t="s">
        <v>291</v>
      </c>
      <c r="C164" s="26"/>
      <c r="F164" t="s">
        <v>14</v>
      </c>
      <c r="G164" s="12"/>
      <c r="H164" t="s">
        <v>115</v>
      </c>
      <c r="AD164" s="5"/>
      <c r="AJ164" s="8"/>
      <c r="AU164"/>
      <c r="AV164"/>
      <c r="AW164"/>
      <c r="AY164"/>
      <c r="AZ164"/>
      <c r="BA164"/>
      <c r="BB164"/>
      <c r="BC164"/>
      <c r="BD164"/>
    </row>
    <row r="165" spans="1:87" x14ac:dyDescent="0.25">
      <c r="A165" t="s">
        <v>304</v>
      </c>
      <c r="B165" t="s">
        <v>291</v>
      </c>
      <c r="C165" s="26"/>
      <c r="F165" t="s">
        <v>15</v>
      </c>
      <c r="G165" s="12"/>
      <c r="H165" t="s">
        <v>115</v>
      </c>
      <c r="AD165" s="5"/>
      <c r="AJ165" s="8"/>
      <c r="AU165"/>
      <c r="AV165"/>
      <c r="AW165"/>
      <c r="AY165"/>
      <c r="AZ165"/>
      <c r="BA165"/>
      <c r="BB165"/>
      <c r="BC165"/>
      <c r="BD165"/>
    </row>
    <row r="166" spans="1:87" x14ac:dyDescent="0.25">
      <c r="A166" t="s">
        <v>305</v>
      </c>
      <c r="B166" t="s">
        <v>286</v>
      </c>
      <c r="C166" s="26">
        <v>39360</v>
      </c>
      <c r="F166" t="s">
        <v>287</v>
      </c>
      <c r="G166">
        <v>0</v>
      </c>
      <c r="H166" t="s">
        <v>115</v>
      </c>
      <c r="AD166" s="5"/>
      <c r="AJ166" s="8"/>
      <c r="AK166" s="5"/>
      <c r="AL166" s="5"/>
      <c r="AM166" s="5"/>
      <c r="AN166" s="5"/>
      <c r="AO166" s="5"/>
      <c r="AP166" s="5"/>
      <c r="AU166"/>
      <c r="AV166"/>
      <c r="AW166"/>
      <c r="AY166"/>
      <c r="AZ166"/>
      <c r="BA166"/>
      <c r="BB166"/>
      <c r="BC166"/>
      <c r="BD166"/>
    </row>
    <row r="167" spans="1:87" x14ac:dyDescent="0.25">
      <c r="A167" t="s">
        <v>305</v>
      </c>
      <c r="B167" t="s">
        <v>286</v>
      </c>
      <c r="C167" s="26">
        <v>39366</v>
      </c>
      <c r="F167" t="s">
        <v>88</v>
      </c>
      <c r="G167">
        <v>6</v>
      </c>
      <c r="H167" t="s">
        <v>115</v>
      </c>
      <c r="AD167" s="5"/>
      <c r="AJ167" s="8"/>
      <c r="AU167"/>
      <c r="AV167"/>
      <c r="AW167"/>
      <c r="AY167"/>
      <c r="AZ167"/>
      <c r="BA167"/>
      <c r="BB167"/>
      <c r="BC167"/>
      <c r="BD167"/>
    </row>
    <row r="168" spans="1:87" x14ac:dyDescent="0.25">
      <c r="A168" t="s">
        <v>305</v>
      </c>
      <c r="B168" t="s">
        <v>286</v>
      </c>
      <c r="C168" s="26">
        <v>39423</v>
      </c>
      <c r="G168">
        <v>63</v>
      </c>
      <c r="H168" t="s">
        <v>115</v>
      </c>
      <c r="M168">
        <v>330.4</v>
      </c>
      <c r="AD168" s="5"/>
      <c r="AJ168" s="8"/>
      <c r="AU168"/>
      <c r="AV168"/>
      <c r="AW168"/>
      <c r="AY168"/>
      <c r="AZ168"/>
      <c r="BA168"/>
      <c r="BB168"/>
      <c r="BC168"/>
      <c r="BD168"/>
    </row>
    <row r="169" spans="1:87" x14ac:dyDescent="0.25">
      <c r="A169" t="s">
        <v>305</v>
      </c>
      <c r="B169" t="s">
        <v>286</v>
      </c>
      <c r="C169" s="26">
        <v>39428</v>
      </c>
      <c r="G169">
        <v>68</v>
      </c>
      <c r="H169" t="s">
        <v>115</v>
      </c>
      <c r="I169">
        <v>9</v>
      </c>
      <c r="AC169">
        <v>54.872040141892739</v>
      </c>
      <c r="AJ169">
        <v>67.346352639004451</v>
      </c>
      <c r="AK169">
        <v>1.0620840712773529</v>
      </c>
      <c r="AU169">
        <v>7.1283378907325456</v>
      </c>
      <c r="AV169"/>
      <c r="AW169"/>
      <c r="AY169">
        <v>0</v>
      </c>
      <c r="AZ169"/>
      <c r="BA169"/>
      <c r="BB169"/>
      <c r="BC169"/>
      <c r="BD169"/>
      <c r="BG169">
        <v>0</v>
      </c>
      <c r="BH169">
        <v>7.1283378907325456</v>
      </c>
      <c r="BK169">
        <v>129.34673067162973</v>
      </c>
      <c r="BM169" s="8">
        <f>BH169/BK169</f>
        <v>5.5110305871040002E-2</v>
      </c>
      <c r="BN169" s="8"/>
      <c r="BX169" s="8">
        <f>AC169/BK169</f>
        <v>0.42422440719584498</v>
      </c>
      <c r="BY169" s="8">
        <f>AJ169/BK169</f>
        <v>0.52066528693311509</v>
      </c>
      <c r="BZ169" s="8">
        <f>BH169/BK169</f>
        <v>5.5110305871040002E-2</v>
      </c>
    </row>
    <row r="170" spans="1:87" x14ac:dyDescent="0.25">
      <c r="A170" t="s">
        <v>305</v>
      </c>
      <c r="B170" t="s">
        <v>286</v>
      </c>
      <c r="C170" s="26">
        <v>39430</v>
      </c>
      <c r="G170">
        <v>70</v>
      </c>
      <c r="H170" t="s">
        <v>115</v>
      </c>
      <c r="M170">
        <v>476.8</v>
      </c>
      <c r="N170">
        <v>12.96</v>
      </c>
      <c r="AD170" s="5"/>
      <c r="AJ170" s="8"/>
      <c r="AU170"/>
      <c r="AV170"/>
      <c r="AW170"/>
      <c r="AY170"/>
      <c r="AZ170"/>
      <c r="BA170"/>
      <c r="BB170"/>
      <c r="BC170"/>
      <c r="BD170"/>
    </row>
    <row r="171" spans="1:87" x14ac:dyDescent="0.25">
      <c r="A171" t="s">
        <v>305</v>
      </c>
      <c r="B171" t="s">
        <v>286</v>
      </c>
      <c r="C171" s="26">
        <v>39437</v>
      </c>
      <c r="G171">
        <v>77</v>
      </c>
      <c r="H171" t="s">
        <v>115</v>
      </c>
      <c r="M171">
        <v>608.40000000000009</v>
      </c>
      <c r="N171">
        <v>15.72</v>
      </c>
      <c r="AD171" s="5"/>
      <c r="AJ171" s="8"/>
      <c r="AK171" s="30"/>
      <c r="AU171"/>
      <c r="AV171"/>
      <c r="AW171"/>
      <c r="AY171"/>
      <c r="AZ171"/>
      <c r="BA171"/>
      <c r="BB171"/>
      <c r="BC171"/>
      <c r="BD171"/>
      <c r="CB171" s="30"/>
      <c r="CC171" s="30"/>
      <c r="CE171" s="30"/>
      <c r="CF171" s="30"/>
      <c r="CG171" s="30"/>
      <c r="CH171" s="30"/>
      <c r="CI171" s="30"/>
    </row>
    <row r="172" spans="1:87" x14ac:dyDescent="0.25">
      <c r="A172" t="s">
        <v>305</v>
      </c>
      <c r="B172" t="s">
        <v>286</v>
      </c>
      <c r="C172" s="26">
        <v>39444</v>
      </c>
      <c r="G172">
        <v>84</v>
      </c>
      <c r="H172" t="s">
        <v>115</v>
      </c>
      <c r="M172">
        <v>712</v>
      </c>
      <c r="N172">
        <v>16.2</v>
      </c>
      <c r="AD172" s="5"/>
      <c r="AJ172" s="8"/>
      <c r="AK172" s="30"/>
      <c r="AU172"/>
      <c r="AV172"/>
      <c r="AW172"/>
      <c r="AY172"/>
      <c r="AZ172"/>
      <c r="BA172"/>
      <c r="BB172"/>
      <c r="BC172"/>
      <c r="BD172"/>
      <c r="CB172" s="30"/>
      <c r="CC172" s="30"/>
      <c r="CE172" s="30"/>
      <c r="CF172" s="30"/>
      <c r="CG172" s="30"/>
      <c r="CH172" s="30"/>
      <c r="CI172" s="30"/>
    </row>
    <row r="173" spans="1:87" x14ac:dyDescent="0.25">
      <c r="A173" t="s">
        <v>305</v>
      </c>
      <c r="B173" t="s">
        <v>286</v>
      </c>
      <c r="C173" s="26">
        <v>39454</v>
      </c>
      <c r="G173">
        <v>94</v>
      </c>
      <c r="H173" t="s">
        <v>115</v>
      </c>
      <c r="M173">
        <v>807.90000000000009</v>
      </c>
      <c r="N173">
        <v>16.859000000000002</v>
      </c>
      <c r="AD173" s="5"/>
      <c r="AJ173" s="8"/>
      <c r="AK173" s="30"/>
      <c r="AU173"/>
      <c r="AV173"/>
      <c r="AW173"/>
      <c r="AY173"/>
      <c r="AZ173"/>
      <c r="BA173"/>
      <c r="BB173"/>
      <c r="BC173"/>
      <c r="BD173"/>
      <c r="CB173" s="30"/>
      <c r="CC173" s="30"/>
      <c r="CE173" s="30"/>
      <c r="CF173" s="30"/>
      <c r="CG173" s="30"/>
      <c r="CH173" s="30"/>
      <c r="CI173" s="30"/>
    </row>
    <row r="174" spans="1:87" x14ac:dyDescent="0.25">
      <c r="A174" t="s">
        <v>305</v>
      </c>
      <c r="B174" t="s">
        <v>286</v>
      </c>
      <c r="C174" s="26">
        <v>39456</v>
      </c>
      <c r="G174">
        <v>96</v>
      </c>
      <c r="H174" t="s">
        <v>115</v>
      </c>
      <c r="I174">
        <v>8.4</v>
      </c>
      <c r="AC174">
        <v>213.29746183072521</v>
      </c>
      <c r="AJ174">
        <v>164.1266929124462</v>
      </c>
      <c r="AK174" s="30">
        <v>2.3240681576077606</v>
      </c>
      <c r="AU174">
        <v>25.325603214832647</v>
      </c>
      <c r="AV174"/>
      <c r="AW174"/>
      <c r="AY174">
        <v>109.77283586797223</v>
      </c>
      <c r="AZ174"/>
      <c r="BA174"/>
      <c r="BB174"/>
      <c r="BC174"/>
      <c r="BD174"/>
      <c r="BG174">
        <v>0</v>
      </c>
      <c r="BH174">
        <v>135.09843908280487</v>
      </c>
      <c r="BK174">
        <v>512.5225938259764</v>
      </c>
      <c r="BM174" s="8">
        <f>BH174/BK174</f>
        <v>0.26359508968043005</v>
      </c>
      <c r="BN174" s="8"/>
      <c r="BX174" s="8">
        <f>AC174/BK174</f>
        <v>0.41617182227706617</v>
      </c>
      <c r="BY174" s="8">
        <f>AJ174/BK174</f>
        <v>0.32023308804250356</v>
      </c>
      <c r="BZ174" s="8">
        <f>BH174/BK174</f>
        <v>0.26359508968043005</v>
      </c>
      <c r="CB174" s="30"/>
      <c r="CC174" s="30"/>
      <c r="CE174" s="30"/>
      <c r="CF174" s="30"/>
      <c r="CG174" s="30"/>
      <c r="CH174" s="30"/>
      <c r="CI174" s="30"/>
    </row>
    <row r="175" spans="1:87" x14ac:dyDescent="0.25">
      <c r="A175" t="s">
        <v>305</v>
      </c>
      <c r="B175" t="s">
        <v>286</v>
      </c>
      <c r="C175" s="26">
        <v>39459</v>
      </c>
      <c r="F175" t="s">
        <v>89</v>
      </c>
      <c r="G175">
        <v>99</v>
      </c>
      <c r="H175" t="s">
        <v>115</v>
      </c>
      <c r="AD175" s="5"/>
      <c r="AJ175" s="8"/>
      <c r="AK175" s="30"/>
      <c r="AU175"/>
      <c r="AV175"/>
      <c r="AW175"/>
      <c r="AY175"/>
      <c r="AZ175"/>
      <c r="BA175"/>
      <c r="BB175"/>
      <c r="BC175"/>
      <c r="BD175"/>
      <c r="CB175" s="30"/>
      <c r="CC175" s="30"/>
      <c r="CE175" s="30"/>
      <c r="CF175" s="30"/>
      <c r="CG175" s="30"/>
      <c r="CH175" s="30"/>
      <c r="CI175" s="30"/>
    </row>
    <row r="176" spans="1:87" x14ac:dyDescent="0.25">
      <c r="A176" t="s">
        <v>305</v>
      </c>
      <c r="B176" t="s">
        <v>286</v>
      </c>
      <c r="C176" s="26">
        <v>39469</v>
      </c>
      <c r="G176">
        <v>109</v>
      </c>
      <c r="H176" t="s">
        <v>115</v>
      </c>
      <c r="M176">
        <v>817.6</v>
      </c>
      <c r="N176">
        <v>17.36</v>
      </c>
      <c r="AD176" s="5"/>
      <c r="AJ176" s="8"/>
      <c r="AU176"/>
      <c r="AV176"/>
      <c r="AW176"/>
      <c r="AY176"/>
      <c r="AZ176"/>
      <c r="BA176"/>
      <c r="BB176"/>
      <c r="BC176"/>
      <c r="BD176"/>
    </row>
    <row r="177" spans="1:78" x14ac:dyDescent="0.25">
      <c r="A177" t="s">
        <v>305</v>
      </c>
      <c r="B177" t="s">
        <v>286</v>
      </c>
      <c r="C177" s="26">
        <v>39471</v>
      </c>
      <c r="G177">
        <v>111</v>
      </c>
      <c r="H177" t="s">
        <v>115</v>
      </c>
      <c r="I177">
        <v>8.8000000000000007</v>
      </c>
      <c r="AC177">
        <v>266.79145417371313</v>
      </c>
      <c r="AJ177">
        <v>191.96417241617451</v>
      </c>
      <c r="AK177">
        <v>2.777420125191612</v>
      </c>
      <c r="AU177">
        <v>2.2588987338809283</v>
      </c>
      <c r="AV177"/>
      <c r="AW177"/>
      <c r="AY177">
        <v>337.8242247866491</v>
      </c>
      <c r="AZ177"/>
      <c r="BA177"/>
      <c r="BB177"/>
      <c r="BC177"/>
      <c r="BD177"/>
      <c r="BG177">
        <v>0</v>
      </c>
      <c r="BH177">
        <v>340.08312352052997</v>
      </c>
      <c r="BK177">
        <v>798.83875011041766</v>
      </c>
      <c r="BM177" s="8">
        <f>BH177/BK177</f>
        <v>0.42572186623836505</v>
      </c>
      <c r="BN177" s="8"/>
      <c r="BX177" s="8">
        <f>AC177/BK177</f>
        <v>0.33397410195341237</v>
      </c>
      <c r="BY177" s="8">
        <f>AJ177/BK177</f>
        <v>0.24030403180822249</v>
      </c>
      <c r="BZ177" s="8">
        <f>BH177/BK177</f>
        <v>0.42572186623836505</v>
      </c>
    </row>
    <row r="178" spans="1:78" x14ac:dyDescent="0.25">
      <c r="A178" t="s">
        <v>305</v>
      </c>
      <c r="B178" t="s">
        <v>286</v>
      </c>
      <c r="C178" s="26">
        <v>39477</v>
      </c>
      <c r="G178">
        <v>117</v>
      </c>
      <c r="H178" t="s">
        <v>115</v>
      </c>
      <c r="M178">
        <v>835.19999999999993</v>
      </c>
      <c r="N178">
        <v>18.28</v>
      </c>
      <c r="AD178" s="5"/>
      <c r="AJ178" s="8"/>
      <c r="AU178"/>
      <c r="AV178"/>
      <c r="AW178"/>
      <c r="AY178"/>
      <c r="AZ178"/>
      <c r="BA178"/>
      <c r="BB178"/>
      <c r="BC178"/>
      <c r="BD178"/>
    </row>
    <row r="179" spans="1:78" x14ac:dyDescent="0.25">
      <c r="A179" t="s">
        <v>305</v>
      </c>
      <c r="B179" t="s">
        <v>286</v>
      </c>
      <c r="C179" s="26">
        <v>39498</v>
      </c>
      <c r="G179">
        <v>138</v>
      </c>
      <c r="H179" t="s">
        <v>115</v>
      </c>
      <c r="I179">
        <v>8</v>
      </c>
      <c r="AC179">
        <v>261.94290792077493</v>
      </c>
      <c r="AJ179">
        <v>192.33380821412902</v>
      </c>
      <c r="AK179">
        <v>2.4883531817131597</v>
      </c>
      <c r="AU179">
        <v>0.10941758241758241</v>
      </c>
      <c r="AV179"/>
      <c r="AW179"/>
      <c r="AY179">
        <v>562.74271704376781</v>
      </c>
      <c r="AZ179"/>
      <c r="BA179"/>
      <c r="BB179"/>
      <c r="BC179"/>
      <c r="BD179"/>
      <c r="BG179">
        <v>117.70830298580313</v>
      </c>
      <c r="BH179">
        <v>680.5604376119885</v>
      </c>
      <c r="BK179">
        <v>1134.8371537468925</v>
      </c>
      <c r="BM179" s="8">
        <f>BH179/BK179</f>
        <v>0.59969876326747118</v>
      </c>
      <c r="BN179" s="8"/>
      <c r="BX179" s="8">
        <f>AC179/BK179</f>
        <v>0.23081982032040269</v>
      </c>
      <c r="BY179" s="8">
        <f>AJ179/BK179</f>
        <v>0.16948141641212608</v>
      </c>
      <c r="BZ179" s="8">
        <f>BH179/BK179</f>
        <v>0.59969876326747118</v>
      </c>
    </row>
    <row r="180" spans="1:78" x14ac:dyDescent="0.25">
      <c r="A180" t="s">
        <v>305</v>
      </c>
      <c r="B180" t="s">
        <v>286</v>
      </c>
      <c r="C180" s="26">
        <v>39533</v>
      </c>
      <c r="G180">
        <v>173</v>
      </c>
      <c r="H180" t="s">
        <v>115</v>
      </c>
      <c r="I180">
        <v>8.4</v>
      </c>
      <c r="AC180">
        <v>328.00776463520356</v>
      </c>
      <c r="AJ180">
        <v>150.75567338334358</v>
      </c>
      <c r="AK180">
        <v>1.7037408215746814</v>
      </c>
      <c r="AU180">
        <v>3.6151823789873694</v>
      </c>
      <c r="AV180"/>
      <c r="AW180"/>
      <c r="AY180">
        <v>13.855180650062962</v>
      </c>
      <c r="AZ180"/>
      <c r="BA180"/>
      <c r="BB180"/>
      <c r="BC180"/>
      <c r="BD180"/>
      <c r="BG180">
        <v>702.40893522116505</v>
      </c>
      <c r="BH180">
        <v>719.87929825021524</v>
      </c>
      <c r="BK180">
        <v>1198.6427362687625</v>
      </c>
      <c r="BM180" s="8">
        <f>BH180/BK180</f>
        <v>0.60057870161639404</v>
      </c>
      <c r="BN180" s="8"/>
      <c r="BX180" s="8">
        <f>AC180/BK180</f>
        <v>0.27364931577214918</v>
      </c>
      <c r="BY180" s="8">
        <f>AJ180/BK180</f>
        <v>0.12577198261145661</v>
      </c>
      <c r="BZ180" s="8">
        <f>BH180/BK180</f>
        <v>0.60057870161639404</v>
      </c>
    </row>
    <row r="181" spans="1:78" x14ac:dyDescent="0.25">
      <c r="A181" t="s">
        <v>305</v>
      </c>
      <c r="B181" t="s">
        <v>286</v>
      </c>
      <c r="C181" s="26">
        <v>39538</v>
      </c>
      <c r="F181" t="s">
        <v>297</v>
      </c>
      <c r="G181">
        <v>178</v>
      </c>
      <c r="H181" t="s">
        <v>115</v>
      </c>
      <c r="AD181" s="5"/>
      <c r="AJ181" s="8"/>
      <c r="AU181"/>
      <c r="AV181"/>
      <c r="AW181"/>
      <c r="AY181"/>
      <c r="AZ181"/>
      <c r="BA181"/>
      <c r="BB181"/>
      <c r="BC181"/>
      <c r="BD181"/>
    </row>
    <row r="182" spans="1:78" x14ac:dyDescent="0.25">
      <c r="A182" t="s">
        <v>305</v>
      </c>
      <c r="B182" t="s">
        <v>286</v>
      </c>
      <c r="C182" s="26">
        <v>39539</v>
      </c>
      <c r="F182" t="s">
        <v>18</v>
      </c>
      <c r="G182">
        <v>179</v>
      </c>
      <c r="H182" t="s">
        <v>115</v>
      </c>
      <c r="AD182" s="5"/>
      <c r="AJ182" s="8"/>
      <c r="AU182"/>
      <c r="AV182"/>
      <c r="AW182"/>
      <c r="AY182"/>
      <c r="AZ182"/>
      <c r="BA182"/>
      <c r="BB182"/>
      <c r="BC182"/>
      <c r="BD182"/>
    </row>
    <row r="183" spans="1:78" x14ac:dyDescent="0.25">
      <c r="A183" t="s">
        <v>305</v>
      </c>
      <c r="B183" t="s">
        <v>286</v>
      </c>
      <c r="C183" s="26"/>
      <c r="F183" t="s">
        <v>12</v>
      </c>
      <c r="G183" s="12"/>
      <c r="H183" t="s">
        <v>115</v>
      </c>
      <c r="AD183" s="5"/>
      <c r="AJ183" s="8"/>
      <c r="AU183"/>
      <c r="AV183"/>
      <c r="AW183"/>
      <c r="AY183"/>
      <c r="AZ183"/>
      <c r="BA183"/>
      <c r="BB183"/>
      <c r="BC183"/>
      <c r="BD183"/>
    </row>
    <row r="184" spans="1:78" x14ac:dyDescent="0.25">
      <c r="A184" t="s">
        <v>305</v>
      </c>
      <c r="B184" t="s">
        <v>286</v>
      </c>
      <c r="C184" s="26"/>
      <c r="F184" t="s">
        <v>13</v>
      </c>
      <c r="G184" s="12"/>
      <c r="H184" t="s">
        <v>115</v>
      </c>
      <c r="AD184" s="5"/>
      <c r="AJ184" s="8"/>
      <c r="AU184"/>
      <c r="AV184"/>
      <c r="AW184"/>
      <c r="AY184"/>
      <c r="AZ184"/>
      <c r="BA184"/>
      <c r="BB184"/>
      <c r="BC184"/>
      <c r="BD184"/>
    </row>
    <row r="185" spans="1:78" x14ac:dyDescent="0.25">
      <c r="A185" t="s">
        <v>305</v>
      </c>
      <c r="B185" t="s">
        <v>286</v>
      </c>
      <c r="C185" s="26"/>
      <c r="F185" t="s">
        <v>14</v>
      </c>
      <c r="G185" s="12"/>
      <c r="H185" t="s">
        <v>115</v>
      </c>
      <c r="AD185" s="5"/>
      <c r="AJ185" s="8"/>
      <c r="AU185"/>
      <c r="AV185"/>
      <c r="AW185"/>
      <c r="AY185"/>
      <c r="AZ185"/>
      <c r="BA185"/>
      <c r="BB185"/>
      <c r="BC185"/>
      <c r="BD185"/>
    </row>
    <row r="186" spans="1:78" x14ac:dyDescent="0.25">
      <c r="A186" t="s">
        <v>305</v>
      </c>
      <c r="B186" t="s">
        <v>286</v>
      </c>
      <c r="C186" s="26"/>
      <c r="F186" t="s">
        <v>15</v>
      </c>
      <c r="G186" s="12"/>
      <c r="H186" t="s">
        <v>115</v>
      </c>
      <c r="AD186" s="5"/>
      <c r="AJ186" s="8"/>
      <c r="AU186"/>
      <c r="AV186"/>
      <c r="AW186"/>
      <c r="AY186"/>
      <c r="AZ186"/>
      <c r="BA186"/>
      <c r="BB186"/>
      <c r="BC186"/>
      <c r="BD186"/>
    </row>
    <row r="187" spans="1:78" x14ac:dyDescent="0.25">
      <c r="A187" t="s">
        <v>306</v>
      </c>
      <c r="B187" t="s">
        <v>288</v>
      </c>
      <c r="C187" s="26">
        <v>39360</v>
      </c>
      <c r="F187" t="s">
        <v>287</v>
      </c>
      <c r="G187">
        <v>0</v>
      </c>
      <c r="H187" t="s">
        <v>115</v>
      </c>
      <c r="AD187" s="5"/>
      <c r="AJ187" s="8"/>
      <c r="AU187"/>
      <c r="AV187"/>
      <c r="AW187"/>
      <c r="AY187"/>
      <c r="AZ187"/>
      <c r="BA187"/>
      <c r="BB187"/>
      <c r="BC187"/>
      <c r="BD187"/>
    </row>
    <row r="188" spans="1:78" x14ac:dyDescent="0.25">
      <c r="A188" t="s">
        <v>306</v>
      </c>
      <c r="B188" t="s">
        <v>288</v>
      </c>
      <c r="C188" s="26">
        <v>39366</v>
      </c>
      <c r="F188" t="s">
        <v>88</v>
      </c>
      <c r="G188">
        <v>6</v>
      </c>
      <c r="H188" t="s">
        <v>115</v>
      </c>
      <c r="AD188" s="5"/>
      <c r="AJ188" s="8"/>
      <c r="AU188"/>
      <c r="AV188"/>
      <c r="AW188"/>
      <c r="AY188"/>
      <c r="AZ188"/>
      <c r="BA188"/>
      <c r="BB188"/>
      <c r="BC188"/>
      <c r="BD188"/>
    </row>
    <row r="189" spans="1:78" x14ac:dyDescent="0.25">
      <c r="A189" t="s">
        <v>306</v>
      </c>
      <c r="B189" t="s">
        <v>288</v>
      </c>
      <c r="C189" s="26">
        <v>39423</v>
      </c>
      <c r="G189">
        <v>63</v>
      </c>
      <c r="H189" t="s">
        <v>115</v>
      </c>
      <c r="M189">
        <v>330.4</v>
      </c>
      <c r="AD189" s="5"/>
      <c r="AJ189" s="8"/>
      <c r="AU189"/>
      <c r="AV189"/>
      <c r="AW189"/>
      <c r="AY189"/>
      <c r="AZ189"/>
      <c r="BA189"/>
      <c r="BB189"/>
      <c r="BC189"/>
      <c r="BD189"/>
    </row>
    <row r="190" spans="1:78" x14ac:dyDescent="0.25">
      <c r="A190" t="s">
        <v>306</v>
      </c>
      <c r="B190" t="s">
        <v>288</v>
      </c>
      <c r="C190" s="26">
        <v>39428</v>
      </c>
      <c r="G190">
        <v>68</v>
      </c>
      <c r="H190" t="s">
        <v>115</v>
      </c>
      <c r="I190">
        <v>8.8000000000000007</v>
      </c>
      <c r="AC190">
        <v>65.704569975158392</v>
      </c>
      <c r="AJ190">
        <v>69.964044532295631</v>
      </c>
      <c r="AK190">
        <v>1.1417349034195177</v>
      </c>
      <c r="AU190">
        <v>8.706113425869308</v>
      </c>
      <c r="AV190"/>
      <c r="AW190"/>
      <c r="AY190">
        <v>0</v>
      </c>
      <c r="AZ190"/>
      <c r="BA190"/>
      <c r="BB190"/>
      <c r="BC190"/>
      <c r="BD190"/>
      <c r="BG190">
        <v>0</v>
      </c>
      <c r="BH190">
        <v>8.706113425869308</v>
      </c>
      <c r="BK190">
        <v>144.37472793332333</v>
      </c>
      <c r="BM190" s="8">
        <f>BH190/BK190</f>
        <v>6.0302197971171645E-2</v>
      </c>
      <c r="BN190" s="8"/>
      <c r="BX190" s="8">
        <f>AC190/BK190</f>
        <v>0.45509744617841136</v>
      </c>
      <c r="BY190" s="8">
        <f>AJ190/BK190</f>
        <v>0.48460035585041705</v>
      </c>
      <c r="BZ190" s="8">
        <f>BH190/BK190</f>
        <v>6.0302197971171645E-2</v>
      </c>
    </row>
    <row r="191" spans="1:78" x14ac:dyDescent="0.25">
      <c r="A191" t="s">
        <v>306</v>
      </c>
      <c r="B191" t="s">
        <v>288</v>
      </c>
      <c r="C191" s="26">
        <v>39430</v>
      </c>
      <c r="G191">
        <v>70</v>
      </c>
      <c r="H191" t="s">
        <v>115</v>
      </c>
      <c r="M191">
        <v>465.20000000000005</v>
      </c>
      <c r="N191">
        <v>12.44</v>
      </c>
      <c r="AD191" s="5"/>
      <c r="AJ191" s="8"/>
      <c r="AU191"/>
      <c r="AV191"/>
      <c r="AW191"/>
      <c r="AY191"/>
      <c r="AZ191"/>
      <c r="BA191"/>
      <c r="BB191"/>
      <c r="BC191"/>
      <c r="BD191"/>
    </row>
    <row r="192" spans="1:78" x14ac:dyDescent="0.25">
      <c r="A192" t="s">
        <v>306</v>
      </c>
      <c r="B192" t="s">
        <v>288</v>
      </c>
      <c r="C192" s="26">
        <v>39437</v>
      </c>
      <c r="G192">
        <v>77</v>
      </c>
      <c r="H192" t="s">
        <v>115</v>
      </c>
      <c r="M192">
        <v>605.20000000000005</v>
      </c>
      <c r="N192">
        <v>15.48</v>
      </c>
      <c r="AD192" s="5"/>
      <c r="AJ192" s="8"/>
      <c r="AU192"/>
      <c r="AV192"/>
      <c r="AW192"/>
      <c r="AY192"/>
      <c r="AZ192"/>
      <c r="BA192"/>
      <c r="BB192"/>
      <c r="BC192"/>
      <c r="BD192"/>
    </row>
    <row r="193" spans="1:87" x14ac:dyDescent="0.25">
      <c r="A193" t="s">
        <v>306</v>
      </c>
      <c r="B193" t="s">
        <v>288</v>
      </c>
      <c r="C193" s="26">
        <v>39444</v>
      </c>
      <c r="G193">
        <v>84</v>
      </c>
      <c r="H193" t="s">
        <v>115</v>
      </c>
      <c r="M193">
        <v>714</v>
      </c>
      <c r="N193">
        <v>15.56</v>
      </c>
      <c r="AD193" s="5"/>
      <c r="AJ193" s="8"/>
      <c r="AU193"/>
      <c r="AV193"/>
      <c r="AW193"/>
      <c r="AY193"/>
      <c r="AZ193"/>
      <c r="BA193"/>
      <c r="BB193"/>
      <c r="BC193"/>
      <c r="BD193"/>
    </row>
    <row r="194" spans="1:87" x14ac:dyDescent="0.25">
      <c r="A194" t="s">
        <v>306</v>
      </c>
      <c r="B194" t="s">
        <v>288</v>
      </c>
      <c r="C194" s="26">
        <v>39454</v>
      </c>
      <c r="G194">
        <v>94</v>
      </c>
      <c r="H194" t="s">
        <v>115</v>
      </c>
      <c r="M194">
        <v>833.9</v>
      </c>
      <c r="N194">
        <v>17.259</v>
      </c>
      <c r="AD194" s="5"/>
      <c r="AJ194" s="8"/>
      <c r="AU194"/>
      <c r="AV194"/>
      <c r="AW194"/>
      <c r="AY194"/>
      <c r="AZ194"/>
      <c r="BA194"/>
      <c r="BB194"/>
      <c r="BC194"/>
      <c r="BD194"/>
    </row>
    <row r="195" spans="1:87" x14ac:dyDescent="0.25">
      <c r="A195" t="s">
        <v>306</v>
      </c>
      <c r="B195" t="s">
        <v>288</v>
      </c>
      <c r="C195" s="26">
        <v>39456</v>
      </c>
      <c r="G195">
        <v>96</v>
      </c>
      <c r="H195" t="s">
        <v>115</v>
      </c>
      <c r="I195">
        <v>7</v>
      </c>
      <c r="AC195">
        <v>214.79785151903403</v>
      </c>
      <c r="AJ195">
        <v>158.25206090928651</v>
      </c>
      <c r="AK195">
        <v>2.3953166931895877</v>
      </c>
      <c r="AU195">
        <v>24.953296952759754</v>
      </c>
      <c r="AV195"/>
      <c r="AW195"/>
      <c r="AY195">
        <v>79.387718183346763</v>
      </c>
      <c r="AZ195"/>
      <c r="BA195"/>
      <c r="BB195"/>
      <c r="BC195"/>
      <c r="BD195"/>
      <c r="BG195">
        <v>0</v>
      </c>
      <c r="BH195">
        <v>104.34101513610651</v>
      </c>
      <c r="BK195">
        <v>477.39092756442716</v>
      </c>
      <c r="BM195" s="8">
        <f>BH195/BK195</f>
        <v>0.21856514045718847</v>
      </c>
      <c r="BN195" s="8"/>
      <c r="BX195" s="8">
        <f>AC195/BK195</f>
        <v>0.44994120984849589</v>
      </c>
      <c r="BY195" s="8">
        <f>AJ195/BK195</f>
        <v>0.33149364969431538</v>
      </c>
      <c r="BZ195" s="8">
        <f>BH195/BK195</f>
        <v>0.21856514045718847</v>
      </c>
    </row>
    <row r="196" spans="1:87" x14ac:dyDescent="0.25">
      <c r="A196" t="s">
        <v>306</v>
      </c>
      <c r="B196" t="s">
        <v>288</v>
      </c>
      <c r="C196" s="26">
        <v>39464</v>
      </c>
      <c r="F196" t="s">
        <v>89</v>
      </c>
      <c r="G196">
        <v>104</v>
      </c>
      <c r="H196" t="s">
        <v>115</v>
      </c>
      <c r="AD196" s="5"/>
      <c r="AJ196" s="8"/>
      <c r="AU196"/>
      <c r="AV196"/>
      <c r="AW196"/>
      <c r="AY196"/>
      <c r="AZ196"/>
      <c r="BA196"/>
      <c r="BB196"/>
      <c r="BC196"/>
      <c r="BD196"/>
    </row>
    <row r="197" spans="1:87" x14ac:dyDescent="0.25">
      <c r="A197" t="s">
        <v>306</v>
      </c>
      <c r="B197" t="s">
        <v>288</v>
      </c>
      <c r="C197" s="26">
        <v>39469</v>
      </c>
      <c r="G197">
        <v>109</v>
      </c>
      <c r="H197" t="s">
        <v>115</v>
      </c>
      <c r="M197">
        <v>890.40000000000009</v>
      </c>
      <c r="N197">
        <v>18.399999999999999</v>
      </c>
      <c r="AD197" s="5"/>
      <c r="AJ197" s="8"/>
      <c r="AK197" s="30"/>
      <c r="AU197"/>
      <c r="AV197"/>
      <c r="AW197"/>
      <c r="AY197"/>
      <c r="AZ197"/>
      <c r="BA197"/>
      <c r="BB197"/>
      <c r="BC197"/>
      <c r="BD197"/>
      <c r="CB197" s="30"/>
      <c r="CC197" s="30"/>
      <c r="CE197" s="30"/>
      <c r="CF197" s="30"/>
      <c r="CG197" s="30"/>
      <c r="CH197" s="30"/>
      <c r="CI197" s="30"/>
    </row>
    <row r="198" spans="1:87" x14ac:dyDescent="0.25">
      <c r="A198" t="s">
        <v>306</v>
      </c>
      <c r="B198" t="s">
        <v>288</v>
      </c>
      <c r="C198" s="26">
        <v>39471</v>
      </c>
      <c r="G198">
        <v>111</v>
      </c>
      <c r="H198" t="s">
        <v>115</v>
      </c>
      <c r="I198">
        <v>8.8000000000000007</v>
      </c>
      <c r="AC198">
        <v>251.12116118324585</v>
      </c>
      <c r="AJ198">
        <v>174.27745388994546</v>
      </c>
      <c r="AK198" s="30">
        <v>2.5508953989043643</v>
      </c>
      <c r="AU198">
        <v>9.0742958951325043</v>
      </c>
      <c r="AV198"/>
      <c r="AW198"/>
      <c r="AY198">
        <v>308.19619067791001</v>
      </c>
      <c r="AZ198"/>
      <c r="BA198"/>
      <c r="BB198"/>
      <c r="BC198"/>
      <c r="BD198"/>
      <c r="BG198">
        <v>0</v>
      </c>
      <c r="BH198">
        <v>317.27048657304249</v>
      </c>
      <c r="BK198">
        <v>742.6691016462338</v>
      </c>
      <c r="BM198" s="8">
        <f>BH198/BK198</f>
        <v>0.42720302469803367</v>
      </c>
      <c r="BN198" s="8"/>
      <c r="BX198" s="8">
        <f>AC198/BK198</f>
        <v>0.33813330947335679</v>
      </c>
      <c r="BY198" s="8">
        <f>AJ198/BK198</f>
        <v>0.23466366582860954</v>
      </c>
      <c r="BZ198" s="8">
        <f>BH198/BK198</f>
        <v>0.42720302469803367</v>
      </c>
      <c r="CB198" s="30"/>
      <c r="CC198" s="30"/>
      <c r="CE198" s="30"/>
      <c r="CF198" s="30"/>
      <c r="CG198" s="30"/>
      <c r="CH198" s="30"/>
      <c r="CI198" s="30"/>
    </row>
    <row r="199" spans="1:87" x14ac:dyDescent="0.25">
      <c r="A199" t="s">
        <v>306</v>
      </c>
      <c r="B199" t="s">
        <v>288</v>
      </c>
      <c r="C199" s="26">
        <v>39477</v>
      </c>
      <c r="G199">
        <v>117</v>
      </c>
      <c r="H199" t="s">
        <v>115</v>
      </c>
      <c r="M199">
        <v>891.59999999999991</v>
      </c>
      <c r="N199">
        <v>19.04</v>
      </c>
      <c r="AK199" s="30"/>
      <c r="AU199"/>
      <c r="AV199"/>
      <c r="AW199"/>
      <c r="AY199"/>
      <c r="AZ199"/>
      <c r="BA199"/>
      <c r="BB199"/>
      <c r="BC199"/>
      <c r="BD199"/>
      <c r="CB199" s="30"/>
      <c r="CC199" s="30"/>
      <c r="CE199" s="30"/>
      <c r="CF199" s="30"/>
      <c r="CG199" s="30"/>
      <c r="CH199" s="30"/>
      <c r="CI199" s="30"/>
    </row>
    <row r="200" spans="1:87" x14ac:dyDescent="0.25">
      <c r="A200" t="s">
        <v>306</v>
      </c>
      <c r="B200" t="s">
        <v>288</v>
      </c>
      <c r="C200" s="26">
        <v>39498</v>
      </c>
      <c r="G200">
        <v>138</v>
      </c>
      <c r="H200" t="s">
        <v>115</v>
      </c>
      <c r="I200">
        <v>10.199999999999999</v>
      </c>
      <c r="AC200">
        <v>301.77006392863359</v>
      </c>
      <c r="AJ200">
        <v>217.91768787354135</v>
      </c>
      <c r="AK200" s="30">
        <v>3.106332915204542</v>
      </c>
      <c r="AU200">
        <v>0</v>
      </c>
      <c r="AV200"/>
      <c r="AW200"/>
      <c r="AY200">
        <v>806.16669218878837</v>
      </c>
      <c r="AZ200"/>
      <c r="BA200"/>
      <c r="BB200"/>
      <c r="BC200"/>
      <c r="BD200"/>
      <c r="BG200">
        <v>97.025444624462693</v>
      </c>
      <c r="BH200">
        <v>903.19213681325107</v>
      </c>
      <c r="BK200">
        <v>1422.8798886154259</v>
      </c>
      <c r="BM200" s="8">
        <f>BH200/BK200</f>
        <v>0.63476344281745956</v>
      </c>
      <c r="BN200" s="8"/>
      <c r="BX200" s="8">
        <f>AC200/BK200</f>
        <v>0.21208400395783203</v>
      </c>
      <c r="BY200" s="8">
        <f>AJ200/BK200</f>
        <v>0.15315255322470853</v>
      </c>
      <c r="BZ200" s="8">
        <f>BH200/BK200</f>
        <v>0.63476344281745956</v>
      </c>
      <c r="CB200" s="30"/>
      <c r="CC200" s="30"/>
      <c r="CE200" s="30"/>
      <c r="CF200" s="30"/>
      <c r="CG200" s="30"/>
      <c r="CH200" s="30"/>
      <c r="CI200" s="30"/>
    </row>
    <row r="201" spans="1:87" x14ac:dyDescent="0.25">
      <c r="A201" t="s">
        <v>306</v>
      </c>
      <c r="B201" t="s">
        <v>288</v>
      </c>
      <c r="C201" s="26">
        <v>39533</v>
      </c>
      <c r="G201">
        <v>173</v>
      </c>
      <c r="H201" t="s">
        <v>115</v>
      </c>
      <c r="I201">
        <v>8</v>
      </c>
      <c r="AC201">
        <v>300.38800701806986</v>
      </c>
      <c r="AJ201">
        <v>143.43699019349032</v>
      </c>
      <c r="AK201" s="30">
        <v>1.8411305973833882</v>
      </c>
      <c r="AU201">
        <v>1.7598981149726343</v>
      </c>
      <c r="AV201"/>
      <c r="AW201"/>
      <c r="AY201">
        <v>63.274389494579928</v>
      </c>
      <c r="AZ201"/>
      <c r="BA201"/>
      <c r="BB201"/>
      <c r="BC201"/>
      <c r="BD201"/>
      <c r="BG201">
        <v>695.56453668948018</v>
      </c>
      <c r="BH201">
        <v>760.59882429903269</v>
      </c>
      <c r="BK201">
        <v>1204.4238215105929</v>
      </c>
      <c r="BM201" s="8">
        <f>BH201/BK201</f>
        <v>0.63150430165445148</v>
      </c>
      <c r="BN201" s="8"/>
      <c r="BX201" s="8">
        <f>AC201/BK201</f>
        <v>0.24940390720711758</v>
      </c>
      <c r="BY201" s="8">
        <f>AJ201/BK201</f>
        <v>0.11909179113843091</v>
      </c>
      <c r="BZ201" s="8">
        <f>BH201/BK201</f>
        <v>0.63150430165445148</v>
      </c>
      <c r="CB201" s="30"/>
      <c r="CC201" s="30"/>
      <c r="CE201" s="30"/>
      <c r="CF201" s="30"/>
      <c r="CG201" s="30"/>
      <c r="CH201" s="30"/>
      <c r="CI201" s="30"/>
    </row>
    <row r="202" spans="1:87" x14ac:dyDescent="0.25">
      <c r="A202" t="s">
        <v>306</v>
      </c>
      <c r="B202" t="s">
        <v>288</v>
      </c>
      <c r="C202" s="26">
        <v>39538</v>
      </c>
      <c r="F202" t="s">
        <v>297</v>
      </c>
      <c r="G202">
        <v>178</v>
      </c>
      <c r="H202" t="s">
        <v>115</v>
      </c>
      <c r="AD202" s="5"/>
      <c r="AJ202" s="8"/>
      <c r="AU202"/>
      <c r="AV202"/>
      <c r="AW202"/>
      <c r="AY202"/>
      <c r="AZ202"/>
      <c r="BA202"/>
      <c r="BB202"/>
      <c r="BC202"/>
      <c r="BD202"/>
    </row>
    <row r="203" spans="1:87" x14ac:dyDescent="0.25">
      <c r="A203" t="s">
        <v>306</v>
      </c>
      <c r="B203" t="s">
        <v>288</v>
      </c>
      <c r="C203" s="26">
        <v>39539</v>
      </c>
      <c r="F203" t="s">
        <v>18</v>
      </c>
      <c r="G203">
        <v>179</v>
      </c>
      <c r="H203" t="s">
        <v>115</v>
      </c>
      <c r="AD203" s="5"/>
      <c r="AJ203" s="8"/>
      <c r="AU203"/>
      <c r="AV203"/>
      <c r="AW203"/>
      <c r="AY203"/>
      <c r="AZ203"/>
      <c r="BA203"/>
      <c r="BB203"/>
      <c r="BC203"/>
      <c r="BD203"/>
    </row>
    <row r="204" spans="1:87" x14ac:dyDescent="0.25">
      <c r="A204" t="s">
        <v>306</v>
      </c>
      <c r="B204" t="s">
        <v>288</v>
      </c>
      <c r="C204" s="26"/>
      <c r="F204" t="s">
        <v>12</v>
      </c>
      <c r="G204" s="12"/>
      <c r="H204" t="s">
        <v>115</v>
      </c>
      <c r="AD204" s="5"/>
      <c r="AJ204" s="8"/>
      <c r="AU204"/>
      <c r="AV204"/>
      <c r="AW204"/>
      <c r="AY204"/>
      <c r="AZ204"/>
      <c r="BA204"/>
      <c r="BB204"/>
      <c r="BC204"/>
      <c r="BD204"/>
    </row>
    <row r="205" spans="1:87" x14ac:dyDescent="0.25">
      <c r="A205" t="s">
        <v>306</v>
      </c>
      <c r="B205" t="s">
        <v>288</v>
      </c>
      <c r="C205" s="26"/>
      <c r="F205" t="s">
        <v>13</v>
      </c>
      <c r="G205" s="12"/>
      <c r="H205" t="s">
        <v>115</v>
      </c>
      <c r="AD205" s="5"/>
      <c r="AJ205" s="8"/>
      <c r="AU205"/>
      <c r="AV205"/>
      <c r="AW205"/>
      <c r="AY205"/>
      <c r="AZ205"/>
      <c r="BA205"/>
      <c r="BB205"/>
      <c r="BC205"/>
      <c r="BD205"/>
    </row>
    <row r="206" spans="1:87" x14ac:dyDescent="0.25">
      <c r="A206" t="s">
        <v>306</v>
      </c>
      <c r="B206" t="s">
        <v>288</v>
      </c>
      <c r="C206" s="26"/>
      <c r="F206" t="s">
        <v>14</v>
      </c>
      <c r="G206" s="12"/>
      <c r="H206" t="s">
        <v>115</v>
      </c>
      <c r="AD206" s="5"/>
      <c r="AJ206" s="8"/>
      <c r="AU206"/>
      <c r="AV206"/>
      <c r="AW206"/>
      <c r="AY206"/>
      <c r="AZ206"/>
      <c r="BA206"/>
      <c r="BB206"/>
      <c r="BC206"/>
      <c r="BD206"/>
    </row>
    <row r="207" spans="1:87" x14ac:dyDescent="0.25">
      <c r="A207" t="s">
        <v>306</v>
      </c>
      <c r="B207" t="s">
        <v>288</v>
      </c>
      <c r="C207" s="26"/>
      <c r="F207" t="s">
        <v>15</v>
      </c>
      <c r="G207" s="12"/>
      <c r="H207" t="s">
        <v>115</v>
      </c>
      <c r="AD207" s="5"/>
      <c r="AJ207" s="8"/>
      <c r="AU207"/>
      <c r="AV207"/>
      <c r="AW207"/>
      <c r="AY207"/>
      <c r="AZ207"/>
      <c r="BA207"/>
      <c r="BB207"/>
      <c r="BC207"/>
      <c r="BD207"/>
    </row>
    <row r="208" spans="1:87" x14ac:dyDescent="0.25">
      <c r="A208" t="s">
        <v>307</v>
      </c>
      <c r="B208" t="s">
        <v>289</v>
      </c>
      <c r="C208" s="26">
        <v>39360</v>
      </c>
      <c r="F208" t="s">
        <v>287</v>
      </c>
      <c r="G208">
        <v>0</v>
      </c>
      <c r="H208" t="s">
        <v>115</v>
      </c>
      <c r="AD208" s="5"/>
      <c r="AJ208" s="8"/>
      <c r="AU208"/>
      <c r="AV208"/>
      <c r="AW208"/>
      <c r="AY208"/>
      <c r="AZ208"/>
      <c r="BA208"/>
      <c r="BB208"/>
      <c r="BC208"/>
      <c r="BD208"/>
    </row>
    <row r="209" spans="1:78" x14ac:dyDescent="0.25">
      <c r="A209" t="s">
        <v>307</v>
      </c>
      <c r="B209" t="s">
        <v>289</v>
      </c>
      <c r="C209" s="26">
        <v>39366</v>
      </c>
      <c r="F209" t="s">
        <v>88</v>
      </c>
      <c r="G209">
        <v>6</v>
      </c>
      <c r="H209" t="s">
        <v>115</v>
      </c>
      <c r="AD209" s="5"/>
      <c r="AJ209" s="8"/>
      <c r="AU209"/>
      <c r="AV209"/>
      <c r="AW209"/>
      <c r="AY209"/>
      <c r="AZ209"/>
      <c r="BA209"/>
      <c r="BB209"/>
      <c r="BC209"/>
      <c r="BD209"/>
    </row>
    <row r="210" spans="1:78" x14ac:dyDescent="0.25">
      <c r="A210" t="s">
        <v>307</v>
      </c>
      <c r="B210" t="s">
        <v>289</v>
      </c>
      <c r="C210" s="26">
        <v>39423</v>
      </c>
      <c r="G210">
        <v>63</v>
      </c>
      <c r="H210" t="s">
        <v>115</v>
      </c>
      <c r="M210">
        <v>330.4</v>
      </c>
      <c r="AU210"/>
      <c r="AV210"/>
      <c r="AW210"/>
      <c r="AY210"/>
      <c r="AZ210"/>
      <c r="BA210"/>
      <c r="BB210"/>
      <c r="BC210"/>
      <c r="BD210"/>
    </row>
    <row r="211" spans="1:78" x14ac:dyDescent="0.25">
      <c r="A211" t="s">
        <v>307</v>
      </c>
      <c r="B211" t="s">
        <v>289</v>
      </c>
      <c r="C211" s="26">
        <v>39428</v>
      </c>
      <c r="G211">
        <v>68</v>
      </c>
      <c r="H211" t="s">
        <v>115</v>
      </c>
      <c r="I211">
        <v>8</v>
      </c>
      <c r="AC211">
        <v>58.641913977006382</v>
      </c>
      <c r="AJ211">
        <v>67.640905879689129</v>
      </c>
      <c r="AK211">
        <v>1.0804992116312635</v>
      </c>
      <c r="AU211">
        <v>7.0567376903063748</v>
      </c>
      <c r="AV211"/>
      <c r="AW211"/>
      <c r="AY211">
        <v>0</v>
      </c>
      <c r="AZ211"/>
      <c r="BA211"/>
      <c r="BB211"/>
      <c r="BC211"/>
      <c r="BD211"/>
      <c r="BG211">
        <v>0</v>
      </c>
      <c r="BH211">
        <v>7.0567376903063748</v>
      </c>
      <c r="BK211">
        <v>133.33955754700187</v>
      </c>
      <c r="BM211" s="8">
        <f>BH211/BK211</f>
        <v>5.2923062143946979E-2</v>
      </c>
      <c r="BN211" s="8"/>
      <c r="BX211" s="8">
        <f>AC211/BK211</f>
        <v>0.43979382454704224</v>
      </c>
      <c r="BY211" s="8">
        <f>AJ211/BK211</f>
        <v>0.50728311330901088</v>
      </c>
      <c r="BZ211" s="8">
        <f>BH211/BK211</f>
        <v>5.2923062143946979E-2</v>
      </c>
    </row>
    <row r="212" spans="1:78" x14ac:dyDescent="0.25">
      <c r="A212" t="s">
        <v>307</v>
      </c>
      <c r="B212" t="s">
        <v>289</v>
      </c>
      <c r="C212" s="26">
        <v>39430</v>
      </c>
      <c r="G212">
        <v>70</v>
      </c>
      <c r="H212" t="s">
        <v>115</v>
      </c>
      <c r="M212">
        <v>470.4</v>
      </c>
      <c r="N212">
        <v>12.04</v>
      </c>
      <c r="AU212"/>
      <c r="AV212"/>
      <c r="AW212"/>
      <c r="AY212"/>
      <c r="AZ212"/>
      <c r="BA212"/>
      <c r="BB212"/>
      <c r="BC212"/>
      <c r="BD212"/>
    </row>
    <row r="213" spans="1:78" x14ac:dyDescent="0.25">
      <c r="A213" t="s">
        <v>307</v>
      </c>
      <c r="B213" t="s">
        <v>289</v>
      </c>
      <c r="C213" s="26">
        <v>39437</v>
      </c>
      <c r="G213">
        <v>77</v>
      </c>
      <c r="H213" t="s">
        <v>115</v>
      </c>
      <c r="M213">
        <v>614.4</v>
      </c>
      <c r="N213">
        <v>14.92</v>
      </c>
      <c r="AU213"/>
      <c r="AV213"/>
      <c r="AW213"/>
      <c r="AY213"/>
      <c r="AZ213"/>
      <c r="BA213"/>
      <c r="BB213"/>
      <c r="BC213"/>
      <c r="BD213"/>
    </row>
    <row r="214" spans="1:78" x14ac:dyDescent="0.25">
      <c r="A214" t="s">
        <v>307</v>
      </c>
      <c r="B214" t="s">
        <v>289</v>
      </c>
      <c r="C214" s="26">
        <v>39444</v>
      </c>
      <c r="G214">
        <v>84</v>
      </c>
      <c r="H214" t="s">
        <v>115</v>
      </c>
      <c r="M214">
        <v>725.99999999999898</v>
      </c>
      <c r="N214">
        <v>15.32</v>
      </c>
      <c r="AU214"/>
      <c r="AV214"/>
      <c r="AW214"/>
      <c r="AY214"/>
      <c r="AZ214"/>
      <c r="BA214"/>
      <c r="BB214"/>
      <c r="BC214"/>
      <c r="BD214"/>
    </row>
    <row r="215" spans="1:78" x14ac:dyDescent="0.25">
      <c r="A215" t="s">
        <v>307</v>
      </c>
      <c r="B215" t="s">
        <v>289</v>
      </c>
      <c r="C215" s="26">
        <v>39454</v>
      </c>
      <c r="G215">
        <v>94</v>
      </c>
      <c r="H215" t="s">
        <v>115</v>
      </c>
      <c r="M215">
        <v>848.9</v>
      </c>
      <c r="N215">
        <v>17.359000000000002</v>
      </c>
      <c r="AU215"/>
      <c r="AV215"/>
      <c r="AW215"/>
      <c r="AY215"/>
      <c r="AZ215"/>
      <c r="BA215"/>
      <c r="BB215"/>
      <c r="BC215"/>
      <c r="BD215"/>
    </row>
    <row r="216" spans="1:78" x14ac:dyDescent="0.25">
      <c r="A216" t="s">
        <v>307</v>
      </c>
      <c r="B216" t="s">
        <v>289</v>
      </c>
      <c r="C216" s="26">
        <v>39456</v>
      </c>
      <c r="G216">
        <v>96</v>
      </c>
      <c r="H216" t="s">
        <v>115</v>
      </c>
      <c r="I216">
        <v>9.8000000000000007</v>
      </c>
      <c r="AC216">
        <v>292.38914966676975</v>
      </c>
      <c r="AJ216">
        <v>208.40977237916428</v>
      </c>
      <c r="AK216">
        <v>3.1951216452353508</v>
      </c>
      <c r="AU216">
        <v>28.009461221139464</v>
      </c>
      <c r="AV216"/>
      <c r="AW216"/>
      <c r="AY216">
        <v>126.70758061909251</v>
      </c>
      <c r="AZ216"/>
      <c r="BA216"/>
      <c r="BB216"/>
      <c r="BC216"/>
      <c r="BD216"/>
      <c r="BG216">
        <v>0</v>
      </c>
      <c r="BH216">
        <v>154.71704184023196</v>
      </c>
      <c r="BK216">
        <v>655.51596388616611</v>
      </c>
      <c r="BM216" s="8">
        <f>BH216/BK216</f>
        <v>0.23602330128316967</v>
      </c>
      <c r="BN216" s="8"/>
      <c r="BX216" s="8">
        <f>AC216/BK216</f>
        <v>0.44604428537997393</v>
      </c>
      <c r="BY216" s="8">
        <f>AJ216/BK216</f>
        <v>0.31793241333685623</v>
      </c>
      <c r="BZ216" s="8">
        <f>BH216/BK216</f>
        <v>0.23602330128316967</v>
      </c>
    </row>
    <row r="217" spans="1:78" x14ac:dyDescent="0.25">
      <c r="A217" t="s">
        <v>307</v>
      </c>
      <c r="B217" t="s">
        <v>289</v>
      </c>
      <c r="C217" s="26">
        <v>39467</v>
      </c>
      <c r="F217" t="s">
        <v>89</v>
      </c>
      <c r="G217">
        <v>107</v>
      </c>
      <c r="H217" t="s">
        <v>115</v>
      </c>
      <c r="AD217" s="5"/>
      <c r="AJ217" s="8"/>
      <c r="AU217"/>
      <c r="AV217"/>
      <c r="AW217"/>
      <c r="AY217"/>
      <c r="AZ217"/>
      <c r="BA217"/>
      <c r="BB217"/>
      <c r="BC217"/>
      <c r="BD217"/>
    </row>
    <row r="218" spans="1:78" x14ac:dyDescent="0.25">
      <c r="A218" t="s">
        <v>307</v>
      </c>
      <c r="B218" t="s">
        <v>289</v>
      </c>
      <c r="C218" s="26">
        <v>39469</v>
      </c>
      <c r="G218">
        <v>109</v>
      </c>
      <c r="H218" t="s">
        <v>115</v>
      </c>
      <c r="M218">
        <v>926.80000000000007</v>
      </c>
      <c r="N218">
        <v>18.8</v>
      </c>
      <c r="AU218"/>
      <c r="AV218"/>
      <c r="AW218"/>
      <c r="AY218"/>
      <c r="AZ218"/>
      <c r="BA218"/>
      <c r="BB218"/>
      <c r="BC218"/>
      <c r="BD218"/>
    </row>
    <row r="219" spans="1:78" x14ac:dyDescent="0.25">
      <c r="A219" t="s">
        <v>307</v>
      </c>
      <c r="B219" t="s">
        <v>289</v>
      </c>
      <c r="C219" s="26">
        <v>39471</v>
      </c>
      <c r="G219">
        <v>111</v>
      </c>
      <c r="H219" t="s">
        <v>115</v>
      </c>
      <c r="I219">
        <v>8.1999999999999993</v>
      </c>
      <c r="AC219">
        <v>304.82530942626363</v>
      </c>
      <c r="AJ219">
        <v>204.37446076212717</v>
      </c>
      <c r="AK219">
        <v>3.2916250655725099</v>
      </c>
      <c r="AU219">
        <v>8.6219261223775128</v>
      </c>
      <c r="AV219"/>
      <c r="AW219"/>
      <c r="AY219">
        <v>283.47541314148225</v>
      </c>
      <c r="AZ219"/>
      <c r="BA219"/>
      <c r="BB219"/>
      <c r="BC219"/>
      <c r="BD219"/>
      <c r="BG219">
        <v>0</v>
      </c>
      <c r="BH219">
        <v>292.09733926385979</v>
      </c>
      <c r="BK219">
        <v>801.29710945225065</v>
      </c>
      <c r="BM219" s="8">
        <f>BH219/BK219</f>
        <v>0.36453062892430899</v>
      </c>
      <c r="BN219" s="8"/>
      <c r="BX219" s="8">
        <f>AC219/BK219</f>
        <v>0.38041483718147395</v>
      </c>
      <c r="BY219" s="8">
        <f>AJ219/BK219</f>
        <v>0.25505453389421701</v>
      </c>
      <c r="BZ219" s="8">
        <f>BH219/BK219</f>
        <v>0.36453062892430899</v>
      </c>
    </row>
    <row r="220" spans="1:78" x14ac:dyDescent="0.25">
      <c r="A220" t="s">
        <v>307</v>
      </c>
      <c r="B220" t="s">
        <v>289</v>
      </c>
      <c r="C220" s="26">
        <v>39477</v>
      </c>
      <c r="G220">
        <v>117</v>
      </c>
      <c r="H220" t="s">
        <v>115</v>
      </c>
      <c r="M220">
        <v>950</v>
      </c>
      <c r="N220">
        <v>19.760000000000002</v>
      </c>
      <c r="AU220"/>
      <c r="AV220"/>
      <c r="AW220"/>
      <c r="AY220"/>
      <c r="AZ220"/>
      <c r="BA220"/>
      <c r="BB220"/>
      <c r="BC220"/>
      <c r="BD220"/>
    </row>
    <row r="221" spans="1:78" x14ac:dyDescent="0.25">
      <c r="A221" t="s">
        <v>307</v>
      </c>
      <c r="B221" t="s">
        <v>289</v>
      </c>
      <c r="C221" s="26">
        <v>39492</v>
      </c>
      <c r="G221">
        <v>132</v>
      </c>
      <c r="H221" t="s">
        <v>115</v>
      </c>
      <c r="M221">
        <v>956.4</v>
      </c>
      <c r="N221">
        <v>21.4</v>
      </c>
      <c r="AU221"/>
      <c r="AV221"/>
      <c r="AW221"/>
      <c r="AY221"/>
      <c r="AZ221"/>
      <c r="BA221"/>
      <c r="BB221"/>
      <c r="BC221"/>
      <c r="BD221"/>
    </row>
    <row r="222" spans="1:78" x14ac:dyDescent="0.25">
      <c r="A222" t="s">
        <v>307</v>
      </c>
      <c r="B222" t="s">
        <v>289</v>
      </c>
      <c r="C222" s="26">
        <v>39498</v>
      </c>
      <c r="G222">
        <v>138</v>
      </c>
      <c r="H222" t="s">
        <v>115</v>
      </c>
      <c r="I222">
        <v>8.4</v>
      </c>
      <c r="AC222">
        <v>328.40211902155022</v>
      </c>
      <c r="AJ222">
        <v>221.57111924031568</v>
      </c>
      <c r="AK222">
        <v>3.4698659355801134</v>
      </c>
      <c r="AU222">
        <v>0.17479572595851667</v>
      </c>
      <c r="AV222"/>
      <c r="AW222"/>
      <c r="AY222">
        <v>708.79240493430018</v>
      </c>
      <c r="AZ222"/>
      <c r="BA222"/>
      <c r="BB222"/>
      <c r="BC222"/>
      <c r="BD222"/>
      <c r="BG222">
        <v>36.707879347923416</v>
      </c>
      <c r="BH222">
        <v>745.67508000818202</v>
      </c>
      <c r="BK222">
        <v>1295.6483182700481</v>
      </c>
      <c r="BM222" s="8">
        <f>BH222/BK222</f>
        <v>0.5755227475645619</v>
      </c>
      <c r="BN222" s="8"/>
      <c r="BX222" s="8">
        <f>AC222/BK222</f>
        <v>0.25346547700539085</v>
      </c>
      <c r="BY222" s="8">
        <f>AJ222/BK222</f>
        <v>0.17101177543004711</v>
      </c>
      <c r="BZ222" s="8">
        <f>BH222/BK222</f>
        <v>0.5755227475645619</v>
      </c>
    </row>
    <row r="223" spans="1:78" x14ac:dyDescent="0.25">
      <c r="A223" t="s">
        <v>307</v>
      </c>
      <c r="B223" t="s">
        <v>289</v>
      </c>
      <c r="C223" s="26">
        <v>39533</v>
      </c>
      <c r="G223">
        <v>173</v>
      </c>
      <c r="H223" t="s">
        <v>115</v>
      </c>
      <c r="I223">
        <v>7.6</v>
      </c>
      <c r="AC223">
        <v>428.37903296012854</v>
      </c>
      <c r="AJ223">
        <v>200.86976256476527</v>
      </c>
      <c r="AK223">
        <v>2.5574293337646141</v>
      </c>
      <c r="AU223">
        <v>0.79600557210478362</v>
      </c>
      <c r="AV223"/>
      <c r="AW223"/>
      <c r="AY223">
        <v>151.15977693774514</v>
      </c>
      <c r="AZ223"/>
      <c r="BA223"/>
      <c r="BB223"/>
      <c r="BC223"/>
      <c r="BD223"/>
      <c r="BG223">
        <v>823.7943612743311</v>
      </c>
      <c r="BH223">
        <v>975.75014378418109</v>
      </c>
      <c r="BK223">
        <v>1604.998939309075</v>
      </c>
      <c r="BM223" s="8">
        <f>BH223/BK223</f>
        <v>0.60794441658897613</v>
      </c>
      <c r="BN223" s="8"/>
      <c r="BX223" s="8">
        <f>AC223/BK223</f>
        <v>0.26690300066150729</v>
      </c>
      <c r="BY223" s="8">
        <f>AJ223/BK223</f>
        <v>0.12515258274951652</v>
      </c>
      <c r="BZ223" s="8">
        <f>BH223/BK223</f>
        <v>0.60794441658897613</v>
      </c>
    </row>
    <row r="224" spans="1:78" x14ac:dyDescent="0.25">
      <c r="A224" t="s">
        <v>307</v>
      </c>
      <c r="B224" t="s">
        <v>289</v>
      </c>
      <c r="C224" s="26">
        <v>39538</v>
      </c>
      <c r="F224" t="s">
        <v>297</v>
      </c>
      <c r="G224">
        <v>178</v>
      </c>
      <c r="H224" t="s">
        <v>115</v>
      </c>
      <c r="AD224" s="5"/>
      <c r="AJ224" s="8"/>
      <c r="AU224"/>
      <c r="AV224"/>
      <c r="AW224"/>
      <c r="AY224"/>
      <c r="AZ224"/>
      <c r="BA224"/>
      <c r="BB224"/>
      <c r="BC224"/>
      <c r="BD224"/>
    </row>
    <row r="225" spans="1:166" x14ac:dyDescent="0.25">
      <c r="A225" t="s">
        <v>307</v>
      </c>
      <c r="B225" t="s">
        <v>289</v>
      </c>
      <c r="C225" s="26">
        <v>39539</v>
      </c>
      <c r="F225" t="s">
        <v>18</v>
      </c>
      <c r="G225">
        <v>179</v>
      </c>
      <c r="H225" t="s">
        <v>115</v>
      </c>
      <c r="AD225" s="5"/>
      <c r="AJ225" s="8"/>
      <c r="AU225"/>
      <c r="AV225"/>
      <c r="AW225"/>
      <c r="AY225"/>
      <c r="AZ225"/>
      <c r="BA225"/>
      <c r="BB225"/>
      <c r="BC225"/>
      <c r="BD225"/>
    </row>
    <row r="226" spans="1:166" x14ac:dyDescent="0.25">
      <c r="A226" t="s">
        <v>307</v>
      </c>
      <c r="B226" t="s">
        <v>289</v>
      </c>
      <c r="C226" s="26"/>
      <c r="F226" t="s">
        <v>12</v>
      </c>
      <c r="G226" s="12"/>
      <c r="H226" t="s">
        <v>115</v>
      </c>
      <c r="AD226" s="5"/>
      <c r="AJ226" s="8"/>
      <c r="AU226"/>
      <c r="AV226"/>
      <c r="AW226"/>
      <c r="AY226"/>
      <c r="AZ226"/>
      <c r="BA226"/>
      <c r="BB226"/>
      <c r="BC226"/>
      <c r="BD226"/>
    </row>
    <row r="227" spans="1:166" x14ac:dyDescent="0.25">
      <c r="A227" t="s">
        <v>307</v>
      </c>
      <c r="B227" t="s">
        <v>289</v>
      </c>
      <c r="C227" s="26"/>
      <c r="F227" t="s">
        <v>13</v>
      </c>
      <c r="G227" s="12"/>
      <c r="H227" t="s">
        <v>115</v>
      </c>
      <c r="AD227" s="5"/>
      <c r="AJ227" s="8"/>
      <c r="AU227"/>
      <c r="AV227"/>
      <c r="AW227"/>
      <c r="AY227"/>
      <c r="AZ227"/>
      <c r="BA227"/>
      <c r="BB227"/>
      <c r="BC227"/>
      <c r="BD227"/>
    </row>
    <row r="228" spans="1:166" x14ac:dyDescent="0.25">
      <c r="A228" t="s">
        <v>307</v>
      </c>
      <c r="B228" t="s">
        <v>289</v>
      </c>
      <c r="C228" s="26"/>
      <c r="F228" t="s">
        <v>14</v>
      </c>
      <c r="G228" s="12"/>
      <c r="H228" t="s">
        <v>115</v>
      </c>
      <c r="AD228" s="5"/>
      <c r="AJ228" s="8"/>
      <c r="AU228"/>
      <c r="AV228"/>
      <c r="AW228"/>
      <c r="AY228"/>
      <c r="AZ228"/>
      <c r="BA228"/>
      <c r="BB228"/>
      <c r="BC228"/>
      <c r="BD228"/>
    </row>
    <row r="229" spans="1:166" x14ac:dyDescent="0.25">
      <c r="A229" t="s">
        <v>307</v>
      </c>
      <c r="B229" t="s">
        <v>289</v>
      </c>
      <c r="C229" s="26"/>
      <c r="F229" t="s">
        <v>15</v>
      </c>
      <c r="G229" s="12"/>
      <c r="H229" t="s">
        <v>115</v>
      </c>
      <c r="AD229" s="5"/>
      <c r="AJ229" s="8"/>
      <c r="AU229"/>
      <c r="AV229"/>
      <c r="AW229"/>
      <c r="AY229"/>
      <c r="AZ229"/>
      <c r="BA229"/>
      <c r="BB229"/>
      <c r="BC229"/>
      <c r="BD229"/>
    </row>
    <row r="230" spans="1:166" x14ac:dyDescent="0.25">
      <c r="A230" t="s">
        <v>141</v>
      </c>
      <c r="C230" s="6">
        <v>39419</v>
      </c>
      <c r="D230" s="5">
        <v>1</v>
      </c>
      <c r="E230" s="6" t="s">
        <v>209</v>
      </c>
      <c r="F230" t="s">
        <v>10</v>
      </c>
      <c r="G230" s="5">
        <v>0</v>
      </c>
      <c r="H230" t="s">
        <v>114</v>
      </c>
      <c r="I230" s="7">
        <v>8.9</v>
      </c>
      <c r="J230">
        <v>750</v>
      </c>
      <c r="K230" s="5">
        <f t="shared" ref="K230:K293" si="4">1000000/I230/J230</f>
        <v>149.81273408239699</v>
      </c>
      <c r="L230" s="5"/>
      <c r="M230" s="8"/>
      <c r="N230" s="8"/>
      <c r="O230" s="8"/>
      <c r="P230" s="8"/>
      <c r="Q230" s="5"/>
      <c r="R230" s="5"/>
      <c r="S230" s="5"/>
      <c r="T230" s="5"/>
      <c r="U230" s="5"/>
      <c r="V230" s="5"/>
      <c r="W230" s="5"/>
      <c r="X230" s="8"/>
      <c r="Y230" s="8"/>
      <c r="Z230" s="8"/>
      <c r="AA230" s="8"/>
      <c r="AB230" s="8"/>
      <c r="AC230" s="5"/>
      <c r="AD230" s="8"/>
      <c r="AE230" s="8"/>
      <c r="AF230" s="8"/>
      <c r="AG230" s="8"/>
      <c r="AH230" s="8"/>
      <c r="AI230" s="8"/>
      <c r="AJ230" s="5"/>
      <c r="AK230" s="8"/>
      <c r="AL230" s="8"/>
      <c r="AM230" s="8"/>
      <c r="AN230" s="8"/>
      <c r="AO230" s="8"/>
      <c r="AP230" s="8"/>
      <c r="AQ230" s="9"/>
      <c r="AR230" s="8"/>
      <c r="AS230" s="8"/>
      <c r="AT230" s="8"/>
      <c r="AU230" s="5">
        <v>0</v>
      </c>
      <c r="AV230" s="5"/>
      <c r="AW230" s="5"/>
      <c r="AX230" s="5"/>
      <c r="AY230" s="5">
        <v>0</v>
      </c>
      <c r="AZ230" s="5"/>
      <c r="BA230" s="5"/>
      <c r="BB230" s="5"/>
      <c r="BC230" s="5"/>
      <c r="BD230" s="5"/>
      <c r="BE230" s="5"/>
      <c r="BF230" s="5">
        <v>0</v>
      </c>
      <c r="BG230" s="5">
        <v>0</v>
      </c>
      <c r="BH230" s="5"/>
      <c r="BI230" s="8"/>
      <c r="BJ230" s="5"/>
      <c r="BK230" s="5"/>
      <c r="BL230" s="5"/>
      <c r="BM230" s="8"/>
      <c r="BN230" s="8"/>
      <c r="BO230" s="7"/>
      <c r="BP230" s="5"/>
      <c r="BQ230" s="5"/>
      <c r="BR230" s="5"/>
      <c r="BS230" s="5"/>
      <c r="BT230" s="7"/>
      <c r="BU230" s="7"/>
      <c r="BV230" s="7"/>
      <c r="BW230" s="7"/>
      <c r="BX230" s="7"/>
      <c r="BY230" s="7"/>
      <c r="BZ230" s="7"/>
      <c r="CA230" s="5">
        <v>0</v>
      </c>
      <c r="CB230" s="5">
        <v>0</v>
      </c>
      <c r="CC230" s="5">
        <v>0</v>
      </c>
      <c r="CD230" s="5">
        <v>0</v>
      </c>
      <c r="CE230" s="5"/>
      <c r="CF230" s="5"/>
      <c r="CG230" s="5"/>
      <c r="CH230" s="5"/>
      <c r="CI230" s="5">
        <v>0</v>
      </c>
      <c r="CJ230" s="5"/>
      <c r="CK230" s="8"/>
      <c r="CL230" s="5"/>
      <c r="CM230" s="5"/>
      <c r="CN230" s="8"/>
      <c r="CO230" s="5"/>
      <c r="CP230" s="5"/>
      <c r="CQ230" s="5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</row>
    <row r="231" spans="1:166" x14ac:dyDescent="0.25">
      <c r="A231" t="s">
        <v>141</v>
      </c>
      <c r="C231" s="6">
        <v>39440</v>
      </c>
      <c r="D231" s="5">
        <v>4</v>
      </c>
      <c r="E231" t="s">
        <v>210</v>
      </c>
      <c r="F231" t="s">
        <v>12</v>
      </c>
      <c r="G231" s="5">
        <v>21</v>
      </c>
      <c r="H231" t="s">
        <v>114</v>
      </c>
      <c r="I231" s="7">
        <v>8.9</v>
      </c>
      <c r="J231">
        <v>750</v>
      </c>
      <c r="K231" s="5">
        <f t="shared" si="4"/>
        <v>149.81273408239699</v>
      </c>
      <c r="L231" s="5"/>
      <c r="M231" s="8"/>
      <c r="N231" s="8"/>
      <c r="O231" s="8"/>
      <c r="P231" s="8"/>
      <c r="Q231" s="5"/>
      <c r="R231" s="5">
        <v>21</v>
      </c>
      <c r="S231" s="5"/>
      <c r="T231" s="5"/>
      <c r="U231" s="5"/>
      <c r="V231" s="5"/>
      <c r="W231" s="5"/>
      <c r="X231" s="8"/>
      <c r="Y231" s="8"/>
      <c r="Z231" s="8"/>
      <c r="AA231" s="8"/>
      <c r="AB231" s="8"/>
      <c r="AC231" s="5"/>
      <c r="AD231" s="8"/>
      <c r="AE231" s="8"/>
      <c r="AF231" s="8"/>
      <c r="AG231" s="8"/>
      <c r="AH231" s="8"/>
      <c r="AI231" s="8"/>
      <c r="AJ231" s="5"/>
      <c r="AK231" s="8"/>
      <c r="AL231" s="8"/>
      <c r="AM231" s="8"/>
      <c r="AN231" s="8"/>
      <c r="AO231" s="8"/>
      <c r="AP231" s="8"/>
      <c r="AQ231" s="9"/>
      <c r="AR231" s="8"/>
      <c r="AS231" s="8"/>
      <c r="AT231" s="8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8"/>
      <c r="BJ231" s="5"/>
      <c r="BK231" s="5"/>
      <c r="BL231" s="5"/>
      <c r="BM231" s="8"/>
      <c r="BN231" s="8"/>
      <c r="BO231" s="7"/>
      <c r="BP231" s="5"/>
      <c r="BQ231" s="5"/>
      <c r="BR231" s="5"/>
      <c r="BS231" s="5"/>
      <c r="BT231" s="7"/>
      <c r="BU231" s="7"/>
      <c r="BV231" s="7"/>
      <c r="BW231" s="7"/>
      <c r="BX231" s="7"/>
      <c r="BY231" s="7"/>
      <c r="BZ231" s="7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8"/>
      <c r="CL231" s="5"/>
      <c r="CM231" s="5"/>
      <c r="CN231" s="8"/>
      <c r="CO231" s="5"/>
      <c r="CP231" s="5"/>
      <c r="CQ231" s="5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</row>
    <row r="232" spans="1:166" x14ac:dyDescent="0.25">
      <c r="A232" t="s">
        <v>141</v>
      </c>
      <c r="C232" s="6">
        <v>39443</v>
      </c>
      <c r="D232" s="5"/>
      <c r="E232" s="6"/>
      <c r="G232" s="5">
        <v>24</v>
      </c>
      <c r="H232" t="s">
        <v>114</v>
      </c>
      <c r="I232" s="7">
        <v>8.9</v>
      </c>
      <c r="J232">
        <v>750</v>
      </c>
      <c r="K232" s="5">
        <f t="shared" si="4"/>
        <v>149.81273408239699</v>
      </c>
      <c r="L232" s="5"/>
      <c r="M232" s="8"/>
      <c r="N232" s="7">
        <v>6.9</v>
      </c>
      <c r="O232" s="7"/>
      <c r="P232" s="7"/>
      <c r="Q232" s="5"/>
      <c r="R232" s="5"/>
      <c r="S232" s="5"/>
      <c r="T232" s="5"/>
      <c r="U232" s="5"/>
      <c r="V232" s="5"/>
      <c r="W232" s="5"/>
      <c r="X232" s="8"/>
      <c r="Y232" s="8"/>
      <c r="Z232" s="8"/>
      <c r="AA232" s="8"/>
      <c r="AB232" s="8"/>
      <c r="AC232" s="5"/>
      <c r="AD232" s="8"/>
      <c r="AE232" s="8"/>
      <c r="AF232" s="8"/>
      <c r="AG232" s="8"/>
      <c r="AH232" s="8"/>
      <c r="AI232" s="8"/>
      <c r="AJ232" s="5"/>
      <c r="AK232" s="8"/>
      <c r="AL232" s="8"/>
      <c r="AM232" s="8"/>
      <c r="AN232" s="8"/>
      <c r="AO232" s="8"/>
      <c r="AP232" s="8"/>
      <c r="AR232" s="8"/>
      <c r="AS232" s="8"/>
      <c r="AT232" s="8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8"/>
      <c r="BJ232" s="5"/>
      <c r="BK232" s="5"/>
      <c r="BL232" s="5"/>
      <c r="BM232" s="8"/>
      <c r="BN232" s="8"/>
      <c r="BO232" s="7"/>
      <c r="BP232" s="5"/>
      <c r="BQ232" s="5"/>
      <c r="BR232" s="5"/>
      <c r="BS232" s="5"/>
      <c r="BT232" s="7"/>
      <c r="BU232" s="7"/>
      <c r="BV232" s="7"/>
      <c r="BW232" s="7"/>
      <c r="BX232" s="7"/>
      <c r="BY232" s="7"/>
      <c r="BZ232" s="7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8"/>
      <c r="CL232" s="5"/>
      <c r="CM232" s="5"/>
      <c r="CN232" s="8"/>
      <c r="CO232" s="5"/>
      <c r="CP232" s="5"/>
      <c r="CQ232" s="5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B232" s="8"/>
      <c r="FC232" s="8"/>
      <c r="FD232" s="8"/>
      <c r="FE232" s="8"/>
      <c r="FF232" s="8"/>
      <c r="FG232" s="8"/>
      <c r="FH232" s="8"/>
      <c r="FI232" s="8"/>
      <c r="FJ232" s="8"/>
    </row>
    <row r="233" spans="1:166" x14ac:dyDescent="0.25">
      <c r="A233" t="s">
        <v>141</v>
      </c>
      <c r="C233" s="6">
        <v>39449</v>
      </c>
      <c r="D233" s="5"/>
      <c r="E233" s="6"/>
      <c r="G233" s="5">
        <v>30</v>
      </c>
      <c r="H233" t="s">
        <v>114</v>
      </c>
      <c r="I233" s="7">
        <v>8.9</v>
      </c>
      <c r="J233">
        <v>750</v>
      </c>
      <c r="K233" s="5">
        <f t="shared" si="4"/>
        <v>149.81273408239699</v>
      </c>
      <c r="L233" s="5"/>
      <c r="M233" s="8"/>
      <c r="N233" s="7">
        <v>9.9499999999999993</v>
      </c>
      <c r="O233" s="7"/>
      <c r="P233" s="7"/>
      <c r="Q233" s="5"/>
      <c r="R233" s="5"/>
      <c r="S233" s="5"/>
      <c r="T233" s="5"/>
      <c r="U233" s="5"/>
      <c r="V233" s="5"/>
      <c r="W233" s="5"/>
      <c r="X233" s="8"/>
      <c r="Y233" s="8"/>
      <c r="Z233" s="8"/>
      <c r="AA233" s="8"/>
      <c r="AB233" s="8"/>
      <c r="AC233" s="5"/>
      <c r="AD233" s="8"/>
      <c r="AE233" s="8"/>
      <c r="AF233" s="8"/>
      <c r="AG233" s="8"/>
      <c r="AH233" s="8"/>
      <c r="AI233" s="8"/>
      <c r="AJ233" s="5"/>
      <c r="AK233" s="8">
        <v>0.46509210526315792</v>
      </c>
      <c r="AL233" s="8"/>
      <c r="AM233" s="8"/>
      <c r="AN233" s="8"/>
      <c r="AO233" s="8"/>
      <c r="AP233" s="8"/>
      <c r="AQ233" s="9"/>
      <c r="AR233" s="8"/>
      <c r="AS233" s="8"/>
      <c r="AT233" s="8"/>
      <c r="AU233" s="5">
        <v>0</v>
      </c>
      <c r="AV233" s="5"/>
      <c r="AW233" s="5"/>
      <c r="AX233" s="5"/>
      <c r="AY233" s="5">
        <v>0</v>
      </c>
      <c r="AZ233" s="5"/>
      <c r="BA233" s="5"/>
      <c r="BB233" s="5"/>
      <c r="BC233" s="5"/>
      <c r="BD233" s="5"/>
      <c r="BE233" s="5"/>
      <c r="BF233" s="5">
        <v>0</v>
      </c>
      <c r="BG233" s="5">
        <v>0</v>
      </c>
      <c r="BH233" s="5"/>
      <c r="BI233" s="8"/>
      <c r="BJ233" s="5"/>
      <c r="BK233" s="5"/>
      <c r="BL233" s="5"/>
      <c r="BM233" s="8"/>
      <c r="BN233" s="8"/>
      <c r="BO233" s="7"/>
      <c r="BP233" s="5"/>
      <c r="BQ233" s="5"/>
      <c r="BR233" s="5"/>
      <c r="BS233" s="5"/>
      <c r="BT233" s="7"/>
      <c r="BU233" s="7"/>
      <c r="BV233" s="7"/>
      <c r="BW233" s="7"/>
      <c r="BX233" s="7"/>
      <c r="BY233" s="7"/>
      <c r="BZ233" s="7"/>
      <c r="CA233" s="5">
        <v>0</v>
      </c>
      <c r="CB233" s="5">
        <v>0</v>
      </c>
      <c r="CC233" s="5">
        <v>0</v>
      </c>
      <c r="CD233" s="5">
        <v>0</v>
      </c>
      <c r="CE233" s="5"/>
      <c r="CF233" s="5"/>
      <c r="CG233" s="5"/>
      <c r="CH233" s="5"/>
      <c r="CI233" s="5">
        <v>0</v>
      </c>
      <c r="CJ233" s="5"/>
      <c r="CK233" s="8"/>
      <c r="CL233" s="5"/>
      <c r="CM233" s="5"/>
      <c r="CN233" s="8"/>
      <c r="CO233" s="5"/>
      <c r="CP233" s="5"/>
      <c r="CQ233" s="5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8"/>
      <c r="EZ233" s="8"/>
      <c r="FA233" s="8"/>
      <c r="FB233" s="8"/>
      <c r="FC233" s="8"/>
      <c r="FD233" s="8"/>
      <c r="FE233" s="8"/>
      <c r="FF233" s="8"/>
      <c r="FG233" s="8"/>
      <c r="FH233" s="8"/>
      <c r="FI233" s="8"/>
      <c r="FJ233" s="8"/>
    </row>
    <row r="234" spans="1:166" x14ac:dyDescent="0.25">
      <c r="A234" t="s">
        <v>141</v>
      </c>
      <c r="C234" s="6">
        <v>39455</v>
      </c>
      <c r="D234" s="5"/>
      <c r="E234" s="6"/>
      <c r="G234" s="5">
        <v>36</v>
      </c>
      <c r="H234" t="s">
        <v>114</v>
      </c>
      <c r="I234" s="7">
        <v>8.9</v>
      </c>
      <c r="J234">
        <v>750</v>
      </c>
      <c r="K234" s="5">
        <f t="shared" si="4"/>
        <v>149.81273408239699</v>
      </c>
      <c r="L234" s="5"/>
      <c r="M234" s="8"/>
      <c r="N234" s="7">
        <v>11.05</v>
      </c>
      <c r="O234" s="7"/>
      <c r="P234" s="7"/>
      <c r="Q234" s="5"/>
      <c r="R234" s="5"/>
      <c r="S234" s="5"/>
      <c r="T234" s="5"/>
      <c r="U234" s="5"/>
      <c r="V234" s="5"/>
      <c r="W234" s="5"/>
      <c r="X234" s="8"/>
      <c r="Y234" s="8"/>
      <c r="Z234" s="8"/>
      <c r="AA234" s="8"/>
      <c r="AB234" s="8"/>
      <c r="AC234" s="5"/>
      <c r="AD234" s="8"/>
      <c r="AE234" s="8"/>
      <c r="AF234" s="8"/>
      <c r="AG234" s="8"/>
      <c r="AH234" s="8"/>
      <c r="AI234" s="8"/>
      <c r="AJ234" s="5"/>
      <c r="AK234" s="8"/>
      <c r="AL234" s="8"/>
      <c r="AM234" s="8"/>
      <c r="AN234" s="8"/>
      <c r="AO234" s="8"/>
      <c r="AP234" s="8"/>
      <c r="AR234" s="8"/>
      <c r="AS234" s="8"/>
      <c r="AT234" s="8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8"/>
      <c r="BJ234" s="5"/>
      <c r="BK234" s="5"/>
      <c r="BL234" s="5"/>
      <c r="BM234" s="8"/>
      <c r="BN234" s="8"/>
      <c r="BO234" s="7"/>
      <c r="BP234" s="5"/>
      <c r="BQ234" s="5"/>
      <c r="BR234" s="5"/>
      <c r="BS234" s="5"/>
      <c r="BT234" s="7"/>
      <c r="BU234" s="7"/>
      <c r="BV234" s="7"/>
      <c r="BW234" s="7"/>
      <c r="BX234" s="7"/>
      <c r="BY234" s="7"/>
      <c r="BZ234" s="7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8"/>
      <c r="CL234" s="5"/>
      <c r="CM234" s="5"/>
      <c r="CN234" s="8"/>
      <c r="CO234" s="5"/>
      <c r="CP234" s="5"/>
      <c r="CQ234" s="5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</row>
    <row r="235" spans="1:166" x14ac:dyDescent="0.25">
      <c r="A235" t="s">
        <v>141</v>
      </c>
      <c r="C235" s="6">
        <v>39461</v>
      </c>
      <c r="D235" s="5"/>
      <c r="E235" s="6"/>
      <c r="G235" s="5">
        <v>42</v>
      </c>
      <c r="H235" t="s">
        <v>114</v>
      </c>
      <c r="I235" s="7">
        <v>8.9</v>
      </c>
      <c r="J235">
        <v>750</v>
      </c>
      <c r="K235" s="5">
        <f t="shared" si="4"/>
        <v>149.81273408239699</v>
      </c>
      <c r="L235" s="5"/>
      <c r="M235" s="8"/>
      <c r="N235" s="8"/>
      <c r="O235" s="8"/>
      <c r="P235" s="8"/>
      <c r="Q235" s="5"/>
      <c r="R235" s="5"/>
      <c r="S235" s="5"/>
      <c r="T235" s="5"/>
      <c r="U235" s="5"/>
      <c r="V235" s="5"/>
      <c r="W235" s="5"/>
      <c r="X235" s="8"/>
      <c r="Y235" s="8"/>
      <c r="Z235" s="8"/>
      <c r="AA235" s="8"/>
      <c r="AB235" s="8"/>
      <c r="AC235" s="5"/>
      <c r="AD235" s="8"/>
      <c r="AE235" s="8"/>
      <c r="AF235" s="8"/>
      <c r="AG235" s="8"/>
      <c r="AH235" s="8"/>
      <c r="AI235" s="8"/>
      <c r="AJ235" s="5"/>
      <c r="AK235" s="8">
        <v>1.7062730263157893</v>
      </c>
      <c r="AL235" s="8"/>
      <c r="AM235" s="8"/>
      <c r="AN235" s="8"/>
      <c r="AO235" s="8"/>
      <c r="AP235" s="8"/>
      <c r="AQ235" s="9"/>
      <c r="AR235" s="8"/>
      <c r="AS235" s="8"/>
      <c r="AT235" s="8"/>
      <c r="AU235" s="5">
        <v>0</v>
      </c>
      <c r="AV235" s="5"/>
      <c r="AW235" s="5"/>
      <c r="AX235" s="5"/>
      <c r="AY235" s="5">
        <v>0</v>
      </c>
      <c r="AZ235" s="5"/>
      <c r="BA235" s="5"/>
      <c r="BB235" s="5"/>
      <c r="BC235" s="5"/>
      <c r="BD235" s="5"/>
      <c r="BE235" s="5"/>
      <c r="BF235" s="5">
        <v>0</v>
      </c>
      <c r="BG235" s="5">
        <v>0</v>
      </c>
      <c r="BH235" s="5"/>
      <c r="BI235" s="8"/>
      <c r="BJ235" s="5"/>
      <c r="BK235" s="5"/>
      <c r="BL235" s="5"/>
      <c r="BM235" s="8"/>
      <c r="BN235" s="8"/>
      <c r="BO235" s="7"/>
      <c r="BP235" s="5"/>
      <c r="BQ235" s="5"/>
      <c r="BR235" s="5"/>
      <c r="BS235" s="5"/>
      <c r="BT235" s="7"/>
      <c r="BU235" s="7"/>
      <c r="BV235" s="7"/>
      <c r="BW235" s="7"/>
      <c r="BX235" s="7"/>
      <c r="BY235" s="7"/>
      <c r="BZ235" s="7"/>
      <c r="CA235" s="5">
        <v>0</v>
      </c>
      <c r="CB235" s="5">
        <v>0</v>
      </c>
      <c r="CC235" s="5">
        <v>0</v>
      </c>
      <c r="CD235" s="5">
        <v>0</v>
      </c>
      <c r="CE235" s="5"/>
      <c r="CF235" s="5"/>
      <c r="CG235" s="5"/>
      <c r="CH235" s="5"/>
      <c r="CI235" s="5">
        <v>0</v>
      </c>
      <c r="CJ235" s="5"/>
      <c r="CK235" s="8"/>
      <c r="CL235" s="5"/>
      <c r="CM235" s="5"/>
      <c r="CN235" s="8"/>
      <c r="CO235" s="5"/>
      <c r="CP235" s="5"/>
      <c r="CQ235" s="5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</row>
    <row r="236" spans="1:166" x14ac:dyDescent="0.25">
      <c r="A236" t="s">
        <v>141</v>
      </c>
      <c r="C236" s="6">
        <v>39462</v>
      </c>
      <c r="D236" s="5"/>
      <c r="E236" s="6"/>
      <c r="G236" s="5">
        <v>43</v>
      </c>
      <c r="H236" t="s">
        <v>114</v>
      </c>
      <c r="I236" s="7">
        <v>8.9</v>
      </c>
      <c r="J236">
        <v>750</v>
      </c>
      <c r="K236" s="5">
        <f t="shared" si="4"/>
        <v>149.81273408239699</v>
      </c>
      <c r="L236" s="5"/>
      <c r="M236" s="8"/>
      <c r="N236" s="7">
        <v>13.2</v>
      </c>
      <c r="O236" s="7"/>
      <c r="P236" s="7"/>
      <c r="Q236" s="5"/>
      <c r="R236" s="5"/>
      <c r="S236" s="5"/>
      <c r="T236" s="5"/>
      <c r="U236" s="5"/>
      <c r="V236" s="5"/>
      <c r="W236" s="5"/>
      <c r="X236" s="8"/>
      <c r="Y236" s="8"/>
      <c r="Z236" s="8"/>
      <c r="AA236" s="8"/>
      <c r="AB236" s="8"/>
      <c r="AC236" s="5"/>
      <c r="AD236" s="8"/>
      <c r="AE236" s="8"/>
      <c r="AF236" s="8"/>
      <c r="AG236" s="8"/>
      <c r="AH236" s="8"/>
      <c r="AI236" s="8"/>
      <c r="AJ236" s="5"/>
      <c r="AK236" s="8"/>
      <c r="AL236" s="8"/>
      <c r="AM236" s="8"/>
      <c r="AN236" s="8"/>
      <c r="AO236" s="8"/>
      <c r="AP236" s="8"/>
      <c r="AR236" s="8"/>
      <c r="AS236" s="8"/>
      <c r="AT236" s="8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8"/>
      <c r="BJ236" s="5"/>
      <c r="BK236" s="5"/>
      <c r="BL236" s="5"/>
      <c r="BM236" s="8"/>
      <c r="BN236" s="8"/>
      <c r="BO236" s="7"/>
      <c r="BP236" s="5"/>
      <c r="BQ236" s="5"/>
      <c r="BR236" s="5"/>
      <c r="BS236" s="5"/>
      <c r="BT236" s="7"/>
      <c r="BU236" s="7"/>
      <c r="BV236" s="7"/>
      <c r="BW236" s="7"/>
      <c r="BX236" s="7"/>
      <c r="BY236" s="7"/>
      <c r="BZ236" s="7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8"/>
      <c r="CL236" s="5"/>
      <c r="CM236" s="5"/>
      <c r="CN236" s="8"/>
      <c r="CO236" s="5"/>
      <c r="CP236" s="5"/>
      <c r="CQ236" s="5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</row>
    <row r="237" spans="1:166" x14ac:dyDescent="0.25">
      <c r="A237" t="s">
        <v>141</v>
      </c>
      <c r="C237" s="6">
        <v>39467</v>
      </c>
      <c r="D237" s="5">
        <v>4</v>
      </c>
      <c r="E237" t="s">
        <v>206</v>
      </c>
      <c r="F237" t="s">
        <v>13</v>
      </c>
      <c r="G237" s="5">
        <v>48</v>
      </c>
      <c r="H237" t="s">
        <v>114</v>
      </c>
      <c r="I237" s="7">
        <v>8.9</v>
      </c>
      <c r="J237">
        <v>750</v>
      </c>
      <c r="K237" s="5">
        <f t="shared" si="4"/>
        <v>149.81273408239699</v>
      </c>
      <c r="L237" s="5"/>
      <c r="M237" s="8"/>
      <c r="N237" s="8"/>
      <c r="O237" s="8"/>
      <c r="P237" s="8"/>
      <c r="Q237" s="5"/>
      <c r="R237" s="5"/>
      <c r="S237" s="5">
        <v>48</v>
      </c>
      <c r="T237" s="5"/>
      <c r="U237" s="5"/>
      <c r="V237" s="5"/>
      <c r="W237" s="5"/>
      <c r="X237" s="8"/>
      <c r="Y237" s="8"/>
      <c r="Z237" s="8"/>
      <c r="AA237" s="8"/>
      <c r="AB237" s="8"/>
      <c r="AC237" s="5"/>
      <c r="AD237" s="8"/>
      <c r="AE237" s="8"/>
      <c r="AF237" s="8"/>
      <c r="AG237" s="8"/>
      <c r="AH237" s="8"/>
      <c r="AI237" s="8"/>
      <c r="AJ237" s="5"/>
      <c r="AK237" s="8"/>
      <c r="AL237" s="8"/>
      <c r="AM237" s="8"/>
      <c r="AN237" s="8"/>
      <c r="AO237" s="8"/>
      <c r="AP237" s="8"/>
      <c r="AQ237" s="9"/>
      <c r="AR237" s="8"/>
      <c r="AS237" s="8"/>
      <c r="AT237" s="8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8"/>
      <c r="BJ237" s="5"/>
      <c r="BK237" s="5"/>
      <c r="BL237" s="5"/>
      <c r="BM237" s="8"/>
      <c r="BN237" s="8"/>
      <c r="BO237" s="7"/>
      <c r="BP237" s="5"/>
      <c r="BQ237" s="5"/>
      <c r="BR237" s="5"/>
      <c r="BS237" s="5"/>
      <c r="BT237" s="7"/>
      <c r="BU237" s="7"/>
      <c r="BV237" s="7"/>
      <c r="BW237" s="7"/>
      <c r="BX237" s="7"/>
      <c r="BY237" s="7"/>
      <c r="BZ237" s="7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8"/>
      <c r="CL237" s="5"/>
      <c r="CM237" s="5"/>
      <c r="CN237" s="8"/>
      <c r="CO237" s="5"/>
      <c r="CP237" s="5"/>
      <c r="CQ237" s="5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</row>
    <row r="238" spans="1:166" x14ac:dyDescent="0.25">
      <c r="A238" t="s">
        <v>141</v>
      </c>
      <c r="C238" s="6">
        <v>39468</v>
      </c>
      <c r="D238" s="5"/>
      <c r="E238" s="6"/>
      <c r="G238" s="5">
        <v>49</v>
      </c>
      <c r="H238" t="s">
        <v>114</v>
      </c>
      <c r="I238" s="7">
        <v>8.9</v>
      </c>
      <c r="J238">
        <v>750</v>
      </c>
      <c r="K238" s="5">
        <f t="shared" si="4"/>
        <v>149.81273408239699</v>
      </c>
      <c r="L238" s="5"/>
      <c r="M238" s="8"/>
      <c r="N238" s="8"/>
      <c r="O238" s="8"/>
      <c r="P238" s="8"/>
      <c r="Q238" s="5"/>
      <c r="R238" s="5"/>
      <c r="S238" s="5"/>
      <c r="T238" s="5"/>
      <c r="U238" s="5"/>
      <c r="V238" s="5"/>
      <c r="W238" s="5"/>
      <c r="X238" s="8"/>
      <c r="Y238" s="8"/>
      <c r="Z238" s="8"/>
      <c r="AA238" s="8"/>
      <c r="AB238" s="8"/>
      <c r="AC238" s="5">
        <v>218.22527309149899</v>
      </c>
      <c r="AD238" s="8"/>
      <c r="AE238" s="8"/>
      <c r="AF238" s="8"/>
      <c r="AG238" s="8"/>
      <c r="AH238" s="8"/>
      <c r="AI238" s="8"/>
      <c r="AJ238" s="5">
        <v>231.8032279653155</v>
      </c>
      <c r="AK238" s="8">
        <v>3.701081591223256</v>
      </c>
      <c r="AL238" s="8"/>
      <c r="AM238" s="8"/>
      <c r="AN238" s="8"/>
      <c r="AO238" s="8"/>
      <c r="AP238" s="8"/>
      <c r="AQ238" s="9">
        <f>AK238/AJ238</f>
        <v>1.5966479948143972E-2</v>
      </c>
      <c r="AR238" s="8"/>
      <c r="AS238" s="8"/>
      <c r="AT238" s="8"/>
      <c r="AU238" s="5">
        <v>18.673193938156327</v>
      </c>
      <c r="AV238" s="5"/>
      <c r="AW238" s="5"/>
      <c r="AX238" s="5"/>
      <c r="AY238" s="5">
        <v>8.1962480400698219</v>
      </c>
      <c r="AZ238" s="5"/>
      <c r="BA238" s="5"/>
      <c r="BB238" s="5"/>
      <c r="BC238" s="5"/>
      <c r="BD238" s="5"/>
      <c r="BE238" s="5"/>
      <c r="BF238" s="5">
        <v>0</v>
      </c>
      <c r="BG238" s="5">
        <v>0</v>
      </c>
      <c r="BH238" s="5">
        <v>26.869441978226149</v>
      </c>
      <c r="BI238" s="8"/>
      <c r="BJ238" s="5"/>
      <c r="BK238" s="5">
        <f>AC238+AJ238+BH238</f>
        <v>476.89794303504061</v>
      </c>
      <c r="BL238" s="5"/>
      <c r="BM238" s="8">
        <f>BH238/BK238</f>
        <v>5.6342121769755435E-2</v>
      </c>
      <c r="BN238" s="8"/>
      <c r="BO238" s="7"/>
      <c r="BP238" s="5"/>
      <c r="BQ238" s="5"/>
      <c r="BR238" s="5"/>
      <c r="BS238" s="5"/>
      <c r="BT238" s="7"/>
      <c r="BU238" s="7"/>
      <c r="BV238" s="7"/>
      <c r="BW238" s="7"/>
      <c r="BX238" s="8">
        <f>AC238/BK238</f>
        <v>0.45759323620203712</v>
      </c>
      <c r="BY238" s="8">
        <f>AJ238/BK238</f>
        <v>0.48606464202820748</v>
      </c>
      <c r="BZ238" s="8">
        <f>BH238/BK238</f>
        <v>5.6342121769755435E-2</v>
      </c>
      <c r="CA238" s="5">
        <v>190.96248638844537</v>
      </c>
      <c r="CB238" s="5">
        <v>167.06181851351326</v>
      </c>
      <c r="CC238" s="5">
        <v>23.900667874932125</v>
      </c>
      <c r="CD238" s="5">
        <v>0</v>
      </c>
      <c r="CE238" s="5"/>
      <c r="CF238" s="5"/>
      <c r="CG238" s="5"/>
      <c r="CH238" s="5"/>
      <c r="CI238" s="5">
        <v>0</v>
      </c>
      <c r="CJ238" s="5"/>
      <c r="CK238" s="8"/>
      <c r="CL238" s="5"/>
      <c r="CM238" s="5"/>
      <c r="CN238" s="8"/>
      <c r="CO238" s="5"/>
      <c r="CP238" s="5"/>
      <c r="CQ238" s="5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</row>
    <row r="239" spans="1:166" x14ac:dyDescent="0.25">
      <c r="A239" t="s">
        <v>141</v>
      </c>
      <c r="C239" s="6">
        <v>39470</v>
      </c>
      <c r="D239" s="5"/>
      <c r="E239" s="6"/>
      <c r="G239" s="5">
        <v>51</v>
      </c>
      <c r="H239" t="s">
        <v>114</v>
      </c>
      <c r="I239" s="7">
        <v>8.9</v>
      </c>
      <c r="J239">
        <v>750</v>
      </c>
      <c r="K239" s="5">
        <f t="shared" si="4"/>
        <v>149.81273408239699</v>
      </c>
      <c r="L239" s="5"/>
      <c r="M239" s="8"/>
      <c r="N239" s="7">
        <v>15.75</v>
      </c>
      <c r="O239" s="7"/>
      <c r="P239" s="7"/>
      <c r="Q239" s="5"/>
      <c r="R239" s="5"/>
      <c r="S239" s="5"/>
      <c r="T239" s="5"/>
      <c r="U239" s="5"/>
      <c r="V239" s="5"/>
      <c r="W239" s="5"/>
      <c r="X239" s="8"/>
      <c r="Y239" s="8"/>
      <c r="Z239" s="8"/>
      <c r="AA239" s="8"/>
      <c r="AB239" s="8"/>
      <c r="AC239" s="5"/>
      <c r="AD239" s="8"/>
      <c r="AE239" s="8"/>
      <c r="AF239" s="8"/>
      <c r="AG239" s="8"/>
      <c r="AH239" s="8"/>
      <c r="AI239" s="8"/>
      <c r="AJ239" s="5"/>
      <c r="AK239" s="8"/>
      <c r="AL239" s="8"/>
      <c r="AM239" s="8"/>
      <c r="AN239" s="8"/>
      <c r="AO239" s="8"/>
      <c r="AP239" s="8"/>
      <c r="AQ239" s="9"/>
      <c r="AR239" s="8"/>
      <c r="AS239" s="8"/>
      <c r="AT239" s="8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8"/>
      <c r="BJ239" s="5"/>
      <c r="BK239" s="5"/>
      <c r="BL239" s="5"/>
      <c r="BM239" s="8"/>
      <c r="BN239" s="8"/>
      <c r="BO239" s="7"/>
      <c r="BP239" s="5"/>
      <c r="BQ239" s="5"/>
      <c r="BR239" s="5"/>
      <c r="BS239" s="5"/>
      <c r="BT239" s="7"/>
      <c r="BU239" s="7"/>
      <c r="BV239" s="7"/>
      <c r="BW239" s="7"/>
      <c r="BX239" s="7"/>
      <c r="BY239" s="7"/>
      <c r="BZ239" s="7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8"/>
      <c r="CL239" s="5"/>
      <c r="CM239" s="5"/>
      <c r="CN239" s="8"/>
      <c r="CO239" s="5"/>
      <c r="CP239" s="5"/>
      <c r="CQ239" s="5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</row>
    <row r="240" spans="1:166" x14ac:dyDescent="0.25">
      <c r="A240" t="s">
        <v>141</v>
      </c>
      <c r="C240" s="6">
        <v>39476</v>
      </c>
      <c r="D240" s="5"/>
      <c r="E240" s="6"/>
      <c r="G240" s="5">
        <v>57</v>
      </c>
      <c r="H240" t="s">
        <v>114</v>
      </c>
      <c r="I240" s="7">
        <v>8.9</v>
      </c>
      <c r="J240">
        <v>750</v>
      </c>
      <c r="K240" s="5">
        <f t="shared" si="4"/>
        <v>149.81273408239699</v>
      </c>
      <c r="L240" s="5"/>
      <c r="M240" s="8"/>
      <c r="N240" s="7">
        <v>16.75</v>
      </c>
      <c r="O240" s="7"/>
      <c r="P240" s="7"/>
      <c r="Q240" s="5"/>
      <c r="R240" s="5"/>
      <c r="S240" s="5"/>
      <c r="T240" s="5"/>
      <c r="U240" s="5"/>
      <c r="V240" s="5"/>
      <c r="W240" s="5"/>
      <c r="X240" s="8"/>
      <c r="Y240" s="8"/>
      <c r="Z240" s="8"/>
      <c r="AA240" s="8"/>
      <c r="AB240" s="8"/>
      <c r="AC240" s="5"/>
      <c r="AD240" s="8"/>
      <c r="AE240" s="8"/>
      <c r="AF240" s="8"/>
      <c r="AG240" s="8"/>
      <c r="AH240" s="8"/>
      <c r="AI240" s="8"/>
      <c r="AJ240" s="5"/>
      <c r="AK240" s="8"/>
      <c r="AL240" s="8"/>
      <c r="AM240" s="8"/>
      <c r="AN240" s="8"/>
      <c r="AO240" s="8"/>
      <c r="AP240" s="8"/>
      <c r="AQ240" s="9"/>
      <c r="AR240" s="8"/>
      <c r="AS240" s="8"/>
      <c r="AT240" s="8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8"/>
      <c r="BJ240" s="5"/>
      <c r="BK240" s="5"/>
      <c r="BL240" s="5"/>
      <c r="BM240" s="8"/>
      <c r="BN240" s="8"/>
      <c r="BO240" s="7"/>
      <c r="BP240" s="5"/>
      <c r="BQ240" s="5"/>
      <c r="BR240" s="5"/>
      <c r="BS240" s="5"/>
      <c r="BT240" s="7"/>
      <c r="BU240" s="7"/>
      <c r="BV240" s="7"/>
      <c r="BW240" s="7"/>
      <c r="BX240" s="7"/>
      <c r="BY240" s="7"/>
      <c r="BZ240" s="7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8"/>
      <c r="CL240" s="5"/>
      <c r="CM240" s="5"/>
      <c r="CN240" s="8"/>
      <c r="CO240" s="5"/>
      <c r="CP240" s="5"/>
      <c r="CQ240" s="5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</row>
    <row r="241" spans="1:166" x14ac:dyDescent="0.25">
      <c r="A241" t="s">
        <v>141</v>
      </c>
      <c r="C241" s="6">
        <v>39483</v>
      </c>
      <c r="D241" s="5">
        <v>6</v>
      </c>
      <c r="E241" s="6" t="s">
        <v>239</v>
      </c>
      <c r="F241" t="s">
        <v>89</v>
      </c>
      <c r="G241" s="5">
        <v>64</v>
      </c>
      <c r="H241" t="s">
        <v>114</v>
      </c>
      <c r="I241" s="7">
        <v>8.9</v>
      </c>
      <c r="J241">
        <v>750</v>
      </c>
      <c r="K241" s="5">
        <f t="shared" si="4"/>
        <v>149.81273408239699</v>
      </c>
      <c r="L241" s="5"/>
      <c r="M241" s="8"/>
      <c r="N241" s="8"/>
      <c r="O241" s="8"/>
      <c r="P241" s="8"/>
      <c r="Q241" s="5"/>
      <c r="R241" s="5"/>
      <c r="S241" s="5"/>
      <c r="T241" s="5"/>
      <c r="U241" s="5"/>
      <c r="V241" s="5"/>
      <c r="W241" s="5"/>
      <c r="X241" s="8"/>
      <c r="Y241" s="8"/>
      <c r="Z241" s="8"/>
      <c r="AA241" s="8"/>
      <c r="AB241" s="8"/>
      <c r="AC241" s="5">
        <v>275.51014265846186</v>
      </c>
      <c r="AD241" s="8"/>
      <c r="AE241" s="8"/>
      <c r="AF241" s="8"/>
      <c r="AG241" s="8"/>
      <c r="AH241" s="8"/>
      <c r="AI241" s="8"/>
      <c r="AJ241" s="5">
        <v>219.53377100577978</v>
      </c>
      <c r="AK241" s="8">
        <v>3.7414181649366181</v>
      </c>
      <c r="AL241" s="8"/>
      <c r="AM241" s="8"/>
      <c r="AN241" s="8"/>
      <c r="AO241" s="8"/>
      <c r="AP241" s="8"/>
      <c r="AQ241" s="9">
        <f>AK241/AJ241</f>
        <v>1.7042563191055082E-2</v>
      </c>
      <c r="AR241" s="8"/>
      <c r="AS241" s="8"/>
      <c r="AT241" s="8"/>
      <c r="AU241" s="5">
        <v>13.43222557029919</v>
      </c>
      <c r="AV241" s="5"/>
      <c r="AW241" s="5"/>
      <c r="AX241" s="5"/>
      <c r="AY241" s="5">
        <v>248.63207555034279</v>
      </c>
      <c r="AZ241" s="5"/>
      <c r="BA241" s="5"/>
      <c r="BB241" s="5"/>
      <c r="BC241" s="5"/>
      <c r="BD241" s="5"/>
      <c r="BE241" s="5"/>
      <c r="BF241" s="5">
        <v>0</v>
      </c>
      <c r="BG241" s="5">
        <v>0</v>
      </c>
      <c r="BH241" s="5">
        <v>262.06430112064197</v>
      </c>
      <c r="BI241" s="8"/>
      <c r="BJ241" s="5"/>
      <c r="BK241" s="5">
        <f>AC241+AJ241+BH241</f>
        <v>757.10821478488356</v>
      </c>
      <c r="BL241" s="5"/>
      <c r="BM241" s="8">
        <f>BH241/BK241</f>
        <v>0.3461384990983119</v>
      </c>
      <c r="BN241" s="8"/>
      <c r="BO241" s="7"/>
      <c r="BP241" s="5"/>
      <c r="BQ241" s="5"/>
      <c r="BR241" s="5"/>
      <c r="BS241" s="5"/>
      <c r="BT241" s="7"/>
      <c r="BU241" s="7"/>
      <c r="BV241" s="7"/>
      <c r="BW241" s="7"/>
      <c r="BX241" s="8">
        <f>AC241/BK241</f>
        <v>0.36389797030103854</v>
      </c>
      <c r="BY241" s="8">
        <f>AJ241/BK241</f>
        <v>0.28996353060064961</v>
      </c>
      <c r="BZ241" s="8">
        <f>BH241/BK241</f>
        <v>0.3461384990983119</v>
      </c>
      <c r="CA241" s="5">
        <v>209.96167790592841</v>
      </c>
      <c r="CB241" s="5">
        <v>98.271535310615519</v>
      </c>
      <c r="CC241" s="5">
        <v>111.69014259531289</v>
      </c>
      <c r="CD241" s="5">
        <v>0</v>
      </c>
      <c r="CE241" s="5"/>
      <c r="CF241" s="5"/>
      <c r="CG241" s="5"/>
      <c r="CH241" s="5"/>
      <c r="CI241" s="5">
        <v>0</v>
      </c>
      <c r="CJ241" s="5"/>
      <c r="CK241" s="8"/>
      <c r="CL241" s="5"/>
      <c r="CM241" s="5"/>
      <c r="CN241" s="8"/>
      <c r="CO241" s="5"/>
      <c r="CP241" s="5"/>
      <c r="CQ241" s="5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</row>
    <row r="242" spans="1:166" x14ac:dyDescent="0.25">
      <c r="A242" t="s">
        <v>141</v>
      </c>
      <c r="C242" s="6">
        <v>39484</v>
      </c>
      <c r="D242" s="5"/>
      <c r="E242" s="6"/>
      <c r="G242" s="5">
        <v>65</v>
      </c>
      <c r="H242" t="s">
        <v>114</v>
      </c>
      <c r="I242" s="7">
        <v>8.9</v>
      </c>
      <c r="J242">
        <v>750</v>
      </c>
      <c r="K242" s="5">
        <f t="shared" si="4"/>
        <v>149.81273408239699</v>
      </c>
      <c r="L242" s="5"/>
      <c r="M242" s="8"/>
      <c r="N242" s="7">
        <v>18.5</v>
      </c>
      <c r="O242" s="7"/>
      <c r="P242" s="7"/>
      <c r="Q242" s="5"/>
      <c r="R242" s="5"/>
      <c r="S242" s="5"/>
      <c r="T242" s="5"/>
      <c r="U242" s="5"/>
      <c r="V242" s="5"/>
      <c r="W242" s="5"/>
      <c r="X242" s="8"/>
      <c r="Y242" s="8"/>
      <c r="Z242" s="8"/>
      <c r="AA242" s="8"/>
      <c r="AB242" s="8"/>
      <c r="AC242" s="5"/>
      <c r="AD242" s="8"/>
      <c r="AE242" s="8"/>
      <c r="AF242" s="8"/>
      <c r="AG242" s="8"/>
      <c r="AH242" s="8"/>
      <c r="AI242" s="8"/>
      <c r="AJ242" s="5"/>
      <c r="AK242" s="8"/>
      <c r="AL242" s="8"/>
      <c r="AM242" s="8"/>
      <c r="AN242" s="8"/>
      <c r="AO242" s="8"/>
      <c r="AP242" s="8"/>
      <c r="AQ242" s="9"/>
      <c r="AR242" s="8"/>
      <c r="AS242" s="8"/>
      <c r="AT242" s="8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8"/>
      <c r="BJ242" s="5"/>
      <c r="BK242" s="5"/>
      <c r="BL242" s="5"/>
      <c r="BM242" s="8"/>
      <c r="BN242" s="8"/>
      <c r="BO242" s="7"/>
      <c r="BP242" s="5"/>
      <c r="BQ242" s="5"/>
      <c r="BR242" s="5"/>
      <c r="BS242" s="5"/>
      <c r="BT242" s="7"/>
      <c r="BU242" s="7"/>
      <c r="BV242" s="7"/>
      <c r="BW242" s="7"/>
      <c r="BX242" s="7"/>
      <c r="BY242" s="7"/>
      <c r="BZ242" s="7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8"/>
      <c r="CL242" s="5"/>
      <c r="CM242" s="5"/>
      <c r="CN242" s="8"/>
      <c r="CO242" s="5"/>
      <c r="CP242" s="5"/>
      <c r="CQ242" s="5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</row>
    <row r="243" spans="1:166" x14ac:dyDescent="0.25">
      <c r="A243" t="s">
        <v>141</v>
      </c>
      <c r="C243" s="6">
        <v>39491</v>
      </c>
      <c r="D243" s="5"/>
      <c r="E243" s="6"/>
      <c r="G243" s="5">
        <v>72</v>
      </c>
      <c r="H243" t="s">
        <v>114</v>
      </c>
      <c r="I243" s="7">
        <v>8.9</v>
      </c>
      <c r="J243">
        <v>750</v>
      </c>
      <c r="K243" s="5">
        <f t="shared" si="4"/>
        <v>149.81273408239699</v>
      </c>
      <c r="L243" s="5"/>
      <c r="M243" s="8"/>
      <c r="N243" s="7">
        <v>19.5</v>
      </c>
      <c r="O243" s="7"/>
      <c r="P243" s="7"/>
      <c r="Q243" s="5"/>
      <c r="R243" s="5"/>
      <c r="S243" s="5"/>
      <c r="T243" s="5"/>
      <c r="U243" s="5"/>
      <c r="V243" s="5"/>
      <c r="W243" s="5"/>
      <c r="X243" s="8"/>
      <c r="Y243" s="8"/>
      <c r="Z243" s="8"/>
      <c r="AA243" s="8"/>
      <c r="AB243" s="8"/>
      <c r="AC243" s="5"/>
      <c r="AD243" s="8"/>
      <c r="AE243" s="8"/>
      <c r="AF243" s="8"/>
      <c r="AG243" s="8"/>
      <c r="AH243" s="8"/>
      <c r="AI243" s="8"/>
      <c r="AJ243" s="5"/>
      <c r="AK243" s="8"/>
      <c r="AL243" s="8"/>
      <c r="AM243" s="8"/>
      <c r="AN243" s="8"/>
      <c r="AO243" s="8"/>
      <c r="AP243" s="8"/>
      <c r="AQ243" s="9"/>
      <c r="AR243" s="8"/>
      <c r="AS243" s="8"/>
      <c r="AT243" s="8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8"/>
      <c r="BJ243" s="5"/>
      <c r="BK243" s="5"/>
      <c r="BL243" s="5"/>
      <c r="BM243" s="8"/>
      <c r="BN243" s="8"/>
      <c r="BO243" s="7"/>
      <c r="BP243" s="5"/>
      <c r="BQ243" s="5"/>
      <c r="BR243" s="5"/>
      <c r="BS243" s="5"/>
      <c r="BT243" s="7"/>
      <c r="BU243" s="7"/>
      <c r="BV243" s="7"/>
      <c r="BW243" s="7"/>
      <c r="BX243" s="7"/>
      <c r="BY243" s="7"/>
      <c r="BZ243" s="7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8"/>
      <c r="CL243" s="5"/>
      <c r="CM243" s="5"/>
      <c r="CN243" s="8"/>
      <c r="CO243" s="5"/>
      <c r="CP243" s="5"/>
      <c r="CQ243" s="5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</row>
    <row r="244" spans="1:166" x14ac:dyDescent="0.25">
      <c r="A244" t="s">
        <v>141</v>
      </c>
      <c r="C244" s="6">
        <v>39497</v>
      </c>
      <c r="D244" s="5"/>
      <c r="E244" s="6"/>
      <c r="G244" s="5">
        <v>78</v>
      </c>
      <c r="H244" t="s">
        <v>114</v>
      </c>
      <c r="I244" s="7">
        <v>8.9</v>
      </c>
      <c r="J244">
        <v>750</v>
      </c>
      <c r="K244" s="5">
        <f t="shared" si="4"/>
        <v>149.81273408239699</v>
      </c>
      <c r="L244" s="5"/>
      <c r="M244" s="8"/>
      <c r="N244" s="7">
        <v>20.350000000000001</v>
      </c>
      <c r="O244" s="7"/>
      <c r="P244" s="7"/>
      <c r="Q244" s="5"/>
      <c r="R244" s="5"/>
      <c r="S244" s="5"/>
      <c r="T244" s="5"/>
      <c r="U244" s="5"/>
      <c r="V244" s="5"/>
      <c r="W244" s="5"/>
      <c r="X244" s="8"/>
      <c r="Y244" s="8"/>
      <c r="Z244" s="8"/>
      <c r="AA244" s="8"/>
      <c r="AB244" s="8"/>
      <c r="AC244" s="5">
        <v>321.02735151756565</v>
      </c>
      <c r="AD244" s="8"/>
      <c r="AE244" s="8"/>
      <c r="AF244" s="8"/>
      <c r="AG244" s="8"/>
      <c r="AH244" s="8"/>
      <c r="AI244" s="8"/>
      <c r="AJ244" s="5">
        <v>240.78479292978341</v>
      </c>
      <c r="AK244" s="8">
        <v>3.7304044429250878</v>
      </c>
      <c r="AL244" s="8"/>
      <c r="AM244" s="8"/>
      <c r="AN244" s="8"/>
      <c r="AO244" s="8"/>
      <c r="AP244" s="8"/>
      <c r="AQ244" s="9">
        <f>AK244/AJ244</f>
        <v>1.5492691201694501E-2</v>
      </c>
      <c r="AR244" s="8"/>
      <c r="AS244" s="8"/>
      <c r="AT244" s="8"/>
      <c r="AU244" s="5">
        <v>2.3752928819393366</v>
      </c>
      <c r="AV244" s="5"/>
      <c r="AW244" s="5"/>
      <c r="AX244" s="5"/>
      <c r="AY244" s="5">
        <v>269.8762285628236</v>
      </c>
      <c r="AZ244" s="5"/>
      <c r="BA244" s="5"/>
      <c r="BB244" s="5"/>
      <c r="BC244" s="5"/>
      <c r="BD244" s="5"/>
      <c r="BE244" s="5"/>
      <c r="BF244" s="5">
        <v>0</v>
      </c>
      <c r="BG244" s="5">
        <v>0</v>
      </c>
      <c r="BH244" s="5">
        <v>272.25152144476294</v>
      </c>
      <c r="BI244" s="8"/>
      <c r="BJ244" s="5"/>
      <c r="BK244" s="5">
        <f>AC244+AJ244+BH244</f>
        <v>834.063665892112</v>
      </c>
      <c r="BL244" s="5"/>
      <c r="BM244" s="8">
        <f>BH244/BK244</f>
        <v>0.32641575526918981</v>
      </c>
      <c r="BN244" s="8"/>
      <c r="BO244" s="7"/>
      <c r="BP244" s="5"/>
      <c r="BQ244" s="5"/>
      <c r="BR244" s="5"/>
      <c r="BS244" s="5"/>
      <c r="BT244" s="7"/>
      <c r="BU244" s="7"/>
      <c r="BV244" s="7"/>
      <c r="BW244" s="7"/>
      <c r="BX244" s="8">
        <f>AC244/BK244</f>
        <v>0.38489549976283377</v>
      </c>
      <c r="BY244" s="8">
        <f>AJ244/BK244</f>
        <v>0.28868874496797642</v>
      </c>
      <c r="BZ244" s="8">
        <f>BH244/BK244</f>
        <v>0.32641575526918981</v>
      </c>
      <c r="CA244" s="5">
        <v>108.90656443957458</v>
      </c>
      <c r="CB244" s="5">
        <v>8.3091515561339317</v>
      </c>
      <c r="CC244" s="5">
        <v>100.59741288344065</v>
      </c>
      <c r="CD244" s="5">
        <v>0</v>
      </c>
      <c r="CE244" s="5"/>
      <c r="CF244" s="5"/>
      <c r="CG244" s="5"/>
      <c r="CH244" s="5"/>
      <c r="CI244" s="5">
        <v>0</v>
      </c>
      <c r="CJ244" s="5"/>
      <c r="CK244" s="8"/>
      <c r="CL244" s="5"/>
      <c r="CM244" s="5"/>
      <c r="CN244" s="8"/>
      <c r="CO244" s="5"/>
      <c r="CP244" s="5"/>
      <c r="CQ244" s="5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</row>
    <row r="245" spans="1:166" x14ac:dyDescent="0.25">
      <c r="A245" t="s">
        <v>141</v>
      </c>
      <c r="C245" s="6">
        <v>39510</v>
      </c>
      <c r="D245" s="5">
        <v>7</v>
      </c>
      <c r="E245" t="s">
        <v>208</v>
      </c>
      <c r="F245" t="s">
        <v>14</v>
      </c>
      <c r="G245" s="5">
        <v>91</v>
      </c>
      <c r="H245" t="s">
        <v>114</v>
      </c>
      <c r="I245" s="7">
        <v>8.9</v>
      </c>
      <c r="J245">
        <v>750</v>
      </c>
      <c r="K245" s="5">
        <f t="shared" si="4"/>
        <v>149.81273408239699</v>
      </c>
      <c r="L245" s="5"/>
      <c r="M245" s="8"/>
      <c r="N245" s="7">
        <v>22.2</v>
      </c>
      <c r="O245" s="7"/>
      <c r="P245" s="7"/>
      <c r="Q245" s="5"/>
      <c r="R245" s="5"/>
      <c r="S245" s="5"/>
      <c r="T245" s="5"/>
      <c r="U245" s="5">
        <v>91</v>
      </c>
      <c r="V245" s="5"/>
      <c r="W245" s="5"/>
      <c r="X245" s="8"/>
      <c r="Y245" s="8"/>
      <c r="Z245" s="8"/>
      <c r="AA245" s="8"/>
      <c r="AB245" s="8"/>
      <c r="AC245" s="5">
        <v>353.42703431855597</v>
      </c>
      <c r="AD245" s="8"/>
      <c r="AE245" s="8"/>
      <c r="AF245" s="8"/>
      <c r="AG245" s="8"/>
      <c r="AH245" s="8"/>
      <c r="AI245" s="8"/>
      <c r="AJ245" s="5">
        <v>226.42157361948748</v>
      </c>
      <c r="AK245" s="8">
        <v>3.7955324496503628</v>
      </c>
      <c r="AL245" s="8"/>
      <c r="AM245" s="8"/>
      <c r="AN245" s="8"/>
      <c r="AO245" s="8"/>
      <c r="AP245" s="8"/>
      <c r="AQ245" s="9">
        <f>AK245/AJ245</f>
        <v>1.6763121945389092E-2</v>
      </c>
      <c r="AR245" s="8"/>
      <c r="AS245" s="8"/>
      <c r="AT245" s="8"/>
      <c r="AU245" s="5">
        <v>0</v>
      </c>
      <c r="AV245" s="5"/>
      <c r="AW245" s="5"/>
      <c r="AX245" s="5"/>
      <c r="AY245" s="5">
        <v>409.88485768771335</v>
      </c>
      <c r="AZ245" s="5"/>
      <c r="BA245" s="5"/>
      <c r="BB245" s="5"/>
      <c r="BC245" s="5"/>
      <c r="BD245" s="5"/>
      <c r="BE245" s="5"/>
      <c r="BF245" s="5">
        <v>0</v>
      </c>
      <c r="BG245" s="5">
        <v>0</v>
      </c>
      <c r="BH245" s="5">
        <v>409.88485768771335</v>
      </c>
      <c r="BI245" s="8"/>
      <c r="BJ245" s="5"/>
      <c r="BK245" s="5">
        <f>AC245+AJ245+BH245</f>
        <v>989.73346562575671</v>
      </c>
      <c r="BL245" s="5"/>
      <c r="BM245" s="8">
        <f>BH245/BK245</f>
        <v>0.4141366053825053</v>
      </c>
      <c r="BN245" s="8"/>
      <c r="BO245" s="7"/>
      <c r="BP245" s="5"/>
      <c r="BQ245" s="5"/>
      <c r="BR245" s="5"/>
      <c r="BS245" s="5"/>
      <c r="BT245" s="7"/>
      <c r="BU245" s="7"/>
      <c r="BV245" s="7"/>
      <c r="BW245" s="7"/>
      <c r="BX245" s="8">
        <f>AC245/BK245</f>
        <v>0.35709314334956083</v>
      </c>
      <c r="BY245" s="8">
        <f>AJ245/BK245</f>
        <v>0.22877025126793399</v>
      </c>
      <c r="BZ245" s="8">
        <f>BH245/BK245</f>
        <v>0.4141366053825053</v>
      </c>
      <c r="CA245" s="5">
        <v>96.512116476842948</v>
      </c>
      <c r="CB245" s="5">
        <v>0</v>
      </c>
      <c r="CC245" s="5">
        <v>96.512116476842948</v>
      </c>
      <c r="CD245" s="5">
        <v>0</v>
      </c>
      <c r="CE245" s="5"/>
      <c r="CF245" s="5"/>
      <c r="CG245" s="5"/>
      <c r="CH245" s="5"/>
      <c r="CI245" s="5">
        <v>0</v>
      </c>
      <c r="CJ245" s="5"/>
      <c r="CK245" s="8"/>
      <c r="CL245" s="5"/>
      <c r="CM245" s="5"/>
      <c r="CN245" s="8"/>
      <c r="CO245" s="5"/>
      <c r="CP245" s="5"/>
      <c r="CQ245" s="5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</row>
    <row r="246" spans="1:166" x14ac:dyDescent="0.25">
      <c r="A246" t="s">
        <v>141</v>
      </c>
      <c r="C246" s="6">
        <v>39533</v>
      </c>
      <c r="D246" s="5"/>
      <c r="E246" s="6"/>
      <c r="G246" s="5">
        <v>114</v>
      </c>
      <c r="H246" t="s">
        <v>114</v>
      </c>
      <c r="I246" s="7">
        <v>8.9</v>
      </c>
      <c r="J246">
        <v>750</v>
      </c>
      <c r="K246" s="5">
        <f t="shared" si="4"/>
        <v>149.81273408239699</v>
      </c>
      <c r="L246" s="5"/>
      <c r="M246" s="8"/>
      <c r="N246" s="7">
        <v>23.5</v>
      </c>
      <c r="O246" s="7"/>
      <c r="P246" s="7"/>
      <c r="Q246" s="5"/>
      <c r="R246" s="5"/>
      <c r="S246" s="5"/>
      <c r="T246" s="5"/>
      <c r="U246" s="5"/>
      <c r="V246" s="5"/>
      <c r="W246" s="5"/>
      <c r="X246" s="8"/>
      <c r="Y246" s="8"/>
      <c r="Z246" s="8"/>
      <c r="AA246" s="8"/>
      <c r="AB246" s="8"/>
      <c r="AC246" s="5"/>
      <c r="AD246" s="8"/>
      <c r="AE246" s="8"/>
      <c r="AF246" s="8"/>
      <c r="AG246" s="8"/>
      <c r="AH246" s="8"/>
      <c r="AI246" s="8"/>
      <c r="AJ246" s="5"/>
      <c r="AK246" s="8"/>
      <c r="AL246" s="8"/>
      <c r="AM246" s="8"/>
      <c r="AN246" s="8"/>
      <c r="AO246" s="8"/>
      <c r="AP246" s="8"/>
      <c r="AQ246" s="9"/>
      <c r="AR246" s="8"/>
      <c r="AS246" s="8"/>
      <c r="AT246" s="8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8"/>
      <c r="BJ246" s="5"/>
      <c r="BK246" s="5"/>
      <c r="BL246" s="5"/>
      <c r="BM246" s="8"/>
      <c r="BN246" s="8"/>
      <c r="BO246" s="7"/>
      <c r="BP246" s="5"/>
      <c r="BQ246" s="5"/>
      <c r="BR246" s="5"/>
      <c r="BS246" s="5"/>
      <c r="BT246" s="7"/>
      <c r="BU246" s="7"/>
      <c r="BV246" s="7"/>
      <c r="BW246" s="7"/>
      <c r="BX246" s="7"/>
      <c r="BY246" s="7"/>
      <c r="BZ246" s="7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8"/>
      <c r="CL246" s="5"/>
      <c r="CM246" s="5"/>
      <c r="CN246" s="8"/>
      <c r="CO246" s="5"/>
      <c r="CP246" s="5"/>
      <c r="CQ246" s="5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</row>
    <row r="247" spans="1:166" x14ac:dyDescent="0.25">
      <c r="A247" t="s">
        <v>141</v>
      </c>
      <c r="C247" s="6">
        <v>39538</v>
      </c>
      <c r="D247" s="5"/>
      <c r="E247" s="6"/>
      <c r="G247" s="5">
        <v>119</v>
      </c>
      <c r="H247" t="s">
        <v>114</v>
      </c>
      <c r="I247" s="7">
        <v>8.9</v>
      </c>
      <c r="J247">
        <v>750</v>
      </c>
      <c r="K247" s="5">
        <f t="shared" si="4"/>
        <v>149.81273408239699</v>
      </c>
      <c r="L247" s="5"/>
      <c r="M247" s="8"/>
      <c r="N247" s="8"/>
      <c r="O247" s="8"/>
      <c r="P247" s="8"/>
      <c r="Q247" s="5"/>
      <c r="R247" s="5"/>
      <c r="S247" s="5"/>
      <c r="T247" s="5"/>
      <c r="U247" s="5"/>
      <c r="V247" s="5"/>
      <c r="W247" s="5"/>
      <c r="X247" s="8"/>
      <c r="Y247" s="8"/>
      <c r="Z247" s="8"/>
      <c r="AA247" s="8"/>
      <c r="AB247" s="8"/>
      <c r="AC247" s="5">
        <v>546.39624777002302</v>
      </c>
      <c r="AD247" s="8"/>
      <c r="AE247" s="8"/>
      <c r="AF247" s="8"/>
      <c r="AG247" s="8"/>
      <c r="AH247" s="8"/>
      <c r="AI247" s="8"/>
      <c r="AJ247" s="5">
        <v>251.19570904719367</v>
      </c>
      <c r="AK247" s="8">
        <v>2.9946702326681423</v>
      </c>
      <c r="AL247" s="8"/>
      <c r="AM247" s="8"/>
      <c r="AN247" s="8"/>
      <c r="AO247" s="8"/>
      <c r="AP247" s="8"/>
      <c r="AQ247" s="9">
        <f>AK247/AJ247</f>
        <v>1.192166157625533E-2</v>
      </c>
      <c r="AR247" s="8"/>
      <c r="AS247" s="8"/>
      <c r="AT247" s="8"/>
      <c r="AU247" s="5">
        <v>5.2809567414338181</v>
      </c>
      <c r="AV247" s="5"/>
      <c r="AW247" s="5"/>
      <c r="AX247" s="5"/>
      <c r="AY247" s="5">
        <v>170.524246939352</v>
      </c>
      <c r="AZ247" s="5"/>
      <c r="BA247" s="5"/>
      <c r="BB247" s="5"/>
      <c r="BC247" s="5"/>
      <c r="BD247" s="5"/>
      <c r="BE247" s="5"/>
      <c r="BF247" s="5">
        <v>32.90535323450078</v>
      </c>
      <c r="BG247" s="5">
        <v>348.28390367854433</v>
      </c>
      <c r="BH247" s="5">
        <v>556.99446059383104</v>
      </c>
      <c r="BI247" s="8"/>
      <c r="BJ247" s="5"/>
      <c r="BK247" s="5">
        <f>AC247+AJ247+BH247</f>
        <v>1354.5864174110477</v>
      </c>
      <c r="BL247" s="5"/>
      <c r="BM247" s="8">
        <f>BH247/BK247</f>
        <v>0.41119152933659731</v>
      </c>
      <c r="BN247" s="8"/>
      <c r="BO247" s="7"/>
      <c r="BP247" s="5"/>
      <c r="BQ247" s="5"/>
      <c r="BR247" s="5"/>
      <c r="BS247" s="5"/>
      <c r="BT247" s="7"/>
      <c r="BU247" s="7"/>
      <c r="BV247" s="7"/>
      <c r="BW247" s="7"/>
      <c r="BX247" s="8">
        <f>AC247/BK247</f>
        <v>0.40336758197703065</v>
      </c>
      <c r="BY247" s="8">
        <f>AJ247/BK247</f>
        <v>0.1854408886863721</v>
      </c>
      <c r="BZ247" s="8">
        <f>BH247/BK247</f>
        <v>0.41119152933659731</v>
      </c>
      <c r="CA247" s="5">
        <v>161.62360099408184</v>
      </c>
      <c r="CB247" s="5">
        <v>42.902269921370944</v>
      </c>
      <c r="CC247" s="5">
        <v>43.396422309557309</v>
      </c>
      <c r="CD247" s="5">
        <v>66.265057773614643</v>
      </c>
      <c r="CE247" s="5"/>
      <c r="CF247" s="5"/>
      <c r="CG247" s="5"/>
      <c r="CH247" s="5"/>
      <c r="CI247" s="5">
        <v>9.0598509895389441</v>
      </c>
      <c r="CJ247" s="5"/>
      <c r="CK247" s="8"/>
      <c r="CL247" s="5"/>
      <c r="CM247" s="5"/>
      <c r="CN247" s="8"/>
      <c r="CO247" s="5"/>
      <c r="CP247" s="5"/>
      <c r="CQ247" s="5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</row>
    <row r="248" spans="1:166" x14ac:dyDescent="0.25">
      <c r="A248" t="s">
        <v>141</v>
      </c>
      <c r="C248" s="6">
        <v>39555</v>
      </c>
      <c r="D248" s="5"/>
      <c r="E248" s="6"/>
      <c r="G248" s="5">
        <v>136</v>
      </c>
      <c r="H248" t="s">
        <v>114</v>
      </c>
      <c r="I248" s="7">
        <v>8.9</v>
      </c>
      <c r="J248">
        <v>750</v>
      </c>
      <c r="K248" s="5">
        <f t="shared" si="4"/>
        <v>149.81273408239699</v>
      </c>
      <c r="L248" s="5"/>
      <c r="M248" s="8"/>
      <c r="N248" s="7">
        <v>24.4</v>
      </c>
      <c r="O248" s="7"/>
      <c r="P248" s="7"/>
      <c r="Q248" s="5"/>
      <c r="R248" s="5"/>
      <c r="S248" s="5"/>
      <c r="T248" s="5"/>
      <c r="U248" s="5"/>
      <c r="V248" s="5"/>
      <c r="W248" s="5"/>
      <c r="X248" s="8"/>
      <c r="Y248" s="8"/>
      <c r="Z248" s="8"/>
      <c r="AA248" s="8"/>
      <c r="AB248" s="8"/>
      <c r="AC248" s="5"/>
      <c r="AD248" s="8"/>
      <c r="AE248" s="8"/>
      <c r="AF248" s="8"/>
      <c r="AG248" s="8"/>
      <c r="AH248" s="8"/>
      <c r="AI248" s="8"/>
      <c r="AJ248" s="5"/>
      <c r="AK248" s="8"/>
      <c r="AL248" s="8"/>
      <c r="AM248" s="8"/>
      <c r="AN248" s="8"/>
      <c r="AO248" s="8"/>
      <c r="AP248" s="8"/>
      <c r="AQ248" s="9"/>
      <c r="AR248" s="8"/>
      <c r="AS248" s="8"/>
      <c r="AT248" s="8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8"/>
      <c r="BJ248" s="5"/>
      <c r="BK248" s="5"/>
      <c r="BL248" s="5"/>
      <c r="BM248" s="8"/>
      <c r="BN248" s="8"/>
      <c r="BO248" s="7"/>
      <c r="BP248" s="5"/>
      <c r="BQ248" s="5"/>
      <c r="BR248" s="5"/>
      <c r="BS248" s="5"/>
      <c r="BT248" s="7"/>
      <c r="BU248" s="7"/>
      <c r="BV248" s="7"/>
      <c r="BW248" s="7"/>
      <c r="BX248" s="7"/>
      <c r="BY248" s="7"/>
      <c r="BZ248" s="7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8"/>
      <c r="CL248" s="5"/>
      <c r="CM248" s="5"/>
      <c r="CN248" s="8"/>
      <c r="CO248" s="5"/>
      <c r="CP248" s="5"/>
      <c r="CQ248" s="5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8"/>
    </row>
    <row r="249" spans="1:166" x14ac:dyDescent="0.25">
      <c r="A249" t="s">
        <v>141</v>
      </c>
      <c r="C249" s="6">
        <v>39563</v>
      </c>
      <c r="D249" s="5">
        <v>9</v>
      </c>
      <c r="E249" s="6" t="s">
        <v>207</v>
      </c>
      <c r="F249" t="s">
        <v>15</v>
      </c>
      <c r="G249" s="5">
        <v>144</v>
      </c>
      <c r="H249" t="s">
        <v>114</v>
      </c>
      <c r="I249" s="7">
        <v>8.9</v>
      </c>
      <c r="J249">
        <v>750</v>
      </c>
      <c r="K249" s="5">
        <f t="shared" si="4"/>
        <v>149.81273408239699</v>
      </c>
      <c r="L249" s="5"/>
      <c r="M249" s="8"/>
      <c r="N249" s="8"/>
      <c r="O249" s="8"/>
      <c r="P249" s="8"/>
      <c r="Q249" s="5"/>
      <c r="R249" s="5"/>
      <c r="S249" s="5"/>
      <c r="T249" s="5"/>
      <c r="U249" s="5"/>
      <c r="V249" s="5">
        <v>144</v>
      </c>
      <c r="W249" s="5"/>
      <c r="X249" s="8"/>
      <c r="Y249" s="8"/>
      <c r="Z249" s="8"/>
      <c r="AA249" s="8"/>
      <c r="AB249" s="8"/>
      <c r="AC249" s="5"/>
      <c r="AD249" s="8"/>
      <c r="AE249" s="8"/>
      <c r="AF249" s="8"/>
      <c r="AG249" s="8"/>
      <c r="AH249" s="8"/>
      <c r="AI249" s="8"/>
      <c r="AJ249" s="5"/>
      <c r="AK249" s="8"/>
      <c r="AL249" s="8"/>
      <c r="AM249" s="8"/>
      <c r="AN249" s="8"/>
      <c r="AO249" s="8"/>
      <c r="AP249" s="8"/>
      <c r="AQ249" s="9"/>
      <c r="AR249" s="8"/>
      <c r="AS249" s="8"/>
      <c r="AT249" s="8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8"/>
      <c r="BJ249" s="5"/>
      <c r="BK249" s="5"/>
      <c r="BL249" s="5"/>
      <c r="BM249" s="8"/>
      <c r="BN249" s="8"/>
      <c r="BO249" s="7"/>
      <c r="BP249" s="5"/>
      <c r="BQ249" s="5"/>
      <c r="BR249" s="5"/>
      <c r="BS249" s="5"/>
      <c r="BT249" s="7"/>
      <c r="BU249" s="7"/>
      <c r="BV249" s="7"/>
      <c r="BW249" s="7"/>
      <c r="BX249" s="7"/>
      <c r="BY249" s="7"/>
      <c r="BZ249" s="7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8"/>
      <c r="CL249" s="5"/>
      <c r="CM249" s="5"/>
      <c r="CN249" s="8"/>
      <c r="CO249" s="5"/>
      <c r="CP249" s="5"/>
      <c r="CQ249" s="5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</row>
    <row r="250" spans="1:166" x14ac:dyDescent="0.25">
      <c r="A250" t="s">
        <v>141</v>
      </c>
      <c r="C250" s="6">
        <v>39578</v>
      </c>
      <c r="D250" s="5">
        <v>10</v>
      </c>
      <c r="E250" s="6" t="s">
        <v>108</v>
      </c>
      <c r="F250" t="s">
        <v>16</v>
      </c>
      <c r="G250" s="5">
        <v>159</v>
      </c>
      <c r="H250" t="s">
        <v>114</v>
      </c>
      <c r="I250" s="7">
        <v>8.9</v>
      </c>
      <c r="J250">
        <v>750</v>
      </c>
      <c r="K250" s="5">
        <f t="shared" si="4"/>
        <v>149.81273408239699</v>
      </c>
      <c r="L250" s="5"/>
      <c r="M250" s="8"/>
      <c r="N250" s="8"/>
      <c r="O250" s="8"/>
      <c r="P250" s="8"/>
      <c r="Q250" s="5"/>
      <c r="R250" s="5"/>
      <c r="S250" s="5"/>
      <c r="T250" s="5"/>
      <c r="U250" s="5"/>
      <c r="V250" s="5"/>
      <c r="W250" s="5"/>
      <c r="X250" s="8"/>
      <c r="Y250" s="8"/>
      <c r="Z250" s="8"/>
      <c r="AA250" s="8"/>
      <c r="AB250" s="8"/>
      <c r="AC250" s="5"/>
      <c r="AD250" s="8"/>
      <c r="AE250" s="8"/>
      <c r="AF250" s="8"/>
      <c r="AG250" s="8"/>
      <c r="AH250" s="8"/>
      <c r="AI250" s="8"/>
      <c r="AJ250" s="5"/>
      <c r="AK250" s="8"/>
      <c r="AL250" s="8"/>
      <c r="AM250" s="8"/>
      <c r="AN250" s="8"/>
      <c r="AO250" s="8"/>
      <c r="AP250" s="8"/>
      <c r="AQ250" s="9"/>
      <c r="AR250" s="8"/>
      <c r="AS250" s="8"/>
      <c r="AT250" s="8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>
        <v>391.77968253750998</v>
      </c>
      <c r="BH250" s="5"/>
      <c r="BI250" s="8"/>
      <c r="BJ250" s="5"/>
      <c r="BK250" s="5"/>
      <c r="BL250" s="5"/>
      <c r="BM250" s="8"/>
      <c r="BN250" s="8"/>
      <c r="BO250" s="7">
        <v>35.6</v>
      </c>
      <c r="BP250" s="5">
        <v>139.47356698335358</v>
      </c>
      <c r="BQ250" s="5"/>
      <c r="BR250" s="5"/>
      <c r="BS250" s="5"/>
      <c r="BT250" s="7">
        <v>6.1442099992666774</v>
      </c>
      <c r="BU250" s="7"/>
      <c r="BV250" s="7"/>
      <c r="BW250" s="7"/>
      <c r="BX250" s="7"/>
      <c r="BY250" s="7"/>
      <c r="BZ250" s="7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8"/>
      <c r="CL250" s="5"/>
      <c r="CM250" s="5"/>
      <c r="CN250" s="8"/>
      <c r="CO250" s="5"/>
      <c r="CP250" s="5"/>
      <c r="CQ250" s="5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</row>
    <row r="251" spans="1:166" x14ac:dyDescent="0.25">
      <c r="A251" t="s">
        <v>119</v>
      </c>
      <c r="C251" s="6">
        <v>39419</v>
      </c>
      <c r="D251" s="5">
        <v>1</v>
      </c>
      <c r="E251" s="6" t="s">
        <v>209</v>
      </c>
      <c r="F251" t="s">
        <v>10</v>
      </c>
      <c r="G251" s="5">
        <v>0</v>
      </c>
      <c r="H251" t="s">
        <v>115</v>
      </c>
      <c r="I251" s="7">
        <v>8.9</v>
      </c>
      <c r="J251">
        <v>750</v>
      </c>
      <c r="K251" s="5">
        <f t="shared" si="4"/>
        <v>149.81273408239699</v>
      </c>
      <c r="L251" s="5"/>
      <c r="M251" s="8"/>
      <c r="N251" s="8"/>
      <c r="O251" s="8"/>
      <c r="P251" s="8"/>
      <c r="Q251" s="5"/>
      <c r="R251" s="5"/>
      <c r="S251" s="5"/>
      <c r="T251" s="5"/>
      <c r="U251" s="5"/>
      <c r="V251" s="5"/>
      <c r="W251" s="5"/>
      <c r="X251" s="8"/>
      <c r="Y251" s="8"/>
      <c r="Z251" s="8"/>
      <c r="AA251" s="8"/>
      <c r="AB251" s="8"/>
      <c r="AC251" s="5"/>
      <c r="AD251" s="8"/>
      <c r="AE251" s="8"/>
      <c r="AF251" s="8"/>
      <c r="AG251" s="8"/>
      <c r="AH251" s="8"/>
      <c r="AI251" s="8"/>
      <c r="AJ251" s="5"/>
      <c r="AK251" s="8"/>
      <c r="AL251" s="8"/>
      <c r="AM251" s="8"/>
      <c r="AN251" s="8"/>
      <c r="AO251" s="8"/>
      <c r="AP251" s="8"/>
      <c r="AQ251" s="9"/>
      <c r="AR251" s="8"/>
      <c r="AS251" s="8"/>
      <c r="AT251" s="8"/>
      <c r="AU251" s="5">
        <v>0</v>
      </c>
      <c r="AV251" s="5"/>
      <c r="AW251" s="5"/>
      <c r="AX251" s="5"/>
      <c r="AY251" s="5">
        <v>0</v>
      </c>
      <c r="AZ251" s="5"/>
      <c r="BA251" s="5"/>
      <c r="BB251" s="5"/>
      <c r="BC251" s="5"/>
      <c r="BD251" s="5"/>
      <c r="BE251" s="5"/>
      <c r="BF251" s="5">
        <v>0</v>
      </c>
      <c r="BG251" s="5">
        <v>0</v>
      </c>
      <c r="BH251" s="5"/>
      <c r="BI251" s="8"/>
      <c r="BJ251" s="5"/>
      <c r="BK251" s="5"/>
      <c r="BL251" s="5"/>
      <c r="BM251" s="8"/>
      <c r="BN251" s="8"/>
      <c r="BO251" s="7"/>
      <c r="BP251" s="5"/>
      <c r="BQ251" s="5"/>
      <c r="BR251" s="5"/>
      <c r="BS251" s="5"/>
      <c r="BT251" s="7"/>
      <c r="BU251" s="7"/>
      <c r="BV251" s="7"/>
      <c r="BW251" s="7"/>
      <c r="BX251" s="7"/>
      <c r="BY251" s="7"/>
      <c r="BZ251" s="7"/>
      <c r="CA251" s="5">
        <v>0</v>
      </c>
      <c r="CB251" s="5">
        <v>0</v>
      </c>
      <c r="CC251" s="5">
        <v>0</v>
      </c>
      <c r="CD251" s="5">
        <v>0</v>
      </c>
      <c r="CE251" s="5"/>
      <c r="CF251" s="5"/>
      <c r="CG251" s="5"/>
      <c r="CH251" s="5"/>
      <c r="CI251" s="5">
        <v>0</v>
      </c>
      <c r="CJ251" s="5"/>
      <c r="CK251" s="8"/>
      <c r="CL251" s="5"/>
      <c r="CM251" s="5"/>
      <c r="CN251" s="8"/>
      <c r="CO251" s="5"/>
      <c r="CP251" s="5"/>
      <c r="CQ251" s="5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</row>
    <row r="252" spans="1:166" x14ac:dyDescent="0.25">
      <c r="A252" t="s">
        <v>119</v>
      </c>
      <c r="C252" s="6">
        <v>39440</v>
      </c>
      <c r="D252" s="5">
        <v>4</v>
      </c>
      <c r="E252" t="s">
        <v>210</v>
      </c>
      <c r="F252" t="s">
        <v>12</v>
      </c>
      <c r="G252" s="5">
        <v>21</v>
      </c>
      <c r="H252" t="s">
        <v>115</v>
      </c>
      <c r="I252" s="7">
        <v>8.9</v>
      </c>
      <c r="J252">
        <v>750</v>
      </c>
      <c r="K252" s="5">
        <f t="shared" si="4"/>
        <v>149.81273408239699</v>
      </c>
      <c r="L252" s="5"/>
      <c r="M252" s="8"/>
      <c r="N252" s="8"/>
      <c r="O252" s="8"/>
      <c r="P252" s="8"/>
      <c r="Q252" s="5"/>
      <c r="R252" s="5">
        <v>21</v>
      </c>
      <c r="S252" s="5"/>
      <c r="T252" s="5"/>
      <c r="U252" s="5"/>
      <c r="V252" s="5"/>
      <c r="W252" s="5"/>
      <c r="X252" s="8"/>
      <c r="Y252" s="8"/>
      <c r="Z252" s="8"/>
      <c r="AA252" s="8"/>
      <c r="AB252" s="8"/>
      <c r="AC252" s="5"/>
      <c r="AD252" s="8"/>
      <c r="AE252" s="8"/>
      <c r="AF252" s="8"/>
      <c r="AG252" s="8"/>
      <c r="AH252" s="8"/>
      <c r="AI252" s="8"/>
      <c r="AJ252" s="5"/>
      <c r="AK252" s="8"/>
      <c r="AL252" s="8"/>
      <c r="AM252" s="8"/>
      <c r="AN252" s="8"/>
      <c r="AO252" s="8"/>
      <c r="AP252" s="8"/>
      <c r="AQ252" s="9"/>
      <c r="AR252" s="8"/>
      <c r="AS252" s="8"/>
      <c r="AT252" s="8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8"/>
      <c r="BJ252" s="5"/>
      <c r="BK252" s="5"/>
      <c r="BL252" s="5"/>
      <c r="BM252" s="8"/>
      <c r="BN252" s="8"/>
      <c r="BO252" s="7"/>
      <c r="BP252" s="5"/>
      <c r="BQ252" s="5"/>
      <c r="BR252" s="5"/>
      <c r="BS252" s="5"/>
      <c r="BT252" s="7"/>
      <c r="BU252" s="7"/>
      <c r="BV252" s="7"/>
      <c r="BW252" s="7"/>
      <c r="BX252" s="7"/>
      <c r="BY252" s="7"/>
      <c r="BZ252" s="7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8"/>
      <c r="CL252" s="5"/>
      <c r="CM252" s="5"/>
      <c r="CN252" s="8"/>
      <c r="CO252" s="5"/>
      <c r="CP252" s="5"/>
      <c r="CQ252" s="5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</row>
    <row r="253" spans="1:166" x14ac:dyDescent="0.25">
      <c r="A253" t="s">
        <v>119</v>
      </c>
      <c r="C253" s="6">
        <v>39443</v>
      </c>
      <c r="D253" s="5"/>
      <c r="E253" s="6"/>
      <c r="G253" s="5">
        <v>24</v>
      </c>
      <c r="H253" t="s">
        <v>115</v>
      </c>
      <c r="I253" s="7">
        <v>8.9</v>
      </c>
      <c r="J253">
        <v>750</v>
      </c>
      <c r="K253" s="5">
        <f t="shared" si="4"/>
        <v>149.81273408239699</v>
      </c>
      <c r="L253" s="5"/>
      <c r="M253" s="8"/>
      <c r="N253" s="7">
        <v>6.95</v>
      </c>
      <c r="O253" s="7"/>
      <c r="P253" s="7"/>
      <c r="Q253" s="5"/>
      <c r="R253" s="5"/>
      <c r="S253" s="5"/>
      <c r="T253" s="5"/>
      <c r="U253" s="5"/>
      <c r="V253" s="5"/>
      <c r="W253" s="5"/>
      <c r="X253" s="8"/>
      <c r="Y253" s="8"/>
      <c r="Z253" s="8"/>
      <c r="AA253" s="8"/>
      <c r="AB253" s="8"/>
      <c r="AC253" s="5"/>
      <c r="AD253" s="8"/>
      <c r="AE253" s="8"/>
      <c r="AF253" s="8"/>
      <c r="AG253" s="8"/>
      <c r="AH253" s="8"/>
      <c r="AI253" s="8"/>
      <c r="AJ253" s="5"/>
      <c r="AK253" s="8"/>
      <c r="AL253" s="8"/>
      <c r="AM253" s="8"/>
      <c r="AN253" s="8"/>
      <c r="AO253" s="8"/>
      <c r="AP253" s="8"/>
      <c r="AQ253" s="9"/>
      <c r="AR253" s="8"/>
      <c r="AS253" s="8"/>
      <c r="AT253" s="8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8"/>
      <c r="BJ253" s="5"/>
      <c r="BK253" s="5"/>
      <c r="BL253" s="5"/>
      <c r="BM253" s="8"/>
      <c r="BN253" s="8"/>
      <c r="BO253" s="7"/>
      <c r="BP253" s="5"/>
      <c r="BQ253" s="5"/>
      <c r="BR253" s="5"/>
      <c r="BS253" s="5"/>
      <c r="BT253" s="7"/>
      <c r="BU253" s="7"/>
      <c r="BV253" s="7"/>
      <c r="BW253" s="7"/>
      <c r="BX253" s="7"/>
      <c r="BY253" s="7"/>
      <c r="BZ253" s="7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8"/>
      <c r="CL253" s="5"/>
      <c r="CM253" s="5"/>
      <c r="CN253" s="8"/>
      <c r="CO253" s="5"/>
      <c r="CP253" s="5"/>
      <c r="CQ253" s="5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</row>
    <row r="254" spans="1:166" x14ac:dyDescent="0.25">
      <c r="A254" t="s">
        <v>119</v>
      </c>
      <c r="C254" s="6">
        <v>39449</v>
      </c>
      <c r="D254" s="5"/>
      <c r="E254" s="6"/>
      <c r="G254" s="5">
        <v>30</v>
      </c>
      <c r="H254" t="s">
        <v>115</v>
      </c>
      <c r="I254" s="7">
        <v>8.9</v>
      </c>
      <c r="J254">
        <v>750</v>
      </c>
      <c r="K254" s="5">
        <f t="shared" si="4"/>
        <v>149.81273408239699</v>
      </c>
      <c r="L254" s="5"/>
      <c r="M254" s="8"/>
      <c r="N254" s="7">
        <v>9.65</v>
      </c>
      <c r="O254" s="7"/>
      <c r="P254" s="7"/>
      <c r="Q254" s="5"/>
      <c r="R254" s="5"/>
      <c r="S254" s="5"/>
      <c r="T254" s="5"/>
      <c r="U254" s="5"/>
      <c r="V254" s="5"/>
      <c r="W254" s="5"/>
      <c r="X254" s="8"/>
      <c r="Y254" s="8"/>
      <c r="Z254" s="8"/>
      <c r="AA254" s="8"/>
      <c r="AB254" s="8"/>
      <c r="AC254" s="5"/>
      <c r="AD254" s="8"/>
      <c r="AE254" s="8"/>
      <c r="AF254" s="8"/>
      <c r="AG254" s="8"/>
      <c r="AH254" s="8"/>
      <c r="AI254" s="8"/>
      <c r="AJ254" s="5"/>
      <c r="AK254" s="8">
        <v>0.43140131578947366</v>
      </c>
      <c r="AL254" s="8"/>
      <c r="AM254" s="8"/>
      <c r="AN254" s="8"/>
      <c r="AO254" s="8"/>
      <c r="AP254" s="8"/>
      <c r="AQ254" s="9"/>
      <c r="AR254" s="8"/>
      <c r="AS254" s="8"/>
      <c r="AT254" s="8"/>
      <c r="AU254" s="5">
        <v>0</v>
      </c>
      <c r="AV254" s="5"/>
      <c r="AW254" s="5"/>
      <c r="AX254" s="5"/>
      <c r="AY254" s="5">
        <v>0</v>
      </c>
      <c r="AZ254" s="5"/>
      <c r="BA254" s="5"/>
      <c r="BB254" s="5"/>
      <c r="BC254" s="5"/>
      <c r="BD254" s="5"/>
      <c r="BE254" s="5"/>
      <c r="BF254" s="5">
        <v>0</v>
      </c>
      <c r="BG254" s="5">
        <v>0</v>
      </c>
      <c r="BH254" s="5"/>
      <c r="BI254" s="8"/>
      <c r="BJ254" s="5"/>
      <c r="BK254" s="5"/>
      <c r="BL254" s="5"/>
      <c r="BM254" s="8"/>
      <c r="BN254" s="8"/>
      <c r="BO254" s="7"/>
      <c r="BP254" s="5"/>
      <c r="BQ254" s="5"/>
      <c r="BR254" s="5"/>
      <c r="BS254" s="5"/>
      <c r="BT254" s="7"/>
      <c r="BU254" s="7"/>
      <c r="BV254" s="7"/>
      <c r="BW254" s="7"/>
      <c r="BX254" s="7"/>
      <c r="BY254" s="7"/>
      <c r="BZ254" s="7"/>
      <c r="CA254" s="5">
        <v>0</v>
      </c>
      <c r="CB254" s="5">
        <v>0</v>
      </c>
      <c r="CC254" s="5">
        <v>0</v>
      </c>
      <c r="CD254" s="5">
        <v>0</v>
      </c>
      <c r="CE254" s="5"/>
      <c r="CF254" s="5"/>
      <c r="CG254" s="5"/>
      <c r="CH254" s="5"/>
      <c r="CI254" s="5">
        <v>0</v>
      </c>
      <c r="CJ254" s="5"/>
      <c r="CK254" s="8"/>
      <c r="CL254" s="5"/>
      <c r="CM254" s="5"/>
      <c r="CN254" s="8"/>
      <c r="CO254" s="5"/>
      <c r="CP254" s="5"/>
      <c r="CQ254" s="5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</row>
    <row r="255" spans="1:166" x14ac:dyDescent="0.25">
      <c r="A255" t="s">
        <v>119</v>
      </c>
      <c r="C255" s="6">
        <v>39455</v>
      </c>
      <c r="D255" s="5"/>
      <c r="E255" s="6"/>
      <c r="G255" s="5">
        <v>36</v>
      </c>
      <c r="H255" t="s">
        <v>115</v>
      </c>
      <c r="I255" s="7">
        <v>8.9</v>
      </c>
      <c r="J255">
        <v>750</v>
      </c>
      <c r="K255" s="5">
        <f t="shared" si="4"/>
        <v>149.81273408239699</v>
      </c>
      <c r="L255" s="5"/>
      <c r="M255" s="8"/>
      <c r="N255" s="7">
        <v>10.75</v>
      </c>
      <c r="O255" s="7"/>
      <c r="P255" s="7"/>
      <c r="Q255" s="5"/>
      <c r="R255" s="5"/>
      <c r="S255" s="5"/>
      <c r="T255" s="5"/>
      <c r="U255" s="5"/>
      <c r="V255" s="5"/>
      <c r="W255" s="5"/>
      <c r="X255" s="8"/>
      <c r="Y255" s="8"/>
      <c r="Z255" s="8"/>
      <c r="AA255" s="8"/>
      <c r="AB255" s="8"/>
      <c r="AC255" s="5"/>
      <c r="AD255" s="8"/>
      <c r="AE255" s="8"/>
      <c r="AF255" s="8"/>
      <c r="AG255" s="8"/>
      <c r="AH255" s="8"/>
      <c r="AI255" s="8"/>
      <c r="AJ255" s="5"/>
      <c r="AK255" s="8"/>
      <c r="AL255" s="8"/>
      <c r="AM255" s="8"/>
      <c r="AN255" s="8"/>
      <c r="AO255" s="8"/>
      <c r="AP255" s="8"/>
      <c r="AQ255" s="9"/>
      <c r="AR255" s="8"/>
      <c r="AS255" s="8"/>
      <c r="AT255" s="8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8"/>
      <c r="BJ255" s="5"/>
      <c r="BK255" s="5"/>
      <c r="BL255" s="5"/>
      <c r="BM255" s="8"/>
      <c r="BN255" s="8"/>
      <c r="BO255" s="7"/>
      <c r="BP255" s="5"/>
      <c r="BQ255" s="5"/>
      <c r="BR255" s="5"/>
      <c r="BS255" s="5"/>
      <c r="BT255" s="7"/>
      <c r="BU255" s="7"/>
      <c r="BV255" s="7"/>
      <c r="BW255" s="7"/>
      <c r="BX255" s="7"/>
      <c r="BY255" s="7"/>
      <c r="BZ255" s="7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8"/>
      <c r="CL255" s="5"/>
      <c r="CM255" s="5"/>
      <c r="CN255" s="8"/>
      <c r="CO255" s="5"/>
      <c r="CP255" s="5"/>
      <c r="CQ255" s="5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</row>
    <row r="256" spans="1:166" x14ac:dyDescent="0.25">
      <c r="A256" t="s">
        <v>119</v>
      </c>
      <c r="C256" s="6">
        <v>39461</v>
      </c>
      <c r="D256" s="5"/>
      <c r="E256" s="6"/>
      <c r="G256" s="5">
        <v>42</v>
      </c>
      <c r="H256" t="s">
        <v>115</v>
      </c>
      <c r="I256" s="7">
        <v>8.9</v>
      </c>
      <c r="J256">
        <v>750</v>
      </c>
      <c r="K256" s="5">
        <f t="shared" si="4"/>
        <v>149.81273408239699</v>
      </c>
      <c r="L256" s="5"/>
      <c r="M256" s="8"/>
      <c r="N256" s="8"/>
      <c r="O256" s="8"/>
      <c r="P256" s="8"/>
      <c r="Q256" s="5"/>
      <c r="R256" s="5"/>
      <c r="S256" s="5"/>
      <c r="T256" s="5"/>
      <c r="U256" s="5"/>
      <c r="V256" s="5"/>
      <c r="W256" s="5"/>
      <c r="X256" s="8"/>
      <c r="Y256" s="8"/>
      <c r="Z256" s="8"/>
      <c r="AA256" s="8"/>
      <c r="AB256" s="8"/>
      <c r="AC256" s="5"/>
      <c r="AD256" s="8"/>
      <c r="AE256" s="8"/>
      <c r="AF256" s="8"/>
      <c r="AG256" s="8"/>
      <c r="AH256" s="8"/>
      <c r="AI256" s="8"/>
      <c r="AJ256" s="5"/>
      <c r="AK256" s="8">
        <v>1.6958552631578947</v>
      </c>
      <c r="AL256" s="8"/>
      <c r="AM256" s="8"/>
      <c r="AN256" s="8"/>
      <c r="AO256" s="8"/>
      <c r="AP256" s="8"/>
      <c r="AQ256" s="9"/>
      <c r="AR256" s="8"/>
      <c r="AS256" s="8"/>
      <c r="AT256" s="8"/>
      <c r="AU256" s="5">
        <v>0</v>
      </c>
      <c r="AV256" s="5"/>
      <c r="AW256" s="5"/>
      <c r="AX256" s="5"/>
      <c r="AY256" s="5">
        <v>0</v>
      </c>
      <c r="AZ256" s="5"/>
      <c r="BA256" s="5"/>
      <c r="BB256" s="5"/>
      <c r="BC256" s="5"/>
      <c r="BD256" s="5"/>
      <c r="BE256" s="5"/>
      <c r="BF256" s="5">
        <v>0</v>
      </c>
      <c r="BG256" s="5">
        <v>0</v>
      </c>
      <c r="BH256" s="5"/>
      <c r="BI256" s="8"/>
      <c r="BJ256" s="5"/>
      <c r="BK256" s="5"/>
      <c r="BL256" s="5"/>
      <c r="BM256" s="8"/>
      <c r="BN256" s="8"/>
      <c r="BO256" s="7"/>
      <c r="BP256" s="5"/>
      <c r="BQ256" s="5"/>
      <c r="BR256" s="5"/>
      <c r="BS256" s="5"/>
      <c r="BT256" s="7"/>
      <c r="BU256" s="7"/>
      <c r="BV256" s="7"/>
      <c r="BW256" s="7"/>
      <c r="BX256" s="7"/>
      <c r="BY256" s="7"/>
      <c r="BZ256" s="7"/>
      <c r="CA256" s="5">
        <v>0</v>
      </c>
      <c r="CB256" s="5">
        <v>0</v>
      </c>
      <c r="CC256" s="5">
        <v>0</v>
      </c>
      <c r="CD256" s="5">
        <v>0</v>
      </c>
      <c r="CE256" s="5"/>
      <c r="CF256" s="5"/>
      <c r="CG256" s="5"/>
      <c r="CH256" s="5"/>
      <c r="CI256" s="5">
        <v>0</v>
      </c>
      <c r="CJ256" s="5"/>
      <c r="CK256" s="8"/>
      <c r="CL256" s="5"/>
      <c r="CM256" s="5"/>
      <c r="CN256" s="8"/>
      <c r="CO256" s="5"/>
      <c r="CP256" s="5"/>
      <c r="CQ256" s="5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</row>
    <row r="257" spans="1:166" x14ac:dyDescent="0.25">
      <c r="A257" t="s">
        <v>119</v>
      </c>
      <c r="C257" s="6">
        <v>39462</v>
      </c>
      <c r="D257" s="5"/>
      <c r="E257" s="6"/>
      <c r="G257" s="5">
        <v>43</v>
      </c>
      <c r="H257" t="s">
        <v>115</v>
      </c>
      <c r="I257" s="7">
        <v>8.9</v>
      </c>
      <c r="J257">
        <v>750</v>
      </c>
      <c r="K257" s="5">
        <f t="shared" si="4"/>
        <v>149.81273408239699</v>
      </c>
      <c r="L257" s="5"/>
      <c r="M257" s="8"/>
      <c r="N257" s="7">
        <v>13.05</v>
      </c>
      <c r="O257" s="7"/>
      <c r="P257" s="7"/>
      <c r="Q257" s="5"/>
      <c r="R257" s="5"/>
      <c r="S257" s="5"/>
      <c r="T257" s="5"/>
      <c r="U257" s="5"/>
      <c r="V257" s="5"/>
      <c r="W257" s="5"/>
      <c r="X257" s="8"/>
      <c r="Y257" s="8"/>
      <c r="Z257" s="8"/>
      <c r="AA257" s="8"/>
      <c r="AB257" s="8"/>
      <c r="AC257" s="5"/>
      <c r="AD257" s="8"/>
      <c r="AE257" s="8"/>
      <c r="AF257" s="8"/>
      <c r="AG257" s="8"/>
      <c r="AH257" s="8"/>
      <c r="AI257" s="8"/>
      <c r="AJ257" s="5"/>
      <c r="AK257" s="8"/>
      <c r="AL257" s="8"/>
      <c r="AM257" s="8"/>
      <c r="AN257" s="8"/>
      <c r="AO257" s="8"/>
      <c r="AP257" s="8"/>
      <c r="AQ257" s="9"/>
      <c r="AR257" s="8"/>
      <c r="AS257" s="8"/>
      <c r="AT257" s="8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8"/>
      <c r="BJ257" s="5"/>
      <c r="BK257" s="5"/>
      <c r="BL257" s="5"/>
      <c r="BM257" s="8"/>
      <c r="BN257" s="8"/>
      <c r="BO257" s="7"/>
      <c r="BP257" s="5"/>
      <c r="BQ257" s="5"/>
      <c r="BR257" s="5"/>
      <c r="BS257" s="5"/>
      <c r="BT257" s="7"/>
      <c r="BU257" s="7"/>
      <c r="BV257" s="7"/>
      <c r="BW257" s="7"/>
      <c r="BX257" s="7"/>
      <c r="BY257" s="7"/>
      <c r="BZ257" s="7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8"/>
      <c r="CL257" s="5"/>
      <c r="CM257" s="5"/>
      <c r="CN257" s="8"/>
      <c r="CO257" s="5"/>
      <c r="CP257" s="5"/>
      <c r="CQ257" s="5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</row>
    <row r="258" spans="1:166" x14ac:dyDescent="0.25">
      <c r="A258" t="s">
        <v>119</v>
      </c>
      <c r="C258" s="6">
        <v>39467</v>
      </c>
      <c r="D258" s="5">
        <v>4</v>
      </c>
      <c r="E258" t="s">
        <v>206</v>
      </c>
      <c r="F258" t="s">
        <v>13</v>
      </c>
      <c r="G258" s="5">
        <v>48</v>
      </c>
      <c r="H258" t="s">
        <v>115</v>
      </c>
      <c r="I258" s="7">
        <v>8.9</v>
      </c>
      <c r="J258">
        <v>750</v>
      </c>
      <c r="K258" s="5">
        <f t="shared" si="4"/>
        <v>149.81273408239699</v>
      </c>
      <c r="L258" s="5"/>
      <c r="M258" s="8"/>
      <c r="N258" s="8"/>
      <c r="O258" s="8"/>
      <c r="P258" s="8"/>
      <c r="Q258" s="5"/>
      <c r="R258" s="5"/>
      <c r="S258" s="5">
        <v>48</v>
      </c>
      <c r="T258" s="5"/>
      <c r="U258" s="5"/>
      <c r="V258" s="5"/>
      <c r="W258" s="5"/>
      <c r="X258" s="8"/>
      <c r="Y258" s="8"/>
      <c r="Z258" s="8"/>
      <c r="AA258" s="8"/>
      <c r="AB258" s="8"/>
      <c r="AC258" s="5"/>
      <c r="AD258" s="8"/>
      <c r="AE258" s="8"/>
      <c r="AF258" s="8"/>
      <c r="AG258" s="8"/>
      <c r="AH258" s="8"/>
      <c r="AI258" s="8"/>
      <c r="AJ258" s="5"/>
      <c r="AK258" s="8"/>
      <c r="AL258" s="8"/>
      <c r="AM258" s="8"/>
      <c r="AN258" s="8"/>
      <c r="AO258" s="8"/>
      <c r="AP258" s="8"/>
      <c r="AQ258" s="9"/>
      <c r="AR258" s="8"/>
      <c r="AS258" s="8"/>
      <c r="AT258" s="8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8"/>
      <c r="BJ258" s="5"/>
      <c r="BK258" s="5"/>
      <c r="BL258" s="5"/>
      <c r="BM258" s="8"/>
      <c r="BN258" s="8"/>
      <c r="BO258" s="7"/>
      <c r="BP258" s="5"/>
      <c r="BQ258" s="5"/>
      <c r="BR258" s="5"/>
      <c r="BS258" s="5"/>
      <c r="BT258" s="7"/>
      <c r="BU258" s="7"/>
      <c r="BV258" s="7"/>
      <c r="BW258" s="7"/>
      <c r="BX258" s="7"/>
      <c r="BY258" s="7"/>
      <c r="BZ258" s="7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8"/>
      <c r="CL258" s="5"/>
      <c r="CM258" s="5"/>
      <c r="CN258" s="8"/>
      <c r="CO258" s="5"/>
      <c r="CP258" s="5"/>
      <c r="CQ258" s="5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</row>
    <row r="259" spans="1:166" x14ac:dyDescent="0.25">
      <c r="A259" t="s">
        <v>119</v>
      </c>
      <c r="C259" s="6">
        <v>39468</v>
      </c>
      <c r="D259" s="5"/>
      <c r="E259" s="6"/>
      <c r="G259" s="5">
        <v>49</v>
      </c>
      <c r="H259" t="s">
        <v>115</v>
      </c>
      <c r="I259" s="7">
        <v>8.9</v>
      </c>
      <c r="J259">
        <v>750</v>
      </c>
      <c r="K259" s="5">
        <f t="shared" si="4"/>
        <v>149.81273408239699</v>
      </c>
      <c r="L259" s="5"/>
      <c r="M259" s="8"/>
      <c r="N259" s="8"/>
      <c r="O259" s="8"/>
      <c r="P259" s="8"/>
      <c r="Q259" s="5"/>
      <c r="R259" s="5"/>
      <c r="S259" s="5"/>
      <c r="T259" s="5"/>
      <c r="U259" s="5"/>
      <c r="V259" s="5"/>
      <c r="W259" s="5"/>
      <c r="X259" s="8"/>
      <c r="Y259" s="8"/>
      <c r="Z259" s="8"/>
      <c r="AA259" s="8"/>
      <c r="AB259" s="8"/>
      <c r="AC259" s="5">
        <v>169.5862932689368</v>
      </c>
      <c r="AD259" s="8"/>
      <c r="AE259" s="8"/>
      <c r="AF259" s="8"/>
      <c r="AG259" s="8"/>
      <c r="AH259" s="8"/>
      <c r="AI259" s="8"/>
      <c r="AJ259" s="5">
        <v>143.360086715958</v>
      </c>
      <c r="AK259" s="8">
        <v>2.7647946583258709</v>
      </c>
      <c r="AL259" s="8"/>
      <c r="AM259" s="8"/>
      <c r="AN259" s="8"/>
      <c r="AO259" s="8"/>
      <c r="AP259" s="8"/>
      <c r="AQ259" s="9">
        <f>AK259/AJ259</f>
        <v>1.9285665359590705E-2</v>
      </c>
      <c r="AR259" s="8"/>
      <c r="AS259" s="8"/>
      <c r="AT259" s="8"/>
      <c r="AU259" s="5">
        <v>11.999726164055577</v>
      </c>
      <c r="AV259" s="5"/>
      <c r="AW259" s="5"/>
      <c r="AX259" s="5"/>
      <c r="AY259" s="5">
        <v>4.4885076230096246</v>
      </c>
      <c r="AZ259" s="5"/>
      <c r="BA259" s="5"/>
      <c r="BB259" s="5"/>
      <c r="BC259" s="5"/>
      <c r="BD259" s="5"/>
      <c r="BE259" s="5"/>
      <c r="BF259" s="5">
        <v>0</v>
      </c>
      <c r="BG259" s="5">
        <v>0</v>
      </c>
      <c r="BH259" s="5">
        <v>16.488233787065202</v>
      </c>
      <c r="BI259" s="8"/>
      <c r="BJ259" s="5"/>
      <c r="BK259" s="5">
        <f>AC259+AJ259+BH259</f>
        <v>329.43461377196002</v>
      </c>
      <c r="BL259" s="5"/>
      <c r="BM259" s="8">
        <f>BH259/BK259</f>
        <v>5.0050095217009052E-2</v>
      </c>
      <c r="BN259" s="8"/>
      <c r="BO259" s="7"/>
      <c r="BP259" s="5"/>
      <c r="BQ259" s="5"/>
      <c r="BR259" s="5"/>
      <c r="BS259" s="5"/>
      <c r="BT259" s="7"/>
      <c r="BU259" s="7"/>
      <c r="BV259" s="7"/>
      <c r="BW259" s="7"/>
      <c r="BX259" s="8">
        <f>AC259/BK259</f>
        <v>0.51477982634310304</v>
      </c>
      <c r="BY259" s="8">
        <f>AJ259/BK259</f>
        <v>0.43517007843988786</v>
      </c>
      <c r="BZ259" s="8">
        <f>BH259/BK259</f>
        <v>5.0050095217009052E-2</v>
      </c>
      <c r="CA259" s="5">
        <v>123.19340972017343</v>
      </c>
      <c r="CB259" s="5">
        <v>104.71663118611605</v>
      </c>
      <c r="CC259" s="5">
        <v>18.476778534057395</v>
      </c>
      <c r="CD259" s="5">
        <v>0</v>
      </c>
      <c r="CE259" s="5"/>
      <c r="CF259" s="5"/>
      <c r="CG259" s="5"/>
      <c r="CH259" s="5"/>
      <c r="CI259" s="5">
        <v>0</v>
      </c>
      <c r="CJ259" s="5"/>
      <c r="CK259" s="8"/>
      <c r="CL259" s="5"/>
      <c r="CM259" s="5"/>
      <c r="CN259" s="8"/>
      <c r="CO259" s="5"/>
      <c r="CP259" s="5"/>
      <c r="CQ259" s="5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</row>
    <row r="260" spans="1:166" x14ac:dyDescent="0.25">
      <c r="A260" t="s">
        <v>119</v>
      </c>
      <c r="C260" s="6">
        <v>39470</v>
      </c>
      <c r="D260" s="5"/>
      <c r="E260" s="6"/>
      <c r="G260" s="5">
        <v>51</v>
      </c>
      <c r="H260" t="s">
        <v>115</v>
      </c>
      <c r="I260" s="7">
        <v>8.9</v>
      </c>
      <c r="J260">
        <v>750</v>
      </c>
      <c r="K260" s="5">
        <f t="shared" si="4"/>
        <v>149.81273408239699</v>
      </c>
      <c r="L260" s="5"/>
      <c r="M260" s="8"/>
      <c r="N260" s="7">
        <v>15.3</v>
      </c>
      <c r="O260" s="7"/>
      <c r="P260" s="7"/>
      <c r="Q260" s="5"/>
      <c r="R260" s="5"/>
      <c r="S260" s="5"/>
      <c r="T260" s="5"/>
      <c r="U260" s="5"/>
      <c r="V260" s="5"/>
      <c r="W260" s="5"/>
      <c r="X260" s="8"/>
      <c r="Y260" s="8"/>
      <c r="Z260" s="8"/>
      <c r="AA260" s="8"/>
      <c r="AB260" s="8"/>
      <c r="AC260" s="5"/>
      <c r="AD260" s="8"/>
      <c r="AE260" s="8"/>
      <c r="AF260" s="8"/>
      <c r="AG260" s="8"/>
      <c r="AH260" s="8"/>
      <c r="AI260" s="8"/>
      <c r="AJ260" s="5"/>
      <c r="AK260" s="8"/>
      <c r="AL260" s="8"/>
      <c r="AM260" s="8"/>
      <c r="AN260" s="8"/>
      <c r="AO260" s="8"/>
      <c r="AP260" s="8"/>
      <c r="AQ260" s="9"/>
      <c r="AR260" s="8"/>
      <c r="AS260" s="8"/>
      <c r="AT260" s="8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8"/>
      <c r="BJ260" s="5"/>
      <c r="BK260" s="5"/>
      <c r="BL260" s="5"/>
      <c r="BM260" s="8"/>
      <c r="BN260" s="8"/>
      <c r="BO260" s="7"/>
      <c r="BP260" s="5"/>
      <c r="BQ260" s="5"/>
      <c r="BR260" s="5"/>
      <c r="BS260" s="5"/>
      <c r="BT260" s="7"/>
      <c r="BU260" s="7"/>
      <c r="BV260" s="7"/>
      <c r="BW260" s="7"/>
      <c r="BX260" s="7"/>
      <c r="BY260" s="7"/>
      <c r="BZ260" s="7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8"/>
      <c r="CL260" s="5"/>
      <c r="CM260" s="5"/>
      <c r="CN260" s="8"/>
      <c r="CO260" s="5"/>
      <c r="CP260" s="5"/>
      <c r="CQ260" s="5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</row>
    <row r="261" spans="1:166" x14ac:dyDescent="0.25">
      <c r="A261" t="s">
        <v>119</v>
      </c>
      <c r="C261" s="6">
        <v>39476</v>
      </c>
      <c r="D261" s="5"/>
      <c r="E261" s="6"/>
      <c r="G261" s="5">
        <v>57</v>
      </c>
      <c r="H261" t="s">
        <v>115</v>
      </c>
      <c r="I261" s="7">
        <v>8.9</v>
      </c>
      <c r="J261">
        <v>750</v>
      </c>
      <c r="K261" s="5">
        <f t="shared" si="4"/>
        <v>149.81273408239699</v>
      </c>
      <c r="L261" s="5"/>
      <c r="M261" s="8"/>
      <c r="N261" s="7">
        <v>16.25</v>
      </c>
      <c r="O261" s="7"/>
      <c r="P261" s="7"/>
      <c r="Q261" s="5"/>
      <c r="R261" s="5"/>
      <c r="S261" s="5"/>
      <c r="T261" s="5"/>
      <c r="U261" s="5"/>
      <c r="V261" s="5"/>
      <c r="W261" s="5"/>
      <c r="X261" s="8"/>
      <c r="Y261" s="8"/>
      <c r="Z261" s="8"/>
      <c r="AA261" s="8"/>
      <c r="AB261" s="8"/>
      <c r="AC261" s="5"/>
      <c r="AD261" s="8"/>
      <c r="AE261" s="8"/>
      <c r="AF261" s="8"/>
      <c r="AG261" s="8"/>
      <c r="AH261" s="8"/>
      <c r="AI261" s="8"/>
      <c r="AJ261" s="5"/>
      <c r="AK261" s="8"/>
      <c r="AL261" s="8"/>
      <c r="AM261" s="8"/>
      <c r="AN261" s="8"/>
      <c r="AO261" s="8"/>
      <c r="AP261" s="8"/>
      <c r="AQ261" s="9"/>
      <c r="AR261" s="8"/>
      <c r="AS261" s="8"/>
      <c r="AT261" s="8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8"/>
      <c r="BJ261" s="5"/>
      <c r="BK261" s="5"/>
      <c r="BL261" s="5"/>
      <c r="BM261" s="8"/>
      <c r="BN261" s="8"/>
      <c r="BO261" s="7"/>
      <c r="BP261" s="5"/>
      <c r="BQ261" s="5"/>
      <c r="BR261" s="5"/>
      <c r="BS261" s="5"/>
      <c r="BT261" s="7"/>
      <c r="BU261" s="7"/>
      <c r="BV261" s="7"/>
      <c r="BW261" s="7"/>
      <c r="BX261" s="7"/>
      <c r="BY261" s="7"/>
      <c r="BZ261" s="7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8"/>
      <c r="CL261" s="5"/>
      <c r="CM261" s="5"/>
      <c r="CN261" s="8"/>
      <c r="CO261" s="5"/>
      <c r="CP261" s="5"/>
      <c r="CQ261" s="5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</row>
    <row r="262" spans="1:166" x14ac:dyDescent="0.25">
      <c r="A262" t="s">
        <v>119</v>
      </c>
      <c r="C262" s="6">
        <v>39483</v>
      </c>
      <c r="D262" s="5">
        <v>6</v>
      </c>
      <c r="E262" s="6" t="s">
        <v>239</v>
      </c>
      <c r="F262" t="s">
        <v>89</v>
      </c>
      <c r="G262" s="5">
        <v>64</v>
      </c>
      <c r="H262" t="s">
        <v>115</v>
      </c>
      <c r="I262" s="7">
        <v>8.9</v>
      </c>
      <c r="J262">
        <v>750</v>
      </c>
      <c r="K262" s="5">
        <f t="shared" si="4"/>
        <v>149.81273408239699</v>
      </c>
      <c r="L262" s="5"/>
      <c r="M262" s="8"/>
      <c r="N262" s="8"/>
      <c r="O262" s="8"/>
      <c r="P262" s="8"/>
      <c r="Q262" s="5"/>
      <c r="R262" s="5"/>
      <c r="S262" s="5"/>
      <c r="T262" s="5"/>
      <c r="U262" s="5"/>
      <c r="V262" s="5"/>
      <c r="W262" s="5"/>
      <c r="X262" s="8"/>
      <c r="Y262" s="8"/>
      <c r="Z262" s="8"/>
      <c r="AA262" s="8"/>
      <c r="AB262" s="8"/>
      <c r="AC262" s="5">
        <v>323.10589590235872</v>
      </c>
      <c r="AD262" s="8"/>
      <c r="AE262" s="8"/>
      <c r="AF262" s="8"/>
      <c r="AG262" s="8"/>
      <c r="AH262" s="8"/>
      <c r="AI262" s="8"/>
      <c r="AJ262" s="5">
        <v>237.86778879793147</v>
      </c>
      <c r="AK262" s="8">
        <v>4.0601271884673897</v>
      </c>
      <c r="AL262" s="8"/>
      <c r="AM262" s="8"/>
      <c r="AN262" s="8"/>
      <c r="AO262" s="8"/>
      <c r="AP262" s="8"/>
      <c r="AQ262" s="9">
        <f>AK262/AJ262</f>
        <v>1.7068839833191813E-2</v>
      </c>
      <c r="AR262" s="8"/>
      <c r="AS262" s="8"/>
      <c r="AT262" s="8"/>
      <c r="AU262" s="5">
        <v>15.269979120874975</v>
      </c>
      <c r="AV262" s="5"/>
      <c r="AW262" s="5"/>
      <c r="AX262" s="5"/>
      <c r="AY262" s="5">
        <v>133.36977851653938</v>
      </c>
      <c r="AZ262" s="5"/>
      <c r="BA262" s="5"/>
      <c r="BB262" s="5"/>
      <c r="BC262" s="5"/>
      <c r="BD262" s="5"/>
      <c r="BE262" s="5"/>
      <c r="BF262" s="5">
        <v>0</v>
      </c>
      <c r="BG262" s="5">
        <v>0</v>
      </c>
      <c r="BH262" s="5">
        <v>148.63975763741433</v>
      </c>
      <c r="BI262" s="8"/>
      <c r="BJ262" s="5"/>
      <c r="BK262" s="5">
        <f>AC262+AJ262+BH262</f>
        <v>709.61344233770456</v>
      </c>
      <c r="BL262" s="5"/>
      <c r="BM262" s="8">
        <f>BH262/BK262</f>
        <v>0.20946581444081039</v>
      </c>
      <c r="BN262" s="8"/>
      <c r="BO262" s="7"/>
      <c r="BP262" s="5"/>
      <c r="BQ262" s="5"/>
      <c r="BR262" s="5"/>
      <c r="BS262" s="5"/>
      <c r="BT262" s="7"/>
      <c r="BU262" s="7"/>
      <c r="BV262" s="7"/>
      <c r="BW262" s="7"/>
      <c r="BX262" s="8">
        <f>AC262/BK262</f>
        <v>0.45532662802714052</v>
      </c>
      <c r="BY262" s="8">
        <f>AJ262/BK262</f>
        <v>0.33520755753204906</v>
      </c>
      <c r="BZ262" s="8">
        <f>BH262/BK262</f>
        <v>0.20946581444081039</v>
      </c>
      <c r="CA262" s="5">
        <v>234.07944512242119</v>
      </c>
      <c r="CB262" s="5">
        <v>122.52111845568618</v>
      </c>
      <c r="CC262" s="5">
        <v>111.55832666673501</v>
      </c>
      <c r="CD262" s="5">
        <v>0</v>
      </c>
      <c r="CE262" s="5"/>
      <c r="CF262" s="5"/>
      <c r="CG262" s="5"/>
      <c r="CH262" s="5"/>
      <c r="CI262" s="5">
        <v>0</v>
      </c>
      <c r="CJ262" s="5"/>
      <c r="CK262" s="8"/>
      <c r="CL262" s="5"/>
      <c r="CM262" s="5"/>
      <c r="CN262" s="8"/>
      <c r="CO262" s="5"/>
      <c r="CP262" s="5"/>
      <c r="CQ262" s="5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</row>
    <row r="263" spans="1:166" x14ac:dyDescent="0.25">
      <c r="A263" t="s">
        <v>119</v>
      </c>
      <c r="C263" s="6">
        <v>39484</v>
      </c>
      <c r="D263" s="5"/>
      <c r="E263" s="6"/>
      <c r="G263" s="5">
        <v>65</v>
      </c>
      <c r="H263" t="s">
        <v>115</v>
      </c>
      <c r="I263" s="7">
        <v>8.9</v>
      </c>
      <c r="J263">
        <v>750</v>
      </c>
      <c r="K263" s="5">
        <f t="shared" si="4"/>
        <v>149.81273408239699</v>
      </c>
      <c r="L263" s="5"/>
      <c r="M263" s="8"/>
      <c r="N263" s="7">
        <v>18.05</v>
      </c>
      <c r="O263" s="7"/>
      <c r="P263" s="7"/>
      <c r="Q263" s="5"/>
      <c r="R263" s="5"/>
      <c r="S263" s="5"/>
      <c r="T263" s="5"/>
      <c r="U263" s="5"/>
      <c r="V263" s="5"/>
      <c r="W263" s="5"/>
      <c r="X263" s="8"/>
      <c r="Y263" s="8"/>
      <c r="Z263" s="8"/>
      <c r="AA263" s="8"/>
      <c r="AB263" s="8"/>
      <c r="AC263" s="5"/>
      <c r="AD263" s="8"/>
      <c r="AE263" s="8"/>
      <c r="AF263" s="8"/>
      <c r="AG263" s="8"/>
      <c r="AH263" s="8"/>
      <c r="AI263" s="8"/>
      <c r="AJ263" s="5"/>
      <c r="AK263" s="8"/>
      <c r="AL263" s="8"/>
      <c r="AM263" s="8"/>
      <c r="AN263" s="8"/>
      <c r="AO263" s="8"/>
      <c r="AP263" s="8"/>
      <c r="AQ263" s="9"/>
      <c r="AR263" s="8"/>
      <c r="AS263" s="8"/>
      <c r="AT263" s="8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8"/>
      <c r="BJ263" s="5"/>
      <c r="BK263" s="5"/>
      <c r="BL263" s="5"/>
      <c r="BM263" s="8"/>
      <c r="BN263" s="8"/>
      <c r="BO263" s="7"/>
      <c r="BP263" s="5"/>
      <c r="BQ263" s="5"/>
      <c r="BR263" s="5"/>
      <c r="BS263" s="5"/>
      <c r="BT263" s="7"/>
      <c r="BU263" s="7"/>
      <c r="BV263" s="7"/>
      <c r="BW263" s="7"/>
      <c r="BX263" s="7"/>
      <c r="BY263" s="7"/>
      <c r="BZ263" s="7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8"/>
      <c r="CL263" s="5"/>
      <c r="CM263" s="5"/>
      <c r="CN263" s="8"/>
      <c r="CO263" s="5"/>
      <c r="CP263" s="5"/>
      <c r="CQ263" s="5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/>
    </row>
    <row r="264" spans="1:166" x14ac:dyDescent="0.25">
      <c r="A264" t="s">
        <v>119</v>
      </c>
      <c r="C264" s="6">
        <v>39491</v>
      </c>
      <c r="D264" s="5"/>
      <c r="E264" s="6"/>
      <c r="G264" s="5">
        <v>72</v>
      </c>
      <c r="H264" t="s">
        <v>115</v>
      </c>
      <c r="I264" s="7">
        <v>8.9</v>
      </c>
      <c r="J264">
        <v>750</v>
      </c>
      <c r="K264" s="5">
        <f t="shared" si="4"/>
        <v>149.81273408239699</v>
      </c>
      <c r="L264" s="5"/>
      <c r="M264" s="8"/>
      <c r="N264" s="7">
        <v>21.3</v>
      </c>
      <c r="O264" s="7"/>
      <c r="P264" s="7"/>
      <c r="Q264" s="5"/>
      <c r="R264" s="5"/>
      <c r="S264" s="5"/>
      <c r="T264" s="5"/>
      <c r="U264" s="5"/>
      <c r="V264" s="5"/>
      <c r="W264" s="5"/>
      <c r="X264" s="8"/>
      <c r="Y264" s="8"/>
      <c r="Z264" s="8"/>
      <c r="AA264" s="8"/>
      <c r="AB264" s="8"/>
      <c r="AC264" s="5"/>
      <c r="AD264" s="8"/>
      <c r="AE264" s="8"/>
      <c r="AF264" s="8"/>
      <c r="AG264" s="8"/>
      <c r="AH264" s="8"/>
      <c r="AI264" s="8"/>
      <c r="AJ264" s="5"/>
      <c r="AK264" s="8"/>
      <c r="AL264" s="8"/>
      <c r="AM264" s="8"/>
      <c r="AN264" s="8"/>
      <c r="AO264" s="8"/>
      <c r="AP264" s="8"/>
      <c r="AQ264" s="9"/>
      <c r="AR264" s="8"/>
      <c r="AS264" s="8"/>
      <c r="AT264" s="8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8"/>
      <c r="BJ264" s="5"/>
      <c r="BK264" s="5"/>
      <c r="BL264" s="5"/>
      <c r="BM264" s="8"/>
      <c r="BN264" s="8"/>
      <c r="BO264" s="7"/>
      <c r="BP264" s="5"/>
      <c r="BQ264" s="5"/>
      <c r="BR264" s="5"/>
      <c r="BS264" s="5"/>
      <c r="BT264" s="7"/>
      <c r="BU264" s="7"/>
      <c r="BV264" s="7"/>
      <c r="BW264" s="7"/>
      <c r="BX264" s="7"/>
      <c r="BY264" s="7"/>
      <c r="BZ264" s="7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8"/>
      <c r="CL264" s="5"/>
      <c r="CM264" s="5"/>
      <c r="CN264" s="8"/>
      <c r="CO264" s="5"/>
      <c r="CP264" s="5"/>
      <c r="CQ264" s="5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</row>
    <row r="265" spans="1:166" x14ac:dyDescent="0.25">
      <c r="A265" t="s">
        <v>119</v>
      </c>
      <c r="C265" s="6">
        <v>39497</v>
      </c>
      <c r="D265" s="5"/>
      <c r="E265" s="6"/>
      <c r="G265" s="5">
        <v>78</v>
      </c>
      <c r="H265" t="s">
        <v>115</v>
      </c>
      <c r="I265" s="7">
        <v>8.9</v>
      </c>
      <c r="J265">
        <v>750</v>
      </c>
      <c r="K265" s="5">
        <f t="shared" si="4"/>
        <v>149.81273408239699</v>
      </c>
      <c r="L265" s="5"/>
      <c r="M265" s="8"/>
      <c r="N265" s="7">
        <v>20.95</v>
      </c>
      <c r="O265" s="7"/>
      <c r="P265" s="7"/>
      <c r="Q265" s="5"/>
      <c r="R265" s="5"/>
      <c r="S265" s="5"/>
      <c r="T265" s="5"/>
      <c r="U265" s="5"/>
      <c r="V265" s="5"/>
      <c r="W265" s="5"/>
      <c r="X265" s="8"/>
      <c r="Y265" s="8"/>
      <c r="Z265" s="8"/>
      <c r="AA265" s="8"/>
      <c r="AB265" s="8"/>
      <c r="AC265" s="5">
        <v>376.63033337830581</v>
      </c>
      <c r="AD265" s="8"/>
      <c r="AE265" s="8"/>
      <c r="AF265" s="8"/>
      <c r="AG265" s="8"/>
      <c r="AH265" s="8"/>
      <c r="AI265" s="8"/>
      <c r="AJ265" s="5">
        <v>260.867442174926</v>
      </c>
      <c r="AK265" s="8">
        <v>3.9285894214538399</v>
      </c>
      <c r="AL265" s="8"/>
      <c r="AM265" s="8"/>
      <c r="AN265" s="8"/>
      <c r="AO265" s="8"/>
      <c r="AP265" s="8"/>
      <c r="AQ265" s="9">
        <f>AK265/AJ265</f>
        <v>1.5059715343164611E-2</v>
      </c>
      <c r="AR265" s="8"/>
      <c r="AS265" s="8"/>
      <c r="AT265" s="8"/>
      <c r="AU265" s="5">
        <v>4.31034551176257</v>
      </c>
      <c r="AV265" s="5"/>
      <c r="AW265" s="5"/>
      <c r="AX265" s="5"/>
      <c r="AY265" s="5">
        <v>259.02444064132294</v>
      </c>
      <c r="AZ265" s="5"/>
      <c r="BA265" s="5"/>
      <c r="BB265" s="5"/>
      <c r="BC265" s="5"/>
      <c r="BD265" s="5"/>
      <c r="BE265" s="5"/>
      <c r="BF265" s="5">
        <v>0</v>
      </c>
      <c r="BG265" s="5">
        <v>0</v>
      </c>
      <c r="BH265" s="5">
        <v>263.33478615308553</v>
      </c>
      <c r="BI265" s="8"/>
      <c r="BJ265" s="5"/>
      <c r="BK265" s="5">
        <f>AC265+AJ265+BH265</f>
        <v>900.83256170631739</v>
      </c>
      <c r="BL265" s="5"/>
      <c r="BM265" s="8">
        <f>BH265/BK265</f>
        <v>0.29232378729104591</v>
      </c>
      <c r="BN265" s="8"/>
      <c r="BO265" s="7"/>
      <c r="BP265" s="5"/>
      <c r="BQ265" s="5"/>
      <c r="BR265" s="5"/>
      <c r="BS265" s="5"/>
      <c r="BT265" s="7"/>
      <c r="BU265" s="7"/>
      <c r="BV265" s="7"/>
      <c r="BW265" s="7"/>
      <c r="BX265" s="8">
        <f>AC265/BK265</f>
        <v>0.41809138500156923</v>
      </c>
      <c r="BY265" s="8">
        <f>AJ265/BK265</f>
        <v>0.28958482770738481</v>
      </c>
      <c r="BZ265" s="8">
        <f>BH265/BK265</f>
        <v>0.29232378729104591</v>
      </c>
      <c r="CA265" s="5">
        <v>136.05257283613969</v>
      </c>
      <c r="CB265" s="5">
        <v>21.367226721335413</v>
      </c>
      <c r="CC265" s="5">
        <v>114.68534611480429</v>
      </c>
      <c r="CD265" s="5">
        <v>0</v>
      </c>
      <c r="CE265" s="5"/>
      <c r="CF265" s="5"/>
      <c r="CG265" s="5"/>
      <c r="CH265" s="5"/>
      <c r="CI265" s="5">
        <v>0</v>
      </c>
      <c r="CJ265" s="5"/>
      <c r="CK265" s="8"/>
      <c r="CL265" s="5"/>
      <c r="CM265" s="5"/>
      <c r="CN265" s="8"/>
      <c r="CO265" s="5"/>
      <c r="CP265" s="5"/>
      <c r="CQ265" s="5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/>
    </row>
    <row r="266" spans="1:166" x14ac:dyDescent="0.25">
      <c r="A266" t="s">
        <v>119</v>
      </c>
      <c r="C266" s="6">
        <v>39510</v>
      </c>
      <c r="D266" s="5">
        <v>7</v>
      </c>
      <c r="E266" t="s">
        <v>208</v>
      </c>
      <c r="F266" t="s">
        <v>14</v>
      </c>
      <c r="G266" s="5">
        <v>91</v>
      </c>
      <c r="H266" t="s">
        <v>115</v>
      </c>
      <c r="I266" s="7">
        <v>8.9</v>
      </c>
      <c r="J266">
        <v>750</v>
      </c>
      <c r="K266" s="5">
        <f t="shared" si="4"/>
        <v>149.81273408239699</v>
      </c>
      <c r="L266" s="5"/>
      <c r="M266" s="8"/>
      <c r="N266" s="7">
        <v>22.8</v>
      </c>
      <c r="O266" s="7"/>
      <c r="P266" s="7"/>
      <c r="Q266" s="5"/>
      <c r="R266" s="5"/>
      <c r="S266" s="5"/>
      <c r="T266" s="5"/>
      <c r="U266" s="5">
        <v>91</v>
      </c>
      <c r="V266" s="5"/>
      <c r="W266" s="5"/>
      <c r="X266" s="8"/>
      <c r="Y266" s="8"/>
      <c r="Z266" s="8"/>
      <c r="AA266" s="8"/>
      <c r="AB266" s="8"/>
      <c r="AC266" s="5">
        <v>346.41371112735789</v>
      </c>
      <c r="AD266" s="8"/>
      <c r="AE266" s="8"/>
      <c r="AF266" s="8"/>
      <c r="AG266" s="8"/>
      <c r="AH266" s="8"/>
      <c r="AI266" s="8"/>
      <c r="AJ266" s="5">
        <v>219.34247143786189</v>
      </c>
      <c r="AK266" s="8">
        <v>3.5563937036731259</v>
      </c>
      <c r="AL266" s="8"/>
      <c r="AM266" s="8"/>
      <c r="AN266" s="8"/>
      <c r="AO266" s="8"/>
      <c r="AP266" s="8"/>
      <c r="AQ266" s="9">
        <f>AK266/AJ266</f>
        <v>1.6213885438418733E-2</v>
      </c>
      <c r="AR266" s="8"/>
      <c r="AS266" s="8"/>
      <c r="AT266" s="8"/>
      <c r="AU266" s="5">
        <v>8.2678091863008396E-2</v>
      </c>
      <c r="AV266" s="5"/>
      <c r="AW266" s="5"/>
      <c r="AX266" s="5"/>
      <c r="AY266" s="5">
        <v>334.39215331340858</v>
      </c>
      <c r="AZ266" s="5"/>
      <c r="BA266" s="5"/>
      <c r="BB266" s="5"/>
      <c r="BC266" s="5"/>
      <c r="BD266" s="5"/>
      <c r="BE266" s="5"/>
      <c r="BF266" s="5">
        <v>0</v>
      </c>
      <c r="BG266" s="5">
        <v>0</v>
      </c>
      <c r="BH266" s="5">
        <v>334.47483140527157</v>
      </c>
      <c r="BI266" s="8"/>
      <c r="BJ266" s="5"/>
      <c r="BK266" s="5">
        <f>AC266+AJ266+BH266</f>
        <v>900.2310139704914</v>
      </c>
      <c r="BL266" s="5"/>
      <c r="BM266" s="8">
        <f>BH266/BK266</f>
        <v>0.37154333300522713</v>
      </c>
      <c r="BN266" s="8"/>
      <c r="BO266" s="7"/>
      <c r="BP266" s="5"/>
      <c r="BQ266" s="5"/>
      <c r="BR266" s="5"/>
      <c r="BS266" s="5"/>
      <c r="BT266" s="7"/>
      <c r="BU266" s="7"/>
      <c r="BV266" s="7"/>
      <c r="BW266" s="7"/>
      <c r="BX266" s="8">
        <f>AC266/BK266</f>
        <v>0.38480535079489381</v>
      </c>
      <c r="BY266" s="8">
        <f>AJ266/BK266</f>
        <v>0.24365131619987901</v>
      </c>
      <c r="BZ266" s="8">
        <f>BH266/BK266</f>
        <v>0.37154333300522713</v>
      </c>
      <c r="CA266" s="5">
        <v>98.995092443632402</v>
      </c>
      <c r="CB266" s="5">
        <v>3.8030237652760839</v>
      </c>
      <c r="CC266" s="5">
        <v>95.192068678356321</v>
      </c>
      <c r="CD266" s="5">
        <v>0</v>
      </c>
      <c r="CE266" s="5"/>
      <c r="CF266" s="5"/>
      <c r="CG266" s="5"/>
      <c r="CH266" s="5"/>
      <c r="CI266" s="5">
        <v>0</v>
      </c>
      <c r="CJ266" s="5"/>
      <c r="CK266" s="8"/>
      <c r="CL266" s="5"/>
      <c r="CM266" s="5"/>
      <c r="CN266" s="8"/>
      <c r="CO266" s="5"/>
      <c r="CP266" s="5"/>
      <c r="CQ266" s="5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</row>
    <row r="267" spans="1:166" x14ac:dyDescent="0.25">
      <c r="A267" t="s">
        <v>119</v>
      </c>
      <c r="C267" s="6">
        <v>39533</v>
      </c>
      <c r="D267" s="5"/>
      <c r="E267" s="6"/>
      <c r="G267" s="5">
        <v>114</v>
      </c>
      <c r="H267" t="s">
        <v>115</v>
      </c>
      <c r="I267" s="7">
        <v>8.9</v>
      </c>
      <c r="J267">
        <v>750</v>
      </c>
      <c r="K267" s="5">
        <f t="shared" si="4"/>
        <v>149.81273408239699</v>
      </c>
      <c r="L267" s="5"/>
      <c r="M267" s="8"/>
      <c r="N267" s="7">
        <v>24.3</v>
      </c>
      <c r="O267" s="7"/>
      <c r="P267" s="7"/>
      <c r="Q267" s="5"/>
      <c r="R267" s="5"/>
      <c r="S267" s="5"/>
      <c r="T267" s="5"/>
      <c r="U267" s="5"/>
      <c r="V267" s="5"/>
      <c r="W267" s="5"/>
      <c r="X267" s="8"/>
      <c r="Y267" s="8"/>
      <c r="Z267" s="8"/>
      <c r="AA267" s="8"/>
      <c r="AB267" s="8"/>
      <c r="AC267" s="5"/>
      <c r="AD267" s="8"/>
      <c r="AE267" s="8"/>
      <c r="AF267" s="8"/>
      <c r="AG267" s="8"/>
      <c r="AH267" s="8"/>
      <c r="AI267" s="8"/>
      <c r="AJ267" s="5"/>
      <c r="AK267" s="8"/>
      <c r="AL267" s="8"/>
      <c r="AM267" s="8"/>
      <c r="AN267" s="8"/>
      <c r="AO267" s="8"/>
      <c r="AP267" s="8"/>
      <c r="AQ267" s="9"/>
      <c r="AR267" s="8"/>
      <c r="AS267" s="8"/>
      <c r="AT267" s="8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8"/>
      <c r="BJ267" s="5"/>
      <c r="BK267" s="5"/>
      <c r="BL267" s="5"/>
      <c r="BM267" s="8"/>
      <c r="BN267" s="8"/>
      <c r="BO267" s="7"/>
      <c r="BP267" s="5"/>
      <c r="BQ267" s="5"/>
      <c r="BR267" s="5"/>
      <c r="BS267" s="5"/>
      <c r="BT267" s="7"/>
      <c r="BU267" s="7"/>
      <c r="BV267" s="7"/>
      <c r="BW267" s="7"/>
      <c r="BX267" s="7"/>
      <c r="BY267" s="7"/>
      <c r="BZ267" s="7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8"/>
      <c r="CL267" s="5"/>
      <c r="CM267" s="5"/>
      <c r="CN267" s="8"/>
      <c r="CO267" s="5"/>
      <c r="CP267" s="5"/>
      <c r="CQ267" s="5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/>
    </row>
    <row r="268" spans="1:166" x14ac:dyDescent="0.25">
      <c r="A268" t="s">
        <v>119</v>
      </c>
      <c r="C268" s="6">
        <v>39538</v>
      </c>
      <c r="D268" s="5"/>
      <c r="E268" s="6"/>
      <c r="G268" s="5">
        <v>119</v>
      </c>
      <c r="H268" t="s">
        <v>115</v>
      </c>
      <c r="I268" s="7">
        <v>8.9</v>
      </c>
      <c r="J268">
        <v>750</v>
      </c>
      <c r="K268" s="5">
        <f t="shared" si="4"/>
        <v>149.81273408239699</v>
      </c>
      <c r="L268" s="5"/>
      <c r="M268" s="8"/>
      <c r="N268" s="8"/>
      <c r="O268" s="8"/>
      <c r="P268" s="8"/>
      <c r="Q268" s="5"/>
      <c r="R268" s="5"/>
      <c r="S268" s="5"/>
      <c r="T268" s="5"/>
      <c r="U268" s="5"/>
      <c r="V268" s="5"/>
      <c r="W268" s="5"/>
      <c r="X268" s="8"/>
      <c r="Y268" s="8"/>
      <c r="Z268" s="8"/>
      <c r="AA268" s="8"/>
      <c r="AB268" s="8"/>
      <c r="AC268" s="5">
        <v>598.70244787225965</v>
      </c>
      <c r="AD268" s="8"/>
      <c r="AE268" s="8"/>
      <c r="AF268" s="8"/>
      <c r="AG268" s="8"/>
      <c r="AH268" s="8"/>
      <c r="AI268" s="8"/>
      <c r="AJ268" s="5">
        <v>250.73419059900598</v>
      </c>
      <c r="AK268" s="8">
        <v>3.2932674622914457</v>
      </c>
      <c r="AL268" s="8"/>
      <c r="AM268" s="8"/>
      <c r="AN268" s="8"/>
      <c r="AO268" s="8"/>
      <c r="AP268" s="8"/>
      <c r="AQ268" s="9">
        <f>AK268/AJ268</f>
        <v>1.3134496952425209E-2</v>
      </c>
      <c r="AR268" s="8"/>
      <c r="AS268" s="8"/>
      <c r="AT268" s="8"/>
      <c r="AU268" s="5">
        <v>9.847303475355865</v>
      </c>
      <c r="AV268" s="5"/>
      <c r="AW268" s="5"/>
      <c r="AX268" s="5"/>
      <c r="AY268" s="5">
        <v>246.58037938470383</v>
      </c>
      <c r="AZ268" s="5"/>
      <c r="BA268" s="5"/>
      <c r="BB268" s="5"/>
      <c r="BC268" s="5"/>
      <c r="BD268" s="5"/>
      <c r="BE268" s="5"/>
      <c r="BF268" s="5">
        <v>22.139740237967793</v>
      </c>
      <c r="BG268" s="5">
        <v>400.25534410918567</v>
      </c>
      <c r="BH268" s="5">
        <v>678.82276720721313</v>
      </c>
      <c r="BI268" s="8"/>
      <c r="BJ268" s="5"/>
      <c r="BK268" s="5">
        <f>AC268+AJ268+BH268</f>
        <v>1528.2594056784787</v>
      </c>
      <c r="BL268" s="5"/>
      <c r="BM268" s="8">
        <f>BH268/BK268</f>
        <v>0.44418033004406487</v>
      </c>
      <c r="BN268" s="8"/>
      <c r="BO268" s="7"/>
      <c r="BP268" s="5"/>
      <c r="BQ268" s="5"/>
      <c r="BR268" s="5"/>
      <c r="BS268" s="5"/>
      <c r="BT268" s="7"/>
      <c r="BU268" s="7"/>
      <c r="BV268" s="7"/>
      <c r="BW268" s="7"/>
      <c r="BX268" s="8">
        <f>AC268/BK268</f>
        <v>0.39175446632141786</v>
      </c>
      <c r="BY268" s="8">
        <f>AJ268/BK268</f>
        <v>0.16406520363451729</v>
      </c>
      <c r="BZ268" s="8">
        <f>BH268/BK268</f>
        <v>0.44418033004406487</v>
      </c>
      <c r="CA268" s="5">
        <v>182.9252996488612</v>
      </c>
      <c r="CB268" s="5">
        <v>50.697838328120348</v>
      </c>
      <c r="CC268" s="5">
        <v>55.202897834940948</v>
      </c>
      <c r="CD268" s="5">
        <v>70.334277790403945</v>
      </c>
      <c r="CE268" s="5"/>
      <c r="CF268" s="5"/>
      <c r="CG268" s="5"/>
      <c r="CH268" s="5"/>
      <c r="CI268" s="5">
        <v>6.6902856953959837</v>
      </c>
      <c r="CJ268" s="5"/>
      <c r="CK268" s="8"/>
      <c r="CL268" s="5"/>
      <c r="CM268" s="5"/>
      <c r="CN268" s="8"/>
      <c r="CO268" s="5"/>
      <c r="CP268" s="5"/>
      <c r="CQ268" s="5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/>
    </row>
    <row r="269" spans="1:166" x14ac:dyDescent="0.25">
      <c r="A269" t="s">
        <v>119</v>
      </c>
      <c r="C269" s="6">
        <v>39555</v>
      </c>
      <c r="D269" s="5"/>
      <c r="E269" s="6"/>
      <c r="G269" s="5">
        <v>136</v>
      </c>
      <c r="H269" t="s">
        <v>115</v>
      </c>
      <c r="I269" s="7">
        <v>8.9</v>
      </c>
      <c r="J269">
        <v>750</v>
      </c>
      <c r="K269" s="5">
        <f t="shared" si="4"/>
        <v>149.81273408239699</v>
      </c>
      <c r="L269" s="5"/>
      <c r="M269" s="8"/>
      <c r="N269" s="7">
        <v>25</v>
      </c>
      <c r="O269" s="7"/>
      <c r="P269" s="7"/>
      <c r="Q269" s="5"/>
      <c r="R269" s="5"/>
      <c r="S269" s="5"/>
      <c r="T269" s="5"/>
      <c r="U269" s="5"/>
      <c r="V269" s="5"/>
      <c r="W269" s="5"/>
      <c r="X269" s="8"/>
      <c r="Y269" s="8"/>
      <c r="Z269" s="8"/>
      <c r="AA269" s="8"/>
      <c r="AB269" s="8"/>
      <c r="AC269" s="5"/>
      <c r="AD269" s="8"/>
      <c r="AE269" s="8"/>
      <c r="AF269" s="8"/>
      <c r="AG269" s="8"/>
      <c r="AH269" s="8"/>
      <c r="AI269" s="8"/>
      <c r="AJ269" s="5"/>
      <c r="AK269" s="8"/>
      <c r="AL269" s="8"/>
      <c r="AM269" s="8"/>
      <c r="AN269" s="8"/>
      <c r="AO269" s="8"/>
      <c r="AP269" s="8"/>
      <c r="AQ269" s="9"/>
      <c r="AR269" s="8"/>
      <c r="AS269" s="8"/>
      <c r="AT269" s="8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8"/>
      <c r="BJ269" s="5"/>
      <c r="BK269" s="5"/>
      <c r="BL269" s="5"/>
      <c r="BM269" s="8"/>
      <c r="BN269" s="8"/>
      <c r="BO269" s="7"/>
      <c r="BP269" s="5"/>
      <c r="BQ269" s="5"/>
      <c r="BR269" s="5"/>
      <c r="BS269" s="5"/>
      <c r="BT269" s="7"/>
      <c r="BU269" s="7"/>
      <c r="BV269" s="7"/>
      <c r="BW269" s="7"/>
      <c r="BX269" s="7"/>
      <c r="BY269" s="7"/>
      <c r="BZ269" s="7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8"/>
      <c r="CL269" s="5"/>
      <c r="CM269" s="5"/>
      <c r="CN269" s="8"/>
      <c r="CO269" s="5"/>
      <c r="CP269" s="5"/>
      <c r="CQ269" s="5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/>
    </row>
    <row r="270" spans="1:166" x14ac:dyDescent="0.25">
      <c r="A270" t="s">
        <v>119</v>
      </c>
      <c r="C270" s="6">
        <v>39563</v>
      </c>
      <c r="D270" s="5">
        <v>9</v>
      </c>
      <c r="E270" s="6" t="s">
        <v>207</v>
      </c>
      <c r="F270" t="s">
        <v>15</v>
      </c>
      <c r="G270" s="5">
        <v>144</v>
      </c>
      <c r="H270" t="s">
        <v>115</v>
      </c>
      <c r="I270" s="7">
        <v>8.9</v>
      </c>
      <c r="J270">
        <v>750</v>
      </c>
      <c r="K270" s="5">
        <f t="shared" si="4"/>
        <v>149.81273408239699</v>
      </c>
      <c r="L270" s="5"/>
      <c r="M270" s="8"/>
      <c r="N270" s="8"/>
      <c r="O270" s="8"/>
      <c r="P270" s="8"/>
      <c r="Q270" s="5"/>
      <c r="R270" s="5"/>
      <c r="S270" s="5"/>
      <c r="T270" s="5"/>
      <c r="U270" s="5"/>
      <c r="V270" s="5">
        <v>144</v>
      </c>
      <c r="W270" s="5"/>
      <c r="X270" s="8"/>
      <c r="Y270" s="8"/>
      <c r="Z270" s="8"/>
      <c r="AA270" s="8"/>
      <c r="AB270" s="8"/>
      <c r="AC270" s="5"/>
      <c r="AD270" s="8"/>
      <c r="AE270" s="8"/>
      <c r="AF270" s="8"/>
      <c r="AG270" s="8"/>
      <c r="AH270" s="8"/>
      <c r="AI270" s="8"/>
      <c r="AJ270" s="5"/>
      <c r="AK270" s="8"/>
      <c r="AL270" s="8"/>
      <c r="AM270" s="8"/>
      <c r="AN270" s="8"/>
      <c r="AO270" s="8"/>
      <c r="AP270" s="8"/>
      <c r="AQ270" s="9"/>
      <c r="AR270" s="8"/>
      <c r="AS270" s="8"/>
      <c r="AT270" s="8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8"/>
      <c r="BJ270" s="5"/>
      <c r="BK270" s="5"/>
      <c r="BL270" s="5"/>
      <c r="BM270" s="8"/>
      <c r="BN270" s="8"/>
      <c r="BO270" s="7"/>
      <c r="BP270" s="5"/>
      <c r="BQ270" s="5"/>
      <c r="BR270" s="5"/>
      <c r="BS270" s="5"/>
      <c r="BT270" s="7"/>
      <c r="BU270" s="7"/>
      <c r="BV270" s="7"/>
      <c r="BW270" s="7"/>
      <c r="BX270" s="7"/>
      <c r="BY270" s="7"/>
      <c r="BZ270" s="7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8"/>
      <c r="CL270" s="5"/>
      <c r="CM270" s="5"/>
      <c r="CN270" s="8"/>
      <c r="CO270" s="5"/>
      <c r="CP270" s="5"/>
      <c r="CQ270" s="5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/>
    </row>
    <row r="271" spans="1:166" x14ac:dyDescent="0.25">
      <c r="A271" t="s">
        <v>119</v>
      </c>
      <c r="C271" s="6">
        <v>39578</v>
      </c>
      <c r="D271" s="5">
        <v>10</v>
      </c>
      <c r="E271" s="6" t="s">
        <v>108</v>
      </c>
      <c r="F271" t="s">
        <v>16</v>
      </c>
      <c r="G271" s="5">
        <v>159</v>
      </c>
      <c r="H271" t="s">
        <v>115</v>
      </c>
      <c r="I271" s="7">
        <v>8.9</v>
      </c>
      <c r="J271">
        <v>750</v>
      </c>
      <c r="K271" s="5">
        <f t="shared" si="4"/>
        <v>149.81273408239699</v>
      </c>
      <c r="L271" s="5"/>
      <c r="M271" s="8"/>
      <c r="N271" s="8"/>
      <c r="O271" s="8"/>
      <c r="P271" s="8"/>
      <c r="Q271" s="5"/>
      <c r="R271" s="5"/>
      <c r="S271" s="5"/>
      <c r="T271" s="5"/>
      <c r="U271" s="5"/>
      <c r="V271" s="5"/>
      <c r="W271" s="5"/>
      <c r="X271" s="8"/>
      <c r="Y271" s="8"/>
      <c r="Z271" s="8"/>
      <c r="AA271" s="8"/>
      <c r="AB271" s="8"/>
      <c r="AC271" s="5"/>
      <c r="AD271" s="8"/>
      <c r="AE271" s="8"/>
      <c r="AF271" s="8"/>
      <c r="AG271" s="8"/>
      <c r="AH271" s="8"/>
      <c r="AI271" s="8"/>
      <c r="AJ271" s="5"/>
      <c r="AK271" s="8"/>
      <c r="AL271" s="8"/>
      <c r="AM271" s="8"/>
      <c r="AN271" s="8"/>
      <c r="AO271" s="8"/>
      <c r="AP271" s="8"/>
      <c r="AQ271" s="9"/>
      <c r="AR271" s="8"/>
      <c r="AS271" s="8"/>
      <c r="AT271" s="8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>
        <v>406.6916173233825</v>
      </c>
      <c r="BH271" s="5"/>
      <c r="BI271" s="8"/>
      <c r="BJ271" s="5"/>
      <c r="BK271" s="5"/>
      <c r="BL271" s="5"/>
      <c r="BM271" s="8"/>
      <c r="BN271" s="8"/>
      <c r="BO271" s="7">
        <v>34.424999999999997</v>
      </c>
      <c r="BP271" s="5">
        <v>140.00358926357441</v>
      </c>
      <c r="BQ271" s="5"/>
      <c r="BR271" s="5"/>
      <c r="BS271" s="5"/>
      <c r="BT271" s="7">
        <v>6.1675589983953492</v>
      </c>
      <c r="BU271" s="7"/>
      <c r="BV271" s="7"/>
      <c r="BW271" s="7"/>
      <c r="BX271" s="7"/>
      <c r="BY271" s="7"/>
      <c r="BZ271" s="7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8"/>
      <c r="CL271" s="5"/>
      <c r="CM271" s="5"/>
      <c r="CN271" s="8"/>
      <c r="CO271" s="5"/>
      <c r="CP271" s="5"/>
      <c r="CQ271" s="5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/>
    </row>
    <row r="272" spans="1:166" x14ac:dyDescent="0.25">
      <c r="A272" t="s">
        <v>118</v>
      </c>
      <c r="C272" s="6">
        <v>39419</v>
      </c>
      <c r="D272" s="5">
        <v>1</v>
      </c>
      <c r="E272" s="6" t="s">
        <v>209</v>
      </c>
      <c r="F272" t="s">
        <v>10</v>
      </c>
      <c r="G272" s="5">
        <v>0</v>
      </c>
      <c r="H272" t="s">
        <v>75</v>
      </c>
      <c r="I272" s="7">
        <v>8.9</v>
      </c>
      <c r="J272">
        <v>750</v>
      </c>
      <c r="K272" s="5">
        <f t="shared" si="4"/>
        <v>149.81273408239699</v>
      </c>
      <c r="L272" s="5"/>
      <c r="M272" s="8"/>
      <c r="N272" s="8"/>
      <c r="O272" s="8"/>
      <c r="P272" s="8"/>
      <c r="Q272" s="5"/>
      <c r="R272" s="5"/>
      <c r="S272" s="5"/>
      <c r="T272" s="5"/>
      <c r="U272" s="5"/>
      <c r="V272" s="5"/>
      <c r="W272" s="5"/>
      <c r="X272" s="8"/>
      <c r="Y272" s="8"/>
      <c r="Z272" s="8"/>
      <c r="AA272" s="8"/>
      <c r="AB272" s="8"/>
      <c r="AC272" s="5"/>
      <c r="AD272" s="8"/>
      <c r="AE272" s="8"/>
      <c r="AF272" s="8"/>
      <c r="AG272" s="8"/>
      <c r="AH272" s="8"/>
      <c r="AI272" s="8"/>
      <c r="AJ272" s="5"/>
      <c r="AK272" s="8"/>
      <c r="AL272" s="8"/>
      <c r="AM272" s="8"/>
      <c r="AN272" s="8"/>
      <c r="AO272" s="8"/>
      <c r="AP272" s="8"/>
      <c r="AQ272" s="9"/>
      <c r="AR272" s="8"/>
      <c r="AS272" s="8"/>
      <c r="AT272" s="8"/>
      <c r="AU272" s="5">
        <v>0</v>
      </c>
      <c r="AV272" s="5"/>
      <c r="AW272" s="5"/>
      <c r="AX272" s="5"/>
      <c r="AY272" s="5">
        <v>0</v>
      </c>
      <c r="AZ272" s="5"/>
      <c r="BA272" s="5"/>
      <c r="BB272" s="5"/>
      <c r="BC272" s="5"/>
      <c r="BD272" s="5"/>
      <c r="BE272" s="5"/>
      <c r="BF272" s="5">
        <v>0</v>
      </c>
      <c r="BG272" s="5">
        <v>0</v>
      </c>
      <c r="BH272" s="5"/>
      <c r="BI272" s="8"/>
      <c r="BJ272" s="5"/>
      <c r="BK272" s="5"/>
      <c r="BL272" s="5"/>
      <c r="BM272" s="8"/>
      <c r="BN272" s="8"/>
      <c r="BO272" s="7"/>
      <c r="BP272" s="5"/>
      <c r="BQ272" s="5"/>
      <c r="BR272" s="5"/>
      <c r="BS272" s="5"/>
      <c r="BT272" s="7"/>
      <c r="BU272" s="7"/>
      <c r="BV272" s="7"/>
      <c r="BW272" s="7"/>
      <c r="BX272" s="7"/>
      <c r="BY272" s="7"/>
      <c r="BZ272" s="7"/>
      <c r="CA272" s="5">
        <v>0</v>
      </c>
      <c r="CB272" s="5">
        <v>0</v>
      </c>
      <c r="CC272" s="5">
        <v>0</v>
      </c>
      <c r="CD272" s="5">
        <v>0</v>
      </c>
      <c r="CE272" s="5"/>
      <c r="CF272" s="5"/>
      <c r="CG272" s="5"/>
      <c r="CH272" s="5"/>
      <c r="CI272" s="5">
        <v>0</v>
      </c>
      <c r="CJ272" s="5"/>
      <c r="CK272" s="8"/>
      <c r="CL272" s="5"/>
      <c r="CM272" s="5"/>
      <c r="CN272" s="8"/>
      <c r="CO272" s="5"/>
      <c r="CP272" s="5"/>
      <c r="CQ272" s="5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/>
    </row>
    <row r="273" spans="1:166" x14ac:dyDescent="0.25">
      <c r="A273" t="s">
        <v>118</v>
      </c>
      <c r="C273" s="6">
        <v>39440</v>
      </c>
      <c r="D273" s="5">
        <v>4</v>
      </c>
      <c r="E273" t="s">
        <v>210</v>
      </c>
      <c r="F273" t="s">
        <v>12</v>
      </c>
      <c r="G273" s="5">
        <v>21</v>
      </c>
      <c r="H273" t="s">
        <v>75</v>
      </c>
      <c r="I273" s="7">
        <v>8.9</v>
      </c>
      <c r="J273">
        <v>750</v>
      </c>
      <c r="K273" s="5">
        <f t="shared" si="4"/>
        <v>149.81273408239699</v>
      </c>
      <c r="L273" s="5"/>
      <c r="M273" s="8"/>
      <c r="N273" s="8"/>
      <c r="O273" s="8"/>
      <c r="P273" s="8"/>
      <c r="Q273" s="5"/>
      <c r="R273" s="5">
        <v>21</v>
      </c>
      <c r="S273" s="5"/>
      <c r="T273" s="5"/>
      <c r="U273" s="5"/>
      <c r="V273" s="5"/>
      <c r="W273" s="5"/>
      <c r="X273" s="8"/>
      <c r="Y273" s="8"/>
      <c r="Z273" s="8"/>
      <c r="AA273" s="8"/>
      <c r="AB273" s="8"/>
      <c r="AC273" s="5"/>
      <c r="AD273" s="8"/>
      <c r="AE273" s="8"/>
      <c r="AF273" s="8"/>
      <c r="AG273" s="8"/>
      <c r="AH273" s="8"/>
      <c r="AI273" s="8"/>
      <c r="AJ273" s="5"/>
      <c r="AK273" s="8"/>
      <c r="AL273" s="8"/>
      <c r="AM273" s="8"/>
      <c r="AN273" s="8"/>
      <c r="AO273" s="8"/>
      <c r="AP273" s="8"/>
      <c r="AQ273" s="9"/>
      <c r="AR273" s="8"/>
      <c r="AS273" s="8"/>
      <c r="AT273" s="8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8"/>
      <c r="BJ273" s="5"/>
      <c r="BK273" s="5"/>
      <c r="BL273" s="5"/>
      <c r="BM273" s="8"/>
      <c r="BN273" s="8"/>
      <c r="BO273" s="7"/>
      <c r="BP273" s="5"/>
      <c r="BQ273" s="5"/>
      <c r="BR273" s="5"/>
      <c r="BS273" s="5"/>
      <c r="BT273" s="7"/>
      <c r="BU273" s="7"/>
      <c r="BV273" s="7"/>
      <c r="BW273" s="7"/>
      <c r="BX273" s="7"/>
      <c r="BY273" s="7"/>
      <c r="BZ273" s="7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8"/>
      <c r="CL273" s="5"/>
      <c r="CM273" s="5"/>
      <c r="CN273" s="8"/>
      <c r="CO273" s="5"/>
      <c r="CP273" s="5"/>
      <c r="CQ273" s="5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/>
    </row>
    <row r="274" spans="1:166" x14ac:dyDescent="0.25">
      <c r="A274" t="s">
        <v>118</v>
      </c>
      <c r="C274" s="6">
        <v>39443</v>
      </c>
      <c r="D274" s="5"/>
      <c r="E274" s="6"/>
      <c r="G274" s="5">
        <v>24</v>
      </c>
      <c r="H274" t="s">
        <v>75</v>
      </c>
      <c r="I274" s="7">
        <v>8.9</v>
      </c>
      <c r="J274">
        <v>750</v>
      </c>
      <c r="K274" s="5">
        <f t="shared" si="4"/>
        <v>149.81273408239699</v>
      </c>
      <c r="L274" s="5"/>
      <c r="M274" s="8"/>
      <c r="N274" s="7">
        <v>6.95</v>
      </c>
      <c r="O274" s="7"/>
      <c r="P274" s="7"/>
      <c r="Q274" s="5"/>
      <c r="R274" s="5"/>
      <c r="S274" s="5"/>
      <c r="T274" s="5"/>
      <c r="U274" s="5"/>
      <c r="V274" s="5"/>
      <c r="W274" s="5"/>
      <c r="X274" s="8"/>
      <c r="Y274" s="8"/>
      <c r="Z274" s="8"/>
      <c r="AA274" s="8"/>
      <c r="AB274" s="8"/>
      <c r="AC274" s="5"/>
      <c r="AD274" s="8"/>
      <c r="AE274" s="8"/>
      <c r="AF274" s="8"/>
      <c r="AG274" s="8"/>
      <c r="AH274" s="8"/>
      <c r="AI274" s="8"/>
      <c r="AJ274" s="5"/>
      <c r="AK274" s="8"/>
      <c r="AL274" s="8"/>
      <c r="AM274" s="8"/>
      <c r="AN274" s="8"/>
      <c r="AO274" s="8"/>
      <c r="AP274" s="8"/>
      <c r="AQ274" s="9"/>
      <c r="AR274" s="8"/>
      <c r="AS274" s="8"/>
      <c r="AT274" s="8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8"/>
      <c r="BJ274" s="5"/>
      <c r="BK274" s="5"/>
      <c r="BL274" s="5"/>
      <c r="BM274" s="8"/>
      <c r="BN274" s="8"/>
      <c r="BO274" s="7"/>
      <c r="BP274" s="5"/>
      <c r="BQ274" s="5"/>
      <c r="BR274" s="5"/>
      <c r="BS274" s="5"/>
      <c r="BT274" s="7"/>
      <c r="BU274" s="7"/>
      <c r="BV274" s="7"/>
      <c r="BW274" s="7"/>
      <c r="BX274" s="7"/>
      <c r="BY274" s="7"/>
      <c r="BZ274" s="7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8"/>
      <c r="CL274" s="5"/>
      <c r="CM274" s="5"/>
      <c r="CN274" s="8"/>
      <c r="CO274" s="5"/>
      <c r="CP274" s="5"/>
      <c r="CQ274" s="5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/>
    </row>
    <row r="275" spans="1:166" x14ac:dyDescent="0.25">
      <c r="A275" t="s">
        <v>118</v>
      </c>
      <c r="C275" s="6">
        <v>39449</v>
      </c>
      <c r="D275" s="5"/>
      <c r="E275" s="6"/>
      <c r="G275" s="5">
        <v>30</v>
      </c>
      <c r="H275" t="s">
        <v>75</v>
      </c>
      <c r="I275" s="7">
        <v>8.9</v>
      </c>
      <c r="J275">
        <v>750</v>
      </c>
      <c r="K275" s="5">
        <f t="shared" si="4"/>
        <v>149.81273408239699</v>
      </c>
      <c r="L275" s="5"/>
      <c r="M275" s="8"/>
      <c r="N275" s="7">
        <v>9.5500000000000007</v>
      </c>
      <c r="O275" s="7"/>
      <c r="P275" s="7"/>
      <c r="Q275" s="5"/>
      <c r="R275" s="5"/>
      <c r="S275" s="5"/>
      <c r="T275" s="5"/>
      <c r="U275" s="5"/>
      <c r="V275" s="5"/>
      <c r="W275" s="5"/>
      <c r="X275" s="8"/>
      <c r="Y275" s="8"/>
      <c r="Z275" s="8"/>
      <c r="AA275" s="8"/>
      <c r="AB275" s="8"/>
      <c r="AC275" s="5"/>
      <c r="AD275" s="8"/>
      <c r="AE275" s="8"/>
      <c r="AF275" s="8"/>
      <c r="AG275" s="8"/>
      <c r="AH275" s="8"/>
      <c r="AI275" s="8"/>
      <c r="AJ275" s="5"/>
      <c r="AK275" s="8">
        <v>0.35406578947368422</v>
      </c>
      <c r="AL275" s="8"/>
      <c r="AM275" s="8"/>
      <c r="AN275" s="8"/>
      <c r="AO275" s="8"/>
      <c r="AP275" s="8"/>
      <c r="AQ275" s="9"/>
      <c r="AR275" s="8"/>
      <c r="AS275" s="8"/>
      <c r="AT275" s="8"/>
      <c r="AU275" s="5">
        <v>0</v>
      </c>
      <c r="AV275" s="5"/>
      <c r="AW275" s="5"/>
      <c r="AX275" s="5"/>
      <c r="AY275" s="5">
        <v>0</v>
      </c>
      <c r="AZ275" s="5"/>
      <c r="BA275" s="5"/>
      <c r="BB275" s="5"/>
      <c r="BC275" s="5"/>
      <c r="BD275" s="5"/>
      <c r="BE275" s="5"/>
      <c r="BF275" s="5">
        <v>0</v>
      </c>
      <c r="BG275" s="5">
        <v>0</v>
      </c>
      <c r="BH275" s="5"/>
      <c r="BI275" s="8"/>
      <c r="BJ275" s="5"/>
      <c r="BK275" s="5"/>
      <c r="BL275" s="5"/>
      <c r="BM275" s="8"/>
      <c r="BN275" s="8"/>
      <c r="BO275" s="7"/>
      <c r="BP275" s="5"/>
      <c r="BQ275" s="5"/>
      <c r="BR275" s="5"/>
      <c r="BS275" s="5"/>
      <c r="BT275" s="7"/>
      <c r="BU275" s="7"/>
      <c r="BV275" s="7"/>
      <c r="BW275" s="7"/>
      <c r="BX275" s="7"/>
      <c r="BY275" s="7"/>
      <c r="BZ275" s="7"/>
      <c r="CA275" s="5">
        <v>0</v>
      </c>
      <c r="CB275" s="5">
        <v>0</v>
      </c>
      <c r="CC275" s="5">
        <v>0</v>
      </c>
      <c r="CD275" s="5">
        <v>0</v>
      </c>
      <c r="CE275" s="5"/>
      <c r="CF275" s="5"/>
      <c r="CG275" s="5"/>
      <c r="CH275" s="5"/>
      <c r="CI275" s="5">
        <v>0</v>
      </c>
      <c r="CJ275" s="5"/>
      <c r="CK275" s="8"/>
      <c r="CL275" s="5"/>
      <c r="CM275" s="5"/>
      <c r="CN275" s="8"/>
      <c r="CO275" s="5"/>
      <c r="CP275" s="5"/>
      <c r="CQ275" s="5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/>
    </row>
    <row r="276" spans="1:166" x14ac:dyDescent="0.25">
      <c r="A276" t="s">
        <v>118</v>
      </c>
      <c r="C276" s="6">
        <v>39455</v>
      </c>
      <c r="D276" s="5"/>
      <c r="E276" s="6"/>
      <c r="G276" s="5">
        <v>36</v>
      </c>
      <c r="H276" t="s">
        <v>75</v>
      </c>
      <c r="I276" s="7">
        <v>8.9</v>
      </c>
      <c r="J276">
        <v>750</v>
      </c>
      <c r="K276" s="5">
        <f t="shared" si="4"/>
        <v>149.81273408239699</v>
      </c>
      <c r="L276" s="5"/>
      <c r="M276" s="8"/>
      <c r="N276" s="7">
        <v>10.65</v>
      </c>
      <c r="O276" s="7"/>
      <c r="P276" s="7"/>
      <c r="Q276" s="5"/>
      <c r="R276" s="5"/>
      <c r="S276" s="5"/>
      <c r="T276" s="5"/>
      <c r="U276" s="5"/>
      <c r="V276" s="5"/>
      <c r="W276" s="5"/>
      <c r="X276" s="8"/>
      <c r="Y276" s="8"/>
      <c r="Z276" s="8"/>
      <c r="AA276" s="8"/>
      <c r="AB276" s="8"/>
      <c r="AC276" s="5"/>
      <c r="AD276" s="8"/>
      <c r="AE276" s="8"/>
      <c r="AF276" s="8"/>
      <c r="AG276" s="8"/>
      <c r="AH276" s="8"/>
      <c r="AI276" s="8"/>
      <c r="AJ276" s="5"/>
      <c r="AK276" s="8"/>
      <c r="AL276" s="8"/>
      <c r="AM276" s="8"/>
      <c r="AN276" s="8"/>
      <c r="AO276" s="8"/>
      <c r="AP276" s="8"/>
      <c r="AQ276" s="9"/>
      <c r="AR276" s="8"/>
      <c r="AS276" s="8"/>
      <c r="AT276" s="8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8"/>
      <c r="BJ276" s="5"/>
      <c r="BK276" s="5"/>
      <c r="BL276" s="5"/>
      <c r="BM276" s="8"/>
      <c r="BN276" s="8"/>
      <c r="BO276" s="7"/>
      <c r="BP276" s="5"/>
      <c r="BQ276" s="5"/>
      <c r="BR276" s="5"/>
      <c r="BS276" s="5"/>
      <c r="BT276" s="7"/>
      <c r="BU276" s="7"/>
      <c r="BV276" s="7"/>
      <c r="BW276" s="7"/>
      <c r="BX276" s="7"/>
      <c r="BY276" s="7"/>
      <c r="BZ276" s="7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8"/>
      <c r="CL276" s="5"/>
      <c r="CM276" s="5"/>
      <c r="CN276" s="8"/>
      <c r="CO276" s="5"/>
      <c r="CP276" s="5"/>
      <c r="CQ276" s="5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</row>
    <row r="277" spans="1:166" x14ac:dyDescent="0.25">
      <c r="A277" t="s">
        <v>118</v>
      </c>
      <c r="C277" s="6">
        <v>39461</v>
      </c>
      <c r="D277" s="5"/>
      <c r="E277" s="6"/>
      <c r="G277" s="5">
        <v>42</v>
      </c>
      <c r="H277" t="s">
        <v>75</v>
      </c>
      <c r="I277" s="7">
        <v>8.9</v>
      </c>
      <c r="J277">
        <v>750</v>
      </c>
      <c r="K277" s="5">
        <f t="shared" si="4"/>
        <v>149.81273408239699</v>
      </c>
      <c r="L277" s="5"/>
      <c r="M277" s="8"/>
      <c r="N277" s="8"/>
      <c r="O277" s="8"/>
      <c r="P277" s="8"/>
      <c r="Q277" s="5"/>
      <c r="R277" s="5"/>
      <c r="S277" s="5"/>
      <c r="T277" s="5"/>
      <c r="U277" s="5"/>
      <c r="V277" s="5"/>
      <c r="W277" s="5"/>
      <c r="X277" s="8"/>
      <c r="Y277" s="8"/>
      <c r="Z277" s="8"/>
      <c r="AA277" s="8"/>
      <c r="AB277" s="8"/>
      <c r="AC277" s="5"/>
      <c r="AD277" s="8"/>
      <c r="AE277" s="8"/>
      <c r="AF277" s="8"/>
      <c r="AG277" s="8"/>
      <c r="AH277" s="8"/>
      <c r="AI277" s="8"/>
      <c r="AJ277" s="5"/>
      <c r="AK277" s="8">
        <v>1.7272960526315786</v>
      </c>
      <c r="AL277" s="8"/>
      <c r="AM277" s="8"/>
      <c r="AN277" s="8"/>
      <c r="AO277" s="8"/>
      <c r="AP277" s="8"/>
      <c r="AQ277" s="9"/>
      <c r="AR277" s="8"/>
      <c r="AS277" s="8"/>
      <c r="AT277" s="8"/>
      <c r="AU277" s="5">
        <v>0</v>
      </c>
      <c r="AV277" s="5"/>
      <c r="AW277" s="5"/>
      <c r="AX277" s="5"/>
      <c r="AY277" s="5">
        <v>0</v>
      </c>
      <c r="AZ277" s="5"/>
      <c r="BA277" s="5"/>
      <c r="BB277" s="5"/>
      <c r="BC277" s="5"/>
      <c r="BD277" s="5"/>
      <c r="BE277" s="5"/>
      <c r="BF277" s="5">
        <v>0</v>
      </c>
      <c r="BG277" s="5">
        <v>0</v>
      </c>
      <c r="BH277" s="5"/>
      <c r="BI277" s="8"/>
      <c r="BJ277" s="5"/>
      <c r="BK277" s="5"/>
      <c r="BL277" s="5"/>
      <c r="BM277" s="8"/>
      <c r="BN277" s="8"/>
      <c r="BO277" s="7"/>
      <c r="BP277" s="5"/>
      <c r="BQ277" s="5"/>
      <c r="BR277" s="5"/>
      <c r="BS277" s="5"/>
      <c r="BT277" s="7"/>
      <c r="BU277" s="7"/>
      <c r="BV277" s="7"/>
      <c r="BW277" s="7"/>
      <c r="BX277" s="7"/>
      <c r="BY277" s="7"/>
      <c r="BZ277" s="7"/>
      <c r="CA277" s="5">
        <v>0</v>
      </c>
      <c r="CB277" s="5">
        <v>0</v>
      </c>
      <c r="CC277" s="5">
        <v>0</v>
      </c>
      <c r="CD277" s="5">
        <v>0</v>
      </c>
      <c r="CE277" s="5"/>
      <c r="CF277" s="5"/>
      <c r="CG277" s="5"/>
      <c r="CH277" s="5"/>
      <c r="CI277" s="5">
        <v>0</v>
      </c>
      <c r="CJ277" s="5"/>
      <c r="CK277" s="8"/>
      <c r="CL277" s="5"/>
      <c r="CM277" s="5"/>
      <c r="CN277" s="8"/>
      <c r="CO277" s="5"/>
      <c r="CP277" s="5"/>
      <c r="CQ277" s="5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  <c r="EZ277" s="8"/>
      <c r="FA277" s="8"/>
      <c r="FB277" s="8"/>
      <c r="FC277" s="8"/>
      <c r="FD277" s="8"/>
      <c r="FE277" s="8"/>
      <c r="FF277" s="8"/>
      <c r="FG277" s="8"/>
      <c r="FH277" s="8"/>
      <c r="FI277" s="8"/>
      <c r="FJ277" s="8"/>
    </row>
    <row r="278" spans="1:166" x14ac:dyDescent="0.25">
      <c r="A278" t="s">
        <v>118</v>
      </c>
      <c r="C278" s="6">
        <v>39462</v>
      </c>
      <c r="D278" s="5"/>
      <c r="E278" s="6"/>
      <c r="G278" s="5">
        <v>43</v>
      </c>
      <c r="H278" t="s">
        <v>75</v>
      </c>
      <c r="I278" s="7">
        <v>8.9</v>
      </c>
      <c r="J278">
        <v>750</v>
      </c>
      <c r="K278" s="5">
        <f t="shared" si="4"/>
        <v>149.81273408239699</v>
      </c>
      <c r="L278" s="5"/>
      <c r="M278" s="8"/>
      <c r="N278" s="7">
        <v>13.25</v>
      </c>
      <c r="O278" s="7"/>
      <c r="P278" s="7"/>
      <c r="Q278" s="5"/>
      <c r="R278" s="5"/>
      <c r="S278" s="5"/>
      <c r="T278" s="5"/>
      <c r="U278" s="5"/>
      <c r="V278" s="5"/>
      <c r="W278" s="5"/>
      <c r="X278" s="8"/>
      <c r="Y278" s="8"/>
      <c r="Z278" s="8"/>
      <c r="AA278" s="8"/>
      <c r="AB278" s="8"/>
      <c r="AC278" s="5"/>
      <c r="AD278" s="8"/>
      <c r="AE278" s="8"/>
      <c r="AF278" s="8"/>
      <c r="AG278" s="8"/>
      <c r="AH278" s="8"/>
      <c r="AI278" s="8"/>
      <c r="AJ278" s="5"/>
      <c r="AK278" s="8"/>
      <c r="AL278" s="8"/>
      <c r="AM278" s="8"/>
      <c r="AN278" s="8"/>
      <c r="AO278" s="8"/>
      <c r="AP278" s="8"/>
      <c r="AQ278" s="9"/>
      <c r="AR278" s="8"/>
      <c r="AS278" s="8"/>
      <c r="AT278" s="8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8"/>
      <c r="BJ278" s="5"/>
      <c r="BK278" s="5"/>
      <c r="BL278" s="5"/>
      <c r="BM278" s="8"/>
      <c r="BN278" s="8"/>
      <c r="BO278" s="7"/>
      <c r="BP278" s="5"/>
      <c r="BQ278" s="5"/>
      <c r="BR278" s="5"/>
      <c r="BS278" s="5"/>
      <c r="BT278" s="7"/>
      <c r="BU278" s="7"/>
      <c r="BV278" s="7"/>
      <c r="BW278" s="7"/>
      <c r="BX278" s="7"/>
      <c r="BY278" s="7"/>
      <c r="BZ278" s="7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8"/>
      <c r="CL278" s="5"/>
      <c r="CM278" s="5"/>
      <c r="CN278" s="8"/>
      <c r="CO278" s="5"/>
      <c r="CP278" s="5"/>
      <c r="CQ278" s="5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/>
    </row>
    <row r="279" spans="1:166" x14ac:dyDescent="0.25">
      <c r="A279" t="s">
        <v>118</v>
      </c>
      <c r="C279" s="6">
        <v>39465</v>
      </c>
      <c r="D279" s="5">
        <v>4</v>
      </c>
      <c r="E279" t="s">
        <v>206</v>
      </c>
      <c r="F279" t="s">
        <v>13</v>
      </c>
      <c r="G279" s="5">
        <v>48</v>
      </c>
      <c r="H279" t="s">
        <v>75</v>
      </c>
      <c r="I279" s="7">
        <v>8.9</v>
      </c>
      <c r="J279">
        <v>750</v>
      </c>
      <c r="K279" s="5">
        <f t="shared" si="4"/>
        <v>149.81273408239699</v>
      </c>
      <c r="L279" s="5"/>
      <c r="M279" s="8"/>
      <c r="N279" s="8"/>
      <c r="O279" s="8"/>
      <c r="P279" s="8"/>
      <c r="Q279" s="5"/>
      <c r="R279" s="5"/>
      <c r="S279" s="5">
        <v>48</v>
      </c>
      <c r="T279" s="5"/>
      <c r="U279" s="5"/>
      <c r="V279" s="5"/>
      <c r="W279" s="5"/>
      <c r="X279" s="8"/>
      <c r="Y279" s="8"/>
      <c r="Z279" s="8"/>
      <c r="AA279" s="8"/>
      <c r="AB279" s="8"/>
      <c r="AC279" s="5"/>
      <c r="AD279" s="8"/>
      <c r="AE279" s="8"/>
      <c r="AF279" s="8"/>
      <c r="AG279" s="8"/>
      <c r="AH279" s="8"/>
      <c r="AI279" s="8"/>
      <c r="AJ279" s="5"/>
      <c r="AK279" s="8"/>
      <c r="AL279" s="8"/>
      <c r="AM279" s="8"/>
      <c r="AN279" s="8"/>
      <c r="AO279" s="8"/>
      <c r="AP279" s="8"/>
      <c r="AQ279" s="9"/>
      <c r="AR279" s="8"/>
      <c r="AS279" s="8"/>
      <c r="AT279" s="8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8"/>
      <c r="BJ279" s="5"/>
      <c r="BK279" s="5"/>
      <c r="BL279" s="5"/>
      <c r="BM279" s="8"/>
      <c r="BN279" s="8"/>
      <c r="BO279" s="7"/>
      <c r="BP279" s="5"/>
      <c r="BQ279" s="5"/>
      <c r="BR279" s="5"/>
      <c r="BS279" s="5"/>
      <c r="BT279" s="7"/>
      <c r="BU279" s="7"/>
      <c r="BV279" s="7"/>
      <c r="BW279" s="7"/>
      <c r="BX279" s="7"/>
      <c r="BY279" s="7"/>
      <c r="BZ279" s="7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8"/>
      <c r="CL279" s="5"/>
      <c r="CM279" s="5"/>
      <c r="CN279" s="8"/>
      <c r="CO279" s="5"/>
      <c r="CP279" s="5"/>
      <c r="CQ279" s="5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</row>
    <row r="280" spans="1:166" x14ac:dyDescent="0.25">
      <c r="A280" t="s">
        <v>118</v>
      </c>
      <c r="C280" s="6">
        <v>39468</v>
      </c>
      <c r="D280" s="5"/>
      <c r="E280" s="6"/>
      <c r="G280" s="5">
        <v>49</v>
      </c>
      <c r="H280" t="s">
        <v>75</v>
      </c>
      <c r="I280" s="7">
        <v>8.9</v>
      </c>
      <c r="J280">
        <v>750</v>
      </c>
      <c r="K280" s="5">
        <f t="shared" si="4"/>
        <v>149.81273408239699</v>
      </c>
      <c r="L280" s="5"/>
      <c r="M280" s="8"/>
      <c r="N280" s="8"/>
      <c r="O280" s="8"/>
      <c r="P280" s="8"/>
      <c r="Q280" s="5"/>
      <c r="R280" s="5"/>
      <c r="S280" s="5"/>
      <c r="T280" s="5"/>
      <c r="U280" s="5"/>
      <c r="V280" s="5"/>
      <c r="W280" s="5"/>
      <c r="X280" s="8"/>
      <c r="Y280" s="8"/>
      <c r="Z280" s="8"/>
      <c r="AA280" s="8"/>
      <c r="AB280" s="8"/>
      <c r="AC280" s="5">
        <v>222.18721795081007</v>
      </c>
      <c r="AD280" s="8"/>
      <c r="AE280" s="8"/>
      <c r="AF280" s="8"/>
      <c r="AG280" s="8"/>
      <c r="AH280" s="8"/>
      <c r="AI280" s="8"/>
      <c r="AJ280" s="5">
        <v>199.75820935066611</v>
      </c>
      <c r="AK280" s="8">
        <v>3.5969225078213958</v>
      </c>
      <c r="AL280" s="8"/>
      <c r="AM280" s="8"/>
      <c r="AN280" s="8"/>
      <c r="AO280" s="8"/>
      <c r="AP280" s="8"/>
      <c r="AQ280" s="9">
        <f>AK280/AJ280</f>
        <v>1.8006381412376239E-2</v>
      </c>
      <c r="AR280" s="8"/>
      <c r="AS280" s="8"/>
      <c r="AT280" s="8"/>
      <c r="AU280" s="5">
        <v>13.868561730927672</v>
      </c>
      <c r="AV280" s="5"/>
      <c r="AW280" s="5"/>
      <c r="AX280" s="5"/>
      <c r="AY280" s="5">
        <v>8.2035007614353166</v>
      </c>
      <c r="AZ280" s="5"/>
      <c r="BA280" s="5"/>
      <c r="BB280" s="5"/>
      <c r="BC280" s="5"/>
      <c r="BD280" s="5"/>
      <c r="BE280" s="5"/>
      <c r="BF280" s="5">
        <v>0</v>
      </c>
      <c r="BG280" s="5">
        <v>0</v>
      </c>
      <c r="BH280" s="5">
        <v>22.072062492362988</v>
      </c>
      <c r="BI280" s="8"/>
      <c r="BJ280" s="5"/>
      <c r="BK280" s="5">
        <f>AC280+AJ280+BH280</f>
        <v>444.01748979383916</v>
      </c>
      <c r="BL280" s="5"/>
      <c r="BM280" s="8">
        <f>BH280/BK280</f>
        <v>4.9709894316575735E-2</v>
      </c>
      <c r="BN280" s="8"/>
      <c r="BO280" s="7"/>
      <c r="BP280" s="5"/>
      <c r="BQ280" s="5"/>
      <c r="BR280" s="5"/>
      <c r="BS280" s="5"/>
      <c r="BT280" s="7"/>
      <c r="BU280" s="7"/>
      <c r="BV280" s="7"/>
      <c r="BW280" s="7"/>
      <c r="BX280" s="8">
        <f>AC280/BK280</f>
        <v>0.50040195050418701</v>
      </c>
      <c r="BY280" s="8">
        <f>AJ280/BK280</f>
        <v>0.44988815517923725</v>
      </c>
      <c r="BZ280" s="8">
        <f>BH280/BK280</f>
        <v>4.9709894316575735E-2</v>
      </c>
      <c r="CA280" s="5">
        <v>180.65044808946425</v>
      </c>
      <c r="CB280" s="5">
        <v>147.03073388169642</v>
      </c>
      <c r="CC280" s="5">
        <v>33.619714207767828</v>
      </c>
      <c r="CD280" s="5">
        <v>0</v>
      </c>
      <c r="CE280" s="5"/>
      <c r="CF280" s="5"/>
      <c r="CG280" s="5"/>
      <c r="CH280" s="5"/>
      <c r="CI280" s="5">
        <v>0</v>
      </c>
      <c r="CJ280" s="5"/>
      <c r="CK280" s="8"/>
      <c r="CL280" s="5"/>
      <c r="CM280" s="5"/>
      <c r="CN280" s="8"/>
      <c r="CO280" s="5"/>
      <c r="CP280" s="5"/>
      <c r="CQ280" s="5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/>
    </row>
    <row r="281" spans="1:166" x14ac:dyDescent="0.25">
      <c r="A281" t="s">
        <v>118</v>
      </c>
      <c r="C281" s="6">
        <v>39470</v>
      </c>
      <c r="D281" s="5"/>
      <c r="E281" s="6"/>
      <c r="G281" s="5">
        <v>51</v>
      </c>
      <c r="H281" t="s">
        <v>75</v>
      </c>
      <c r="I281" s="7">
        <v>8.9</v>
      </c>
      <c r="J281">
        <v>750</v>
      </c>
      <c r="K281" s="5">
        <f t="shared" si="4"/>
        <v>149.81273408239699</v>
      </c>
      <c r="L281" s="5"/>
      <c r="M281" s="8"/>
      <c r="N281" s="7">
        <v>15.7</v>
      </c>
      <c r="O281" s="7"/>
      <c r="P281" s="7"/>
      <c r="Q281" s="5"/>
      <c r="R281" s="5"/>
      <c r="S281" s="5"/>
      <c r="T281" s="5"/>
      <c r="U281" s="5"/>
      <c r="V281" s="5"/>
      <c r="W281" s="5"/>
      <c r="X281" s="8"/>
      <c r="Y281" s="8"/>
      <c r="Z281" s="8"/>
      <c r="AA281" s="8"/>
      <c r="AB281" s="8"/>
      <c r="AC281" s="5"/>
      <c r="AD281" s="8"/>
      <c r="AE281" s="8"/>
      <c r="AF281" s="8"/>
      <c r="AG281" s="8"/>
      <c r="AH281" s="8"/>
      <c r="AI281" s="8"/>
      <c r="AJ281" s="5"/>
      <c r="AK281" s="8"/>
      <c r="AL281" s="8"/>
      <c r="AM281" s="8"/>
      <c r="AN281" s="8"/>
      <c r="AO281" s="8"/>
      <c r="AP281" s="8"/>
      <c r="AQ281" s="9"/>
      <c r="AR281" s="8"/>
      <c r="AS281" s="8"/>
      <c r="AT281" s="8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8"/>
      <c r="BJ281" s="5"/>
      <c r="BK281" s="5"/>
      <c r="BL281" s="5"/>
      <c r="BM281" s="8"/>
      <c r="BN281" s="8"/>
      <c r="BO281" s="7"/>
      <c r="BP281" s="5"/>
      <c r="BQ281" s="5"/>
      <c r="BR281" s="5"/>
      <c r="BS281" s="5"/>
      <c r="BT281" s="7"/>
      <c r="BU281" s="7"/>
      <c r="BV281" s="7"/>
      <c r="BW281" s="7"/>
      <c r="BX281" s="7"/>
      <c r="BY281" s="7"/>
      <c r="BZ281" s="7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8"/>
      <c r="CL281" s="5"/>
      <c r="CM281" s="5"/>
      <c r="CN281" s="8"/>
      <c r="CO281" s="5"/>
      <c r="CP281" s="5"/>
      <c r="CQ281" s="5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  <c r="EZ281" s="8"/>
      <c r="FA281" s="8"/>
      <c r="FB281" s="8"/>
      <c r="FC281" s="8"/>
      <c r="FD281" s="8"/>
      <c r="FE281" s="8"/>
      <c r="FF281" s="8"/>
      <c r="FG281" s="8"/>
      <c r="FH281" s="8"/>
      <c r="FI281" s="8"/>
      <c r="FJ281" s="8"/>
    </row>
    <row r="282" spans="1:166" x14ac:dyDescent="0.25">
      <c r="A282" t="s">
        <v>118</v>
      </c>
      <c r="C282" s="6">
        <v>39476</v>
      </c>
      <c r="D282" s="5"/>
      <c r="E282" s="6"/>
      <c r="G282" s="5">
        <v>57</v>
      </c>
      <c r="H282" t="s">
        <v>75</v>
      </c>
      <c r="I282" s="7">
        <v>8.9</v>
      </c>
      <c r="J282">
        <v>750</v>
      </c>
      <c r="K282" s="5">
        <f t="shared" si="4"/>
        <v>149.81273408239699</v>
      </c>
      <c r="L282" s="5"/>
      <c r="M282" s="8"/>
      <c r="N282" s="7">
        <v>16.8</v>
      </c>
      <c r="O282" s="7"/>
      <c r="P282" s="7"/>
      <c r="Q282" s="5"/>
      <c r="R282" s="5"/>
      <c r="S282" s="5"/>
      <c r="T282" s="5"/>
      <c r="U282" s="5"/>
      <c r="V282" s="5"/>
      <c r="W282" s="5"/>
      <c r="X282" s="8"/>
      <c r="Y282" s="8"/>
      <c r="Z282" s="8"/>
      <c r="AA282" s="8"/>
      <c r="AB282" s="8"/>
      <c r="AC282" s="5"/>
      <c r="AD282" s="8"/>
      <c r="AE282" s="8"/>
      <c r="AF282" s="8"/>
      <c r="AG282" s="8"/>
      <c r="AH282" s="8"/>
      <c r="AI282" s="8"/>
      <c r="AJ282" s="5"/>
      <c r="AK282" s="8"/>
      <c r="AL282" s="8"/>
      <c r="AM282" s="8"/>
      <c r="AN282" s="8"/>
      <c r="AO282" s="8"/>
      <c r="AP282" s="8"/>
      <c r="AQ282" s="9"/>
      <c r="AR282" s="8"/>
      <c r="AS282" s="8"/>
      <c r="AT282" s="8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8"/>
      <c r="BJ282" s="5"/>
      <c r="BK282" s="5"/>
      <c r="BL282" s="5"/>
      <c r="BM282" s="8"/>
      <c r="BN282" s="8"/>
      <c r="BO282" s="7"/>
      <c r="BP282" s="5"/>
      <c r="BQ282" s="5"/>
      <c r="BR282" s="5"/>
      <c r="BS282" s="5"/>
      <c r="BT282" s="7"/>
      <c r="BU282" s="7"/>
      <c r="BV282" s="7"/>
      <c r="BW282" s="7"/>
      <c r="BX282" s="7"/>
      <c r="BY282" s="7"/>
      <c r="BZ282" s="7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8"/>
      <c r="CL282" s="5"/>
      <c r="CM282" s="5"/>
      <c r="CN282" s="8"/>
      <c r="CO282" s="5"/>
      <c r="CP282" s="5"/>
      <c r="CQ282" s="5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</row>
    <row r="283" spans="1:166" x14ac:dyDescent="0.25">
      <c r="A283" t="s">
        <v>118</v>
      </c>
      <c r="C283" s="6">
        <v>39483</v>
      </c>
      <c r="D283" s="5">
        <v>6</v>
      </c>
      <c r="E283" s="6" t="s">
        <v>239</v>
      </c>
      <c r="F283" t="s">
        <v>89</v>
      </c>
      <c r="G283" s="5">
        <v>64</v>
      </c>
      <c r="H283" t="s">
        <v>75</v>
      </c>
      <c r="I283" s="7">
        <v>8.9</v>
      </c>
      <c r="J283">
        <v>750</v>
      </c>
      <c r="K283" s="5">
        <f t="shared" si="4"/>
        <v>149.81273408239699</v>
      </c>
      <c r="L283" s="5"/>
      <c r="M283" s="8"/>
      <c r="N283" s="8"/>
      <c r="O283" s="8"/>
      <c r="P283" s="8"/>
      <c r="Q283" s="5"/>
      <c r="R283" s="5"/>
      <c r="S283" s="5"/>
      <c r="T283" s="5"/>
      <c r="U283" s="5"/>
      <c r="V283" s="5"/>
      <c r="W283" s="5"/>
      <c r="X283" s="8"/>
      <c r="Y283" s="8"/>
      <c r="Z283" s="8"/>
      <c r="AA283" s="8"/>
      <c r="AB283" s="8"/>
      <c r="AC283" s="5">
        <v>325.43746106261619</v>
      </c>
      <c r="AD283" s="8"/>
      <c r="AE283" s="8"/>
      <c r="AF283" s="8"/>
      <c r="AG283" s="8"/>
      <c r="AH283" s="8"/>
      <c r="AI283" s="8"/>
      <c r="AJ283" s="5">
        <v>217.79957452271418</v>
      </c>
      <c r="AK283" s="8">
        <v>2.601330752186318</v>
      </c>
      <c r="AL283" s="8"/>
      <c r="AM283" s="8"/>
      <c r="AN283" s="8"/>
      <c r="AO283" s="8"/>
      <c r="AP283" s="8"/>
      <c r="AQ283" s="9">
        <f>AK283/AJ283</f>
        <v>1.1943690697683283E-2</v>
      </c>
      <c r="AR283" s="8"/>
      <c r="AS283" s="8"/>
      <c r="AT283" s="8"/>
      <c r="AU283" s="5">
        <v>12.905493030444783</v>
      </c>
      <c r="AV283" s="5"/>
      <c r="AW283" s="5"/>
      <c r="AX283" s="5"/>
      <c r="AY283" s="5">
        <v>158.62759077473592</v>
      </c>
      <c r="AZ283" s="5"/>
      <c r="BA283" s="5"/>
      <c r="BB283" s="5"/>
      <c r="BC283" s="5"/>
      <c r="BD283" s="5"/>
      <c r="BE283" s="5"/>
      <c r="BF283" s="5">
        <v>0</v>
      </c>
      <c r="BG283" s="5">
        <v>0</v>
      </c>
      <c r="BH283" s="5">
        <v>171.53308380518072</v>
      </c>
      <c r="BI283" s="8"/>
      <c r="BJ283" s="5"/>
      <c r="BK283" s="5">
        <f>AC283+AJ283+BH283</f>
        <v>714.77011939051113</v>
      </c>
      <c r="BL283" s="5"/>
      <c r="BM283" s="8">
        <f>BH283/BK283</f>
        <v>0.23998356835544277</v>
      </c>
      <c r="BN283" s="8"/>
      <c r="BO283" s="7"/>
      <c r="BP283" s="5"/>
      <c r="BQ283" s="5"/>
      <c r="BR283" s="5"/>
      <c r="BS283" s="5"/>
      <c r="BT283" s="7"/>
      <c r="BU283" s="7"/>
      <c r="BV283" s="7"/>
      <c r="BW283" s="7"/>
      <c r="BX283" s="8">
        <f>AC283/BK283</f>
        <v>0.45530367349451978</v>
      </c>
      <c r="BY283" s="8">
        <f>AJ283/BK283</f>
        <v>0.3047127581500374</v>
      </c>
      <c r="BZ283" s="8">
        <f>BH283/BK283</f>
        <v>0.23998356835544277</v>
      </c>
      <c r="CA283" s="5">
        <v>176.80708600110674</v>
      </c>
      <c r="CB283" s="5">
        <v>99.400450360789961</v>
      </c>
      <c r="CC283" s="5">
        <v>77.406635640316779</v>
      </c>
      <c r="CD283" s="5">
        <v>0</v>
      </c>
      <c r="CE283" s="5"/>
      <c r="CF283" s="5"/>
      <c r="CG283" s="5"/>
      <c r="CH283" s="5"/>
      <c r="CI283" s="5">
        <v>0</v>
      </c>
      <c r="CJ283" s="5"/>
      <c r="CK283" s="8"/>
      <c r="CL283" s="5"/>
      <c r="CM283" s="5"/>
      <c r="CN283" s="8"/>
      <c r="CO283" s="5"/>
      <c r="CP283" s="5"/>
      <c r="CQ283" s="5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/>
    </row>
    <row r="284" spans="1:166" x14ac:dyDescent="0.25">
      <c r="A284" t="s">
        <v>118</v>
      </c>
      <c r="C284" s="6">
        <v>39484</v>
      </c>
      <c r="D284" s="5"/>
      <c r="E284" s="6"/>
      <c r="G284" s="5">
        <v>65</v>
      </c>
      <c r="H284" t="s">
        <v>75</v>
      </c>
      <c r="I284" s="7">
        <v>8.9</v>
      </c>
      <c r="J284">
        <v>750</v>
      </c>
      <c r="K284" s="5">
        <f t="shared" si="4"/>
        <v>149.81273408239699</v>
      </c>
      <c r="L284" s="5"/>
      <c r="M284" s="8"/>
      <c r="N284" s="7">
        <v>18.149999999999999</v>
      </c>
      <c r="O284" s="7"/>
      <c r="P284" s="7"/>
      <c r="Q284" s="5"/>
      <c r="R284" s="5"/>
      <c r="S284" s="5"/>
      <c r="T284" s="5"/>
      <c r="U284" s="5"/>
      <c r="V284" s="5"/>
      <c r="W284" s="5"/>
      <c r="X284" s="8"/>
      <c r="Y284" s="8"/>
      <c r="Z284" s="8"/>
      <c r="AA284" s="8"/>
      <c r="AB284" s="8"/>
      <c r="AC284" s="5"/>
      <c r="AD284" s="8"/>
      <c r="AE284" s="8"/>
      <c r="AF284" s="8"/>
      <c r="AG284" s="8"/>
      <c r="AH284" s="8"/>
      <c r="AI284" s="8"/>
      <c r="AJ284" s="5"/>
      <c r="AK284" s="8"/>
      <c r="AL284" s="8"/>
      <c r="AM284" s="8"/>
      <c r="AN284" s="8"/>
      <c r="AO284" s="8"/>
      <c r="AP284" s="8"/>
      <c r="AQ284" s="9"/>
      <c r="AR284" s="8"/>
      <c r="AS284" s="8"/>
      <c r="AT284" s="8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8"/>
      <c r="BJ284" s="5"/>
      <c r="BK284" s="5"/>
      <c r="BL284" s="5"/>
      <c r="BM284" s="8"/>
      <c r="BN284" s="8"/>
      <c r="BO284" s="7"/>
      <c r="BP284" s="5"/>
      <c r="BQ284" s="5"/>
      <c r="BR284" s="5"/>
      <c r="BS284" s="5"/>
      <c r="BT284" s="7"/>
      <c r="BU284" s="7"/>
      <c r="BV284" s="7"/>
      <c r="BW284" s="7"/>
      <c r="BX284" s="7"/>
      <c r="BY284" s="7"/>
      <c r="BZ284" s="7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8"/>
      <c r="CL284" s="5"/>
      <c r="CM284" s="5"/>
      <c r="CN284" s="8"/>
      <c r="CO284" s="5"/>
      <c r="CP284" s="5"/>
      <c r="CQ284" s="5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/>
    </row>
    <row r="285" spans="1:166" x14ac:dyDescent="0.25">
      <c r="A285" t="s">
        <v>118</v>
      </c>
      <c r="C285" s="6">
        <v>39491</v>
      </c>
      <c r="D285" s="5"/>
      <c r="E285" s="6"/>
      <c r="G285" s="5">
        <v>72</v>
      </c>
      <c r="H285" t="s">
        <v>75</v>
      </c>
      <c r="I285" s="7">
        <v>8.9</v>
      </c>
      <c r="J285">
        <v>750</v>
      </c>
      <c r="K285" s="5">
        <f t="shared" si="4"/>
        <v>149.81273408239699</v>
      </c>
      <c r="L285" s="5"/>
      <c r="M285" s="8"/>
      <c r="N285" s="7">
        <v>18.25</v>
      </c>
      <c r="O285" s="7"/>
      <c r="P285" s="7"/>
      <c r="Q285" s="5"/>
      <c r="R285" s="5"/>
      <c r="S285" s="5"/>
      <c r="T285" s="5"/>
      <c r="U285" s="5"/>
      <c r="V285" s="5"/>
      <c r="W285" s="5"/>
      <c r="X285" s="8"/>
      <c r="Y285" s="8"/>
      <c r="Z285" s="8"/>
      <c r="AA285" s="8"/>
      <c r="AB285" s="8"/>
      <c r="AC285" s="5"/>
      <c r="AD285" s="8"/>
      <c r="AE285" s="8"/>
      <c r="AF285" s="8"/>
      <c r="AG285" s="8"/>
      <c r="AH285" s="8"/>
      <c r="AI285" s="8"/>
      <c r="AJ285" s="5"/>
      <c r="AK285" s="8"/>
      <c r="AL285" s="8"/>
      <c r="AM285" s="8"/>
      <c r="AN285" s="8"/>
      <c r="AO285" s="8"/>
      <c r="AP285" s="8"/>
      <c r="AQ285" s="9"/>
      <c r="AR285" s="8"/>
      <c r="AS285" s="8"/>
      <c r="AT285" s="8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8"/>
      <c r="BJ285" s="5"/>
      <c r="BK285" s="5"/>
      <c r="BL285" s="5"/>
      <c r="BM285" s="8"/>
      <c r="BN285" s="8"/>
      <c r="BO285" s="7"/>
      <c r="BP285" s="5"/>
      <c r="BQ285" s="5"/>
      <c r="BR285" s="5"/>
      <c r="BS285" s="5"/>
      <c r="BT285" s="7"/>
      <c r="BU285" s="7"/>
      <c r="BV285" s="7"/>
      <c r="BW285" s="7"/>
      <c r="BX285" s="7"/>
      <c r="BY285" s="7"/>
      <c r="BZ285" s="7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8"/>
      <c r="CL285" s="5"/>
      <c r="CM285" s="5"/>
      <c r="CN285" s="8"/>
      <c r="CO285" s="5"/>
      <c r="CP285" s="5"/>
      <c r="CQ285" s="5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/>
    </row>
    <row r="286" spans="1:166" x14ac:dyDescent="0.25">
      <c r="A286" t="s">
        <v>118</v>
      </c>
      <c r="C286" s="6">
        <v>39497</v>
      </c>
      <c r="D286" s="5"/>
      <c r="E286" s="6"/>
      <c r="G286" s="5">
        <v>78</v>
      </c>
      <c r="H286" t="s">
        <v>75</v>
      </c>
      <c r="I286" s="7">
        <v>8.9</v>
      </c>
      <c r="J286">
        <v>750</v>
      </c>
      <c r="K286" s="5">
        <f t="shared" si="4"/>
        <v>149.81273408239699</v>
      </c>
      <c r="L286" s="5"/>
      <c r="M286" s="8"/>
      <c r="N286" s="7">
        <v>19.899999999999999</v>
      </c>
      <c r="O286" s="7"/>
      <c r="P286" s="7"/>
      <c r="Q286" s="5"/>
      <c r="R286" s="5"/>
      <c r="S286" s="5"/>
      <c r="T286" s="5"/>
      <c r="U286" s="5"/>
      <c r="V286" s="5"/>
      <c r="W286" s="5"/>
      <c r="X286" s="8"/>
      <c r="Y286" s="8"/>
      <c r="Z286" s="8"/>
      <c r="AA286" s="8"/>
      <c r="AB286" s="8"/>
      <c r="AC286" s="5">
        <v>419.61464988027876</v>
      </c>
      <c r="AD286" s="8"/>
      <c r="AE286" s="8"/>
      <c r="AF286" s="8"/>
      <c r="AG286" s="8"/>
      <c r="AH286" s="8"/>
      <c r="AI286" s="8"/>
      <c r="AJ286" s="5">
        <v>251.93294961098286</v>
      </c>
      <c r="AK286" s="8">
        <v>3.757716316662616</v>
      </c>
      <c r="AL286" s="8"/>
      <c r="AM286" s="8"/>
      <c r="AN286" s="8"/>
      <c r="AO286" s="8"/>
      <c r="AP286" s="8"/>
      <c r="AQ286" s="9">
        <f>AK286/AJ286</f>
        <v>1.4915541307578136E-2</v>
      </c>
      <c r="AR286" s="8"/>
      <c r="AS286" s="8"/>
      <c r="AT286" s="8"/>
      <c r="AU286" s="5">
        <v>2.7056172186881664</v>
      </c>
      <c r="AV286" s="5"/>
      <c r="AW286" s="5"/>
      <c r="AX286" s="5"/>
      <c r="AY286" s="5">
        <v>227.38195660426328</v>
      </c>
      <c r="AZ286" s="5"/>
      <c r="BA286" s="5"/>
      <c r="BB286" s="5"/>
      <c r="BC286" s="5"/>
      <c r="BD286" s="5"/>
      <c r="BE286" s="5"/>
      <c r="BF286" s="5">
        <v>0</v>
      </c>
      <c r="BG286" s="5">
        <v>0</v>
      </c>
      <c r="BH286" s="5">
        <v>230.08757382295144</v>
      </c>
      <c r="BI286" s="8"/>
      <c r="BJ286" s="5"/>
      <c r="BK286" s="5">
        <f>AC286+AJ286+BH286</f>
        <v>901.63517331421303</v>
      </c>
      <c r="BL286" s="5"/>
      <c r="BM286" s="8">
        <f>BH286/BK286</f>
        <v>0.25518921691708191</v>
      </c>
      <c r="BN286" s="8"/>
      <c r="BO286" s="7"/>
      <c r="BP286" s="5"/>
      <c r="BQ286" s="5"/>
      <c r="BR286" s="5"/>
      <c r="BS286" s="5"/>
      <c r="BT286" s="7"/>
      <c r="BU286" s="7"/>
      <c r="BV286" s="7"/>
      <c r="BW286" s="7"/>
      <c r="BX286" s="8">
        <f>AC286/BK286</f>
        <v>0.46539294639301548</v>
      </c>
      <c r="BY286" s="8">
        <f>AJ286/BK286</f>
        <v>0.27941783668990267</v>
      </c>
      <c r="BZ286" s="8">
        <f>BH286/BK286</f>
        <v>0.25518921691708191</v>
      </c>
      <c r="CA286" s="5">
        <v>117.84217388603241</v>
      </c>
      <c r="CB286" s="5">
        <v>14.547301319374416</v>
      </c>
      <c r="CC286" s="5">
        <v>103.294872566658</v>
      </c>
      <c r="CD286" s="5">
        <v>0</v>
      </c>
      <c r="CE286" s="5"/>
      <c r="CF286" s="5"/>
      <c r="CG286" s="5"/>
      <c r="CH286" s="5"/>
      <c r="CI286" s="5">
        <v>0</v>
      </c>
      <c r="CJ286" s="5"/>
      <c r="CK286" s="8"/>
      <c r="CL286" s="5"/>
      <c r="CM286" s="5"/>
      <c r="CN286" s="8"/>
      <c r="CO286" s="5"/>
      <c r="CP286" s="5"/>
      <c r="CQ286" s="5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/>
    </row>
    <row r="287" spans="1:166" x14ac:dyDescent="0.25">
      <c r="A287" t="s">
        <v>118</v>
      </c>
      <c r="C287" s="6">
        <v>39510</v>
      </c>
      <c r="D287" s="5">
        <v>7</v>
      </c>
      <c r="E287" t="s">
        <v>208</v>
      </c>
      <c r="F287" t="s">
        <v>14</v>
      </c>
      <c r="G287" s="5">
        <v>91</v>
      </c>
      <c r="H287" t="s">
        <v>75</v>
      </c>
      <c r="I287" s="7">
        <v>8.9</v>
      </c>
      <c r="J287">
        <v>750</v>
      </c>
      <c r="K287" s="5">
        <f t="shared" si="4"/>
        <v>149.81273408239699</v>
      </c>
      <c r="L287" s="5"/>
      <c r="M287" s="8"/>
      <c r="N287" s="7">
        <v>22.3</v>
      </c>
      <c r="O287" s="7"/>
      <c r="P287" s="7"/>
      <c r="Q287" s="5"/>
      <c r="R287" s="5"/>
      <c r="S287" s="5"/>
      <c r="T287" s="5"/>
      <c r="U287" s="5">
        <v>91</v>
      </c>
      <c r="V287" s="5"/>
      <c r="W287" s="5"/>
      <c r="X287" s="8"/>
      <c r="Y287" s="8"/>
      <c r="Z287" s="8"/>
      <c r="AA287" s="8"/>
      <c r="AB287" s="8"/>
      <c r="AC287" s="5">
        <v>552.05716329936308</v>
      </c>
      <c r="AD287" s="8"/>
      <c r="AE287" s="8"/>
      <c r="AF287" s="8"/>
      <c r="AG287" s="8"/>
      <c r="AH287" s="8"/>
      <c r="AI287" s="8"/>
      <c r="AJ287" s="5">
        <v>262.98899443969219</v>
      </c>
      <c r="AK287" s="8">
        <v>4.4318276474281655</v>
      </c>
      <c r="AL287" s="8"/>
      <c r="AM287" s="8"/>
      <c r="AN287" s="8"/>
      <c r="AO287" s="8"/>
      <c r="AP287" s="8"/>
      <c r="AQ287" s="9">
        <f>AK287/AJ287</f>
        <v>1.6851760876421231E-2</v>
      </c>
      <c r="AR287" s="8"/>
      <c r="AS287" s="8"/>
      <c r="AT287" s="8"/>
      <c r="AU287" s="5">
        <v>0.38979362514412574</v>
      </c>
      <c r="AV287" s="5"/>
      <c r="AW287" s="5"/>
      <c r="AX287" s="5"/>
      <c r="AY287" s="5">
        <v>345.13764102161815</v>
      </c>
      <c r="AZ287" s="5"/>
      <c r="BA287" s="5"/>
      <c r="BB287" s="5"/>
      <c r="BC287" s="5"/>
      <c r="BD287" s="5"/>
      <c r="BE287" s="5"/>
      <c r="BF287" s="5">
        <v>0</v>
      </c>
      <c r="BG287" s="5">
        <v>0</v>
      </c>
      <c r="BH287" s="5">
        <v>345.52743464676229</v>
      </c>
      <c r="BI287" s="8"/>
      <c r="BJ287" s="5"/>
      <c r="BK287" s="5">
        <f>AC287+AJ287+BH287</f>
        <v>1160.5735923858176</v>
      </c>
      <c r="BL287" s="5"/>
      <c r="BM287" s="8">
        <f>BH287/BK287</f>
        <v>0.29772126206702121</v>
      </c>
      <c r="BN287" s="8"/>
      <c r="BO287" s="7"/>
      <c r="BP287" s="5"/>
      <c r="BQ287" s="5"/>
      <c r="BR287" s="5"/>
      <c r="BS287" s="5"/>
      <c r="BT287" s="7"/>
      <c r="BU287" s="7"/>
      <c r="BV287" s="7"/>
      <c r="BW287" s="7"/>
      <c r="BX287" s="8">
        <f>AC287/BK287</f>
        <v>0.47567613714567342</v>
      </c>
      <c r="BY287" s="8">
        <f>AJ287/BK287</f>
        <v>0.22660260078730529</v>
      </c>
      <c r="BZ287" s="8">
        <f>BH287/BK287</f>
        <v>0.29772126206702121</v>
      </c>
      <c r="CA287" s="5">
        <v>108.39058386508852</v>
      </c>
      <c r="CB287" s="5">
        <v>11.980954613255793</v>
      </c>
      <c r="CC287" s="5">
        <v>96.409629251832726</v>
      </c>
      <c r="CD287" s="5">
        <v>0</v>
      </c>
      <c r="CE287" s="5"/>
      <c r="CF287" s="5"/>
      <c r="CG287" s="5"/>
      <c r="CH287" s="5"/>
      <c r="CI287" s="5">
        <v>0</v>
      </c>
      <c r="CJ287" s="5"/>
      <c r="CK287" s="8"/>
      <c r="CL287" s="5"/>
      <c r="CM287" s="5"/>
      <c r="CN287" s="8"/>
      <c r="CO287" s="5"/>
      <c r="CP287" s="5"/>
      <c r="CQ287" s="5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8"/>
      <c r="EU287" s="8"/>
      <c r="EV287" s="8"/>
      <c r="EW287" s="8"/>
      <c r="EX287" s="8"/>
      <c r="EY287" s="8"/>
      <c r="EZ287" s="8"/>
      <c r="FA287" s="8"/>
      <c r="FB287" s="8"/>
      <c r="FC287" s="8"/>
      <c r="FD287" s="8"/>
      <c r="FE287" s="8"/>
      <c r="FF287" s="8"/>
      <c r="FG287" s="8"/>
      <c r="FH287" s="8"/>
      <c r="FI287" s="8"/>
      <c r="FJ287" s="8"/>
    </row>
    <row r="288" spans="1:166" x14ac:dyDescent="0.25">
      <c r="A288" t="s">
        <v>118</v>
      </c>
      <c r="C288" s="6">
        <v>39533</v>
      </c>
      <c r="D288" s="5"/>
      <c r="E288" s="6"/>
      <c r="G288" s="5">
        <v>114</v>
      </c>
      <c r="H288" t="s">
        <v>75</v>
      </c>
      <c r="I288" s="7">
        <v>8.9</v>
      </c>
      <c r="J288">
        <v>750</v>
      </c>
      <c r="K288" s="5">
        <f t="shared" si="4"/>
        <v>149.81273408239699</v>
      </c>
      <c r="L288" s="5"/>
      <c r="M288" s="8"/>
      <c r="N288" s="7">
        <v>23.4</v>
      </c>
      <c r="O288" s="7"/>
      <c r="P288" s="7"/>
      <c r="Q288" s="5"/>
      <c r="R288" s="5"/>
      <c r="S288" s="5"/>
      <c r="T288" s="5"/>
      <c r="U288" s="5"/>
      <c r="V288" s="5"/>
      <c r="W288" s="5"/>
      <c r="X288" s="8"/>
      <c r="Y288" s="8"/>
      <c r="Z288" s="8"/>
      <c r="AA288" s="8"/>
      <c r="AB288" s="8"/>
      <c r="AC288" s="5"/>
      <c r="AD288" s="8"/>
      <c r="AE288" s="8"/>
      <c r="AF288" s="8"/>
      <c r="AG288" s="8"/>
      <c r="AH288" s="8"/>
      <c r="AI288" s="8"/>
      <c r="AJ288" s="5"/>
      <c r="AK288" s="8"/>
      <c r="AL288" s="8"/>
      <c r="AM288" s="8"/>
      <c r="AN288" s="8"/>
      <c r="AO288" s="8"/>
      <c r="AP288" s="8"/>
      <c r="AQ288" s="9"/>
      <c r="AR288" s="8"/>
      <c r="AS288" s="8"/>
      <c r="AT288" s="8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8"/>
      <c r="BJ288" s="5"/>
      <c r="BK288" s="5"/>
      <c r="BL288" s="5"/>
      <c r="BM288" s="8"/>
      <c r="BN288" s="8"/>
      <c r="BO288" s="7"/>
      <c r="BP288" s="5"/>
      <c r="BQ288" s="5"/>
      <c r="BR288" s="5"/>
      <c r="BS288" s="5"/>
      <c r="BT288" s="7"/>
      <c r="BU288" s="7"/>
      <c r="BV288" s="7"/>
      <c r="BW288" s="7"/>
      <c r="BX288" s="7"/>
      <c r="BY288" s="7"/>
      <c r="BZ288" s="7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8"/>
      <c r="CL288" s="5"/>
      <c r="CM288" s="5"/>
      <c r="CN288" s="8"/>
      <c r="CO288" s="5"/>
      <c r="CP288" s="5"/>
      <c r="CQ288" s="5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8"/>
      <c r="EY288" s="8"/>
      <c r="EZ288" s="8"/>
      <c r="FA288" s="8"/>
      <c r="FB288" s="8"/>
      <c r="FC288" s="8"/>
      <c r="FD288" s="8"/>
      <c r="FE288" s="8"/>
      <c r="FF288" s="8"/>
      <c r="FG288" s="8"/>
      <c r="FH288" s="8"/>
      <c r="FI288" s="8"/>
      <c r="FJ288" s="8"/>
    </row>
    <row r="289" spans="1:166" x14ac:dyDescent="0.25">
      <c r="A289" t="s">
        <v>118</v>
      </c>
      <c r="C289" s="6">
        <v>39538</v>
      </c>
      <c r="D289" s="5"/>
      <c r="E289" s="6"/>
      <c r="G289" s="5">
        <v>119</v>
      </c>
      <c r="H289" t="s">
        <v>75</v>
      </c>
      <c r="I289" s="7">
        <v>8.9</v>
      </c>
      <c r="J289">
        <v>750</v>
      </c>
      <c r="K289" s="5">
        <f t="shared" si="4"/>
        <v>149.81273408239699</v>
      </c>
      <c r="L289" s="5"/>
      <c r="M289" s="8"/>
      <c r="N289" s="8"/>
      <c r="O289" s="8"/>
      <c r="P289" s="8"/>
      <c r="Q289" s="5"/>
      <c r="R289" s="5"/>
      <c r="S289" s="5"/>
      <c r="T289" s="5"/>
      <c r="U289" s="5"/>
      <c r="V289" s="5"/>
      <c r="W289" s="5"/>
      <c r="X289" s="8"/>
      <c r="Y289" s="8"/>
      <c r="Z289" s="8"/>
      <c r="AA289" s="8"/>
      <c r="AB289" s="8"/>
      <c r="AC289" s="5">
        <v>790.75235545922146</v>
      </c>
      <c r="AD289" s="8"/>
      <c r="AE289" s="8"/>
      <c r="AF289" s="8"/>
      <c r="AG289" s="8"/>
      <c r="AH289" s="8"/>
      <c r="AI289" s="8"/>
      <c r="AJ289" s="5">
        <v>294.81802502608315</v>
      </c>
      <c r="AK289" s="8">
        <v>3.8805786146625878</v>
      </c>
      <c r="AL289" s="8"/>
      <c r="AM289" s="8"/>
      <c r="AN289" s="8"/>
      <c r="AO289" s="8"/>
      <c r="AP289" s="8"/>
      <c r="AQ289" s="9">
        <f>AK289/AJ289</f>
        <v>1.3162623331186297E-2</v>
      </c>
      <c r="AR289" s="8"/>
      <c r="AS289" s="8"/>
      <c r="AT289" s="8"/>
      <c r="AU289" s="5">
        <v>11.163795165572573</v>
      </c>
      <c r="AV289" s="5"/>
      <c r="AW289" s="5"/>
      <c r="AX289" s="5"/>
      <c r="AY289" s="5">
        <v>213.35782041189628</v>
      </c>
      <c r="AZ289" s="5"/>
      <c r="BA289" s="5"/>
      <c r="BB289" s="5"/>
      <c r="BC289" s="5"/>
      <c r="BD289" s="5"/>
      <c r="BE289" s="5"/>
      <c r="BF289" s="5">
        <v>20.488593494252139</v>
      </c>
      <c r="BG289" s="5">
        <v>325.53317662967754</v>
      </c>
      <c r="BH289" s="5">
        <v>570.54338570139862</v>
      </c>
      <c r="BI289" s="8"/>
      <c r="BJ289" s="5"/>
      <c r="BK289" s="5">
        <f>AC289+AJ289+BH289</f>
        <v>1656.1137661867033</v>
      </c>
      <c r="BL289" s="5"/>
      <c r="BM289" s="8">
        <f>BH289/BK289</f>
        <v>0.34450736256791548</v>
      </c>
      <c r="BN289" s="8"/>
      <c r="BO289" s="7"/>
      <c r="BP289" s="5"/>
      <c r="BQ289" s="5"/>
      <c r="BR289" s="5"/>
      <c r="BS289" s="5"/>
      <c r="BT289" s="7"/>
      <c r="BU289" s="7"/>
      <c r="BV289" s="7"/>
      <c r="BW289" s="7"/>
      <c r="BX289" s="8">
        <f>AC289/BK289</f>
        <v>0.4774746588092037</v>
      </c>
      <c r="BY289" s="8">
        <f>AJ289/BK289</f>
        <v>0.1780179786228808</v>
      </c>
      <c r="BZ289" s="8">
        <f>BH289/BK289</f>
        <v>0.34450736256791548</v>
      </c>
      <c r="CA289" s="5">
        <v>213.34862760496597</v>
      </c>
      <c r="CB289" s="5">
        <v>77.627007024043081</v>
      </c>
      <c r="CC289" s="5">
        <v>72.687827553678829</v>
      </c>
      <c r="CD289" s="5">
        <v>57.086428985337861</v>
      </c>
      <c r="CE289" s="5"/>
      <c r="CF289" s="5"/>
      <c r="CG289" s="5"/>
      <c r="CH289" s="5"/>
      <c r="CI289" s="5">
        <v>5.9473640419061926</v>
      </c>
      <c r="CJ289" s="5"/>
      <c r="CK289" s="8"/>
      <c r="CL289" s="5"/>
      <c r="CM289" s="5"/>
      <c r="CN289" s="8"/>
      <c r="CO289" s="5"/>
      <c r="CP289" s="5"/>
      <c r="CQ289" s="5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  <c r="EX289" s="8"/>
      <c r="EY289" s="8"/>
      <c r="EZ289" s="8"/>
      <c r="FA289" s="8"/>
      <c r="FB289" s="8"/>
      <c r="FC289" s="8"/>
      <c r="FD289" s="8"/>
      <c r="FE289" s="8"/>
      <c r="FF289" s="8"/>
      <c r="FG289" s="8"/>
      <c r="FH289" s="8"/>
      <c r="FI289" s="8"/>
      <c r="FJ289" s="8"/>
    </row>
    <row r="290" spans="1:166" x14ac:dyDescent="0.25">
      <c r="A290" t="s">
        <v>118</v>
      </c>
      <c r="C290" s="6">
        <v>39555</v>
      </c>
      <c r="D290" s="5"/>
      <c r="E290" s="6"/>
      <c r="G290" s="5">
        <v>136</v>
      </c>
      <c r="H290" t="s">
        <v>75</v>
      </c>
      <c r="I290" s="7">
        <v>8.9</v>
      </c>
      <c r="J290">
        <v>750</v>
      </c>
      <c r="K290" s="5">
        <f t="shared" si="4"/>
        <v>149.81273408239699</v>
      </c>
      <c r="L290" s="5"/>
      <c r="M290" s="8"/>
      <c r="N290" s="7">
        <v>23.9</v>
      </c>
      <c r="O290" s="7"/>
      <c r="P290" s="7"/>
      <c r="Q290" s="5"/>
      <c r="R290" s="5"/>
      <c r="S290" s="5"/>
      <c r="T290" s="5"/>
      <c r="U290" s="5"/>
      <c r="V290" s="5"/>
      <c r="W290" s="5"/>
      <c r="X290" s="8"/>
      <c r="Y290" s="8"/>
      <c r="Z290" s="8"/>
      <c r="AA290" s="8"/>
      <c r="AB290" s="8"/>
      <c r="AC290" s="5"/>
      <c r="AD290" s="8"/>
      <c r="AE290" s="8"/>
      <c r="AF290" s="8"/>
      <c r="AG290" s="8"/>
      <c r="AH290" s="8"/>
      <c r="AI290" s="8"/>
      <c r="AJ290" s="5"/>
      <c r="AK290" s="8"/>
      <c r="AL290" s="8"/>
      <c r="AM290" s="8"/>
      <c r="AN290" s="8"/>
      <c r="AO290" s="8"/>
      <c r="AP290" s="8"/>
      <c r="AQ290" s="9"/>
      <c r="AR290" s="8"/>
      <c r="AS290" s="8"/>
      <c r="AT290" s="8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8"/>
      <c r="BJ290" s="5"/>
      <c r="BK290" s="5"/>
      <c r="BL290" s="5"/>
      <c r="BM290" s="8"/>
      <c r="BN290" s="8"/>
      <c r="BO290" s="7"/>
      <c r="BP290" s="5"/>
      <c r="BQ290" s="5"/>
      <c r="BR290" s="5"/>
      <c r="BS290" s="5"/>
      <c r="BT290" s="7"/>
      <c r="BU290" s="7"/>
      <c r="BV290" s="7"/>
      <c r="BW290" s="7"/>
      <c r="BX290" s="7"/>
      <c r="BY290" s="7"/>
      <c r="BZ290" s="7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8"/>
      <c r="CL290" s="5"/>
      <c r="CM290" s="5"/>
      <c r="CN290" s="8"/>
      <c r="CO290" s="5"/>
      <c r="CP290" s="5"/>
      <c r="CQ290" s="5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8"/>
      <c r="EZ290" s="8"/>
      <c r="FA290" s="8"/>
      <c r="FB290" s="8"/>
      <c r="FC290" s="8"/>
      <c r="FD290" s="8"/>
      <c r="FE290" s="8"/>
      <c r="FF290" s="8"/>
      <c r="FG290" s="8"/>
      <c r="FH290" s="8"/>
      <c r="FI290" s="8"/>
      <c r="FJ290" s="8"/>
    </row>
    <row r="291" spans="1:166" x14ac:dyDescent="0.25">
      <c r="A291" t="s">
        <v>118</v>
      </c>
      <c r="C291" s="6">
        <v>39563</v>
      </c>
      <c r="D291" s="5">
        <v>9</v>
      </c>
      <c r="E291" s="6" t="s">
        <v>207</v>
      </c>
      <c r="F291" t="s">
        <v>15</v>
      </c>
      <c r="G291" s="5">
        <v>144</v>
      </c>
      <c r="H291" t="s">
        <v>75</v>
      </c>
      <c r="I291" s="7">
        <v>8.9</v>
      </c>
      <c r="J291">
        <v>750</v>
      </c>
      <c r="K291" s="5">
        <f t="shared" si="4"/>
        <v>149.81273408239699</v>
      </c>
      <c r="L291" s="5"/>
      <c r="M291" s="8"/>
      <c r="N291" s="8"/>
      <c r="O291" s="8"/>
      <c r="P291" s="8"/>
      <c r="Q291" s="5"/>
      <c r="R291" s="5"/>
      <c r="S291" s="5"/>
      <c r="T291" s="5"/>
      <c r="U291" s="5"/>
      <c r="V291" s="5">
        <v>144</v>
      </c>
      <c r="W291" s="5"/>
      <c r="X291" s="8"/>
      <c r="Y291" s="8"/>
      <c r="Z291" s="8"/>
      <c r="AA291" s="8"/>
      <c r="AB291" s="8"/>
      <c r="AC291" s="5"/>
      <c r="AD291" s="8"/>
      <c r="AE291" s="8"/>
      <c r="AF291" s="8"/>
      <c r="AG291" s="8"/>
      <c r="AH291" s="8"/>
      <c r="AI291" s="8"/>
      <c r="AJ291" s="5"/>
      <c r="AK291" s="8"/>
      <c r="AL291" s="8"/>
      <c r="AM291" s="8"/>
      <c r="AN291" s="8"/>
      <c r="AO291" s="8"/>
      <c r="AP291" s="8"/>
      <c r="AQ291" s="9"/>
      <c r="AR291" s="8"/>
      <c r="AS291" s="8"/>
      <c r="AT291" s="8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8"/>
      <c r="BJ291" s="5"/>
      <c r="BK291" s="5"/>
      <c r="BL291" s="5"/>
      <c r="BM291" s="8"/>
      <c r="BN291" s="8"/>
      <c r="BO291" s="7"/>
      <c r="BP291" s="5"/>
      <c r="BQ291" s="5"/>
      <c r="BR291" s="5"/>
      <c r="BS291" s="5"/>
      <c r="BT291" s="7"/>
      <c r="BU291" s="7"/>
      <c r="BV291" s="7"/>
      <c r="BW291" s="7"/>
      <c r="BX291" s="7"/>
      <c r="BY291" s="7"/>
      <c r="BZ291" s="7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8"/>
      <c r="CL291" s="5"/>
      <c r="CM291" s="5"/>
      <c r="CN291" s="8"/>
      <c r="CO291" s="5"/>
      <c r="CP291" s="5"/>
      <c r="CQ291" s="5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8"/>
      <c r="EZ291" s="8"/>
      <c r="FA291" s="8"/>
      <c r="FB291" s="8"/>
      <c r="FC291" s="8"/>
      <c r="FD291" s="8"/>
      <c r="FE291" s="8"/>
      <c r="FF291" s="8"/>
      <c r="FG291" s="8"/>
      <c r="FH291" s="8"/>
      <c r="FI291" s="8"/>
      <c r="FJ291" s="8"/>
    </row>
    <row r="292" spans="1:166" x14ac:dyDescent="0.25">
      <c r="A292" t="s">
        <v>118</v>
      </c>
      <c r="C292" s="6">
        <v>39578</v>
      </c>
      <c r="D292" s="5">
        <v>10</v>
      </c>
      <c r="E292" s="6" t="s">
        <v>108</v>
      </c>
      <c r="F292" t="s">
        <v>16</v>
      </c>
      <c r="G292" s="5">
        <v>159</v>
      </c>
      <c r="H292" t="s">
        <v>75</v>
      </c>
      <c r="I292" s="7">
        <v>8.9</v>
      </c>
      <c r="J292">
        <v>750</v>
      </c>
      <c r="K292" s="5">
        <f t="shared" si="4"/>
        <v>149.81273408239699</v>
      </c>
      <c r="L292" s="5"/>
      <c r="M292" s="8"/>
      <c r="N292" s="8"/>
      <c r="O292" s="8"/>
      <c r="P292" s="8"/>
      <c r="Q292" s="5"/>
      <c r="R292" s="5"/>
      <c r="S292" s="5"/>
      <c r="T292" s="5"/>
      <c r="U292" s="5"/>
      <c r="V292" s="5"/>
      <c r="W292" s="5"/>
      <c r="X292" s="8"/>
      <c r="Y292" s="8"/>
      <c r="Z292" s="8"/>
      <c r="AA292" s="8"/>
      <c r="AB292" s="8"/>
      <c r="AC292" s="5"/>
      <c r="AD292" s="8"/>
      <c r="AE292" s="8"/>
      <c r="AF292" s="8"/>
      <c r="AG292" s="8"/>
      <c r="AH292" s="8"/>
      <c r="AI292" s="8"/>
      <c r="AJ292" s="5"/>
      <c r="AK292" s="8"/>
      <c r="AL292" s="8"/>
      <c r="AM292" s="8"/>
      <c r="AN292" s="8"/>
      <c r="AO292" s="8"/>
      <c r="AP292" s="8"/>
      <c r="AQ292" s="9"/>
      <c r="AR292" s="8"/>
      <c r="AS292" s="8"/>
      <c r="AT292" s="8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>
        <v>442.69101927167412</v>
      </c>
      <c r="BH292" s="5"/>
      <c r="BI292" s="8"/>
      <c r="BJ292" s="5"/>
      <c r="BK292" s="5"/>
      <c r="BL292" s="5"/>
      <c r="BM292" s="8"/>
      <c r="BN292" s="8"/>
      <c r="BO292" s="7">
        <v>32.674999999999997</v>
      </c>
      <c r="BP292" s="5">
        <v>144.64929054701952</v>
      </c>
      <c r="BQ292" s="5"/>
      <c r="BR292" s="5"/>
      <c r="BS292" s="5"/>
      <c r="BT292" s="7">
        <v>6.3722154425999786</v>
      </c>
      <c r="BU292" s="7"/>
      <c r="BV292" s="7"/>
      <c r="BW292" s="7"/>
      <c r="BX292" s="7"/>
      <c r="BY292" s="7"/>
      <c r="BZ292" s="7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8"/>
      <c r="CL292" s="5"/>
      <c r="CM292" s="5"/>
      <c r="CN292" s="8"/>
      <c r="CO292" s="5"/>
      <c r="CP292" s="5"/>
      <c r="CQ292" s="5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8"/>
      <c r="EZ292" s="8"/>
      <c r="FA292" s="8"/>
      <c r="FB292" s="8"/>
      <c r="FC292" s="8"/>
      <c r="FD292" s="8"/>
      <c r="FE292" s="8"/>
      <c r="FF292" s="8"/>
      <c r="FG292" s="8"/>
      <c r="FH292" s="8"/>
      <c r="FI292" s="8"/>
      <c r="FJ292" s="8"/>
    </row>
    <row r="293" spans="1:166" x14ac:dyDescent="0.25">
      <c r="A293" t="s">
        <v>120</v>
      </c>
      <c r="C293" s="6">
        <v>39419</v>
      </c>
      <c r="D293" s="5">
        <v>1</v>
      </c>
      <c r="E293" s="6" t="s">
        <v>209</v>
      </c>
      <c r="F293" t="s">
        <v>10</v>
      </c>
      <c r="G293" s="5">
        <v>0</v>
      </c>
      <c r="H293" t="s">
        <v>117</v>
      </c>
      <c r="I293" s="7">
        <v>8.9</v>
      </c>
      <c r="J293">
        <v>750</v>
      </c>
      <c r="K293" s="5">
        <f t="shared" si="4"/>
        <v>149.81273408239699</v>
      </c>
      <c r="L293" s="5"/>
      <c r="M293" s="8"/>
      <c r="N293" s="8"/>
      <c r="O293" s="8"/>
      <c r="P293" s="8"/>
      <c r="Q293" s="5"/>
      <c r="R293" s="5"/>
      <c r="S293" s="5"/>
      <c r="T293" s="5"/>
      <c r="U293" s="5"/>
      <c r="V293" s="5"/>
      <c r="W293" s="5"/>
      <c r="X293" s="8"/>
      <c r="Y293" s="8"/>
      <c r="Z293" s="8"/>
      <c r="AA293" s="8"/>
      <c r="AB293" s="8"/>
      <c r="AC293" s="5"/>
      <c r="AD293" s="8"/>
      <c r="AE293" s="8"/>
      <c r="AF293" s="8"/>
      <c r="AG293" s="8"/>
      <c r="AH293" s="8"/>
      <c r="AI293" s="8"/>
      <c r="AJ293" s="5"/>
      <c r="AK293" s="8"/>
      <c r="AL293" s="8"/>
      <c r="AM293" s="8"/>
      <c r="AN293" s="8"/>
      <c r="AO293" s="8"/>
      <c r="AP293" s="8"/>
      <c r="AQ293" s="9"/>
      <c r="AR293" s="8"/>
      <c r="AS293" s="8"/>
      <c r="AT293" s="8"/>
      <c r="AU293" s="5">
        <v>0</v>
      </c>
      <c r="AV293" s="5"/>
      <c r="AW293" s="5"/>
      <c r="AX293" s="5"/>
      <c r="AY293" s="5">
        <v>0</v>
      </c>
      <c r="AZ293" s="5"/>
      <c r="BA293" s="5"/>
      <c r="BB293" s="5"/>
      <c r="BC293" s="5"/>
      <c r="BD293" s="5"/>
      <c r="BE293" s="5"/>
      <c r="BF293" s="5">
        <v>0</v>
      </c>
      <c r="BG293" s="5">
        <v>0</v>
      </c>
      <c r="BH293" s="5"/>
      <c r="BI293" s="8"/>
      <c r="BJ293" s="5"/>
      <c r="BK293" s="5"/>
      <c r="BL293" s="5"/>
      <c r="BM293" s="8"/>
      <c r="BN293" s="8"/>
      <c r="BO293" s="7"/>
      <c r="BP293" s="5"/>
      <c r="BQ293" s="5"/>
      <c r="BR293" s="5"/>
      <c r="BS293" s="5"/>
      <c r="BT293" s="7"/>
      <c r="BU293" s="7"/>
      <c r="BV293" s="7"/>
      <c r="BW293" s="7"/>
      <c r="BX293" s="7"/>
      <c r="BY293" s="7"/>
      <c r="BZ293" s="7"/>
      <c r="CA293" s="5">
        <v>0</v>
      </c>
      <c r="CB293" s="5">
        <v>0</v>
      </c>
      <c r="CC293" s="5">
        <v>0</v>
      </c>
      <c r="CD293" s="5">
        <v>0</v>
      </c>
      <c r="CE293" s="5"/>
      <c r="CF293" s="5"/>
      <c r="CG293" s="5"/>
      <c r="CH293" s="5"/>
      <c r="CI293" s="5">
        <v>0</v>
      </c>
      <c r="CJ293" s="5"/>
      <c r="CK293" s="8"/>
      <c r="CL293" s="5"/>
      <c r="CM293" s="5"/>
      <c r="CN293" s="8"/>
      <c r="CO293" s="5"/>
      <c r="CP293" s="5"/>
      <c r="CQ293" s="5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  <c r="EZ293" s="8"/>
      <c r="FA293" s="8"/>
      <c r="FB293" s="8"/>
      <c r="FC293" s="8"/>
      <c r="FD293" s="8"/>
      <c r="FE293" s="8"/>
      <c r="FF293" s="8"/>
      <c r="FG293" s="8"/>
      <c r="FH293" s="8"/>
      <c r="FI293" s="8"/>
      <c r="FJ293" s="8"/>
    </row>
    <row r="294" spans="1:166" x14ac:dyDescent="0.25">
      <c r="A294" t="s">
        <v>120</v>
      </c>
      <c r="C294" s="6">
        <v>39440</v>
      </c>
      <c r="D294" s="5">
        <v>4</v>
      </c>
      <c r="E294" t="s">
        <v>210</v>
      </c>
      <c r="F294" t="s">
        <v>12</v>
      </c>
      <c r="G294" s="5">
        <v>21</v>
      </c>
      <c r="H294" t="s">
        <v>117</v>
      </c>
      <c r="I294" s="7">
        <v>8.9</v>
      </c>
      <c r="J294">
        <v>750</v>
      </c>
      <c r="K294" s="5">
        <f t="shared" ref="K294:K357" si="5">1000000/I294/J294</f>
        <v>149.81273408239699</v>
      </c>
      <c r="L294" s="5"/>
      <c r="M294" s="8"/>
      <c r="N294" s="8"/>
      <c r="O294" s="8"/>
      <c r="P294" s="8"/>
      <c r="Q294" s="5"/>
      <c r="R294" s="5">
        <v>21</v>
      </c>
      <c r="S294" s="5"/>
      <c r="T294" s="5"/>
      <c r="U294" s="5"/>
      <c r="V294" s="5"/>
      <c r="W294" s="5"/>
      <c r="X294" s="8"/>
      <c r="Y294" s="8"/>
      <c r="Z294" s="8"/>
      <c r="AA294" s="8"/>
      <c r="AB294" s="8"/>
      <c r="AC294" s="5"/>
      <c r="AD294" s="8"/>
      <c r="AE294" s="8"/>
      <c r="AF294" s="8"/>
      <c r="AG294" s="8"/>
      <c r="AH294" s="8"/>
      <c r="AI294" s="8"/>
      <c r="AJ294" s="5"/>
      <c r="AK294" s="8"/>
      <c r="AL294" s="8"/>
      <c r="AM294" s="8"/>
      <c r="AN294" s="8"/>
      <c r="AO294" s="8"/>
      <c r="AP294" s="8"/>
      <c r="AQ294" s="9"/>
      <c r="AR294" s="8"/>
      <c r="AS294" s="8"/>
      <c r="AT294" s="8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8"/>
      <c r="BJ294" s="5"/>
      <c r="BK294" s="5"/>
      <c r="BL294" s="5"/>
      <c r="BM294" s="8"/>
      <c r="BN294" s="8"/>
      <c r="BO294" s="7"/>
      <c r="BP294" s="5"/>
      <c r="BQ294" s="5"/>
      <c r="BR294" s="5"/>
      <c r="BS294" s="5"/>
      <c r="BT294" s="7"/>
      <c r="BU294" s="7"/>
      <c r="BV294" s="7"/>
      <c r="BW294" s="7"/>
      <c r="BX294" s="7"/>
      <c r="BY294" s="7"/>
      <c r="BZ294" s="7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8"/>
      <c r="CL294" s="5"/>
      <c r="CM294" s="5"/>
      <c r="CN294" s="8"/>
      <c r="CO294" s="5"/>
      <c r="CP294" s="5"/>
      <c r="CQ294" s="5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  <c r="EZ294" s="8"/>
      <c r="FA294" s="8"/>
      <c r="FB294" s="8"/>
      <c r="FC294" s="8"/>
      <c r="FD294" s="8"/>
      <c r="FE294" s="8"/>
      <c r="FF294" s="8"/>
      <c r="FG294" s="8"/>
      <c r="FH294" s="8"/>
      <c r="FI294" s="8"/>
      <c r="FJ294" s="8"/>
    </row>
    <row r="295" spans="1:166" x14ac:dyDescent="0.25">
      <c r="A295" t="s">
        <v>120</v>
      </c>
      <c r="C295" s="6">
        <v>39443</v>
      </c>
      <c r="D295" s="5"/>
      <c r="E295" s="6"/>
      <c r="G295" s="5">
        <v>24</v>
      </c>
      <c r="H295" t="s">
        <v>117</v>
      </c>
      <c r="I295" s="7">
        <v>8.9</v>
      </c>
      <c r="J295">
        <v>750</v>
      </c>
      <c r="K295" s="5">
        <f t="shared" si="5"/>
        <v>149.81273408239699</v>
      </c>
      <c r="L295" s="5"/>
      <c r="M295" s="8"/>
      <c r="N295" s="7">
        <v>7.1</v>
      </c>
      <c r="O295" s="7"/>
      <c r="P295" s="7"/>
      <c r="Q295" s="5"/>
      <c r="R295" s="5"/>
      <c r="S295" s="5"/>
      <c r="T295" s="5"/>
      <c r="U295" s="5"/>
      <c r="V295" s="5"/>
      <c r="W295" s="5"/>
      <c r="X295" s="8"/>
      <c r="Y295" s="8"/>
      <c r="Z295" s="8"/>
      <c r="AA295" s="8"/>
      <c r="AB295" s="8"/>
      <c r="AC295" s="5"/>
      <c r="AD295" s="8"/>
      <c r="AE295" s="8"/>
      <c r="AF295" s="8"/>
      <c r="AG295" s="8"/>
      <c r="AH295" s="8"/>
      <c r="AI295" s="8"/>
      <c r="AJ295" s="5"/>
      <c r="AK295" s="8"/>
      <c r="AL295" s="8"/>
      <c r="AM295" s="8"/>
      <c r="AN295" s="8"/>
      <c r="AO295" s="8"/>
      <c r="AP295" s="8"/>
      <c r="AQ295" s="9"/>
      <c r="AR295" s="8"/>
      <c r="AS295" s="8"/>
      <c r="AT295" s="8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8"/>
      <c r="BJ295" s="5"/>
      <c r="BK295" s="5"/>
      <c r="BL295" s="5"/>
      <c r="BM295" s="8"/>
      <c r="BN295" s="8"/>
      <c r="BO295" s="7"/>
      <c r="BP295" s="5"/>
      <c r="BQ295" s="5"/>
      <c r="BR295" s="5"/>
      <c r="BS295" s="5"/>
      <c r="BT295" s="7"/>
      <c r="BU295" s="7"/>
      <c r="BV295" s="7"/>
      <c r="BW295" s="7"/>
      <c r="BX295" s="7"/>
      <c r="BY295" s="7"/>
      <c r="BZ295" s="7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8"/>
      <c r="CL295" s="5"/>
      <c r="CM295" s="5"/>
      <c r="CN295" s="8"/>
      <c r="CO295" s="5"/>
      <c r="CP295" s="5"/>
      <c r="CQ295" s="5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  <c r="EZ295" s="8"/>
      <c r="FA295" s="8"/>
      <c r="FB295" s="8"/>
      <c r="FC295" s="8"/>
      <c r="FD295" s="8"/>
      <c r="FE295" s="8"/>
      <c r="FF295" s="8"/>
      <c r="FG295" s="8"/>
      <c r="FH295" s="8"/>
      <c r="FI295" s="8"/>
      <c r="FJ295" s="8"/>
    </row>
    <row r="296" spans="1:166" x14ac:dyDescent="0.25">
      <c r="A296" t="s">
        <v>120</v>
      </c>
      <c r="C296" s="6">
        <v>39449</v>
      </c>
      <c r="D296" s="5"/>
      <c r="E296" s="6"/>
      <c r="G296" s="5">
        <v>30</v>
      </c>
      <c r="H296" t="s">
        <v>117</v>
      </c>
      <c r="I296" s="7">
        <v>8.9</v>
      </c>
      <c r="J296">
        <v>750</v>
      </c>
      <c r="K296" s="5">
        <f t="shared" si="5"/>
        <v>149.81273408239699</v>
      </c>
      <c r="L296" s="5"/>
      <c r="M296" s="8"/>
      <c r="N296" s="7">
        <v>9.35</v>
      </c>
      <c r="O296" s="7"/>
      <c r="P296" s="7"/>
      <c r="Q296" s="5"/>
      <c r="R296" s="5"/>
      <c r="S296" s="5"/>
      <c r="T296" s="5"/>
      <c r="U296" s="5"/>
      <c r="V296" s="5"/>
      <c r="W296" s="5"/>
      <c r="X296" s="8"/>
      <c r="Y296" s="8"/>
      <c r="Z296" s="8"/>
      <c r="AA296" s="8"/>
      <c r="AB296" s="8"/>
      <c r="AC296" s="5"/>
      <c r="AD296" s="8"/>
      <c r="AE296" s="8"/>
      <c r="AF296" s="8"/>
      <c r="AG296" s="8"/>
      <c r="AH296" s="8"/>
      <c r="AI296" s="8"/>
      <c r="AJ296" s="5"/>
      <c r="AK296" s="8">
        <v>0.35641118421052631</v>
      </c>
      <c r="AL296" s="8"/>
      <c r="AM296" s="8"/>
      <c r="AN296" s="8"/>
      <c r="AO296" s="8"/>
      <c r="AP296" s="8"/>
      <c r="AQ296" s="9"/>
      <c r="AR296" s="8"/>
      <c r="AS296" s="8"/>
      <c r="AT296" s="8"/>
      <c r="AU296" s="5">
        <v>0</v>
      </c>
      <c r="AV296" s="5"/>
      <c r="AW296" s="5"/>
      <c r="AX296" s="5"/>
      <c r="AY296" s="5">
        <v>0</v>
      </c>
      <c r="AZ296" s="5"/>
      <c r="BA296" s="5"/>
      <c r="BB296" s="5"/>
      <c r="BC296" s="5"/>
      <c r="BD296" s="5"/>
      <c r="BE296" s="5"/>
      <c r="BF296" s="5">
        <v>0</v>
      </c>
      <c r="BG296" s="5">
        <v>0</v>
      </c>
      <c r="BH296" s="5"/>
      <c r="BI296" s="8"/>
      <c r="BJ296" s="5"/>
      <c r="BK296" s="5"/>
      <c r="BL296" s="5"/>
      <c r="BM296" s="8"/>
      <c r="BN296" s="8"/>
      <c r="BO296" s="7"/>
      <c r="BP296" s="5"/>
      <c r="BQ296" s="5"/>
      <c r="BR296" s="5"/>
      <c r="BS296" s="5"/>
      <c r="BT296" s="7"/>
      <c r="BU296" s="7"/>
      <c r="BV296" s="7"/>
      <c r="BW296" s="7"/>
      <c r="BX296" s="7"/>
      <c r="BY296" s="7"/>
      <c r="BZ296" s="7"/>
      <c r="CA296" s="5">
        <v>0</v>
      </c>
      <c r="CB296" s="5">
        <v>0</v>
      </c>
      <c r="CC296" s="5">
        <v>0</v>
      </c>
      <c r="CD296" s="5">
        <v>0</v>
      </c>
      <c r="CE296" s="5"/>
      <c r="CF296" s="5"/>
      <c r="CG296" s="5"/>
      <c r="CH296" s="5"/>
      <c r="CI296" s="5">
        <v>0</v>
      </c>
      <c r="CJ296" s="5"/>
      <c r="CK296" s="8"/>
      <c r="CL296" s="5"/>
      <c r="CM296" s="5"/>
      <c r="CN296" s="8"/>
      <c r="CO296" s="5"/>
      <c r="CP296" s="5"/>
      <c r="CQ296" s="5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  <c r="EZ296" s="8"/>
      <c r="FA296" s="8"/>
      <c r="FB296" s="8"/>
      <c r="FC296" s="8"/>
      <c r="FD296" s="8"/>
      <c r="FE296" s="8"/>
      <c r="FF296" s="8"/>
      <c r="FG296" s="8"/>
      <c r="FH296" s="8"/>
      <c r="FI296" s="8"/>
      <c r="FJ296" s="8"/>
    </row>
    <row r="297" spans="1:166" x14ac:dyDescent="0.25">
      <c r="A297" t="s">
        <v>120</v>
      </c>
      <c r="C297" s="6">
        <v>39455</v>
      </c>
      <c r="D297" s="5"/>
      <c r="E297" s="6"/>
      <c r="G297" s="5">
        <v>36</v>
      </c>
      <c r="H297" t="s">
        <v>117</v>
      </c>
      <c r="I297" s="7">
        <v>8.9</v>
      </c>
      <c r="J297">
        <v>750</v>
      </c>
      <c r="K297" s="5">
        <f t="shared" si="5"/>
        <v>149.81273408239699</v>
      </c>
      <c r="L297" s="5"/>
      <c r="M297" s="8"/>
      <c r="N297" s="7">
        <v>11</v>
      </c>
      <c r="O297" s="7"/>
      <c r="P297" s="7"/>
      <c r="Q297" s="5"/>
      <c r="R297" s="5"/>
      <c r="S297" s="5"/>
      <c r="T297" s="5"/>
      <c r="U297" s="5"/>
      <c r="V297" s="5"/>
      <c r="W297" s="5"/>
      <c r="X297" s="8"/>
      <c r="Y297" s="8"/>
      <c r="Z297" s="8"/>
      <c r="AA297" s="8"/>
      <c r="AB297" s="8"/>
      <c r="AC297" s="5"/>
      <c r="AD297" s="8"/>
      <c r="AE297" s="8"/>
      <c r="AF297" s="8"/>
      <c r="AG297" s="8"/>
      <c r="AH297" s="8"/>
      <c r="AI297" s="8"/>
      <c r="AJ297" s="5"/>
      <c r="AK297" s="8"/>
      <c r="AL297" s="8"/>
      <c r="AM297" s="8"/>
      <c r="AN297" s="8"/>
      <c r="AO297" s="8"/>
      <c r="AP297" s="8"/>
      <c r="AQ297" s="9"/>
      <c r="AR297" s="8"/>
      <c r="AS297" s="8"/>
      <c r="AT297" s="8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8"/>
      <c r="BJ297" s="5"/>
      <c r="BK297" s="5"/>
      <c r="BL297" s="5"/>
      <c r="BM297" s="8"/>
      <c r="BN297" s="8"/>
      <c r="BO297" s="7"/>
      <c r="BP297" s="5"/>
      <c r="BQ297" s="5"/>
      <c r="BR297" s="5"/>
      <c r="BS297" s="5"/>
      <c r="BT297" s="7"/>
      <c r="BU297" s="7"/>
      <c r="BV297" s="7"/>
      <c r="BW297" s="7"/>
      <c r="BX297" s="7"/>
      <c r="BY297" s="7"/>
      <c r="BZ297" s="7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8"/>
      <c r="CL297" s="5"/>
      <c r="CM297" s="5"/>
      <c r="CN297" s="8"/>
      <c r="CO297" s="5"/>
      <c r="CP297" s="5"/>
      <c r="CQ297" s="5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8"/>
      <c r="FI297" s="8"/>
      <c r="FJ297" s="8"/>
    </row>
    <row r="298" spans="1:166" x14ac:dyDescent="0.25">
      <c r="A298" t="s">
        <v>120</v>
      </c>
      <c r="C298" s="6">
        <v>39461</v>
      </c>
      <c r="D298" s="5"/>
      <c r="E298" s="6"/>
      <c r="G298" s="5">
        <v>42</v>
      </c>
      <c r="H298" t="s">
        <v>117</v>
      </c>
      <c r="I298" s="7">
        <v>8.9</v>
      </c>
      <c r="J298">
        <v>750</v>
      </c>
      <c r="K298" s="5">
        <f t="shared" si="5"/>
        <v>149.81273408239699</v>
      </c>
      <c r="L298" s="5"/>
      <c r="M298" s="8"/>
      <c r="N298" s="8"/>
      <c r="O298" s="8"/>
      <c r="P298" s="8"/>
      <c r="Q298" s="5"/>
      <c r="R298" s="5"/>
      <c r="S298" s="5"/>
      <c r="T298" s="5"/>
      <c r="U298" s="5"/>
      <c r="V298" s="5"/>
      <c r="W298" s="5"/>
      <c r="X298" s="8"/>
      <c r="Y298" s="8"/>
      <c r="Z298" s="8"/>
      <c r="AA298" s="8"/>
      <c r="AB298" s="8"/>
      <c r="AC298" s="5"/>
      <c r="AD298" s="8"/>
      <c r="AE298" s="8"/>
      <c r="AF298" s="8"/>
      <c r="AG298" s="8"/>
      <c r="AH298" s="8"/>
      <c r="AI298" s="8"/>
      <c r="AJ298" s="5"/>
      <c r="AK298" s="8">
        <v>1.9297763157894736</v>
      </c>
      <c r="AL298" s="8"/>
      <c r="AM298" s="8"/>
      <c r="AN298" s="8"/>
      <c r="AO298" s="8"/>
      <c r="AP298" s="8"/>
      <c r="AQ298" s="9"/>
      <c r="AR298" s="8"/>
      <c r="AS298" s="8"/>
      <c r="AT298" s="8"/>
      <c r="AU298" s="5">
        <v>0</v>
      </c>
      <c r="AV298" s="5"/>
      <c r="AW298" s="5"/>
      <c r="AX298" s="5"/>
      <c r="AY298" s="5">
        <v>0</v>
      </c>
      <c r="AZ298" s="5"/>
      <c r="BA298" s="5"/>
      <c r="BB298" s="5"/>
      <c r="BC298" s="5"/>
      <c r="BD298" s="5"/>
      <c r="BE298" s="5"/>
      <c r="BF298" s="5">
        <v>0</v>
      </c>
      <c r="BG298" s="5">
        <v>0</v>
      </c>
      <c r="BH298" s="5"/>
      <c r="BI298" s="8"/>
      <c r="BJ298" s="5"/>
      <c r="BK298" s="5"/>
      <c r="BL298" s="5"/>
      <c r="BM298" s="8"/>
      <c r="BN298" s="8"/>
      <c r="BO298" s="7"/>
      <c r="BP298" s="5"/>
      <c r="BQ298" s="5"/>
      <c r="BR298" s="5"/>
      <c r="BS298" s="5"/>
      <c r="BT298" s="7"/>
      <c r="BU298" s="7"/>
      <c r="BV298" s="7"/>
      <c r="BW298" s="7"/>
      <c r="BX298" s="7"/>
      <c r="BY298" s="7"/>
      <c r="BZ298" s="7"/>
      <c r="CA298" s="5">
        <v>0</v>
      </c>
      <c r="CB298" s="5">
        <v>0</v>
      </c>
      <c r="CC298" s="5">
        <v>0</v>
      </c>
      <c r="CD298" s="5">
        <v>0</v>
      </c>
      <c r="CE298" s="5"/>
      <c r="CF298" s="5"/>
      <c r="CG298" s="5"/>
      <c r="CH298" s="5"/>
      <c r="CI298" s="5">
        <v>0</v>
      </c>
      <c r="CJ298" s="5"/>
      <c r="CK298" s="8"/>
      <c r="CL298" s="5"/>
      <c r="CM298" s="5"/>
      <c r="CN298" s="8"/>
      <c r="CO298" s="5"/>
      <c r="CP298" s="5"/>
      <c r="CQ298" s="5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/>
    </row>
    <row r="299" spans="1:166" x14ac:dyDescent="0.25">
      <c r="A299" t="s">
        <v>120</v>
      </c>
      <c r="C299" s="6">
        <v>39462</v>
      </c>
      <c r="D299" s="5"/>
      <c r="E299" s="6"/>
      <c r="G299" s="5">
        <v>43</v>
      </c>
      <c r="H299" t="s">
        <v>117</v>
      </c>
      <c r="I299" s="7">
        <v>8.9</v>
      </c>
      <c r="J299">
        <v>750</v>
      </c>
      <c r="K299" s="5">
        <f t="shared" si="5"/>
        <v>149.81273408239699</v>
      </c>
      <c r="L299" s="5"/>
      <c r="M299" s="8"/>
      <c r="N299" s="7">
        <v>13.8</v>
      </c>
      <c r="O299" s="7"/>
      <c r="P299" s="7"/>
      <c r="Q299" s="5"/>
      <c r="R299" s="5"/>
      <c r="S299" s="5"/>
      <c r="T299" s="5"/>
      <c r="U299" s="5"/>
      <c r="V299" s="5"/>
      <c r="W299" s="5"/>
      <c r="X299" s="8"/>
      <c r="Y299" s="8"/>
      <c r="Z299" s="8"/>
      <c r="AA299" s="8"/>
      <c r="AB299" s="8"/>
      <c r="AC299" s="5"/>
      <c r="AD299" s="8"/>
      <c r="AE299" s="8"/>
      <c r="AF299" s="8"/>
      <c r="AG299" s="8"/>
      <c r="AH299" s="8"/>
      <c r="AI299" s="8"/>
      <c r="AJ299" s="5"/>
      <c r="AK299" s="8"/>
      <c r="AL299" s="8"/>
      <c r="AM299" s="8"/>
      <c r="AN299" s="8"/>
      <c r="AO299" s="8"/>
      <c r="AP299" s="8"/>
      <c r="AQ299" s="9"/>
      <c r="AR299" s="8"/>
      <c r="AS299" s="8"/>
      <c r="AT299" s="8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8"/>
      <c r="BJ299" s="5"/>
      <c r="BK299" s="5"/>
      <c r="BL299" s="5"/>
      <c r="BM299" s="8"/>
      <c r="BN299" s="8"/>
      <c r="BO299" s="7"/>
      <c r="BP299" s="5"/>
      <c r="BQ299" s="5"/>
      <c r="BR299" s="5"/>
      <c r="BS299" s="5"/>
      <c r="BT299" s="7"/>
      <c r="BU299" s="7"/>
      <c r="BV299" s="7"/>
      <c r="BW299" s="7"/>
      <c r="BX299" s="7"/>
      <c r="BY299" s="7"/>
      <c r="BZ299" s="7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8"/>
      <c r="CL299" s="5"/>
      <c r="CM299" s="5"/>
      <c r="CN299" s="8"/>
      <c r="CO299" s="5"/>
      <c r="CP299" s="5"/>
      <c r="CQ299" s="5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/>
    </row>
    <row r="300" spans="1:166" x14ac:dyDescent="0.25">
      <c r="A300" t="s">
        <v>120</v>
      </c>
      <c r="C300" s="6">
        <v>39467</v>
      </c>
      <c r="D300" s="5">
        <v>4</v>
      </c>
      <c r="E300" t="s">
        <v>206</v>
      </c>
      <c r="F300" t="s">
        <v>13</v>
      </c>
      <c r="G300" s="5">
        <v>48</v>
      </c>
      <c r="H300" t="s">
        <v>117</v>
      </c>
      <c r="I300" s="7">
        <v>8.9</v>
      </c>
      <c r="J300">
        <v>750</v>
      </c>
      <c r="K300" s="5">
        <f t="shared" si="5"/>
        <v>149.81273408239699</v>
      </c>
      <c r="L300" s="5"/>
      <c r="M300" s="8"/>
      <c r="N300" s="8"/>
      <c r="O300" s="8"/>
      <c r="P300" s="8"/>
      <c r="Q300" s="5"/>
      <c r="R300" s="5"/>
      <c r="S300" s="5">
        <v>48</v>
      </c>
      <c r="T300" s="5"/>
      <c r="U300" s="5"/>
      <c r="V300" s="5"/>
      <c r="W300" s="5"/>
      <c r="X300" s="8"/>
      <c r="Y300" s="8"/>
      <c r="Z300" s="8"/>
      <c r="AA300" s="8"/>
      <c r="AB300" s="8"/>
      <c r="AC300" s="5"/>
      <c r="AD300" s="8"/>
      <c r="AE300" s="8"/>
      <c r="AF300" s="8"/>
      <c r="AG300" s="8"/>
      <c r="AH300" s="8"/>
      <c r="AI300" s="8"/>
      <c r="AJ300" s="5"/>
      <c r="AK300" s="8"/>
      <c r="AL300" s="8"/>
      <c r="AM300" s="8"/>
      <c r="AN300" s="8"/>
      <c r="AO300" s="8"/>
      <c r="AP300" s="8"/>
      <c r="AQ300" s="9"/>
      <c r="AR300" s="8"/>
      <c r="AS300" s="8"/>
      <c r="AT300" s="8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8"/>
      <c r="BJ300" s="5"/>
      <c r="BK300" s="5"/>
      <c r="BL300" s="5"/>
      <c r="BM300" s="8"/>
      <c r="BN300" s="8"/>
      <c r="BO300" s="7"/>
      <c r="BP300" s="5"/>
      <c r="BQ300" s="5"/>
      <c r="BR300" s="5"/>
      <c r="BS300" s="5"/>
      <c r="BT300" s="7"/>
      <c r="BU300" s="7"/>
      <c r="BV300" s="7"/>
      <c r="BW300" s="7"/>
      <c r="BX300" s="7"/>
      <c r="BY300" s="7"/>
      <c r="BZ300" s="7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8"/>
      <c r="CL300" s="5"/>
      <c r="CM300" s="5"/>
      <c r="CN300" s="8"/>
      <c r="CO300" s="5"/>
      <c r="CP300" s="5"/>
      <c r="CQ300" s="5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/>
    </row>
    <row r="301" spans="1:166" x14ac:dyDescent="0.25">
      <c r="A301" t="s">
        <v>120</v>
      </c>
      <c r="C301" s="6">
        <v>39468</v>
      </c>
      <c r="D301" s="5"/>
      <c r="E301" s="6"/>
      <c r="G301" s="5">
        <v>49</v>
      </c>
      <c r="H301" t="s">
        <v>117</v>
      </c>
      <c r="I301" s="7">
        <v>8.9</v>
      </c>
      <c r="J301">
        <v>750</v>
      </c>
      <c r="K301" s="5">
        <f t="shared" si="5"/>
        <v>149.81273408239699</v>
      </c>
      <c r="L301" s="5"/>
      <c r="M301" s="8"/>
      <c r="N301" s="8"/>
      <c r="O301" s="8"/>
      <c r="P301" s="8"/>
      <c r="Q301" s="5"/>
      <c r="R301" s="5"/>
      <c r="S301" s="5"/>
      <c r="T301" s="5"/>
      <c r="U301" s="5"/>
      <c r="V301" s="5"/>
      <c r="W301" s="5"/>
      <c r="X301" s="8"/>
      <c r="Y301" s="8"/>
      <c r="Z301" s="8"/>
      <c r="AA301" s="8"/>
      <c r="AB301" s="8"/>
      <c r="AC301" s="5">
        <v>256.13634134086521</v>
      </c>
      <c r="AD301" s="8"/>
      <c r="AE301" s="8"/>
      <c r="AF301" s="8"/>
      <c r="AG301" s="8"/>
      <c r="AH301" s="8"/>
      <c r="AI301" s="8"/>
      <c r="AJ301" s="5">
        <v>211.14486129915903</v>
      </c>
      <c r="AK301" s="8">
        <v>3.6248882730918761</v>
      </c>
      <c r="AL301" s="8"/>
      <c r="AM301" s="8"/>
      <c r="AN301" s="8"/>
      <c r="AO301" s="8"/>
      <c r="AP301" s="8"/>
      <c r="AQ301" s="9">
        <f>AK301/AJ301</f>
        <v>1.7167778797874601E-2</v>
      </c>
      <c r="AR301" s="8"/>
      <c r="AS301" s="8"/>
      <c r="AT301" s="8"/>
      <c r="AU301" s="5">
        <v>17.302281930723939</v>
      </c>
      <c r="AV301" s="5"/>
      <c r="AW301" s="5"/>
      <c r="AX301" s="5"/>
      <c r="AY301" s="5">
        <v>5.995576982659089</v>
      </c>
      <c r="AZ301" s="5"/>
      <c r="BA301" s="5"/>
      <c r="BB301" s="5"/>
      <c r="BC301" s="5"/>
      <c r="BD301" s="5"/>
      <c r="BE301" s="5"/>
      <c r="BF301" s="5">
        <v>0</v>
      </c>
      <c r="BG301" s="5">
        <v>0</v>
      </c>
      <c r="BH301" s="5">
        <v>23.297858913383028</v>
      </c>
      <c r="BI301" s="8"/>
      <c r="BJ301" s="5"/>
      <c r="BK301" s="5">
        <f>AC301+AJ301+BH301</f>
        <v>490.57906155340731</v>
      </c>
      <c r="BL301" s="5"/>
      <c r="BM301" s="8">
        <f>BH301/BK301</f>
        <v>4.7490528518707859E-2</v>
      </c>
      <c r="BN301" s="8"/>
      <c r="BO301" s="7"/>
      <c r="BP301" s="5"/>
      <c r="BQ301" s="5"/>
      <c r="BR301" s="5"/>
      <c r="BS301" s="5"/>
      <c r="BT301" s="7"/>
      <c r="BU301" s="7"/>
      <c r="BV301" s="7"/>
      <c r="BW301" s="7"/>
      <c r="BX301" s="8">
        <f>AC301/BK301</f>
        <v>0.52211021915573685</v>
      </c>
      <c r="BY301" s="8">
        <f>AJ301/BK301</f>
        <v>0.4303992523255552</v>
      </c>
      <c r="BZ301" s="8">
        <f>BH301/BK301</f>
        <v>4.7490528518707859E-2</v>
      </c>
      <c r="CA301" s="5">
        <v>184.04158481392804</v>
      </c>
      <c r="CB301" s="5">
        <v>173.87636079973475</v>
      </c>
      <c r="CC301" s="5">
        <v>10.165224014193278</v>
      </c>
      <c r="CD301" s="5">
        <v>0</v>
      </c>
      <c r="CE301" s="5"/>
      <c r="CF301" s="5"/>
      <c r="CG301" s="5"/>
      <c r="CH301" s="5"/>
      <c r="CI301" s="5">
        <v>0</v>
      </c>
      <c r="CJ301" s="5"/>
      <c r="CK301" s="8"/>
      <c r="CL301" s="5"/>
      <c r="CM301" s="5"/>
      <c r="CN301" s="8"/>
      <c r="CO301" s="5"/>
      <c r="CP301" s="5"/>
      <c r="CQ301" s="5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/>
    </row>
    <row r="302" spans="1:166" x14ac:dyDescent="0.25">
      <c r="A302" t="s">
        <v>120</v>
      </c>
      <c r="C302" s="6">
        <v>39470</v>
      </c>
      <c r="D302" s="5"/>
      <c r="E302" s="6"/>
      <c r="G302" s="5">
        <v>51</v>
      </c>
      <c r="H302" t="s">
        <v>117</v>
      </c>
      <c r="I302" s="7">
        <v>8.9</v>
      </c>
      <c r="J302">
        <v>750</v>
      </c>
      <c r="K302" s="5">
        <f t="shared" si="5"/>
        <v>149.81273408239699</v>
      </c>
      <c r="L302" s="5"/>
      <c r="M302" s="8"/>
      <c r="N302" s="7">
        <v>16.600000000000001</v>
      </c>
      <c r="O302" s="7"/>
      <c r="P302" s="7"/>
      <c r="Q302" s="5"/>
      <c r="R302" s="5"/>
      <c r="S302" s="5"/>
      <c r="T302" s="5"/>
      <c r="U302" s="5"/>
      <c r="V302" s="5"/>
      <c r="W302" s="5"/>
      <c r="X302" s="8"/>
      <c r="Y302" s="8"/>
      <c r="Z302" s="8"/>
      <c r="AA302" s="8"/>
      <c r="AB302" s="8"/>
      <c r="AC302" s="5"/>
      <c r="AD302" s="8"/>
      <c r="AE302" s="8"/>
      <c r="AF302" s="8"/>
      <c r="AG302" s="8"/>
      <c r="AH302" s="8"/>
      <c r="AI302" s="8"/>
      <c r="AJ302" s="5"/>
      <c r="AK302" s="8"/>
      <c r="AL302" s="8"/>
      <c r="AM302" s="8"/>
      <c r="AN302" s="8"/>
      <c r="AO302" s="8"/>
      <c r="AP302" s="8"/>
      <c r="AQ302" s="9"/>
      <c r="AR302" s="8"/>
      <c r="AS302" s="8"/>
      <c r="AT302" s="8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8"/>
      <c r="BJ302" s="5"/>
      <c r="BK302" s="5"/>
      <c r="BL302" s="5"/>
      <c r="BM302" s="8"/>
      <c r="BN302" s="8"/>
      <c r="BO302" s="7"/>
      <c r="BP302" s="5"/>
      <c r="BQ302" s="5"/>
      <c r="BR302" s="5"/>
      <c r="BS302" s="5"/>
      <c r="BT302" s="7"/>
      <c r="BU302" s="7"/>
      <c r="BV302" s="7"/>
      <c r="BW302" s="7"/>
      <c r="BX302" s="7"/>
      <c r="BY302" s="7"/>
      <c r="BZ302" s="7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8"/>
      <c r="CL302" s="5"/>
      <c r="CM302" s="5"/>
      <c r="CN302" s="8"/>
      <c r="CO302" s="5"/>
      <c r="CP302" s="5"/>
      <c r="CQ302" s="5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/>
    </row>
    <row r="303" spans="1:166" x14ac:dyDescent="0.25">
      <c r="A303" t="s">
        <v>120</v>
      </c>
      <c r="C303" s="6">
        <v>39476</v>
      </c>
      <c r="D303" s="5"/>
      <c r="E303" s="6"/>
      <c r="G303" s="5">
        <v>57</v>
      </c>
      <c r="H303" t="s">
        <v>117</v>
      </c>
      <c r="I303" s="7">
        <v>8.9</v>
      </c>
      <c r="J303">
        <v>750</v>
      </c>
      <c r="K303" s="5">
        <f t="shared" si="5"/>
        <v>149.81273408239699</v>
      </c>
      <c r="L303" s="5"/>
      <c r="M303" s="8"/>
      <c r="N303" s="7">
        <v>18.45</v>
      </c>
      <c r="O303" s="7"/>
      <c r="P303" s="7"/>
      <c r="Q303" s="5"/>
      <c r="R303" s="5"/>
      <c r="S303" s="5"/>
      <c r="T303" s="5"/>
      <c r="U303" s="5"/>
      <c r="V303" s="5"/>
      <c r="W303" s="5"/>
      <c r="X303" s="8"/>
      <c r="Y303" s="8"/>
      <c r="Z303" s="8"/>
      <c r="AA303" s="8"/>
      <c r="AB303" s="8"/>
      <c r="AC303" s="5"/>
      <c r="AD303" s="8"/>
      <c r="AE303" s="8"/>
      <c r="AF303" s="8"/>
      <c r="AG303" s="8"/>
      <c r="AH303" s="8"/>
      <c r="AI303" s="8"/>
      <c r="AJ303" s="5"/>
      <c r="AK303" s="8"/>
      <c r="AL303" s="8"/>
      <c r="AM303" s="8"/>
      <c r="AN303" s="8"/>
      <c r="AO303" s="8"/>
      <c r="AP303" s="8"/>
      <c r="AQ303" s="9"/>
      <c r="AR303" s="8"/>
      <c r="AS303" s="8"/>
      <c r="AT303" s="8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8"/>
      <c r="BJ303" s="5"/>
      <c r="BK303" s="5"/>
      <c r="BL303" s="5"/>
      <c r="BM303" s="8"/>
      <c r="BN303" s="8"/>
      <c r="BO303" s="7"/>
      <c r="BP303" s="5"/>
      <c r="BQ303" s="5"/>
      <c r="BR303" s="5"/>
      <c r="BS303" s="5"/>
      <c r="BT303" s="7"/>
      <c r="BU303" s="7"/>
      <c r="BV303" s="7"/>
      <c r="BW303" s="7"/>
      <c r="BX303" s="7"/>
      <c r="BY303" s="7"/>
      <c r="BZ303" s="7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8"/>
      <c r="CL303" s="5"/>
      <c r="CM303" s="5"/>
      <c r="CN303" s="8"/>
      <c r="CO303" s="5"/>
      <c r="CP303" s="5"/>
      <c r="CQ303" s="5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</row>
    <row r="304" spans="1:166" x14ac:dyDescent="0.25">
      <c r="A304" t="s">
        <v>120</v>
      </c>
      <c r="C304" s="6">
        <v>39483</v>
      </c>
      <c r="D304" s="5">
        <v>6</v>
      </c>
      <c r="E304" s="6" t="s">
        <v>239</v>
      </c>
      <c r="F304" t="s">
        <v>89</v>
      </c>
      <c r="G304" s="5">
        <v>64</v>
      </c>
      <c r="H304" t="s">
        <v>117</v>
      </c>
      <c r="I304" s="7">
        <v>8.9</v>
      </c>
      <c r="J304">
        <v>750</v>
      </c>
      <c r="K304" s="5">
        <f t="shared" si="5"/>
        <v>149.81273408239699</v>
      </c>
      <c r="L304" s="5"/>
      <c r="M304" s="8"/>
      <c r="N304" s="8"/>
      <c r="O304" s="8"/>
      <c r="P304" s="8"/>
      <c r="Q304" s="5"/>
      <c r="R304" s="5"/>
      <c r="S304" s="5"/>
      <c r="T304" s="5"/>
      <c r="U304" s="5"/>
      <c r="V304" s="5"/>
      <c r="W304" s="5"/>
      <c r="X304" s="8"/>
      <c r="Y304" s="8"/>
      <c r="Z304" s="8"/>
      <c r="AA304" s="8"/>
      <c r="AB304" s="8"/>
      <c r="AC304" s="5">
        <v>329.10086500039858</v>
      </c>
      <c r="AD304" s="8"/>
      <c r="AE304" s="8"/>
      <c r="AF304" s="8"/>
      <c r="AG304" s="8"/>
      <c r="AH304" s="8"/>
      <c r="AI304" s="8"/>
      <c r="AJ304" s="5">
        <v>199.08306681425532</v>
      </c>
      <c r="AK304" s="8">
        <v>3.5659898748784356</v>
      </c>
      <c r="AL304" s="8"/>
      <c r="AM304" s="8"/>
      <c r="AN304" s="8"/>
      <c r="AO304" s="8"/>
      <c r="AP304" s="8"/>
      <c r="AQ304" s="9">
        <f>AK304/AJ304</f>
        <v>1.7912070232500021E-2</v>
      </c>
      <c r="AR304" s="8"/>
      <c r="AS304" s="8"/>
      <c r="AT304" s="8"/>
      <c r="AU304" s="5">
        <v>16.794238952515144</v>
      </c>
      <c r="AV304" s="5"/>
      <c r="AW304" s="5"/>
      <c r="AX304" s="5"/>
      <c r="AY304" s="5">
        <v>96.147408953626353</v>
      </c>
      <c r="AZ304" s="5"/>
      <c r="BA304" s="5"/>
      <c r="BB304" s="5"/>
      <c r="BC304" s="5"/>
      <c r="BD304" s="5"/>
      <c r="BE304" s="5"/>
      <c r="BF304" s="5">
        <v>0</v>
      </c>
      <c r="BG304" s="5">
        <v>0</v>
      </c>
      <c r="BH304" s="5">
        <v>112.9416479061415</v>
      </c>
      <c r="BI304" s="8"/>
      <c r="BJ304" s="5"/>
      <c r="BK304" s="5">
        <f>AC304+AJ304+BH304</f>
        <v>641.12557972079537</v>
      </c>
      <c r="BL304" s="5"/>
      <c r="BM304" s="8">
        <f>BH304/BK304</f>
        <v>0.17616150638588871</v>
      </c>
      <c r="BN304" s="8"/>
      <c r="BO304" s="7"/>
      <c r="BP304" s="5"/>
      <c r="BQ304" s="5"/>
      <c r="BR304" s="5"/>
      <c r="BS304" s="5"/>
      <c r="BT304" s="7"/>
      <c r="BU304" s="7"/>
      <c r="BV304" s="7"/>
      <c r="BW304" s="7"/>
      <c r="BX304" s="8">
        <f>AC304/BK304</f>
        <v>0.51331732098993643</v>
      </c>
      <c r="BY304" s="8">
        <f>AJ304/BK304</f>
        <v>0.31052117262417489</v>
      </c>
      <c r="BZ304" s="8">
        <f>BH304/BK304</f>
        <v>0.17616150638588871</v>
      </c>
      <c r="CA304" s="5">
        <v>170.94799442672848</v>
      </c>
      <c r="CB304" s="5">
        <v>94.590281913210163</v>
      </c>
      <c r="CC304" s="5">
        <v>76.357712513518322</v>
      </c>
      <c r="CD304" s="5">
        <v>0</v>
      </c>
      <c r="CE304" s="5"/>
      <c r="CF304" s="5"/>
      <c r="CG304" s="5"/>
      <c r="CH304" s="5"/>
      <c r="CI304" s="5">
        <v>0</v>
      </c>
      <c r="CJ304" s="5"/>
      <c r="CK304" s="8"/>
      <c r="CL304" s="5"/>
      <c r="CM304" s="5"/>
      <c r="CN304" s="8"/>
      <c r="CO304" s="5"/>
      <c r="CP304" s="5"/>
      <c r="CQ304" s="5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/>
    </row>
    <row r="305" spans="1:166" x14ac:dyDescent="0.25">
      <c r="A305" t="s">
        <v>120</v>
      </c>
      <c r="C305" s="6">
        <v>39484</v>
      </c>
      <c r="D305" s="5"/>
      <c r="E305" s="6"/>
      <c r="G305" s="5">
        <v>65</v>
      </c>
      <c r="H305" t="s">
        <v>117</v>
      </c>
      <c r="I305" s="7">
        <v>8.9</v>
      </c>
      <c r="J305">
        <v>750</v>
      </c>
      <c r="K305" s="5">
        <f t="shared" si="5"/>
        <v>149.81273408239699</v>
      </c>
      <c r="L305" s="5"/>
      <c r="M305" s="8"/>
      <c r="N305" s="7">
        <v>21</v>
      </c>
      <c r="O305" s="7"/>
      <c r="P305" s="7"/>
      <c r="Q305" s="5"/>
      <c r="R305" s="5"/>
      <c r="S305" s="5"/>
      <c r="T305" s="5"/>
      <c r="U305" s="5"/>
      <c r="V305" s="5"/>
      <c r="W305" s="5"/>
      <c r="X305" s="8"/>
      <c r="Y305" s="8"/>
      <c r="Z305" s="8"/>
      <c r="AA305" s="8"/>
      <c r="AB305" s="8"/>
      <c r="AC305" s="5"/>
      <c r="AD305" s="8"/>
      <c r="AE305" s="8"/>
      <c r="AF305" s="8"/>
      <c r="AG305" s="8"/>
      <c r="AH305" s="8"/>
      <c r="AI305" s="8"/>
      <c r="AJ305" s="5"/>
      <c r="AK305" s="8"/>
      <c r="AL305" s="8"/>
      <c r="AM305" s="8"/>
      <c r="AN305" s="8"/>
      <c r="AO305" s="8"/>
      <c r="AP305" s="8"/>
      <c r="AQ305" s="9"/>
      <c r="AR305" s="8"/>
      <c r="AS305" s="8"/>
      <c r="AT305" s="8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8"/>
      <c r="BJ305" s="5"/>
      <c r="BK305" s="5"/>
      <c r="BL305" s="5"/>
      <c r="BM305" s="8"/>
      <c r="BN305" s="8"/>
      <c r="BO305" s="7"/>
      <c r="BP305" s="5"/>
      <c r="BQ305" s="5"/>
      <c r="BR305" s="5"/>
      <c r="BS305" s="5"/>
      <c r="BT305" s="7"/>
      <c r="BU305" s="7"/>
      <c r="BV305" s="7"/>
      <c r="BW305" s="7"/>
      <c r="BX305" s="7"/>
      <c r="BY305" s="7"/>
      <c r="BZ305" s="7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8"/>
      <c r="CL305" s="5"/>
      <c r="CM305" s="5"/>
      <c r="CN305" s="8"/>
      <c r="CO305" s="5"/>
      <c r="CP305" s="5"/>
      <c r="CQ305" s="5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/>
    </row>
    <row r="306" spans="1:166" x14ac:dyDescent="0.25">
      <c r="A306" t="s">
        <v>120</v>
      </c>
      <c r="C306" s="6">
        <v>39491</v>
      </c>
      <c r="D306" s="5"/>
      <c r="E306" s="6"/>
      <c r="G306" s="5">
        <v>72</v>
      </c>
      <c r="H306" t="s">
        <v>117</v>
      </c>
      <c r="I306" s="7">
        <v>8.9</v>
      </c>
      <c r="J306">
        <v>750</v>
      </c>
      <c r="K306" s="5">
        <f t="shared" si="5"/>
        <v>149.81273408239699</v>
      </c>
      <c r="L306" s="5"/>
      <c r="M306" s="8"/>
      <c r="N306" s="7">
        <v>22.5</v>
      </c>
      <c r="O306" s="7"/>
      <c r="P306" s="7"/>
      <c r="Q306" s="5"/>
      <c r="R306" s="5"/>
      <c r="S306" s="5"/>
      <c r="T306" s="5"/>
      <c r="U306" s="5"/>
      <c r="V306" s="5"/>
      <c r="W306" s="5"/>
      <c r="X306" s="8"/>
      <c r="Y306" s="8"/>
      <c r="Z306" s="8"/>
      <c r="AA306" s="8"/>
      <c r="AB306" s="8"/>
      <c r="AC306" s="5"/>
      <c r="AD306" s="8"/>
      <c r="AE306" s="8"/>
      <c r="AF306" s="8"/>
      <c r="AG306" s="8"/>
      <c r="AH306" s="8"/>
      <c r="AI306" s="8"/>
      <c r="AJ306" s="5"/>
      <c r="AK306" s="8"/>
      <c r="AL306" s="8"/>
      <c r="AM306" s="8"/>
      <c r="AN306" s="8"/>
      <c r="AO306" s="8"/>
      <c r="AP306" s="8"/>
      <c r="AQ306" s="9"/>
      <c r="AR306" s="8"/>
      <c r="AS306" s="8"/>
      <c r="AT306" s="8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8"/>
      <c r="BJ306" s="5"/>
      <c r="BK306" s="5"/>
      <c r="BL306" s="5"/>
      <c r="BM306" s="8"/>
      <c r="BN306" s="8"/>
      <c r="BO306" s="7"/>
      <c r="BP306" s="5"/>
      <c r="BQ306" s="5"/>
      <c r="BR306" s="5"/>
      <c r="BS306" s="5"/>
      <c r="BT306" s="7"/>
      <c r="BU306" s="7"/>
      <c r="BV306" s="7"/>
      <c r="BW306" s="7"/>
      <c r="BX306" s="7"/>
      <c r="BY306" s="7"/>
      <c r="BZ306" s="7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8"/>
      <c r="CL306" s="5"/>
      <c r="CM306" s="5"/>
      <c r="CN306" s="8"/>
      <c r="CO306" s="5"/>
      <c r="CP306" s="5"/>
      <c r="CQ306" s="5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/>
    </row>
    <row r="307" spans="1:166" x14ac:dyDescent="0.25">
      <c r="A307" t="s">
        <v>120</v>
      </c>
      <c r="C307" s="6">
        <v>39497</v>
      </c>
      <c r="D307" s="5"/>
      <c r="E307" s="6"/>
      <c r="G307" s="5">
        <v>78</v>
      </c>
      <c r="H307" t="s">
        <v>117</v>
      </c>
      <c r="I307" s="7">
        <v>8.9</v>
      </c>
      <c r="J307">
        <v>750</v>
      </c>
      <c r="K307" s="5">
        <f t="shared" si="5"/>
        <v>149.81273408239699</v>
      </c>
      <c r="L307" s="5"/>
      <c r="M307" s="8"/>
      <c r="N307" s="7">
        <v>23.45</v>
      </c>
      <c r="O307" s="7"/>
      <c r="P307" s="7"/>
      <c r="Q307" s="5"/>
      <c r="R307" s="5"/>
      <c r="S307" s="5"/>
      <c r="T307" s="5"/>
      <c r="U307" s="5"/>
      <c r="V307" s="5"/>
      <c r="W307" s="5"/>
      <c r="X307" s="8"/>
      <c r="Y307" s="8"/>
      <c r="Z307" s="8"/>
      <c r="AA307" s="8"/>
      <c r="AB307" s="8"/>
      <c r="AC307" s="5">
        <v>381.6945551053501</v>
      </c>
      <c r="AD307" s="8"/>
      <c r="AE307" s="8"/>
      <c r="AF307" s="8"/>
      <c r="AG307" s="8"/>
      <c r="AH307" s="8"/>
      <c r="AI307" s="8"/>
      <c r="AJ307" s="5">
        <v>209.47083927205307</v>
      </c>
      <c r="AK307" s="8">
        <v>3.2050189491509866</v>
      </c>
      <c r="AL307" s="8"/>
      <c r="AM307" s="8"/>
      <c r="AN307" s="8"/>
      <c r="AO307" s="8"/>
      <c r="AP307" s="8"/>
      <c r="AQ307" s="9">
        <f>AK307/AJ307</f>
        <v>1.5300549519393605E-2</v>
      </c>
      <c r="AR307" s="8"/>
      <c r="AS307" s="8"/>
      <c r="AT307" s="8"/>
      <c r="AU307" s="5">
        <v>5.2583786266261203</v>
      </c>
      <c r="AV307" s="5"/>
      <c r="AW307" s="5"/>
      <c r="AX307" s="5"/>
      <c r="AY307" s="5">
        <v>187.55565316986079</v>
      </c>
      <c r="AZ307" s="5"/>
      <c r="BA307" s="5"/>
      <c r="BB307" s="5"/>
      <c r="BC307" s="5"/>
      <c r="BD307" s="5"/>
      <c r="BE307" s="5"/>
      <c r="BF307" s="5">
        <v>0</v>
      </c>
      <c r="BG307" s="5">
        <v>0</v>
      </c>
      <c r="BH307" s="5">
        <v>192.81403179648692</v>
      </c>
      <c r="BI307" s="8"/>
      <c r="BJ307" s="5"/>
      <c r="BK307" s="5">
        <f>AC307+AJ307+BH307</f>
        <v>783.97942617389003</v>
      </c>
      <c r="BL307" s="5"/>
      <c r="BM307" s="8">
        <f>BH307/BK307</f>
        <v>0.24594271910615156</v>
      </c>
      <c r="BN307" s="8"/>
      <c r="BO307" s="7"/>
      <c r="BP307" s="5"/>
      <c r="BQ307" s="5"/>
      <c r="BR307" s="5"/>
      <c r="BS307" s="5"/>
      <c r="BT307" s="7"/>
      <c r="BU307" s="7"/>
      <c r="BV307" s="7"/>
      <c r="BW307" s="7"/>
      <c r="BX307" s="8">
        <f>AC307/BK307</f>
        <v>0.48686807633225898</v>
      </c>
      <c r="BY307" s="8">
        <f>AJ307/BK307</f>
        <v>0.26718920456158951</v>
      </c>
      <c r="BZ307" s="8">
        <f>BH307/BK307</f>
        <v>0.24594271910615156</v>
      </c>
      <c r="CA307" s="5">
        <v>102.1237861621829</v>
      </c>
      <c r="CB307" s="5">
        <v>28.188738164408562</v>
      </c>
      <c r="CC307" s="5">
        <v>73.935047997774333</v>
      </c>
      <c r="CD307" s="5">
        <v>0</v>
      </c>
      <c r="CE307" s="5"/>
      <c r="CF307" s="5"/>
      <c r="CG307" s="5"/>
      <c r="CH307" s="5"/>
      <c r="CI307" s="5">
        <v>0</v>
      </c>
      <c r="CJ307" s="5"/>
      <c r="CK307" s="8"/>
      <c r="CL307" s="5"/>
      <c r="CM307" s="5"/>
      <c r="CN307" s="8"/>
      <c r="CO307" s="5"/>
      <c r="CP307" s="5"/>
      <c r="CQ307" s="5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/>
    </row>
    <row r="308" spans="1:166" x14ac:dyDescent="0.25">
      <c r="A308" t="s">
        <v>120</v>
      </c>
      <c r="C308" s="6">
        <v>39510</v>
      </c>
      <c r="D308" s="5">
        <v>7</v>
      </c>
      <c r="E308" t="s">
        <v>208</v>
      </c>
      <c r="F308" t="s">
        <v>14</v>
      </c>
      <c r="G308" s="5">
        <v>91</v>
      </c>
      <c r="H308" t="s">
        <v>117</v>
      </c>
      <c r="I308" s="7">
        <v>8.9</v>
      </c>
      <c r="J308">
        <v>750</v>
      </c>
      <c r="K308" s="5">
        <f t="shared" si="5"/>
        <v>149.81273408239699</v>
      </c>
      <c r="L308" s="5"/>
      <c r="M308" s="8"/>
      <c r="N308" s="7">
        <v>25.5</v>
      </c>
      <c r="O308" s="7"/>
      <c r="P308" s="7"/>
      <c r="Q308" s="5"/>
      <c r="R308" s="5"/>
      <c r="S308" s="5"/>
      <c r="T308" s="5"/>
      <c r="U308" s="5">
        <v>91</v>
      </c>
      <c r="V308" s="5"/>
      <c r="W308" s="5"/>
      <c r="X308" s="8"/>
      <c r="Y308" s="8"/>
      <c r="Z308" s="8"/>
      <c r="AA308" s="8"/>
      <c r="AB308" s="8"/>
      <c r="AC308" s="5">
        <v>544.21773701661846</v>
      </c>
      <c r="AD308" s="8"/>
      <c r="AE308" s="8"/>
      <c r="AF308" s="8"/>
      <c r="AG308" s="8"/>
      <c r="AH308" s="8"/>
      <c r="AI308" s="8"/>
      <c r="AJ308" s="5">
        <v>210.27815679691025</v>
      </c>
      <c r="AK308" s="8">
        <v>3.4936646225943195</v>
      </c>
      <c r="AL308" s="8"/>
      <c r="AM308" s="8"/>
      <c r="AN308" s="8"/>
      <c r="AO308" s="8"/>
      <c r="AP308" s="8"/>
      <c r="AQ308" s="9">
        <f>AK308/AJ308</f>
        <v>1.6614491375671284E-2</v>
      </c>
      <c r="AR308" s="8"/>
      <c r="AS308" s="8"/>
      <c r="AT308" s="8"/>
      <c r="AU308" s="5">
        <v>0.17066161588230067</v>
      </c>
      <c r="AV308" s="5"/>
      <c r="AW308" s="5"/>
      <c r="AX308" s="5"/>
      <c r="AY308" s="5">
        <v>353.38847004676296</v>
      </c>
      <c r="AZ308" s="5"/>
      <c r="BA308" s="5"/>
      <c r="BB308" s="5"/>
      <c r="BC308" s="5"/>
      <c r="BD308" s="5"/>
      <c r="BE308" s="5"/>
      <c r="BF308" s="5">
        <v>0</v>
      </c>
      <c r="BG308" s="5">
        <v>0</v>
      </c>
      <c r="BH308" s="5">
        <v>353.55913166264526</v>
      </c>
      <c r="BI308" s="8"/>
      <c r="BJ308" s="5"/>
      <c r="BK308" s="5">
        <f>AC308+AJ308+BH308</f>
        <v>1108.055025476174</v>
      </c>
      <c r="BL308" s="5"/>
      <c r="BM308" s="8">
        <f>BH308/BK308</f>
        <v>0.31908084303909656</v>
      </c>
      <c r="BN308" s="8"/>
      <c r="BO308" s="7"/>
      <c r="BP308" s="5"/>
      <c r="BQ308" s="5"/>
      <c r="BR308" s="5"/>
      <c r="BS308" s="5"/>
      <c r="BT308" s="7"/>
      <c r="BU308" s="7"/>
      <c r="BV308" s="7"/>
      <c r="BW308" s="7"/>
      <c r="BX308" s="8">
        <f>AC308/BK308</f>
        <v>0.49114685146863268</v>
      </c>
      <c r="BY308" s="8">
        <f>AJ308/BK308</f>
        <v>0.18977230549227067</v>
      </c>
      <c r="BZ308" s="8">
        <f>BH308/BK308</f>
        <v>0.31908084303909656</v>
      </c>
      <c r="CA308" s="5">
        <v>110.86323471577769</v>
      </c>
      <c r="CB308" s="5">
        <v>11.755828951193299</v>
      </c>
      <c r="CC308" s="5">
        <v>99.107405764584399</v>
      </c>
      <c r="CD308" s="5">
        <v>0</v>
      </c>
      <c r="CE308" s="5"/>
      <c r="CF308" s="5"/>
      <c r="CG308" s="5"/>
      <c r="CH308" s="5"/>
      <c r="CI308" s="5">
        <v>0</v>
      </c>
      <c r="CJ308" s="5"/>
      <c r="CK308" s="8"/>
      <c r="CL308" s="5"/>
      <c r="CM308" s="5"/>
      <c r="CN308" s="8"/>
      <c r="CO308" s="5"/>
      <c r="CP308" s="5"/>
      <c r="CQ308" s="5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/>
    </row>
    <row r="309" spans="1:166" x14ac:dyDescent="0.25">
      <c r="A309" t="s">
        <v>120</v>
      </c>
      <c r="C309" s="6">
        <v>39533</v>
      </c>
      <c r="D309" s="5"/>
      <c r="E309" s="6"/>
      <c r="G309" s="5">
        <v>114</v>
      </c>
      <c r="H309" t="s">
        <v>117</v>
      </c>
      <c r="I309" s="7">
        <v>8.9</v>
      </c>
      <c r="J309">
        <v>750</v>
      </c>
      <c r="K309" s="5">
        <f t="shared" si="5"/>
        <v>149.81273408239699</v>
      </c>
      <c r="L309" s="5"/>
      <c r="M309" s="8"/>
      <c r="N309" s="7">
        <v>26.6</v>
      </c>
      <c r="O309" s="7"/>
      <c r="P309" s="7"/>
      <c r="Q309" s="5"/>
      <c r="R309" s="5"/>
      <c r="S309" s="5"/>
      <c r="T309" s="5"/>
      <c r="U309" s="5"/>
      <c r="V309" s="5"/>
      <c r="W309" s="5"/>
      <c r="X309" s="8"/>
      <c r="Y309" s="8"/>
      <c r="Z309" s="8"/>
      <c r="AA309" s="8"/>
      <c r="AB309" s="8"/>
      <c r="AC309" s="5"/>
      <c r="AD309" s="8"/>
      <c r="AE309" s="8"/>
      <c r="AF309" s="8"/>
      <c r="AG309" s="8"/>
      <c r="AH309" s="8"/>
      <c r="AI309" s="8"/>
      <c r="AJ309" s="5"/>
      <c r="AK309" s="8"/>
      <c r="AL309" s="8"/>
      <c r="AM309" s="8"/>
      <c r="AN309" s="8"/>
      <c r="AO309" s="8"/>
      <c r="AP309" s="8"/>
      <c r="AQ309" s="9"/>
      <c r="AR309" s="8"/>
      <c r="AS309" s="8"/>
      <c r="AT309" s="8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8"/>
      <c r="BJ309" s="5"/>
      <c r="BK309" s="5"/>
      <c r="BL309" s="5"/>
      <c r="BM309" s="8"/>
      <c r="BN309" s="8"/>
      <c r="BO309" s="7"/>
      <c r="BP309" s="5"/>
      <c r="BQ309" s="5"/>
      <c r="BR309" s="5"/>
      <c r="BS309" s="5"/>
      <c r="BT309" s="7"/>
      <c r="BU309" s="7"/>
      <c r="BV309" s="7"/>
      <c r="BW309" s="7"/>
      <c r="BX309" s="7"/>
      <c r="BY309" s="7"/>
      <c r="BZ309" s="7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8"/>
      <c r="CL309" s="5"/>
      <c r="CM309" s="5"/>
      <c r="CN309" s="8"/>
      <c r="CO309" s="5"/>
      <c r="CP309" s="5"/>
      <c r="CQ309" s="5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/>
    </row>
    <row r="310" spans="1:166" x14ac:dyDescent="0.25">
      <c r="A310" t="s">
        <v>120</v>
      </c>
      <c r="C310" s="6">
        <v>39538</v>
      </c>
      <c r="D310" s="5"/>
      <c r="E310" s="6"/>
      <c r="G310" s="5">
        <v>119</v>
      </c>
      <c r="H310" t="s">
        <v>117</v>
      </c>
      <c r="I310" s="7">
        <v>8.9</v>
      </c>
      <c r="J310">
        <v>750</v>
      </c>
      <c r="K310" s="5">
        <f t="shared" si="5"/>
        <v>149.81273408239699</v>
      </c>
      <c r="L310" s="5"/>
      <c r="M310" s="8"/>
      <c r="N310" s="8"/>
      <c r="O310" s="8"/>
      <c r="P310" s="8"/>
      <c r="Q310" s="5"/>
      <c r="R310" s="5"/>
      <c r="S310" s="5"/>
      <c r="T310" s="5"/>
      <c r="U310" s="5"/>
      <c r="V310" s="5"/>
      <c r="W310" s="5"/>
      <c r="X310" s="8"/>
      <c r="Y310" s="8"/>
      <c r="Z310" s="8"/>
      <c r="AA310" s="8"/>
      <c r="AB310" s="8"/>
      <c r="AC310" s="5">
        <v>692.43648287092913</v>
      </c>
      <c r="AD310" s="8"/>
      <c r="AE310" s="8"/>
      <c r="AF310" s="8"/>
      <c r="AG310" s="8"/>
      <c r="AH310" s="8"/>
      <c r="AI310" s="8"/>
      <c r="AJ310" s="5">
        <v>222.70849392757322</v>
      </c>
      <c r="AK310" s="8">
        <v>3.0285938321953738</v>
      </c>
      <c r="AL310" s="8"/>
      <c r="AM310" s="8"/>
      <c r="AN310" s="8"/>
      <c r="AO310" s="8"/>
      <c r="AP310" s="8"/>
      <c r="AQ310" s="9">
        <f>AK310/AJ310</f>
        <v>1.3598914791190225E-2</v>
      </c>
      <c r="AR310" s="8"/>
      <c r="AS310" s="8"/>
      <c r="AT310" s="8"/>
      <c r="AU310" s="5">
        <v>6.9473100897055833</v>
      </c>
      <c r="AV310" s="5"/>
      <c r="AW310" s="5"/>
      <c r="AX310" s="5"/>
      <c r="AY310" s="5">
        <v>263.11715196314594</v>
      </c>
      <c r="AZ310" s="5"/>
      <c r="BA310" s="5"/>
      <c r="BB310" s="5"/>
      <c r="BC310" s="5"/>
      <c r="BD310" s="5"/>
      <c r="BE310" s="5"/>
      <c r="BF310" s="5">
        <v>18.350228457195737</v>
      </c>
      <c r="BG310" s="5">
        <v>244.84687445278479</v>
      </c>
      <c r="BH310" s="5">
        <v>533.26156496283204</v>
      </c>
      <c r="BI310" s="8"/>
      <c r="BJ310" s="5"/>
      <c r="BK310" s="5">
        <f>AC310+AJ310+BH310</f>
        <v>1448.4065417613342</v>
      </c>
      <c r="BL310" s="5"/>
      <c r="BM310" s="8">
        <f>BH310/BK310</f>
        <v>0.36817119336837539</v>
      </c>
      <c r="BN310" s="8"/>
      <c r="BO310" s="7"/>
      <c r="BP310" s="5"/>
      <c r="BQ310" s="5"/>
      <c r="BR310" s="5"/>
      <c r="BS310" s="5"/>
      <c r="BT310" s="7"/>
      <c r="BU310" s="7"/>
      <c r="BV310" s="7"/>
      <c r="BW310" s="7"/>
      <c r="BX310" s="8">
        <f>AC310/BK310</f>
        <v>0.47806776820331948</v>
      </c>
      <c r="BY310" s="8">
        <f>AJ310/BK310</f>
        <v>0.15376103842830524</v>
      </c>
      <c r="BZ310" s="8">
        <f>BH310/BK310</f>
        <v>0.36817119336837539</v>
      </c>
      <c r="CA310" s="5">
        <v>166.92204127756921</v>
      </c>
      <c r="CB310" s="5">
        <v>54.037374490912569</v>
      </c>
      <c r="CC310" s="5">
        <v>72.099168968086374</v>
      </c>
      <c r="CD310" s="5">
        <v>34.025330076289151</v>
      </c>
      <c r="CE310" s="5"/>
      <c r="CF310" s="5"/>
      <c r="CG310" s="5"/>
      <c r="CH310" s="5"/>
      <c r="CI310" s="5">
        <v>6.7601677422811237</v>
      </c>
      <c r="CJ310" s="5"/>
      <c r="CK310" s="8"/>
      <c r="CL310" s="5"/>
      <c r="CM310" s="5"/>
      <c r="CN310" s="8"/>
      <c r="CO310" s="5"/>
      <c r="CP310" s="5"/>
      <c r="CQ310" s="5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</row>
    <row r="311" spans="1:166" x14ac:dyDescent="0.25">
      <c r="A311" t="s">
        <v>120</v>
      </c>
      <c r="C311" s="6">
        <v>39555</v>
      </c>
      <c r="D311" s="5"/>
      <c r="E311" s="6"/>
      <c r="G311" s="5">
        <v>136</v>
      </c>
      <c r="H311" t="s">
        <v>117</v>
      </c>
      <c r="I311" s="7">
        <v>8.9</v>
      </c>
      <c r="J311">
        <v>750</v>
      </c>
      <c r="K311" s="5">
        <f t="shared" si="5"/>
        <v>149.81273408239699</v>
      </c>
      <c r="L311" s="5"/>
      <c r="M311" s="8"/>
      <c r="N311" s="7">
        <v>27.5</v>
      </c>
      <c r="O311" s="7"/>
      <c r="P311" s="7"/>
      <c r="Q311" s="5"/>
      <c r="R311" s="5"/>
      <c r="S311" s="5"/>
      <c r="T311" s="5"/>
      <c r="U311" s="5"/>
      <c r="V311" s="5"/>
      <c r="W311" s="5"/>
      <c r="X311" s="8"/>
      <c r="Y311" s="8"/>
      <c r="Z311" s="8"/>
      <c r="AA311" s="8"/>
      <c r="AB311" s="8"/>
      <c r="AC311" s="5"/>
      <c r="AD311" s="8"/>
      <c r="AE311" s="8"/>
      <c r="AF311" s="8"/>
      <c r="AG311" s="8"/>
      <c r="AH311" s="8"/>
      <c r="AI311" s="8"/>
      <c r="AJ311" s="5"/>
      <c r="AK311" s="8"/>
      <c r="AL311" s="8"/>
      <c r="AM311" s="8"/>
      <c r="AN311" s="8"/>
      <c r="AO311" s="8"/>
      <c r="AP311" s="8"/>
      <c r="AQ311" s="9"/>
      <c r="AR311" s="8"/>
      <c r="AS311" s="8"/>
      <c r="AT311" s="8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8"/>
      <c r="BJ311" s="5"/>
      <c r="BK311" s="5"/>
      <c r="BL311" s="5"/>
      <c r="BM311" s="8"/>
      <c r="BN311" s="8"/>
      <c r="BO311" s="7"/>
      <c r="BP311" s="5"/>
      <c r="BQ311" s="5"/>
      <c r="BR311" s="5"/>
      <c r="BS311" s="5"/>
      <c r="BT311" s="7"/>
      <c r="BU311" s="7"/>
      <c r="BV311" s="7"/>
      <c r="BW311" s="7"/>
      <c r="BX311" s="7"/>
      <c r="BY311" s="7"/>
      <c r="BZ311" s="7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8"/>
      <c r="CL311" s="5"/>
      <c r="CM311" s="5"/>
      <c r="CN311" s="8"/>
      <c r="CO311" s="5"/>
      <c r="CP311" s="5"/>
      <c r="CQ311" s="5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/>
    </row>
    <row r="312" spans="1:166" x14ac:dyDescent="0.25">
      <c r="A312" t="s">
        <v>120</v>
      </c>
      <c r="C312" s="6">
        <v>39563</v>
      </c>
      <c r="D312" s="5">
        <v>9</v>
      </c>
      <c r="E312" s="6" t="s">
        <v>207</v>
      </c>
      <c r="F312" t="s">
        <v>15</v>
      </c>
      <c r="G312" s="5">
        <v>144</v>
      </c>
      <c r="H312" t="s">
        <v>117</v>
      </c>
      <c r="I312" s="7">
        <v>8.9</v>
      </c>
      <c r="J312">
        <v>750</v>
      </c>
      <c r="K312" s="5">
        <f t="shared" si="5"/>
        <v>149.81273408239699</v>
      </c>
      <c r="L312" s="5"/>
      <c r="M312" s="8"/>
      <c r="N312" s="8"/>
      <c r="O312" s="8"/>
      <c r="P312" s="8"/>
      <c r="Q312" s="5"/>
      <c r="R312" s="5"/>
      <c r="S312" s="5"/>
      <c r="T312" s="5"/>
      <c r="U312" s="5"/>
      <c r="V312" s="5">
        <v>144</v>
      </c>
      <c r="W312" s="5"/>
      <c r="X312" s="8"/>
      <c r="Y312" s="8"/>
      <c r="Z312" s="8"/>
      <c r="AA312" s="8"/>
      <c r="AB312" s="8"/>
      <c r="AC312" s="5"/>
      <c r="AD312" s="8"/>
      <c r="AE312" s="8"/>
      <c r="AF312" s="8"/>
      <c r="AG312" s="8"/>
      <c r="AH312" s="8"/>
      <c r="AI312" s="8"/>
      <c r="AJ312" s="5"/>
      <c r="AK312" s="8"/>
      <c r="AL312" s="8"/>
      <c r="AM312" s="8"/>
      <c r="AN312" s="8"/>
      <c r="AO312" s="8"/>
      <c r="AP312" s="8"/>
      <c r="AQ312" s="9"/>
      <c r="AR312" s="8"/>
      <c r="AS312" s="8"/>
      <c r="AT312" s="8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8"/>
      <c r="BJ312" s="5"/>
      <c r="BK312" s="5"/>
      <c r="BL312" s="5"/>
      <c r="BM312" s="8"/>
      <c r="BN312" s="8"/>
      <c r="BO312" s="7"/>
      <c r="BP312" s="5"/>
      <c r="BQ312" s="5"/>
      <c r="BR312" s="5"/>
      <c r="BS312" s="5"/>
      <c r="BT312" s="7"/>
      <c r="BU312" s="7"/>
      <c r="BV312" s="7"/>
      <c r="BW312" s="7"/>
      <c r="BX312" s="7"/>
      <c r="BY312" s="7"/>
      <c r="BZ312" s="7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8"/>
      <c r="CL312" s="5"/>
      <c r="CM312" s="5"/>
      <c r="CN312" s="8"/>
      <c r="CO312" s="5"/>
      <c r="CP312" s="5"/>
      <c r="CQ312" s="5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/>
    </row>
    <row r="313" spans="1:166" x14ac:dyDescent="0.25">
      <c r="A313" t="s">
        <v>120</v>
      </c>
      <c r="C313" s="6">
        <v>39578</v>
      </c>
      <c r="D313" s="5">
        <v>10</v>
      </c>
      <c r="E313" s="6" t="s">
        <v>108</v>
      </c>
      <c r="F313" t="s">
        <v>16</v>
      </c>
      <c r="G313" s="5">
        <v>159</v>
      </c>
      <c r="H313" t="s">
        <v>117</v>
      </c>
      <c r="I313" s="7">
        <v>8.9</v>
      </c>
      <c r="J313">
        <v>750</v>
      </c>
      <c r="K313" s="5">
        <f t="shared" si="5"/>
        <v>149.81273408239699</v>
      </c>
      <c r="L313" s="5"/>
      <c r="M313" s="8"/>
      <c r="N313" s="8"/>
      <c r="O313" s="8"/>
      <c r="P313" s="8"/>
      <c r="Q313" s="5"/>
      <c r="R313" s="5"/>
      <c r="S313" s="5"/>
      <c r="T313" s="5"/>
      <c r="U313" s="5"/>
      <c r="V313" s="5"/>
      <c r="W313" s="5"/>
      <c r="X313" s="8"/>
      <c r="Y313" s="8"/>
      <c r="Z313" s="8"/>
      <c r="AA313" s="8"/>
      <c r="AB313" s="8"/>
      <c r="AC313" s="5"/>
      <c r="AD313" s="8"/>
      <c r="AE313" s="8"/>
      <c r="AF313" s="8"/>
      <c r="AG313" s="8"/>
      <c r="AH313" s="8"/>
      <c r="AI313" s="8"/>
      <c r="AJ313" s="5"/>
      <c r="AK313" s="8"/>
      <c r="AL313" s="8"/>
      <c r="AM313" s="8"/>
      <c r="AN313" s="8"/>
      <c r="AO313" s="8"/>
      <c r="AP313" s="8"/>
      <c r="AQ313" s="9"/>
      <c r="AR313" s="8"/>
      <c r="AS313" s="8"/>
      <c r="AT313" s="8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>
        <v>370.96008539588331</v>
      </c>
      <c r="BH313" s="5"/>
      <c r="BI313" s="8"/>
      <c r="BJ313" s="5"/>
      <c r="BK313" s="5"/>
      <c r="BL313" s="5"/>
      <c r="BM313" s="8"/>
      <c r="BN313" s="8"/>
      <c r="BO313" s="7">
        <v>33.225000000000001</v>
      </c>
      <c r="BP313" s="5">
        <v>123.25148837278222</v>
      </c>
      <c r="BQ313" s="5"/>
      <c r="BR313" s="5"/>
      <c r="BS313" s="5"/>
      <c r="BT313" s="7">
        <v>5.4295809855851198</v>
      </c>
      <c r="BU313" s="7"/>
      <c r="BV313" s="7"/>
      <c r="BW313" s="7"/>
      <c r="BX313" s="7"/>
      <c r="BY313" s="7"/>
      <c r="BZ313" s="7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8"/>
      <c r="CL313" s="5"/>
      <c r="CM313" s="5"/>
      <c r="CN313" s="8"/>
      <c r="CO313" s="5"/>
      <c r="CP313" s="5"/>
      <c r="CQ313" s="5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/>
    </row>
    <row r="314" spans="1:166" x14ac:dyDescent="0.25">
      <c r="A314" t="s">
        <v>124</v>
      </c>
      <c r="C314" s="6">
        <v>39435</v>
      </c>
      <c r="D314" s="5">
        <v>1</v>
      </c>
      <c r="E314" s="6" t="s">
        <v>209</v>
      </c>
      <c r="F314" t="s">
        <v>10</v>
      </c>
      <c r="G314" s="5">
        <v>0</v>
      </c>
      <c r="H314" t="s">
        <v>114</v>
      </c>
      <c r="I314" s="7">
        <v>8.9</v>
      </c>
      <c r="J314">
        <v>750</v>
      </c>
      <c r="K314" s="5">
        <f t="shared" si="5"/>
        <v>149.81273408239699</v>
      </c>
      <c r="L314" s="5"/>
      <c r="M314" s="8"/>
      <c r="N314" s="8"/>
      <c r="O314" s="8"/>
      <c r="P314" s="8"/>
      <c r="Q314" s="5"/>
      <c r="R314" s="5"/>
      <c r="S314" s="5"/>
      <c r="T314" s="5"/>
      <c r="U314" s="5"/>
      <c r="V314" s="5"/>
      <c r="W314" s="5"/>
      <c r="X314" s="8"/>
      <c r="Y314" s="8"/>
      <c r="Z314" s="8"/>
      <c r="AA314" s="8"/>
      <c r="AB314" s="8"/>
      <c r="AC314" s="5"/>
      <c r="AD314" s="8"/>
      <c r="AE314" s="8"/>
      <c r="AF314" s="8"/>
      <c r="AG314" s="8"/>
      <c r="AH314" s="8"/>
      <c r="AI314" s="8"/>
      <c r="AJ314" s="5"/>
      <c r="AK314" s="8"/>
      <c r="AL314" s="8"/>
      <c r="AM314" s="8"/>
      <c r="AN314" s="8"/>
      <c r="AO314" s="8"/>
      <c r="AP314" s="8"/>
      <c r="AQ314" s="9"/>
      <c r="AR314" s="8"/>
      <c r="AS314" s="8"/>
      <c r="AT314" s="8"/>
      <c r="AU314" s="5">
        <v>0</v>
      </c>
      <c r="AV314" s="5"/>
      <c r="AW314" s="5"/>
      <c r="AX314" s="5"/>
      <c r="AY314" s="5">
        <v>0</v>
      </c>
      <c r="AZ314" s="5"/>
      <c r="BA314" s="5"/>
      <c r="BB314" s="5"/>
      <c r="BC314" s="5"/>
      <c r="BD314" s="5"/>
      <c r="BE314" s="5"/>
      <c r="BF314" s="5">
        <v>0</v>
      </c>
      <c r="BG314" s="5">
        <v>0</v>
      </c>
      <c r="BH314" s="5"/>
      <c r="BI314" s="8"/>
      <c r="BJ314" s="5"/>
      <c r="BK314" s="5"/>
      <c r="BL314" s="5"/>
      <c r="BM314" s="8"/>
      <c r="BN314" s="8"/>
      <c r="BO314" s="7"/>
      <c r="BP314" s="5"/>
      <c r="BQ314" s="5"/>
      <c r="BR314" s="5"/>
      <c r="BS314" s="5"/>
      <c r="BT314" s="7"/>
      <c r="BU314" s="7"/>
      <c r="BV314" s="7"/>
      <c r="BW314" s="7"/>
      <c r="BX314" s="7"/>
      <c r="BY314" s="7"/>
      <c r="BZ314" s="7"/>
      <c r="CA314" s="5">
        <v>0</v>
      </c>
      <c r="CB314" s="5">
        <v>0</v>
      </c>
      <c r="CC314" s="5">
        <v>0</v>
      </c>
      <c r="CD314" s="5">
        <v>0</v>
      </c>
      <c r="CE314" s="5"/>
      <c r="CF314" s="5"/>
      <c r="CG314" s="5"/>
      <c r="CH314" s="5"/>
      <c r="CI314" s="5">
        <v>0</v>
      </c>
      <c r="CJ314" s="5"/>
      <c r="CK314" s="8"/>
      <c r="CL314" s="5"/>
      <c r="CM314" s="5"/>
      <c r="CN314" s="8"/>
      <c r="CO314" s="5"/>
      <c r="CP314" s="5"/>
      <c r="CQ314" s="5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/>
    </row>
    <row r="315" spans="1:166" x14ac:dyDescent="0.25">
      <c r="A315" t="s">
        <v>124</v>
      </c>
      <c r="C315" s="6">
        <v>39457</v>
      </c>
      <c r="D315" s="5">
        <v>4</v>
      </c>
      <c r="E315" t="s">
        <v>210</v>
      </c>
      <c r="F315" t="s">
        <v>12</v>
      </c>
      <c r="G315" s="5">
        <v>22</v>
      </c>
      <c r="H315" t="s">
        <v>114</v>
      </c>
      <c r="I315" s="7">
        <v>8.9</v>
      </c>
      <c r="J315">
        <v>750</v>
      </c>
      <c r="K315" s="5">
        <f t="shared" si="5"/>
        <v>149.81273408239699</v>
      </c>
      <c r="L315" s="5"/>
      <c r="M315" s="8"/>
      <c r="N315" s="8"/>
      <c r="O315" s="8"/>
      <c r="P315" s="8"/>
      <c r="Q315" s="5"/>
      <c r="R315" s="5">
        <v>22</v>
      </c>
      <c r="S315" s="5"/>
      <c r="T315" s="5"/>
      <c r="U315" s="5"/>
      <c r="V315" s="5"/>
      <c r="W315" s="5"/>
      <c r="X315" s="8"/>
      <c r="Y315" s="8"/>
      <c r="Z315" s="8"/>
      <c r="AA315" s="8"/>
      <c r="AB315" s="8"/>
      <c r="AC315" s="5"/>
      <c r="AD315" s="8"/>
      <c r="AE315" s="8"/>
      <c r="AF315" s="8"/>
      <c r="AG315" s="8"/>
      <c r="AH315" s="8"/>
      <c r="AI315" s="8"/>
      <c r="AJ315" s="5"/>
      <c r="AK315" s="8"/>
      <c r="AL315" s="8"/>
      <c r="AM315" s="8"/>
      <c r="AN315" s="8"/>
      <c r="AO315" s="8"/>
      <c r="AP315" s="8"/>
      <c r="AQ315" s="9"/>
      <c r="AR315" s="8"/>
      <c r="AS315" s="8"/>
      <c r="AT315" s="8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8"/>
      <c r="BJ315" s="5"/>
      <c r="BK315" s="5"/>
      <c r="BL315" s="5"/>
      <c r="BM315" s="8"/>
      <c r="BN315" s="8"/>
      <c r="BO315" s="7"/>
      <c r="BP315" s="5"/>
      <c r="BQ315" s="5"/>
      <c r="BR315" s="5"/>
      <c r="BS315" s="5"/>
      <c r="BT315" s="7"/>
      <c r="BU315" s="7"/>
      <c r="BV315" s="7"/>
      <c r="BW315" s="7"/>
      <c r="BX315" s="7"/>
      <c r="BY315" s="7"/>
      <c r="BZ315" s="7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8"/>
      <c r="CL315" s="5"/>
      <c r="CM315" s="5"/>
      <c r="CN315" s="8"/>
      <c r="CO315" s="5"/>
      <c r="CP315" s="5"/>
      <c r="CQ315" s="5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</row>
    <row r="316" spans="1:166" x14ac:dyDescent="0.25">
      <c r="A316" t="s">
        <v>124</v>
      </c>
      <c r="C316" s="6">
        <v>39462</v>
      </c>
      <c r="D316" s="5"/>
      <c r="E316" s="6"/>
      <c r="G316" s="5">
        <v>27</v>
      </c>
      <c r="H316" t="s">
        <v>114</v>
      </c>
      <c r="I316" s="7">
        <v>8.9</v>
      </c>
      <c r="J316">
        <v>750</v>
      </c>
      <c r="K316" s="5">
        <f t="shared" si="5"/>
        <v>149.81273408239699</v>
      </c>
      <c r="L316" s="5"/>
      <c r="M316" s="8"/>
      <c r="N316" s="7">
        <v>7.5</v>
      </c>
      <c r="O316" s="7"/>
      <c r="P316" s="7"/>
      <c r="Q316" s="5"/>
      <c r="R316" s="5"/>
      <c r="S316" s="5"/>
      <c r="T316" s="5"/>
      <c r="U316" s="5"/>
      <c r="V316" s="5"/>
      <c r="W316" s="5"/>
      <c r="X316" s="8"/>
      <c r="Y316" s="8"/>
      <c r="Z316" s="8"/>
      <c r="AA316" s="8"/>
      <c r="AB316" s="8"/>
      <c r="AC316" s="5"/>
      <c r="AD316" s="8"/>
      <c r="AE316" s="8"/>
      <c r="AF316" s="8"/>
      <c r="AG316" s="8"/>
      <c r="AH316" s="8"/>
      <c r="AI316" s="8"/>
      <c r="AJ316" s="5"/>
      <c r="AK316" s="8"/>
      <c r="AL316" s="8"/>
      <c r="AM316" s="8"/>
      <c r="AN316" s="8"/>
      <c r="AO316" s="8"/>
      <c r="AP316" s="8"/>
      <c r="AQ316" s="9"/>
      <c r="AR316" s="8"/>
      <c r="AS316" s="8"/>
      <c r="AT316" s="8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8"/>
      <c r="BJ316" s="5"/>
      <c r="BK316" s="5"/>
      <c r="BL316" s="5"/>
      <c r="BM316" s="8"/>
      <c r="BN316" s="8"/>
      <c r="BO316" s="7"/>
      <c r="BP316" s="5"/>
      <c r="BQ316" s="5"/>
      <c r="BR316" s="5"/>
      <c r="BS316" s="5"/>
      <c r="BT316" s="7"/>
      <c r="BU316" s="7"/>
      <c r="BV316" s="7"/>
      <c r="BW316" s="7"/>
      <c r="BX316" s="7"/>
      <c r="BY316" s="7"/>
      <c r="BZ316" s="7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8"/>
      <c r="CL316" s="5"/>
      <c r="CM316" s="5"/>
      <c r="CN316" s="8"/>
      <c r="CO316" s="5"/>
      <c r="CP316" s="5"/>
      <c r="CQ316" s="5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/>
    </row>
    <row r="317" spans="1:166" x14ac:dyDescent="0.25">
      <c r="A317" t="s">
        <v>124</v>
      </c>
      <c r="C317" s="6">
        <v>39463</v>
      </c>
      <c r="D317" s="5"/>
      <c r="E317" s="6"/>
      <c r="G317" s="5">
        <v>28</v>
      </c>
      <c r="H317" t="s">
        <v>114</v>
      </c>
      <c r="I317" s="7">
        <v>8.9</v>
      </c>
      <c r="J317">
        <v>750</v>
      </c>
      <c r="K317" s="5">
        <f t="shared" si="5"/>
        <v>149.81273408239699</v>
      </c>
      <c r="L317" s="5"/>
      <c r="M317" s="8"/>
      <c r="N317" s="8"/>
      <c r="O317" s="8"/>
      <c r="P317" s="8"/>
      <c r="Q317" s="5"/>
      <c r="R317" s="5"/>
      <c r="S317" s="5"/>
      <c r="T317" s="5"/>
      <c r="U317" s="5"/>
      <c r="V317" s="5"/>
      <c r="W317" s="5"/>
      <c r="X317" s="8"/>
      <c r="Y317" s="8"/>
      <c r="Z317" s="8"/>
      <c r="AA317" s="8"/>
      <c r="AB317" s="8"/>
      <c r="AC317" s="5"/>
      <c r="AD317" s="8"/>
      <c r="AE317" s="8"/>
      <c r="AF317" s="8"/>
      <c r="AG317" s="8"/>
      <c r="AH317" s="8"/>
      <c r="AI317" s="8"/>
      <c r="AJ317" s="5"/>
      <c r="AK317" s="8">
        <v>0.42205592105263157</v>
      </c>
      <c r="AL317" s="8"/>
      <c r="AM317" s="8"/>
      <c r="AN317" s="8"/>
      <c r="AO317" s="8"/>
      <c r="AP317" s="8"/>
      <c r="AQ317" s="9"/>
      <c r="AR317" s="8"/>
      <c r="AS317" s="8"/>
      <c r="AT317" s="8"/>
      <c r="AU317" s="5">
        <v>0</v>
      </c>
      <c r="AV317" s="5"/>
      <c r="AW317" s="5"/>
      <c r="AX317" s="5"/>
      <c r="AY317" s="5">
        <v>0</v>
      </c>
      <c r="AZ317" s="5"/>
      <c r="BA317" s="5"/>
      <c r="BB317" s="5"/>
      <c r="BC317" s="5"/>
      <c r="BD317" s="5"/>
      <c r="BE317" s="5"/>
      <c r="BF317" s="5">
        <v>0</v>
      </c>
      <c r="BG317" s="5">
        <v>0</v>
      </c>
      <c r="BH317" s="5"/>
      <c r="BI317" s="8"/>
      <c r="BJ317" s="5"/>
      <c r="BK317" s="5"/>
      <c r="BL317" s="5"/>
      <c r="BM317" s="8"/>
      <c r="BN317" s="8"/>
      <c r="BO317" s="7"/>
      <c r="BP317" s="5"/>
      <c r="BQ317" s="5"/>
      <c r="BR317" s="5"/>
      <c r="BS317" s="5"/>
      <c r="BT317" s="7"/>
      <c r="BU317" s="7"/>
      <c r="BV317" s="7"/>
      <c r="BW317" s="7"/>
      <c r="BX317" s="7"/>
      <c r="BY317" s="7"/>
      <c r="BZ317" s="7"/>
      <c r="CA317" s="5">
        <v>0</v>
      </c>
      <c r="CB317" s="5">
        <v>0</v>
      </c>
      <c r="CC317" s="5">
        <v>0</v>
      </c>
      <c r="CD317" s="5">
        <v>0</v>
      </c>
      <c r="CE317" s="5"/>
      <c r="CF317" s="5"/>
      <c r="CG317" s="5"/>
      <c r="CH317" s="5"/>
      <c r="CI317" s="5">
        <v>0</v>
      </c>
      <c r="CJ317" s="5"/>
      <c r="CK317" s="8"/>
      <c r="CL317" s="5"/>
      <c r="CM317" s="5"/>
      <c r="CN317" s="8"/>
      <c r="CO317" s="5"/>
      <c r="CP317" s="5"/>
      <c r="CQ317" s="5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/>
    </row>
    <row r="318" spans="1:166" x14ac:dyDescent="0.25">
      <c r="A318" t="s">
        <v>124</v>
      </c>
      <c r="C318" s="6">
        <v>39470</v>
      </c>
      <c r="D318" s="5"/>
      <c r="E318" s="6"/>
      <c r="G318" s="5">
        <v>35</v>
      </c>
      <c r="H318" t="s">
        <v>114</v>
      </c>
      <c r="I318" s="7">
        <v>8.9</v>
      </c>
      <c r="J318">
        <v>750</v>
      </c>
      <c r="K318" s="5">
        <f t="shared" si="5"/>
        <v>149.81273408239699</v>
      </c>
      <c r="L318" s="5"/>
      <c r="M318" s="8"/>
      <c r="N318" s="7">
        <v>10.35</v>
      </c>
      <c r="O318" s="7"/>
      <c r="P318" s="7"/>
      <c r="Q318" s="5"/>
      <c r="R318" s="5"/>
      <c r="S318" s="5"/>
      <c r="T318" s="5"/>
      <c r="U318" s="5"/>
      <c r="V318" s="5"/>
      <c r="W318" s="5"/>
      <c r="X318" s="8"/>
      <c r="Y318" s="8"/>
      <c r="Z318" s="8"/>
      <c r="AA318" s="8"/>
      <c r="AB318" s="8"/>
      <c r="AC318" s="5"/>
      <c r="AD318" s="8"/>
      <c r="AE318" s="8"/>
      <c r="AF318" s="8"/>
      <c r="AG318" s="8"/>
      <c r="AH318" s="8"/>
      <c r="AI318" s="8"/>
      <c r="AJ318" s="5"/>
      <c r="AK318" s="8"/>
      <c r="AL318" s="8"/>
      <c r="AM318" s="8"/>
      <c r="AN318" s="8"/>
      <c r="AO318" s="8"/>
      <c r="AP318" s="8"/>
      <c r="AQ318" s="9"/>
      <c r="AR318" s="8"/>
      <c r="AS318" s="8"/>
      <c r="AT318" s="8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8"/>
      <c r="BJ318" s="5"/>
      <c r="BK318" s="5"/>
      <c r="BL318" s="5"/>
      <c r="BM318" s="8"/>
      <c r="BN318" s="8"/>
      <c r="BO318" s="7"/>
      <c r="BP318" s="5"/>
      <c r="BQ318" s="5"/>
      <c r="BR318" s="5"/>
      <c r="BS318" s="5"/>
      <c r="BT318" s="7"/>
      <c r="BU318" s="7"/>
      <c r="BV318" s="7"/>
      <c r="BW318" s="7"/>
      <c r="BX318" s="7"/>
      <c r="BY318" s="7"/>
      <c r="BZ318" s="7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8"/>
      <c r="CL318" s="5"/>
      <c r="CM318" s="5"/>
      <c r="CN318" s="8"/>
      <c r="CO318" s="5"/>
      <c r="CP318" s="5"/>
      <c r="CQ318" s="5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/>
    </row>
    <row r="319" spans="1:166" x14ac:dyDescent="0.25">
      <c r="A319" t="s">
        <v>124</v>
      </c>
      <c r="C319" s="6">
        <v>39472</v>
      </c>
      <c r="D319" s="5"/>
      <c r="E319" s="6"/>
      <c r="G319" s="5">
        <v>37</v>
      </c>
      <c r="H319" t="s">
        <v>114</v>
      </c>
      <c r="I319" s="7">
        <v>8.9</v>
      </c>
      <c r="J319">
        <v>750</v>
      </c>
      <c r="K319" s="5">
        <f t="shared" si="5"/>
        <v>149.81273408239699</v>
      </c>
      <c r="L319" s="5"/>
      <c r="M319" s="8"/>
      <c r="N319" s="8"/>
      <c r="O319" s="8"/>
      <c r="P319" s="8"/>
      <c r="Q319" s="5"/>
      <c r="R319" s="5"/>
      <c r="S319" s="5"/>
      <c r="T319" s="5"/>
      <c r="U319" s="5"/>
      <c r="V319" s="5"/>
      <c r="W319" s="5"/>
      <c r="X319" s="8"/>
      <c r="Y319" s="8"/>
      <c r="Z319" s="8"/>
      <c r="AA319" s="8"/>
      <c r="AB319" s="8"/>
      <c r="AC319" s="5"/>
      <c r="AD319" s="8"/>
      <c r="AE319" s="8"/>
      <c r="AF319" s="8"/>
      <c r="AG319" s="8"/>
      <c r="AH319" s="8"/>
      <c r="AI319" s="8"/>
      <c r="AJ319" s="5"/>
      <c r="AK319" s="8">
        <v>2.9560822368421054</v>
      </c>
      <c r="AL319" s="8"/>
      <c r="AM319" s="8"/>
      <c r="AN319" s="8"/>
      <c r="AO319" s="8"/>
      <c r="AP319" s="8"/>
      <c r="AQ319" s="9"/>
      <c r="AR319" s="8"/>
      <c r="AS319" s="8"/>
      <c r="AT319" s="8"/>
      <c r="AU319" s="5">
        <v>0</v>
      </c>
      <c r="AV319" s="5"/>
      <c r="AW319" s="5"/>
      <c r="AX319" s="5"/>
      <c r="AY319" s="5">
        <v>0</v>
      </c>
      <c r="AZ319" s="5"/>
      <c r="BA319" s="5"/>
      <c r="BB319" s="5"/>
      <c r="BC319" s="5"/>
      <c r="BD319" s="5"/>
      <c r="BE319" s="5"/>
      <c r="BF319" s="5">
        <v>0</v>
      </c>
      <c r="BG319" s="5">
        <v>0</v>
      </c>
      <c r="BH319" s="5"/>
      <c r="BI319" s="8"/>
      <c r="BJ319" s="5"/>
      <c r="BK319" s="5"/>
      <c r="BL319" s="5"/>
      <c r="BM319" s="8"/>
      <c r="BN319" s="8"/>
      <c r="BO319" s="7"/>
      <c r="BP319" s="5"/>
      <c r="BQ319" s="5"/>
      <c r="BR319" s="5"/>
      <c r="BS319" s="5"/>
      <c r="BT319" s="7"/>
      <c r="BU319" s="7"/>
      <c r="BV319" s="7"/>
      <c r="BW319" s="7"/>
      <c r="BX319" s="7"/>
      <c r="BY319" s="7"/>
      <c r="BZ319" s="7"/>
      <c r="CA319" s="5">
        <v>0</v>
      </c>
      <c r="CB319" s="5">
        <v>0</v>
      </c>
      <c r="CC319" s="5">
        <v>0</v>
      </c>
      <c r="CD319" s="5">
        <v>0</v>
      </c>
      <c r="CE319" s="5"/>
      <c r="CF319" s="5"/>
      <c r="CG319" s="5"/>
      <c r="CH319" s="5"/>
      <c r="CI319" s="5">
        <v>0</v>
      </c>
      <c r="CJ319" s="5"/>
      <c r="CK319" s="8"/>
      <c r="CL319" s="5"/>
      <c r="CM319" s="5"/>
      <c r="CN319" s="8"/>
      <c r="CO319" s="5"/>
      <c r="CP319" s="5"/>
      <c r="CQ319" s="5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/>
    </row>
    <row r="320" spans="1:166" x14ac:dyDescent="0.25">
      <c r="A320" t="s">
        <v>124</v>
      </c>
      <c r="C320" s="6">
        <v>39476</v>
      </c>
      <c r="D320" s="5"/>
      <c r="E320" s="6"/>
      <c r="G320" s="5">
        <v>41</v>
      </c>
      <c r="H320" t="s">
        <v>114</v>
      </c>
      <c r="I320" s="7">
        <v>8.9</v>
      </c>
      <c r="J320">
        <v>750</v>
      </c>
      <c r="K320" s="5">
        <f t="shared" si="5"/>
        <v>149.81273408239699</v>
      </c>
      <c r="L320" s="5"/>
      <c r="M320" s="8"/>
      <c r="N320" s="7">
        <v>12.15</v>
      </c>
      <c r="O320" s="7"/>
      <c r="P320" s="7"/>
      <c r="Q320" s="5"/>
      <c r="R320" s="5"/>
      <c r="S320" s="5"/>
      <c r="T320" s="5"/>
      <c r="U320" s="5"/>
      <c r="V320" s="5"/>
      <c r="W320" s="5"/>
      <c r="X320" s="8"/>
      <c r="Y320" s="8"/>
      <c r="Z320" s="8"/>
      <c r="AA320" s="8"/>
      <c r="AB320" s="8"/>
      <c r="AC320" s="5"/>
      <c r="AD320" s="8"/>
      <c r="AE320" s="8"/>
      <c r="AF320" s="8"/>
      <c r="AG320" s="8"/>
      <c r="AH320" s="8"/>
      <c r="AI320" s="8"/>
      <c r="AJ320" s="5"/>
      <c r="AK320" s="8"/>
      <c r="AL320" s="8"/>
      <c r="AM320" s="8"/>
      <c r="AN320" s="8"/>
      <c r="AO320" s="8"/>
      <c r="AP320" s="8"/>
      <c r="AQ320" s="9"/>
      <c r="AR320" s="8"/>
      <c r="AS320" s="8"/>
      <c r="AT320" s="8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8"/>
      <c r="BJ320" s="5"/>
      <c r="BK320" s="5"/>
      <c r="BL320" s="5"/>
      <c r="BM320" s="8"/>
      <c r="BN320" s="8"/>
      <c r="BO320" s="7"/>
      <c r="BP320" s="5"/>
      <c r="BQ320" s="5"/>
      <c r="BR320" s="5"/>
      <c r="BS320" s="5"/>
      <c r="BT320" s="7"/>
      <c r="BU320" s="7"/>
      <c r="BV320" s="7"/>
      <c r="BW320" s="7"/>
      <c r="BX320" s="7"/>
      <c r="BY320" s="7"/>
      <c r="BZ320" s="7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8"/>
      <c r="CL320" s="5"/>
      <c r="CM320" s="5"/>
      <c r="CN320" s="8"/>
      <c r="CO320" s="5"/>
      <c r="CP320" s="5"/>
      <c r="CQ320" s="5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/>
    </row>
    <row r="321" spans="1:166" x14ac:dyDescent="0.25">
      <c r="A321" t="s">
        <v>124</v>
      </c>
      <c r="C321" s="6">
        <v>39485</v>
      </c>
      <c r="D321" s="5"/>
      <c r="E321" s="6"/>
      <c r="G321" s="5">
        <v>50</v>
      </c>
      <c r="H321" t="s">
        <v>114</v>
      </c>
      <c r="I321" s="7">
        <v>8.9</v>
      </c>
      <c r="J321">
        <v>750</v>
      </c>
      <c r="K321" s="5">
        <f t="shared" si="5"/>
        <v>149.81273408239699</v>
      </c>
      <c r="L321" s="5"/>
      <c r="M321" s="8"/>
      <c r="N321" s="7">
        <v>14.15</v>
      </c>
      <c r="O321" s="7"/>
      <c r="P321" s="7"/>
      <c r="Q321" s="5"/>
      <c r="R321" s="5"/>
      <c r="S321" s="5"/>
      <c r="T321" s="5"/>
      <c r="U321" s="5"/>
      <c r="V321" s="5"/>
      <c r="W321" s="5"/>
      <c r="X321" s="8"/>
      <c r="Y321" s="8"/>
      <c r="Z321" s="8"/>
      <c r="AA321" s="8"/>
      <c r="AB321" s="8"/>
      <c r="AC321" s="5"/>
      <c r="AD321" s="8"/>
      <c r="AE321" s="8"/>
      <c r="AF321" s="8"/>
      <c r="AG321" s="8"/>
      <c r="AH321" s="8"/>
      <c r="AI321" s="8"/>
      <c r="AJ321" s="5"/>
      <c r="AK321" s="8"/>
      <c r="AL321" s="8"/>
      <c r="AM321" s="8"/>
      <c r="AN321" s="8"/>
      <c r="AO321" s="8"/>
      <c r="AP321" s="8"/>
      <c r="AQ321" s="9"/>
      <c r="AR321" s="8"/>
      <c r="AS321" s="8"/>
      <c r="AT321" s="8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8"/>
      <c r="BJ321" s="5"/>
      <c r="BK321" s="5"/>
      <c r="BL321" s="5"/>
      <c r="BM321" s="8"/>
      <c r="BN321" s="8"/>
      <c r="BO321" s="7"/>
      <c r="BP321" s="5"/>
      <c r="BQ321" s="5"/>
      <c r="BR321" s="5"/>
      <c r="BS321" s="5"/>
      <c r="BT321" s="7"/>
      <c r="BU321" s="7"/>
      <c r="BV321" s="7"/>
      <c r="BW321" s="7"/>
      <c r="BX321" s="7"/>
      <c r="BY321" s="7"/>
      <c r="BZ321" s="7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8"/>
      <c r="CL321" s="5"/>
      <c r="CM321" s="5"/>
      <c r="CN321" s="8"/>
      <c r="CO321" s="5"/>
      <c r="CP321" s="5"/>
      <c r="CQ321" s="5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/>
    </row>
    <row r="322" spans="1:166" x14ac:dyDescent="0.25">
      <c r="A322" t="s">
        <v>124</v>
      </c>
      <c r="C322" s="6">
        <v>39487</v>
      </c>
      <c r="D322" s="5">
        <v>4</v>
      </c>
      <c r="E322" t="s">
        <v>206</v>
      </c>
      <c r="F322" t="s">
        <v>13</v>
      </c>
      <c r="G322" s="5">
        <v>52</v>
      </c>
      <c r="H322" t="s">
        <v>114</v>
      </c>
      <c r="I322" s="7">
        <v>8.9</v>
      </c>
      <c r="J322">
        <v>750</v>
      </c>
      <c r="K322" s="5">
        <f t="shared" si="5"/>
        <v>149.81273408239699</v>
      </c>
      <c r="L322" s="5"/>
      <c r="M322" s="8"/>
      <c r="N322" s="8"/>
      <c r="O322" s="8"/>
      <c r="P322" s="8"/>
      <c r="Q322" s="5"/>
      <c r="R322" s="5"/>
      <c r="S322" s="5">
        <v>52</v>
      </c>
      <c r="T322" s="5"/>
      <c r="U322" s="5"/>
      <c r="V322" s="5"/>
      <c r="W322" s="5"/>
      <c r="X322" s="8"/>
      <c r="Y322" s="8"/>
      <c r="Z322" s="8"/>
      <c r="AA322" s="8"/>
      <c r="AB322" s="8"/>
      <c r="AC322" s="5"/>
      <c r="AD322" s="8"/>
      <c r="AE322" s="8"/>
      <c r="AF322" s="8"/>
      <c r="AG322" s="8"/>
      <c r="AH322" s="8"/>
      <c r="AI322" s="8"/>
      <c r="AJ322" s="5"/>
      <c r="AK322" s="8"/>
      <c r="AL322" s="8"/>
      <c r="AM322" s="8"/>
      <c r="AN322" s="8"/>
      <c r="AO322" s="8"/>
      <c r="AP322" s="8"/>
      <c r="AQ322" s="9"/>
      <c r="AR322" s="8"/>
      <c r="AS322" s="8"/>
      <c r="AT322" s="8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8"/>
      <c r="BJ322" s="5"/>
      <c r="BK322" s="5"/>
      <c r="BL322" s="5"/>
      <c r="BM322" s="8"/>
      <c r="BN322" s="8"/>
      <c r="BO322" s="7"/>
      <c r="BP322" s="5"/>
      <c r="BQ322" s="5"/>
      <c r="BR322" s="5"/>
      <c r="BS322" s="5"/>
      <c r="BT322" s="7"/>
      <c r="BU322" s="7"/>
      <c r="BV322" s="7"/>
      <c r="BW322" s="7"/>
      <c r="BX322" s="7"/>
      <c r="BY322" s="7"/>
      <c r="BZ322" s="7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8"/>
      <c r="CL322" s="5"/>
      <c r="CM322" s="5"/>
      <c r="CN322" s="8"/>
      <c r="CO322" s="5"/>
      <c r="CP322" s="5"/>
      <c r="CQ322" s="5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/>
    </row>
    <row r="323" spans="1:166" x14ac:dyDescent="0.25">
      <c r="A323" t="s">
        <v>124</v>
      </c>
      <c r="C323" s="6">
        <v>39489</v>
      </c>
      <c r="D323" s="5"/>
      <c r="E323" s="6"/>
      <c r="G323" s="5">
        <v>54</v>
      </c>
      <c r="H323" t="s">
        <v>114</v>
      </c>
      <c r="I323" s="7">
        <v>8.9</v>
      </c>
      <c r="J323">
        <v>750</v>
      </c>
      <c r="K323" s="5">
        <f t="shared" si="5"/>
        <v>149.81273408239699</v>
      </c>
      <c r="L323" s="5"/>
      <c r="M323" s="8"/>
      <c r="N323" s="7">
        <v>14.466666666666667</v>
      </c>
      <c r="O323" s="7"/>
      <c r="P323" s="7"/>
      <c r="Q323" s="5"/>
      <c r="R323" s="5"/>
      <c r="S323" s="5"/>
      <c r="T323" s="5"/>
      <c r="U323" s="5"/>
      <c r="V323" s="5"/>
      <c r="W323" s="5"/>
      <c r="X323" s="8"/>
      <c r="Y323" s="8"/>
      <c r="Z323" s="8"/>
      <c r="AA323" s="8"/>
      <c r="AB323" s="8"/>
      <c r="AC323" s="5">
        <v>152.59655314461787</v>
      </c>
      <c r="AD323" s="8"/>
      <c r="AE323" s="8"/>
      <c r="AF323" s="8"/>
      <c r="AG323" s="8"/>
      <c r="AH323" s="8"/>
      <c r="AI323" s="8"/>
      <c r="AJ323" s="5">
        <v>144.63795237057093</v>
      </c>
      <c r="AK323" s="8">
        <v>3.051235587821393</v>
      </c>
      <c r="AL323" s="8"/>
      <c r="AM323" s="8"/>
      <c r="AN323" s="8"/>
      <c r="AO323" s="8"/>
      <c r="AP323" s="8"/>
      <c r="AQ323" s="9">
        <f>AK323/AJ323</f>
        <v>2.109567743329184E-2</v>
      </c>
      <c r="AR323" s="8"/>
      <c r="AS323" s="8"/>
      <c r="AT323" s="8"/>
      <c r="AU323" s="5">
        <v>15.381268105561375</v>
      </c>
      <c r="AV323" s="5"/>
      <c r="AW323" s="5"/>
      <c r="AX323" s="5"/>
      <c r="AY323" s="5">
        <v>7.8601596941032668</v>
      </c>
      <c r="AZ323" s="5"/>
      <c r="BA323" s="5"/>
      <c r="BB323" s="5"/>
      <c r="BC323" s="5"/>
      <c r="BD323" s="5"/>
      <c r="BE323" s="5"/>
      <c r="BF323" s="5">
        <v>0</v>
      </c>
      <c r="BG323" s="5">
        <v>0</v>
      </c>
      <c r="BH323" s="5">
        <v>23.241427799664642</v>
      </c>
      <c r="BI323" s="8"/>
      <c r="BJ323" s="5"/>
      <c r="BK323" s="5">
        <f>AC323+AJ323+BH323</f>
        <v>320.47593331485342</v>
      </c>
      <c r="BL323" s="5"/>
      <c r="BM323" s="8">
        <f>BH323/BK323</f>
        <v>7.2521601105163078E-2</v>
      </c>
      <c r="BN323" s="8"/>
      <c r="BO323" s="7"/>
      <c r="BP323" s="5"/>
      <c r="BQ323" s="5"/>
      <c r="BR323" s="5"/>
      <c r="BS323" s="5"/>
      <c r="BT323" s="7"/>
      <c r="BU323" s="7"/>
      <c r="BV323" s="7"/>
      <c r="BW323" s="7"/>
      <c r="BX323" s="8">
        <f>AC323/BK323</f>
        <v>0.47615604568564751</v>
      </c>
      <c r="BY323" s="8">
        <f>AJ323/BK323</f>
        <v>0.45132235320918945</v>
      </c>
      <c r="BZ323" s="8">
        <f>BH323/BK323</f>
        <v>7.2521601105163078E-2</v>
      </c>
      <c r="CA323" s="5">
        <v>148.21028299773485</v>
      </c>
      <c r="CB323" s="5">
        <v>134.29835322744373</v>
      </c>
      <c r="CC323" s="5">
        <v>13.91192977029111</v>
      </c>
      <c r="CD323" s="5">
        <v>0</v>
      </c>
      <c r="CE323" s="5"/>
      <c r="CF323" s="5"/>
      <c r="CG323" s="5"/>
      <c r="CH323" s="5"/>
      <c r="CI323" s="5">
        <v>0</v>
      </c>
      <c r="CJ323" s="5"/>
      <c r="CK323" s="8"/>
      <c r="CL323" s="5"/>
      <c r="CM323" s="5"/>
      <c r="CN323" s="8"/>
      <c r="CO323" s="5"/>
      <c r="CP323" s="5"/>
      <c r="CQ323" s="5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/>
    </row>
    <row r="324" spans="1:166" x14ac:dyDescent="0.25">
      <c r="A324" t="s">
        <v>124</v>
      </c>
      <c r="C324" s="6">
        <v>39491</v>
      </c>
      <c r="D324" s="5"/>
      <c r="E324" s="6"/>
      <c r="G324" s="5">
        <v>56</v>
      </c>
      <c r="H324" t="s">
        <v>114</v>
      </c>
      <c r="I324" s="7">
        <v>8.9</v>
      </c>
      <c r="J324">
        <v>750</v>
      </c>
      <c r="K324" s="5">
        <f t="shared" si="5"/>
        <v>149.81273408239699</v>
      </c>
      <c r="L324" s="5"/>
      <c r="M324" s="8"/>
      <c r="N324" s="7">
        <v>15.4</v>
      </c>
      <c r="O324" s="7"/>
      <c r="P324" s="7"/>
      <c r="Q324" s="5"/>
      <c r="R324" s="5"/>
      <c r="S324" s="5"/>
      <c r="T324" s="5"/>
      <c r="U324" s="5"/>
      <c r="V324" s="5"/>
      <c r="W324" s="5"/>
      <c r="X324" s="8"/>
      <c r="Y324" s="8"/>
      <c r="Z324" s="8"/>
      <c r="AA324" s="8"/>
      <c r="AB324" s="8"/>
      <c r="AC324" s="5"/>
      <c r="AD324" s="8"/>
      <c r="AE324" s="8"/>
      <c r="AF324" s="8"/>
      <c r="AG324" s="8"/>
      <c r="AH324" s="8"/>
      <c r="AI324" s="8"/>
      <c r="AJ324" s="5"/>
      <c r="AK324" s="8"/>
      <c r="AL324" s="8"/>
      <c r="AM324" s="8"/>
      <c r="AN324" s="8"/>
      <c r="AO324" s="8"/>
      <c r="AP324" s="8"/>
      <c r="AQ324" s="9"/>
      <c r="AR324" s="8"/>
      <c r="AS324" s="8"/>
      <c r="AT324" s="8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8"/>
      <c r="BJ324" s="5"/>
      <c r="BK324" s="5"/>
      <c r="BL324" s="5"/>
      <c r="BM324" s="8"/>
      <c r="BN324" s="8"/>
      <c r="BO324" s="7"/>
      <c r="BP324" s="5"/>
      <c r="BQ324" s="5"/>
      <c r="BR324" s="5"/>
      <c r="BS324" s="5"/>
      <c r="BT324" s="7"/>
      <c r="BU324" s="7"/>
      <c r="BV324" s="7"/>
      <c r="BW324" s="7"/>
      <c r="BX324" s="7"/>
      <c r="BY324" s="7"/>
      <c r="BZ324" s="7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8"/>
      <c r="CL324" s="5"/>
      <c r="CM324" s="5"/>
      <c r="CN324" s="8"/>
      <c r="CO324" s="5"/>
      <c r="CP324" s="5"/>
      <c r="CQ324" s="5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  <c r="EZ324" s="8"/>
      <c r="FA324" s="8"/>
      <c r="FB324" s="8"/>
      <c r="FC324" s="8"/>
      <c r="FD324" s="8"/>
      <c r="FE324" s="8"/>
      <c r="FF324" s="8"/>
      <c r="FG324" s="8"/>
      <c r="FH324" s="8"/>
      <c r="FI324" s="8"/>
      <c r="FJ324" s="8"/>
    </row>
    <row r="325" spans="1:166" x14ac:dyDescent="0.25">
      <c r="A325" t="s">
        <v>124</v>
      </c>
      <c r="C325" s="6">
        <v>39496</v>
      </c>
      <c r="D325" s="5"/>
      <c r="E325" s="6"/>
      <c r="G325" s="5">
        <v>61</v>
      </c>
      <c r="H325" t="s">
        <v>114</v>
      </c>
      <c r="I325" s="7">
        <v>8.9</v>
      </c>
      <c r="J325">
        <v>750</v>
      </c>
      <c r="K325" s="5">
        <f t="shared" si="5"/>
        <v>149.81273408239699</v>
      </c>
      <c r="L325" s="5"/>
      <c r="M325" s="8"/>
      <c r="N325" s="7">
        <v>17</v>
      </c>
      <c r="O325" s="7"/>
      <c r="P325" s="7"/>
      <c r="Q325" s="5"/>
      <c r="R325" s="5"/>
      <c r="S325" s="5"/>
      <c r="T325" s="5"/>
      <c r="U325" s="5"/>
      <c r="V325" s="5"/>
      <c r="W325" s="5"/>
      <c r="X325" s="8"/>
      <c r="Y325" s="8"/>
      <c r="Z325" s="8"/>
      <c r="AA325" s="8"/>
      <c r="AB325" s="8"/>
      <c r="AC325" s="5"/>
      <c r="AD325" s="8"/>
      <c r="AE325" s="8"/>
      <c r="AF325" s="8"/>
      <c r="AG325" s="8"/>
      <c r="AH325" s="8"/>
      <c r="AI325" s="8"/>
      <c r="AJ325" s="5"/>
      <c r="AK325" s="8"/>
      <c r="AL325" s="8"/>
      <c r="AM325" s="8"/>
      <c r="AN325" s="8"/>
      <c r="AO325" s="8"/>
      <c r="AP325" s="8"/>
      <c r="AQ325" s="9"/>
      <c r="AR325" s="8"/>
      <c r="AS325" s="8"/>
      <c r="AT325" s="8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8"/>
      <c r="BJ325" s="5"/>
      <c r="BK325" s="5"/>
      <c r="BL325" s="5"/>
      <c r="BM325" s="8"/>
      <c r="BN325" s="8"/>
      <c r="BO325" s="7"/>
      <c r="BP325" s="5"/>
      <c r="BQ325" s="5"/>
      <c r="BR325" s="5"/>
      <c r="BS325" s="5"/>
      <c r="BT325" s="7"/>
      <c r="BU325" s="7"/>
      <c r="BV325" s="7"/>
      <c r="BW325" s="7"/>
      <c r="BX325" s="7"/>
      <c r="BY325" s="7"/>
      <c r="BZ325" s="7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8"/>
      <c r="CL325" s="5"/>
      <c r="CM325" s="5"/>
      <c r="CN325" s="8"/>
      <c r="CO325" s="5"/>
      <c r="CP325" s="5"/>
      <c r="CQ325" s="5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8"/>
      <c r="DE325" s="8"/>
      <c r="DF325" s="8"/>
      <c r="DG325" s="8"/>
      <c r="DH325" s="8"/>
      <c r="DI325" s="8"/>
      <c r="DJ325" s="8"/>
      <c r="DK325" s="8"/>
      <c r="DL325" s="8"/>
      <c r="DM325" s="8"/>
      <c r="DN325" s="8"/>
      <c r="DO325" s="8"/>
      <c r="DP325" s="8"/>
      <c r="DQ325" s="8"/>
      <c r="DR325" s="8"/>
      <c r="DS325" s="8"/>
      <c r="DT325" s="8"/>
      <c r="DU325" s="8"/>
      <c r="DV325" s="8"/>
      <c r="DW325" s="8"/>
      <c r="DX325" s="8"/>
      <c r="DY325" s="8"/>
      <c r="DZ325" s="8"/>
      <c r="EA325" s="8"/>
      <c r="EB325" s="8"/>
      <c r="EC325" s="8"/>
      <c r="ED325" s="8"/>
      <c r="EE325" s="8"/>
      <c r="EF325" s="8"/>
      <c r="EG325" s="8"/>
      <c r="EH325" s="8"/>
      <c r="EI325" s="8"/>
      <c r="EJ325" s="8"/>
      <c r="EK325" s="8"/>
      <c r="EL325" s="8"/>
      <c r="EM325" s="8"/>
      <c r="EN325" s="8"/>
      <c r="EO325" s="8"/>
      <c r="EP325" s="8"/>
      <c r="EQ325" s="8"/>
      <c r="ER325" s="8"/>
      <c r="ES325" s="8"/>
      <c r="ET325" s="8"/>
      <c r="EU325" s="8"/>
      <c r="EV325" s="8"/>
      <c r="EW325" s="8"/>
      <c r="EX325" s="8"/>
      <c r="EY325" s="8"/>
      <c r="EZ325" s="8"/>
      <c r="FA325" s="8"/>
      <c r="FB325" s="8"/>
      <c r="FC325" s="8"/>
      <c r="FD325" s="8"/>
      <c r="FE325" s="8"/>
      <c r="FF325" s="8"/>
      <c r="FG325" s="8"/>
      <c r="FH325" s="8"/>
      <c r="FI325" s="8"/>
      <c r="FJ325" s="8"/>
    </row>
    <row r="326" spans="1:166" x14ac:dyDescent="0.25">
      <c r="A326" t="s">
        <v>124</v>
      </c>
      <c r="C326" s="6">
        <v>39503</v>
      </c>
      <c r="D326" s="5"/>
      <c r="E326" s="6"/>
      <c r="G326" s="5">
        <v>68</v>
      </c>
      <c r="H326" t="s">
        <v>114</v>
      </c>
      <c r="I326" s="7">
        <v>8.9</v>
      </c>
      <c r="J326">
        <v>750</v>
      </c>
      <c r="K326" s="5">
        <f t="shared" si="5"/>
        <v>149.81273408239699</v>
      </c>
      <c r="L326" s="5"/>
      <c r="M326" s="8"/>
      <c r="N326" s="8"/>
      <c r="O326" s="8"/>
      <c r="P326" s="8"/>
      <c r="Q326" s="5"/>
      <c r="R326" s="5"/>
      <c r="S326" s="5"/>
      <c r="T326" s="5"/>
      <c r="U326" s="5"/>
      <c r="V326" s="5"/>
      <c r="W326" s="5"/>
      <c r="X326" s="8"/>
      <c r="Y326" s="8"/>
      <c r="Z326" s="8"/>
      <c r="AA326" s="8"/>
      <c r="AB326" s="8"/>
      <c r="AC326" s="5">
        <v>250.47841908023375</v>
      </c>
      <c r="AD326" s="8"/>
      <c r="AE326" s="8"/>
      <c r="AF326" s="8"/>
      <c r="AG326" s="8"/>
      <c r="AH326" s="8"/>
      <c r="AI326" s="8"/>
      <c r="AJ326" s="5">
        <v>200.13109843520078</v>
      </c>
      <c r="AK326" s="8">
        <v>3.7789276940570389</v>
      </c>
      <c r="AL326" s="8"/>
      <c r="AM326" s="8"/>
      <c r="AN326" s="8"/>
      <c r="AO326" s="8"/>
      <c r="AP326" s="8"/>
      <c r="AQ326" s="9">
        <f>AK326/AJ326</f>
        <v>1.8882261295740575E-2</v>
      </c>
      <c r="AR326" s="8"/>
      <c r="AS326" s="8"/>
      <c r="AT326" s="8"/>
      <c r="AU326" s="5">
        <v>2.8331322761534237</v>
      </c>
      <c r="AV326" s="5"/>
      <c r="AW326" s="5"/>
      <c r="AX326" s="5"/>
      <c r="AY326" s="5">
        <v>23.771473973756237</v>
      </c>
      <c r="AZ326" s="5"/>
      <c r="BA326" s="5"/>
      <c r="BB326" s="5"/>
      <c r="BC326" s="5"/>
      <c r="BD326" s="5"/>
      <c r="BE326" s="5"/>
      <c r="BF326" s="5">
        <v>0</v>
      </c>
      <c r="BG326" s="5">
        <v>0</v>
      </c>
      <c r="BH326" s="5">
        <v>26.604606249909658</v>
      </c>
      <c r="BI326" s="8"/>
      <c r="BJ326" s="5"/>
      <c r="BK326" s="5">
        <f>AC326+AJ326+BH326</f>
        <v>477.21412376534414</v>
      </c>
      <c r="BL326" s="5"/>
      <c r="BM326" s="8">
        <f>BH326/BK326</f>
        <v>5.5749829950531141E-2</v>
      </c>
      <c r="BN326" s="8"/>
      <c r="BO326" s="7"/>
      <c r="BP326" s="5"/>
      <c r="BQ326" s="5"/>
      <c r="BR326" s="5"/>
      <c r="BS326" s="5"/>
      <c r="BT326" s="7"/>
      <c r="BU326" s="7"/>
      <c r="BV326" s="7"/>
      <c r="BW326" s="7"/>
      <c r="BX326" s="8">
        <f>AC326/BK326</f>
        <v>0.52487637437025869</v>
      </c>
      <c r="BY326" s="8">
        <f>AJ326/BK326</f>
        <v>0.41937379567921024</v>
      </c>
      <c r="BZ326" s="8">
        <f>BH326/BK326</f>
        <v>5.5749829950531141E-2</v>
      </c>
      <c r="CA326" s="5">
        <v>81.03166633611707</v>
      </c>
      <c r="CB326" s="5">
        <v>19.022730641879072</v>
      </c>
      <c r="CC326" s="5">
        <v>62.008935694238005</v>
      </c>
      <c r="CD326" s="5">
        <v>0</v>
      </c>
      <c r="CE326" s="5"/>
      <c r="CF326" s="5"/>
      <c r="CG326" s="5"/>
      <c r="CH326" s="5"/>
      <c r="CI326" s="5">
        <v>0</v>
      </c>
      <c r="CJ326" s="5"/>
      <c r="CK326" s="8"/>
      <c r="CL326" s="5"/>
      <c r="CM326" s="5"/>
      <c r="CN326" s="8"/>
      <c r="CO326" s="5"/>
      <c r="CP326" s="5"/>
      <c r="CQ326" s="5"/>
      <c r="CR326" s="8"/>
      <c r="CS326" s="8"/>
      <c r="CT326" s="8"/>
      <c r="CU326" s="8"/>
      <c r="CV326" s="8"/>
      <c r="CW326" s="8"/>
      <c r="CX326" s="8"/>
      <c r="CY326" s="8"/>
      <c r="CZ326" s="8"/>
      <c r="DA326" s="8"/>
      <c r="DB326" s="8"/>
      <c r="DC326" s="8"/>
      <c r="DD326" s="8"/>
      <c r="DE326" s="8"/>
      <c r="DF326" s="8"/>
      <c r="DG326" s="8"/>
      <c r="DH326" s="8"/>
      <c r="DI326" s="8"/>
      <c r="DJ326" s="8"/>
      <c r="DK326" s="8"/>
      <c r="DL326" s="8"/>
      <c r="DM326" s="8"/>
      <c r="DN326" s="8"/>
      <c r="DO326" s="8"/>
      <c r="DP326" s="8"/>
      <c r="DQ326" s="8"/>
      <c r="DR326" s="8"/>
      <c r="DS326" s="8"/>
      <c r="DT326" s="8"/>
      <c r="DU326" s="8"/>
      <c r="DV326" s="8"/>
      <c r="DW326" s="8"/>
      <c r="DX326" s="8"/>
      <c r="DY326" s="8"/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8"/>
      <c r="EM326" s="8"/>
      <c r="EN326" s="8"/>
      <c r="EO326" s="8"/>
      <c r="EP326" s="8"/>
      <c r="EQ326" s="8"/>
      <c r="ER326" s="8"/>
      <c r="ES326" s="8"/>
      <c r="ET326" s="8"/>
      <c r="EU326" s="8"/>
      <c r="EV326" s="8"/>
      <c r="EW326" s="8"/>
      <c r="EX326" s="8"/>
      <c r="EY326" s="8"/>
      <c r="EZ326" s="8"/>
      <c r="FA326" s="8"/>
      <c r="FB326" s="8"/>
      <c r="FC326" s="8"/>
      <c r="FD326" s="8"/>
      <c r="FE326" s="8"/>
      <c r="FF326" s="8"/>
      <c r="FG326" s="8"/>
      <c r="FH326" s="8"/>
      <c r="FI326" s="8"/>
      <c r="FJ326" s="8"/>
    </row>
    <row r="327" spans="1:166" x14ac:dyDescent="0.25">
      <c r="A327" t="s">
        <v>124</v>
      </c>
      <c r="C327" s="6">
        <v>39504</v>
      </c>
      <c r="D327" s="5"/>
      <c r="E327" s="6"/>
      <c r="G327" s="5">
        <v>69</v>
      </c>
      <c r="H327" t="s">
        <v>114</v>
      </c>
      <c r="I327" s="7">
        <v>8.9</v>
      </c>
      <c r="J327">
        <v>750</v>
      </c>
      <c r="K327" s="5">
        <f t="shared" si="5"/>
        <v>149.81273408239699</v>
      </c>
      <c r="L327" s="5"/>
      <c r="M327" s="8"/>
      <c r="N327" s="7">
        <v>18.55</v>
      </c>
      <c r="O327" s="7"/>
      <c r="P327" s="7"/>
      <c r="Q327" s="5"/>
      <c r="R327" s="5"/>
      <c r="S327" s="5"/>
      <c r="T327" s="5"/>
      <c r="U327" s="5"/>
      <c r="V327" s="5"/>
      <c r="W327" s="5"/>
      <c r="X327" s="8"/>
      <c r="Y327" s="8"/>
      <c r="Z327" s="8"/>
      <c r="AA327" s="8"/>
      <c r="AB327" s="8"/>
      <c r="AC327" s="5"/>
      <c r="AD327" s="8"/>
      <c r="AE327" s="8"/>
      <c r="AF327" s="8"/>
      <c r="AG327" s="8"/>
      <c r="AH327" s="8"/>
      <c r="AI327" s="8"/>
      <c r="AJ327" s="5"/>
      <c r="AK327" s="8"/>
      <c r="AL327" s="8"/>
      <c r="AM327" s="8"/>
      <c r="AN327" s="8"/>
      <c r="AO327" s="8"/>
      <c r="AP327" s="8"/>
      <c r="AQ327" s="9"/>
      <c r="AR327" s="8"/>
      <c r="AS327" s="8"/>
      <c r="AT327" s="8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8"/>
      <c r="BJ327" s="5"/>
      <c r="BK327" s="5"/>
      <c r="BL327" s="5"/>
      <c r="BM327" s="8"/>
      <c r="BN327" s="8"/>
      <c r="BO327" s="7"/>
      <c r="BP327" s="5"/>
      <c r="BQ327" s="5"/>
      <c r="BR327" s="5"/>
      <c r="BS327" s="5"/>
      <c r="BT327" s="7"/>
      <c r="BU327" s="7"/>
      <c r="BV327" s="7"/>
      <c r="BW327" s="7"/>
      <c r="BX327" s="7"/>
      <c r="BY327" s="7"/>
      <c r="BZ327" s="7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8"/>
      <c r="CL327" s="5"/>
      <c r="CM327" s="5"/>
      <c r="CN327" s="8"/>
      <c r="CO327" s="5"/>
      <c r="CP327" s="5"/>
      <c r="CQ327" s="5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  <c r="DE327" s="8"/>
      <c r="DF327" s="8"/>
      <c r="DG327" s="8"/>
      <c r="DH327" s="8"/>
      <c r="DI327" s="8"/>
      <c r="DJ327" s="8"/>
      <c r="DK327" s="8"/>
      <c r="DL327" s="8"/>
      <c r="DM327" s="8"/>
      <c r="DN327" s="8"/>
      <c r="DO327" s="8"/>
      <c r="DP327" s="8"/>
      <c r="DQ327" s="8"/>
      <c r="DR327" s="8"/>
      <c r="DS327" s="8"/>
      <c r="DT327" s="8"/>
      <c r="DU327" s="8"/>
      <c r="DV327" s="8"/>
      <c r="DW327" s="8"/>
      <c r="DX327" s="8"/>
      <c r="DY327" s="8"/>
      <c r="DZ327" s="8"/>
      <c r="EA327" s="8"/>
      <c r="EB327" s="8"/>
      <c r="EC327" s="8"/>
      <c r="ED327" s="8"/>
      <c r="EE327" s="8"/>
      <c r="EF327" s="8"/>
      <c r="EG327" s="8"/>
      <c r="EH327" s="8"/>
      <c r="EI327" s="8"/>
      <c r="EJ327" s="8"/>
      <c r="EK327" s="8"/>
      <c r="EL327" s="8"/>
      <c r="EM327" s="8"/>
      <c r="EN327" s="8"/>
      <c r="EO327" s="8"/>
      <c r="EP327" s="8"/>
      <c r="EQ327" s="8"/>
      <c r="ER327" s="8"/>
      <c r="ES327" s="8"/>
      <c r="ET327" s="8"/>
      <c r="EU327" s="8"/>
      <c r="EV327" s="8"/>
      <c r="EW327" s="8"/>
      <c r="EX327" s="8"/>
      <c r="EY327" s="8"/>
      <c r="EZ327" s="8"/>
      <c r="FA327" s="8"/>
      <c r="FB327" s="8"/>
      <c r="FC327" s="8"/>
      <c r="FD327" s="8"/>
      <c r="FE327" s="8"/>
      <c r="FF327" s="8"/>
      <c r="FG327" s="8"/>
      <c r="FH327" s="8"/>
      <c r="FI327" s="8"/>
      <c r="FJ327" s="8"/>
    </row>
    <row r="328" spans="1:166" x14ac:dyDescent="0.25">
      <c r="A328" t="s">
        <v>124</v>
      </c>
      <c r="C328" s="6">
        <v>39510</v>
      </c>
      <c r="D328" s="5"/>
      <c r="E328" s="6"/>
      <c r="G328" s="5">
        <v>75</v>
      </c>
      <c r="H328" t="s">
        <v>114</v>
      </c>
      <c r="I328" s="7">
        <v>8.9</v>
      </c>
      <c r="J328">
        <v>750</v>
      </c>
      <c r="K328" s="5">
        <f t="shared" si="5"/>
        <v>149.81273408239699</v>
      </c>
      <c r="L328" s="5"/>
      <c r="M328" s="8"/>
      <c r="N328" s="7">
        <v>19.850000000000001</v>
      </c>
      <c r="O328" s="7"/>
      <c r="P328" s="7"/>
      <c r="Q328" s="5"/>
      <c r="R328" s="5"/>
      <c r="S328" s="5"/>
      <c r="T328" s="5"/>
      <c r="U328" s="5"/>
      <c r="V328" s="5"/>
      <c r="W328" s="5"/>
      <c r="X328" s="8"/>
      <c r="Y328" s="8"/>
      <c r="Z328" s="8"/>
      <c r="AA328" s="8"/>
      <c r="AB328" s="8"/>
      <c r="AC328" s="5"/>
      <c r="AD328" s="8"/>
      <c r="AE328" s="8"/>
      <c r="AF328" s="8"/>
      <c r="AG328" s="8"/>
      <c r="AH328" s="8"/>
      <c r="AI328" s="8"/>
      <c r="AJ328" s="5"/>
      <c r="AK328" s="8"/>
      <c r="AL328" s="8"/>
      <c r="AM328" s="8"/>
      <c r="AN328" s="8"/>
      <c r="AO328" s="8"/>
      <c r="AP328" s="8"/>
      <c r="AQ328" s="9"/>
      <c r="AR328" s="8"/>
      <c r="AS328" s="8"/>
      <c r="AT328" s="8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8"/>
      <c r="BJ328" s="5"/>
      <c r="BK328" s="5"/>
      <c r="BL328" s="5"/>
      <c r="BM328" s="8"/>
      <c r="BN328" s="8"/>
      <c r="BO328" s="7"/>
      <c r="BP328" s="5"/>
      <c r="BQ328" s="5"/>
      <c r="BR328" s="5"/>
      <c r="BS328" s="5"/>
      <c r="BT328" s="7"/>
      <c r="BU328" s="7"/>
      <c r="BV328" s="7"/>
      <c r="BW328" s="7"/>
      <c r="BX328" s="7"/>
      <c r="BY328" s="7"/>
      <c r="BZ328" s="7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8"/>
      <c r="CL328" s="5"/>
      <c r="CM328" s="5"/>
      <c r="CN328" s="8"/>
      <c r="CO328" s="5"/>
      <c r="CP328" s="5"/>
      <c r="CQ328" s="5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  <c r="DO328" s="8"/>
      <c r="DP328" s="8"/>
      <c r="DQ328" s="8"/>
      <c r="DR328" s="8"/>
      <c r="DS328" s="8"/>
      <c r="DT328" s="8"/>
      <c r="DU328" s="8"/>
      <c r="DV328" s="8"/>
      <c r="DW328" s="8"/>
      <c r="DX328" s="8"/>
      <c r="DY328" s="8"/>
      <c r="DZ328" s="8"/>
      <c r="EA328" s="8"/>
      <c r="EB328" s="8"/>
      <c r="EC328" s="8"/>
      <c r="ED328" s="8"/>
      <c r="EE328" s="8"/>
      <c r="EF328" s="8"/>
      <c r="EG328" s="8"/>
      <c r="EH328" s="8"/>
      <c r="EI328" s="8"/>
      <c r="EJ328" s="8"/>
      <c r="EK328" s="8"/>
      <c r="EL328" s="8"/>
      <c r="EM328" s="8"/>
      <c r="EN328" s="8"/>
      <c r="EO328" s="8"/>
      <c r="EP328" s="8"/>
      <c r="EQ328" s="8"/>
      <c r="ER328" s="8"/>
      <c r="ES328" s="8"/>
      <c r="ET328" s="8"/>
      <c r="EU328" s="8"/>
      <c r="EV328" s="8"/>
      <c r="EW328" s="8"/>
      <c r="EX328" s="8"/>
      <c r="EY328" s="8"/>
      <c r="EZ328" s="8"/>
      <c r="FA328" s="8"/>
      <c r="FB328" s="8"/>
      <c r="FC328" s="8"/>
      <c r="FD328" s="8"/>
      <c r="FE328" s="8"/>
      <c r="FF328" s="8"/>
      <c r="FG328" s="8"/>
      <c r="FH328" s="8"/>
      <c r="FI328" s="8"/>
      <c r="FJ328" s="8"/>
    </row>
    <row r="329" spans="1:166" x14ac:dyDescent="0.25">
      <c r="A329" t="s">
        <v>124</v>
      </c>
      <c r="C329" s="6">
        <v>39514</v>
      </c>
      <c r="D329" s="5"/>
      <c r="E329" s="6"/>
      <c r="G329" s="5">
        <v>79</v>
      </c>
      <c r="H329" t="s">
        <v>114</v>
      </c>
      <c r="I329" s="7">
        <v>8.9</v>
      </c>
      <c r="J329">
        <v>750</v>
      </c>
      <c r="K329" s="5">
        <f t="shared" si="5"/>
        <v>149.81273408239699</v>
      </c>
      <c r="L329" s="5"/>
      <c r="M329" s="8"/>
      <c r="N329" s="7">
        <v>20.94736842105263</v>
      </c>
      <c r="O329" s="7"/>
      <c r="P329" s="7"/>
      <c r="Q329" s="5"/>
      <c r="R329" s="5"/>
      <c r="S329" s="5"/>
      <c r="T329" s="5"/>
      <c r="U329" s="5"/>
      <c r="V329" s="5"/>
      <c r="W329" s="5"/>
      <c r="X329" s="8"/>
      <c r="Y329" s="8"/>
      <c r="Z329" s="8"/>
      <c r="AA329" s="8"/>
      <c r="AB329" s="8"/>
      <c r="AC329" s="5"/>
      <c r="AD329" s="8"/>
      <c r="AE329" s="8"/>
      <c r="AF329" s="8"/>
      <c r="AG329" s="8"/>
      <c r="AH329" s="8"/>
      <c r="AI329" s="8"/>
      <c r="AJ329" s="5"/>
      <c r="AK329" s="8"/>
      <c r="AL329" s="8"/>
      <c r="AM329" s="8"/>
      <c r="AN329" s="8"/>
      <c r="AO329" s="8"/>
      <c r="AP329" s="8"/>
      <c r="AQ329" s="9"/>
      <c r="AR329" s="8"/>
      <c r="AS329" s="8"/>
      <c r="AT329" s="8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8"/>
      <c r="BJ329" s="5"/>
      <c r="BK329" s="5"/>
      <c r="BL329" s="5"/>
      <c r="BM329" s="8"/>
      <c r="BN329" s="8"/>
      <c r="BO329" s="7"/>
      <c r="BP329" s="5"/>
      <c r="BQ329" s="5"/>
      <c r="BR329" s="5"/>
      <c r="BS329" s="5"/>
      <c r="BT329" s="7"/>
      <c r="BU329" s="7"/>
      <c r="BV329" s="7"/>
      <c r="BW329" s="7"/>
      <c r="BX329" s="7"/>
      <c r="BY329" s="7"/>
      <c r="BZ329" s="7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8"/>
      <c r="CL329" s="5"/>
      <c r="CM329" s="5"/>
      <c r="CN329" s="8"/>
      <c r="CO329" s="5"/>
      <c r="CP329" s="5"/>
      <c r="CQ329" s="5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  <c r="DO329" s="8"/>
      <c r="DP329" s="8"/>
      <c r="DQ329" s="8"/>
      <c r="DR329" s="8"/>
      <c r="DS329" s="8"/>
      <c r="DT329" s="8"/>
      <c r="DU329" s="8"/>
      <c r="DV329" s="8"/>
      <c r="DW329" s="8"/>
      <c r="DX329" s="8"/>
      <c r="DY329" s="8"/>
      <c r="DZ329" s="8"/>
      <c r="EA329" s="8"/>
      <c r="EB329" s="8"/>
      <c r="EC329" s="8"/>
      <c r="ED329" s="8"/>
      <c r="EE329" s="8"/>
      <c r="EF329" s="8"/>
      <c r="EG329" s="8"/>
      <c r="EH329" s="8"/>
      <c r="EI329" s="8"/>
      <c r="EJ329" s="8"/>
      <c r="EK329" s="8"/>
      <c r="EL329" s="8"/>
      <c r="EM329" s="8"/>
      <c r="EN329" s="8"/>
      <c r="EO329" s="8"/>
      <c r="EP329" s="8"/>
      <c r="EQ329" s="8"/>
      <c r="ER329" s="8"/>
      <c r="ES329" s="8"/>
      <c r="ET329" s="8"/>
      <c r="EU329" s="8"/>
      <c r="EV329" s="8"/>
      <c r="EW329" s="8"/>
      <c r="EX329" s="8"/>
      <c r="EY329" s="8"/>
      <c r="EZ329" s="8"/>
      <c r="FA329" s="8"/>
      <c r="FB329" s="8"/>
      <c r="FC329" s="8"/>
      <c r="FD329" s="8"/>
      <c r="FE329" s="8"/>
      <c r="FF329" s="8"/>
      <c r="FG329" s="8"/>
      <c r="FH329" s="8"/>
      <c r="FI329" s="8"/>
      <c r="FJ329" s="8"/>
    </row>
    <row r="330" spans="1:166" x14ac:dyDescent="0.25">
      <c r="A330" t="s">
        <v>124</v>
      </c>
      <c r="C330" s="6">
        <v>39518</v>
      </c>
      <c r="D330" s="5">
        <v>6</v>
      </c>
      <c r="E330" s="6" t="s">
        <v>239</v>
      </c>
      <c r="F330" t="s">
        <v>89</v>
      </c>
      <c r="G330" s="5">
        <v>83</v>
      </c>
      <c r="H330" t="s">
        <v>114</v>
      </c>
      <c r="I330" s="7">
        <v>8.9</v>
      </c>
      <c r="J330">
        <v>750</v>
      </c>
      <c r="K330" s="5">
        <f t="shared" si="5"/>
        <v>149.81273408239699</v>
      </c>
      <c r="L330" s="5"/>
      <c r="M330" s="8"/>
      <c r="N330" s="8"/>
      <c r="O330" s="8"/>
      <c r="P330" s="8"/>
      <c r="Q330" s="5"/>
      <c r="R330" s="5"/>
      <c r="S330" s="5"/>
      <c r="T330" s="5"/>
      <c r="U330" s="5"/>
      <c r="V330" s="5"/>
      <c r="W330" s="5"/>
      <c r="X330" s="8"/>
      <c r="Y330" s="8"/>
      <c r="Z330" s="8"/>
      <c r="AA330" s="8"/>
      <c r="AB330" s="8"/>
      <c r="AC330" s="5">
        <v>306.11555031903345</v>
      </c>
      <c r="AD330" s="8"/>
      <c r="AE330" s="8"/>
      <c r="AF330" s="8"/>
      <c r="AG330" s="8"/>
      <c r="AH330" s="8"/>
      <c r="AI330" s="8"/>
      <c r="AJ330" s="5">
        <v>203.21441322978603</v>
      </c>
      <c r="AK330" s="8">
        <v>3.2058474224450459</v>
      </c>
      <c r="AL330" s="8"/>
      <c r="AM330" s="8"/>
      <c r="AN330" s="8"/>
      <c r="AO330" s="8"/>
      <c r="AP330" s="8"/>
      <c r="AQ330" s="9">
        <f>AK330/AJ330</f>
        <v>1.5775689191986658E-2</v>
      </c>
      <c r="AR330" s="8"/>
      <c r="AS330" s="8"/>
      <c r="AT330" s="8"/>
      <c r="AU330" s="5">
        <v>6.8476334973144075</v>
      </c>
      <c r="AV330" s="5"/>
      <c r="AW330" s="5"/>
      <c r="AX330" s="5"/>
      <c r="AY330" s="5">
        <v>108.0296683925072</v>
      </c>
      <c r="AZ330" s="5"/>
      <c r="BA330" s="5"/>
      <c r="BB330" s="5"/>
      <c r="BC330" s="5"/>
      <c r="BD330" s="5"/>
      <c r="BE330" s="5"/>
      <c r="BF330" s="5">
        <v>0</v>
      </c>
      <c r="BG330" s="5">
        <v>0</v>
      </c>
      <c r="BH330" s="5">
        <v>114.87730188982161</v>
      </c>
      <c r="BI330" s="8"/>
      <c r="BJ330" s="5"/>
      <c r="BK330" s="5">
        <f>AC330+AJ330+BH330</f>
        <v>624.20726543864112</v>
      </c>
      <c r="BL330" s="5"/>
      <c r="BM330" s="8">
        <f>BH330/BK330</f>
        <v>0.18403711114944388</v>
      </c>
      <c r="BN330" s="8"/>
      <c r="BO330" s="7"/>
      <c r="BP330" s="5"/>
      <c r="BQ330" s="5"/>
      <c r="BR330" s="5"/>
      <c r="BS330" s="5"/>
      <c r="BT330" s="7"/>
      <c r="BU330" s="7"/>
      <c r="BV330" s="7"/>
      <c r="BW330" s="7"/>
      <c r="BX330" s="8">
        <f>AC330/BK330</f>
        <v>0.49040690050911345</v>
      </c>
      <c r="BY330" s="8">
        <f>AJ330/BK330</f>
        <v>0.32555598834144261</v>
      </c>
      <c r="BZ330" s="8">
        <f>BH330/BK330</f>
        <v>0.18403711114944388</v>
      </c>
      <c r="CA330" s="5">
        <v>132.74656955819933</v>
      </c>
      <c r="CB330" s="5">
        <v>81.94058253853764</v>
      </c>
      <c r="CC330" s="5">
        <v>50.8059870196617</v>
      </c>
      <c r="CD330" s="5">
        <v>0</v>
      </c>
      <c r="CE330" s="5"/>
      <c r="CF330" s="5"/>
      <c r="CG330" s="5"/>
      <c r="CH330" s="5"/>
      <c r="CI330" s="5">
        <v>0</v>
      </c>
      <c r="CJ330" s="5"/>
      <c r="CK330" s="8"/>
      <c r="CL330" s="5"/>
      <c r="CM330" s="5"/>
      <c r="CN330" s="8"/>
      <c r="CO330" s="5"/>
      <c r="CP330" s="5"/>
      <c r="CQ330" s="5"/>
      <c r="CR330" s="8"/>
      <c r="CS330" s="8"/>
      <c r="CT330" s="8"/>
      <c r="CU330" s="8"/>
      <c r="CV330" s="8"/>
      <c r="CW330" s="8"/>
      <c r="CX330" s="8"/>
      <c r="CY330" s="8"/>
      <c r="CZ330" s="8"/>
      <c r="DA330" s="8"/>
      <c r="DB330" s="8"/>
      <c r="DC330" s="8"/>
      <c r="DD330" s="8"/>
      <c r="DE330" s="8"/>
      <c r="DF330" s="8"/>
      <c r="DG330" s="8"/>
      <c r="DH330" s="8"/>
      <c r="DI330" s="8"/>
      <c r="DJ330" s="8"/>
      <c r="DK330" s="8"/>
      <c r="DL330" s="8"/>
      <c r="DM330" s="8"/>
      <c r="DN330" s="8"/>
      <c r="DO330" s="8"/>
      <c r="DP330" s="8"/>
      <c r="DQ330" s="8"/>
      <c r="DR330" s="8"/>
      <c r="DS330" s="8"/>
      <c r="DT330" s="8"/>
      <c r="DU330" s="8"/>
      <c r="DV330" s="8"/>
      <c r="DW330" s="8"/>
      <c r="DX330" s="8"/>
      <c r="DY330" s="8"/>
      <c r="DZ330" s="8"/>
      <c r="EA330" s="8"/>
      <c r="EB330" s="8"/>
      <c r="EC330" s="8"/>
      <c r="ED330" s="8"/>
      <c r="EE330" s="8"/>
      <c r="EF330" s="8"/>
      <c r="EG330" s="8"/>
      <c r="EH330" s="8"/>
      <c r="EI330" s="8"/>
      <c r="EJ330" s="8"/>
      <c r="EK330" s="8"/>
      <c r="EL330" s="8"/>
      <c r="EM330" s="8"/>
      <c r="EN330" s="8"/>
      <c r="EO330" s="8"/>
      <c r="EP330" s="8"/>
      <c r="EQ330" s="8"/>
      <c r="ER330" s="8"/>
      <c r="ES330" s="8"/>
      <c r="ET330" s="8"/>
      <c r="EU330" s="8"/>
      <c r="EV330" s="8"/>
      <c r="EW330" s="8"/>
      <c r="EX330" s="8"/>
      <c r="EY330" s="8"/>
      <c r="EZ330" s="8"/>
      <c r="FA330" s="8"/>
      <c r="FB330" s="8"/>
      <c r="FC330" s="8"/>
      <c r="FD330" s="8"/>
      <c r="FE330" s="8"/>
      <c r="FF330" s="8"/>
      <c r="FG330" s="8"/>
      <c r="FH330" s="8"/>
      <c r="FI330" s="8"/>
      <c r="FJ330" s="8"/>
    </row>
    <row r="331" spans="1:166" x14ac:dyDescent="0.25">
      <c r="A331" t="s">
        <v>124</v>
      </c>
      <c r="C331" s="6">
        <v>39532</v>
      </c>
      <c r="D331" s="5"/>
      <c r="E331" s="6"/>
      <c r="G331" s="5">
        <v>97</v>
      </c>
      <c r="H331" t="s">
        <v>114</v>
      </c>
      <c r="I331" s="7">
        <v>8.9</v>
      </c>
      <c r="J331">
        <v>750</v>
      </c>
      <c r="K331" s="5">
        <f t="shared" si="5"/>
        <v>149.81273408239699</v>
      </c>
      <c r="L331" s="5"/>
      <c r="M331" s="8"/>
      <c r="N331" s="8"/>
      <c r="O331" s="8"/>
      <c r="P331" s="8"/>
      <c r="Q331" s="5"/>
      <c r="R331" s="5"/>
      <c r="S331" s="5"/>
      <c r="T331" s="5"/>
      <c r="U331" s="5"/>
      <c r="V331" s="5"/>
      <c r="W331" s="5"/>
      <c r="X331" s="8"/>
      <c r="Y331" s="8"/>
      <c r="Z331" s="8"/>
      <c r="AA331" s="8"/>
      <c r="AB331" s="8"/>
      <c r="AC331" s="5">
        <v>388.39826908760222</v>
      </c>
      <c r="AD331" s="8"/>
      <c r="AE331" s="8"/>
      <c r="AF331" s="8"/>
      <c r="AG331" s="8"/>
      <c r="AH331" s="8"/>
      <c r="AI331" s="8"/>
      <c r="AJ331" s="5">
        <v>236.04500982430849</v>
      </c>
      <c r="AK331" s="8">
        <v>3.6745516070522384</v>
      </c>
      <c r="AL331" s="8"/>
      <c r="AM331" s="8"/>
      <c r="AN331" s="8"/>
      <c r="AO331" s="8"/>
      <c r="AP331" s="8"/>
      <c r="AQ331" s="9">
        <f>AK331/AJ331</f>
        <v>1.5567164964797422E-2</v>
      </c>
      <c r="AR331" s="8"/>
      <c r="AS331" s="8"/>
      <c r="AT331" s="8"/>
      <c r="AU331" s="5">
        <v>6.62917200601854</v>
      </c>
      <c r="AV331" s="5"/>
      <c r="AW331" s="5"/>
      <c r="AX331" s="5"/>
      <c r="AY331" s="5">
        <v>276.8311456088008</v>
      </c>
      <c r="AZ331" s="5"/>
      <c r="BA331" s="5"/>
      <c r="BB331" s="5"/>
      <c r="BC331" s="5"/>
      <c r="BD331" s="5"/>
      <c r="BE331" s="5"/>
      <c r="BF331" s="5">
        <v>0</v>
      </c>
      <c r="BG331" s="5">
        <v>0</v>
      </c>
      <c r="BH331" s="5">
        <v>283.46031761481936</v>
      </c>
      <c r="BI331" s="8"/>
      <c r="BJ331" s="5"/>
      <c r="BK331" s="5">
        <f>AC331+AJ331+BH331</f>
        <v>907.9035965267301</v>
      </c>
      <c r="BL331" s="5"/>
      <c r="BM331" s="8">
        <f>BH331/BK331</f>
        <v>0.31221411469149724</v>
      </c>
      <c r="BN331" s="8"/>
      <c r="BO331" s="7"/>
      <c r="BP331" s="5"/>
      <c r="BQ331" s="5"/>
      <c r="BR331" s="5"/>
      <c r="BS331" s="5"/>
      <c r="BT331" s="7"/>
      <c r="BU331" s="7"/>
      <c r="BV331" s="7"/>
      <c r="BW331" s="7"/>
      <c r="BX331" s="8">
        <f>AC331/BK331</f>
        <v>0.42779681738618069</v>
      </c>
      <c r="BY331" s="8">
        <f>AJ331/BK331</f>
        <v>0.25998906792232201</v>
      </c>
      <c r="BZ331" s="8">
        <f>BH331/BK331</f>
        <v>0.31221411469149724</v>
      </c>
      <c r="CA331" s="5">
        <v>150.7825910992303</v>
      </c>
      <c r="CB331" s="5">
        <v>50.861137889286383</v>
      </c>
      <c r="CC331" s="5">
        <v>99.92145320994392</v>
      </c>
      <c r="CD331" s="5">
        <v>0</v>
      </c>
      <c r="CE331" s="5"/>
      <c r="CF331" s="5"/>
      <c r="CG331" s="5"/>
      <c r="CH331" s="5"/>
      <c r="CI331" s="5">
        <v>0</v>
      </c>
      <c r="CJ331" s="5"/>
      <c r="CK331" s="8"/>
      <c r="CL331" s="5"/>
      <c r="CM331" s="5"/>
      <c r="CN331" s="8"/>
      <c r="CO331" s="5"/>
      <c r="CP331" s="5"/>
      <c r="CQ331" s="5"/>
      <c r="CR331" s="8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  <c r="DD331" s="8"/>
      <c r="DE331" s="8"/>
      <c r="DF331" s="8"/>
      <c r="DG331" s="8"/>
      <c r="DH331" s="8"/>
      <c r="DI331" s="8"/>
      <c r="DJ331" s="8"/>
      <c r="DK331" s="8"/>
      <c r="DL331" s="8"/>
      <c r="DM331" s="8"/>
      <c r="DN331" s="8"/>
      <c r="DO331" s="8"/>
      <c r="DP331" s="8"/>
      <c r="DQ331" s="8"/>
      <c r="DR331" s="8"/>
      <c r="DS331" s="8"/>
      <c r="DT331" s="8"/>
      <c r="DU331" s="8"/>
      <c r="DV331" s="8"/>
      <c r="DW331" s="8"/>
      <c r="DX331" s="8"/>
      <c r="DY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  <c r="EK331" s="8"/>
      <c r="EL331" s="8"/>
      <c r="EM331" s="8"/>
      <c r="EN331" s="8"/>
      <c r="EO331" s="8"/>
      <c r="EP331" s="8"/>
      <c r="EQ331" s="8"/>
      <c r="ER331" s="8"/>
      <c r="ES331" s="8"/>
      <c r="ET331" s="8"/>
      <c r="EU331" s="8"/>
      <c r="EV331" s="8"/>
      <c r="EW331" s="8"/>
      <c r="EX331" s="8"/>
      <c r="EY331" s="8"/>
      <c r="EZ331" s="8"/>
      <c r="FA331" s="8"/>
      <c r="FB331" s="8"/>
      <c r="FC331" s="8"/>
      <c r="FD331" s="8"/>
      <c r="FE331" s="8"/>
      <c r="FF331" s="8"/>
      <c r="FG331" s="8"/>
      <c r="FH331" s="8"/>
      <c r="FI331" s="8"/>
      <c r="FJ331" s="8"/>
    </row>
    <row r="332" spans="1:166" x14ac:dyDescent="0.25">
      <c r="A332" t="s">
        <v>124</v>
      </c>
      <c r="C332" s="6">
        <v>39533</v>
      </c>
      <c r="D332" s="5"/>
      <c r="E332" s="6"/>
      <c r="G332" s="5">
        <v>98</v>
      </c>
      <c r="H332" t="s">
        <v>114</v>
      </c>
      <c r="I332" s="7">
        <v>8.9</v>
      </c>
      <c r="J332">
        <v>750</v>
      </c>
      <c r="K332" s="5">
        <f t="shared" si="5"/>
        <v>149.81273408239699</v>
      </c>
      <c r="L332" s="5"/>
      <c r="M332" s="8"/>
      <c r="N332" s="7">
        <v>23.35</v>
      </c>
      <c r="O332" s="7"/>
      <c r="P332" s="7"/>
      <c r="Q332" s="5"/>
      <c r="R332" s="5"/>
      <c r="S332" s="5"/>
      <c r="T332" s="5"/>
      <c r="U332" s="5"/>
      <c r="V332" s="5"/>
      <c r="W332" s="5"/>
      <c r="X332" s="8"/>
      <c r="Y332" s="8"/>
      <c r="Z332" s="8"/>
      <c r="AA332" s="8"/>
      <c r="AB332" s="8"/>
      <c r="AC332" s="5"/>
      <c r="AD332" s="8"/>
      <c r="AE332" s="8"/>
      <c r="AF332" s="8"/>
      <c r="AG332" s="8"/>
      <c r="AH332" s="8"/>
      <c r="AI332" s="8"/>
      <c r="AJ332" s="5"/>
      <c r="AK332" s="8"/>
      <c r="AL332" s="8"/>
      <c r="AM332" s="8"/>
      <c r="AN332" s="8"/>
      <c r="AO332" s="8"/>
      <c r="AP332" s="8"/>
      <c r="AQ332" s="9"/>
      <c r="AR332" s="8"/>
      <c r="AS332" s="8"/>
      <c r="AT332" s="8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8"/>
      <c r="BJ332" s="5"/>
      <c r="BK332" s="5"/>
      <c r="BL332" s="5"/>
      <c r="BM332" s="8"/>
      <c r="BN332" s="8"/>
      <c r="BO332" s="7"/>
      <c r="BP332" s="5"/>
      <c r="BQ332" s="5"/>
      <c r="BR332" s="5"/>
      <c r="BS332" s="5"/>
      <c r="BT332" s="7"/>
      <c r="BU332" s="7"/>
      <c r="BV332" s="7"/>
      <c r="BW332" s="7"/>
      <c r="BX332" s="7"/>
      <c r="BY332" s="7"/>
      <c r="BZ332" s="7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8"/>
      <c r="CL332" s="5"/>
      <c r="CM332" s="5"/>
      <c r="CN332" s="8"/>
      <c r="CO332" s="5"/>
      <c r="CP332" s="5"/>
      <c r="CQ332" s="5"/>
      <c r="CR332" s="8"/>
      <c r="CS332" s="8"/>
      <c r="CT332" s="8"/>
      <c r="CU332" s="8"/>
      <c r="CV332" s="8"/>
      <c r="CW332" s="8"/>
      <c r="CX332" s="8"/>
      <c r="CY332" s="8"/>
      <c r="CZ332" s="8"/>
      <c r="DA332" s="8"/>
      <c r="DB332" s="8"/>
      <c r="DC332" s="8"/>
      <c r="DD332" s="8"/>
      <c r="DE332" s="8"/>
      <c r="DF332" s="8"/>
      <c r="DG332" s="8"/>
      <c r="DH332" s="8"/>
      <c r="DI332" s="8"/>
      <c r="DJ332" s="8"/>
      <c r="DK332" s="8"/>
      <c r="DL332" s="8"/>
      <c r="DM332" s="8"/>
      <c r="DN332" s="8"/>
      <c r="DO332" s="8"/>
      <c r="DP332" s="8"/>
      <c r="DQ332" s="8"/>
      <c r="DR332" s="8"/>
      <c r="DS332" s="8"/>
      <c r="DT332" s="8"/>
      <c r="DU332" s="8"/>
      <c r="DV332" s="8"/>
      <c r="DW332" s="8"/>
      <c r="DX332" s="8"/>
      <c r="DY332" s="8"/>
      <c r="DZ332" s="8"/>
      <c r="EA332" s="8"/>
      <c r="EB332" s="8"/>
      <c r="EC332" s="8"/>
      <c r="ED332" s="8"/>
      <c r="EE332" s="8"/>
      <c r="EF332" s="8"/>
      <c r="EG332" s="8"/>
      <c r="EH332" s="8"/>
      <c r="EI332" s="8"/>
      <c r="EJ332" s="8"/>
      <c r="EK332" s="8"/>
      <c r="EL332" s="8"/>
      <c r="EM332" s="8"/>
      <c r="EN332" s="8"/>
      <c r="EO332" s="8"/>
      <c r="EP332" s="8"/>
      <c r="EQ332" s="8"/>
      <c r="ER332" s="8"/>
      <c r="ES332" s="8"/>
      <c r="ET332" s="8"/>
      <c r="EU332" s="8"/>
      <c r="EV332" s="8"/>
      <c r="EW332" s="8"/>
      <c r="EX332" s="8"/>
      <c r="EY332" s="8"/>
      <c r="EZ332" s="8"/>
      <c r="FA332" s="8"/>
      <c r="FB332" s="8"/>
      <c r="FC332" s="8"/>
      <c r="FD332" s="8"/>
      <c r="FE332" s="8"/>
      <c r="FF332" s="8"/>
      <c r="FG332" s="8"/>
      <c r="FH332" s="8"/>
      <c r="FI332" s="8"/>
      <c r="FJ332" s="8"/>
    </row>
    <row r="333" spans="1:166" x14ac:dyDescent="0.25">
      <c r="A333" t="s">
        <v>124</v>
      </c>
      <c r="C333" s="6">
        <v>39541</v>
      </c>
      <c r="D333" s="5">
        <v>7</v>
      </c>
      <c r="E333" t="s">
        <v>208</v>
      </c>
      <c r="F333" t="s">
        <v>14</v>
      </c>
      <c r="G333" s="5">
        <v>106</v>
      </c>
      <c r="H333" t="s">
        <v>114</v>
      </c>
      <c r="I333" s="7">
        <v>8.9</v>
      </c>
      <c r="J333">
        <v>750</v>
      </c>
      <c r="K333" s="5">
        <f t="shared" si="5"/>
        <v>149.81273408239699</v>
      </c>
      <c r="L333" s="5"/>
      <c r="M333" s="8"/>
      <c r="N333" s="8"/>
      <c r="O333" s="8"/>
      <c r="P333" s="8"/>
      <c r="Q333" s="5"/>
      <c r="R333" s="5"/>
      <c r="S333" s="5"/>
      <c r="T333" s="5"/>
      <c r="U333" s="5">
        <v>106</v>
      </c>
      <c r="V333" s="5"/>
      <c r="W333" s="5"/>
      <c r="X333" s="8"/>
      <c r="Y333" s="8"/>
      <c r="Z333" s="8"/>
      <c r="AA333" s="8"/>
      <c r="AB333" s="8"/>
      <c r="AC333" s="5"/>
      <c r="AD333" s="8"/>
      <c r="AE333" s="8"/>
      <c r="AF333" s="8"/>
      <c r="AG333" s="8"/>
      <c r="AH333" s="8"/>
      <c r="AI333" s="8"/>
      <c r="AJ333" s="5"/>
      <c r="AK333" s="8"/>
      <c r="AL333" s="8"/>
      <c r="AM333" s="8"/>
      <c r="AN333" s="8"/>
      <c r="AO333" s="8"/>
      <c r="AP333" s="8"/>
      <c r="AQ333" s="9"/>
      <c r="AR333" s="8"/>
      <c r="AS333" s="8"/>
      <c r="AT333" s="8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8"/>
      <c r="BJ333" s="5"/>
      <c r="BK333" s="5"/>
      <c r="BL333" s="5"/>
      <c r="BM333" s="8"/>
      <c r="BN333" s="8"/>
      <c r="BO333" s="7"/>
      <c r="BP333" s="5"/>
      <c r="BQ333" s="5"/>
      <c r="BR333" s="5"/>
      <c r="BS333" s="5"/>
      <c r="BT333" s="7"/>
      <c r="BU333" s="7"/>
      <c r="BV333" s="7"/>
      <c r="BW333" s="7"/>
      <c r="BX333" s="7"/>
      <c r="BY333" s="7"/>
      <c r="BZ333" s="7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8"/>
      <c r="CL333" s="5"/>
      <c r="CM333" s="5"/>
      <c r="CN333" s="8"/>
      <c r="CO333" s="5"/>
      <c r="CP333" s="5"/>
      <c r="CQ333" s="5"/>
      <c r="CR333" s="8"/>
      <c r="CS333" s="8"/>
      <c r="CT333" s="8"/>
      <c r="CU333" s="8"/>
      <c r="CV333" s="8"/>
      <c r="CW333" s="8"/>
      <c r="CX333" s="8"/>
      <c r="CY333" s="8"/>
      <c r="CZ333" s="8"/>
      <c r="DA333" s="8"/>
      <c r="DB333" s="8"/>
      <c r="DC333" s="8"/>
      <c r="DD333" s="8"/>
      <c r="DE333" s="8"/>
      <c r="DF333" s="8"/>
      <c r="DG333" s="8"/>
      <c r="DH333" s="8"/>
      <c r="DI333" s="8"/>
      <c r="DJ333" s="8"/>
      <c r="DK333" s="8"/>
      <c r="DL333" s="8"/>
      <c r="DM333" s="8"/>
      <c r="DN333" s="8"/>
      <c r="DO333" s="8"/>
      <c r="DP333" s="8"/>
      <c r="DQ333" s="8"/>
      <c r="DR333" s="8"/>
      <c r="DS333" s="8"/>
      <c r="DT333" s="8"/>
      <c r="DU333" s="8"/>
      <c r="DV333" s="8"/>
      <c r="DW333" s="8"/>
      <c r="DX333" s="8"/>
      <c r="DY333" s="8"/>
      <c r="DZ333" s="8"/>
      <c r="EA333" s="8"/>
      <c r="EB333" s="8"/>
      <c r="EC333" s="8"/>
      <c r="ED333" s="8"/>
      <c r="EE333" s="8"/>
      <c r="EF333" s="8"/>
      <c r="EG333" s="8"/>
      <c r="EH333" s="8"/>
      <c r="EI333" s="8"/>
      <c r="EJ333" s="8"/>
      <c r="EK333" s="8"/>
      <c r="EL333" s="8"/>
      <c r="EM333" s="8"/>
      <c r="EN333" s="8"/>
      <c r="EO333" s="8"/>
      <c r="EP333" s="8"/>
      <c r="EQ333" s="8"/>
      <c r="ER333" s="8"/>
      <c r="ES333" s="8"/>
      <c r="ET333" s="8"/>
      <c r="EU333" s="8"/>
      <c r="EV333" s="8"/>
      <c r="EW333" s="8"/>
      <c r="EX333" s="8"/>
      <c r="EY333" s="8"/>
      <c r="EZ333" s="8"/>
      <c r="FA333" s="8"/>
      <c r="FB333" s="8"/>
      <c r="FC333" s="8"/>
      <c r="FD333" s="8"/>
      <c r="FE333" s="8"/>
      <c r="FF333" s="8"/>
      <c r="FG333" s="8"/>
      <c r="FH333" s="8"/>
      <c r="FI333" s="8"/>
      <c r="FJ333" s="8"/>
    </row>
    <row r="334" spans="1:166" x14ac:dyDescent="0.25">
      <c r="A334" t="s">
        <v>124</v>
      </c>
      <c r="C334" s="6">
        <v>39552</v>
      </c>
      <c r="D334" s="5"/>
      <c r="E334" s="6"/>
      <c r="G334" s="5">
        <v>117</v>
      </c>
      <c r="H334" t="s">
        <v>114</v>
      </c>
      <c r="I334" s="7">
        <v>8.9</v>
      </c>
      <c r="J334">
        <v>750</v>
      </c>
      <c r="K334" s="5">
        <f t="shared" si="5"/>
        <v>149.81273408239699</v>
      </c>
      <c r="L334" s="5"/>
      <c r="M334" s="8"/>
      <c r="N334" s="8"/>
      <c r="O334" s="8"/>
      <c r="P334" s="8"/>
      <c r="Q334" s="5"/>
      <c r="R334" s="5"/>
      <c r="S334" s="5"/>
      <c r="T334" s="5"/>
      <c r="U334" s="5"/>
      <c r="V334" s="5"/>
      <c r="W334" s="5"/>
      <c r="X334" s="8"/>
      <c r="Y334" s="8"/>
      <c r="Z334" s="8"/>
      <c r="AA334" s="8"/>
      <c r="AB334" s="8"/>
      <c r="AC334" s="5">
        <v>476.61134044782386</v>
      </c>
      <c r="AD334" s="8"/>
      <c r="AE334" s="8"/>
      <c r="AF334" s="8"/>
      <c r="AG334" s="8"/>
      <c r="AH334" s="8"/>
      <c r="AI334" s="8"/>
      <c r="AJ334" s="5">
        <v>258.8926744017491</v>
      </c>
      <c r="AK334" s="8">
        <v>3.6615388537036675</v>
      </c>
      <c r="AL334" s="8"/>
      <c r="AM334" s="8"/>
      <c r="AN334" s="8"/>
      <c r="AO334" s="8"/>
      <c r="AP334" s="8"/>
      <c r="AQ334" s="9">
        <f>AK334/AJ334</f>
        <v>1.414307632367264E-2</v>
      </c>
      <c r="AR334" s="8"/>
      <c r="AS334" s="8"/>
      <c r="AT334" s="8"/>
      <c r="AU334" s="5">
        <v>1.0111308907244778</v>
      </c>
      <c r="AV334" s="5"/>
      <c r="AW334" s="5"/>
      <c r="AX334" s="5"/>
      <c r="AY334" s="5">
        <v>594.85612608297822</v>
      </c>
      <c r="AZ334" s="5"/>
      <c r="BA334" s="5"/>
      <c r="BB334" s="5"/>
      <c r="BC334" s="5"/>
      <c r="BD334" s="5"/>
      <c r="BE334" s="5"/>
      <c r="BF334" s="5">
        <v>0</v>
      </c>
      <c r="BG334" s="5">
        <v>0</v>
      </c>
      <c r="BH334" s="5">
        <v>595.86725697370275</v>
      </c>
      <c r="BI334" s="8"/>
      <c r="BJ334" s="5"/>
      <c r="BK334" s="5">
        <f>AC334+AJ334+BH334</f>
        <v>1331.3712718232757</v>
      </c>
      <c r="BL334" s="5"/>
      <c r="BM334" s="8">
        <f>BH334/BK334</f>
        <v>0.44755904651425987</v>
      </c>
      <c r="BN334" s="8"/>
      <c r="BO334" s="7"/>
      <c r="BP334" s="5"/>
      <c r="BQ334" s="5"/>
      <c r="BR334" s="5"/>
      <c r="BS334" s="5"/>
      <c r="BT334" s="7"/>
      <c r="BU334" s="7"/>
      <c r="BV334" s="7"/>
      <c r="BW334" s="7"/>
      <c r="BX334" s="8">
        <f>AC334/BK334</f>
        <v>0.35798529721549271</v>
      </c>
      <c r="BY334" s="8">
        <f>AJ334/BK334</f>
        <v>0.19445565627024747</v>
      </c>
      <c r="BZ334" s="8">
        <f>BH334/BK334</f>
        <v>0.44755904651425987</v>
      </c>
      <c r="CA334" s="5">
        <v>134.66338589398518</v>
      </c>
      <c r="CB334" s="5">
        <v>5.1075589367991654</v>
      </c>
      <c r="CC334" s="5">
        <v>129.55582695718601</v>
      </c>
      <c r="CD334" s="5">
        <v>0</v>
      </c>
      <c r="CE334" s="5"/>
      <c r="CF334" s="5"/>
      <c r="CG334" s="5"/>
      <c r="CH334" s="5"/>
      <c r="CI334" s="5">
        <v>0</v>
      </c>
      <c r="CJ334" s="5"/>
      <c r="CK334" s="8"/>
      <c r="CL334" s="5"/>
      <c r="CM334" s="5"/>
      <c r="CN334" s="8"/>
      <c r="CO334" s="5"/>
      <c r="CP334" s="5"/>
      <c r="CQ334" s="5"/>
      <c r="CR334" s="8"/>
      <c r="CS334" s="8"/>
      <c r="CT334" s="8"/>
      <c r="CU334" s="8"/>
      <c r="CV334" s="8"/>
      <c r="CW334" s="8"/>
      <c r="CX334" s="8"/>
      <c r="CY334" s="8"/>
      <c r="CZ334" s="8"/>
      <c r="DA334" s="8"/>
      <c r="DB334" s="8"/>
      <c r="DC334" s="8"/>
      <c r="DD334" s="8"/>
      <c r="DE334" s="8"/>
      <c r="DF334" s="8"/>
      <c r="DG334" s="8"/>
      <c r="DH334" s="8"/>
      <c r="DI334" s="8"/>
      <c r="DJ334" s="8"/>
      <c r="DK334" s="8"/>
      <c r="DL334" s="8"/>
      <c r="DM334" s="8"/>
      <c r="DN334" s="8"/>
      <c r="DO334" s="8"/>
      <c r="DP334" s="8"/>
      <c r="DQ334" s="8"/>
      <c r="DR334" s="8"/>
      <c r="DS334" s="8"/>
      <c r="DT334" s="8"/>
      <c r="DU334" s="8"/>
      <c r="DV334" s="8"/>
      <c r="DW334" s="8"/>
      <c r="DX334" s="8"/>
      <c r="DY334" s="8"/>
      <c r="DZ334" s="8"/>
      <c r="EA334" s="8"/>
      <c r="EB334" s="8"/>
      <c r="EC334" s="8"/>
      <c r="ED334" s="8"/>
      <c r="EE334" s="8"/>
      <c r="EF334" s="8"/>
      <c r="EG334" s="8"/>
      <c r="EH334" s="8"/>
      <c r="EI334" s="8"/>
      <c r="EJ334" s="8"/>
      <c r="EK334" s="8"/>
      <c r="EL334" s="8"/>
      <c r="EM334" s="8"/>
      <c r="EN334" s="8"/>
      <c r="EO334" s="8"/>
      <c r="EP334" s="8"/>
      <c r="EQ334" s="8"/>
      <c r="ER334" s="8"/>
      <c r="ES334" s="8"/>
      <c r="ET334" s="8"/>
      <c r="EU334" s="8"/>
      <c r="EV334" s="8"/>
      <c r="EW334" s="8"/>
      <c r="EX334" s="8"/>
      <c r="EY334" s="8"/>
      <c r="EZ334" s="8"/>
      <c r="FA334" s="8"/>
      <c r="FB334" s="8"/>
      <c r="FC334" s="8"/>
      <c r="FD334" s="8"/>
      <c r="FE334" s="8"/>
      <c r="FF334" s="8"/>
      <c r="FG334" s="8"/>
      <c r="FH334" s="8"/>
      <c r="FI334" s="8"/>
      <c r="FJ334" s="8"/>
    </row>
    <row r="335" spans="1:166" x14ac:dyDescent="0.25">
      <c r="A335" t="s">
        <v>124</v>
      </c>
      <c r="C335" s="6">
        <v>39555</v>
      </c>
      <c r="D335" s="5"/>
      <c r="E335" s="6"/>
      <c r="G335" s="5">
        <v>120</v>
      </c>
      <c r="H335" t="s">
        <v>114</v>
      </c>
      <c r="I335" s="7">
        <v>8.9</v>
      </c>
      <c r="J335">
        <v>750</v>
      </c>
      <c r="K335" s="5">
        <f t="shared" si="5"/>
        <v>149.81273408239699</v>
      </c>
      <c r="L335" s="5"/>
      <c r="M335" s="8"/>
      <c r="N335" s="7">
        <v>26.4</v>
      </c>
      <c r="O335" s="7"/>
      <c r="P335" s="7"/>
      <c r="Q335" s="5"/>
      <c r="R335" s="5"/>
      <c r="S335" s="5"/>
      <c r="T335" s="5"/>
      <c r="U335" s="5"/>
      <c r="V335" s="5"/>
      <c r="W335" s="5"/>
      <c r="X335" s="8"/>
      <c r="Y335" s="8"/>
      <c r="Z335" s="8"/>
      <c r="AA335" s="8"/>
      <c r="AB335" s="8"/>
      <c r="AC335" s="5"/>
      <c r="AD335" s="8"/>
      <c r="AE335" s="8"/>
      <c r="AF335" s="8"/>
      <c r="AG335" s="8"/>
      <c r="AH335" s="8"/>
      <c r="AI335" s="8"/>
      <c r="AJ335" s="5"/>
      <c r="AK335" s="8"/>
      <c r="AL335" s="8"/>
      <c r="AM335" s="8"/>
      <c r="AN335" s="8"/>
      <c r="AO335" s="8"/>
      <c r="AP335" s="8"/>
      <c r="AQ335" s="9"/>
      <c r="AR335" s="8"/>
      <c r="AS335" s="8"/>
      <c r="AT335" s="8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8"/>
      <c r="BJ335" s="5"/>
      <c r="BK335" s="5"/>
      <c r="BL335" s="5"/>
      <c r="BM335" s="8"/>
      <c r="BN335" s="8"/>
      <c r="BO335" s="7"/>
      <c r="BP335" s="5"/>
      <c r="BQ335" s="5"/>
      <c r="BR335" s="5"/>
      <c r="BS335" s="5"/>
      <c r="BT335" s="7"/>
      <c r="BU335" s="7"/>
      <c r="BV335" s="7"/>
      <c r="BW335" s="7"/>
      <c r="BX335" s="7"/>
      <c r="BY335" s="7"/>
      <c r="BZ335" s="7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8"/>
      <c r="CL335" s="5"/>
      <c r="CM335" s="5"/>
      <c r="CN335" s="8"/>
      <c r="CO335" s="5"/>
      <c r="CP335" s="5"/>
      <c r="CQ335" s="5"/>
      <c r="CR335" s="8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  <c r="DD335" s="8"/>
      <c r="DE335" s="8"/>
      <c r="DF335" s="8"/>
      <c r="DG335" s="8"/>
      <c r="DH335" s="8"/>
      <c r="DI335" s="8"/>
      <c r="DJ335" s="8"/>
      <c r="DK335" s="8"/>
      <c r="DL335" s="8"/>
      <c r="DM335" s="8"/>
      <c r="DN335" s="8"/>
      <c r="DO335" s="8"/>
      <c r="DP335" s="8"/>
      <c r="DQ335" s="8"/>
      <c r="DR335" s="8"/>
      <c r="DS335" s="8"/>
      <c r="DT335" s="8"/>
      <c r="DU335" s="8"/>
      <c r="DV335" s="8"/>
      <c r="DW335" s="8"/>
      <c r="DX335" s="8"/>
      <c r="DY335" s="8"/>
      <c r="DZ335" s="8"/>
      <c r="EA335" s="8"/>
      <c r="EB335" s="8"/>
      <c r="EC335" s="8"/>
      <c r="ED335" s="8"/>
      <c r="EE335" s="8"/>
      <c r="EF335" s="8"/>
      <c r="EG335" s="8"/>
      <c r="EH335" s="8"/>
      <c r="EI335" s="8"/>
      <c r="EJ335" s="8"/>
      <c r="EK335" s="8"/>
      <c r="EL335" s="8"/>
      <c r="EM335" s="8"/>
      <c r="EN335" s="8"/>
      <c r="EO335" s="8"/>
      <c r="EP335" s="8"/>
      <c r="EQ335" s="8"/>
      <c r="ER335" s="8"/>
      <c r="ES335" s="8"/>
      <c r="ET335" s="8"/>
      <c r="EU335" s="8"/>
      <c r="EV335" s="8"/>
      <c r="EW335" s="8"/>
      <c r="EX335" s="8"/>
      <c r="EY335" s="8"/>
      <c r="EZ335" s="8"/>
      <c r="FA335" s="8"/>
      <c r="FB335" s="8"/>
      <c r="FC335" s="8"/>
      <c r="FD335" s="8"/>
      <c r="FE335" s="8"/>
      <c r="FF335" s="8"/>
      <c r="FG335" s="8"/>
      <c r="FH335" s="8"/>
      <c r="FI335" s="8"/>
      <c r="FJ335" s="8"/>
    </row>
    <row r="336" spans="1:166" x14ac:dyDescent="0.25">
      <c r="A336" t="s">
        <v>124</v>
      </c>
      <c r="C336" s="6">
        <v>39566</v>
      </c>
      <c r="D336" s="5"/>
      <c r="E336" s="6"/>
      <c r="G336" s="5">
        <v>131</v>
      </c>
      <c r="H336" t="s">
        <v>114</v>
      </c>
      <c r="I336" s="7">
        <v>8.9</v>
      </c>
      <c r="J336">
        <v>750</v>
      </c>
      <c r="K336" s="5">
        <f t="shared" si="5"/>
        <v>149.81273408239699</v>
      </c>
      <c r="L336" s="5"/>
      <c r="M336" s="8"/>
      <c r="N336" s="8"/>
      <c r="O336" s="8"/>
      <c r="P336" s="8"/>
      <c r="Q336" s="5"/>
      <c r="R336" s="5"/>
      <c r="S336" s="5"/>
      <c r="T336" s="5"/>
      <c r="U336" s="5"/>
      <c r="V336" s="5"/>
      <c r="W336" s="5"/>
      <c r="X336" s="8"/>
      <c r="Y336" s="8"/>
      <c r="Z336" s="8"/>
      <c r="AA336" s="8"/>
      <c r="AB336" s="8"/>
      <c r="AC336" s="5">
        <v>498.48606624491219</v>
      </c>
      <c r="AD336" s="8"/>
      <c r="AE336" s="8"/>
      <c r="AF336" s="8"/>
      <c r="AG336" s="8"/>
      <c r="AH336" s="8"/>
      <c r="AI336" s="8"/>
      <c r="AJ336" s="5"/>
      <c r="AK336" s="8">
        <v>2.8766444826191657</v>
      </c>
      <c r="AL336" s="8"/>
      <c r="AM336" s="8"/>
      <c r="AN336" s="8"/>
      <c r="AO336" s="8"/>
      <c r="AP336" s="8"/>
      <c r="AQ336" s="9"/>
      <c r="AR336" s="8"/>
      <c r="AS336" s="8"/>
      <c r="AT336" s="8"/>
      <c r="AU336" s="5">
        <v>0</v>
      </c>
      <c r="AV336" s="5"/>
      <c r="AW336" s="5"/>
      <c r="AX336" s="5"/>
      <c r="AY336" s="5">
        <v>367.38489019311623</v>
      </c>
      <c r="AZ336" s="5"/>
      <c r="BA336" s="5"/>
      <c r="BB336" s="5"/>
      <c r="BC336" s="5"/>
      <c r="BD336" s="5"/>
      <c r="BE336" s="5"/>
      <c r="BF336" s="5">
        <v>14.202708267192367</v>
      </c>
      <c r="BG336" s="5">
        <v>0</v>
      </c>
      <c r="BH336" s="5">
        <v>381.58759846030864</v>
      </c>
      <c r="BI336" s="8"/>
      <c r="BJ336" s="5"/>
      <c r="BK336" s="5">
        <f>AC336+AJ336+BH336</f>
        <v>880.07366470522084</v>
      </c>
      <c r="BL336" s="5"/>
      <c r="BM336" s="8">
        <f>BH336/BK336</f>
        <v>0.4335859755423096</v>
      </c>
      <c r="BN336" s="8"/>
      <c r="BO336" s="7"/>
      <c r="BP336" s="5"/>
      <c r="BQ336" s="5"/>
      <c r="BR336" s="5"/>
      <c r="BS336" s="5"/>
      <c r="BT336" s="7"/>
      <c r="BU336" s="7"/>
      <c r="BV336" s="7"/>
      <c r="BW336" s="7"/>
      <c r="BX336" s="8">
        <f>AC336/BK336</f>
        <v>0.5664140244576904</v>
      </c>
      <c r="BY336" s="8">
        <f>AJ336/BK336</f>
        <v>0</v>
      </c>
      <c r="BZ336" s="8">
        <f>BH336/BK336</f>
        <v>0.4335859755423096</v>
      </c>
      <c r="CA336" s="5">
        <v>149.36524357996407</v>
      </c>
      <c r="CB336" s="5">
        <v>0</v>
      </c>
      <c r="CC336" s="5">
        <v>96.716435026512642</v>
      </c>
      <c r="CD336" s="5">
        <v>48.210462219953811</v>
      </c>
      <c r="CE336" s="5"/>
      <c r="CF336" s="5"/>
      <c r="CG336" s="5"/>
      <c r="CH336" s="5"/>
      <c r="CI336" s="5">
        <v>4.4383463334976145</v>
      </c>
      <c r="CJ336" s="5"/>
      <c r="CK336" s="8"/>
      <c r="CL336" s="5"/>
      <c r="CM336" s="5"/>
      <c r="CN336" s="8"/>
      <c r="CO336" s="5"/>
      <c r="CP336" s="5"/>
      <c r="CQ336" s="5"/>
      <c r="CR336" s="8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8"/>
      <c r="DE336" s="8"/>
      <c r="DF336" s="8"/>
      <c r="DG336" s="8"/>
      <c r="DH336" s="8"/>
      <c r="DI336" s="8"/>
      <c r="DJ336" s="8"/>
      <c r="DK336" s="8"/>
      <c r="DL336" s="8"/>
      <c r="DM336" s="8"/>
      <c r="DN336" s="8"/>
      <c r="DO336" s="8"/>
      <c r="DP336" s="8"/>
      <c r="DQ336" s="8"/>
      <c r="DR336" s="8"/>
      <c r="DS336" s="8"/>
      <c r="DT336" s="8"/>
      <c r="DU336" s="8"/>
      <c r="DV336" s="8"/>
      <c r="DW336" s="8"/>
      <c r="DX336" s="8"/>
      <c r="DY336" s="8"/>
      <c r="DZ336" s="8"/>
      <c r="EA336" s="8"/>
      <c r="EB336" s="8"/>
      <c r="EC336" s="8"/>
      <c r="ED336" s="8"/>
      <c r="EE336" s="8"/>
      <c r="EF336" s="8"/>
      <c r="EG336" s="8"/>
      <c r="EH336" s="8"/>
      <c r="EI336" s="8"/>
      <c r="EJ336" s="8"/>
      <c r="EK336" s="8"/>
      <c r="EL336" s="8"/>
      <c r="EM336" s="8"/>
      <c r="EN336" s="8"/>
      <c r="EO336" s="8"/>
      <c r="EP336" s="8"/>
      <c r="EQ336" s="8"/>
      <c r="ER336" s="8"/>
      <c r="ES336" s="8"/>
      <c r="ET336" s="8"/>
      <c r="EU336" s="8"/>
      <c r="EV336" s="8"/>
      <c r="EW336" s="8"/>
      <c r="EX336" s="8"/>
      <c r="EY336" s="8"/>
      <c r="EZ336" s="8"/>
      <c r="FA336" s="8"/>
      <c r="FB336" s="8"/>
      <c r="FC336" s="8"/>
      <c r="FD336" s="8"/>
      <c r="FE336" s="8"/>
      <c r="FF336" s="8"/>
      <c r="FG336" s="8"/>
      <c r="FH336" s="8"/>
      <c r="FI336" s="8"/>
      <c r="FJ336" s="8"/>
    </row>
    <row r="337" spans="1:166" x14ac:dyDescent="0.25">
      <c r="A337" t="s">
        <v>124</v>
      </c>
      <c r="C337" s="6">
        <v>39580</v>
      </c>
      <c r="D337" s="5"/>
      <c r="E337" s="6"/>
      <c r="G337" s="5">
        <v>145</v>
      </c>
      <c r="H337" t="s">
        <v>114</v>
      </c>
      <c r="I337" s="7">
        <v>8.9</v>
      </c>
      <c r="J337">
        <v>750</v>
      </c>
      <c r="K337" s="5">
        <f t="shared" si="5"/>
        <v>149.81273408239699</v>
      </c>
      <c r="L337" s="5"/>
      <c r="M337" s="8"/>
      <c r="N337" s="8"/>
      <c r="O337" s="8"/>
      <c r="P337" s="8"/>
      <c r="Q337" s="5"/>
      <c r="R337" s="5"/>
      <c r="S337" s="5"/>
      <c r="T337" s="5"/>
      <c r="U337" s="5"/>
      <c r="V337" s="5"/>
      <c r="W337" s="5"/>
      <c r="X337" s="8"/>
      <c r="Y337" s="8"/>
      <c r="Z337" s="8"/>
      <c r="AA337" s="8"/>
      <c r="AB337" s="8"/>
      <c r="AC337" s="5">
        <v>520.36079204200064</v>
      </c>
      <c r="AD337" s="8"/>
      <c r="AE337" s="8"/>
      <c r="AF337" s="8"/>
      <c r="AG337" s="8"/>
      <c r="AH337" s="8"/>
      <c r="AI337" s="8"/>
      <c r="AJ337" s="5">
        <v>236.72493833257167</v>
      </c>
      <c r="AK337" s="8">
        <v>3.053525883613903</v>
      </c>
      <c r="AL337" s="8"/>
      <c r="AM337" s="8"/>
      <c r="AN337" s="8"/>
      <c r="AO337" s="8"/>
      <c r="AP337" s="8"/>
      <c r="AQ337" s="9">
        <f>AK337/AJ337</f>
        <v>1.2899046062160319E-2</v>
      </c>
      <c r="AR337" s="8"/>
      <c r="AS337" s="8"/>
      <c r="AT337" s="8"/>
      <c r="AU337" s="5">
        <v>0</v>
      </c>
      <c r="AV337" s="5"/>
      <c r="AW337" s="5"/>
      <c r="AX337" s="5"/>
      <c r="AY337" s="5">
        <v>536.57245399680733</v>
      </c>
      <c r="AZ337" s="5"/>
      <c r="BA337" s="5"/>
      <c r="BB337" s="5"/>
      <c r="BC337" s="5"/>
      <c r="BD337" s="5"/>
      <c r="BE337" s="5"/>
      <c r="BF337" s="5">
        <v>19.311159943523815</v>
      </c>
      <c r="BG337" s="5">
        <v>369.89109643755353</v>
      </c>
      <c r="BH337" s="5">
        <v>925.77471037788473</v>
      </c>
      <c r="BI337" s="8"/>
      <c r="BJ337" s="5"/>
      <c r="BK337" s="5">
        <f>AC337+AJ337+BH337</f>
        <v>1682.8604407524572</v>
      </c>
      <c r="BL337" s="5"/>
      <c r="BM337" s="8">
        <f>BH337/BK337</f>
        <v>0.55011971757084221</v>
      </c>
      <c r="BN337" s="8"/>
      <c r="BO337" s="7"/>
      <c r="BP337" s="5"/>
      <c r="BQ337" s="5"/>
      <c r="BR337" s="5"/>
      <c r="BS337" s="5"/>
      <c r="BT337" s="7"/>
      <c r="BU337" s="7"/>
      <c r="BV337" s="7"/>
      <c r="BW337" s="7"/>
      <c r="BX337" s="8">
        <f>AC337/BK337</f>
        <v>0.3092120887988381</v>
      </c>
      <c r="BY337" s="8">
        <f>AJ337/BK337</f>
        <v>0.14066819363031963</v>
      </c>
      <c r="BZ337" s="8">
        <f>BH337/BK337</f>
        <v>0.55011971757084221</v>
      </c>
      <c r="CA337" s="5">
        <v>160.20296232244968</v>
      </c>
      <c r="CB337" s="5">
        <v>0</v>
      </c>
      <c r="CC337" s="5">
        <v>102.10055909215978</v>
      </c>
      <c r="CD337" s="5">
        <v>53.668572763729465</v>
      </c>
      <c r="CE337" s="5"/>
      <c r="CF337" s="5"/>
      <c r="CG337" s="5"/>
      <c r="CH337" s="5"/>
      <c r="CI337" s="5">
        <v>4.4338304665604413</v>
      </c>
      <c r="CJ337" s="5"/>
      <c r="CK337" s="8"/>
      <c r="CL337" s="5"/>
      <c r="CM337" s="5"/>
      <c r="CN337" s="8"/>
      <c r="CO337" s="5"/>
      <c r="CP337" s="5"/>
      <c r="CQ337" s="5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8"/>
      <c r="DE337" s="8"/>
      <c r="DF337" s="8"/>
      <c r="DG337" s="8"/>
      <c r="DH337" s="8"/>
      <c r="DI337" s="8"/>
      <c r="DJ337" s="8"/>
      <c r="DK337" s="8"/>
      <c r="DL337" s="8"/>
      <c r="DM337" s="8"/>
      <c r="DN337" s="8"/>
      <c r="DO337" s="8"/>
      <c r="DP337" s="8"/>
      <c r="DQ337" s="8"/>
      <c r="DR337" s="8"/>
      <c r="DS337" s="8"/>
      <c r="DT337" s="8"/>
      <c r="DU337" s="8"/>
      <c r="DV337" s="8"/>
      <c r="DW337" s="8"/>
      <c r="DX337" s="8"/>
      <c r="DY337" s="8"/>
      <c r="DZ337" s="8"/>
      <c r="EA337" s="8"/>
      <c r="EB337" s="8"/>
      <c r="EC337" s="8"/>
      <c r="ED337" s="8"/>
      <c r="EE337" s="8"/>
      <c r="EF337" s="8"/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  <c r="ES337" s="8"/>
      <c r="ET337" s="8"/>
      <c r="EU337" s="8"/>
      <c r="EV337" s="8"/>
      <c r="EW337" s="8"/>
      <c r="EX337" s="8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/>
    </row>
    <row r="338" spans="1:166" x14ac:dyDescent="0.25">
      <c r="A338" t="s">
        <v>124</v>
      </c>
      <c r="C338" s="6">
        <v>39594</v>
      </c>
      <c r="D338" s="5"/>
      <c r="E338" s="6"/>
      <c r="G338" s="5">
        <v>159</v>
      </c>
      <c r="H338" t="s">
        <v>114</v>
      </c>
      <c r="I338" s="7">
        <v>8.9</v>
      </c>
      <c r="J338">
        <v>750</v>
      </c>
      <c r="K338" s="5">
        <f t="shared" si="5"/>
        <v>149.81273408239699</v>
      </c>
      <c r="L338" s="5"/>
      <c r="M338" s="8"/>
      <c r="N338" s="8"/>
      <c r="O338" s="8"/>
      <c r="P338" s="8"/>
      <c r="Q338" s="5"/>
      <c r="R338" s="5"/>
      <c r="S338" s="5"/>
      <c r="T338" s="5"/>
      <c r="U338" s="5"/>
      <c r="V338" s="5"/>
      <c r="W338" s="5"/>
      <c r="X338" s="8"/>
      <c r="Y338" s="8"/>
      <c r="Z338" s="8"/>
      <c r="AA338" s="8"/>
      <c r="AB338" s="8"/>
      <c r="AC338" s="5">
        <v>497.05257789675272</v>
      </c>
      <c r="AD338" s="8"/>
      <c r="AE338" s="8"/>
      <c r="AF338" s="8"/>
      <c r="AG338" s="8"/>
      <c r="AH338" s="8"/>
      <c r="AI338" s="8"/>
      <c r="AJ338" s="5">
        <v>157.07257998996161</v>
      </c>
      <c r="AK338" s="8">
        <v>2.3516760045120084</v>
      </c>
      <c r="AL338" s="8"/>
      <c r="AM338" s="8"/>
      <c r="AN338" s="8"/>
      <c r="AO338" s="8"/>
      <c r="AP338" s="8"/>
      <c r="AQ338" s="9">
        <f>AK338/AJ338</f>
        <v>1.497190664762941E-2</v>
      </c>
      <c r="AR338" s="8"/>
      <c r="AS338" s="8"/>
      <c r="AT338" s="8"/>
      <c r="AU338" s="5">
        <v>0</v>
      </c>
      <c r="AV338" s="5"/>
      <c r="AW338" s="5"/>
      <c r="AX338" s="5"/>
      <c r="AY338" s="5">
        <v>292.31891065458763</v>
      </c>
      <c r="AZ338" s="5"/>
      <c r="BA338" s="5"/>
      <c r="BB338" s="5"/>
      <c r="BC338" s="5"/>
      <c r="BD338" s="5"/>
      <c r="BE338" s="5"/>
      <c r="BF338" s="5">
        <v>14.339395460289387</v>
      </c>
      <c r="BG338" s="5">
        <v>635.14463251647578</v>
      </c>
      <c r="BH338" s="5">
        <v>941.80293863135262</v>
      </c>
      <c r="BI338" s="8"/>
      <c r="BJ338" s="5"/>
      <c r="BK338" s="5">
        <f>AC338+AJ338+BH338</f>
        <v>1595.9280965180669</v>
      </c>
      <c r="BL338" s="5"/>
      <c r="BM338" s="8">
        <f>BH338/BK338</f>
        <v>0.59012867853266149</v>
      </c>
      <c r="BN338" s="8"/>
      <c r="BO338" s="7"/>
      <c r="BP338" s="5"/>
      <c r="BQ338" s="5"/>
      <c r="BR338" s="5"/>
      <c r="BS338" s="5"/>
      <c r="BT338" s="7"/>
      <c r="BU338" s="7"/>
      <c r="BV338" s="7"/>
      <c r="BW338" s="7"/>
      <c r="BX338" s="8">
        <f>AC338/BK338</f>
        <v>0.31145048387906854</v>
      </c>
      <c r="BY338" s="8">
        <f>AJ338/BK338</f>
        <v>9.8420837588270041E-2</v>
      </c>
      <c r="BZ338" s="8">
        <f>BH338/BK338</f>
        <v>0.59012867853266149</v>
      </c>
      <c r="CA338" s="5">
        <v>142.89223514637575</v>
      </c>
      <c r="CB338" s="5">
        <v>0</v>
      </c>
      <c r="CC338" s="5">
        <v>46.215608935644752</v>
      </c>
      <c r="CD338" s="5">
        <v>91.992020945046875</v>
      </c>
      <c r="CE338" s="5"/>
      <c r="CF338" s="5"/>
      <c r="CG338" s="5"/>
      <c r="CH338" s="5"/>
      <c r="CI338" s="5">
        <v>4.6846052656841373</v>
      </c>
      <c r="CJ338" s="5"/>
      <c r="CK338" s="8"/>
      <c r="CL338" s="5"/>
      <c r="CM338" s="5"/>
      <c r="CN338" s="8"/>
      <c r="CO338" s="5"/>
      <c r="CP338" s="5"/>
      <c r="CQ338" s="5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8"/>
      <c r="DE338" s="8"/>
      <c r="DF338" s="8"/>
      <c r="DG338" s="8"/>
      <c r="DH338" s="8"/>
      <c r="DI338" s="8"/>
      <c r="DJ338" s="8"/>
      <c r="DK338" s="8"/>
      <c r="DL338" s="8"/>
      <c r="DM338" s="8"/>
      <c r="DN338" s="8"/>
      <c r="DO338" s="8"/>
      <c r="DP338" s="8"/>
      <c r="DQ338" s="8"/>
      <c r="DR338" s="8"/>
      <c r="DS338" s="8"/>
      <c r="DT338" s="8"/>
      <c r="DU338" s="8"/>
      <c r="DV338" s="8"/>
      <c r="DW338" s="8"/>
      <c r="DX338" s="8"/>
      <c r="DY338" s="8"/>
      <c r="DZ338" s="8"/>
      <c r="EA338" s="8"/>
      <c r="EB338" s="8"/>
      <c r="EC338" s="8"/>
      <c r="ED338" s="8"/>
      <c r="EE338" s="8"/>
      <c r="EF338" s="8"/>
      <c r="EG338" s="8"/>
      <c r="EH338" s="8"/>
      <c r="EI338" s="8"/>
      <c r="EJ338" s="8"/>
      <c r="EK338" s="8"/>
      <c r="EL338" s="8"/>
      <c r="EM338" s="8"/>
      <c r="EN338" s="8"/>
      <c r="EO338" s="8"/>
      <c r="EP338" s="8"/>
      <c r="EQ338" s="8"/>
      <c r="ER338" s="8"/>
      <c r="ES338" s="8"/>
      <c r="ET338" s="8"/>
      <c r="EU338" s="8"/>
      <c r="EV338" s="8"/>
      <c r="EW338" s="8"/>
      <c r="EX338" s="8"/>
      <c r="EY338" s="8"/>
      <c r="EZ338" s="8"/>
      <c r="FA338" s="8"/>
      <c r="FB338" s="8"/>
      <c r="FC338" s="8"/>
      <c r="FD338" s="8"/>
      <c r="FE338" s="8"/>
      <c r="FF338" s="8"/>
      <c r="FG338" s="8"/>
      <c r="FH338" s="8"/>
      <c r="FI338" s="8"/>
      <c r="FJ338" s="8"/>
    </row>
    <row r="339" spans="1:166" x14ac:dyDescent="0.25">
      <c r="A339" t="s">
        <v>124</v>
      </c>
      <c r="C339" s="6">
        <v>39604</v>
      </c>
      <c r="D339" s="5">
        <v>9</v>
      </c>
      <c r="E339" s="6" t="s">
        <v>207</v>
      </c>
      <c r="F339" t="s">
        <v>15</v>
      </c>
      <c r="G339" s="5">
        <v>169</v>
      </c>
      <c r="H339" t="s">
        <v>114</v>
      </c>
      <c r="I339" s="7">
        <v>8.9</v>
      </c>
      <c r="J339">
        <v>750</v>
      </c>
      <c r="K339" s="5">
        <f t="shared" si="5"/>
        <v>149.81273408239699</v>
      </c>
      <c r="L339" s="5"/>
      <c r="M339" s="8"/>
      <c r="N339" s="8"/>
      <c r="O339" s="8"/>
      <c r="P339" s="8"/>
      <c r="Q339" s="5"/>
      <c r="R339" s="5"/>
      <c r="S339" s="5"/>
      <c r="T339" s="5"/>
      <c r="U339" s="5"/>
      <c r="V339" s="5">
        <v>169</v>
      </c>
      <c r="W339" s="5"/>
      <c r="X339" s="8"/>
      <c r="Y339" s="8"/>
      <c r="Z339" s="8"/>
      <c r="AA339" s="8"/>
      <c r="AB339" s="8"/>
      <c r="AC339" s="5"/>
      <c r="AD339" s="8"/>
      <c r="AE339" s="8"/>
      <c r="AF339" s="8"/>
      <c r="AG339" s="8"/>
      <c r="AH339" s="8"/>
      <c r="AI339" s="8"/>
      <c r="AJ339" s="5"/>
      <c r="AK339" s="8"/>
      <c r="AL339" s="8"/>
      <c r="AM339" s="8"/>
      <c r="AN339" s="8"/>
      <c r="AO339" s="8"/>
      <c r="AP339" s="8"/>
      <c r="AQ339" s="9"/>
      <c r="AR339" s="8"/>
      <c r="AS339" s="8"/>
      <c r="AT339" s="8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8"/>
      <c r="BJ339" s="5"/>
      <c r="BK339" s="5"/>
      <c r="BL339" s="5"/>
      <c r="BM339" s="8"/>
      <c r="BN339" s="8"/>
      <c r="BO339" s="7"/>
      <c r="BP339" s="5"/>
      <c r="BQ339" s="5"/>
      <c r="BR339" s="5"/>
      <c r="BS339" s="5"/>
      <c r="BT339" s="7"/>
      <c r="BU339" s="7"/>
      <c r="BV339" s="7"/>
      <c r="BW339" s="7"/>
      <c r="BX339" s="7"/>
      <c r="BY339" s="7"/>
      <c r="BZ339" s="7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8"/>
      <c r="CL339" s="5"/>
      <c r="CM339" s="5"/>
      <c r="CN339" s="8"/>
      <c r="CO339" s="5"/>
      <c r="CP339" s="5"/>
      <c r="CQ339" s="5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  <c r="EX339" s="8"/>
      <c r="EY339" s="8"/>
      <c r="EZ339" s="8"/>
      <c r="FA339" s="8"/>
      <c r="FB339" s="8"/>
      <c r="FC339" s="8"/>
      <c r="FD339" s="8"/>
      <c r="FE339" s="8"/>
      <c r="FF339" s="8"/>
      <c r="FG339" s="8"/>
      <c r="FH339" s="8"/>
      <c r="FI339" s="8"/>
      <c r="FJ339" s="8"/>
    </row>
    <row r="340" spans="1:166" x14ac:dyDescent="0.25">
      <c r="A340" t="s">
        <v>124</v>
      </c>
      <c r="C340" s="6">
        <v>39611</v>
      </c>
      <c r="D340" s="5">
        <v>10</v>
      </c>
      <c r="E340" s="6" t="s">
        <v>108</v>
      </c>
      <c r="F340" t="s">
        <v>16</v>
      </c>
      <c r="G340" s="5">
        <v>176</v>
      </c>
      <c r="H340" t="s">
        <v>114</v>
      </c>
      <c r="I340" s="7">
        <v>8.9</v>
      </c>
      <c r="J340">
        <v>750</v>
      </c>
      <c r="K340" s="5">
        <f t="shared" si="5"/>
        <v>149.81273408239699</v>
      </c>
      <c r="L340" s="5"/>
      <c r="M340" s="8"/>
      <c r="N340" s="8"/>
      <c r="O340" s="8"/>
      <c r="P340" s="8"/>
      <c r="Q340" s="5"/>
      <c r="R340" s="5"/>
      <c r="S340" s="5"/>
      <c r="T340" s="5"/>
      <c r="U340" s="5"/>
      <c r="V340" s="5"/>
      <c r="W340" s="5"/>
      <c r="X340" s="8"/>
      <c r="Y340" s="8"/>
      <c r="Z340" s="8"/>
      <c r="AA340" s="8"/>
      <c r="AB340" s="8"/>
      <c r="AC340" s="5"/>
      <c r="AD340" s="8"/>
      <c r="AE340" s="8"/>
      <c r="AF340" s="8"/>
      <c r="AG340" s="8"/>
      <c r="AH340" s="8"/>
      <c r="AI340" s="8"/>
      <c r="AJ340" s="5"/>
      <c r="AK340" s="8"/>
      <c r="AL340" s="8"/>
      <c r="AM340" s="8"/>
      <c r="AN340" s="8"/>
      <c r="AO340" s="8"/>
      <c r="AP340" s="8"/>
      <c r="AQ340" s="9"/>
      <c r="AR340" s="8"/>
      <c r="AS340" s="8"/>
      <c r="AT340" s="8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>
        <v>677.43683816039265</v>
      </c>
      <c r="BH340" s="5"/>
      <c r="BI340" s="8"/>
      <c r="BJ340" s="5"/>
      <c r="BK340" s="5"/>
      <c r="BL340" s="5"/>
      <c r="BM340" s="8"/>
      <c r="BN340" s="8"/>
      <c r="BO340" s="7">
        <v>37.049999999999997</v>
      </c>
      <c r="BP340" s="5">
        <v>250.99034853842548</v>
      </c>
      <c r="BQ340" s="5"/>
      <c r="BR340" s="5"/>
      <c r="BS340" s="5"/>
      <c r="BT340" s="7">
        <v>11.05684354794826</v>
      </c>
      <c r="BU340" s="7"/>
      <c r="BV340" s="7"/>
      <c r="BW340" s="7"/>
      <c r="BX340" s="7"/>
      <c r="BY340" s="7"/>
      <c r="BZ340" s="7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8"/>
      <c r="CL340" s="5"/>
      <c r="CM340" s="5"/>
      <c r="CN340" s="8"/>
      <c r="CO340" s="5"/>
      <c r="CP340" s="5"/>
      <c r="CQ340" s="5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</row>
    <row r="341" spans="1:166" x14ac:dyDescent="0.25">
      <c r="A341" t="s">
        <v>122</v>
      </c>
      <c r="C341" s="6">
        <v>39435</v>
      </c>
      <c r="D341" s="5">
        <v>1</v>
      </c>
      <c r="E341" s="6" t="s">
        <v>209</v>
      </c>
      <c r="F341" t="s">
        <v>10</v>
      </c>
      <c r="G341" s="5">
        <v>0</v>
      </c>
      <c r="H341" t="s">
        <v>115</v>
      </c>
      <c r="I341" s="7">
        <v>8.9</v>
      </c>
      <c r="J341">
        <v>750</v>
      </c>
      <c r="K341" s="5">
        <f t="shared" si="5"/>
        <v>149.81273408239699</v>
      </c>
      <c r="L341" s="5"/>
      <c r="M341" s="8"/>
      <c r="N341" s="8"/>
      <c r="O341" s="8"/>
      <c r="P341" s="8"/>
      <c r="Q341" s="5"/>
      <c r="R341" s="5"/>
      <c r="S341" s="5"/>
      <c r="T341" s="5"/>
      <c r="U341" s="5"/>
      <c r="V341" s="5"/>
      <c r="W341" s="5"/>
      <c r="X341" s="8"/>
      <c r="Y341" s="8"/>
      <c r="Z341" s="8"/>
      <c r="AA341" s="8"/>
      <c r="AB341" s="8"/>
      <c r="AC341" s="5"/>
      <c r="AD341" s="8"/>
      <c r="AE341" s="8"/>
      <c r="AF341" s="8"/>
      <c r="AG341" s="8"/>
      <c r="AH341" s="8"/>
      <c r="AI341" s="8"/>
      <c r="AJ341" s="5"/>
      <c r="AK341" s="8"/>
      <c r="AL341" s="8"/>
      <c r="AM341" s="8"/>
      <c r="AN341" s="8"/>
      <c r="AO341" s="8"/>
      <c r="AP341" s="8"/>
      <c r="AQ341" s="9"/>
      <c r="AR341" s="8"/>
      <c r="AS341" s="8"/>
      <c r="AT341" s="8"/>
      <c r="AU341" s="5">
        <v>0</v>
      </c>
      <c r="AV341" s="5"/>
      <c r="AW341" s="5"/>
      <c r="AX341" s="5"/>
      <c r="AY341" s="5">
        <v>0</v>
      </c>
      <c r="AZ341" s="5"/>
      <c r="BA341" s="5"/>
      <c r="BB341" s="5"/>
      <c r="BC341" s="5"/>
      <c r="BD341" s="5"/>
      <c r="BE341" s="5"/>
      <c r="BF341" s="5">
        <v>0</v>
      </c>
      <c r="BG341" s="5">
        <v>0</v>
      </c>
      <c r="BH341" s="5"/>
      <c r="BI341" s="8"/>
      <c r="BJ341" s="5"/>
      <c r="BK341" s="5"/>
      <c r="BL341" s="5"/>
      <c r="BM341" s="8"/>
      <c r="BN341" s="8"/>
      <c r="BO341" s="7"/>
      <c r="BP341" s="5"/>
      <c r="BQ341" s="5"/>
      <c r="BR341" s="5"/>
      <c r="BS341" s="5"/>
      <c r="BT341" s="7"/>
      <c r="BU341" s="7"/>
      <c r="BV341" s="7"/>
      <c r="BW341" s="7"/>
      <c r="BX341" s="7"/>
      <c r="BY341" s="7"/>
      <c r="BZ341" s="7"/>
      <c r="CA341" s="5">
        <v>0</v>
      </c>
      <c r="CB341" s="5">
        <v>0</v>
      </c>
      <c r="CC341" s="5">
        <v>0</v>
      </c>
      <c r="CD341" s="5">
        <v>0</v>
      </c>
      <c r="CE341" s="5"/>
      <c r="CF341" s="5"/>
      <c r="CG341" s="5"/>
      <c r="CH341" s="5"/>
      <c r="CI341" s="5">
        <v>0</v>
      </c>
      <c r="CJ341" s="5"/>
      <c r="CK341" s="8"/>
      <c r="CL341" s="5"/>
      <c r="CM341" s="5"/>
      <c r="CN341" s="8"/>
      <c r="CO341" s="5"/>
      <c r="CP341" s="5"/>
      <c r="CQ341" s="5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  <c r="ES341" s="8"/>
      <c r="ET341" s="8"/>
      <c r="EU341" s="8"/>
      <c r="EV341" s="8"/>
      <c r="EW341" s="8"/>
      <c r="EX341" s="8"/>
      <c r="EY341" s="8"/>
      <c r="EZ341" s="8"/>
      <c r="FA341" s="8"/>
      <c r="FB341" s="8"/>
      <c r="FC341" s="8"/>
      <c r="FD341" s="8"/>
      <c r="FE341" s="8"/>
      <c r="FF341" s="8"/>
      <c r="FG341" s="8"/>
      <c r="FH341" s="8"/>
      <c r="FI341" s="8"/>
      <c r="FJ341" s="8"/>
    </row>
    <row r="342" spans="1:166" x14ac:dyDescent="0.25">
      <c r="A342" t="s">
        <v>122</v>
      </c>
      <c r="C342" s="6">
        <v>39457</v>
      </c>
      <c r="D342" s="5">
        <v>4</v>
      </c>
      <c r="E342" t="s">
        <v>210</v>
      </c>
      <c r="F342" t="s">
        <v>12</v>
      </c>
      <c r="G342" s="5">
        <v>22</v>
      </c>
      <c r="H342" t="s">
        <v>115</v>
      </c>
      <c r="I342" s="7">
        <v>8.9</v>
      </c>
      <c r="J342">
        <v>750</v>
      </c>
      <c r="K342" s="5">
        <f t="shared" si="5"/>
        <v>149.81273408239699</v>
      </c>
      <c r="L342" s="5"/>
      <c r="M342" s="8"/>
      <c r="N342" s="8"/>
      <c r="O342" s="8"/>
      <c r="P342" s="8"/>
      <c r="Q342" s="5"/>
      <c r="R342" s="5">
        <v>22</v>
      </c>
      <c r="S342" s="5"/>
      <c r="T342" s="5"/>
      <c r="U342" s="5"/>
      <c r="V342" s="5"/>
      <c r="W342" s="5"/>
      <c r="X342" s="8"/>
      <c r="Y342" s="8"/>
      <c r="Z342" s="8"/>
      <c r="AA342" s="8"/>
      <c r="AB342" s="8"/>
      <c r="AC342" s="5"/>
      <c r="AD342" s="8"/>
      <c r="AE342" s="8"/>
      <c r="AF342" s="8"/>
      <c r="AG342" s="8"/>
      <c r="AH342" s="8"/>
      <c r="AI342" s="8"/>
      <c r="AJ342" s="5"/>
      <c r="AK342" s="8"/>
      <c r="AL342" s="8"/>
      <c r="AM342" s="8"/>
      <c r="AN342" s="8"/>
      <c r="AO342" s="8"/>
      <c r="AP342" s="8"/>
      <c r="AQ342" s="9"/>
      <c r="AR342" s="8"/>
      <c r="AS342" s="8"/>
      <c r="AT342" s="8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8"/>
      <c r="BJ342" s="5"/>
      <c r="BK342" s="5"/>
      <c r="BL342" s="5"/>
      <c r="BM342" s="8"/>
      <c r="BN342" s="8"/>
      <c r="BO342" s="7"/>
      <c r="BP342" s="5"/>
      <c r="BQ342" s="5"/>
      <c r="BR342" s="5"/>
      <c r="BS342" s="5"/>
      <c r="BT342" s="7"/>
      <c r="BU342" s="7"/>
      <c r="BV342" s="7"/>
      <c r="BW342" s="7"/>
      <c r="BX342" s="7"/>
      <c r="BY342" s="7"/>
      <c r="BZ342" s="7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8"/>
      <c r="CL342" s="5"/>
      <c r="CM342" s="5"/>
      <c r="CN342" s="8"/>
      <c r="CO342" s="5"/>
      <c r="CP342" s="5"/>
      <c r="CQ342" s="5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  <c r="DO342" s="8"/>
      <c r="DP342" s="8"/>
      <c r="DQ342" s="8"/>
      <c r="DR342" s="8"/>
      <c r="DS342" s="8"/>
      <c r="DT342" s="8"/>
      <c r="DU342" s="8"/>
      <c r="DV342" s="8"/>
      <c r="DW342" s="8"/>
      <c r="DX342" s="8"/>
      <c r="DY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  <c r="ES342" s="8"/>
      <c r="ET342" s="8"/>
      <c r="EU342" s="8"/>
      <c r="EV342" s="8"/>
      <c r="EW342" s="8"/>
      <c r="EX342" s="8"/>
      <c r="EY342" s="8"/>
      <c r="EZ342" s="8"/>
      <c r="FA342" s="8"/>
      <c r="FB342" s="8"/>
      <c r="FC342" s="8"/>
      <c r="FD342" s="8"/>
      <c r="FE342" s="8"/>
      <c r="FF342" s="8"/>
      <c r="FG342" s="8"/>
      <c r="FH342" s="8"/>
      <c r="FI342" s="8"/>
      <c r="FJ342" s="8"/>
    </row>
    <row r="343" spans="1:166" x14ac:dyDescent="0.25">
      <c r="A343" t="s">
        <v>122</v>
      </c>
      <c r="C343" s="6">
        <v>39462</v>
      </c>
      <c r="D343" s="5"/>
      <c r="E343" s="6"/>
      <c r="G343" s="5">
        <v>27</v>
      </c>
      <c r="H343" t="s">
        <v>115</v>
      </c>
      <c r="I343" s="7">
        <v>8.9</v>
      </c>
      <c r="J343">
        <v>750</v>
      </c>
      <c r="K343" s="5">
        <f t="shared" si="5"/>
        <v>149.81273408239699</v>
      </c>
      <c r="L343" s="5"/>
      <c r="M343" s="8"/>
      <c r="N343" s="7">
        <v>7.55</v>
      </c>
      <c r="O343" s="7"/>
      <c r="P343" s="7"/>
      <c r="Q343" s="5"/>
      <c r="R343" s="5"/>
      <c r="S343" s="5"/>
      <c r="T343" s="5"/>
      <c r="U343" s="5"/>
      <c r="V343" s="5"/>
      <c r="W343" s="5"/>
      <c r="X343" s="8"/>
      <c r="Y343" s="8"/>
      <c r="Z343" s="8"/>
      <c r="AA343" s="8"/>
      <c r="AB343" s="8"/>
      <c r="AC343" s="5"/>
      <c r="AD343" s="8"/>
      <c r="AE343" s="8"/>
      <c r="AF343" s="8"/>
      <c r="AG343" s="8"/>
      <c r="AH343" s="8"/>
      <c r="AI343" s="8"/>
      <c r="AJ343" s="5"/>
      <c r="AK343" s="8"/>
      <c r="AL343" s="8"/>
      <c r="AM343" s="8"/>
      <c r="AN343" s="8"/>
      <c r="AO343" s="8"/>
      <c r="AP343" s="8"/>
      <c r="AQ343" s="9"/>
      <c r="AR343" s="8"/>
      <c r="AS343" s="8"/>
      <c r="AT343" s="8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8"/>
      <c r="BJ343" s="5"/>
      <c r="BK343" s="5"/>
      <c r="BL343" s="5"/>
      <c r="BM343" s="8"/>
      <c r="BN343" s="8"/>
      <c r="BO343" s="7"/>
      <c r="BP343" s="5"/>
      <c r="BQ343" s="5"/>
      <c r="BR343" s="5"/>
      <c r="BS343" s="5"/>
      <c r="BT343" s="7"/>
      <c r="BU343" s="7"/>
      <c r="BV343" s="7"/>
      <c r="BW343" s="7"/>
      <c r="BX343" s="7"/>
      <c r="BY343" s="7"/>
      <c r="BZ343" s="7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8"/>
      <c r="CL343" s="5"/>
      <c r="CM343" s="5"/>
      <c r="CN343" s="8"/>
      <c r="CO343" s="5"/>
      <c r="CP343" s="5"/>
      <c r="CQ343" s="5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8"/>
      <c r="DP343" s="8"/>
      <c r="DQ343" s="8"/>
      <c r="DR343" s="8"/>
      <c r="DS343" s="8"/>
      <c r="DT343" s="8"/>
      <c r="DU343" s="8"/>
      <c r="DV343" s="8"/>
      <c r="DW343" s="8"/>
      <c r="DX343" s="8"/>
      <c r="DY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  <c r="ES343" s="8"/>
      <c r="ET343" s="8"/>
      <c r="EU343" s="8"/>
      <c r="EV343" s="8"/>
      <c r="EW343" s="8"/>
      <c r="EX343" s="8"/>
      <c r="EY343" s="8"/>
      <c r="EZ343" s="8"/>
      <c r="FA343" s="8"/>
      <c r="FB343" s="8"/>
      <c r="FC343" s="8"/>
      <c r="FD343" s="8"/>
      <c r="FE343" s="8"/>
      <c r="FF343" s="8"/>
      <c r="FG343" s="8"/>
      <c r="FH343" s="8"/>
      <c r="FI343" s="8"/>
      <c r="FJ343" s="8"/>
    </row>
    <row r="344" spans="1:166" x14ac:dyDescent="0.25">
      <c r="A344" t="s">
        <v>122</v>
      </c>
      <c r="C344" s="6">
        <v>39463</v>
      </c>
      <c r="D344" s="5"/>
      <c r="E344" s="6"/>
      <c r="G344" s="5">
        <v>28</v>
      </c>
      <c r="H344" t="s">
        <v>115</v>
      </c>
      <c r="I344" s="7">
        <v>8.9</v>
      </c>
      <c r="J344">
        <v>750</v>
      </c>
      <c r="K344" s="5">
        <f t="shared" si="5"/>
        <v>149.81273408239699</v>
      </c>
      <c r="L344" s="5"/>
      <c r="M344" s="8"/>
      <c r="N344" s="8"/>
      <c r="O344" s="8"/>
      <c r="P344" s="8"/>
      <c r="Q344" s="5"/>
      <c r="R344" s="5"/>
      <c r="S344" s="5"/>
      <c r="T344" s="5"/>
      <c r="U344" s="5"/>
      <c r="V344" s="5"/>
      <c r="W344" s="5"/>
      <c r="X344" s="8"/>
      <c r="Y344" s="8"/>
      <c r="Z344" s="8"/>
      <c r="AA344" s="8"/>
      <c r="AB344" s="8"/>
      <c r="AC344" s="5"/>
      <c r="AD344" s="8"/>
      <c r="AE344" s="8"/>
      <c r="AF344" s="8"/>
      <c r="AG344" s="8"/>
      <c r="AH344" s="8"/>
      <c r="AI344" s="8"/>
      <c r="AJ344" s="5"/>
      <c r="AK344" s="8">
        <v>0.41737828947368416</v>
      </c>
      <c r="AL344" s="8"/>
      <c r="AM344" s="8"/>
      <c r="AN344" s="8"/>
      <c r="AO344" s="8"/>
      <c r="AP344" s="8"/>
      <c r="AQ344" s="9"/>
      <c r="AR344" s="8"/>
      <c r="AS344" s="8"/>
      <c r="AT344" s="8"/>
      <c r="AU344" s="5">
        <v>0</v>
      </c>
      <c r="AV344" s="5"/>
      <c r="AW344" s="5"/>
      <c r="AX344" s="5"/>
      <c r="AY344" s="5">
        <v>0</v>
      </c>
      <c r="AZ344" s="5"/>
      <c r="BA344" s="5"/>
      <c r="BB344" s="5"/>
      <c r="BC344" s="5"/>
      <c r="BD344" s="5"/>
      <c r="BE344" s="5"/>
      <c r="BF344" s="5">
        <v>0</v>
      </c>
      <c r="BG344" s="5">
        <v>0</v>
      </c>
      <c r="BH344" s="5"/>
      <c r="BI344" s="8"/>
      <c r="BJ344" s="5"/>
      <c r="BK344" s="5"/>
      <c r="BL344" s="5"/>
      <c r="BM344" s="8"/>
      <c r="BN344" s="8"/>
      <c r="BO344" s="7"/>
      <c r="BP344" s="5"/>
      <c r="BQ344" s="5"/>
      <c r="BR344" s="5"/>
      <c r="BS344" s="5"/>
      <c r="BT344" s="7"/>
      <c r="BU344" s="7"/>
      <c r="BV344" s="7"/>
      <c r="BW344" s="7"/>
      <c r="BX344" s="7"/>
      <c r="BY344" s="7"/>
      <c r="BZ344" s="7"/>
      <c r="CA344" s="5">
        <v>0</v>
      </c>
      <c r="CB344" s="5">
        <v>0</v>
      </c>
      <c r="CC344" s="5">
        <v>0</v>
      </c>
      <c r="CD344" s="5">
        <v>0</v>
      </c>
      <c r="CE344" s="5"/>
      <c r="CF344" s="5"/>
      <c r="CG344" s="5"/>
      <c r="CH344" s="5"/>
      <c r="CI344" s="5">
        <v>0</v>
      </c>
      <c r="CJ344" s="5"/>
      <c r="CK344" s="8"/>
      <c r="CL344" s="5"/>
      <c r="CM344" s="5"/>
      <c r="CN344" s="8"/>
      <c r="CO344" s="5"/>
      <c r="CP344" s="5"/>
      <c r="CQ344" s="5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  <c r="DD344" s="8"/>
      <c r="DE344" s="8"/>
      <c r="DF344" s="8"/>
      <c r="DG344" s="8"/>
      <c r="DH344" s="8"/>
      <c r="DI344" s="8"/>
      <c r="DJ344" s="8"/>
      <c r="DK344" s="8"/>
      <c r="DL344" s="8"/>
      <c r="DM344" s="8"/>
      <c r="DN344" s="8"/>
      <c r="DO344" s="8"/>
      <c r="DP344" s="8"/>
      <c r="DQ344" s="8"/>
      <c r="DR344" s="8"/>
      <c r="DS344" s="8"/>
      <c r="DT344" s="8"/>
      <c r="DU344" s="8"/>
      <c r="DV344" s="8"/>
      <c r="DW344" s="8"/>
      <c r="DX344" s="8"/>
      <c r="DY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  <c r="ES344" s="8"/>
      <c r="ET344" s="8"/>
      <c r="EU344" s="8"/>
      <c r="EV344" s="8"/>
      <c r="EW344" s="8"/>
      <c r="EX344" s="8"/>
      <c r="EY344" s="8"/>
      <c r="EZ344" s="8"/>
      <c r="FA344" s="8"/>
      <c r="FB344" s="8"/>
      <c r="FC344" s="8"/>
      <c r="FD344" s="8"/>
      <c r="FE344" s="8"/>
      <c r="FF344" s="8"/>
      <c r="FG344" s="8"/>
      <c r="FH344" s="8"/>
      <c r="FI344" s="8"/>
      <c r="FJ344" s="8"/>
    </row>
    <row r="345" spans="1:166" x14ac:dyDescent="0.25">
      <c r="A345" t="s">
        <v>122</v>
      </c>
      <c r="C345" s="6">
        <v>39470</v>
      </c>
      <c r="D345" s="5"/>
      <c r="E345" s="6"/>
      <c r="G345" s="5">
        <v>35</v>
      </c>
      <c r="H345" t="s">
        <v>115</v>
      </c>
      <c r="I345" s="7">
        <v>8.9</v>
      </c>
      <c r="J345">
        <v>750</v>
      </c>
      <c r="K345" s="5">
        <f t="shared" si="5"/>
        <v>149.81273408239699</v>
      </c>
      <c r="L345" s="5"/>
      <c r="M345" s="8"/>
      <c r="N345" s="7">
        <v>10.3</v>
      </c>
      <c r="O345" s="7"/>
      <c r="P345" s="7"/>
      <c r="Q345" s="5"/>
      <c r="R345" s="5"/>
      <c r="S345" s="5"/>
      <c r="T345" s="5"/>
      <c r="U345" s="5"/>
      <c r="V345" s="5"/>
      <c r="W345" s="5"/>
      <c r="X345" s="8"/>
      <c r="Y345" s="8"/>
      <c r="Z345" s="8"/>
      <c r="AA345" s="8"/>
      <c r="AB345" s="8"/>
      <c r="AC345" s="5"/>
      <c r="AD345" s="8"/>
      <c r="AE345" s="8"/>
      <c r="AF345" s="8"/>
      <c r="AG345" s="8"/>
      <c r="AH345" s="8"/>
      <c r="AI345" s="8"/>
      <c r="AJ345" s="5"/>
      <c r="AK345" s="8"/>
      <c r="AL345" s="8"/>
      <c r="AM345" s="8"/>
      <c r="AN345" s="8"/>
      <c r="AO345" s="8"/>
      <c r="AP345" s="8"/>
      <c r="AQ345" s="9"/>
      <c r="AR345" s="8"/>
      <c r="AS345" s="8"/>
      <c r="AT345" s="8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8"/>
      <c r="BJ345" s="5"/>
      <c r="BK345" s="5"/>
      <c r="BL345" s="5"/>
      <c r="BM345" s="8"/>
      <c r="BN345" s="8"/>
      <c r="BO345" s="7"/>
      <c r="BP345" s="5"/>
      <c r="BQ345" s="5"/>
      <c r="BR345" s="5"/>
      <c r="BS345" s="5"/>
      <c r="BT345" s="7"/>
      <c r="BU345" s="7"/>
      <c r="BV345" s="7"/>
      <c r="BW345" s="7"/>
      <c r="BX345" s="7"/>
      <c r="BY345" s="7"/>
      <c r="BZ345" s="7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8"/>
      <c r="CL345" s="5"/>
      <c r="CM345" s="5"/>
      <c r="CN345" s="8"/>
      <c r="CO345" s="5"/>
      <c r="CP345" s="5"/>
      <c r="CQ345" s="5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  <c r="DO345" s="8"/>
      <c r="DP345" s="8"/>
      <c r="DQ345" s="8"/>
      <c r="DR345" s="8"/>
      <c r="DS345" s="8"/>
      <c r="DT345" s="8"/>
      <c r="DU345" s="8"/>
      <c r="DV345" s="8"/>
      <c r="DW345" s="8"/>
      <c r="DX345" s="8"/>
      <c r="DY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  <c r="ES345" s="8"/>
      <c r="ET345" s="8"/>
      <c r="EU345" s="8"/>
      <c r="EV345" s="8"/>
      <c r="EW345" s="8"/>
      <c r="EX345" s="8"/>
      <c r="EY345" s="8"/>
      <c r="EZ345" s="8"/>
      <c r="FA345" s="8"/>
      <c r="FB345" s="8"/>
      <c r="FC345" s="8"/>
      <c r="FD345" s="8"/>
      <c r="FE345" s="8"/>
      <c r="FF345" s="8"/>
      <c r="FG345" s="8"/>
      <c r="FH345" s="8"/>
      <c r="FI345" s="8"/>
      <c r="FJ345" s="8"/>
    </row>
    <row r="346" spans="1:166" x14ac:dyDescent="0.25">
      <c r="A346" t="s">
        <v>122</v>
      </c>
      <c r="C346" s="6">
        <v>39472</v>
      </c>
      <c r="D346" s="5"/>
      <c r="E346" s="6"/>
      <c r="G346" s="5">
        <v>37</v>
      </c>
      <c r="H346" t="s">
        <v>115</v>
      </c>
      <c r="I346" s="7">
        <v>8.9</v>
      </c>
      <c r="J346">
        <v>750</v>
      </c>
      <c r="K346" s="5">
        <f t="shared" si="5"/>
        <v>149.81273408239699</v>
      </c>
      <c r="L346" s="5"/>
      <c r="M346" s="8"/>
      <c r="N346" s="8"/>
      <c r="O346" s="8"/>
      <c r="P346" s="8"/>
      <c r="Q346" s="5"/>
      <c r="R346" s="5"/>
      <c r="S346" s="5"/>
      <c r="T346" s="5"/>
      <c r="U346" s="5"/>
      <c r="V346" s="5"/>
      <c r="W346" s="5"/>
      <c r="X346" s="8"/>
      <c r="Y346" s="8"/>
      <c r="Z346" s="8"/>
      <c r="AA346" s="8"/>
      <c r="AB346" s="8"/>
      <c r="AC346" s="5"/>
      <c r="AD346" s="8"/>
      <c r="AE346" s="8"/>
      <c r="AF346" s="8"/>
      <c r="AG346" s="8"/>
      <c r="AH346" s="8"/>
      <c r="AI346" s="8"/>
      <c r="AJ346" s="5"/>
      <c r="AK346" s="8">
        <v>0.77669736842105253</v>
      </c>
      <c r="AL346" s="8"/>
      <c r="AM346" s="8"/>
      <c r="AN346" s="8"/>
      <c r="AO346" s="8"/>
      <c r="AP346" s="8"/>
      <c r="AQ346" s="9"/>
      <c r="AR346" s="8"/>
      <c r="AS346" s="8"/>
      <c r="AT346" s="8"/>
      <c r="AU346" s="5">
        <v>0</v>
      </c>
      <c r="AV346" s="5"/>
      <c r="AW346" s="5"/>
      <c r="AX346" s="5"/>
      <c r="AY346" s="5">
        <v>0</v>
      </c>
      <c r="AZ346" s="5"/>
      <c r="BA346" s="5"/>
      <c r="BB346" s="5"/>
      <c r="BC346" s="5"/>
      <c r="BD346" s="5"/>
      <c r="BE346" s="5"/>
      <c r="BF346" s="5">
        <v>0</v>
      </c>
      <c r="BG346" s="5">
        <v>0</v>
      </c>
      <c r="BH346" s="5"/>
      <c r="BI346" s="8"/>
      <c r="BJ346" s="5"/>
      <c r="BK346" s="5"/>
      <c r="BL346" s="5"/>
      <c r="BM346" s="8"/>
      <c r="BN346" s="8"/>
      <c r="BO346" s="7"/>
      <c r="BP346" s="5"/>
      <c r="BQ346" s="5"/>
      <c r="BR346" s="5"/>
      <c r="BS346" s="5"/>
      <c r="BT346" s="7"/>
      <c r="BU346" s="7"/>
      <c r="BV346" s="7"/>
      <c r="BW346" s="7"/>
      <c r="BX346" s="7"/>
      <c r="BY346" s="7"/>
      <c r="BZ346" s="7"/>
      <c r="CA346" s="5">
        <v>0</v>
      </c>
      <c r="CB346" s="5">
        <v>0</v>
      </c>
      <c r="CC346" s="5">
        <v>0</v>
      </c>
      <c r="CD346" s="5">
        <v>0</v>
      </c>
      <c r="CE346" s="5"/>
      <c r="CF346" s="5"/>
      <c r="CG346" s="5"/>
      <c r="CH346" s="5"/>
      <c r="CI346" s="5">
        <v>0</v>
      </c>
      <c r="CJ346" s="5"/>
      <c r="CK346" s="8"/>
      <c r="CL346" s="5"/>
      <c r="CM346" s="5"/>
      <c r="CN346" s="8"/>
      <c r="CO346" s="5"/>
      <c r="CP346" s="5"/>
      <c r="CQ346" s="5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  <c r="DO346" s="8"/>
      <c r="DP346" s="8"/>
      <c r="DQ346" s="8"/>
      <c r="DR346" s="8"/>
      <c r="DS346" s="8"/>
      <c r="DT346" s="8"/>
      <c r="DU346" s="8"/>
      <c r="DV346" s="8"/>
      <c r="DW346" s="8"/>
      <c r="DX346" s="8"/>
      <c r="DY346" s="8"/>
      <c r="DZ346" s="8"/>
      <c r="EA346" s="8"/>
      <c r="EB346" s="8"/>
      <c r="EC346" s="8"/>
      <c r="ED346" s="8"/>
      <c r="EE346" s="8"/>
      <c r="EF346" s="8"/>
      <c r="EG346" s="8"/>
      <c r="EH346" s="8"/>
      <c r="EI346" s="8"/>
      <c r="EJ346" s="8"/>
      <c r="EK346" s="8"/>
      <c r="EL346" s="8"/>
      <c r="EM346" s="8"/>
      <c r="EN346" s="8"/>
      <c r="EO346" s="8"/>
      <c r="EP346" s="8"/>
      <c r="EQ346" s="8"/>
      <c r="ER346" s="8"/>
      <c r="ES346" s="8"/>
      <c r="ET346" s="8"/>
      <c r="EU346" s="8"/>
      <c r="EV346" s="8"/>
      <c r="EW346" s="8"/>
      <c r="EX346" s="8"/>
      <c r="EY346" s="8"/>
      <c r="EZ346" s="8"/>
      <c r="FA346" s="8"/>
      <c r="FB346" s="8"/>
      <c r="FC346" s="8"/>
      <c r="FD346" s="8"/>
      <c r="FE346" s="8"/>
      <c r="FF346" s="8"/>
      <c r="FG346" s="8"/>
      <c r="FH346" s="8"/>
      <c r="FI346" s="8"/>
      <c r="FJ346" s="8"/>
    </row>
    <row r="347" spans="1:166" x14ac:dyDescent="0.25">
      <c r="A347" t="s">
        <v>122</v>
      </c>
      <c r="C347" s="6">
        <v>39476</v>
      </c>
      <c r="D347" s="5"/>
      <c r="E347" s="6"/>
      <c r="G347" s="5">
        <v>41</v>
      </c>
      <c r="H347" t="s">
        <v>115</v>
      </c>
      <c r="I347" s="7">
        <v>8.9</v>
      </c>
      <c r="J347">
        <v>750</v>
      </c>
      <c r="K347" s="5">
        <f t="shared" si="5"/>
        <v>149.81273408239699</v>
      </c>
      <c r="L347" s="5"/>
      <c r="M347" s="8"/>
      <c r="N347" s="7">
        <v>11.6</v>
      </c>
      <c r="O347" s="7"/>
      <c r="P347" s="7"/>
      <c r="Q347" s="5"/>
      <c r="R347" s="5"/>
      <c r="S347" s="5"/>
      <c r="T347" s="5"/>
      <c r="U347" s="5"/>
      <c r="V347" s="5"/>
      <c r="W347" s="5"/>
      <c r="X347" s="8"/>
      <c r="Y347" s="8"/>
      <c r="Z347" s="8"/>
      <c r="AA347" s="8"/>
      <c r="AB347" s="8"/>
      <c r="AC347" s="5"/>
      <c r="AD347" s="8"/>
      <c r="AE347" s="8"/>
      <c r="AF347" s="8"/>
      <c r="AG347" s="8"/>
      <c r="AH347" s="8"/>
      <c r="AI347" s="8"/>
      <c r="AJ347" s="5"/>
      <c r="AK347" s="8"/>
      <c r="AL347" s="8"/>
      <c r="AM347" s="8"/>
      <c r="AN347" s="8"/>
      <c r="AO347" s="8"/>
      <c r="AP347" s="8"/>
      <c r="AQ347" s="9"/>
      <c r="AR347" s="8"/>
      <c r="AS347" s="8"/>
      <c r="AT347" s="8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8"/>
      <c r="BJ347" s="5"/>
      <c r="BK347" s="5"/>
      <c r="BL347" s="5"/>
      <c r="BM347" s="8"/>
      <c r="BN347" s="8"/>
      <c r="BO347" s="7"/>
      <c r="BP347" s="5"/>
      <c r="BQ347" s="5"/>
      <c r="BR347" s="5"/>
      <c r="BS347" s="5"/>
      <c r="BT347" s="7"/>
      <c r="BU347" s="7"/>
      <c r="BV347" s="7"/>
      <c r="BW347" s="7"/>
      <c r="BX347" s="7"/>
      <c r="BY347" s="7"/>
      <c r="BZ347" s="7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8"/>
      <c r="CL347" s="5"/>
      <c r="CM347" s="5"/>
      <c r="CN347" s="8"/>
      <c r="CO347" s="5"/>
      <c r="CP347" s="5"/>
      <c r="CQ347" s="5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  <c r="DO347" s="8"/>
      <c r="DP347" s="8"/>
      <c r="DQ347" s="8"/>
      <c r="DR347" s="8"/>
      <c r="DS347" s="8"/>
      <c r="DT347" s="8"/>
      <c r="DU347" s="8"/>
      <c r="DV347" s="8"/>
      <c r="DW347" s="8"/>
      <c r="DX347" s="8"/>
      <c r="DY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  <c r="EK347" s="8"/>
      <c r="EL347" s="8"/>
      <c r="EM347" s="8"/>
      <c r="EN347" s="8"/>
      <c r="EO347" s="8"/>
      <c r="EP347" s="8"/>
      <c r="EQ347" s="8"/>
      <c r="ER347" s="8"/>
      <c r="ES347" s="8"/>
      <c r="ET347" s="8"/>
      <c r="EU347" s="8"/>
      <c r="EV347" s="8"/>
      <c r="EW347" s="8"/>
      <c r="EX347" s="8"/>
      <c r="EY347" s="8"/>
      <c r="EZ347" s="8"/>
      <c r="FA347" s="8"/>
      <c r="FB347" s="8"/>
      <c r="FC347" s="8"/>
      <c r="FD347" s="8"/>
      <c r="FE347" s="8"/>
      <c r="FF347" s="8"/>
      <c r="FG347" s="8"/>
      <c r="FH347" s="8"/>
      <c r="FI347" s="8"/>
      <c r="FJ347" s="8"/>
    </row>
    <row r="348" spans="1:166" x14ac:dyDescent="0.25">
      <c r="A348" t="s">
        <v>122</v>
      </c>
      <c r="C348" s="6">
        <v>39485</v>
      </c>
      <c r="D348" s="5"/>
      <c r="E348" s="6"/>
      <c r="G348" s="5">
        <v>50</v>
      </c>
      <c r="H348" t="s">
        <v>115</v>
      </c>
      <c r="I348" s="7">
        <v>8.9</v>
      </c>
      <c r="J348">
        <v>750</v>
      </c>
      <c r="K348" s="5">
        <f t="shared" si="5"/>
        <v>149.81273408239699</v>
      </c>
      <c r="L348" s="5"/>
      <c r="M348" s="8"/>
      <c r="N348" s="7">
        <v>13.75</v>
      </c>
      <c r="O348" s="7"/>
      <c r="P348" s="7"/>
      <c r="Q348" s="5"/>
      <c r="R348" s="5"/>
      <c r="S348" s="5"/>
      <c r="T348" s="5"/>
      <c r="U348" s="5"/>
      <c r="V348" s="5"/>
      <c r="W348" s="5"/>
      <c r="X348" s="8"/>
      <c r="Y348" s="8"/>
      <c r="Z348" s="8"/>
      <c r="AA348" s="8"/>
      <c r="AB348" s="8"/>
      <c r="AC348" s="5"/>
      <c r="AD348" s="8"/>
      <c r="AE348" s="8"/>
      <c r="AF348" s="8"/>
      <c r="AG348" s="8"/>
      <c r="AH348" s="8"/>
      <c r="AI348" s="8"/>
      <c r="AJ348" s="5"/>
      <c r="AK348" s="8"/>
      <c r="AL348" s="8"/>
      <c r="AM348" s="8"/>
      <c r="AN348" s="8"/>
      <c r="AO348" s="8"/>
      <c r="AP348" s="8"/>
      <c r="AQ348" s="9"/>
      <c r="AR348" s="8"/>
      <c r="AS348" s="8"/>
      <c r="AT348" s="8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8"/>
      <c r="BJ348" s="5"/>
      <c r="BK348" s="5"/>
      <c r="BL348" s="5"/>
      <c r="BM348" s="8"/>
      <c r="BN348" s="8"/>
      <c r="BO348" s="7"/>
      <c r="BP348" s="5"/>
      <c r="BQ348" s="5"/>
      <c r="BR348" s="5"/>
      <c r="BS348" s="5"/>
      <c r="BT348" s="7"/>
      <c r="BU348" s="7"/>
      <c r="BV348" s="7"/>
      <c r="BW348" s="7"/>
      <c r="BX348" s="7"/>
      <c r="BY348" s="7"/>
      <c r="BZ348" s="7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8"/>
      <c r="CL348" s="5"/>
      <c r="CM348" s="5"/>
      <c r="CN348" s="8"/>
      <c r="CO348" s="5"/>
      <c r="CP348" s="5"/>
      <c r="CQ348" s="5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  <c r="DO348" s="8"/>
      <c r="DP348" s="8"/>
      <c r="DQ348" s="8"/>
      <c r="DR348" s="8"/>
      <c r="DS348" s="8"/>
      <c r="DT348" s="8"/>
      <c r="DU348" s="8"/>
      <c r="DV348" s="8"/>
      <c r="DW348" s="8"/>
      <c r="DX348" s="8"/>
      <c r="DY348" s="8"/>
      <c r="DZ348" s="8"/>
      <c r="EA348" s="8"/>
      <c r="EB348" s="8"/>
      <c r="EC348" s="8"/>
      <c r="ED348" s="8"/>
      <c r="EE348" s="8"/>
      <c r="EF348" s="8"/>
      <c r="EG348" s="8"/>
      <c r="EH348" s="8"/>
      <c r="EI348" s="8"/>
      <c r="EJ348" s="8"/>
      <c r="EK348" s="8"/>
      <c r="EL348" s="8"/>
      <c r="EM348" s="8"/>
      <c r="EN348" s="8"/>
      <c r="EO348" s="8"/>
      <c r="EP348" s="8"/>
      <c r="EQ348" s="8"/>
      <c r="ER348" s="8"/>
      <c r="ES348" s="8"/>
      <c r="ET348" s="8"/>
      <c r="EU348" s="8"/>
      <c r="EV348" s="8"/>
      <c r="EW348" s="8"/>
      <c r="EX348" s="8"/>
      <c r="EY348" s="8"/>
      <c r="EZ348" s="8"/>
      <c r="FA348" s="8"/>
      <c r="FB348" s="8"/>
      <c r="FC348" s="8"/>
      <c r="FD348" s="8"/>
      <c r="FE348" s="8"/>
      <c r="FF348" s="8"/>
      <c r="FG348" s="8"/>
      <c r="FH348" s="8"/>
      <c r="FI348" s="8"/>
      <c r="FJ348" s="8"/>
    </row>
    <row r="349" spans="1:166" x14ac:dyDescent="0.25">
      <c r="A349" t="s">
        <v>122</v>
      </c>
      <c r="C349" s="6">
        <v>39487</v>
      </c>
      <c r="D349" s="5">
        <v>4</v>
      </c>
      <c r="E349" t="s">
        <v>206</v>
      </c>
      <c r="F349" t="s">
        <v>13</v>
      </c>
      <c r="G349" s="5">
        <v>52</v>
      </c>
      <c r="H349" t="s">
        <v>115</v>
      </c>
      <c r="I349" s="7">
        <v>8.9</v>
      </c>
      <c r="J349">
        <v>750</v>
      </c>
      <c r="K349" s="5">
        <f t="shared" si="5"/>
        <v>149.81273408239699</v>
      </c>
      <c r="L349" s="5"/>
      <c r="M349" s="8"/>
      <c r="N349" s="8"/>
      <c r="O349" s="8"/>
      <c r="P349" s="8"/>
      <c r="Q349" s="5"/>
      <c r="R349" s="5"/>
      <c r="S349" s="5">
        <v>52</v>
      </c>
      <c r="T349" s="5"/>
      <c r="U349" s="5"/>
      <c r="V349" s="5"/>
      <c r="W349" s="5"/>
      <c r="X349" s="8"/>
      <c r="Y349" s="8"/>
      <c r="Z349" s="8"/>
      <c r="AA349" s="8"/>
      <c r="AB349" s="8"/>
      <c r="AC349" s="5"/>
      <c r="AD349" s="8"/>
      <c r="AE349" s="8"/>
      <c r="AF349" s="8"/>
      <c r="AG349" s="8"/>
      <c r="AH349" s="8"/>
      <c r="AI349" s="8"/>
      <c r="AJ349" s="5"/>
      <c r="AK349" s="8"/>
      <c r="AL349" s="8"/>
      <c r="AM349" s="8"/>
      <c r="AN349" s="8"/>
      <c r="AO349" s="8"/>
      <c r="AP349" s="8"/>
      <c r="AQ349" s="9"/>
      <c r="AR349" s="8"/>
      <c r="AS349" s="8"/>
      <c r="AT349" s="8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8"/>
      <c r="BJ349" s="5"/>
      <c r="BK349" s="5"/>
      <c r="BL349" s="5"/>
      <c r="BM349" s="8"/>
      <c r="BN349" s="8"/>
      <c r="BO349" s="7"/>
      <c r="BP349" s="5"/>
      <c r="BQ349" s="5"/>
      <c r="BR349" s="5"/>
      <c r="BS349" s="5"/>
      <c r="BT349" s="7"/>
      <c r="BU349" s="7"/>
      <c r="BV349" s="7"/>
      <c r="BW349" s="7"/>
      <c r="BX349" s="7"/>
      <c r="BY349" s="7"/>
      <c r="BZ349" s="7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8"/>
      <c r="CL349" s="5"/>
      <c r="CM349" s="5"/>
      <c r="CN349" s="8"/>
      <c r="CO349" s="5"/>
      <c r="CP349" s="5"/>
      <c r="CQ349" s="5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8"/>
      <c r="DJ349" s="8"/>
      <c r="DK349" s="8"/>
      <c r="DL349" s="8"/>
      <c r="DM349" s="8"/>
      <c r="DN349" s="8"/>
      <c r="DO349" s="8"/>
      <c r="DP349" s="8"/>
      <c r="DQ349" s="8"/>
      <c r="DR349" s="8"/>
      <c r="DS349" s="8"/>
      <c r="DT349" s="8"/>
      <c r="DU349" s="8"/>
      <c r="DV349" s="8"/>
      <c r="DW349" s="8"/>
      <c r="DX349" s="8"/>
      <c r="DY349" s="8"/>
      <c r="DZ349" s="8"/>
      <c r="EA349" s="8"/>
      <c r="EB349" s="8"/>
      <c r="EC349" s="8"/>
      <c r="ED349" s="8"/>
      <c r="EE349" s="8"/>
      <c r="EF349" s="8"/>
      <c r="EG349" s="8"/>
      <c r="EH349" s="8"/>
      <c r="EI349" s="8"/>
      <c r="EJ349" s="8"/>
      <c r="EK349" s="8"/>
      <c r="EL349" s="8"/>
      <c r="EM349" s="8"/>
      <c r="EN349" s="8"/>
      <c r="EO349" s="8"/>
      <c r="EP349" s="8"/>
      <c r="EQ349" s="8"/>
      <c r="ER349" s="8"/>
      <c r="ES349" s="8"/>
      <c r="ET349" s="8"/>
      <c r="EU349" s="8"/>
      <c r="EV349" s="8"/>
      <c r="EW349" s="8"/>
      <c r="EX349" s="8"/>
      <c r="EY349" s="8"/>
      <c r="EZ349" s="8"/>
      <c r="FA349" s="8"/>
      <c r="FB349" s="8"/>
      <c r="FC349" s="8"/>
      <c r="FD349" s="8"/>
      <c r="FE349" s="8"/>
      <c r="FF349" s="8"/>
      <c r="FG349" s="8"/>
      <c r="FH349" s="8"/>
      <c r="FI349" s="8"/>
      <c r="FJ349" s="8"/>
    </row>
    <row r="350" spans="1:166" x14ac:dyDescent="0.25">
      <c r="A350" t="s">
        <v>122</v>
      </c>
      <c r="C350" s="6">
        <v>39489</v>
      </c>
      <c r="D350" s="5"/>
      <c r="E350" s="6"/>
      <c r="G350" s="5">
        <v>54</v>
      </c>
      <c r="H350" t="s">
        <v>115</v>
      </c>
      <c r="I350" s="7">
        <v>8.9</v>
      </c>
      <c r="J350">
        <v>750</v>
      </c>
      <c r="K350" s="5">
        <f t="shared" si="5"/>
        <v>149.81273408239699</v>
      </c>
      <c r="L350" s="5"/>
      <c r="M350" s="8"/>
      <c r="N350" s="7">
        <v>13.8</v>
      </c>
      <c r="O350" s="7"/>
      <c r="P350" s="7"/>
      <c r="Q350" s="5"/>
      <c r="R350" s="5"/>
      <c r="S350" s="5"/>
      <c r="T350" s="5"/>
      <c r="U350" s="5"/>
      <c r="V350" s="5"/>
      <c r="W350" s="5"/>
      <c r="X350" s="8"/>
      <c r="Y350" s="8"/>
      <c r="Z350" s="8"/>
      <c r="AA350" s="8"/>
      <c r="AB350" s="8"/>
      <c r="AC350" s="5">
        <v>128.44525839784015</v>
      </c>
      <c r="AD350" s="8"/>
      <c r="AE350" s="8"/>
      <c r="AF350" s="8"/>
      <c r="AG350" s="8"/>
      <c r="AH350" s="8"/>
      <c r="AI350" s="8"/>
      <c r="AJ350" s="5">
        <v>118.45227891275427</v>
      </c>
      <c r="AK350" s="8">
        <v>2.517138607951666</v>
      </c>
      <c r="AL350" s="8"/>
      <c r="AM350" s="8"/>
      <c r="AN350" s="8"/>
      <c r="AO350" s="8"/>
      <c r="AP350" s="8"/>
      <c r="AQ350" s="9">
        <f>AK350/AJ350</f>
        <v>2.1250233689515237E-2</v>
      </c>
      <c r="AR350" s="8"/>
      <c r="AS350" s="8"/>
      <c r="AT350" s="8"/>
      <c r="AU350" s="5">
        <v>12.255513406080127</v>
      </c>
      <c r="AV350" s="5"/>
      <c r="AW350" s="5"/>
      <c r="AX350" s="5"/>
      <c r="AY350" s="5">
        <v>6.8101079132516249</v>
      </c>
      <c r="AZ350" s="5"/>
      <c r="BA350" s="5"/>
      <c r="BB350" s="5"/>
      <c r="BC350" s="5"/>
      <c r="BD350" s="5"/>
      <c r="BE350" s="5"/>
      <c r="BF350" s="5">
        <v>0</v>
      </c>
      <c r="BG350" s="5">
        <v>0</v>
      </c>
      <c r="BH350" s="5">
        <v>19.065621319331751</v>
      </c>
      <c r="BI350" s="8"/>
      <c r="BJ350" s="5"/>
      <c r="BK350" s="5">
        <f>AC350+AJ350+BH350</f>
        <v>265.96315862992617</v>
      </c>
      <c r="BL350" s="5"/>
      <c r="BM350" s="8">
        <f>BH350/BK350</f>
        <v>7.1685196617252409E-2</v>
      </c>
      <c r="BN350" s="8"/>
      <c r="BO350" s="7"/>
      <c r="BP350" s="5"/>
      <c r="BQ350" s="5"/>
      <c r="BR350" s="5"/>
      <c r="BS350" s="5"/>
      <c r="BT350" s="7"/>
      <c r="BU350" s="7"/>
      <c r="BV350" s="7"/>
      <c r="BW350" s="7"/>
      <c r="BX350" s="8">
        <f>AC350/BK350</f>
        <v>0.48294379965822637</v>
      </c>
      <c r="BY350" s="8">
        <f>AJ350/BK350</f>
        <v>0.44537100372452121</v>
      </c>
      <c r="BZ350" s="8">
        <f>BH350/BK350</f>
        <v>7.1685196617252409E-2</v>
      </c>
      <c r="CA350" s="5">
        <v>142.21487591201441</v>
      </c>
      <c r="CB350" s="5">
        <v>127.57200998398348</v>
      </c>
      <c r="CC350" s="5">
        <v>14.642865928030943</v>
      </c>
      <c r="CD350" s="5">
        <v>0</v>
      </c>
      <c r="CE350" s="5"/>
      <c r="CF350" s="5"/>
      <c r="CG350" s="5"/>
      <c r="CH350" s="5"/>
      <c r="CI350" s="5">
        <v>0</v>
      </c>
      <c r="CJ350" s="5"/>
      <c r="CK350" s="8"/>
      <c r="CL350" s="5"/>
      <c r="CM350" s="5"/>
      <c r="CN350" s="8"/>
      <c r="CO350" s="5"/>
      <c r="CP350" s="5"/>
      <c r="CQ350" s="5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  <c r="DO350" s="8"/>
      <c r="DP350" s="8"/>
      <c r="DQ350" s="8"/>
      <c r="DR350" s="8"/>
      <c r="DS350" s="8"/>
      <c r="DT350" s="8"/>
      <c r="DU350" s="8"/>
      <c r="DV350" s="8"/>
      <c r="DW350" s="8"/>
      <c r="DX350" s="8"/>
      <c r="DY350" s="8"/>
      <c r="DZ350" s="8"/>
      <c r="EA350" s="8"/>
      <c r="EB350" s="8"/>
      <c r="EC350" s="8"/>
      <c r="ED350" s="8"/>
      <c r="EE350" s="8"/>
      <c r="EF350" s="8"/>
      <c r="EG350" s="8"/>
      <c r="EH350" s="8"/>
      <c r="EI350" s="8"/>
      <c r="EJ350" s="8"/>
      <c r="EK350" s="8"/>
      <c r="EL350" s="8"/>
      <c r="EM350" s="8"/>
      <c r="EN350" s="8"/>
      <c r="EO350" s="8"/>
      <c r="EP350" s="8"/>
      <c r="EQ350" s="8"/>
      <c r="ER350" s="8"/>
      <c r="ES350" s="8"/>
      <c r="ET350" s="8"/>
      <c r="EU350" s="8"/>
      <c r="EV350" s="8"/>
      <c r="EW350" s="8"/>
      <c r="EX350" s="8"/>
      <c r="EY350" s="8"/>
      <c r="EZ350" s="8"/>
      <c r="FA350" s="8"/>
      <c r="FB350" s="8"/>
      <c r="FC350" s="8"/>
      <c r="FD350" s="8"/>
      <c r="FE350" s="8"/>
      <c r="FF350" s="8"/>
      <c r="FG350" s="8"/>
      <c r="FH350" s="8"/>
      <c r="FI350" s="8"/>
      <c r="FJ350" s="8"/>
    </row>
    <row r="351" spans="1:166" x14ac:dyDescent="0.25">
      <c r="A351" t="s">
        <v>122</v>
      </c>
      <c r="C351" s="6">
        <v>39491</v>
      </c>
      <c r="D351" s="5"/>
      <c r="E351" s="6"/>
      <c r="G351" s="5">
        <v>56</v>
      </c>
      <c r="H351" t="s">
        <v>115</v>
      </c>
      <c r="I351" s="7">
        <v>8.9</v>
      </c>
      <c r="J351">
        <v>750</v>
      </c>
      <c r="K351" s="5">
        <f t="shared" si="5"/>
        <v>149.81273408239699</v>
      </c>
      <c r="L351" s="5"/>
      <c r="M351" s="8"/>
      <c r="N351" s="7">
        <v>14.8</v>
      </c>
      <c r="O351" s="7"/>
      <c r="P351" s="7"/>
      <c r="Q351" s="5"/>
      <c r="R351" s="5"/>
      <c r="S351" s="5"/>
      <c r="T351" s="5"/>
      <c r="U351" s="5"/>
      <c r="V351" s="5"/>
      <c r="W351" s="5"/>
      <c r="X351" s="8"/>
      <c r="Y351" s="8"/>
      <c r="Z351" s="8"/>
      <c r="AA351" s="8"/>
      <c r="AB351" s="8"/>
      <c r="AC351" s="5"/>
      <c r="AD351" s="8"/>
      <c r="AE351" s="8"/>
      <c r="AF351" s="8"/>
      <c r="AG351" s="8"/>
      <c r="AH351" s="8"/>
      <c r="AI351" s="8"/>
      <c r="AJ351" s="5"/>
      <c r="AK351" s="8"/>
      <c r="AL351" s="8"/>
      <c r="AM351" s="8"/>
      <c r="AN351" s="8"/>
      <c r="AO351" s="8"/>
      <c r="AP351" s="8"/>
      <c r="AQ351" s="9"/>
      <c r="AR351" s="8"/>
      <c r="AS351" s="8"/>
      <c r="AT351" s="8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8"/>
      <c r="BJ351" s="5"/>
      <c r="BK351" s="5"/>
      <c r="BL351" s="5"/>
      <c r="BM351" s="8"/>
      <c r="BN351" s="8"/>
      <c r="BO351" s="7"/>
      <c r="BP351" s="5"/>
      <c r="BQ351" s="5"/>
      <c r="BR351" s="5"/>
      <c r="BS351" s="5"/>
      <c r="BT351" s="7"/>
      <c r="BU351" s="7"/>
      <c r="BV351" s="7"/>
      <c r="BW351" s="7"/>
      <c r="BX351" s="7"/>
      <c r="BY351" s="7"/>
      <c r="BZ351" s="7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8"/>
      <c r="CL351" s="5"/>
      <c r="CM351" s="5"/>
      <c r="CN351" s="8"/>
      <c r="CO351" s="5"/>
      <c r="CP351" s="5"/>
      <c r="CQ351" s="5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  <c r="DR351" s="8"/>
      <c r="DS351" s="8"/>
      <c r="DT351" s="8"/>
      <c r="DU351" s="8"/>
      <c r="DV351" s="8"/>
      <c r="DW351" s="8"/>
      <c r="DX351" s="8"/>
      <c r="DY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  <c r="EK351" s="8"/>
      <c r="EL351" s="8"/>
      <c r="EM351" s="8"/>
      <c r="EN351" s="8"/>
      <c r="EO351" s="8"/>
      <c r="EP351" s="8"/>
      <c r="EQ351" s="8"/>
      <c r="ER351" s="8"/>
      <c r="ES351" s="8"/>
      <c r="ET351" s="8"/>
      <c r="EU351" s="8"/>
      <c r="EV351" s="8"/>
      <c r="EW351" s="8"/>
      <c r="EX351" s="8"/>
      <c r="EY351" s="8"/>
      <c r="EZ351" s="8"/>
      <c r="FA351" s="8"/>
      <c r="FB351" s="8"/>
      <c r="FC351" s="8"/>
      <c r="FD351" s="8"/>
      <c r="FE351" s="8"/>
      <c r="FF351" s="8"/>
      <c r="FG351" s="8"/>
      <c r="FH351" s="8"/>
      <c r="FI351" s="8"/>
      <c r="FJ351" s="8"/>
    </row>
    <row r="352" spans="1:166" x14ac:dyDescent="0.25">
      <c r="A352" t="s">
        <v>122</v>
      </c>
      <c r="C352" s="6">
        <v>39496</v>
      </c>
      <c r="D352" s="5"/>
      <c r="E352" s="6"/>
      <c r="G352" s="5">
        <v>61</v>
      </c>
      <c r="H352" t="s">
        <v>115</v>
      </c>
      <c r="I352" s="7">
        <v>8.9</v>
      </c>
      <c r="J352">
        <v>750</v>
      </c>
      <c r="K352" s="5">
        <f t="shared" si="5"/>
        <v>149.81273408239699</v>
      </c>
      <c r="L352" s="5"/>
      <c r="M352" s="8"/>
      <c r="N352" s="7">
        <v>16.55</v>
      </c>
      <c r="O352" s="7"/>
      <c r="P352" s="7"/>
      <c r="Q352" s="5"/>
      <c r="R352" s="5"/>
      <c r="S352" s="5"/>
      <c r="T352" s="5"/>
      <c r="U352" s="5"/>
      <c r="V352" s="5"/>
      <c r="W352" s="5"/>
      <c r="X352" s="8"/>
      <c r="Y352" s="8"/>
      <c r="Z352" s="8"/>
      <c r="AA352" s="8"/>
      <c r="AB352" s="8"/>
      <c r="AC352" s="5"/>
      <c r="AD352" s="8"/>
      <c r="AE352" s="8"/>
      <c r="AF352" s="8"/>
      <c r="AG352" s="8"/>
      <c r="AH352" s="8"/>
      <c r="AI352" s="8"/>
      <c r="AJ352" s="5"/>
      <c r="AK352" s="8"/>
      <c r="AL352" s="8"/>
      <c r="AM352" s="8"/>
      <c r="AN352" s="8"/>
      <c r="AO352" s="8"/>
      <c r="AP352" s="8"/>
      <c r="AQ352" s="9"/>
      <c r="AR352" s="8"/>
      <c r="AS352" s="8"/>
      <c r="AT352" s="8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8"/>
      <c r="BJ352" s="5"/>
      <c r="BK352" s="5"/>
      <c r="BL352" s="5"/>
      <c r="BM352" s="8"/>
      <c r="BN352" s="8"/>
      <c r="BO352" s="7"/>
      <c r="BP352" s="5"/>
      <c r="BQ352" s="5"/>
      <c r="BR352" s="5"/>
      <c r="BS352" s="5"/>
      <c r="BT352" s="7"/>
      <c r="BU352" s="7"/>
      <c r="BV352" s="7"/>
      <c r="BW352" s="7"/>
      <c r="BX352" s="7"/>
      <c r="BY352" s="7"/>
      <c r="BZ352" s="7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8"/>
      <c r="CL352" s="5"/>
      <c r="CM352" s="5"/>
      <c r="CN352" s="8"/>
      <c r="CO352" s="5"/>
      <c r="CP352" s="5"/>
      <c r="CQ352" s="5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  <c r="DY352" s="8"/>
      <c r="DZ352" s="8"/>
      <c r="EA352" s="8"/>
      <c r="EB352" s="8"/>
      <c r="EC352" s="8"/>
      <c r="ED352" s="8"/>
      <c r="EE352" s="8"/>
      <c r="EF352" s="8"/>
      <c r="EG352" s="8"/>
      <c r="EH352" s="8"/>
      <c r="EI352" s="8"/>
      <c r="EJ352" s="8"/>
      <c r="EK352" s="8"/>
      <c r="EL352" s="8"/>
      <c r="EM352" s="8"/>
      <c r="EN352" s="8"/>
      <c r="EO352" s="8"/>
      <c r="EP352" s="8"/>
      <c r="EQ352" s="8"/>
      <c r="ER352" s="8"/>
      <c r="ES352" s="8"/>
      <c r="ET352" s="8"/>
      <c r="EU352" s="8"/>
      <c r="EV352" s="8"/>
      <c r="EW352" s="8"/>
      <c r="EX352" s="8"/>
      <c r="EY352" s="8"/>
      <c r="EZ352" s="8"/>
      <c r="FA352" s="8"/>
      <c r="FB352" s="8"/>
      <c r="FC352" s="8"/>
      <c r="FD352" s="8"/>
      <c r="FE352" s="8"/>
      <c r="FF352" s="8"/>
      <c r="FG352" s="8"/>
      <c r="FH352" s="8"/>
      <c r="FI352" s="8"/>
      <c r="FJ352" s="8"/>
    </row>
    <row r="353" spans="1:166" x14ac:dyDescent="0.25">
      <c r="A353" t="s">
        <v>122</v>
      </c>
      <c r="C353" s="6">
        <v>39503</v>
      </c>
      <c r="D353" s="5"/>
      <c r="E353" s="6"/>
      <c r="G353" s="5">
        <v>68</v>
      </c>
      <c r="H353" t="s">
        <v>115</v>
      </c>
      <c r="I353" s="7">
        <v>8.9</v>
      </c>
      <c r="J353">
        <v>750</v>
      </c>
      <c r="K353" s="5">
        <f t="shared" si="5"/>
        <v>149.81273408239699</v>
      </c>
      <c r="L353" s="5"/>
      <c r="M353" s="8"/>
      <c r="N353" s="8"/>
      <c r="O353" s="8"/>
      <c r="P353" s="8"/>
      <c r="Q353" s="5"/>
      <c r="R353" s="5"/>
      <c r="S353" s="5"/>
      <c r="T353" s="5"/>
      <c r="U353" s="5"/>
      <c r="V353" s="5"/>
      <c r="W353" s="5"/>
      <c r="X353" s="8"/>
      <c r="Y353" s="8"/>
      <c r="Z353" s="8"/>
      <c r="AA353" s="8"/>
      <c r="AB353" s="8"/>
      <c r="AC353" s="5">
        <v>225.12243672164681</v>
      </c>
      <c r="AD353" s="8"/>
      <c r="AE353" s="8"/>
      <c r="AF353" s="8"/>
      <c r="AG353" s="8"/>
      <c r="AH353" s="8"/>
      <c r="AI353" s="8"/>
      <c r="AJ353" s="5">
        <v>168.97490758355028</v>
      </c>
      <c r="AK353" s="8">
        <v>3.0586772514643421</v>
      </c>
      <c r="AL353" s="8"/>
      <c r="AM353" s="8"/>
      <c r="AN353" s="8"/>
      <c r="AO353" s="8"/>
      <c r="AP353" s="8"/>
      <c r="AQ353" s="9">
        <f>AK353/AJ353</f>
        <v>1.8101369577325957E-2</v>
      </c>
      <c r="AR353" s="8"/>
      <c r="AS353" s="8"/>
      <c r="AT353" s="8"/>
      <c r="AU353" s="5">
        <v>4.8335154768708843</v>
      </c>
      <c r="AV353" s="5"/>
      <c r="AW353" s="5"/>
      <c r="AX353" s="5"/>
      <c r="AY353" s="5">
        <v>21.213730141181721</v>
      </c>
      <c r="AZ353" s="5"/>
      <c r="BA353" s="5"/>
      <c r="BB353" s="5"/>
      <c r="BC353" s="5"/>
      <c r="BD353" s="5"/>
      <c r="BE353" s="5"/>
      <c r="BF353" s="5">
        <v>0</v>
      </c>
      <c r="BG353" s="5">
        <v>0</v>
      </c>
      <c r="BH353" s="5">
        <v>26.047245618052603</v>
      </c>
      <c r="BI353" s="8"/>
      <c r="BJ353" s="5"/>
      <c r="BK353" s="5">
        <f>AC353+AJ353+BH353</f>
        <v>420.14458992324973</v>
      </c>
      <c r="BL353" s="5"/>
      <c r="BM353" s="8">
        <f>BH353/BK353</f>
        <v>6.1995908653282444E-2</v>
      </c>
      <c r="BN353" s="8"/>
      <c r="BO353" s="7"/>
      <c r="BP353" s="5"/>
      <c r="BQ353" s="5"/>
      <c r="BR353" s="5"/>
      <c r="BS353" s="5"/>
      <c r="BT353" s="7"/>
      <c r="BU353" s="7"/>
      <c r="BV353" s="7"/>
      <c r="BW353" s="7"/>
      <c r="BX353" s="8">
        <f>AC353/BK353</f>
        <v>0.53582133894136597</v>
      </c>
      <c r="BY353" s="8">
        <f>AJ353/BK353</f>
        <v>0.40218275240535151</v>
      </c>
      <c r="BZ353" s="8">
        <f>BH353/BK353</f>
        <v>6.1995908653282444E-2</v>
      </c>
      <c r="CA353" s="5">
        <v>105.26280265950057</v>
      </c>
      <c r="CB353" s="5">
        <v>37.373774600906785</v>
      </c>
      <c r="CC353" s="5">
        <v>67.88902805859378</v>
      </c>
      <c r="CD353" s="5">
        <v>0</v>
      </c>
      <c r="CE353" s="5"/>
      <c r="CF353" s="5"/>
      <c r="CG353" s="5"/>
      <c r="CH353" s="5"/>
      <c r="CI353" s="5">
        <v>0</v>
      </c>
      <c r="CJ353" s="5"/>
      <c r="CK353" s="8"/>
      <c r="CL353" s="5"/>
      <c r="CM353" s="5"/>
      <c r="CN353" s="8"/>
      <c r="CO353" s="5"/>
      <c r="CP353" s="5"/>
      <c r="CQ353" s="5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  <c r="DR353" s="8"/>
      <c r="DS353" s="8"/>
      <c r="DT353" s="8"/>
      <c r="DU353" s="8"/>
      <c r="DV353" s="8"/>
      <c r="DW353" s="8"/>
      <c r="DX353" s="8"/>
      <c r="DY353" s="8"/>
      <c r="DZ353" s="8"/>
      <c r="EA353" s="8"/>
      <c r="EB353" s="8"/>
      <c r="EC353" s="8"/>
      <c r="ED353" s="8"/>
      <c r="EE353" s="8"/>
      <c r="EF353" s="8"/>
      <c r="EG353" s="8"/>
      <c r="EH353" s="8"/>
      <c r="EI353" s="8"/>
      <c r="EJ353" s="8"/>
      <c r="EK353" s="8"/>
      <c r="EL353" s="8"/>
      <c r="EM353" s="8"/>
      <c r="EN353" s="8"/>
      <c r="EO353" s="8"/>
      <c r="EP353" s="8"/>
      <c r="EQ353" s="8"/>
      <c r="ER353" s="8"/>
      <c r="ES353" s="8"/>
      <c r="ET353" s="8"/>
      <c r="EU353" s="8"/>
      <c r="EV353" s="8"/>
      <c r="EW353" s="8"/>
      <c r="EX353" s="8"/>
      <c r="EY353" s="8"/>
      <c r="EZ353" s="8"/>
      <c r="FA353" s="8"/>
      <c r="FB353" s="8"/>
      <c r="FC353" s="8"/>
      <c r="FD353" s="8"/>
      <c r="FE353" s="8"/>
      <c r="FF353" s="8"/>
      <c r="FG353" s="8"/>
      <c r="FH353" s="8"/>
      <c r="FI353" s="8"/>
      <c r="FJ353" s="8"/>
    </row>
    <row r="354" spans="1:166" x14ac:dyDescent="0.25">
      <c r="A354" t="s">
        <v>122</v>
      </c>
      <c r="C354" s="6">
        <v>39504</v>
      </c>
      <c r="D354" s="5"/>
      <c r="E354" s="6"/>
      <c r="G354" s="5">
        <v>69</v>
      </c>
      <c r="H354" t="s">
        <v>115</v>
      </c>
      <c r="I354" s="7">
        <v>8.9</v>
      </c>
      <c r="J354">
        <v>750</v>
      </c>
      <c r="K354" s="5">
        <f t="shared" si="5"/>
        <v>149.81273408239699</v>
      </c>
      <c r="L354" s="5"/>
      <c r="M354" s="8"/>
      <c r="N354" s="7">
        <v>18.45</v>
      </c>
      <c r="O354" s="7"/>
      <c r="P354" s="7"/>
      <c r="Q354" s="5"/>
      <c r="R354" s="5"/>
      <c r="S354" s="5"/>
      <c r="T354" s="5"/>
      <c r="U354" s="5"/>
      <c r="V354" s="5"/>
      <c r="W354" s="5"/>
      <c r="X354" s="8"/>
      <c r="Y354" s="8"/>
      <c r="Z354" s="8"/>
      <c r="AA354" s="8"/>
      <c r="AB354" s="8"/>
      <c r="AC354" s="5"/>
      <c r="AD354" s="8"/>
      <c r="AE354" s="8"/>
      <c r="AF354" s="8"/>
      <c r="AG354" s="8"/>
      <c r="AH354" s="8"/>
      <c r="AI354" s="8"/>
      <c r="AJ354" s="5"/>
      <c r="AK354" s="8"/>
      <c r="AL354" s="8"/>
      <c r="AM354" s="8"/>
      <c r="AN354" s="8"/>
      <c r="AO354" s="8"/>
      <c r="AP354" s="8"/>
      <c r="AQ354" s="9"/>
      <c r="AR354" s="8"/>
      <c r="AS354" s="8"/>
      <c r="AT354" s="8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8"/>
      <c r="BJ354" s="5"/>
      <c r="BK354" s="5"/>
      <c r="BL354" s="5"/>
      <c r="BM354" s="8"/>
      <c r="BN354" s="8"/>
      <c r="BO354" s="7"/>
      <c r="BP354" s="5"/>
      <c r="BQ354" s="5"/>
      <c r="BR354" s="5"/>
      <c r="BS354" s="5"/>
      <c r="BT354" s="7"/>
      <c r="BU354" s="7"/>
      <c r="BV354" s="7"/>
      <c r="BW354" s="7"/>
      <c r="BX354" s="7"/>
      <c r="BY354" s="7"/>
      <c r="BZ354" s="7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8"/>
      <c r="CL354" s="5"/>
      <c r="CM354" s="5"/>
      <c r="CN354" s="8"/>
      <c r="CO354" s="5"/>
      <c r="CP354" s="5"/>
      <c r="CQ354" s="5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  <c r="DR354" s="8"/>
      <c r="DS354" s="8"/>
      <c r="DT354" s="8"/>
      <c r="DU354" s="8"/>
      <c r="DV354" s="8"/>
      <c r="DW354" s="8"/>
      <c r="DX354" s="8"/>
      <c r="DY354" s="8"/>
      <c r="DZ354" s="8"/>
      <c r="EA354" s="8"/>
      <c r="EB354" s="8"/>
      <c r="EC354" s="8"/>
      <c r="ED354" s="8"/>
      <c r="EE354" s="8"/>
      <c r="EF354" s="8"/>
      <c r="EG354" s="8"/>
      <c r="EH354" s="8"/>
      <c r="EI354" s="8"/>
      <c r="EJ354" s="8"/>
      <c r="EK354" s="8"/>
      <c r="EL354" s="8"/>
      <c r="EM354" s="8"/>
      <c r="EN354" s="8"/>
      <c r="EO354" s="8"/>
      <c r="EP354" s="8"/>
      <c r="EQ354" s="8"/>
      <c r="ER354" s="8"/>
      <c r="ES354" s="8"/>
      <c r="ET354" s="8"/>
      <c r="EU354" s="8"/>
      <c r="EV354" s="8"/>
      <c r="EW354" s="8"/>
      <c r="EX354" s="8"/>
      <c r="EY354" s="8"/>
      <c r="EZ354" s="8"/>
      <c r="FA354" s="8"/>
      <c r="FB354" s="8"/>
      <c r="FC354" s="8"/>
      <c r="FD354" s="8"/>
      <c r="FE354" s="8"/>
      <c r="FF354" s="8"/>
      <c r="FG354" s="8"/>
      <c r="FH354" s="8"/>
      <c r="FI354" s="8"/>
      <c r="FJ354" s="8"/>
    </row>
    <row r="355" spans="1:166" x14ac:dyDescent="0.25">
      <c r="A355" t="s">
        <v>122</v>
      </c>
      <c r="C355" s="6">
        <v>39510</v>
      </c>
      <c r="D355" s="5"/>
      <c r="E355" s="6"/>
      <c r="G355" s="5">
        <v>75</v>
      </c>
      <c r="H355" t="s">
        <v>115</v>
      </c>
      <c r="I355" s="7">
        <v>8.9</v>
      </c>
      <c r="J355">
        <v>750</v>
      </c>
      <c r="K355" s="5">
        <f t="shared" si="5"/>
        <v>149.81273408239699</v>
      </c>
      <c r="L355" s="5"/>
      <c r="M355" s="8"/>
      <c r="N355" s="7">
        <v>19.100000000000001</v>
      </c>
      <c r="O355" s="7"/>
      <c r="P355" s="7"/>
      <c r="Q355" s="5"/>
      <c r="R355" s="5"/>
      <c r="S355" s="5"/>
      <c r="T355" s="5"/>
      <c r="U355" s="5"/>
      <c r="V355" s="5"/>
      <c r="W355" s="5"/>
      <c r="X355" s="8"/>
      <c r="Y355" s="8"/>
      <c r="Z355" s="8"/>
      <c r="AA355" s="8"/>
      <c r="AB355" s="8"/>
      <c r="AC355" s="5"/>
      <c r="AD355" s="8"/>
      <c r="AE355" s="8"/>
      <c r="AF355" s="8"/>
      <c r="AG355" s="8"/>
      <c r="AH355" s="8"/>
      <c r="AI355" s="8"/>
      <c r="AJ355" s="5"/>
      <c r="AK355" s="8"/>
      <c r="AL355" s="8"/>
      <c r="AM355" s="8"/>
      <c r="AN355" s="8"/>
      <c r="AO355" s="8"/>
      <c r="AP355" s="8"/>
      <c r="AQ355" s="9"/>
      <c r="AR355" s="8"/>
      <c r="AS355" s="8"/>
      <c r="AT355" s="8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8"/>
      <c r="BJ355" s="5"/>
      <c r="BK355" s="5"/>
      <c r="BL355" s="5"/>
      <c r="BM355" s="8"/>
      <c r="BN355" s="8"/>
      <c r="BO355" s="7"/>
      <c r="BP355" s="5"/>
      <c r="BQ355" s="5"/>
      <c r="BR355" s="5"/>
      <c r="BS355" s="5"/>
      <c r="BT355" s="7"/>
      <c r="BU355" s="7"/>
      <c r="BV355" s="7"/>
      <c r="BW355" s="7"/>
      <c r="BX355" s="7"/>
      <c r="BY355" s="7"/>
      <c r="BZ355" s="7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8"/>
      <c r="CL355" s="5"/>
      <c r="CM355" s="5"/>
      <c r="CN355" s="8"/>
      <c r="CO355" s="5"/>
      <c r="CP355" s="5"/>
      <c r="CQ355" s="5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  <c r="DR355" s="8"/>
      <c r="DS355" s="8"/>
      <c r="DT355" s="8"/>
      <c r="DU355" s="8"/>
      <c r="DV355" s="8"/>
      <c r="DW355" s="8"/>
      <c r="DX355" s="8"/>
      <c r="DY355" s="8"/>
      <c r="DZ355" s="8"/>
      <c r="EA355" s="8"/>
      <c r="EB355" s="8"/>
      <c r="EC355" s="8"/>
      <c r="ED355" s="8"/>
      <c r="EE355" s="8"/>
      <c r="EF355" s="8"/>
      <c r="EG355" s="8"/>
      <c r="EH355" s="8"/>
      <c r="EI355" s="8"/>
      <c r="EJ355" s="8"/>
      <c r="EK355" s="8"/>
      <c r="EL355" s="8"/>
      <c r="EM355" s="8"/>
      <c r="EN355" s="8"/>
      <c r="EO355" s="8"/>
      <c r="EP355" s="8"/>
      <c r="EQ355" s="8"/>
      <c r="ER355" s="8"/>
      <c r="ES355" s="8"/>
      <c r="ET355" s="8"/>
      <c r="EU355" s="8"/>
      <c r="EV355" s="8"/>
      <c r="EW355" s="8"/>
      <c r="EX355" s="8"/>
      <c r="EY355" s="8"/>
      <c r="EZ355" s="8"/>
      <c r="FA355" s="8"/>
      <c r="FB355" s="8"/>
      <c r="FC355" s="8"/>
      <c r="FD355" s="8"/>
      <c r="FE355" s="8"/>
      <c r="FF355" s="8"/>
      <c r="FG355" s="8"/>
      <c r="FH355" s="8"/>
      <c r="FI355" s="8"/>
      <c r="FJ355" s="8"/>
    </row>
    <row r="356" spans="1:166" x14ac:dyDescent="0.25">
      <c r="A356" t="s">
        <v>122</v>
      </c>
      <c r="C356" s="6">
        <v>39514</v>
      </c>
      <c r="D356" s="5"/>
      <c r="E356" s="6"/>
      <c r="G356" s="5">
        <v>79</v>
      </c>
      <c r="H356" t="s">
        <v>115</v>
      </c>
      <c r="I356" s="7">
        <v>8.9</v>
      </c>
      <c r="J356">
        <v>750</v>
      </c>
      <c r="K356" s="5">
        <f t="shared" si="5"/>
        <v>149.81273408239699</v>
      </c>
      <c r="L356" s="5"/>
      <c r="M356" s="8"/>
      <c r="N356" s="7">
        <v>20.066666666666666</v>
      </c>
      <c r="O356" s="7"/>
      <c r="P356" s="7"/>
      <c r="Q356" s="5"/>
      <c r="R356" s="5"/>
      <c r="S356" s="5"/>
      <c r="T356" s="5"/>
      <c r="U356" s="5"/>
      <c r="V356" s="5"/>
      <c r="W356" s="5"/>
      <c r="X356" s="8"/>
      <c r="Y356" s="8"/>
      <c r="Z356" s="8"/>
      <c r="AA356" s="8"/>
      <c r="AB356" s="8"/>
      <c r="AC356" s="5"/>
      <c r="AD356" s="8"/>
      <c r="AE356" s="8"/>
      <c r="AF356" s="8"/>
      <c r="AG356" s="8"/>
      <c r="AH356" s="8"/>
      <c r="AI356" s="8"/>
      <c r="AJ356" s="5"/>
      <c r="AK356" s="8"/>
      <c r="AL356" s="8"/>
      <c r="AM356" s="8"/>
      <c r="AN356" s="8"/>
      <c r="AO356" s="8"/>
      <c r="AP356" s="8"/>
      <c r="AQ356" s="9"/>
      <c r="AR356" s="8"/>
      <c r="AS356" s="8"/>
      <c r="AT356" s="8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8"/>
      <c r="BJ356" s="5"/>
      <c r="BK356" s="5"/>
      <c r="BL356" s="5"/>
      <c r="BM356" s="8"/>
      <c r="BN356" s="8"/>
      <c r="BO356" s="7"/>
      <c r="BP356" s="5"/>
      <c r="BQ356" s="5"/>
      <c r="BR356" s="5"/>
      <c r="BS356" s="5"/>
      <c r="BT356" s="7"/>
      <c r="BU356" s="7"/>
      <c r="BV356" s="7"/>
      <c r="BW356" s="7"/>
      <c r="BX356" s="7"/>
      <c r="BY356" s="7"/>
      <c r="BZ356" s="7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8"/>
      <c r="CL356" s="5"/>
      <c r="CM356" s="5"/>
      <c r="CN356" s="8"/>
      <c r="CO356" s="5"/>
      <c r="CP356" s="5"/>
      <c r="CQ356" s="5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  <c r="DR356" s="8"/>
      <c r="DS356" s="8"/>
      <c r="DT356" s="8"/>
      <c r="DU356" s="8"/>
      <c r="DV356" s="8"/>
      <c r="DW356" s="8"/>
      <c r="DX356" s="8"/>
      <c r="DY356" s="8"/>
      <c r="DZ356" s="8"/>
      <c r="EA356" s="8"/>
      <c r="EB356" s="8"/>
      <c r="EC356" s="8"/>
      <c r="ED356" s="8"/>
      <c r="EE356" s="8"/>
      <c r="EF356" s="8"/>
      <c r="EG356" s="8"/>
      <c r="EH356" s="8"/>
      <c r="EI356" s="8"/>
      <c r="EJ356" s="8"/>
      <c r="EK356" s="8"/>
      <c r="EL356" s="8"/>
      <c r="EM356" s="8"/>
      <c r="EN356" s="8"/>
      <c r="EO356" s="8"/>
      <c r="EP356" s="8"/>
      <c r="EQ356" s="8"/>
      <c r="ER356" s="8"/>
      <c r="ES356" s="8"/>
      <c r="ET356" s="8"/>
      <c r="EU356" s="8"/>
      <c r="EV356" s="8"/>
      <c r="EW356" s="8"/>
      <c r="EX356" s="8"/>
      <c r="EY356" s="8"/>
      <c r="EZ356" s="8"/>
      <c r="FA356" s="8"/>
      <c r="FB356" s="8"/>
      <c r="FC356" s="8"/>
      <c r="FD356" s="8"/>
      <c r="FE356" s="8"/>
      <c r="FF356" s="8"/>
      <c r="FG356" s="8"/>
      <c r="FH356" s="8"/>
      <c r="FI356" s="8"/>
      <c r="FJ356" s="8"/>
    </row>
    <row r="357" spans="1:166" x14ac:dyDescent="0.25">
      <c r="A357" t="s">
        <v>122</v>
      </c>
      <c r="C357" s="6">
        <v>39518</v>
      </c>
      <c r="D357" s="5">
        <v>6</v>
      </c>
      <c r="E357" s="6" t="s">
        <v>239</v>
      </c>
      <c r="F357" t="s">
        <v>89</v>
      </c>
      <c r="G357" s="5">
        <v>83</v>
      </c>
      <c r="H357" t="s">
        <v>115</v>
      </c>
      <c r="I357" s="7">
        <v>8.9</v>
      </c>
      <c r="J357">
        <v>750</v>
      </c>
      <c r="K357" s="5">
        <f t="shared" si="5"/>
        <v>149.81273408239699</v>
      </c>
      <c r="L357" s="5"/>
      <c r="M357" s="8"/>
      <c r="N357" s="8"/>
      <c r="O357" s="8"/>
      <c r="P357" s="8"/>
      <c r="Q357" s="5"/>
      <c r="R357" s="5"/>
      <c r="S357" s="5"/>
      <c r="T357" s="5"/>
      <c r="U357" s="5"/>
      <c r="V357" s="5"/>
      <c r="W357" s="5"/>
      <c r="X357" s="8"/>
      <c r="Y357" s="8"/>
      <c r="Z357" s="8"/>
      <c r="AA357" s="8"/>
      <c r="AB357" s="8"/>
      <c r="AC357" s="5">
        <v>367.80684747324574</v>
      </c>
      <c r="AD357" s="8"/>
      <c r="AE357" s="8"/>
      <c r="AF357" s="8"/>
      <c r="AG357" s="8"/>
      <c r="AH357" s="8"/>
      <c r="AI357" s="8"/>
      <c r="AJ357" s="5">
        <v>235.61814539827259</v>
      </c>
      <c r="AK357" s="8">
        <v>3.7904515815918858</v>
      </c>
      <c r="AL357" s="8"/>
      <c r="AM357" s="8"/>
      <c r="AN357" s="8"/>
      <c r="AO357" s="8"/>
      <c r="AP357" s="8"/>
      <c r="AQ357" s="9">
        <f>AK357/AJ357</f>
        <v>1.6087265160265009E-2</v>
      </c>
      <c r="AR357" s="8"/>
      <c r="AS357" s="8"/>
      <c r="AT357" s="8"/>
      <c r="AU357" s="5">
        <v>9.8376535140072541</v>
      </c>
      <c r="AV357" s="5"/>
      <c r="AW357" s="5"/>
      <c r="AX357" s="5"/>
      <c r="AY357" s="5">
        <v>120.68959639613995</v>
      </c>
      <c r="AZ357" s="5"/>
      <c r="BA357" s="5"/>
      <c r="BB357" s="5"/>
      <c r="BC357" s="5"/>
      <c r="BD357" s="5"/>
      <c r="BE357" s="5"/>
      <c r="BF357" s="5">
        <v>0</v>
      </c>
      <c r="BG357" s="5">
        <v>0</v>
      </c>
      <c r="BH357" s="5">
        <v>130.52724991014719</v>
      </c>
      <c r="BI357" s="8"/>
      <c r="BJ357" s="5"/>
      <c r="BK357" s="5">
        <f>AC357+AJ357+BH357</f>
        <v>733.95224278166552</v>
      </c>
      <c r="BL357" s="5"/>
      <c r="BM357" s="8">
        <f>BH357/BK357</f>
        <v>0.17784161189487113</v>
      </c>
      <c r="BN357" s="8"/>
      <c r="BO357" s="7"/>
      <c r="BP357" s="5"/>
      <c r="BQ357" s="5"/>
      <c r="BR357" s="5"/>
      <c r="BS357" s="5"/>
      <c r="BT357" s="7"/>
      <c r="BU357" s="7"/>
      <c r="BV357" s="7"/>
      <c r="BW357" s="7"/>
      <c r="BX357" s="8">
        <f>AC357/BK357</f>
        <v>0.50113185304709273</v>
      </c>
      <c r="BY357" s="8">
        <f>AJ357/BK357</f>
        <v>0.32102653505803613</v>
      </c>
      <c r="BZ357" s="8">
        <f>BH357/BK357</f>
        <v>0.17784161189487113</v>
      </c>
      <c r="CA357" s="5">
        <v>143.63197415195737</v>
      </c>
      <c r="CB357" s="5">
        <v>80.847207143969669</v>
      </c>
      <c r="CC357" s="5">
        <v>62.784767007987689</v>
      </c>
      <c r="CD357" s="5">
        <v>0</v>
      </c>
      <c r="CE357" s="5"/>
      <c r="CF357" s="5"/>
      <c r="CG357" s="5"/>
      <c r="CH357" s="5"/>
      <c r="CI357" s="5">
        <v>0</v>
      </c>
      <c r="CJ357" s="5"/>
      <c r="CK357" s="8"/>
      <c r="CL357" s="5"/>
      <c r="CM357" s="5"/>
      <c r="CN357" s="8"/>
      <c r="CO357" s="5"/>
      <c r="CP357" s="5"/>
      <c r="CQ357" s="5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  <c r="DO357" s="8"/>
      <c r="DP357" s="8"/>
      <c r="DQ357" s="8"/>
      <c r="DR357" s="8"/>
      <c r="DS357" s="8"/>
      <c r="DT357" s="8"/>
      <c r="DU357" s="8"/>
      <c r="DV357" s="8"/>
      <c r="DW357" s="8"/>
      <c r="DX357" s="8"/>
      <c r="DY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  <c r="ES357" s="8"/>
      <c r="ET357" s="8"/>
      <c r="EU357" s="8"/>
      <c r="EV357" s="8"/>
      <c r="EW357" s="8"/>
      <c r="EX357" s="8"/>
      <c r="EY357" s="8"/>
      <c r="EZ357" s="8"/>
      <c r="FA357" s="8"/>
      <c r="FB357" s="8"/>
      <c r="FC357" s="8"/>
      <c r="FD357" s="8"/>
      <c r="FE357" s="8"/>
      <c r="FF357" s="8"/>
      <c r="FG357" s="8"/>
      <c r="FH357" s="8"/>
      <c r="FI357" s="8"/>
      <c r="FJ357" s="8"/>
    </row>
    <row r="358" spans="1:166" x14ac:dyDescent="0.25">
      <c r="A358" t="s">
        <v>122</v>
      </c>
      <c r="C358" s="6">
        <v>39532</v>
      </c>
      <c r="D358" s="5"/>
      <c r="E358" s="6"/>
      <c r="G358" s="5">
        <v>97</v>
      </c>
      <c r="H358" t="s">
        <v>115</v>
      </c>
      <c r="I358" s="7">
        <v>8.9</v>
      </c>
      <c r="J358">
        <v>750</v>
      </c>
      <c r="K358" s="5">
        <f t="shared" ref="K358:K421" si="6">1000000/I358/J358</f>
        <v>149.81273408239699</v>
      </c>
      <c r="L358" s="5"/>
      <c r="M358" s="8"/>
      <c r="N358" s="8"/>
      <c r="O358" s="8"/>
      <c r="P358" s="8"/>
      <c r="Q358" s="5"/>
      <c r="R358" s="5"/>
      <c r="S358" s="5"/>
      <c r="T358" s="5"/>
      <c r="U358" s="5"/>
      <c r="V358" s="5"/>
      <c r="W358" s="5"/>
      <c r="X358" s="8"/>
      <c r="Y358" s="8"/>
      <c r="Z358" s="8"/>
      <c r="AA358" s="8"/>
      <c r="AB358" s="8"/>
      <c r="AC358" s="5">
        <v>412.50531933591083</v>
      </c>
      <c r="AD358" s="8"/>
      <c r="AE358" s="8"/>
      <c r="AF358" s="8"/>
      <c r="AG358" s="8"/>
      <c r="AH358" s="8"/>
      <c r="AI358" s="8"/>
      <c r="AJ358" s="5">
        <v>243.97306460067375</v>
      </c>
      <c r="AK358" s="8">
        <v>3.2513324637164551</v>
      </c>
      <c r="AL358" s="8"/>
      <c r="AM358" s="8"/>
      <c r="AN358" s="8"/>
      <c r="AO358" s="8"/>
      <c r="AP358" s="8"/>
      <c r="AQ358" s="9">
        <f>AK358/AJ358</f>
        <v>1.332660418492557E-2</v>
      </c>
      <c r="AR358" s="8"/>
      <c r="AS358" s="8"/>
      <c r="AT358" s="8"/>
      <c r="AU358" s="5">
        <v>1.8997649612066432</v>
      </c>
      <c r="AV358" s="5"/>
      <c r="AW358" s="5"/>
      <c r="AX358" s="5"/>
      <c r="AY358" s="5">
        <v>409.42615110714229</v>
      </c>
      <c r="AZ358" s="5"/>
      <c r="BA358" s="5"/>
      <c r="BB358" s="5"/>
      <c r="BC358" s="5"/>
      <c r="BD358" s="5"/>
      <c r="BE358" s="5"/>
      <c r="BF358" s="5">
        <v>0</v>
      </c>
      <c r="BG358" s="5">
        <v>0</v>
      </c>
      <c r="BH358" s="5">
        <v>411.32591606834893</v>
      </c>
      <c r="BI358" s="8"/>
      <c r="BJ358" s="5"/>
      <c r="BK358" s="5">
        <f>AC358+AJ358+BH358</f>
        <v>1067.8043000049336</v>
      </c>
      <c r="BL358" s="5"/>
      <c r="BM358" s="8">
        <f>BH358/BK358</f>
        <v>0.38520721078426867</v>
      </c>
      <c r="BN358" s="8"/>
      <c r="BO358" s="7"/>
      <c r="BP358" s="5"/>
      <c r="BQ358" s="5"/>
      <c r="BR358" s="5"/>
      <c r="BS358" s="5"/>
      <c r="BT358" s="7"/>
      <c r="BU358" s="7"/>
      <c r="BV358" s="7"/>
      <c r="BW358" s="7"/>
      <c r="BX358" s="8">
        <f>AC358/BK358</f>
        <v>0.38631172335043501</v>
      </c>
      <c r="BY358" s="8">
        <f>AJ358/BK358</f>
        <v>0.22848106586529621</v>
      </c>
      <c r="BZ358" s="8">
        <f>BH358/BK358</f>
        <v>0.38520721078426867</v>
      </c>
      <c r="CA358" s="5">
        <v>150.23906304964538</v>
      </c>
      <c r="CB358" s="5">
        <v>12.071644981981969</v>
      </c>
      <c r="CC358" s="5">
        <v>138.16741806766342</v>
      </c>
      <c r="CD358" s="5">
        <v>0</v>
      </c>
      <c r="CE358" s="5"/>
      <c r="CF358" s="5"/>
      <c r="CG358" s="5"/>
      <c r="CH358" s="5"/>
      <c r="CI358" s="5">
        <v>0</v>
      </c>
      <c r="CJ358" s="5"/>
      <c r="CK358" s="8"/>
      <c r="CL358" s="5"/>
      <c r="CM358" s="5"/>
      <c r="CN358" s="8"/>
      <c r="CO358" s="5"/>
      <c r="CP358" s="5"/>
      <c r="CQ358" s="5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  <c r="DD358" s="8"/>
      <c r="DE358" s="8"/>
      <c r="DF358" s="8"/>
      <c r="DG358" s="8"/>
      <c r="DH358" s="8"/>
      <c r="DI358" s="8"/>
      <c r="DJ358" s="8"/>
      <c r="DK358" s="8"/>
      <c r="DL358" s="8"/>
      <c r="DM358" s="8"/>
      <c r="DN358" s="8"/>
      <c r="DO358" s="8"/>
      <c r="DP358" s="8"/>
      <c r="DQ358" s="8"/>
      <c r="DR358" s="8"/>
      <c r="DS358" s="8"/>
      <c r="DT358" s="8"/>
      <c r="DU358" s="8"/>
      <c r="DV358" s="8"/>
      <c r="DW358" s="8"/>
      <c r="DX358" s="8"/>
      <c r="DY358" s="8"/>
      <c r="DZ358" s="8"/>
      <c r="EA358" s="8"/>
      <c r="EB358" s="8"/>
      <c r="EC358" s="8"/>
      <c r="ED358" s="8"/>
      <c r="EE358" s="8"/>
      <c r="EF358" s="8"/>
      <c r="EG358" s="8"/>
      <c r="EH358" s="8"/>
      <c r="EI358" s="8"/>
      <c r="EJ358" s="8"/>
      <c r="EK358" s="8"/>
      <c r="EL358" s="8"/>
      <c r="EM358" s="8"/>
      <c r="EN358" s="8"/>
      <c r="EO358" s="8"/>
      <c r="EP358" s="8"/>
      <c r="EQ358" s="8"/>
      <c r="ER358" s="8"/>
      <c r="ES358" s="8"/>
      <c r="ET358" s="8"/>
      <c r="EU358" s="8"/>
      <c r="EV358" s="8"/>
      <c r="EW358" s="8"/>
      <c r="EX358" s="8"/>
      <c r="EY358" s="8"/>
      <c r="EZ358" s="8"/>
      <c r="FA358" s="8"/>
      <c r="FB358" s="8"/>
      <c r="FC358" s="8"/>
      <c r="FD358" s="8"/>
      <c r="FE358" s="8"/>
      <c r="FF358" s="8"/>
      <c r="FG358" s="8"/>
      <c r="FH358" s="8"/>
      <c r="FI358" s="8"/>
      <c r="FJ358" s="8"/>
    </row>
    <row r="359" spans="1:166" x14ac:dyDescent="0.25">
      <c r="A359" t="s">
        <v>122</v>
      </c>
      <c r="C359" s="6">
        <v>39533</v>
      </c>
      <c r="D359" s="5"/>
      <c r="E359" s="6"/>
      <c r="G359" s="5">
        <v>98</v>
      </c>
      <c r="H359" t="s">
        <v>115</v>
      </c>
      <c r="I359" s="7">
        <v>8.9</v>
      </c>
      <c r="J359">
        <v>750</v>
      </c>
      <c r="K359" s="5">
        <f t="shared" si="6"/>
        <v>149.81273408239699</v>
      </c>
      <c r="L359" s="5"/>
      <c r="M359" s="8"/>
      <c r="N359" s="7">
        <v>23.2</v>
      </c>
      <c r="O359" s="7"/>
      <c r="P359" s="7"/>
      <c r="Q359" s="5"/>
      <c r="R359" s="5"/>
      <c r="S359" s="5"/>
      <c r="T359" s="5"/>
      <c r="U359" s="5"/>
      <c r="V359" s="5"/>
      <c r="W359" s="5"/>
      <c r="X359" s="8"/>
      <c r="Y359" s="8"/>
      <c r="Z359" s="8"/>
      <c r="AA359" s="8"/>
      <c r="AB359" s="8"/>
      <c r="AC359" s="5"/>
      <c r="AD359" s="8"/>
      <c r="AE359" s="8"/>
      <c r="AF359" s="8"/>
      <c r="AG359" s="8"/>
      <c r="AH359" s="8"/>
      <c r="AI359" s="8"/>
      <c r="AJ359" s="5"/>
      <c r="AK359" s="8"/>
      <c r="AL359" s="8"/>
      <c r="AM359" s="8"/>
      <c r="AN359" s="8"/>
      <c r="AO359" s="8"/>
      <c r="AP359" s="8"/>
      <c r="AQ359" s="9"/>
      <c r="AR359" s="8"/>
      <c r="AS359" s="8"/>
      <c r="AT359" s="8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8"/>
      <c r="BJ359" s="5"/>
      <c r="BK359" s="5"/>
      <c r="BL359" s="5"/>
      <c r="BM359" s="8"/>
      <c r="BN359" s="8"/>
      <c r="BO359" s="7"/>
      <c r="BP359" s="5"/>
      <c r="BQ359" s="5"/>
      <c r="BR359" s="5"/>
      <c r="BS359" s="5"/>
      <c r="BT359" s="7"/>
      <c r="BU359" s="7"/>
      <c r="BV359" s="7"/>
      <c r="BW359" s="7"/>
      <c r="BX359" s="7"/>
      <c r="BY359" s="7"/>
      <c r="BZ359" s="7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8"/>
      <c r="CL359" s="5"/>
      <c r="CM359" s="5"/>
      <c r="CN359" s="8"/>
      <c r="CO359" s="5"/>
      <c r="CP359" s="5"/>
      <c r="CQ359" s="5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  <c r="DR359" s="8"/>
      <c r="DS359" s="8"/>
      <c r="DT359" s="8"/>
      <c r="DU359" s="8"/>
      <c r="DV359" s="8"/>
      <c r="DW359" s="8"/>
      <c r="DX359" s="8"/>
      <c r="DY359" s="8"/>
      <c r="DZ359" s="8"/>
      <c r="EA359" s="8"/>
      <c r="EB359" s="8"/>
      <c r="EC359" s="8"/>
      <c r="ED359" s="8"/>
      <c r="EE359" s="8"/>
      <c r="EF359" s="8"/>
      <c r="EG359" s="8"/>
      <c r="EH359" s="8"/>
      <c r="EI359" s="8"/>
      <c r="EJ359" s="8"/>
      <c r="EK359" s="8"/>
      <c r="EL359" s="8"/>
      <c r="EM359" s="8"/>
      <c r="EN359" s="8"/>
      <c r="EO359" s="8"/>
      <c r="EP359" s="8"/>
      <c r="EQ359" s="8"/>
      <c r="ER359" s="8"/>
      <c r="ES359" s="8"/>
      <c r="ET359" s="8"/>
      <c r="EU359" s="8"/>
      <c r="EV359" s="8"/>
      <c r="EW359" s="8"/>
      <c r="EX359" s="8"/>
      <c r="EY359" s="8"/>
      <c r="EZ359" s="8"/>
      <c r="FA359" s="8"/>
      <c r="FB359" s="8"/>
      <c r="FC359" s="8"/>
      <c r="FD359" s="8"/>
      <c r="FE359" s="8"/>
      <c r="FF359" s="8"/>
      <c r="FG359" s="8"/>
      <c r="FH359" s="8"/>
      <c r="FI359" s="8"/>
      <c r="FJ359" s="8"/>
    </row>
    <row r="360" spans="1:166" x14ac:dyDescent="0.25">
      <c r="A360" t="s">
        <v>122</v>
      </c>
      <c r="C360" s="6">
        <v>39541</v>
      </c>
      <c r="D360" s="5">
        <v>7</v>
      </c>
      <c r="E360" t="s">
        <v>208</v>
      </c>
      <c r="F360" t="s">
        <v>14</v>
      </c>
      <c r="G360" s="5">
        <v>106</v>
      </c>
      <c r="H360" t="s">
        <v>115</v>
      </c>
      <c r="I360" s="7">
        <v>8.9</v>
      </c>
      <c r="J360">
        <v>750</v>
      </c>
      <c r="K360" s="5">
        <f t="shared" si="6"/>
        <v>149.81273408239699</v>
      </c>
      <c r="L360" s="5"/>
      <c r="M360" s="8"/>
      <c r="N360" s="8"/>
      <c r="O360" s="8"/>
      <c r="P360" s="8"/>
      <c r="Q360" s="5"/>
      <c r="R360" s="5"/>
      <c r="S360" s="5"/>
      <c r="T360" s="5"/>
      <c r="U360" s="5">
        <v>106</v>
      </c>
      <c r="V360" s="5"/>
      <c r="W360" s="5"/>
      <c r="X360" s="8"/>
      <c r="Y360" s="8"/>
      <c r="Z360" s="8"/>
      <c r="AA360" s="8"/>
      <c r="AB360" s="8"/>
      <c r="AC360" s="5"/>
      <c r="AD360" s="8"/>
      <c r="AE360" s="8"/>
      <c r="AF360" s="8"/>
      <c r="AG360" s="8"/>
      <c r="AH360" s="8"/>
      <c r="AI360" s="8"/>
      <c r="AJ360" s="5"/>
      <c r="AK360" s="8"/>
      <c r="AL360" s="8"/>
      <c r="AM360" s="8"/>
      <c r="AN360" s="8"/>
      <c r="AO360" s="8"/>
      <c r="AP360" s="8"/>
      <c r="AQ360" s="9"/>
      <c r="AR360" s="8"/>
      <c r="AS360" s="8"/>
      <c r="AT360" s="8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8"/>
      <c r="BJ360" s="5"/>
      <c r="BK360" s="5"/>
      <c r="BL360" s="5"/>
      <c r="BM360" s="8"/>
      <c r="BN360" s="8"/>
      <c r="BO360" s="7"/>
      <c r="BP360" s="5"/>
      <c r="BQ360" s="5"/>
      <c r="BR360" s="5"/>
      <c r="BS360" s="5"/>
      <c r="BT360" s="7"/>
      <c r="BU360" s="7"/>
      <c r="BV360" s="7"/>
      <c r="BW360" s="7"/>
      <c r="BX360" s="7"/>
      <c r="BY360" s="7"/>
      <c r="BZ360" s="7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8"/>
      <c r="CL360" s="5"/>
      <c r="CM360" s="5"/>
      <c r="CN360" s="8"/>
      <c r="CO360" s="5"/>
      <c r="CP360" s="5"/>
      <c r="CQ360" s="5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8"/>
      <c r="DE360" s="8"/>
      <c r="DF360" s="8"/>
      <c r="DG360" s="8"/>
      <c r="DH360" s="8"/>
      <c r="DI360" s="8"/>
      <c r="DJ360" s="8"/>
      <c r="DK360" s="8"/>
      <c r="DL360" s="8"/>
      <c r="DM360" s="8"/>
      <c r="DN360" s="8"/>
      <c r="DO360" s="8"/>
      <c r="DP360" s="8"/>
      <c r="DQ360" s="8"/>
      <c r="DR360" s="8"/>
      <c r="DS360" s="8"/>
      <c r="DT360" s="8"/>
      <c r="DU360" s="8"/>
      <c r="DV360" s="8"/>
      <c r="DW360" s="8"/>
      <c r="DX360" s="8"/>
      <c r="DY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  <c r="EK360" s="8"/>
      <c r="EL360" s="8"/>
      <c r="EM360" s="8"/>
      <c r="EN360" s="8"/>
      <c r="EO360" s="8"/>
      <c r="EP360" s="8"/>
      <c r="EQ360" s="8"/>
      <c r="ER360" s="8"/>
      <c r="ES360" s="8"/>
      <c r="ET360" s="8"/>
      <c r="EU360" s="8"/>
      <c r="EV360" s="8"/>
      <c r="EW360" s="8"/>
      <c r="EX360" s="8"/>
      <c r="EY360" s="8"/>
      <c r="EZ360" s="8"/>
      <c r="FA360" s="8"/>
      <c r="FB360" s="8"/>
      <c r="FC360" s="8"/>
      <c r="FD360" s="8"/>
      <c r="FE360" s="8"/>
      <c r="FF360" s="8"/>
      <c r="FG360" s="8"/>
      <c r="FH360" s="8"/>
      <c r="FI360" s="8"/>
      <c r="FJ360" s="8"/>
    </row>
    <row r="361" spans="1:166" x14ac:dyDescent="0.25">
      <c r="A361" t="s">
        <v>122</v>
      </c>
      <c r="C361" s="6">
        <v>39552</v>
      </c>
      <c r="D361" s="5"/>
      <c r="E361" s="6"/>
      <c r="G361" s="5">
        <v>117</v>
      </c>
      <c r="H361" t="s">
        <v>115</v>
      </c>
      <c r="I361" s="7">
        <v>8.9</v>
      </c>
      <c r="J361">
        <v>750</v>
      </c>
      <c r="K361" s="5">
        <f t="shared" si="6"/>
        <v>149.81273408239699</v>
      </c>
      <c r="L361" s="5"/>
      <c r="M361" s="8"/>
      <c r="N361" s="8"/>
      <c r="O361" s="8"/>
      <c r="P361" s="8"/>
      <c r="Q361" s="5"/>
      <c r="R361" s="5"/>
      <c r="S361" s="5"/>
      <c r="T361" s="5"/>
      <c r="U361" s="5"/>
      <c r="V361" s="5"/>
      <c r="W361" s="5"/>
      <c r="X361" s="8"/>
      <c r="Y361" s="8"/>
      <c r="Z361" s="8"/>
      <c r="AA361" s="8"/>
      <c r="AB361" s="8"/>
      <c r="AC361" s="5">
        <v>446.2210261874672</v>
      </c>
      <c r="AD361" s="8"/>
      <c r="AE361" s="8"/>
      <c r="AF361" s="8"/>
      <c r="AG361" s="8"/>
      <c r="AH361" s="8"/>
      <c r="AI361" s="8"/>
      <c r="AJ361" s="5">
        <v>286.5328329966087</v>
      </c>
      <c r="AK361" s="8">
        <v>3.1740364782138819</v>
      </c>
      <c r="AL361" s="8"/>
      <c r="AM361" s="8"/>
      <c r="AN361" s="8"/>
      <c r="AO361" s="8"/>
      <c r="AP361" s="8"/>
      <c r="AQ361" s="9">
        <f>AK361/AJ361</f>
        <v>1.1077391882177247E-2</v>
      </c>
      <c r="AR361" s="8"/>
      <c r="AS361" s="8"/>
      <c r="AT361" s="8"/>
      <c r="AU361" s="5">
        <v>0.276630518806458</v>
      </c>
      <c r="AV361" s="5"/>
      <c r="AW361" s="5"/>
      <c r="AX361" s="5"/>
      <c r="AY361" s="5">
        <v>601.3221267839881</v>
      </c>
      <c r="AZ361" s="5"/>
      <c r="BA361" s="5"/>
      <c r="BB361" s="5"/>
      <c r="BC361" s="5"/>
      <c r="BD361" s="5"/>
      <c r="BE361" s="5"/>
      <c r="BF361" s="5">
        <v>0</v>
      </c>
      <c r="BG361" s="5">
        <v>0</v>
      </c>
      <c r="BH361" s="5">
        <v>601.59875730279452</v>
      </c>
      <c r="BI361" s="8"/>
      <c r="BJ361" s="5"/>
      <c r="BK361" s="5">
        <f>AC361+AJ361+BH361</f>
        <v>1334.3526164868704</v>
      </c>
      <c r="BL361" s="5"/>
      <c r="BM361" s="8">
        <f>BH361/BK361</f>
        <v>0.45085440675097149</v>
      </c>
      <c r="BN361" s="8"/>
      <c r="BO361" s="7"/>
      <c r="BP361" s="5"/>
      <c r="BQ361" s="5"/>
      <c r="BR361" s="5"/>
      <c r="BS361" s="5"/>
      <c r="BT361" s="7"/>
      <c r="BU361" s="7"/>
      <c r="BV361" s="7"/>
      <c r="BW361" s="7"/>
      <c r="BX361" s="8">
        <f>AC361/BK361</f>
        <v>0.33441012568498824</v>
      </c>
      <c r="BY361" s="8">
        <f>AJ361/BK361</f>
        <v>0.21473546756404033</v>
      </c>
      <c r="BZ361" s="8">
        <f>BH361/BK361</f>
        <v>0.45085440675097149</v>
      </c>
      <c r="CA361" s="5">
        <v>143.25443897385659</v>
      </c>
      <c r="CB361" s="5">
        <v>2.0747288910484349</v>
      </c>
      <c r="CC361" s="5">
        <v>141.17971008280816</v>
      </c>
      <c r="CD361" s="5">
        <v>0</v>
      </c>
      <c r="CE361" s="5"/>
      <c r="CF361" s="5"/>
      <c r="CG361" s="5"/>
      <c r="CH361" s="5"/>
      <c r="CI361" s="5">
        <v>0</v>
      </c>
      <c r="CJ361" s="5"/>
      <c r="CK361" s="8"/>
      <c r="CL361" s="5"/>
      <c r="CM361" s="5"/>
      <c r="CN361" s="8"/>
      <c r="CO361" s="5"/>
      <c r="CP361" s="5"/>
      <c r="CQ361" s="5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  <c r="DR361" s="8"/>
      <c r="DS361" s="8"/>
      <c r="DT361" s="8"/>
      <c r="DU361" s="8"/>
      <c r="DV361" s="8"/>
      <c r="DW361" s="8"/>
      <c r="DX361" s="8"/>
      <c r="DY361" s="8"/>
      <c r="DZ361" s="8"/>
      <c r="EA361" s="8"/>
      <c r="EB361" s="8"/>
      <c r="EC361" s="8"/>
      <c r="ED361" s="8"/>
      <c r="EE361" s="8"/>
      <c r="EF361" s="8"/>
      <c r="EG361" s="8"/>
      <c r="EH361" s="8"/>
      <c r="EI361" s="8"/>
      <c r="EJ361" s="8"/>
      <c r="EK361" s="8"/>
      <c r="EL361" s="8"/>
      <c r="EM361" s="8"/>
      <c r="EN361" s="8"/>
      <c r="EO361" s="8"/>
      <c r="EP361" s="8"/>
      <c r="EQ361" s="8"/>
      <c r="ER361" s="8"/>
      <c r="ES361" s="8"/>
      <c r="ET361" s="8"/>
      <c r="EU361" s="8"/>
      <c r="EV361" s="8"/>
      <c r="EW361" s="8"/>
      <c r="EX361" s="8"/>
      <c r="EY361" s="8"/>
      <c r="EZ361" s="8"/>
      <c r="FA361" s="8"/>
      <c r="FB361" s="8"/>
      <c r="FC361" s="8"/>
      <c r="FD361" s="8"/>
      <c r="FE361" s="8"/>
      <c r="FF361" s="8"/>
      <c r="FG361" s="8"/>
      <c r="FH361" s="8"/>
      <c r="FI361" s="8"/>
      <c r="FJ361" s="8"/>
    </row>
    <row r="362" spans="1:166" x14ac:dyDescent="0.25">
      <c r="A362" t="s">
        <v>122</v>
      </c>
      <c r="C362" s="6">
        <v>39555</v>
      </c>
      <c r="D362" s="5"/>
      <c r="E362" s="6"/>
      <c r="G362" s="5">
        <v>120</v>
      </c>
      <c r="H362" t="s">
        <v>115</v>
      </c>
      <c r="I362" s="7">
        <v>8.9</v>
      </c>
      <c r="J362">
        <v>750</v>
      </c>
      <c r="K362" s="5">
        <f t="shared" si="6"/>
        <v>149.81273408239699</v>
      </c>
      <c r="L362" s="5"/>
      <c r="M362" s="8"/>
      <c r="N362" s="7">
        <v>26.2</v>
      </c>
      <c r="O362" s="7"/>
      <c r="P362" s="7"/>
      <c r="Q362" s="5"/>
      <c r="R362" s="5"/>
      <c r="S362" s="5"/>
      <c r="T362" s="5"/>
      <c r="U362" s="5"/>
      <c r="V362" s="5"/>
      <c r="W362" s="5"/>
      <c r="X362" s="8"/>
      <c r="Y362" s="8"/>
      <c r="Z362" s="8"/>
      <c r="AA362" s="8"/>
      <c r="AB362" s="8"/>
      <c r="AC362" s="5"/>
      <c r="AD362" s="8"/>
      <c r="AE362" s="8"/>
      <c r="AF362" s="8"/>
      <c r="AG362" s="8"/>
      <c r="AH362" s="8"/>
      <c r="AI362" s="8"/>
      <c r="AJ362" s="5"/>
      <c r="AK362" s="8"/>
      <c r="AL362" s="8"/>
      <c r="AM362" s="8"/>
      <c r="AN362" s="8"/>
      <c r="AO362" s="8"/>
      <c r="AP362" s="8"/>
      <c r="AQ362" s="9"/>
      <c r="AR362" s="8"/>
      <c r="AS362" s="8"/>
      <c r="AT362" s="8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8"/>
      <c r="BJ362" s="5"/>
      <c r="BK362" s="5"/>
      <c r="BL362" s="5"/>
      <c r="BM362" s="8"/>
      <c r="BN362" s="8"/>
      <c r="BO362" s="7"/>
      <c r="BP362" s="5"/>
      <c r="BQ362" s="5"/>
      <c r="BR362" s="5"/>
      <c r="BS362" s="5"/>
      <c r="BT362" s="7"/>
      <c r="BU362" s="7"/>
      <c r="BV362" s="7"/>
      <c r="BW362" s="7"/>
      <c r="BX362" s="7"/>
      <c r="BY362" s="7"/>
      <c r="BZ362" s="7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8"/>
      <c r="CL362" s="5"/>
      <c r="CM362" s="5"/>
      <c r="CN362" s="8"/>
      <c r="CO362" s="5"/>
      <c r="CP362" s="5"/>
      <c r="CQ362" s="5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  <c r="ES362" s="8"/>
      <c r="ET362" s="8"/>
      <c r="EU362" s="8"/>
      <c r="EV362" s="8"/>
      <c r="EW362" s="8"/>
      <c r="EX362" s="8"/>
      <c r="EY362" s="8"/>
      <c r="EZ362" s="8"/>
      <c r="FA362" s="8"/>
      <c r="FB362" s="8"/>
      <c r="FC362" s="8"/>
      <c r="FD362" s="8"/>
      <c r="FE362" s="8"/>
      <c r="FF362" s="8"/>
      <c r="FG362" s="8"/>
      <c r="FH362" s="8"/>
      <c r="FI362" s="8"/>
      <c r="FJ362" s="8"/>
    </row>
    <row r="363" spans="1:166" x14ac:dyDescent="0.25">
      <c r="A363" t="s">
        <v>122</v>
      </c>
      <c r="C363" s="6">
        <v>39566</v>
      </c>
      <c r="D363" s="5"/>
      <c r="E363" s="6"/>
      <c r="G363" s="5">
        <v>131</v>
      </c>
      <c r="H363" t="s">
        <v>115</v>
      </c>
      <c r="I363" s="7">
        <v>8.9</v>
      </c>
      <c r="J363">
        <v>750</v>
      </c>
      <c r="K363" s="5">
        <f t="shared" si="6"/>
        <v>149.81273408239699</v>
      </c>
      <c r="L363" s="5"/>
      <c r="M363" s="8"/>
      <c r="N363" s="8"/>
      <c r="O363" s="8"/>
      <c r="P363" s="8"/>
      <c r="Q363" s="5"/>
      <c r="R363" s="5"/>
      <c r="S363" s="5"/>
      <c r="T363" s="5"/>
      <c r="U363" s="5"/>
      <c r="V363" s="5"/>
      <c r="W363" s="5"/>
      <c r="X363" s="8"/>
      <c r="Y363" s="8"/>
      <c r="Z363" s="8"/>
      <c r="AA363" s="8"/>
      <c r="AB363" s="8"/>
      <c r="AC363" s="5">
        <v>546.54685552083959</v>
      </c>
      <c r="AD363" s="8"/>
      <c r="AE363" s="8"/>
      <c r="AF363" s="8"/>
      <c r="AG363" s="8"/>
      <c r="AH363" s="8"/>
      <c r="AI363" s="8"/>
      <c r="AJ363" s="5"/>
      <c r="AK363" s="8">
        <v>3.2369820736482384</v>
      </c>
      <c r="AL363" s="8"/>
      <c r="AM363" s="8"/>
      <c r="AN363" s="8"/>
      <c r="AO363" s="8"/>
      <c r="AP363" s="8"/>
      <c r="AQ363" s="9"/>
      <c r="AR363" s="8"/>
      <c r="AS363" s="8"/>
      <c r="AT363" s="8"/>
      <c r="AU363" s="5">
        <v>1.9797649612066401</v>
      </c>
      <c r="AV363" s="5"/>
      <c r="AW363" s="5"/>
      <c r="AX363" s="5"/>
      <c r="AY363" s="5">
        <v>338.84157920567577</v>
      </c>
      <c r="AZ363" s="5"/>
      <c r="BA363" s="5"/>
      <c r="BB363" s="5"/>
      <c r="BC363" s="5"/>
      <c r="BD363" s="5"/>
      <c r="BE363" s="5"/>
      <c r="BF363" s="5">
        <v>28.740999999999996</v>
      </c>
      <c r="BG363" s="5">
        <v>0</v>
      </c>
      <c r="BH363" s="5">
        <v>369.56234416688238</v>
      </c>
      <c r="BI363" s="8"/>
      <c r="BJ363" s="5"/>
      <c r="BK363" s="5">
        <f>AC363+AJ363+BH363</f>
        <v>916.10919968772191</v>
      </c>
      <c r="BL363" s="5"/>
      <c r="BM363" s="8">
        <f>BH363/BK363</f>
        <v>0.40340424950743503</v>
      </c>
      <c r="BN363" s="8"/>
      <c r="BO363" s="7"/>
      <c r="BP363" s="5"/>
      <c r="BQ363" s="5"/>
      <c r="BR363" s="5"/>
      <c r="BS363" s="5"/>
      <c r="BT363" s="7"/>
      <c r="BU363" s="7"/>
      <c r="BV363" s="7"/>
      <c r="BW363" s="7"/>
      <c r="BX363" s="8">
        <f>AC363/BK363</f>
        <v>0.59659575049256508</v>
      </c>
      <c r="BY363" s="8">
        <f>AJ363/BK363</f>
        <v>0</v>
      </c>
      <c r="BZ363" s="8">
        <f>BH363/BK363</f>
        <v>0.40340424950743503</v>
      </c>
      <c r="CA363" s="5">
        <v>174.19959784411554</v>
      </c>
      <c r="CB363" s="5">
        <v>13.292026218599302</v>
      </c>
      <c r="CC363" s="5">
        <v>93.647868732032094</v>
      </c>
      <c r="CD363" s="5">
        <v>58.097655381462346</v>
      </c>
      <c r="CE363" s="5"/>
      <c r="CF363" s="5"/>
      <c r="CG363" s="5"/>
      <c r="CH363" s="5"/>
      <c r="CI363" s="5">
        <v>9.1620475120217968</v>
      </c>
      <c r="CJ363" s="5"/>
      <c r="CK363" s="8"/>
      <c r="CL363" s="5"/>
      <c r="CM363" s="5"/>
      <c r="CN363" s="8"/>
      <c r="CO363" s="5"/>
      <c r="CP363" s="5"/>
      <c r="CQ363" s="5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  <c r="DO363" s="8"/>
      <c r="DP363" s="8"/>
      <c r="DQ363" s="8"/>
      <c r="DR363" s="8"/>
      <c r="DS363" s="8"/>
      <c r="DT363" s="8"/>
      <c r="DU363" s="8"/>
      <c r="DV363" s="8"/>
      <c r="DW363" s="8"/>
      <c r="DX363" s="8"/>
      <c r="DY363" s="8"/>
      <c r="DZ363" s="8"/>
      <c r="EA363" s="8"/>
      <c r="EB363" s="8"/>
      <c r="EC363" s="8"/>
      <c r="ED363" s="8"/>
      <c r="EE363" s="8"/>
      <c r="EF363" s="8"/>
      <c r="EG363" s="8"/>
      <c r="EH363" s="8"/>
      <c r="EI363" s="8"/>
      <c r="EJ363" s="8"/>
      <c r="EK363" s="8"/>
      <c r="EL363" s="8"/>
      <c r="EM363" s="8"/>
      <c r="EN363" s="8"/>
      <c r="EO363" s="8"/>
      <c r="EP363" s="8"/>
      <c r="EQ363" s="8"/>
      <c r="ER363" s="8"/>
      <c r="ES363" s="8"/>
      <c r="ET363" s="8"/>
      <c r="EU363" s="8"/>
      <c r="EV363" s="8"/>
      <c r="EW363" s="8"/>
      <c r="EX363" s="8"/>
      <c r="EY363" s="8"/>
      <c r="EZ363" s="8"/>
      <c r="FA363" s="8"/>
      <c r="FB363" s="8"/>
      <c r="FC363" s="8"/>
      <c r="FD363" s="8"/>
      <c r="FE363" s="8"/>
      <c r="FF363" s="8"/>
      <c r="FG363" s="8"/>
      <c r="FH363" s="8"/>
      <c r="FI363" s="8"/>
      <c r="FJ363" s="8"/>
    </row>
    <row r="364" spans="1:166" x14ac:dyDescent="0.25">
      <c r="A364" t="s">
        <v>122</v>
      </c>
      <c r="C364" s="6">
        <v>39580</v>
      </c>
      <c r="D364" s="5"/>
      <c r="E364" s="6"/>
      <c r="G364" s="5">
        <v>145</v>
      </c>
      <c r="H364" t="s">
        <v>115</v>
      </c>
      <c r="I364" s="7">
        <v>8.9</v>
      </c>
      <c r="J364">
        <v>750</v>
      </c>
      <c r="K364" s="5">
        <f t="shared" si="6"/>
        <v>149.81273408239699</v>
      </c>
      <c r="L364" s="5"/>
      <c r="M364" s="8"/>
      <c r="N364" s="8"/>
      <c r="O364" s="8"/>
      <c r="P364" s="8"/>
      <c r="Q364" s="5"/>
      <c r="R364" s="5"/>
      <c r="S364" s="5"/>
      <c r="T364" s="5"/>
      <c r="U364" s="5"/>
      <c r="V364" s="5"/>
      <c r="W364" s="5"/>
      <c r="X364" s="8"/>
      <c r="Y364" s="8"/>
      <c r="Z364" s="8"/>
      <c r="AA364" s="8"/>
      <c r="AB364" s="8"/>
      <c r="AC364" s="5">
        <v>646.87268485421203</v>
      </c>
      <c r="AD364" s="8"/>
      <c r="AE364" s="8"/>
      <c r="AF364" s="8"/>
      <c r="AG364" s="8"/>
      <c r="AH364" s="8"/>
      <c r="AI364" s="8"/>
      <c r="AJ364" s="5">
        <v>265.63192580872618</v>
      </c>
      <c r="AK364" s="8">
        <v>2.8278217650052544</v>
      </c>
      <c r="AL364" s="8"/>
      <c r="AM364" s="8"/>
      <c r="AN364" s="8"/>
      <c r="AO364" s="8"/>
      <c r="AP364" s="8"/>
      <c r="AQ364" s="9">
        <f>AK364/AJ364</f>
        <v>1.064563966246093E-2</v>
      </c>
      <c r="AR364" s="8"/>
      <c r="AS364" s="8"/>
      <c r="AT364" s="8"/>
      <c r="AU364" s="5">
        <v>3.9375964340819474</v>
      </c>
      <c r="AV364" s="5"/>
      <c r="AW364" s="5"/>
      <c r="AX364" s="5"/>
      <c r="AY364" s="5">
        <v>242.6414815000914</v>
      </c>
      <c r="AZ364" s="5"/>
      <c r="BA364" s="5"/>
      <c r="BB364" s="5"/>
      <c r="BC364" s="5"/>
      <c r="BD364" s="5"/>
      <c r="BE364" s="5"/>
      <c r="BF364" s="5">
        <v>32.075004285959203</v>
      </c>
      <c r="BG364" s="5">
        <v>551.61155664125977</v>
      </c>
      <c r="BH364" s="5">
        <v>830.26563886139229</v>
      </c>
      <c r="BI364" s="8"/>
      <c r="BJ364" s="5"/>
      <c r="BK364" s="5">
        <f>AC364+AJ364+BH364</f>
        <v>1742.7702495243304</v>
      </c>
      <c r="BL364" s="5"/>
      <c r="BM364" s="8">
        <f>BH364/BK364</f>
        <v>0.47640567601380845</v>
      </c>
      <c r="BN364" s="8"/>
      <c r="BO364" s="7"/>
      <c r="BP364" s="5"/>
      <c r="BQ364" s="5"/>
      <c r="BR364" s="5"/>
      <c r="BS364" s="5"/>
      <c r="BT364" s="7"/>
      <c r="BU364" s="7"/>
      <c r="BV364" s="7"/>
      <c r="BW364" s="7"/>
      <c r="BX364" s="8">
        <f>AC364/BK364</f>
        <v>0.37117496413010759</v>
      </c>
      <c r="BY364" s="8">
        <f>AJ364/BK364</f>
        <v>0.15241935985608399</v>
      </c>
      <c r="BZ364" s="8">
        <f>BH364/BK364</f>
        <v>0.47640567601380845</v>
      </c>
      <c r="CA364" s="5">
        <v>193.60596958654415</v>
      </c>
      <c r="CB364" s="5">
        <v>27.89130807474713</v>
      </c>
      <c r="CC364" s="5">
        <v>46.297208188077732</v>
      </c>
      <c r="CD364" s="5">
        <v>108.7531296480807</v>
      </c>
      <c r="CE364" s="5"/>
      <c r="CF364" s="5"/>
      <c r="CG364" s="5"/>
      <c r="CH364" s="5"/>
      <c r="CI364" s="5">
        <v>10.66432367563861</v>
      </c>
      <c r="CJ364" s="5"/>
      <c r="CK364" s="8"/>
      <c r="CL364" s="5"/>
      <c r="CM364" s="5"/>
      <c r="CN364" s="8"/>
      <c r="CO364" s="5"/>
      <c r="CP364" s="5"/>
      <c r="CQ364" s="5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  <c r="DO364" s="8"/>
      <c r="DP364" s="8"/>
      <c r="DQ364" s="8"/>
      <c r="DR364" s="8"/>
      <c r="DS364" s="8"/>
      <c r="DT364" s="8"/>
      <c r="DU364" s="8"/>
      <c r="DV364" s="8"/>
      <c r="DW364" s="8"/>
      <c r="DX364" s="8"/>
      <c r="DY364" s="8"/>
      <c r="DZ364" s="8"/>
      <c r="EA364" s="8"/>
      <c r="EB364" s="8"/>
      <c r="EC364" s="8"/>
      <c r="ED364" s="8"/>
      <c r="EE364" s="8"/>
      <c r="EF364" s="8"/>
      <c r="EG364" s="8"/>
      <c r="EH364" s="8"/>
      <c r="EI364" s="8"/>
      <c r="EJ364" s="8"/>
      <c r="EK364" s="8"/>
      <c r="EL364" s="8"/>
      <c r="EM364" s="8"/>
      <c r="EN364" s="8"/>
      <c r="EO364" s="8"/>
      <c r="EP364" s="8"/>
      <c r="EQ364" s="8"/>
      <c r="ER364" s="8"/>
      <c r="ES364" s="8"/>
      <c r="ET364" s="8"/>
      <c r="EU364" s="8"/>
      <c r="EV364" s="8"/>
      <c r="EW364" s="8"/>
      <c r="EX364" s="8"/>
      <c r="EY364" s="8"/>
      <c r="EZ364" s="8"/>
      <c r="FA364" s="8"/>
      <c r="FB364" s="8"/>
      <c r="FC364" s="8"/>
      <c r="FD364" s="8"/>
      <c r="FE364" s="8"/>
      <c r="FF364" s="8"/>
      <c r="FG364" s="8"/>
      <c r="FH364" s="8"/>
      <c r="FI364" s="8"/>
      <c r="FJ364" s="8"/>
    </row>
    <row r="365" spans="1:166" x14ac:dyDescent="0.25">
      <c r="A365" t="s">
        <v>122</v>
      </c>
      <c r="C365" s="6">
        <v>39594</v>
      </c>
      <c r="D365" s="5"/>
      <c r="E365" s="6"/>
      <c r="G365" s="5">
        <v>159</v>
      </c>
      <c r="H365" t="s">
        <v>115</v>
      </c>
      <c r="I365" s="7">
        <v>8.9</v>
      </c>
      <c r="J365">
        <v>750</v>
      </c>
      <c r="K365" s="5">
        <f t="shared" si="6"/>
        <v>149.81273408239699</v>
      </c>
      <c r="L365" s="5"/>
      <c r="M365" s="8"/>
      <c r="N365" s="8"/>
      <c r="O365" s="8"/>
      <c r="P365" s="8"/>
      <c r="Q365" s="5"/>
      <c r="R365" s="5"/>
      <c r="S365" s="5"/>
      <c r="T365" s="5"/>
      <c r="U365" s="5"/>
      <c r="V365" s="5"/>
      <c r="W365" s="5"/>
      <c r="X365" s="8"/>
      <c r="Y365" s="8"/>
      <c r="Z365" s="8"/>
      <c r="AA365" s="8"/>
      <c r="AB365" s="8"/>
      <c r="AC365" s="5"/>
      <c r="AD365" s="8"/>
      <c r="AE365" s="8"/>
      <c r="AF365" s="8"/>
      <c r="AG365" s="8"/>
      <c r="AH365" s="8"/>
      <c r="AI365" s="8"/>
      <c r="AJ365" s="5"/>
      <c r="AK365" s="8"/>
      <c r="AL365" s="8"/>
      <c r="AM365" s="8"/>
      <c r="AN365" s="8"/>
      <c r="AO365" s="8"/>
      <c r="AP365" s="8"/>
      <c r="AQ365" s="9"/>
      <c r="AR365" s="8"/>
      <c r="AS365" s="8"/>
      <c r="AT365" s="8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8"/>
      <c r="BJ365" s="5"/>
      <c r="BK365" s="5"/>
      <c r="BL365" s="5"/>
      <c r="BM365" s="8"/>
      <c r="BN365" s="8"/>
      <c r="BO365" s="7"/>
      <c r="BP365" s="5"/>
      <c r="BQ365" s="5"/>
      <c r="BR365" s="5"/>
      <c r="BS365" s="5"/>
      <c r="BT365" s="7"/>
      <c r="BU365" s="7"/>
      <c r="BV365" s="7"/>
      <c r="BW365" s="7"/>
      <c r="BX365" s="7"/>
      <c r="BY365" s="7"/>
      <c r="BZ365" s="7"/>
      <c r="CA365" s="5">
        <v>0</v>
      </c>
      <c r="CB365" s="5">
        <v>0</v>
      </c>
      <c r="CC365" s="5">
        <v>0</v>
      </c>
      <c r="CD365" s="5"/>
      <c r="CE365" s="5"/>
      <c r="CF365" s="5"/>
      <c r="CG365" s="5"/>
      <c r="CH365" s="5"/>
      <c r="CI365" s="5">
        <v>0</v>
      </c>
      <c r="CJ365" s="5"/>
      <c r="CK365" s="8"/>
      <c r="CL365" s="5"/>
      <c r="CM365" s="5"/>
      <c r="CN365" s="8"/>
      <c r="CO365" s="5"/>
      <c r="CP365" s="5"/>
      <c r="CQ365" s="5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  <c r="DR365" s="8"/>
      <c r="DS365" s="8"/>
      <c r="DT365" s="8"/>
      <c r="DU365" s="8"/>
      <c r="DV365" s="8"/>
      <c r="DW365" s="8"/>
      <c r="DX365" s="8"/>
      <c r="DY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  <c r="EK365" s="8"/>
      <c r="EL365" s="8"/>
      <c r="EM365" s="8"/>
      <c r="EN365" s="8"/>
      <c r="EO365" s="8"/>
      <c r="EP365" s="8"/>
      <c r="EQ365" s="8"/>
      <c r="ER365" s="8"/>
      <c r="ES365" s="8"/>
      <c r="ET365" s="8"/>
      <c r="EU365" s="8"/>
      <c r="EV365" s="8"/>
      <c r="EW365" s="8"/>
      <c r="EX365" s="8"/>
      <c r="EY365" s="8"/>
      <c r="EZ365" s="8"/>
      <c r="FA365" s="8"/>
      <c r="FB365" s="8"/>
      <c r="FC365" s="8"/>
      <c r="FD365" s="8"/>
      <c r="FE365" s="8"/>
      <c r="FF365" s="8"/>
      <c r="FG365" s="8"/>
      <c r="FH365" s="8"/>
      <c r="FI365" s="8"/>
      <c r="FJ365" s="8"/>
    </row>
    <row r="366" spans="1:166" x14ac:dyDescent="0.25">
      <c r="A366" t="s">
        <v>122</v>
      </c>
      <c r="C366" s="6">
        <v>39604</v>
      </c>
      <c r="D366" s="5">
        <v>9</v>
      </c>
      <c r="E366" s="6" t="s">
        <v>207</v>
      </c>
      <c r="F366" t="s">
        <v>15</v>
      </c>
      <c r="G366" s="5">
        <v>169</v>
      </c>
      <c r="H366" t="s">
        <v>115</v>
      </c>
      <c r="I366" s="7">
        <v>8.9</v>
      </c>
      <c r="J366">
        <v>750</v>
      </c>
      <c r="K366" s="5">
        <f t="shared" si="6"/>
        <v>149.81273408239699</v>
      </c>
      <c r="L366" s="5"/>
      <c r="M366" s="8"/>
      <c r="N366" s="8"/>
      <c r="O366" s="8"/>
      <c r="P366" s="8"/>
      <c r="Q366" s="5"/>
      <c r="R366" s="5"/>
      <c r="S366" s="5"/>
      <c r="T366" s="5"/>
      <c r="U366" s="5"/>
      <c r="V366" s="5">
        <v>169</v>
      </c>
      <c r="W366" s="5"/>
      <c r="X366" s="8"/>
      <c r="Y366" s="8"/>
      <c r="Z366" s="8"/>
      <c r="AA366" s="8"/>
      <c r="AB366" s="8"/>
      <c r="AC366" s="5"/>
      <c r="AD366" s="8"/>
      <c r="AE366" s="8"/>
      <c r="AF366" s="8"/>
      <c r="AG366" s="8"/>
      <c r="AH366" s="8"/>
      <c r="AI366" s="8"/>
      <c r="AJ366" s="5"/>
      <c r="AK366" s="8"/>
      <c r="AL366" s="8"/>
      <c r="AM366" s="8"/>
      <c r="AN366" s="8"/>
      <c r="AO366" s="8"/>
      <c r="AP366" s="8"/>
      <c r="AQ366" s="9"/>
      <c r="AR366" s="8"/>
      <c r="AS366" s="8"/>
      <c r="AT366" s="8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8"/>
      <c r="BJ366" s="5"/>
      <c r="BK366" s="5"/>
      <c r="BL366" s="5"/>
      <c r="BM366" s="8"/>
      <c r="BN366" s="8"/>
      <c r="BO366" s="7"/>
      <c r="BP366" s="5"/>
      <c r="BQ366" s="5"/>
      <c r="BR366" s="5"/>
      <c r="BS366" s="5"/>
      <c r="BT366" s="7"/>
      <c r="BU366" s="7"/>
      <c r="BV366" s="7"/>
      <c r="BW366" s="7"/>
      <c r="BX366" s="7"/>
      <c r="BY366" s="7"/>
      <c r="BZ366" s="7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8"/>
      <c r="CL366" s="5"/>
      <c r="CM366" s="5"/>
      <c r="CN366" s="8"/>
      <c r="CO366" s="5"/>
      <c r="CP366" s="5"/>
      <c r="CQ366" s="5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8"/>
      <c r="DW366" s="8"/>
      <c r="DX366" s="8"/>
      <c r="DY366" s="8"/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  <c r="ES366" s="8"/>
      <c r="ET366" s="8"/>
      <c r="EU366" s="8"/>
      <c r="EV366" s="8"/>
      <c r="EW366" s="8"/>
      <c r="EX366" s="8"/>
      <c r="EY366" s="8"/>
      <c r="EZ366" s="8"/>
      <c r="FA366" s="8"/>
      <c r="FB366" s="8"/>
      <c r="FC366" s="8"/>
      <c r="FD366" s="8"/>
      <c r="FE366" s="8"/>
      <c r="FF366" s="8"/>
      <c r="FG366" s="8"/>
      <c r="FH366" s="8"/>
      <c r="FI366" s="8"/>
      <c r="FJ366" s="8"/>
    </row>
    <row r="367" spans="1:166" x14ac:dyDescent="0.25">
      <c r="A367" t="s">
        <v>122</v>
      </c>
      <c r="C367" s="6">
        <v>39620</v>
      </c>
      <c r="D367" s="5">
        <v>10</v>
      </c>
      <c r="E367" s="6" t="s">
        <v>108</v>
      </c>
      <c r="F367" t="s">
        <v>16</v>
      </c>
      <c r="G367" s="5">
        <v>185</v>
      </c>
      <c r="H367" t="s">
        <v>115</v>
      </c>
      <c r="I367" s="7">
        <v>8.9</v>
      </c>
      <c r="J367">
        <v>750</v>
      </c>
      <c r="K367" s="5">
        <f t="shared" si="6"/>
        <v>149.81273408239699</v>
      </c>
      <c r="L367" s="5"/>
      <c r="M367" s="8"/>
      <c r="N367" s="8"/>
      <c r="O367" s="8"/>
      <c r="P367" s="8"/>
      <c r="Q367" s="5"/>
      <c r="R367" s="5"/>
      <c r="S367" s="5"/>
      <c r="T367" s="5"/>
      <c r="U367" s="5"/>
      <c r="V367" s="5"/>
      <c r="W367" s="5"/>
      <c r="X367" s="8"/>
      <c r="Y367" s="8"/>
      <c r="Z367" s="8"/>
      <c r="AA367" s="8"/>
      <c r="AB367" s="8"/>
      <c r="AC367" s="5"/>
      <c r="AD367" s="8"/>
      <c r="AE367" s="8"/>
      <c r="AF367" s="8"/>
      <c r="AG367" s="8"/>
      <c r="AH367" s="8"/>
      <c r="AI367" s="8"/>
      <c r="AJ367" s="5"/>
      <c r="AK367" s="8"/>
      <c r="AL367" s="8"/>
      <c r="AM367" s="8"/>
      <c r="AN367" s="8"/>
      <c r="AO367" s="8"/>
      <c r="AP367" s="8"/>
      <c r="AQ367" s="9"/>
      <c r="AR367" s="8"/>
      <c r="AS367" s="8"/>
      <c r="AT367" s="8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>
        <v>729.41051536588168</v>
      </c>
      <c r="BH367" s="5"/>
      <c r="BI367" s="8"/>
      <c r="BJ367" s="5"/>
      <c r="BK367" s="5"/>
      <c r="BL367" s="5"/>
      <c r="BM367" s="8"/>
      <c r="BN367" s="8"/>
      <c r="BO367" s="7">
        <v>36</v>
      </c>
      <c r="BP367" s="5">
        <v>262.58778553171737</v>
      </c>
      <c r="BQ367" s="5"/>
      <c r="BR367" s="5"/>
      <c r="BS367" s="5"/>
      <c r="BT367" s="7">
        <v>11.567743856022792</v>
      </c>
      <c r="BU367" s="7"/>
      <c r="BV367" s="7"/>
      <c r="BW367" s="7"/>
      <c r="BX367" s="7"/>
      <c r="BY367" s="7"/>
      <c r="BZ367" s="7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8"/>
      <c r="CL367" s="5"/>
      <c r="CM367" s="5"/>
      <c r="CN367" s="8"/>
      <c r="CO367" s="5"/>
      <c r="CP367" s="5"/>
      <c r="CQ367" s="5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  <c r="DO367" s="8"/>
      <c r="DP367" s="8"/>
      <c r="DQ367" s="8"/>
      <c r="DR367" s="8"/>
      <c r="DS367" s="8"/>
      <c r="DT367" s="8"/>
      <c r="DU367" s="8"/>
      <c r="DV367" s="8"/>
      <c r="DW367" s="8"/>
      <c r="DX367" s="8"/>
      <c r="DY367" s="8"/>
      <c r="DZ367" s="8"/>
      <c r="EA367" s="8"/>
      <c r="EB367" s="8"/>
      <c r="EC367" s="8"/>
      <c r="ED367" s="8"/>
      <c r="EE367" s="8"/>
      <c r="EF367" s="8"/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  <c r="ES367" s="8"/>
      <c r="ET367" s="8"/>
      <c r="EU367" s="8"/>
      <c r="EV367" s="8"/>
      <c r="EW367" s="8"/>
      <c r="EX367" s="8"/>
      <c r="EY367" s="8"/>
      <c r="EZ367" s="8"/>
      <c r="FA367" s="8"/>
      <c r="FB367" s="8"/>
      <c r="FC367" s="8"/>
      <c r="FD367" s="8"/>
      <c r="FE367" s="8"/>
      <c r="FF367" s="8"/>
      <c r="FG367" s="8"/>
      <c r="FH367" s="8"/>
      <c r="FI367" s="8"/>
      <c r="FJ367" s="8"/>
    </row>
    <row r="368" spans="1:166" s="13" customFormat="1" x14ac:dyDescent="0.25">
      <c r="A368" t="s">
        <v>121</v>
      </c>
      <c r="B368"/>
      <c r="C368" s="6">
        <v>39435</v>
      </c>
      <c r="D368" s="5">
        <v>1</v>
      </c>
      <c r="E368" s="6" t="s">
        <v>209</v>
      </c>
      <c r="F368" t="s">
        <v>10</v>
      </c>
      <c r="G368" s="5">
        <v>0</v>
      </c>
      <c r="H368" t="s">
        <v>75</v>
      </c>
      <c r="I368" s="7">
        <v>8.9</v>
      </c>
      <c r="J368">
        <v>750</v>
      </c>
      <c r="K368" s="5">
        <f t="shared" si="6"/>
        <v>149.81273408239699</v>
      </c>
      <c r="L368" s="5"/>
      <c r="M368" s="8"/>
      <c r="N368" s="8"/>
      <c r="O368" s="8"/>
      <c r="P368" s="8"/>
      <c r="Q368" s="5"/>
      <c r="R368" s="5"/>
      <c r="S368" s="5"/>
      <c r="T368" s="5"/>
      <c r="U368" s="5"/>
      <c r="V368" s="5"/>
      <c r="W368" s="5"/>
      <c r="X368" s="8"/>
      <c r="Y368" s="8"/>
      <c r="Z368" s="8"/>
      <c r="AA368" s="8"/>
      <c r="AB368" s="8"/>
      <c r="AC368" s="5"/>
      <c r="AD368" s="8"/>
      <c r="AE368" s="8"/>
      <c r="AF368" s="8"/>
      <c r="AG368" s="8"/>
      <c r="AH368" s="8"/>
      <c r="AI368" s="8"/>
      <c r="AJ368" s="5"/>
      <c r="AK368" s="8"/>
      <c r="AL368" s="8"/>
      <c r="AM368" s="8"/>
      <c r="AN368" s="8"/>
      <c r="AO368" s="8"/>
      <c r="AP368" s="8"/>
      <c r="AQ368" s="9"/>
      <c r="AR368" s="8"/>
      <c r="AS368" s="8"/>
      <c r="AT368" s="8"/>
      <c r="AU368" s="5">
        <v>0</v>
      </c>
      <c r="AV368" s="5"/>
      <c r="AW368" s="5"/>
      <c r="AX368" s="5"/>
      <c r="AY368" s="5">
        <v>0</v>
      </c>
      <c r="AZ368" s="5"/>
      <c r="BA368" s="5"/>
      <c r="BB368" s="5"/>
      <c r="BC368" s="5"/>
      <c r="BD368" s="5"/>
      <c r="BE368" s="5"/>
      <c r="BF368" s="5">
        <v>0</v>
      </c>
      <c r="BG368" s="5">
        <v>0</v>
      </c>
      <c r="BH368" s="5"/>
      <c r="BI368" s="8"/>
      <c r="BJ368" s="5"/>
      <c r="BK368" s="5"/>
      <c r="BL368" s="5"/>
      <c r="BM368" s="8"/>
      <c r="BN368" s="8"/>
      <c r="BO368" s="7"/>
      <c r="BP368" s="5"/>
      <c r="BQ368" s="5"/>
      <c r="BR368" s="5"/>
      <c r="BS368" s="5"/>
      <c r="BT368" s="7"/>
      <c r="BU368" s="7"/>
      <c r="BV368" s="7"/>
      <c r="BW368" s="7"/>
      <c r="BX368" s="7"/>
      <c r="BY368" s="7"/>
      <c r="BZ368" s="7"/>
      <c r="CA368" s="5">
        <v>0</v>
      </c>
      <c r="CB368" s="5">
        <v>0</v>
      </c>
      <c r="CC368" s="5">
        <v>0</v>
      </c>
      <c r="CD368" s="5">
        <v>0</v>
      </c>
      <c r="CE368" s="5"/>
      <c r="CF368" s="5"/>
      <c r="CG368" s="5"/>
      <c r="CH368" s="5"/>
      <c r="CI368" s="5">
        <v>0</v>
      </c>
      <c r="CJ368" s="5"/>
      <c r="CK368" s="8"/>
      <c r="CL368" s="5"/>
      <c r="CM368" s="5"/>
      <c r="CN368" s="8"/>
      <c r="CO368" s="5"/>
      <c r="CP368" s="5"/>
      <c r="CQ368" s="5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  <c r="DO368" s="8"/>
      <c r="DP368" s="8"/>
      <c r="DQ368" s="8"/>
      <c r="DR368" s="8"/>
      <c r="DS368" s="8"/>
      <c r="DT368" s="8"/>
      <c r="DU368" s="8"/>
      <c r="DV368" s="8"/>
      <c r="DW368" s="8"/>
      <c r="DX368" s="8"/>
      <c r="DY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  <c r="ES368" s="8"/>
      <c r="ET368" s="8"/>
      <c r="EU368" s="8"/>
      <c r="EV368" s="8"/>
      <c r="EW368" s="8"/>
      <c r="EX368" s="8"/>
      <c r="EY368" s="8"/>
      <c r="EZ368" s="8"/>
      <c r="FA368" s="8"/>
      <c r="FB368" s="8"/>
      <c r="FC368" s="8"/>
      <c r="FD368" s="8"/>
      <c r="FE368" s="8"/>
      <c r="FF368" s="8"/>
      <c r="FG368" s="8"/>
      <c r="FH368" s="8"/>
      <c r="FI368" s="8"/>
      <c r="FJ368" s="8"/>
    </row>
    <row r="369" spans="1:166" s="13" customFormat="1" x14ac:dyDescent="0.25">
      <c r="A369" t="s">
        <v>121</v>
      </c>
      <c r="B369"/>
      <c r="C369" s="6">
        <v>39457</v>
      </c>
      <c r="D369" s="5">
        <v>4</v>
      </c>
      <c r="E369" t="s">
        <v>210</v>
      </c>
      <c r="F369" t="s">
        <v>12</v>
      </c>
      <c r="G369" s="5">
        <v>22</v>
      </c>
      <c r="H369" t="s">
        <v>75</v>
      </c>
      <c r="I369" s="7">
        <v>8.9</v>
      </c>
      <c r="J369">
        <v>750</v>
      </c>
      <c r="K369" s="5">
        <f t="shared" si="6"/>
        <v>149.81273408239699</v>
      </c>
      <c r="L369" s="5"/>
      <c r="M369" s="8"/>
      <c r="N369" s="8"/>
      <c r="O369" s="8"/>
      <c r="P369" s="8"/>
      <c r="Q369" s="5"/>
      <c r="R369" s="5">
        <v>22</v>
      </c>
      <c r="S369" s="5"/>
      <c r="T369" s="5"/>
      <c r="U369" s="5"/>
      <c r="V369" s="5"/>
      <c r="W369" s="5"/>
      <c r="X369" s="8"/>
      <c r="Y369" s="8"/>
      <c r="Z369" s="8"/>
      <c r="AA369" s="8"/>
      <c r="AB369" s="8"/>
      <c r="AC369" s="5"/>
      <c r="AD369" s="8"/>
      <c r="AE369" s="8"/>
      <c r="AF369" s="8"/>
      <c r="AG369" s="8"/>
      <c r="AH369" s="8"/>
      <c r="AI369" s="8"/>
      <c r="AJ369" s="5"/>
      <c r="AK369" s="8"/>
      <c r="AL369" s="8"/>
      <c r="AM369" s="8"/>
      <c r="AN369" s="8"/>
      <c r="AO369" s="8"/>
      <c r="AP369" s="8"/>
      <c r="AQ369" s="9"/>
      <c r="AR369" s="8"/>
      <c r="AS369" s="8"/>
      <c r="AT369" s="8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8"/>
      <c r="BJ369" s="5"/>
      <c r="BK369" s="5"/>
      <c r="BL369" s="5"/>
      <c r="BM369" s="8"/>
      <c r="BN369" s="8"/>
      <c r="BO369" s="7"/>
      <c r="BP369" s="5"/>
      <c r="BQ369" s="5"/>
      <c r="BR369" s="5"/>
      <c r="BS369" s="5"/>
      <c r="BT369" s="7"/>
      <c r="BU369" s="7"/>
      <c r="BV369" s="7"/>
      <c r="BW369" s="7"/>
      <c r="BX369" s="7"/>
      <c r="BY369" s="7"/>
      <c r="BZ369" s="7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8"/>
      <c r="CL369" s="5"/>
      <c r="CM369" s="5"/>
      <c r="CN369" s="8"/>
      <c r="CO369" s="5"/>
      <c r="CP369" s="5"/>
      <c r="CQ369" s="5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  <c r="DO369" s="8"/>
      <c r="DP369" s="8"/>
      <c r="DQ369" s="8"/>
      <c r="DR369" s="8"/>
      <c r="DS369" s="8"/>
      <c r="DT369" s="8"/>
      <c r="DU369" s="8"/>
      <c r="DV369" s="8"/>
      <c r="DW369" s="8"/>
      <c r="DX369" s="8"/>
      <c r="DY369" s="8"/>
      <c r="DZ369" s="8"/>
      <c r="EA369" s="8"/>
      <c r="EB369" s="8"/>
      <c r="EC369" s="8"/>
      <c r="ED369" s="8"/>
      <c r="EE369" s="8"/>
      <c r="EF369" s="8"/>
      <c r="EG369" s="8"/>
      <c r="EH369" s="8"/>
      <c r="EI369" s="8"/>
      <c r="EJ369" s="8"/>
      <c r="EK369" s="8"/>
      <c r="EL369" s="8"/>
      <c r="EM369" s="8"/>
      <c r="EN369" s="8"/>
      <c r="EO369" s="8"/>
      <c r="EP369" s="8"/>
      <c r="EQ369" s="8"/>
      <c r="ER369" s="8"/>
      <c r="ES369" s="8"/>
      <c r="ET369" s="8"/>
      <c r="EU369" s="8"/>
      <c r="EV369" s="8"/>
      <c r="EW369" s="8"/>
      <c r="EX369" s="8"/>
      <c r="EY369" s="8"/>
      <c r="EZ369" s="8"/>
      <c r="FA369" s="8"/>
      <c r="FB369" s="8"/>
      <c r="FC369" s="8"/>
      <c r="FD369" s="8"/>
      <c r="FE369" s="8"/>
      <c r="FF369" s="8"/>
      <c r="FG369" s="8"/>
      <c r="FH369" s="8"/>
      <c r="FI369" s="8"/>
      <c r="FJ369" s="8"/>
    </row>
    <row r="370" spans="1:166" s="13" customFormat="1" x14ac:dyDescent="0.25">
      <c r="A370" t="s">
        <v>121</v>
      </c>
      <c r="B370"/>
      <c r="C370" s="6">
        <v>39462</v>
      </c>
      <c r="D370" s="5"/>
      <c r="E370" s="6"/>
      <c r="F370"/>
      <c r="G370" s="5">
        <v>27</v>
      </c>
      <c r="H370" t="s">
        <v>75</v>
      </c>
      <c r="I370" s="7">
        <v>8.9</v>
      </c>
      <c r="J370">
        <v>750</v>
      </c>
      <c r="K370" s="5">
        <f t="shared" si="6"/>
        <v>149.81273408239699</v>
      </c>
      <c r="L370" s="5"/>
      <c r="M370" s="8"/>
      <c r="N370" s="7">
        <v>7.65</v>
      </c>
      <c r="O370" s="7"/>
      <c r="P370" s="7"/>
      <c r="Q370" s="5"/>
      <c r="R370" s="5"/>
      <c r="S370" s="5"/>
      <c r="T370" s="5"/>
      <c r="U370" s="5"/>
      <c r="V370" s="5"/>
      <c r="W370" s="5"/>
      <c r="X370" s="8"/>
      <c r="Y370" s="8"/>
      <c r="Z370" s="8"/>
      <c r="AA370" s="8"/>
      <c r="AB370" s="8"/>
      <c r="AC370" s="5"/>
      <c r="AD370" s="8"/>
      <c r="AE370" s="8"/>
      <c r="AF370" s="8"/>
      <c r="AG370" s="8"/>
      <c r="AH370" s="8"/>
      <c r="AI370" s="8"/>
      <c r="AJ370" s="5"/>
      <c r="AK370" s="8"/>
      <c r="AL370" s="8"/>
      <c r="AM370" s="8"/>
      <c r="AN370" s="8"/>
      <c r="AO370" s="8"/>
      <c r="AP370" s="8"/>
      <c r="AQ370" s="9"/>
      <c r="AR370" s="8"/>
      <c r="AS370" s="8"/>
      <c r="AT370" s="8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8"/>
      <c r="BJ370" s="5"/>
      <c r="BK370" s="5"/>
      <c r="BL370" s="5"/>
      <c r="BM370" s="8"/>
      <c r="BN370" s="8"/>
      <c r="BO370" s="7"/>
      <c r="BP370" s="5"/>
      <c r="BQ370" s="5"/>
      <c r="BR370" s="5"/>
      <c r="BS370" s="5"/>
      <c r="BT370" s="7"/>
      <c r="BU370" s="7"/>
      <c r="BV370" s="7"/>
      <c r="BW370" s="7"/>
      <c r="BX370" s="7"/>
      <c r="BY370" s="7"/>
      <c r="BZ370" s="7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8"/>
      <c r="CL370" s="5"/>
      <c r="CM370" s="5"/>
      <c r="CN370" s="8"/>
      <c r="CO370" s="5"/>
      <c r="CP370" s="5"/>
      <c r="CQ370" s="5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  <c r="DO370" s="8"/>
      <c r="DP370" s="8"/>
      <c r="DQ370" s="8"/>
      <c r="DR370" s="8"/>
      <c r="DS370" s="8"/>
      <c r="DT370" s="8"/>
      <c r="DU370" s="8"/>
      <c r="DV370" s="8"/>
      <c r="DW370" s="8"/>
      <c r="DX370" s="8"/>
      <c r="DY370" s="8"/>
      <c r="DZ370" s="8"/>
      <c r="EA370" s="8"/>
      <c r="EB370" s="8"/>
      <c r="EC370" s="8"/>
      <c r="ED370" s="8"/>
      <c r="EE370" s="8"/>
      <c r="EF370" s="8"/>
      <c r="EG370" s="8"/>
      <c r="EH370" s="8"/>
      <c r="EI370" s="8"/>
      <c r="EJ370" s="8"/>
      <c r="EK370" s="8"/>
      <c r="EL370" s="8"/>
      <c r="EM370" s="8"/>
      <c r="EN370" s="8"/>
      <c r="EO370" s="8"/>
      <c r="EP370" s="8"/>
      <c r="EQ370" s="8"/>
      <c r="ER370" s="8"/>
      <c r="ES370" s="8"/>
      <c r="ET370" s="8"/>
      <c r="EU370" s="8"/>
      <c r="EV370" s="8"/>
      <c r="EW370" s="8"/>
      <c r="EX370" s="8"/>
      <c r="EY370" s="8"/>
      <c r="EZ370" s="8"/>
      <c r="FA370" s="8"/>
      <c r="FB370" s="8"/>
      <c r="FC370" s="8"/>
      <c r="FD370" s="8"/>
      <c r="FE370" s="8"/>
      <c r="FF370" s="8"/>
      <c r="FG370" s="8"/>
      <c r="FH370" s="8"/>
      <c r="FI370" s="8"/>
      <c r="FJ370" s="8"/>
    </row>
    <row r="371" spans="1:166" s="13" customFormat="1" x14ac:dyDescent="0.25">
      <c r="A371" t="s">
        <v>121</v>
      </c>
      <c r="B371"/>
      <c r="C371" s="6">
        <v>39463</v>
      </c>
      <c r="D371" s="5"/>
      <c r="E371" s="6"/>
      <c r="F371"/>
      <c r="G371" s="5">
        <v>28</v>
      </c>
      <c r="H371" t="s">
        <v>75</v>
      </c>
      <c r="I371" s="7">
        <v>8.9</v>
      </c>
      <c r="J371">
        <v>750</v>
      </c>
      <c r="K371" s="5">
        <f t="shared" si="6"/>
        <v>149.81273408239699</v>
      </c>
      <c r="L371" s="5"/>
      <c r="M371" s="8"/>
      <c r="N371" s="8"/>
      <c r="O371" s="8"/>
      <c r="P371" s="8"/>
      <c r="Q371" s="5"/>
      <c r="R371" s="5"/>
      <c r="S371" s="5"/>
      <c r="T371" s="5"/>
      <c r="U371" s="5"/>
      <c r="V371" s="5"/>
      <c r="W371" s="5"/>
      <c r="X371" s="8"/>
      <c r="Y371" s="8"/>
      <c r="Z371" s="8"/>
      <c r="AA371" s="8"/>
      <c r="AB371" s="8"/>
      <c r="AC371" s="5"/>
      <c r="AD371" s="8"/>
      <c r="AE371" s="8"/>
      <c r="AF371" s="8"/>
      <c r="AG371" s="8"/>
      <c r="AH371" s="8"/>
      <c r="AI371" s="8"/>
      <c r="AJ371" s="5"/>
      <c r="AK371" s="8">
        <v>0.37628618421052634</v>
      </c>
      <c r="AL371" s="8"/>
      <c r="AM371" s="8"/>
      <c r="AN371" s="8"/>
      <c r="AO371" s="8"/>
      <c r="AP371" s="8"/>
      <c r="AQ371" s="9"/>
      <c r="AR371" s="8"/>
      <c r="AS371" s="8"/>
      <c r="AT371" s="8"/>
      <c r="AU371" s="5">
        <v>0</v>
      </c>
      <c r="AV371" s="5"/>
      <c r="AW371" s="5"/>
      <c r="AX371" s="5"/>
      <c r="AY371" s="5">
        <v>0</v>
      </c>
      <c r="AZ371" s="5"/>
      <c r="BA371" s="5"/>
      <c r="BB371" s="5"/>
      <c r="BC371" s="5"/>
      <c r="BD371" s="5"/>
      <c r="BE371" s="5"/>
      <c r="BF371" s="5">
        <v>0</v>
      </c>
      <c r="BG371" s="5">
        <v>0</v>
      </c>
      <c r="BH371" s="5"/>
      <c r="BI371" s="8"/>
      <c r="BJ371" s="5"/>
      <c r="BK371" s="5"/>
      <c r="BL371" s="5"/>
      <c r="BM371" s="8"/>
      <c r="BN371" s="8"/>
      <c r="BO371" s="7"/>
      <c r="BP371" s="5"/>
      <c r="BQ371" s="5"/>
      <c r="BR371" s="5"/>
      <c r="BS371" s="5"/>
      <c r="BT371" s="7"/>
      <c r="BU371" s="7"/>
      <c r="BV371" s="7"/>
      <c r="BW371" s="7"/>
      <c r="BX371" s="7"/>
      <c r="BY371" s="7"/>
      <c r="BZ371" s="7"/>
      <c r="CA371" s="5">
        <v>0</v>
      </c>
      <c r="CB371" s="5">
        <v>0</v>
      </c>
      <c r="CC371" s="5">
        <v>0</v>
      </c>
      <c r="CD371" s="5">
        <v>0</v>
      </c>
      <c r="CE371" s="5"/>
      <c r="CF371" s="5"/>
      <c r="CG371" s="5"/>
      <c r="CH371" s="5"/>
      <c r="CI371" s="5">
        <v>0</v>
      </c>
      <c r="CJ371" s="5"/>
      <c r="CK371" s="8"/>
      <c r="CL371" s="5"/>
      <c r="CM371" s="5"/>
      <c r="CN371" s="8"/>
      <c r="CO371" s="5"/>
      <c r="CP371" s="5"/>
      <c r="CQ371" s="5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8"/>
      <c r="DE371" s="8"/>
      <c r="DF371" s="8"/>
      <c r="DG371" s="8"/>
      <c r="DH371" s="8"/>
      <c r="DI371" s="8"/>
      <c r="DJ371" s="8"/>
      <c r="DK371" s="8"/>
      <c r="DL371" s="8"/>
      <c r="DM371" s="8"/>
      <c r="DN371" s="8"/>
      <c r="DO371" s="8"/>
      <c r="DP371" s="8"/>
      <c r="DQ371" s="8"/>
      <c r="DR371" s="8"/>
      <c r="DS371" s="8"/>
      <c r="DT371" s="8"/>
      <c r="DU371" s="8"/>
      <c r="DV371" s="8"/>
      <c r="DW371" s="8"/>
      <c r="DX371" s="8"/>
      <c r="DY371" s="8"/>
      <c r="DZ371" s="8"/>
      <c r="EA371" s="8"/>
      <c r="EB371" s="8"/>
      <c r="EC371" s="8"/>
      <c r="ED371" s="8"/>
      <c r="EE371" s="8"/>
      <c r="EF371" s="8"/>
      <c r="EG371" s="8"/>
      <c r="EH371" s="8"/>
      <c r="EI371" s="8"/>
      <c r="EJ371" s="8"/>
      <c r="EK371" s="8"/>
      <c r="EL371" s="8"/>
      <c r="EM371" s="8"/>
      <c r="EN371" s="8"/>
      <c r="EO371" s="8"/>
      <c r="EP371" s="8"/>
      <c r="EQ371" s="8"/>
      <c r="ER371" s="8"/>
      <c r="ES371" s="8"/>
      <c r="ET371" s="8"/>
      <c r="EU371" s="8"/>
      <c r="EV371" s="8"/>
      <c r="EW371" s="8"/>
      <c r="EX371" s="8"/>
      <c r="EY371" s="8"/>
      <c r="EZ371" s="8"/>
      <c r="FA371" s="8"/>
      <c r="FB371" s="8"/>
      <c r="FC371" s="8"/>
      <c r="FD371" s="8"/>
      <c r="FE371" s="8"/>
      <c r="FF371" s="8"/>
      <c r="FG371" s="8"/>
      <c r="FH371" s="8"/>
      <c r="FI371" s="8"/>
      <c r="FJ371" s="8"/>
    </row>
    <row r="372" spans="1:166" s="13" customFormat="1" x14ac:dyDescent="0.25">
      <c r="A372" t="s">
        <v>121</v>
      </c>
      <c r="B372"/>
      <c r="C372" s="6">
        <v>39470</v>
      </c>
      <c r="D372" s="5"/>
      <c r="E372" s="6"/>
      <c r="F372"/>
      <c r="G372" s="5">
        <v>35</v>
      </c>
      <c r="H372" t="s">
        <v>75</v>
      </c>
      <c r="I372" s="7">
        <v>8.9</v>
      </c>
      <c r="J372">
        <v>750</v>
      </c>
      <c r="K372" s="5">
        <f t="shared" si="6"/>
        <v>149.81273408239699</v>
      </c>
      <c r="L372" s="5"/>
      <c r="M372" s="8"/>
      <c r="N372" s="7">
        <v>10.25</v>
      </c>
      <c r="O372" s="7"/>
      <c r="P372" s="7"/>
      <c r="Q372" s="5"/>
      <c r="R372" s="5"/>
      <c r="S372" s="5"/>
      <c r="T372" s="5"/>
      <c r="U372" s="5"/>
      <c r="V372" s="5"/>
      <c r="W372" s="5"/>
      <c r="X372" s="8"/>
      <c r="Y372" s="8"/>
      <c r="Z372" s="8"/>
      <c r="AA372" s="8"/>
      <c r="AB372" s="8"/>
      <c r="AC372" s="5"/>
      <c r="AD372" s="8"/>
      <c r="AE372" s="8"/>
      <c r="AF372" s="8"/>
      <c r="AG372" s="8"/>
      <c r="AH372" s="8"/>
      <c r="AI372" s="8"/>
      <c r="AJ372" s="5"/>
      <c r="AK372" s="8"/>
      <c r="AL372" s="8"/>
      <c r="AM372" s="8"/>
      <c r="AN372" s="8"/>
      <c r="AO372" s="8"/>
      <c r="AP372" s="8"/>
      <c r="AQ372" s="9"/>
      <c r="AR372" s="8"/>
      <c r="AS372" s="8"/>
      <c r="AT372" s="8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8"/>
      <c r="BJ372" s="5"/>
      <c r="BK372" s="5"/>
      <c r="BL372" s="5"/>
      <c r="BM372" s="8"/>
      <c r="BN372" s="8"/>
      <c r="BO372" s="7"/>
      <c r="BP372" s="5"/>
      <c r="BQ372" s="5"/>
      <c r="BR372" s="5"/>
      <c r="BS372" s="5"/>
      <c r="BT372" s="7"/>
      <c r="BU372" s="7"/>
      <c r="BV372" s="7"/>
      <c r="BW372" s="7"/>
      <c r="BX372" s="7"/>
      <c r="BY372" s="7"/>
      <c r="BZ372" s="7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8"/>
      <c r="CL372" s="5"/>
      <c r="CM372" s="5"/>
      <c r="CN372" s="8"/>
      <c r="CO372" s="5"/>
      <c r="CP372" s="5"/>
      <c r="CQ372" s="5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8"/>
      <c r="DJ372" s="8"/>
      <c r="DK372" s="8"/>
      <c r="DL372" s="8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  <c r="DY372" s="8"/>
      <c r="DZ372" s="8"/>
      <c r="EA372" s="8"/>
      <c r="EB372" s="8"/>
      <c r="EC372" s="8"/>
      <c r="ED372" s="8"/>
      <c r="EE372" s="8"/>
      <c r="EF372" s="8"/>
      <c r="EG372" s="8"/>
      <c r="EH372" s="8"/>
      <c r="EI372" s="8"/>
      <c r="EJ372" s="8"/>
      <c r="EK372" s="8"/>
      <c r="EL372" s="8"/>
      <c r="EM372" s="8"/>
      <c r="EN372" s="8"/>
      <c r="EO372" s="8"/>
      <c r="EP372" s="8"/>
      <c r="EQ372" s="8"/>
      <c r="ER372" s="8"/>
      <c r="ES372" s="8"/>
      <c r="ET372" s="8"/>
      <c r="EU372" s="8"/>
      <c r="EV372" s="8"/>
      <c r="EW372" s="8"/>
      <c r="EX372" s="8"/>
      <c r="EY372" s="8"/>
      <c r="EZ372" s="8"/>
      <c r="FA372" s="8"/>
      <c r="FB372" s="8"/>
      <c r="FC372" s="8"/>
      <c r="FD372" s="8"/>
      <c r="FE372" s="8"/>
      <c r="FF372" s="8"/>
      <c r="FG372" s="8"/>
      <c r="FH372" s="8"/>
      <c r="FI372" s="8"/>
      <c r="FJ372" s="8"/>
    </row>
    <row r="373" spans="1:166" s="13" customFormat="1" x14ac:dyDescent="0.25">
      <c r="A373" t="s">
        <v>121</v>
      </c>
      <c r="B373"/>
      <c r="C373" s="6">
        <v>39472</v>
      </c>
      <c r="D373" s="5"/>
      <c r="E373" s="6"/>
      <c r="F373"/>
      <c r="G373" s="5">
        <v>37</v>
      </c>
      <c r="H373" t="s">
        <v>75</v>
      </c>
      <c r="I373" s="7">
        <v>8.9</v>
      </c>
      <c r="J373">
        <v>750</v>
      </c>
      <c r="K373" s="5">
        <f t="shared" si="6"/>
        <v>149.81273408239699</v>
      </c>
      <c r="L373" s="5"/>
      <c r="M373" s="8"/>
      <c r="N373" s="8"/>
      <c r="O373" s="8"/>
      <c r="P373" s="8"/>
      <c r="Q373" s="5"/>
      <c r="R373" s="5"/>
      <c r="S373" s="5"/>
      <c r="T373" s="5"/>
      <c r="U373" s="5"/>
      <c r="V373" s="5"/>
      <c r="W373" s="5"/>
      <c r="X373" s="8"/>
      <c r="Y373" s="8"/>
      <c r="Z373" s="8"/>
      <c r="AA373" s="8"/>
      <c r="AB373" s="8"/>
      <c r="AC373" s="5"/>
      <c r="AD373" s="8"/>
      <c r="AE373" s="8"/>
      <c r="AF373" s="8"/>
      <c r="AG373" s="8"/>
      <c r="AH373" s="8"/>
      <c r="AI373" s="8"/>
      <c r="AJ373" s="5"/>
      <c r="AK373" s="8">
        <v>0.94432565789473699</v>
      </c>
      <c r="AL373" s="8"/>
      <c r="AM373" s="8"/>
      <c r="AN373" s="8"/>
      <c r="AO373" s="8"/>
      <c r="AP373" s="8"/>
      <c r="AQ373" s="9"/>
      <c r="AR373" s="8"/>
      <c r="AS373" s="8"/>
      <c r="AT373" s="8"/>
      <c r="AU373" s="5">
        <v>0</v>
      </c>
      <c r="AV373" s="5"/>
      <c r="AW373" s="5"/>
      <c r="AX373" s="5"/>
      <c r="AY373" s="5">
        <v>0</v>
      </c>
      <c r="AZ373" s="5"/>
      <c r="BA373" s="5"/>
      <c r="BB373" s="5"/>
      <c r="BC373" s="5"/>
      <c r="BD373" s="5"/>
      <c r="BE373" s="5"/>
      <c r="BF373" s="5">
        <v>0</v>
      </c>
      <c r="BG373" s="5">
        <v>0</v>
      </c>
      <c r="BH373" s="5"/>
      <c r="BI373" s="8"/>
      <c r="BJ373" s="5"/>
      <c r="BK373" s="5"/>
      <c r="BL373" s="5"/>
      <c r="BM373" s="8"/>
      <c r="BN373" s="8"/>
      <c r="BO373" s="7"/>
      <c r="BP373" s="5"/>
      <c r="BQ373" s="5"/>
      <c r="BR373" s="5"/>
      <c r="BS373" s="5"/>
      <c r="BT373" s="7"/>
      <c r="BU373" s="7"/>
      <c r="BV373" s="7"/>
      <c r="BW373" s="7"/>
      <c r="BX373" s="7"/>
      <c r="BY373" s="7"/>
      <c r="BZ373" s="7"/>
      <c r="CA373" s="5">
        <v>0</v>
      </c>
      <c r="CB373" s="5">
        <v>0</v>
      </c>
      <c r="CC373" s="5">
        <v>0</v>
      </c>
      <c r="CD373" s="5">
        <v>0</v>
      </c>
      <c r="CE373" s="5"/>
      <c r="CF373" s="5"/>
      <c r="CG373" s="5"/>
      <c r="CH373" s="5"/>
      <c r="CI373" s="5">
        <v>0</v>
      </c>
      <c r="CJ373" s="5"/>
      <c r="CK373" s="8"/>
      <c r="CL373" s="5"/>
      <c r="CM373" s="5"/>
      <c r="CN373" s="8"/>
      <c r="CO373" s="5"/>
      <c r="CP373" s="5"/>
      <c r="CQ373" s="5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8"/>
      <c r="DE373" s="8"/>
      <c r="DF373" s="8"/>
      <c r="DG373" s="8"/>
      <c r="DH373" s="8"/>
      <c r="DI373" s="8"/>
      <c r="DJ373" s="8"/>
      <c r="DK373" s="8"/>
      <c r="DL373" s="8"/>
      <c r="DM373" s="8"/>
      <c r="DN373" s="8"/>
      <c r="DO373" s="8"/>
      <c r="DP373" s="8"/>
      <c r="DQ373" s="8"/>
      <c r="DR373" s="8"/>
      <c r="DS373" s="8"/>
      <c r="DT373" s="8"/>
      <c r="DU373" s="8"/>
      <c r="DV373" s="8"/>
      <c r="DW373" s="8"/>
      <c r="DX373" s="8"/>
      <c r="DY373" s="8"/>
      <c r="DZ373" s="8"/>
      <c r="EA373" s="8"/>
      <c r="EB373" s="8"/>
      <c r="EC373" s="8"/>
      <c r="ED373" s="8"/>
      <c r="EE373" s="8"/>
      <c r="EF373" s="8"/>
      <c r="EG373" s="8"/>
      <c r="EH373" s="8"/>
      <c r="EI373" s="8"/>
      <c r="EJ373" s="8"/>
      <c r="EK373" s="8"/>
      <c r="EL373" s="8"/>
      <c r="EM373" s="8"/>
      <c r="EN373" s="8"/>
      <c r="EO373" s="8"/>
      <c r="EP373" s="8"/>
      <c r="EQ373" s="8"/>
      <c r="ER373" s="8"/>
      <c r="ES373" s="8"/>
      <c r="ET373" s="8"/>
      <c r="EU373" s="8"/>
      <c r="EV373" s="8"/>
      <c r="EW373" s="8"/>
      <c r="EX373" s="8"/>
      <c r="EY373" s="8"/>
      <c r="EZ373" s="8"/>
      <c r="FA373" s="8"/>
      <c r="FB373" s="8"/>
      <c r="FC373" s="8"/>
      <c r="FD373" s="8"/>
      <c r="FE373" s="8"/>
      <c r="FF373" s="8"/>
      <c r="FG373" s="8"/>
      <c r="FH373" s="8"/>
      <c r="FI373" s="8"/>
      <c r="FJ373" s="8"/>
    </row>
    <row r="374" spans="1:166" s="13" customFormat="1" x14ac:dyDescent="0.25">
      <c r="A374" t="s">
        <v>121</v>
      </c>
      <c r="B374"/>
      <c r="C374" s="6">
        <v>39476</v>
      </c>
      <c r="D374" s="5"/>
      <c r="E374" s="6"/>
      <c r="F374"/>
      <c r="G374" s="5">
        <v>41</v>
      </c>
      <c r="H374" t="s">
        <v>75</v>
      </c>
      <c r="I374" s="7">
        <v>8.9</v>
      </c>
      <c r="J374">
        <v>750</v>
      </c>
      <c r="K374" s="5">
        <f t="shared" si="6"/>
        <v>149.81273408239699</v>
      </c>
      <c r="L374" s="5"/>
      <c r="M374" s="8"/>
      <c r="N374" s="7">
        <v>11.8</v>
      </c>
      <c r="O374" s="7"/>
      <c r="P374" s="7"/>
      <c r="Q374" s="5"/>
      <c r="R374" s="5"/>
      <c r="S374" s="5"/>
      <c r="T374" s="5"/>
      <c r="U374" s="5"/>
      <c r="V374" s="5"/>
      <c r="W374" s="5"/>
      <c r="X374" s="8"/>
      <c r="Y374" s="8"/>
      <c r="Z374" s="8"/>
      <c r="AA374" s="8"/>
      <c r="AB374" s="8"/>
      <c r="AC374" s="5"/>
      <c r="AD374" s="8"/>
      <c r="AE374" s="8"/>
      <c r="AF374" s="8"/>
      <c r="AG374" s="8"/>
      <c r="AH374" s="8"/>
      <c r="AI374" s="8"/>
      <c r="AJ374" s="5"/>
      <c r="AK374" s="8"/>
      <c r="AL374" s="8"/>
      <c r="AM374" s="8"/>
      <c r="AN374" s="8"/>
      <c r="AO374" s="8"/>
      <c r="AP374" s="8"/>
      <c r="AQ374" s="9"/>
      <c r="AR374" s="8"/>
      <c r="AS374" s="8"/>
      <c r="AT374" s="8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8"/>
      <c r="BJ374" s="5"/>
      <c r="BK374" s="5"/>
      <c r="BL374" s="5"/>
      <c r="BM374" s="8"/>
      <c r="BN374" s="8"/>
      <c r="BO374" s="7"/>
      <c r="BP374" s="5"/>
      <c r="BQ374" s="5"/>
      <c r="BR374" s="5"/>
      <c r="BS374" s="5"/>
      <c r="BT374" s="7"/>
      <c r="BU374" s="7"/>
      <c r="BV374" s="7"/>
      <c r="BW374" s="7"/>
      <c r="BX374" s="7"/>
      <c r="BY374" s="7"/>
      <c r="BZ374" s="7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8"/>
      <c r="CL374" s="5"/>
      <c r="CM374" s="5"/>
      <c r="CN374" s="8"/>
      <c r="CO374" s="5"/>
      <c r="CP374" s="5"/>
      <c r="CQ374" s="5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  <c r="DR374" s="8"/>
      <c r="DS374" s="8"/>
      <c r="DT374" s="8"/>
      <c r="DU374" s="8"/>
      <c r="DV374" s="8"/>
      <c r="DW374" s="8"/>
      <c r="DX374" s="8"/>
      <c r="DY374" s="8"/>
      <c r="DZ374" s="8"/>
      <c r="EA374" s="8"/>
      <c r="EB374" s="8"/>
      <c r="EC374" s="8"/>
      <c r="ED374" s="8"/>
      <c r="EE374" s="8"/>
      <c r="EF374" s="8"/>
      <c r="EG374" s="8"/>
      <c r="EH374" s="8"/>
      <c r="EI374" s="8"/>
      <c r="EJ374" s="8"/>
      <c r="EK374" s="8"/>
      <c r="EL374" s="8"/>
      <c r="EM374" s="8"/>
      <c r="EN374" s="8"/>
      <c r="EO374" s="8"/>
      <c r="EP374" s="8"/>
      <c r="EQ374" s="8"/>
      <c r="ER374" s="8"/>
      <c r="ES374" s="8"/>
      <c r="ET374" s="8"/>
      <c r="EU374" s="8"/>
      <c r="EV374" s="8"/>
      <c r="EW374" s="8"/>
      <c r="EX374" s="8"/>
      <c r="EY374" s="8"/>
      <c r="EZ374" s="8"/>
      <c r="FA374" s="8"/>
      <c r="FB374" s="8"/>
      <c r="FC374" s="8"/>
      <c r="FD374" s="8"/>
      <c r="FE374" s="8"/>
      <c r="FF374" s="8"/>
      <c r="FG374" s="8"/>
      <c r="FH374" s="8"/>
      <c r="FI374" s="8"/>
      <c r="FJ374" s="8"/>
    </row>
    <row r="375" spans="1:166" s="13" customFormat="1" x14ac:dyDescent="0.25">
      <c r="A375" t="s">
        <v>121</v>
      </c>
      <c r="B375"/>
      <c r="C375" s="6">
        <v>39485</v>
      </c>
      <c r="D375" s="5"/>
      <c r="E375" s="6"/>
      <c r="F375"/>
      <c r="G375" s="5">
        <v>50</v>
      </c>
      <c r="H375" t="s">
        <v>75</v>
      </c>
      <c r="I375" s="7">
        <v>8.9</v>
      </c>
      <c r="J375">
        <v>750</v>
      </c>
      <c r="K375" s="5">
        <f t="shared" si="6"/>
        <v>149.81273408239699</v>
      </c>
      <c r="L375" s="5"/>
      <c r="M375" s="8"/>
      <c r="N375" s="7">
        <v>13.95</v>
      </c>
      <c r="O375" s="7"/>
      <c r="P375" s="7"/>
      <c r="Q375" s="5"/>
      <c r="R375" s="5"/>
      <c r="S375" s="5"/>
      <c r="T375" s="5"/>
      <c r="U375" s="5"/>
      <c r="V375" s="5"/>
      <c r="W375" s="5"/>
      <c r="X375" s="8"/>
      <c r="Y375" s="8"/>
      <c r="Z375" s="8"/>
      <c r="AA375" s="8"/>
      <c r="AB375" s="8"/>
      <c r="AC375" s="5"/>
      <c r="AD375" s="8"/>
      <c r="AE375" s="8"/>
      <c r="AF375" s="8"/>
      <c r="AG375" s="8"/>
      <c r="AH375" s="8"/>
      <c r="AI375" s="8"/>
      <c r="AJ375" s="5"/>
      <c r="AK375" s="8"/>
      <c r="AL375" s="8"/>
      <c r="AM375" s="8"/>
      <c r="AN375" s="8"/>
      <c r="AO375" s="8"/>
      <c r="AP375" s="8"/>
      <c r="AQ375" s="9"/>
      <c r="AR375" s="8"/>
      <c r="AS375" s="8"/>
      <c r="AT375" s="8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8"/>
      <c r="BJ375" s="5"/>
      <c r="BK375" s="5"/>
      <c r="BL375" s="5"/>
      <c r="BM375" s="8"/>
      <c r="BN375" s="8"/>
      <c r="BO375" s="7"/>
      <c r="BP375" s="5"/>
      <c r="BQ375" s="5"/>
      <c r="BR375" s="5"/>
      <c r="BS375" s="5"/>
      <c r="BT375" s="7"/>
      <c r="BU375" s="7"/>
      <c r="BV375" s="7"/>
      <c r="BW375" s="7"/>
      <c r="BX375" s="7"/>
      <c r="BY375" s="7"/>
      <c r="BZ375" s="7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8"/>
      <c r="CL375" s="5"/>
      <c r="CM375" s="5"/>
      <c r="CN375" s="8"/>
      <c r="CO375" s="5"/>
      <c r="CP375" s="5"/>
      <c r="CQ375" s="5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8"/>
      <c r="DE375" s="8"/>
      <c r="DF375" s="8"/>
      <c r="DG375" s="8"/>
      <c r="DH375" s="8"/>
      <c r="DI375" s="8"/>
      <c r="DJ375" s="8"/>
      <c r="DK375" s="8"/>
      <c r="DL375" s="8"/>
      <c r="DM375" s="8"/>
      <c r="DN375" s="8"/>
      <c r="DO375" s="8"/>
      <c r="DP375" s="8"/>
      <c r="DQ375" s="8"/>
      <c r="DR375" s="8"/>
      <c r="DS375" s="8"/>
      <c r="DT375" s="8"/>
      <c r="DU375" s="8"/>
      <c r="DV375" s="8"/>
      <c r="DW375" s="8"/>
      <c r="DX375" s="8"/>
      <c r="DY375" s="8"/>
      <c r="DZ375" s="8"/>
      <c r="EA375" s="8"/>
      <c r="EB375" s="8"/>
      <c r="EC375" s="8"/>
      <c r="ED375" s="8"/>
      <c r="EE375" s="8"/>
      <c r="EF375" s="8"/>
      <c r="EG375" s="8"/>
      <c r="EH375" s="8"/>
      <c r="EI375" s="8"/>
      <c r="EJ375" s="8"/>
      <c r="EK375" s="8"/>
      <c r="EL375" s="8"/>
      <c r="EM375" s="8"/>
      <c r="EN375" s="8"/>
      <c r="EO375" s="8"/>
      <c r="EP375" s="8"/>
      <c r="EQ375" s="8"/>
      <c r="ER375" s="8"/>
      <c r="ES375" s="8"/>
      <c r="ET375" s="8"/>
      <c r="EU375" s="8"/>
      <c r="EV375" s="8"/>
      <c r="EW375" s="8"/>
      <c r="EX375" s="8"/>
      <c r="EY375" s="8"/>
      <c r="EZ375" s="8"/>
      <c r="FA375" s="8"/>
      <c r="FB375" s="8"/>
      <c r="FC375" s="8"/>
      <c r="FD375" s="8"/>
      <c r="FE375" s="8"/>
      <c r="FF375" s="8"/>
      <c r="FG375" s="8"/>
      <c r="FH375" s="8"/>
      <c r="FI375" s="8"/>
      <c r="FJ375" s="8"/>
    </row>
    <row r="376" spans="1:166" s="13" customFormat="1" x14ac:dyDescent="0.25">
      <c r="A376" t="s">
        <v>121</v>
      </c>
      <c r="B376"/>
      <c r="C376" s="6">
        <v>39486</v>
      </c>
      <c r="D376" s="5">
        <v>4</v>
      </c>
      <c r="E376" t="s">
        <v>206</v>
      </c>
      <c r="F376" t="s">
        <v>13</v>
      </c>
      <c r="G376" s="5">
        <v>51</v>
      </c>
      <c r="H376" t="s">
        <v>75</v>
      </c>
      <c r="I376" s="7">
        <v>8.9</v>
      </c>
      <c r="J376">
        <v>750</v>
      </c>
      <c r="K376" s="5">
        <f t="shared" si="6"/>
        <v>149.81273408239699</v>
      </c>
      <c r="L376" s="5"/>
      <c r="M376" s="8"/>
      <c r="N376" s="8"/>
      <c r="O376" s="8"/>
      <c r="P376" s="8"/>
      <c r="Q376" s="5"/>
      <c r="R376" s="5"/>
      <c r="S376" s="5">
        <v>51</v>
      </c>
      <c r="T376" s="5"/>
      <c r="U376" s="5"/>
      <c r="V376" s="5"/>
      <c r="W376" s="5"/>
      <c r="X376" s="8"/>
      <c r="Y376" s="8"/>
      <c r="Z376" s="8"/>
      <c r="AA376" s="8"/>
      <c r="AB376" s="8"/>
      <c r="AC376" s="5"/>
      <c r="AD376" s="8"/>
      <c r="AE376" s="8"/>
      <c r="AF376" s="8"/>
      <c r="AG376" s="8"/>
      <c r="AH376" s="8"/>
      <c r="AI376" s="8"/>
      <c r="AJ376" s="5"/>
      <c r="AK376" s="8"/>
      <c r="AL376" s="8"/>
      <c r="AM376" s="8"/>
      <c r="AN376" s="8"/>
      <c r="AO376" s="8"/>
      <c r="AP376" s="8"/>
      <c r="AQ376" s="9"/>
      <c r="AR376" s="8"/>
      <c r="AS376" s="8"/>
      <c r="AT376" s="8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8"/>
      <c r="BJ376" s="5"/>
      <c r="BK376" s="5"/>
      <c r="BL376" s="5"/>
      <c r="BM376" s="8"/>
      <c r="BN376" s="8"/>
      <c r="BO376" s="7"/>
      <c r="BP376" s="5"/>
      <c r="BQ376" s="5"/>
      <c r="BR376" s="5"/>
      <c r="BS376" s="5"/>
      <c r="BT376" s="7"/>
      <c r="BU376" s="7"/>
      <c r="BV376" s="7"/>
      <c r="BW376" s="7"/>
      <c r="BX376" s="7"/>
      <c r="BY376" s="7"/>
      <c r="BZ376" s="7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8"/>
      <c r="CL376" s="5"/>
      <c r="CM376" s="5"/>
      <c r="CN376" s="8"/>
      <c r="CO376" s="5"/>
      <c r="CP376" s="5"/>
      <c r="CQ376" s="5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  <c r="DO376" s="8"/>
      <c r="DP376" s="8"/>
      <c r="DQ376" s="8"/>
      <c r="DR376" s="8"/>
      <c r="DS376" s="8"/>
      <c r="DT376" s="8"/>
      <c r="DU376" s="8"/>
      <c r="DV376" s="8"/>
      <c r="DW376" s="8"/>
      <c r="DX376" s="8"/>
      <c r="DY376" s="8"/>
      <c r="DZ376" s="8"/>
      <c r="EA376" s="8"/>
      <c r="EB376" s="8"/>
      <c r="EC376" s="8"/>
      <c r="ED376" s="8"/>
      <c r="EE376" s="8"/>
      <c r="EF376" s="8"/>
      <c r="EG376" s="8"/>
      <c r="EH376" s="8"/>
      <c r="EI376" s="8"/>
      <c r="EJ376" s="8"/>
      <c r="EK376" s="8"/>
      <c r="EL376" s="8"/>
      <c r="EM376" s="8"/>
      <c r="EN376" s="8"/>
      <c r="EO376" s="8"/>
      <c r="EP376" s="8"/>
      <c r="EQ376" s="8"/>
      <c r="ER376" s="8"/>
      <c r="ES376" s="8"/>
      <c r="ET376" s="8"/>
      <c r="EU376" s="8"/>
      <c r="EV376" s="8"/>
      <c r="EW376" s="8"/>
      <c r="EX376" s="8"/>
      <c r="EY376" s="8"/>
      <c r="EZ376" s="8"/>
      <c r="FA376" s="8"/>
      <c r="FB376" s="8"/>
      <c r="FC376" s="8"/>
      <c r="FD376" s="8"/>
      <c r="FE376" s="8"/>
      <c r="FF376" s="8"/>
      <c r="FG376" s="8"/>
      <c r="FH376" s="8"/>
      <c r="FI376" s="8"/>
      <c r="FJ376" s="8"/>
    </row>
    <row r="377" spans="1:166" s="13" customFormat="1" x14ac:dyDescent="0.25">
      <c r="A377" t="s">
        <v>121</v>
      </c>
      <c r="B377"/>
      <c r="C377" s="6">
        <v>39489</v>
      </c>
      <c r="D377" s="5"/>
      <c r="E377" s="6"/>
      <c r="F377"/>
      <c r="G377" s="5">
        <v>54</v>
      </c>
      <c r="H377" t="s">
        <v>75</v>
      </c>
      <c r="I377" s="7">
        <v>8.9</v>
      </c>
      <c r="J377">
        <v>750</v>
      </c>
      <c r="K377" s="5">
        <f t="shared" si="6"/>
        <v>149.81273408239699</v>
      </c>
      <c r="L377" s="5"/>
      <c r="M377" s="8"/>
      <c r="N377" s="7">
        <v>13.333333333333334</v>
      </c>
      <c r="O377" s="7"/>
      <c r="P377" s="7"/>
      <c r="Q377" s="5"/>
      <c r="R377" s="5"/>
      <c r="S377" s="5"/>
      <c r="T377" s="5"/>
      <c r="U377" s="5"/>
      <c r="V377" s="5"/>
      <c r="W377" s="5"/>
      <c r="X377" s="8"/>
      <c r="Y377" s="8"/>
      <c r="Z377" s="8"/>
      <c r="AA377" s="8"/>
      <c r="AB377" s="8"/>
      <c r="AC377" s="5">
        <v>183.26088954531338</v>
      </c>
      <c r="AD377" s="8"/>
      <c r="AE377" s="8"/>
      <c r="AF377" s="8"/>
      <c r="AG377" s="8"/>
      <c r="AH377" s="8"/>
      <c r="AI377" s="8"/>
      <c r="AJ377" s="5">
        <v>150.40079187619909</v>
      </c>
      <c r="AK377" s="8">
        <v>3.0810747031553785</v>
      </c>
      <c r="AL377" s="8"/>
      <c r="AM377" s="8"/>
      <c r="AN377" s="8"/>
      <c r="AO377" s="8"/>
      <c r="AP377" s="8"/>
      <c r="AQ377" s="9">
        <f>AK377/AJ377</f>
        <v>2.0485761176653475E-2</v>
      </c>
      <c r="AR377" s="8"/>
      <c r="AS377" s="8"/>
      <c r="AT377" s="8"/>
      <c r="AU377" s="5">
        <v>10.936897050727243</v>
      </c>
      <c r="AV377" s="5"/>
      <c r="AW377" s="5"/>
      <c r="AX377" s="5"/>
      <c r="AY377" s="5">
        <v>6.0611087082071355</v>
      </c>
      <c r="AZ377" s="5"/>
      <c r="BA377" s="5"/>
      <c r="BB377" s="5"/>
      <c r="BC377" s="5"/>
      <c r="BD377" s="5"/>
      <c r="BE377" s="5"/>
      <c r="BF377" s="5">
        <v>0</v>
      </c>
      <c r="BG377" s="5">
        <v>0</v>
      </c>
      <c r="BH377" s="5">
        <v>16.998005758934376</v>
      </c>
      <c r="BI377" s="8"/>
      <c r="BJ377" s="5"/>
      <c r="BK377" s="5">
        <f>AC377+AJ377+BH377</f>
        <v>350.65968718044684</v>
      </c>
      <c r="BL377" s="5"/>
      <c r="BM377" s="8">
        <f>BH377/BK377</f>
        <v>4.8474365261688405E-2</v>
      </c>
      <c r="BN377" s="8"/>
      <c r="BO377" s="7"/>
      <c r="BP377" s="5"/>
      <c r="BQ377" s="5"/>
      <c r="BR377" s="5"/>
      <c r="BS377" s="5"/>
      <c r="BT377" s="7"/>
      <c r="BU377" s="7"/>
      <c r="BV377" s="7"/>
      <c r="BW377" s="7"/>
      <c r="BX377" s="8">
        <f>AC377/BK377</f>
        <v>0.52261750136966467</v>
      </c>
      <c r="BY377" s="8">
        <f>AJ377/BK377</f>
        <v>0.42890813336864692</v>
      </c>
      <c r="BZ377" s="8">
        <f>BH377/BK377</f>
        <v>4.8474365261688405E-2</v>
      </c>
      <c r="CA377" s="5">
        <v>140.71640522440839</v>
      </c>
      <c r="CB377" s="5">
        <v>125.60624061534081</v>
      </c>
      <c r="CC377" s="5">
        <v>15.110164609067567</v>
      </c>
      <c r="CD377" s="5">
        <v>0</v>
      </c>
      <c r="CE377" s="5"/>
      <c r="CF377" s="5"/>
      <c r="CG377" s="5"/>
      <c r="CH377" s="5"/>
      <c r="CI377" s="5">
        <v>0</v>
      </c>
      <c r="CJ377" s="5"/>
      <c r="CK377" s="8"/>
      <c r="CL377" s="5"/>
      <c r="CM377" s="5"/>
      <c r="CN377" s="8"/>
      <c r="CO377" s="5"/>
      <c r="CP377" s="5"/>
      <c r="CQ377" s="5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8"/>
      <c r="DP377" s="8"/>
      <c r="DQ377" s="8"/>
      <c r="DR377" s="8"/>
      <c r="DS377" s="8"/>
      <c r="DT377" s="8"/>
      <c r="DU377" s="8"/>
      <c r="DV377" s="8"/>
      <c r="DW377" s="8"/>
      <c r="DX377" s="8"/>
      <c r="DY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  <c r="ES377" s="8"/>
      <c r="ET377" s="8"/>
      <c r="EU377" s="8"/>
      <c r="EV377" s="8"/>
      <c r="EW377" s="8"/>
      <c r="EX377" s="8"/>
      <c r="EY377" s="8"/>
      <c r="EZ377" s="8"/>
      <c r="FA377" s="8"/>
      <c r="FB377" s="8"/>
      <c r="FC377" s="8"/>
      <c r="FD377" s="8"/>
      <c r="FE377" s="8"/>
      <c r="FF377" s="8"/>
      <c r="FG377" s="8"/>
      <c r="FH377" s="8"/>
      <c r="FI377" s="8"/>
      <c r="FJ377" s="8"/>
    </row>
    <row r="378" spans="1:166" s="13" customFormat="1" x14ac:dyDescent="0.25">
      <c r="A378" t="s">
        <v>121</v>
      </c>
      <c r="B378"/>
      <c r="C378" s="6">
        <v>39491</v>
      </c>
      <c r="D378" s="5"/>
      <c r="E378" s="6"/>
      <c r="F378"/>
      <c r="G378" s="5">
        <v>56</v>
      </c>
      <c r="H378" t="s">
        <v>75</v>
      </c>
      <c r="I378" s="7">
        <v>8.9</v>
      </c>
      <c r="J378">
        <v>750</v>
      </c>
      <c r="K378" s="5">
        <f t="shared" si="6"/>
        <v>149.81273408239699</v>
      </c>
      <c r="L378" s="5"/>
      <c r="M378" s="8"/>
      <c r="N378" s="7">
        <v>15.8</v>
      </c>
      <c r="O378" s="7"/>
      <c r="P378" s="7"/>
      <c r="Q378" s="5"/>
      <c r="R378" s="5"/>
      <c r="S378" s="5"/>
      <c r="T378" s="5"/>
      <c r="U378" s="5"/>
      <c r="V378" s="5"/>
      <c r="W378" s="5"/>
      <c r="X378" s="8"/>
      <c r="Y378" s="8"/>
      <c r="Z378" s="8"/>
      <c r="AA378" s="8"/>
      <c r="AB378" s="8"/>
      <c r="AC378" s="5"/>
      <c r="AD378" s="8"/>
      <c r="AE378" s="8"/>
      <c r="AF378" s="8"/>
      <c r="AG378" s="8"/>
      <c r="AH378" s="8"/>
      <c r="AI378" s="8"/>
      <c r="AJ378" s="5"/>
      <c r="AK378" s="8"/>
      <c r="AL378" s="8"/>
      <c r="AM378" s="8"/>
      <c r="AN378" s="8"/>
      <c r="AO378" s="8"/>
      <c r="AP378" s="8"/>
      <c r="AQ378" s="9"/>
      <c r="AR378" s="8"/>
      <c r="AS378" s="8"/>
      <c r="AT378" s="8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8"/>
      <c r="BJ378" s="5"/>
      <c r="BK378" s="5"/>
      <c r="BL378" s="5"/>
      <c r="BM378" s="8"/>
      <c r="BN378" s="8"/>
      <c r="BO378" s="7"/>
      <c r="BP378" s="5"/>
      <c r="BQ378" s="5"/>
      <c r="BR378" s="5"/>
      <c r="BS378" s="5"/>
      <c r="BT378" s="7"/>
      <c r="BU378" s="7"/>
      <c r="BV378" s="7"/>
      <c r="BW378" s="7"/>
      <c r="BX378" s="7"/>
      <c r="BY378" s="7"/>
      <c r="BZ378" s="7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8"/>
      <c r="CL378" s="5"/>
      <c r="CM378" s="5"/>
      <c r="CN378" s="8"/>
      <c r="CO378" s="5"/>
      <c r="CP378" s="5"/>
      <c r="CQ378" s="5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  <c r="DO378" s="8"/>
      <c r="DP378" s="8"/>
      <c r="DQ378" s="8"/>
      <c r="DR378" s="8"/>
      <c r="DS378" s="8"/>
      <c r="DT378" s="8"/>
      <c r="DU378" s="8"/>
      <c r="DV378" s="8"/>
      <c r="DW378" s="8"/>
      <c r="DX378" s="8"/>
      <c r="DY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  <c r="ES378" s="8"/>
      <c r="ET378" s="8"/>
      <c r="EU378" s="8"/>
      <c r="EV378" s="8"/>
      <c r="EW378" s="8"/>
      <c r="EX378" s="8"/>
      <c r="EY378" s="8"/>
      <c r="EZ378" s="8"/>
      <c r="FA378" s="8"/>
      <c r="FB378" s="8"/>
      <c r="FC378" s="8"/>
      <c r="FD378" s="8"/>
      <c r="FE378" s="8"/>
      <c r="FF378" s="8"/>
      <c r="FG378" s="8"/>
      <c r="FH378" s="8"/>
      <c r="FI378" s="8"/>
      <c r="FJ378" s="8"/>
    </row>
    <row r="379" spans="1:166" s="13" customFormat="1" x14ac:dyDescent="0.25">
      <c r="A379" t="s">
        <v>121</v>
      </c>
      <c r="B379"/>
      <c r="C379" s="6">
        <v>39496</v>
      </c>
      <c r="D379" s="5"/>
      <c r="E379" s="6"/>
      <c r="F379"/>
      <c r="G379" s="5">
        <v>61</v>
      </c>
      <c r="H379" t="s">
        <v>75</v>
      </c>
      <c r="I379" s="7">
        <v>8.9</v>
      </c>
      <c r="J379">
        <v>750</v>
      </c>
      <c r="K379" s="5">
        <f t="shared" si="6"/>
        <v>149.81273408239699</v>
      </c>
      <c r="L379" s="5"/>
      <c r="M379" s="8"/>
      <c r="N379" s="7">
        <v>17.05</v>
      </c>
      <c r="O379" s="7"/>
      <c r="P379" s="7"/>
      <c r="Q379" s="5"/>
      <c r="R379" s="5"/>
      <c r="S379" s="5"/>
      <c r="T379" s="5"/>
      <c r="U379" s="5"/>
      <c r="V379" s="5"/>
      <c r="W379" s="5"/>
      <c r="X379" s="8"/>
      <c r="Y379" s="8"/>
      <c r="Z379" s="8"/>
      <c r="AA379" s="8"/>
      <c r="AB379" s="8"/>
      <c r="AC379" s="5"/>
      <c r="AD379" s="8"/>
      <c r="AE379" s="8"/>
      <c r="AF379" s="8"/>
      <c r="AG379" s="8"/>
      <c r="AH379" s="8"/>
      <c r="AI379" s="8"/>
      <c r="AJ379" s="5"/>
      <c r="AK379" s="8"/>
      <c r="AL379" s="8"/>
      <c r="AM379" s="8"/>
      <c r="AN379" s="8"/>
      <c r="AO379" s="8"/>
      <c r="AP379" s="8"/>
      <c r="AQ379" s="9"/>
      <c r="AR379" s="8"/>
      <c r="AS379" s="8"/>
      <c r="AT379" s="8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8"/>
      <c r="BJ379" s="5"/>
      <c r="BK379" s="5"/>
      <c r="BL379" s="5"/>
      <c r="BM379" s="8"/>
      <c r="BN379" s="8"/>
      <c r="BO379" s="7"/>
      <c r="BP379" s="5"/>
      <c r="BQ379" s="5"/>
      <c r="BR379" s="5"/>
      <c r="BS379" s="5"/>
      <c r="BT379" s="7"/>
      <c r="BU379" s="7"/>
      <c r="BV379" s="7"/>
      <c r="BW379" s="7"/>
      <c r="BX379" s="7"/>
      <c r="BY379" s="7"/>
      <c r="BZ379" s="7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8"/>
      <c r="CL379" s="5"/>
      <c r="CM379" s="5"/>
      <c r="CN379" s="8"/>
      <c r="CO379" s="5"/>
      <c r="CP379" s="5"/>
      <c r="CQ379" s="5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8"/>
      <c r="DP379" s="8"/>
      <c r="DQ379" s="8"/>
      <c r="DR379" s="8"/>
      <c r="DS379" s="8"/>
      <c r="DT379" s="8"/>
      <c r="DU379" s="8"/>
      <c r="DV379" s="8"/>
      <c r="DW379" s="8"/>
      <c r="DX379" s="8"/>
      <c r="DY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  <c r="ES379" s="8"/>
      <c r="ET379" s="8"/>
      <c r="EU379" s="8"/>
      <c r="EV379" s="8"/>
      <c r="EW379" s="8"/>
      <c r="EX379" s="8"/>
      <c r="EY379" s="8"/>
      <c r="EZ379" s="8"/>
      <c r="FA379" s="8"/>
      <c r="FB379" s="8"/>
      <c r="FC379" s="8"/>
      <c r="FD379" s="8"/>
      <c r="FE379" s="8"/>
      <c r="FF379" s="8"/>
      <c r="FG379" s="8"/>
      <c r="FH379" s="8"/>
      <c r="FI379" s="8"/>
      <c r="FJ379" s="8"/>
    </row>
    <row r="380" spans="1:166" s="13" customFormat="1" x14ac:dyDescent="0.25">
      <c r="A380" t="s">
        <v>121</v>
      </c>
      <c r="B380"/>
      <c r="C380" s="6">
        <v>39503</v>
      </c>
      <c r="D380" s="5"/>
      <c r="E380" s="6"/>
      <c r="F380"/>
      <c r="G380" s="5">
        <v>68</v>
      </c>
      <c r="H380" t="s">
        <v>75</v>
      </c>
      <c r="I380" s="7">
        <v>8.9</v>
      </c>
      <c r="J380">
        <v>750</v>
      </c>
      <c r="K380" s="5">
        <f t="shared" si="6"/>
        <v>149.81273408239699</v>
      </c>
      <c r="L380" s="5"/>
      <c r="M380" s="8"/>
      <c r="N380" s="8"/>
      <c r="O380" s="8"/>
      <c r="P380" s="8"/>
      <c r="Q380" s="5"/>
      <c r="R380" s="5"/>
      <c r="S380" s="5"/>
      <c r="T380" s="5"/>
      <c r="U380" s="5"/>
      <c r="V380" s="5"/>
      <c r="W380" s="5"/>
      <c r="X380" s="8"/>
      <c r="Y380" s="8"/>
      <c r="Z380" s="8"/>
      <c r="AA380" s="8"/>
      <c r="AB380" s="8"/>
      <c r="AC380" s="5">
        <v>354.28732490910835</v>
      </c>
      <c r="AD380" s="8"/>
      <c r="AE380" s="8"/>
      <c r="AF380" s="8"/>
      <c r="AG380" s="8"/>
      <c r="AH380" s="8"/>
      <c r="AI380" s="8"/>
      <c r="AJ380" s="5">
        <v>241.67115426397586</v>
      </c>
      <c r="AK380" s="8">
        <v>3.9200497617513492</v>
      </c>
      <c r="AL380" s="8"/>
      <c r="AM380" s="8"/>
      <c r="AN380" s="8"/>
      <c r="AO380" s="8"/>
      <c r="AP380" s="8"/>
      <c r="AQ380" s="9">
        <f>AK380/AJ380</f>
        <v>1.6220594359678955E-2</v>
      </c>
      <c r="AR380" s="8"/>
      <c r="AS380" s="8"/>
      <c r="AT380" s="8"/>
      <c r="AU380" s="5">
        <v>3.4203872499307666</v>
      </c>
      <c r="AV380" s="5"/>
      <c r="AW380" s="5"/>
      <c r="AX380" s="5"/>
      <c r="AY380" s="5">
        <v>25.428809705695556</v>
      </c>
      <c r="AZ380" s="5"/>
      <c r="BA380" s="5"/>
      <c r="BB380" s="5"/>
      <c r="BC380" s="5"/>
      <c r="BD380" s="5"/>
      <c r="BE380" s="5"/>
      <c r="BF380" s="5">
        <v>0</v>
      </c>
      <c r="BG380" s="5">
        <v>0</v>
      </c>
      <c r="BH380" s="5">
        <v>28.849196955626326</v>
      </c>
      <c r="BI380" s="8"/>
      <c r="BJ380" s="5"/>
      <c r="BK380" s="5">
        <f>AC380+AJ380+BH380</f>
        <v>624.80767612871057</v>
      </c>
      <c r="BL380" s="5"/>
      <c r="BM380" s="8">
        <f>BH380/BK380</f>
        <v>4.6172923377598492E-2</v>
      </c>
      <c r="BN380" s="8"/>
      <c r="BO380" s="7"/>
      <c r="BP380" s="5"/>
      <c r="BQ380" s="5"/>
      <c r="BR380" s="5"/>
      <c r="BS380" s="5"/>
      <c r="BT380" s="7"/>
      <c r="BU380" s="7"/>
      <c r="BV380" s="7"/>
      <c r="BW380" s="7"/>
      <c r="BX380" s="8">
        <f>AC380/BK380</f>
        <v>0.56703420659659931</v>
      </c>
      <c r="BY380" s="8">
        <f>AJ380/BK380</f>
        <v>0.3867928700258022</v>
      </c>
      <c r="BZ380" s="8">
        <f>BH380/BK380</f>
        <v>4.6172923377598492E-2</v>
      </c>
      <c r="CA380" s="5">
        <v>92.557249830068685</v>
      </c>
      <c r="CB380" s="5">
        <v>27.181284944452131</v>
      </c>
      <c r="CC380" s="5">
        <v>65.375964885616554</v>
      </c>
      <c r="CD380" s="5">
        <v>0</v>
      </c>
      <c r="CE380" s="5"/>
      <c r="CF380" s="5"/>
      <c r="CG380" s="5"/>
      <c r="CH380" s="5"/>
      <c r="CI380" s="5">
        <v>0</v>
      </c>
      <c r="CJ380" s="5"/>
      <c r="CK380" s="8"/>
      <c r="CL380" s="5"/>
      <c r="CM380" s="5"/>
      <c r="CN380" s="8"/>
      <c r="CO380" s="5"/>
      <c r="CP380" s="5"/>
      <c r="CQ380" s="5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8"/>
      <c r="DP380" s="8"/>
      <c r="DQ380" s="8"/>
      <c r="DR380" s="8"/>
      <c r="DS380" s="8"/>
      <c r="DT380" s="8"/>
      <c r="DU380" s="8"/>
      <c r="DV380" s="8"/>
      <c r="DW380" s="8"/>
      <c r="DX380" s="8"/>
      <c r="DY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  <c r="ES380" s="8"/>
      <c r="ET380" s="8"/>
      <c r="EU380" s="8"/>
      <c r="EV380" s="8"/>
      <c r="EW380" s="8"/>
      <c r="EX380" s="8"/>
      <c r="EY380" s="8"/>
      <c r="EZ380" s="8"/>
      <c r="FA380" s="8"/>
      <c r="FB380" s="8"/>
      <c r="FC380" s="8"/>
      <c r="FD380" s="8"/>
      <c r="FE380" s="8"/>
      <c r="FF380" s="8"/>
      <c r="FG380" s="8"/>
      <c r="FH380" s="8"/>
      <c r="FI380" s="8"/>
      <c r="FJ380" s="8"/>
    </row>
    <row r="381" spans="1:166" s="13" customFormat="1" x14ac:dyDescent="0.25">
      <c r="A381" t="s">
        <v>121</v>
      </c>
      <c r="B381"/>
      <c r="C381" s="6">
        <v>39504</v>
      </c>
      <c r="D381" s="5"/>
      <c r="E381" s="6"/>
      <c r="F381"/>
      <c r="G381" s="5">
        <v>69</v>
      </c>
      <c r="H381" t="s">
        <v>75</v>
      </c>
      <c r="I381" s="7">
        <v>8.9</v>
      </c>
      <c r="J381">
        <v>750</v>
      </c>
      <c r="K381" s="5">
        <f t="shared" si="6"/>
        <v>149.81273408239699</v>
      </c>
      <c r="L381" s="5"/>
      <c r="M381" s="8"/>
      <c r="N381" s="7">
        <v>18.8</v>
      </c>
      <c r="O381" s="7"/>
      <c r="P381" s="7"/>
      <c r="Q381" s="5"/>
      <c r="R381" s="5"/>
      <c r="S381" s="5"/>
      <c r="T381" s="5"/>
      <c r="U381" s="5"/>
      <c r="V381" s="5"/>
      <c r="W381" s="5"/>
      <c r="X381" s="8"/>
      <c r="Y381" s="8"/>
      <c r="Z381" s="8"/>
      <c r="AA381" s="8"/>
      <c r="AB381" s="8"/>
      <c r="AC381" s="5"/>
      <c r="AD381" s="8"/>
      <c r="AE381" s="8"/>
      <c r="AF381" s="8"/>
      <c r="AG381" s="8"/>
      <c r="AH381" s="8"/>
      <c r="AI381" s="8"/>
      <c r="AJ381" s="5"/>
      <c r="AK381" s="8"/>
      <c r="AL381" s="8"/>
      <c r="AM381" s="8"/>
      <c r="AN381" s="8"/>
      <c r="AO381" s="8"/>
      <c r="AP381" s="8"/>
      <c r="AQ381" s="9"/>
      <c r="AR381" s="8"/>
      <c r="AS381" s="8"/>
      <c r="AT381" s="8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8"/>
      <c r="BJ381" s="5"/>
      <c r="BK381" s="5"/>
      <c r="BL381" s="5"/>
      <c r="BM381" s="8"/>
      <c r="BN381" s="8"/>
      <c r="BO381" s="7"/>
      <c r="BP381" s="5"/>
      <c r="BQ381" s="5"/>
      <c r="BR381" s="5"/>
      <c r="BS381" s="5"/>
      <c r="BT381" s="7"/>
      <c r="BU381" s="7"/>
      <c r="BV381" s="7"/>
      <c r="BW381" s="7"/>
      <c r="BX381" s="7"/>
      <c r="BY381" s="7"/>
      <c r="BZ381" s="7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8"/>
      <c r="CL381" s="5"/>
      <c r="CM381" s="5"/>
      <c r="CN381" s="8"/>
      <c r="CO381" s="5"/>
      <c r="CP381" s="5"/>
      <c r="CQ381" s="5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  <c r="DE381" s="8"/>
      <c r="DF381" s="8"/>
      <c r="DG381" s="8"/>
      <c r="DH381" s="8"/>
      <c r="DI381" s="8"/>
      <c r="DJ381" s="8"/>
      <c r="DK381" s="8"/>
      <c r="DL381" s="8"/>
      <c r="DM381" s="8"/>
      <c r="DN381" s="8"/>
      <c r="DO381" s="8"/>
      <c r="DP381" s="8"/>
      <c r="DQ381" s="8"/>
      <c r="DR381" s="8"/>
      <c r="DS381" s="8"/>
      <c r="DT381" s="8"/>
      <c r="DU381" s="8"/>
      <c r="DV381" s="8"/>
      <c r="DW381" s="8"/>
      <c r="DX381" s="8"/>
      <c r="DY381" s="8"/>
      <c r="DZ381" s="8"/>
      <c r="EA381" s="8"/>
      <c r="EB381" s="8"/>
      <c r="EC381" s="8"/>
      <c r="ED381" s="8"/>
      <c r="EE381" s="8"/>
      <c r="EF381" s="8"/>
      <c r="EG381" s="8"/>
      <c r="EH381" s="8"/>
      <c r="EI381" s="8"/>
      <c r="EJ381" s="8"/>
      <c r="EK381" s="8"/>
      <c r="EL381" s="8"/>
      <c r="EM381" s="8"/>
      <c r="EN381" s="8"/>
      <c r="EO381" s="8"/>
      <c r="EP381" s="8"/>
      <c r="EQ381" s="8"/>
      <c r="ER381" s="8"/>
      <c r="ES381" s="8"/>
      <c r="ET381" s="8"/>
      <c r="EU381" s="8"/>
      <c r="EV381" s="8"/>
      <c r="EW381" s="8"/>
      <c r="EX381" s="8"/>
      <c r="EY381" s="8"/>
      <c r="EZ381" s="8"/>
      <c r="FA381" s="8"/>
      <c r="FB381" s="8"/>
      <c r="FC381" s="8"/>
      <c r="FD381" s="8"/>
      <c r="FE381" s="8"/>
      <c r="FF381" s="8"/>
      <c r="FG381" s="8"/>
      <c r="FH381" s="8"/>
      <c r="FI381" s="8"/>
      <c r="FJ381" s="8"/>
    </row>
    <row r="382" spans="1:166" s="13" customFormat="1" x14ac:dyDescent="0.25">
      <c r="A382" t="s">
        <v>121</v>
      </c>
      <c r="B382"/>
      <c r="C382" s="6">
        <v>39510</v>
      </c>
      <c r="D382" s="5"/>
      <c r="E382" s="6"/>
      <c r="F382"/>
      <c r="G382" s="5">
        <v>75</v>
      </c>
      <c r="H382" t="s">
        <v>75</v>
      </c>
      <c r="I382" s="7">
        <v>8.9</v>
      </c>
      <c r="J382">
        <v>750</v>
      </c>
      <c r="K382" s="5">
        <f t="shared" si="6"/>
        <v>149.81273408239699</v>
      </c>
      <c r="L382" s="5"/>
      <c r="M382" s="8"/>
      <c r="N382" s="7">
        <v>19.899999999999999</v>
      </c>
      <c r="O382" s="7"/>
      <c r="P382" s="7"/>
      <c r="Q382" s="5"/>
      <c r="R382" s="5"/>
      <c r="S382" s="5"/>
      <c r="T382" s="5"/>
      <c r="U382" s="5"/>
      <c r="V382" s="5"/>
      <c r="W382" s="5"/>
      <c r="X382" s="8"/>
      <c r="Y382" s="8"/>
      <c r="Z382" s="8"/>
      <c r="AA382" s="8"/>
      <c r="AB382" s="8"/>
      <c r="AC382" s="5"/>
      <c r="AD382" s="8"/>
      <c r="AE382" s="8"/>
      <c r="AF382" s="8"/>
      <c r="AG382" s="8"/>
      <c r="AH382" s="8"/>
      <c r="AI382" s="8"/>
      <c r="AJ382" s="5"/>
      <c r="AK382" s="8"/>
      <c r="AL382" s="8"/>
      <c r="AM382" s="8"/>
      <c r="AN382" s="8"/>
      <c r="AO382" s="8"/>
      <c r="AP382" s="8"/>
      <c r="AQ382" s="9"/>
      <c r="AR382" s="8"/>
      <c r="AS382" s="8"/>
      <c r="AT382" s="8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8"/>
      <c r="BJ382" s="5"/>
      <c r="BK382" s="5"/>
      <c r="BL382" s="5"/>
      <c r="BM382" s="8"/>
      <c r="BN382" s="8"/>
      <c r="BO382" s="7"/>
      <c r="BP382" s="5"/>
      <c r="BQ382" s="5"/>
      <c r="BR382" s="5"/>
      <c r="BS382" s="5"/>
      <c r="BT382" s="7"/>
      <c r="BU382" s="7"/>
      <c r="BV382" s="7"/>
      <c r="BW382" s="7"/>
      <c r="BX382" s="7"/>
      <c r="BY382" s="7"/>
      <c r="BZ382" s="7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8"/>
      <c r="CL382" s="5"/>
      <c r="CM382" s="5"/>
      <c r="CN382" s="8"/>
      <c r="CO382" s="5"/>
      <c r="CP382" s="5"/>
      <c r="CQ382" s="5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  <c r="DR382" s="8"/>
      <c r="DS382" s="8"/>
      <c r="DT382" s="8"/>
      <c r="DU382" s="8"/>
      <c r="DV382" s="8"/>
      <c r="DW382" s="8"/>
      <c r="DX382" s="8"/>
      <c r="DY382" s="8"/>
      <c r="DZ382" s="8"/>
      <c r="EA382" s="8"/>
      <c r="EB382" s="8"/>
      <c r="EC382" s="8"/>
      <c r="ED382" s="8"/>
      <c r="EE382" s="8"/>
      <c r="EF382" s="8"/>
      <c r="EG382" s="8"/>
      <c r="EH382" s="8"/>
      <c r="EI382" s="8"/>
      <c r="EJ382" s="8"/>
      <c r="EK382" s="8"/>
      <c r="EL382" s="8"/>
      <c r="EM382" s="8"/>
      <c r="EN382" s="8"/>
      <c r="EO382" s="8"/>
      <c r="EP382" s="8"/>
      <c r="EQ382" s="8"/>
      <c r="ER382" s="8"/>
      <c r="ES382" s="8"/>
      <c r="ET382" s="8"/>
      <c r="EU382" s="8"/>
      <c r="EV382" s="8"/>
      <c r="EW382" s="8"/>
      <c r="EX382" s="8"/>
      <c r="EY382" s="8"/>
      <c r="EZ382" s="8"/>
      <c r="FA382" s="8"/>
      <c r="FB382" s="8"/>
      <c r="FC382" s="8"/>
      <c r="FD382" s="8"/>
      <c r="FE382" s="8"/>
      <c r="FF382" s="8"/>
      <c r="FG382" s="8"/>
      <c r="FH382" s="8"/>
      <c r="FI382" s="8"/>
      <c r="FJ382" s="8"/>
    </row>
    <row r="383" spans="1:166" s="13" customFormat="1" x14ac:dyDescent="0.25">
      <c r="A383" t="s">
        <v>121</v>
      </c>
      <c r="B383"/>
      <c r="C383" s="6">
        <v>39514</v>
      </c>
      <c r="D383" s="5"/>
      <c r="E383" s="6"/>
      <c r="F383"/>
      <c r="G383" s="5">
        <v>79</v>
      </c>
      <c r="H383" t="s">
        <v>75</v>
      </c>
      <c r="I383" s="7">
        <v>8.9</v>
      </c>
      <c r="J383">
        <v>750</v>
      </c>
      <c r="K383" s="5">
        <f t="shared" si="6"/>
        <v>149.81273408239699</v>
      </c>
      <c r="L383" s="5"/>
      <c r="M383" s="8"/>
      <c r="N383" s="7">
        <v>22.3</v>
      </c>
      <c r="O383" s="7"/>
      <c r="P383" s="7"/>
      <c r="Q383" s="5"/>
      <c r="R383" s="5"/>
      <c r="S383" s="5"/>
      <c r="T383" s="5"/>
      <c r="U383" s="5"/>
      <c r="V383" s="5"/>
      <c r="W383" s="5"/>
      <c r="X383" s="8"/>
      <c r="Y383" s="8"/>
      <c r="Z383" s="8"/>
      <c r="AA383" s="8"/>
      <c r="AB383" s="8"/>
      <c r="AC383" s="5"/>
      <c r="AD383" s="8"/>
      <c r="AE383" s="8"/>
      <c r="AF383" s="8"/>
      <c r="AG383" s="8"/>
      <c r="AH383" s="8"/>
      <c r="AI383" s="8"/>
      <c r="AJ383" s="5"/>
      <c r="AK383" s="8"/>
      <c r="AL383" s="8"/>
      <c r="AM383" s="8"/>
      <c r="AN383" s="8"/>
      <c r="AO383" s="8"/>
      <c r="AP383" s="8"/>
      <c r="AQ383" s="9"/>
      <c r="AR383" s="8"/>
      <c r="AS383" s="8"/>
      <c r="AT383" s="8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8"/>
      <c r="BJ383" s="5"/>
      <c r="BK383" s="5"/>
      <c r="BL383" s="5"/>
      <c r="BM383" s="8"/>
      <c r="BN383" s="8"/>
      <c r="BO383" s="7"/>
      <c r="BP383" s="5"/>
      <c r="BQ383" s="5"/>
      <c r="BR383" s="5"/>
      <c r="BS383" s="5"/>
      <c r="BT383" s="7"/>
      <c r="BU383" s="7"/>
      <c r="BV383" s="7"/>
      <c r="BW383" s="7"/>
      <c r="BX383" s="7"/>
      <c r="BY383" s="7"/>
      <c r="BZ383" s="7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8"/>
      <c r="CL383" s="5"/>
      <c r="CM383" s="5"/>
      <c r="CN383" s="8"/>
      <c r="CO383" s="5"/>
      <c r="CP383" s="5"/>
      <c r="CQ383" s="5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  <c r="DO383" s="8"/>
      <c r="DP383" s="8"/>
      <c r="DQ383" s="8"/>
      <c r="DR383" s="8"/>
      <c r="DS383" s="8"/>
      <c r="DT383" s="8"/>
      <c r="DU383" s="8"/>
      <c r="DV383" s="8"/>
      <c r="DW383" s="8"/>
      <c r="DX383" s="8"/>
      <c r="DY383" s="8"/>
      <c r="DZ383" s="8"/>
      <c r="EA383" s="8"/>
      <c r="EB383" s="8"/>
      <c r="EC383" s="8"/>
      <c r="ED383" s="8"/>
      <c r="EE383" s="8"/>
      <c r="EF383" s="8"/>
      <c r="EG383" s="8"/>
      <c r="EH383" s="8"/>
      <c r="EI383" s="8"/>
      <c r="EJ383" s="8"/>
      <c r="EK383" s="8"/>
      <c r="EL383" s="8"/>
      <c r="EM383" s="8"/>
      <c r="EN383" s="8"/>
      <c r="EO383" s="8"/>
      <c r="EP383" s="8"/>
      <c r="EQ383" s="8"/>
      <c r="ER383" s="8"/>
      <c r="ES383" s="8"/>
      <c r="ET383" s="8"/>
      <c r="EU383" s="8"/>
      <c r="EV383" s="8"/>
      <c r="EW383" s="8"/>
      <c r="EX383" s="8"/>
      <c r="EY383" s="8"/>
      <c r="EZ383" s="8"/>
      <c r="FA383" s="8"/>
      <c r="FB383" s="8"/>
      <c r="FC383" s="8"/>
      <c r="FD383" s="8"/>
      <c r="FE383" s="8"/>
      <c r="FF383" s="8"/>
      <c r="FG383" s="8"/>
      <c r="FH383" s="8"/>
      <c r="FI383" s="8"/>
      <c r="FJ383" s="8"/>
    </row>
    <row r="384" spans="1:166" s="13" customFormat="1" x14ac:dyDescent="0.25">
      <c r="A384" t="s">
        <v>121</v>
      </c>
      <c r="B384"/>
      <c r="C384" s="6">
        <v>39518</v>
      </c>
      <c r="D384" s="5">
        <v>6</v>
      </c>
      <c r="E384" s="6" t="s">
        <v>239</v>
      </c>
      <c r="F384" t="s">
        <v>89</v>
      </c>
      <c r="G384" s="5">
        <v>83</v>
      </c>
      <c r="H384" t="s">
        <v>75</v>
      </c>
      <c r="I384" s="7">
        <v>8.9</v>
      </c>
      <c r="J384">
        <v>750</v>
      </c>
      <c r="K384" s="5">
        <f t="shared" si="6"/>
        <v>149.81273408239699</v>
      </c>
      <c r="L384" s="5"/>
      <c r="M384" s="8"/>
      <c r="N384" s="8"/>
      <c r="O384" s="8"/>
      <c r="P384" s="8"/>
      <c r="Q384" s="5"/>
      <c r="R384" s="5"/>
      <c r="S384" s="5"/>
      <c r="T384" s="5"/>
      <c r="U384" s="5"/>
      <c r="V384" s="5"/>
      <c r="W384" s="5"/>
      <c r="X384" s="8"/>
      <c r="Y384" s="8"/>
      <c r="Z384" s="8"/>
      <c r="AA384" s="8"/>
      <c r="AB384" s="8"/>
      <c r="AC384" s="5">
        <v>447.26608178308669</v>
      </c>
      <c r="AD384" s="8"/>
      <c r="AE384" s="8"/>
      <c r="AF384" s="8"/>
      <c r="AG384" s="8"/>
      <c r="AH384" s="8"/>
      <c r="AI384" s="8"/>
      <c r="AJ384" s="5">
        <v>242.01508727234477</v>
      </c>
      <c r="AK384" s="8">
        <v>3.4877668412809921</v>
      </c>
      <c r="AL384" s="8"/>
      <c r="AM384" s="8"/>
      <c r="AN384" s="8"/>
      <c r="AO384" s="8"/>
      <c r="AP384" s="8"/>
      <c r="AQ384" s="9">
        <f>AK384/AJ384</f>
        <v>1.4411361211361724E-2</v>
      </c>
      <c r="AR384" s="8"/>
      <c r="AS384" s="8"/>
      <c r="AT384" s="8"/>
      <c r="AU384" s="5">
        <v>11.083193201885926</v>
      </c>
      <c r="AV384" s="5"/>
      <c r="AW384" s="5"/>
      <c r="AX384" s="5"/>
      <c r="AY384" s="5">
        <v>121.46642900266286</v>
      </c>
      <c r="AZ384" s="5"/>
      <c r="BA384" s="5"/>
      <c r="BB384" s="5"/>
      <c r="BC384" s="5"/>
      <c r="BD384" s="5"/>
      <c r="BE384" s="5"/>
      <c r="BF384" s="5">
        <v>0</v>
      </c>
      <c r="BG384" s="5">
        <v>0</v>
      </c>
      <c r="BH384" s="5">
        <v>132.5496222045488</v>
      </c>
      <c r="BI384" s="8"/>
      <c r="BJ384" s="5"/>
      <c r="BK384" s="5">
        <f>AC384+AJ384+BH384</f>
        <v>821.83079125998029</v>
      </c>
      <c r="BL384" s="5"/>
      <c r="BM384" s="8">
        <f>BH384/BK384</f>
        <v>0.16128578244352695</v>
      </c>
      <c r="BN384" s="8"/>
      <c r="BO384" s="7"/>
      <c r="BP384" s="5"/>
      <c r="BQ384" s="5"/>
      <c r="BR384" s="5"/>
      <c r="BS384" s="5"/>
      <c r="BT384" s="7"/>
      <c r="BU384" s="7"/>
      <c r="BV384" s="7"/>
      <c r="BW384" s="7"/>
      <c r="BX384" s="8">
        <f>AC384/BK384</f>
        <v>0.54423135095408859</v>
      </c>
      <c r="BY384" s="8">
        <f>AJ384/BK384</f>
        <v>0.29448286660238437</v>
      </c>
      <c r="BZ384" s="8">
        <f>BH384/BK384</f>
        <v>0.16128578244352695</v>
      </c>
      <c r="CA384" s="5">
        <v>155.50795166045251</v>
      </c>
      <c r="CB384" s="5">
        <v>102.71616029674261</v>
      </c>
      <c r="CC384" s="5">
        <v>52.791791363709883</v>
      </c>
      <c r="CD384" s="5">
        <v>0</v>
      </c>
      <c r="CE384" s="5"/>
      <c r="CF384" s="5"/>
      <c r="CG384" s="5"/>
      <c r="CH384" s="5"/>
      <c r="CI384" s="5">
        <v>0</v>
      </c>
      <c r="CJ384" s="5"/>
      <c r="CK384" s="8"/>
      <c r="CL384" s="5"/>
      <c r="CM384" s="5"/>
      <c r="CN384" s="8"/>
      <c r="CO384" s="5"/>
      <c r="CP384" s="5"/>
      <c r="CQ384" s="5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  <c r="DO384" s="8"/>
      <c r="DP384" s="8"/>
      <c r="DQ384" s="8"/>
      <c r="DR384" s="8"/>
      <c r="DS384" s="8"/>
      <c r="DT384" s="8"/>
      <c r="DU384" s="8"/>
      <c r="DV384" s="8"/>
      <c r="DW384" s="8"/>
      <c r="DX384" s="8"/>
      <c r="DY384" s="8"/>
      <c r="DZ384" s="8"/>
      <c r="EA384" s="8"/>
      <c r="EB384" s="8"/>
      <c r="EC384" s="8"/>
      <c r="ED384" s="8"/>
      <c r="EE384" s="8"/>
      <c r="EF384" s="8"/>
      <c r="EG384" s="8"/>
      <c r="EH384" s="8"/>
      <c r="EI384" s="8"/>
      <c r="EJ384" s="8"/>
      <c r="EK384" s="8"/>
      <c r="EL384" s="8"/>
      <c r="EM384" s="8"/>
      <c r="EN384" s="8"/>
      <c r="EO384" s="8"/>
      <c r="EP384" s="8"/>
      <c r="EQ384" s="8"/>
      <c r="ER384" s="8"/>
      <c r="ES384" s="8"/>
      <c r="ET384" s="8"/>
      <c r="EU384" s="8"/>
      <c r="EV384" s="8"/>
      <c r="EW384" s="8"/>
      <c r="EX384" s="8"/>
      <c r="EY384" s="8"/>
      <c r="EZ384" s="8"/>
      <c r="FA384" s="8"/>
      <c r="FB384" s="8"/>
      <c r="FC384" s="8"/>
      <c r="FD384" s="8"/>
      <c r="FE384" s="8"/>
      <c r="FF384" s="8"/>
      <c r="FG384" s="8"/>
      <c r="FH384" s="8"/>
      <c r="FI384" s="8"/>
      <c r="FJ384" s="8"/>
    </row>
    <row r="385" spans="1:166" s="13" customFormat="1" x14ac:dyDescent="0.25">
      <c r="A385" t="s">
        <v>121</v>
      </c>
      <c r="B385"/>
      <c r="C385" s="6">
        <v>39532</v>
      </c>
      <c r="D385" s="5"/>
      <c r="E385" s="6"/>
      <c r="F385"/>
      <c r="G385" s="5">
        <v>97</v>
      </c>
      <c r="H385" t="s">
        <v>75</v>
      </c>
      <c r="I385" s="7">
        <v>8.9</v>
      </c>
      <c r="J385">
        <v>750</v>
      </c>
      <c r="K385" s="5">
        <f t="shared" si="6"/>
        <v>149.81273408239699</v>
      </c>
      <c r="L385" s="5"/>
      <c r="M385" s="8"/>
      <c r="N385" s="8"/>
      <c r="O385" s="8"/>
      <c r="P385" s="8"/>
      <c r="Q385" s="5"/>
      <c r="R385" s="5"/>
      <c r="S385" s="5"/>
      <c r="T385" s="5"/>
      <c r="U385" s="5"/>
      <c r="V385" s="5"/>
      <c r="W385" s="5"/>
      <c r="X385" s="8"/>
      <c r="Y385" s="8"/>
      <c r="Z385" s="8"/>
      <c r="AA385" s="8"/>
      <c r="AB385" s="8"/>
      <c r="AC385" s="5">
        <v>501.37263845341295</v>
      </c>
      <c r="AD385" s="8"/>
      <c r="AE385" s="8"/>
      <c r="AF385" s="8"/>
      <c r="AG385" s="8"/>
      <c r="AH385" s="8"/>
      <c r="AI385" s="8"/>
      <c r="AJ385" s="5">
        <v>265.30564440729563</v>
      </c>
      <c r="AK385" s="8">
        <v>3.5670219604326188</v>
      </c>
      <c r="AL385" s="8"/>
      <c r="AM385" s="8"/>
      <c r="AN385" s="8"/>
      <c r="AO385" s="8"/>
      <c r="AP385" s="8"/>
      <c r="AQ385" s="9">
        <f>AK385/AJ385</f>
        <v>1.3444953153565583E-2</v>
      </c>
      <c r="AR385" s="8"/>
      <c r="AS385" s="8"/>
      <c r="AT385" s="8"/>
      <c r="AU385" s="5">
        <v>6.5984103262293816</v>
      </c>
      <c r="AV385" s="5"/>
      <c r="AW385" s="5"/>
      <c r="AX385" s="5"/>
      <c r="AY385" s="5">
        <v>309.85691636642923</v>
      </c>
      <c r="AZ385" s="5"/>
      <c r="BA385" s="5"/>
      <c r="BB385" s="5"/>
      <c r="BC385" s="5"/>
      <c r="BD385" s="5"/>
      <c r="BE385" s="5"/>
      <c r="BF385" s="5">
        <v>0</v>
      </c>
      <c r="BG385" s="5">
        <v>0</v>
      </c>
      <c r="BH385" s="5">
        <v>316.45532669265862</v>
      </c>
      <c r="BI385" s="8"/>
      <c r="BJ385" s="5"/>
      <c r="BK385" s="5">
        <f>AC385+AJ385+BH385</f>
        <v>1083.1336095533673</v>
      </c>
      <c r="BL385" s="5"/>
      <c r="BM385" s="8">
        <f>BH385/BK385</f>
        <v>0.29216647318621175</v>
      </c>
      <c r="BN385" s="8"/>
      <c r="BO385" s="7"/>
      <c r="BP385" s="5"/>
      <c r="BQ385" s="5"/>
      <c r="BR385" s="5"/>
      <c r="BS385" s="5"/>
      <c r="BT385" s="7"/>
      <c r="BU385" s="7"/>
      <c r="BV385" s="7"/>
      <c r="BW385" s="7"/>
      <c r="BX385" s="8">
        <f>AC385/BK385</f>
        <v>0.46289085116669509</v>
      </c>
      <c r="BY385" s="8">
        <f>AJ385/BK385</f>
        <v>0.24494267564709313</v>
      </c>
      <c r="BZ385" s="8">
        <f>BH385/BK385</f>
        <v>0.29216647318621175</v>
      </c>
      <c r="CA385" s="5">
        <v>181.15547150868647</v>
      </c>
      <c r="CB385" s="5">
        <v>49.046464961376877</v>
      </c>
      <c r="CC385" s="5">
        <v>132.1090065473096</v>
      </c>
      <c r="CD385" s="5">
        <v>0</v>
      </c>
      <c r="CE385" s="5"/>
      <c r="CF385" s="5"/>
      <c r="CG385" s="5"/>
      <c r="CH385" s="5"/>
      <c r="CI385" s="5">
        <v>0</v>
      </c>
      <c r="CJ385" s="5"/>
      <c r="CK385" s="8"/>
      <c r="CL385" s="5"/>
      <c r="CM385" s="5"/>
      <c r="CN385" s="8"/>
      <c r="CO385" s="5"/>
      <c r="CP385" s="5"/>
      <c r="CQ385" s="5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8"/>
      <c r="DE385" s="8"/>
      <c r="DF385" s="8"/>
      <c r="DG385" s="8"/>
      <c r="DH385" s="8"/>
      <c r="DI385" s="8"/>
      <c r="DJ385" s="8"/>
      <c r="DK385" s="8"/>
      <c r="DL385" s="8"/>
      <c r="DM385" s="8"/>
      <c r="DN385" s="8"/>
      <c r="DO385" s="8"/>
      <c r="DP385" s="8"/>
      <c r="DQ385" s="8"/>
      <c r="DR385" s="8"/>
      <c r="DS385" s="8"/>
      <c r="DT385" s="8"/>
      <c r="DU385" s="8"/>
      <c r="DV385" s="8"/>
      <c r="DW385" s="8"/>
      <c r="DX385" s="8"/>
      <c r="DY385" s="8"/>
      <c r="DZ385" s="8"/>
      <c r="EA385" s="8"/>
      <c r="EB385" s="8"/>
      <c r="EC385" s="8"/>
      <c r="ED385" s="8"/>
      <c r="EE385" s="8"/>
      <c r="EF385" s="8"/>
      <c r="EG385" s="8"/>
      <c r="EH385" s="8"/>
      <c r="EI385" s="8"/>
      <c r="EJ385" s="8"/>
      <c r="EK385" s="8"/>
      <c r="EL385" s="8"/>
      <c r="EM385" s="8"/>
      <c r="EN385" s="8"/>
      <c r="EO385" s="8"/>
      <c r="EP385" s="8"/>
      <c r="EQ385" s="8"/>
      <c r="ER385" s="8"/>
      <c r="ES385" s="8"/>
      <c r="ET385" s="8"/>
      <c r="EU385" s="8"/>
      <c r="EV385" s="8"/>
      <c r="EW385" s="8"/>
      <c r="EX385" s="8"/>
      <c r="EY385" s="8"/>
      <c r="EZ385" s="8"/>
      <c r="FA385" s="8"/>
      <c r="FB385" s="8"/>
      <c r="FC385" s="8"/>
      <c r="FD385" s="8"/>
      <c r="FE385" s="8"/>
      <c r="FF385" s="8"/>
      <c r="FG385" s="8"/>
      <c r="FH385" s="8"/>
      <c r="FI385" s="8"/>
      <c r="FJ385" s="8"/>
    </row>
    <row r="386" spans="1:166" s="13" customFormat="1" x14ac:dyDescent="0.25">
      <c r="A386" t="s">
        <v>121</v>
      </c>
      <c r="B386"/>
      <c r="C386" s="6">
        <v>39533</v>
      </c>
      <c r="D386" s="5"/>
      <c r="E386" s="6"/>
      <c r="F386"/>
      <c r="G386" s="5">
        <v>98</v>
      </c>
      <c r="H386" t="s">
        <v>75</v>
      </c>
      <c r="I386" s="7">
        <v>8.9</v>
      </c>
      <c r="J386">
        <v>750</v>
      </c>
      <c r="K386" s="5">
        <f t="shared" si="6"/>
        <v>149.81273408239699</v>
      </c>
      <c r="L386" s="5"/>
      <c r="M386" s="8"/>
      <c r="N386" s="7">
        <v>23.7</v>
      </c>
      <c r="O386" s="7"/>
      <c r="P386" s="7"/>
      <c r="Q386" s="5"/>
      <c r="R386" s="5"/>
      <c r="S386" s="5"/>
      <c r="T386" s="5"/>
      <c r="U386" s="5"/>
      <c r="V386" s="5"/>
      <c r="W386" s="5"/>
      <c r="X386" s="8"/>
      <c r="Y386" s="8"/>
      <c r="Z386" s="8"/>
      <c r="AA386" s="8"/>
      <c r="AB386" s="8"/>
      <c r="AC386" s="5"/>
      <c r="AD386" s="8"/>
      <c r="AE386" s="8"/>
      <c r="AF386" s="8"/>
      <c r="AG386" s="8"/>
      <c r="AH386" s="8"/>
      <c r="AI386" s="8"/>
      <c r="AJ386" s="5"/>
      <c r="AK386" s="8"/>
      <c r="AL386" s="8"/>
      <c r="AM386" s="8"/>
      <c r="AN386" s="8"/>
      <c r="AO386" s="8"/>
      <c r="AP386" s="8"/>
      <c r="AQ386" s="9"/>
      <c r="AR386" s="8"/>
      <c r="AS386" s="8"/>
      <c r="AT386" s="8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8"/>
      <c r="BJ386" s="5"/>
      <c r="BK386" s="5"/>
      <c r="BL386" s="5"/>
      <c r="BM386" s="8"/>
      <c r="BN386" s="8"/>
      <c r="BO386" s="7"/>
      <c r="BP386" s="5"/>
      <c r="BQ386" s="5"/>
      <c r="BR386" s="5"/>
      <c r="BS386" s="5"/>
      <c r="BT386" s="7"/>
      <c r="BU386" s="7"/>
      <c r="BV386" s="7"/>
      <c r="BW386" s="7"/>
      <c r="BX386" s="7"/>
      <c r="BY386" s="7"/>
      <c r="BZ386" s="7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8"/>
      <c r="CL386" s="5"/>
      <c r="CM386" s="5"/>
      <c r="CN386" s="8"/>
      <c r="CO386" s="5"/>
      <c r="CP386" s="5"/>
      <c r="CQ386" s="5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  <c r="DD386" s="8"/>
      <c r="DE386" s="8"/>
      <c r="DF386" s="8"/>
      <c r="DG386" s="8"/>
      <c r="DH386" s="8"/>
      <c r="DI386" s="8"/>
      <c r="DJ386" s="8"/>
      <c r="DK386" s="8"/>
      <c r="DL386" s="8"/>
      <c r="DM386" s="8"/>
      <c r="DN386" s="8"/>
      <c r="DO386" s="8"/>
      <c r="DP386" s="8"/>
      <c r="DQ386" s="8"/>
      <c r="DR386" s="8"/>
      <c r="DS386" s="8"/>
      <c r="DT386" s="8"/>
      <c r="DU386" s="8"/>
      <c r="DV386" s="8"/>
      <c r="DW386" s="8"/>
      <c r="DX386" s="8"/>
      <c r="DY386" s="8"/>
      <c r="DZ386" s="8"/>
      <c r="EA386" s="8"/>
      <c r="EB386" s="8"/>
      <c r="EC386" s="8"/>
      <c r="ED386" s="8"/>
      <c r="EE386" s="8"/>
      <c r="EF386" s="8"/>
      <c r="EG386" s="8"/>
      <c r="EH386" s="8"/>
      <c r="EI386" s="8"/>
      <c r="EJ386" s="8"/>
      <c r="EK386" s="8"/>
      <c r="EL386" s="8"/>
      <c r="EM386" s="8"/>
      <c r="EN386" s="8"/>
      <c r="EO386" s="8"/>
      <c r="EP386" s="8"/>
      <c r="EQ386" s="8"/>
      <c r="ER386" s="8"/>
      <c r="ES386" s="8"/>
      <c r="ET386" s="8"/>
      <c r="EU386" s="8"/>
      <c r="EV386" s="8"/>
      <c r="EW386" s="8"/>
      <c r="EX386" s="8"/>
      <c r="EY386" s="8"/>
      <c r="EZ386" s="8"/>
      <c r="FA386" s="8"/>
      <c r="FB386" s="8"/>
      <c r="FC386" s="8"/>
      <c r="FD386" s="8"/>
      <c r="FE386" s="8"/>
      <c r="FF386" s="8"/>
      <c r="FG386" s="8"/>
      <c r="FH386" s="8"/>
      <c r="FI386" s="8"/>
      <c r="FJ386" s="8"/>
    </row>
    <row r="387" spans="1:166" s="13" customFormat="1" x14ac:dyDescent="0.25">
      <c r="A387" t="s">
        <v>121</v>
      </c>
      <c r="B387"/>
      <c r="C387" s="6">
        <v>39541</v>
      </c>
      <c r="D387" s="5">
        <v>7</v>
      </c>
      <c r="E387" t="s">
        <v>208</v>
      </c>
      <c r="F387" t="s">
        <v>14</v>
      </c>
      <c r="G387" s="5">
        <v>106</v>
      </c>
      <c r="H387" t="s">
        <v>75</v>
      </c>
      <c r="I387" s="7">
        <v>8.9</v>
      </c>
      <c r="J387">
        <v>750</v>
      </c>
      <c r="K387" s="5">
        <f t="shared" si="6"/>
        <v>149.81273408239699</v>
      </c>
      <c r="L387" s="5"/>
      <c r="M387" s="8"/>
      <c r="N387" s="8"/>
      <c r="O387" s="8"/>
      <c r="P387" s="8"/>
      <c r="Q387" s="5"/>
      <c r="R387" s="5"/>
      <c r="S387" s="5"/>
      <c r="T387" s="5"/>
      <c r="U387" s="5">
        <v>106</v>
      </c>
      <c r="V387" s="5"/>
      <c r="W387" s="5"/>
      <c r="X387" s="8"/>
      <c r="Y387" s="8"/>
      <c r="Z387" s="8"/>
      <c r="AA387" s="8"/>
      <c r="AB387" s="8"/>
      <c r="AC387" s="5"/>
      <c r="AD387" s="8"/>
      <c r="AE387" s="8"/>
      <c r="AF387" s="8"/>
      <c r="AG387" s="8"/>
      <c r="AH387" s="8"/>
      <c r="AI387" s="8"/>
      <c r="AJ387" s="5"/>
      <c r="AK387" s="8"/>
      <c r="AL387" s="8"/>
      <c r="AM387" s="8"/>
      <c r="AN387" s="8"/>
      <c r="AO387" s="8"/>
      <c r="AP387" s="8"/>
      <c r="AQ387" s="9"/>
      <c r="AR387" s="8"/>
      <c r="AS387" s="8"/>
      <c r="AT387" s="8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8"/>
      <c r="BJ387" s="5"/>
      <c r="BK387" s="5"/>
      <c r="BL387" s="5"/>
      <c r="BM387" s="8"/>
      <c r="BN387" s="8"/>
      <c r="BO387" s="7"/>
      <c r="BP387" s="5"/>
      <c r="BQ387" s="5"/>
      <c r="BR387" s="5"/>
      <c r="BS387" s="5"/>
      <c r="BT387" s="7"/>
      <c r="BU387" s="7"/>
      <c r="BV387" s="7"/>
      <c r="BW387" s="7"/>
      <c r="BX387" s="7"/>
      <c r="BY387" s="7"/>
      <c r="BZ387" s="7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8"/>
      <c r="CL387" s="5"/>
      <c r="CM387" s="5"/>
      <c r="CN387" s="8"/>
      <c r="CO387" s="5"/>
      <c r="CP387" s="5"/>
      <c r="CQ387" s="5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8"/>
      <c r="DE387" s="8"/>
      <c r="DF387" s="8"/>
      <c r="DG387" s="8"/>
      <c r="DH387" s="8"/>
      <c r="DI387" s="8"/>
      <c r="DJ387" s="8"/>
      <c r="DK387" s="8"/>
      <c r="DL387" s="8"/>
      <c r="DM387" s="8"/>
      <c r="DN387" s="8"/>
      <c r="DO387" s="8"/>
      <c r="DP387" s="8"/>
      <c r="DQ387" s="8"/>
      <c r="DR387" s="8"/>
      <c r="DS387" s="8"/>
      <c r="DT387" s="8"/>
      <c r="DU387" s="8"/>
      <c r="DV387" s="8"/>
      <c r="DW387" s="8"/>
      <c r="DX387" s="8"/>
      <c r="DY387" s="8"/>
      <c r="DZ387" s="8"/>
      <c r="EA387" s="8"/>
      <c r="EB387" s="8"/>
      <c r="EC387" s="8"/>
      <c r="ED387" s="8"/>
      <c r="EE387" s="8"/>
      <c r="EF387" s="8"/>
      <c r="EG387" s="8"/>
      <c r="EH387" s="8"/>
      <c r="EI387" s="8"/>
      <c r="EJ387" s="8"/>
      <c r="EK387" s="8"/>
      <c r="EL387" s="8"/>
      <c r="EM387" s="8"/>
      <c r="EN387" s="8"/>
      <c r="EO387" s="8"/>
      <c r="EP387" s="8"/>
      <c r="EQ387" s="8"/>
      <c r="ER387" s="8"/>
      <c r="ES387" s="8"/>
      <c r="ET387" s="8"/>
      <c r="EU387" s="8"/>
      <c r="EV387" s="8"/>
      <c r="EW387" s="8"/>
      <c r="EX387" s="8"/>
      <c r="EY387" s="8"/>
      <c r="EZ387" s="8"/>
      <c r="FA387" s="8"/>
      <c r="FB387" s="8"/>
      <c r="FC387" s="8"/>
      <c r="FD387" s="8"/>
      <c r="FE387" s="8"/>
      <c r="FF387" s="8"/>
      <c r="FG387" s="8"/>
      <c r="FH387" s="8"/>
      <c r="FI387" s="8"/>
      <c r="FJ387" s="8"/>
    </row>
    <row r="388" spans="1:166" s="13" customFormat="1" x14ac:dyDescent="0.25">
      <c r="A388" t="s">
        <v>121</v>
      </c>
      <c r="B388"/>
      <c r="C388" s="6">
        <v>39552</v>
      </c>
      <c r="D388" s="5"/>
      <c r="E388" s="6"/>
      <c r="F388"/>
      <c r="G388" s="5">
        <v>117</v>
      </c>
      <c r="H388" t="s">
        <v>75</v>
      </c>
      <c r="I388" s="7">
        <v>8.9</v>
      </c>
      <c r="J388">
        <v>750</v>
      </c>
      <c r="K388" s="5">
        <f t="shared" si="6"/>
        <v>149.81273408239699</v>
      </c>
      <c r="L388" s="5"/>
      <c r="M388" s="8"/>
      <c r="N388" s="8"/>
      <c r="O388" s="8"/>
      <c r="P388" s="8"/>
      <c r="Q388" s="5"/>
      <c r="R388" s="5"/>
      <c r="S388" s="5"/>
      <c r="T388" s="5"/>
      <c r="U388" s="5"/>
      <c r="V388" s="5"/>
      <c r="W388" s="5"/>
      <c r="X388" s="8"/>
      <c r="Y388" s="8"/>
      <c r="Z388" s="8"/>
      <c r="AA388" s="8"/>
      <c r="AB388" s="8"/>
      <c r="AC388" s="5">
        <v>622.27477565297443</v>
      </c>
      <c r="AD388" s="8"/>
      <c r="AE388" s="8"/>
      <c r="AF388" s="8"/>
      <c r="AG388" s="8"/>
      <c r="AH388" s="8"/>
      <c r="AI388" s="8"/>
      <c r="AJ388" s="5">
        <v>284.54403153757437</v>
      </c>
      <c r="AK388" s="8">
        <v>3.6008889967864839</v>
      </c>
      <c r="AL388" s="8"/>
      <c r="AM388" s="8"/>
      <c r="AN388" s="8"/>
      <c r="AO388" s="8"/>
      <c r="AP388" s="8"/>
      <c r="AQ388" s="9">
        <f>AK388/AJ388</f>
        <v>1.2654944745558588E-2</v>
      </c>
      <c r="AR388" s="8"/>
      <c r="AS388" s="8"/>
      <c r="AT388" s="8"/>
      <c r="AU388" s="5">
        <v>4.6919519895478707</v>
      </c>
      <c r="AV388" s="5"/>
      <c r="AW388" s="5"/>
      <c r="AX388" s="5"/>
      <c r="AY388" s="5">
        <v>609.97737489695771</v>
      </c>
      <c r="AZ388" s="5"/>
      <c r="BA388" s="5"/>
      <c r="BB388" s="5"/>
      <c r="BC388" s="5"/>
      <c r="BD388" s="5"/>
      <c r="BE388" s="5"/>
      <c r="BF388" s="5">
        <v>0</v>
      </c>
      <c r="BG388" s="5">
        <v>0</v>
      </c>
      <c r="BH388" s="5">
        <v>614.66932688650559</v>
      </c>
      <c r="BI388" s="8"/>
      <c r="BJ388" s="5"/>
      <c r="BK388" s="5">
        <f>AC388+AJ388+BH388</f>
        <v>1521.4881340770544</v>
      </c>
      <c r="BL388" s="5"/>
      <c r="BM388" s="8">
        <f>BH388/BK388</f>
        <v>0.4039921923277886</v>
      </c>
      <c r="BN388" s="8"/>
      <c r="BO388" s="7"/>
      <c r="BP388" s="5"/>
      <c r="BQ388" s="5"/>
      <c r="BR388" s="5"/>
      <c r="BS388" s="5"/>
      <c r="BT388" s="7"/>
      <c r="BU388" s="7"/>
      <c r="BV388" s="7"/>
      <c r="BW388" s="7"/>
      <c r="BX388" s="8">
        <f>AC388/BK388</f>
        <v>0.40899088314642085</v>
      </c>
      <c r="BY388" s="8">
        <f>AJ388/BK388</f>
        <v>0.18701692452579055</v>
      </c>
      <c r="BZ388" s="8">
        <f>BH388/BK388</f>
        <v>0.4039921923277886</v>
      </c>
      <c r="CA388" s="5">
        <v>186.80696158830591</v>
      </c>
      <c r="CB388" s="5">
        <v>23.32949333963127</v>
      </c>
      <c r="CC388" s="5">
        <v>163.47746824867465</v>
      </c>
      <c r="CD388" s="5">
        <v>0</v>
      </c>
      <c r="CE388" s="5"/>
      <c r="CF388" s="5"/>
      <c r="CG388" s="5"/>
      <c r="CH388" s="5"/>
      <c r="CI388" s="5">
        <v>0</v>
      </c>
      <c r="CJ388" s="5"/>
      <c r="CK388" s="8"/>
      <c r="CL388" s="5"/>
      <c r="CM388" s="5"/>
      <c r="CN388" s="8"/>
      <c r="CO388" s="5"/>
      <c r="CP388" s="5"/>
      <c r="CQ388" s="5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8"/>
      <c r="DE388" s="8"/>
      <c r="DF388" s="8"/>
      <c r="DG388" s="8"/>
      <c r="DH388" s="8"/>
      <c r="DI388" s="8"/>
      <c r="DJ388" s="8"/>
      <c r="DK388" s="8"/>
      <c r="DL388" s="8"/>
      <c r="DM388" s="8"/>
      <c r="DN388" s="8"/>
      <c r="DO388" s="8"/>
      <c r="DP388" s="8"/>
      <c r="DQ388" s="8"/>
      <c r="DR388" s="8"/>
      <c r="DS388" s="8"/>
      <c r="DT388" s="8"/>
      <c r="DU388" s="8"/>
      <c r="DV388" s="8"/>
      <c r="DW388" s="8"/>
      <c r="DX388" s="8"/>
      <c r="DY388" s="8"/>
      <c r="DZ388" s="8"/>
      <c r="EA388" s="8"/>
      <c r="EB388" s="8"/>
      <c r="EC388" s="8"/>
      <c r="ED388" s="8"/>
      <c r="EE388" s="8"/>
      <c r="EF388" s="8"/>
      <c r="EG388" s="8"/>
      <c r="EH388" s="8"/>
      <c r="EI388" s="8"/>
      <c r="EJ388" s="8"/>
      <c r="EK388" s="8"/>
      <c r="EL388" s="8"/>
      <c r="EM388" s="8"/>
      <c r="EN388" s="8"/>
      <c r="EO388" s="8"/>
      <c r="EP388" s="8"/>
      <c r="EQ388" s="8"/>
      <c r="ER388" s="8"/>
      <c r="ES388" s="8"/>
      <c r="ET388" s="8"/>
      <c r="EU388" s="8"/>
      <c r="EV388" s="8"/>
      <c r="EW388" s="8"/>
      <c r="EX388" s="8"/>
      <c r="EY388" s="8"/>
      <c r="EZ388" s="8"/>
      <c r="FA388" s="8"/>
      <c r="FB388" s="8"/>
      <c r="FC388" s="8"/>
      <c r="FD388" s="8"/>
      <c r="FE388" s="8"/>
      <c r="FF388" s="8"/>
      <c r="FG388" s="8"/>
      <c r="FH388" s="8"/>
      <c r="FI388" s="8"/>
      <c r="FJ388" s="8"/>
    </row>
    <row r="389" spans="1:166" x14ac:dyDescent="0.25">
      <c r="A389" t="s">
        <v>121</v>
      </c>
      <c r="C389" s="6">
        <v>39555</v>
      </c>
      <c r="D389" s="5"/>
      <c r="E389" s="6"/>
      <c r="G389" s="5">
        <v>120</v>
      </c>
      <c r="H389" t="s">
        <v>75</v>
      </c>
      <c r="I389" s="7">
        <v>8.9</v>
      </c>
      <c r="J389">
        <v>750</v>
      </c>
      <c r="K389" s="5">
        <f t="shared" si="6"/>
        <v>149.81273408239699</v>
      </c>
      <c r="L389" s="5"/>
      <c r="M389" s="8"/>
      <c r="N389" s="7">
        <v>27.7</v>
      </c>
      <c r="O389" s="7"/>
      <c r="P389" s="7"/>
      <c r="Q389" s="5"/>
      <c r="R389" s="5"/>
      <c r="S389" s="5"/>
      <c r="T389" s="5"/>
      <c r="U389" s="5"/>
      <c r="V389" s="5"/>
      <c r="W389" s="5"/>
      <c r="X389" s="8"/>
      <c r="Y389" s="8"/>
      <c r="Z389" s="8"/>
      <c r="AA389" s="8"/>
      <c r="AB389" s="8"/>
      <c r="AC389" s="5"/>
      <c r="AD389" s="8"/>
      <c r="AE389" s="8"/>
      <c r="AF389" s="8"/>
      <c r="AG389" s="8"/>
      <c r="AH389" s="8"/>
      <c r="AI389" s="8"/>
      <c r="AJ389" s="5"/>
      <c r="AK389" s="8"/>
      <c r="AL389" s="8"/>
      <c r="AM389" s="8"/>
      <c r="AN389" s="8"/>
      <c r="AO389" s="8"/>
      <c r="AP389" s="8"/>
      <c r="AQ389" s="9"/>
      <c r="AR389" s="8"/>
      <c r="AS389" s="8"/>
      <c r="AT389" s="8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8"/>
      <c r="BJ389" s="5"/>
      <c r="BK389" s="5"/>
      <c r="BL389" s="5"/>
      <c r="BM389" s="8"/>
      <c r="BN389" s="8"/>
      <c r="BO389" s="7"/>
      <c r="BP389" s="5"/>
      <c r="BQ389" s="5"/>
      <c r="BR389" s="5"/>
      <c r="BS389" s="5"/>
      <c r="BT389" s="7"/>
      <c r="BU389" s="7"/>
      <c r="BV389" s="7"/>
      <c r="BW389" s="7"/>
      <c r="BX389" s="7"/>
      <c r="BY389" s="7"/>
      <c r="BZ389" s="7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8"/>
      <c r="CL389" s="5"/>
      <c r="CM389" s="5"/>
      <c r="CN389" s="8"/>
      <c r="CO389" s="5"/>
      <c r="CP389" s="5"/>
      <c r="CQ389" s="5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8"/>
      <c r="DE389" s="8"/>
      <c r="DF389" s="8"/>
      <c r="DG389" s="8"/>
      <c r="DH389" s="8"/>
      <c r="DI389" s="8"/>
      <c r="DJ389" s="8"/>
      <c r="DK389" s="8"/>
      <c r="DL389" s="8"/>
      <c r="DM389" s="8"/>
      <c r="DN389" s="8"/>
      <c r="DO389" s="8"/>
      <c r="DP389" s="8"/>
      <c r="DQ389" s="8"/>
      <c r="DR389" s="8"/>
      <c r="DS389" s="8"/>
      <c r="DT389" s="8"/>
      <c r="DU389" s="8"/>
      <c r="DV389" s="8"/>
      <c r="DW389" s="8"/>
      <c r="DX389" s="8"/>
      <c r="DY389" s="8"/>
      <c r="DZ389" s="8"/>
      <c r="EA389" s="8"/>
      <c r="EB389" s="8"/>
      <c r="EC389" s="8"/>
      <c r="ED389" s="8"/>
      <c r="EE389" s="8"/>
      <c r="EF389" s="8"/>
      <c r="EG389" s="8"/>
      <c r="EH389" s="8"/>
      <c r="EI389" s="8"/>
      <c r="EJ389" s="8"/>
      <c r="EK389" s="8"/>
      <c r="EL389" s="8"/>
      <c r="EM389" s="8"/>
      <c r="EN389" s="8"/>
      <c r="EO389" s="8"/>
      <c r="EP389" s="8"/>
      <c r="EQ389" s="8"/>
      <c r="ER389" s="8"/>
      <c r="ES389" s="8"/>
      <c r="ET389" s="8"/>
      <c r="EU389" s="8"/>
      <c r="EV389" s="8"/>
      <c r="EW389" s="8"/>
      <c r="EX389" s="8"/>
      <c r="EY389" s="8"/>
      <c r="EZ389" s="8"/>
      <c r="FA389" s="8"/>
      <c r="FB389" s="8"/>
      <c r="FC389" s="8"/>
      <c r="FD389" s="8"/>
      <c r="FE389" s="8"/>
      <c r="FF389" s="8"/>
      <c r="FG389" s="8"/>
      <c r="FH389" s="8"/>
      <c r="FI389" s="8"/>
      <c r="FJ389" s="8"/>
    </row>
    <row r="390" spans="1:166" x14ac:dyDescent="0.25">
      <c r="A390" t="s">
        <v>121</v>
      </c>
      <c r="C390" s="6">
        <v>39566</v>
      </c>
      <c r="D390" s="5"/>
      <c r="E390" s="6"/>
      <c r="G390" s="5">
        <v>131</v>
      </c>
      <c r="H390" t="s">
        <v>75</v>
      </c>
      <c r="I390" s="7">
        <v>8.9</v>
      </c>
      <c r="J390">
        <v>750</v>
      </c>
      <c r="K390" s="5">
        <f t="shared" si="6"/>
        <v>149.81273408239699</v>
      </c>
      <c r="L390" s="5"/>
      <c r="M390" s="8"/>
      <c r="N390" s="8"/>
      <c r="O390" s="8"/>
      <c r="P390" s="8"/>
      <c r="Q390" s="5"/>
      <c r="R390" s="5"/>
      <c r="S390" s="5"/>
      <c r="T390" s="5"/>
      <c r="U390" s="5"/>
      <c r="V390" s="5"/>
      <c r="W390" s="5"/>
      <c r="X390" s="8"/>
      <c r="Y390" s="8"/>
      <c r="Z390" s="8"/>
      <c r="AA390" s="8"/>
      <c r="AB390" s="8"/>
      <c r="AC390" s="5">
        <v>605.58668093311405</v>
      </c>
      <c r="AD390" s="8"/>
      <c r="AE390" s="8"/>
      <c r="AF390" s="8"/>
      <c r="AG390" s="8"/>
      <c r="AH390" s="8"/>
      <c r="AI390" s="8"/>
      <c r="AJ390" s="5"/>
      <c r="AK390" s="8">
        <v>2.3352618730536006</v>
      </c>
      <c r="AL390" s="8"/>
      <c r="AM390" s="8"/>
      <c r="AN390" s="8"/>
      <c r="AO390" s="8"/>
      <c r="AP390" s="8"/>
      <c r="AQ390" s="9"/>
      <c r="AR390" s="8"/>
      <c r="AS390" s="8"/>
      <c r="AT390" s="8"/>
      <c r="AU390" s="5">
        <v>0.18979362514412601</v>
      </c>
      <c r="AV390" s="5"/>
      <c r="AW390" s="5"/>
      <c r="AX390" s="5"/>
      <c r="AY390" s="5">
        <v>462.24462320667135</v>
      </c>
      <c r="AZ390" s="5"/>
      <c r="BA390" s="5"/>
      <c r="BB390" s="5"/>
      <c r="BC390" s="5"/>
      <c r="BD390" s="5"/>
      <c r="BE390" s="5"/>
      <c r="BF390" s="5">
        <v>7.9919380475262809</v>
      </c>
      <c r="BG390" s="5">
        <v>0</v>
      </c>
      <c r="BH390" s="5">
        <v>470.42635487934177</v>
      </c>
      <c r="BI390" s="8"/>
      <c r="BJ390" s="5"/>
      <c r="BK390" s="5">
        <f>AC390+AJ390+BH390</f>
        <v>1076.0130358124559</v>
      </c>
      <c r="BL390" s="5"/>
      <c r="BM390" s="8">
        <f>BH390/BK390</f>
        <v>0.43719391793812329</v>
      </c>
      <c r="BN390" s="8"/>
      <c r="BO390" s="7"/>
      <c r="BP390" s="5"/>
      <c r="BQ390" s="5"/>
      <c r="BR390" s="5"/>
      <c r="BS390" s="5"/>
      <c r="BT390" s="7"/>
      <c r="BU390" s="7"/>
      <c r="BV390" s="7"/>
      <c r="BW390" s="7"/>
      <c r="BX390" s="8">
        <f>AC390/BK390</f>
        <v>0.56280608206187666</v>
      </c>
      <c r="BY390" s="8">
        <f>AJ390/BK390</f>
        <v>0</v>
      </c>
      <c r="BZ390" s="8">
        <f>BH390/BK390</f>
        <v>0.43719391793812329</v>
      </c>
      <c r="CA390" s="5">
        <v>196.91064409571334</v>
      </c>
      <c r="CB390" s="5">
        <v>1.6950126407722363</v>
      </c>
      <c r="CC390" s="5">
        <v>148.54116656098245</v>
      </c>
      <c r="CD390" s="5">
        <v>44.176984254106692</v>
      </c>
      <c r="CE390" s="5"/>
      <c r="CF390" s="5"/>
      <c r="CG390" s="5"/>
      <c r="CH390" s="5"/>
      <c r="CI390" s="5">
        <v>2.4974806398519629</v>
      </c>
      <c r="CJ390" s="5"/>
      <c r="CK390" s="8"/>
      <c r="CL390" s="5"/>
      <c r="CM390" s="5"/>
      <c r="CN390" s="8"/>
      <c r="CO390" s="5"/>
      <c r="CP390" s="5"/>
      <c r="CQ390" s="5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  <c r="DR390" s="8"/>
      <c r="DS390" s="8"/>
      <c r="DT390" s="8"/>
      <c r="DU390" s="8"/>
      <c r="DV390" s="8"/>
      <c r="DW390" s="8"/>
      <c r="DX390" s="8"/>
      <c r="DY390" s="8"/>
      <c r="DZ390" s="8"/>
      <c r="EA390" s="8"/>
      <c r="EB390" s="8"/>
      <c r="EC390" s="8"/>
      <c r="ED390" s="8"/>
      <c r="EE390" s="8"/>
      <c r="EF390" s="8"/>
      <c r="EG390" s="8"/>
      <c r="EH390" s="8"/>
      <c r="EI390" s="8"/>
      <c r="EJ390" s="8"/>
      <c r="EK390" s="8"/>
      <c r="EL390" s="8"/>
      <c r="EM390" s="8"/>
      <c r="EN390" s="8"/>
      <c r="EO390" s="8"/>
      <c r="EP390" s="8"/>
      <c r="EQ390" s="8"/>
      <c r="ER390" s="8"/>
      <c r="ES390" s="8"/>
      <c r="ET390" s="8"/>
      <c r="EU390" s="8"/>
      <c r="EV390" s="8"/>
      <c r="EW390" s="8"/>
      <c r="EX390" s="8"/>
      <c r="EY390" s="8"/>
      <c r="EZ390" s="8"/>
      <c r="FA390" s="8"/>
      <c r="FB390" s="8"/>
      <c r="FC390" s="8"/>
      <c r="FD390" s="8"/>
      <c r="FE390" s="8"/>
      <c r="FF390" s="8"/>
      <c r="FG390" s="8"/>
      <c r="FH390" s="8"/>
      <c r="FI390" s="8"/>
      <c r="FJ390" s="8"/>
    </row>
    <row r="391" spans="1:166" x14ac:dyDescent="0.25">
      <c r="A391" t="s">
        <v>121</v>
      </c>
      <c r="C391" s="6">
        <v>39580</v>
      </c>
      <c r="D391" s="5"/>
      <c r="E391" s="6"/>
      <c r="G391" s="5">
        <v>145</v>
      </c>
      <c r="H391" t="s">
        <v>75</v>
      </c>
      <c r="I391" s="7">
        <v>8.9</v>
      </c>
      <c r="J391">
        <v>750</v>
      </c>
      <c r="K391" s="5">
        <f t="shared" si="6"/>
        <v>149.81273408239699</v>
      </c>
      <c r="L391" s="5"/>
      <c r="M391" s="8"/>
      <c r="N391" s="8"/>
      <c r="O391" s="8"/>
      <c r="P391" s="8"/>
      <c r="Q391" s="5"/>
      <c r="R391" s="5"/>
      <c r="S391" s="5"/>
      <c r="T391" s="5"/>
      <c r="U391" s="5"/>
      <c r="V391" s="5"/>
      <c r="W391" s="5"/>
      <c r="X391" s="8"/>
      <c r="Y391" s="8"/>
      <c r="Z391" s="8"/>
      <c r="AA391" s="8"/>
      <c r="AB391" s="8"/>
      <c r="AC391" s="5">
        <v>628.89858621325402</v>
      </c>
      <c r="AD391" s="8"/>
      <c r="AE391" s="8"/>
      <c r="AF391" s="8"/>
      <c r="AG391" s="8"/>
      <c r="AH391" s="8"/>
      <c r="AI391" s="8"/>
      <c r="AJ391" s="5">
        <v>227.58277585516248</v>
      </c>
      <c r="AK391" s="8">
        <v>3.0726895815648052</v>
      </c>
      <c r="AL391" s="8"/>
      <c r="AM391" s="8"/>
      <c r="AN391" s="8"/>
      <c r="AO391" s="8"/>
      <c r="AP391" s="8"/>
      <c r="AQ391" s="9">
        <f>AK391/AJ391</f>
        <v>1.3501415342259102E-2</v>
      </c>
      <c r="AR391" s="8"/>
      <c r="AS391" s="8"/>
      <c r="AT391" s="8"/>
      <c r="AU391" s="5">
        <v>0.94776151239608963</v>
      </c>
      <c r="AV391" s="5"/>
      <c r="AW391" s="5"/>
      <c r="AX391" s="5"/>
      <c r="AY391" s="5">
        <v>551.12632560738803</v>
      </c>
      <c r="AZ391" s="5"/>
      <c r="BA391" s="5"/>
      <c r="BB391" s="5"/>
      <c r="BC391" s="5"/>
      <c r="BD391" s="5"/>
      <c r="BE391" s="5"/>
      <c r="BF391" s="5">
        <v>1.5672225117248566</v>
      </c>
      <c r="BG391" s="5">
        <v>300.97104878270329</v>
      </c>
      <c r="BH391" s="5">
        <v>854.61235841421217</v>
      </c>
      <c r="BI391" s="8"/>
      <c r="BJ391" s="5"/>
      <c r="BK391" s="5">
        <f>AC391+AJ391+BH391</f>
        <v>1711.0937204826287</v>
      </c>
      <c r="BL391" s="5"/>
      <c r="BM391" s="8">
        <f>BH391/BK391</f>
        <v>0.49945385701793205</v>
      </c>
      <c r="BN391" s="8"/>
      <c r="BO391" s="7"/>
      <c r="BP391" s="5"/>
      <c r="BQ391" s="5"/>
      <c r="BR391" s="5"/>
      <c r="BS391" s="5"/>
      <c r="BT391" s="7"/>
      <c r="BU391" s="7"/>
      <c r="BV391" s="7"/>
      <c r="BW391" s="7"/>
      <c r="BX391" s="8">
        <f>AC391/BK391</f>
        <v>0.36754187025820406</v>
      </c>
      <c r="BY391" s="8">
        <f>AJ391/BK391</f>
        <v>0.13300427272386389</v>
      </c>
      <c r="BZ391" s="8">
        <f>BH391/BK391</f>
        <v>0.49945385701793205</v>
      </c>
      <c r="CA391" s="5">
        <v>153.62958129596689</v>
      </c>
      <c r="CB391" s="5">
        <v>6.3184100826405984</v>
      </c>
      <c r="CC391" s="5">
        <v>96.801604858327053</v>
      </c>
      <c r="CD391" s="5">
        <v>49.856556975113882</v>
      </c>
      <c r="CE391" s="5"/>
      <c r="CF391" s="5"/>
      <c r="CG391" s="5"/>
      <c r="CH391" s="5"/>
      <c r="CI391" s="5">
        <v>0.6530093798853569</v>
      </c>
      <c r="CJ391" s="5"/>
      <c r="CK391" s="8"/>
      <c r="CL391" s="5"/>
      <c r="CM391" s="5"/>
      <c r="CN391" s="8"/>
      <c r="CO391" s="5"/>
      <c r="CP391" s="5"/>
      <c r="CQ391" s="5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8"/>
      <c r="DE391" s="8"/>
      <c r="DF391" s="8"/>
      <c r="DG391" s="8"/>
      <c r="DH391" s="8"/>
      <c r="DI391" s="8"/>
      <c r="DJ391" s="8"/>
      <c r="DK391" s="8"/>
      <c r="DL391" s="8"/>
      <c r="DM391" s="8"/>
      <c r="DN391" s="8"/>
      <c r="DO391" s="8"/>
      <c r="DP391" s="8"/>
      <c r="DQ391" s="8"/>
      <c r="DR391" s="8"/>
      <c r="DS391" s="8"/>
      <c r="DT391" s="8"/>
      <c r="DU391" s="8"/>
      <c r="DV391" s="8"/>
      <c r="DW391" s="8"/>
      <c r="DX391" s="8"/>
      <c r="DY391" s="8"/>
      <c r="DZ391" s="8"/>
      <c r="EA391" s="8"/>
      <c r="EB391" s="8"/>
      <c r="EC391" s="8"/>
      <c r="ED391" s="8"/>
      <c r="EE391" s="8"/>
      <c r="EF391" s="8"/>
      <c r="EG391" s="8"/>
      <c r="EH391" s="8"/>
      <c r="EI391" s="8"/>
      <c r="EJ391" s="8"/>
      <c r="EK391" s="8"/>
      <c r="EL391" s="8"/>
      <c r="EM391" s="8"/>
      <c r="EN391" s="8"/>
      <c r="EO391" s="8"/>
      <c r="EP391" s="8"/>
      <c r="EQ391" s="8"/>
      <c r="ER391" s="8"/>
      <c r="ES391" s="8"/>
      <c r="ET391" s="8"/>
      <c r="EU391" s="8"/>
      <c r="EV391" s="8"/>
      <c r="EW391" s="8"/>
      <c r="EX391" s="8"/>
      <c r="EY391" s="8"/>
      <c r="EZ391" s="8"/>
      <c r="FA391" s="8"/>
      <c r="FB391" s="8"/>
      <c r="FC391" s="8"/>
      <c r="FD391" s="8"/>
      <c r="FE391" s="8"/>
      <c r="FF391" s="8"/>
      <c r="FG391" s="8"/>
      <c r="FH391" s="8"/>
      <c r="FI391" s="8"/>
      <c r="FJ391" s="8"/>
    </row>
    <row r="392" spans="1:166" x14ac:dyDescent="0.25">
      <c r="A392" t="s">
        <v>121</v>
      </c>
      <c r="C392" s="6">
        <v>39594</v>
      </c>
      <c r="D392" s="5"/>
      <c r="E392" s="6"/>
      <c r="G392" s="5">
        <v>159</v>
      </c>
      <c r="H392" t="s">
        <v>75</v>
      </c>
      <c r="I392" s="7">
        <v>8.9</v>
      </c>
      <c r="J392">
        <v>750</v>
      </c>
      <c r="K392" s="5">
        <f t="shared" si="6"/>
        <v>149.81273408239699</v>
      </c>
      <c r="L392" s="5"/>
      <c r="M392" s="8"/>
      <c r="N392" s="8"/>
      <c r="O392" s="8"/>
      <c r="P392" s="8"/>
      <c r="Q392" s="5"/>
      <c r="R392" s="5"/>
      <c r="S392" s="5"/>
      <c r="T392" s="5"/>
      <c r="U392" s="5"/>
      <c r="V392" s="5"/>
      <c r="W392" s="5"/>
      <c r="X392" s="8"/>
      <c r="Y392" s="8"/>
      <c r="Z392" s="8"/>
      <c r="AA392" s="8"/>
      <c r="AB392" s="8"/>
      <c r="AC392" s="5">
        <v>655.22123354966902</v>
      </c>
      <c r="AD392" s="8"/>
      <c r="AE392" s="8"/>
      <c r="AF392" s="8"/>
      <c r="AG392" s="8"/>
      <c r="AH392" s="8"/>
      <c r="AI392" s="8"/>
      <c r="AJ392" s="5">
        <v>189.62978833182854</v>
      </c>
      <c r="AK392" s="8">
        <v>2.7637837489807935</v>
      </c>
      <c r="AL392" s="8"/>
      <c r="AM392" s="8"/>
      <c r="AN392" s="8"/>
      <c r="AO392" s="8"/>
      <c r="AP392" s="8"/>
      <c r="AQ392" s="9">
        <f>AK392/AJ392</f>
        <v>1.4574628666169874E-2</v>
      </c>
      <c r="AR392" s="8"/>
      <c r="AS392" s="8"/>
      <c r="AT392" s="8"/>
      <c r="AU392" s="5">
        <v>0</v>
      </c>
      <c r="AV392" s="5"/>
      <c r="AW392" s="5"/>
      <c r="AX392" s="5"/>
      <c r="AY392" s="5">
        <v>423.51907228984402</v>
      </c>
      <c r="AZ392" s="5"/>
      <c r="BA392" s="5"/>
      <c r="BB392" s="5"/>
      <c r="BC392" s="5"/>
      <c r="BD392" s="5"/>
      <c r="BE392" s="5"/>
      <c r="BF392" s="5">
        <v>35.619688632686795</v>
      </c>
      <c r="BG392" s="5">
        <v>439.45472501808581</v>
      </c>
      <c r="BH392" s="5">
        <v>898.59348594061669</v>
      </c>
      <c r="BI392" s="8"/>
      <c r="BJ392" s="5"/>
      <c r="BK392" s="5">
        <f>AC392+AJ392+BH392</f>
        <v>1743.4445078221142</v>
      </c>
      <c r="BL392" s="5"/>
      <c r="BM392" s="8">
        <f>BH392/BK392</f>
        <v>0.51541272573288077</v>
      </c>
      <c r="BN392" s="8"/>
      <c r="BO392" s="7"/>
      <c r="BP392" s="5"/>
      <c r="BQ392" s="5"/>
      <c r="BR392" s="5"/>
      <c r="BS392" s="5"/>
      <c r="BT392" s="7"/>
      <c r="BU392" s="7"/>
      <c r="BV392" s="7"/>
      <c r="BW392" s="7"/>
      <c r="BX392" s="8">
        <f>AC392/BK392</f>
        <v>0.37581995332226659</v>
      </c>
      <c r="BY392" s="8">
        <f>AJ392/BK392</f>
        <v>0.10876732094485263</v>
      </c>
      <c r="BZ392" s="8">
        <f>BH392/BK392</f>
        <v>0.51541272573288077</v>
      </c>
      <c r="CA392" s="5">
        <v>181.79196164705826</v>
      </c>
      <c r="CB392" s="5">
        <v>0</v>
      </c>
      <c r="CC392" s="5">
        <v>93.220178533572735</v>
      </c>
      <c r="CD392" s="5">
        <v>74.71925598661123</v>
      </c>
      <c r="CE392" s="5"/>
      <c r="CF392" s="5"/>
      <c r="CG392" s="5"/>
      <c r="CH392" s="5"/>
      <c r="CI392" s="5">
        <v>13.852527126874284</v>
      </c>
      <c r="CJ392" s="5"/>
      <c r="CK392" s="8"/>
      <c r="CL392" s="5"/>
      <c r="CM392" s="5"/>
      <c r="CN392" s="8"/>
      <c r="CO392" s="5"/>
      <c r="CP392" s="5"/>
      <c r="CQ392" s="5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  <c r="DO392" s="8"/>
      <c r="DP392" s="8"/>
      <c r="DQ392" s="8"/>
      <c r="DR392" s="8"/>
      <c r="DS392" s="8"/>
      <c r="DT392" s="8"/>
      <c r="DU392" s="8"/>
      <c r="DV392" s="8"/>
      <c r="DW392" s="8"/>
      <c r="DX392" s="8"/>
      <c r="DY392" s="8"/>
      <c r="DZ392" s="8"/>
      <c r="EA392" s="8"/>
      <c r="EB392" s="8"/>
      <c r="EC392" s="8"/>
      <c r="ED392" s="8"/>
      <c r="EE392" s="8"/>
      <c r="EF392" s="8"/>
      <c r="EG392" s="8"/>
      <c r="EH392" s="8"/>
      <c r="EI392" s="8"/>
      <c r="EJ392" s="8"/>
      <c r="EK392" s="8"/>
      <c r="EL392" s="8"/>
      <c r="EM392" s="8"/>
      <c r="EN392" s="8"/>
      <c r="EO392" s="8"/>
      <c r="EP392" s="8"/>
      <c r="EQ392" s="8"/>
      <c r="ER392" s="8"/>
      <c r="ES392" s="8"/>
      <c r="ET392" s="8"/>
      <c r="EU392" s="8"/>
      <c r="EV392" s="8"/>
      <c r="EW392" s="8"/>
      <c r="EX392" s="8"/>
      <c r="EY392" s="8"/>
      <c r="EZ392" s="8"/>
      <c r="FA392" s="8"/>
      <c r="FB392" s="8"/>
      <c r="FC392" s="8"/>
      <c r="FD392" s="8"/>
      <c r="FE392" s="8"/>
      <c r="FF392" s="8"/>
      <c r="FG392" s="8"/>
      <c r="FH392" s="8"/>
      <c r="FI392" s="8"/>
      <c r="FJ392" s="8"/>
    </row>
    <row r="393" spans="1:166" x14ac:dyDescent="0.25">
      <c r="A393" t="s">
        <v>121</v>
      </c>
      <c r="C393" s="6">
        <v>39604</v>
      </c>
      <c r="D393" s="5">
        <v>9</v>
      </c>
      <c r="E393" s="6" t="s">
        <v>207</v>
      </c>
      <c r="F393" t="s">
        <v>15</v>
      </c>
      <c r="G393" s="5">
        <v>169</v>
      </c>
      <c r="H393" t="s">
        <v>75</v>
      </c>
      <c r="I393" s="7">
        <v>8.9</v>
      </c>
      <c r="J393">
        <v>750</v>
      </c>
      <c r="K393" s="5">
        <f t="shared" si="6"/>
        <v>149.81273408239699</v>
      </c>
      <c r="L393" s="5"/>
      <c r="M393" s="8"/>
      <c r="N393" s="8"/>
      <c r="O393" s="8"/>
      <c r="P393" s="8"/>
      <c r="Q393" s="5"/>
      <c r="R393" s="5"/>
      <c r="S393" s="5"/>
      <c r="T393" s="5"/>
      <c r="U393" s="5"/>
      <c r="V393" s="5">
        <v>169</v>
      </c>
      <c r="W393" s="5"/>
      <c r="X393" s="8"/>
      <c r="Y393" s="8"/>
      <c r="Z393" s="8"/>
      <c r="AA393" s="8"/>
      <c r="AB393" s="8"/>
      <c r="AC393" s="5"/>
      <c r="AD393" s="8"/>
      <c r="AE393" s="8"/>
      <c r="AF393" s="8"/>
      <c r="AG393" s="8"/>
      <c r="AH393" s="8"/>
      <c r="AI393" s="8"/>
      <c r="AJ393" s="5"/>
      <c r="AK393" s="8"/>
      <c r="AL393" s="8"/>
      <c r="AM393" s="8"/>
      <c r="AN393" s="8"/>
      <c r="AO393" s="8"/>
      <c r="AP393" s="8"/>
      <c r="AQ393" s="9"/>
      <c r="AR393" s="8"/>
      <c r="AS393" s="8"/>
      <c r="AT393" s="8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8"/>
      <c r="BJ393" s="5"/>
      <c r="BK393" s="5"/>
      <c r="BL393" s="5"/>
      <c r="BM393" s="8"/>
      <c r="BN393" s="8"/>
      <c r="BO393" s="7"/>
      <c r="BP393" s="5"/>
      <c r="BQ393" s="5"/>
      <c r="BR393" s="5"/>
      <c r="BS393" s="5"/>
      <c r="BT393" s="7"/>
      <c r="BU393" s="7"/>
      <c r="BV393" s="7"/>
      <c r="BW393" s="7"/>
      <c r="BX393" s="7"/>
      <c r="BY393" s="7"/>
      <c r="BZ393" s="7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8"/>
      <c r="CL393" s="5"/>
      <c r="CM393" s="5"/>
      <c r="CN393" s="8"/>
      <c r="CO393" s="5"/>
      <c r="CP393" s="5"/>
      <c r="CQ393" s="5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  <c r="DO393" s="8"/>
      <c r="DP393" s="8"/>
      <c r="DQ393" s="8"/>
      <c r="DR393" s="8"/>
      <c r="DS393" s="8"/>
      <c r="DT393" s="8"/>
      <c r="DU393" s="8"/>
      <c r="DV393" s="8"/>
      <c r="DW393" s="8"/>
      <c r="DX393" s="8"/>
      <c r="DY393" s="8"/>
      <c r="DZ393" s="8"/>
      <c r="EA393" s="8"/>
      <c r="EB393" s="8"/>
      <c r="EC393" s="8"/>
      <c r="ED393" s="8"/>
      <c r="EE393" s="8"/>
      <c r="EF393" s="8"/>
      <c r="EG393" s="8"/>
      <c r="EH393" s="8"/>
      <c r="EI393" s="8"/>
      <c r="EJ393" s="8"/>
      <c r="EK393" s="8"/>
      <c r="EL393" s="8"/>
      <c r="EM393" s="8"/>
      <c r="EN393" s="8"/>
      <c r="EO393" s="8"/>
      <c r="EP393" s="8"/>
      <c r="EQ393" s="8"/>
      <c r="ER393" s="8"/>
      <c r="ES393" s="8"/>
      <c r="ET393" s="8"/>
      <c r="EU393" s="8"/>
      <c r="EV393" s="8"/>
      <c r="EW393" s="8"/>
      <c r="EX393" s="8"/>
      <c r="EY393" s="8"/>
      <c r="EZ393" s="8"/>
      <c r="FA393" s="8"/>
      <c r="FB393" s="8"/>
      <c r="FC393" s="8"/>
      <c r="FD393" s="8"/>
      <c r="FE393" s="8"/>
      <c r="FF393" s="8"/>
      <c r="FG393" s="8"/>
      <c r="FH393" s="8"/>
      <c r="FI393" s="8"/>
      <c r="FJ393" s="8"/>
    </row>
    <row r="394" spans="1:166" x14ac:dyDescent="0.25">
      <c r="A394" t="s">
        <v>121</v>
      </c>
      <c r="C394" s="6">
        <v>39620</v>
      </c>
      <c r="D394" s="5">
        <v>10</v>
      </c>
      <c r="E394" s="6" t="s">
        <v>108</v>
      </c>
      <c r="F394" t="s">
        <v>16</v>
      </c>
      <c r="G394" s="5">
        <v>185</v>
      </c>
      <c r="H394" t="s">
        <v>75</v>
      </c>
      <c r="I394" s="7">
        <v>8.9</v>
      </c>
      <c r="J394">
        <v>750</v>
      </c>
      <c r="K394" s="5">
        <f t="shared" si="6"/>
        <v>149.81273408239699</v>
      </c>
      <c r="L394" s="5"/>
      <c r="M394" s="8"/>
      <c r="N394" s="8"/>
      <c r="O394" s="8"/>
      <c r="P394" s="8"/>
      <c r="Q394" s="5"/>
      <c r="R394" s="5"/>
      <c r="S394" s="5"/>
      <c r="T394" s="5"/>
      <c r="U394" s="5"/>
      <c r="V394" s="5"/>
      <c r="W394" s="5"/>
      <c r="X394" s="8"/>
      <c r="Y394" s="8"/>
      <c r="Z394" s="8"/>
      <c r="AA394" s="8"/>
      <c r="AB394" s="8"/>
      <c r="AC394" s="5"/>
      <c r="AD394" s="8"/>
      <c r="AE394" s="8"/>
      <c r="AF394" s="8"/>
      <c r="AG394" s="8"/>
      <c r="AH394" s="8"/>
      <c r="AI394" s="8"/>
      <c r="AJ394" s="5"/>
      <c r="AK394" s="8"/>
      <c r="AL394" s="8"/>
      <c r="AM394" s="8"/>
      <c r="AN394" s="8"/>
      <c r="AO394" s="8"/>
      <c r="AP394" s="8"/>
      <c r="AQ394" s="9"/>
      <c r="AR394" s="8"/>
      <c r="AS394" s="8"/>
      <c r="AT394" s="8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>
        <v>706.53162145381623</v>
      </c>
      <c r="BH394" s="5"/>
      <c r="BI394" s="8"/>
      <c r="BJ394" s="5"/>
      <c r="BK394" s="5"/>
      <c r="BL394" s="5"/>
      <c r="BM394" s="8"/>
      <c r="BN394" s="8"/>
      <c r="BO394" s="7">
        <v>35.875</v>
      </c>
      <c r="BP394" s="5">
        <v>253.46821919655659</v>
      </c>
      <c r="BQ394" s="5"/>
      <c r="BR394" s="5"/>
      <c r="BS394" s="5"/>
      <c r="BT394" s="7">
        <v>11.166000845663286</v>
      </c>
      <c r="BU394" s="7"/>
      <c r="BV394" s="7"/>
      <c r="BW394" s="7"/>
      <c r="BX394" s="7"/>
      <c r="BY394" s="7"/>
      <c r="BZ394" s="7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8"/>
      <c r="CL394" s="5"/>
      <c r="CM394" s="5"/>
      <c r="CN394" s="8"/>
      <c r="CO394" s="5"/>
      <c r="CP394" s="5"/>
      <c r="CQ394" s="5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  <c r="DO394" s="8"/>
      <c r="DP394" s="8"/>
      <c r="DQ394" s="8"/>
      <c r="DR394" s="8"/>
      <c r="DS394" s="8"/>
      <c r="DT394" s="8"/>
      <c r="DU394" s="8"/>
      <c r="DV394" s="8"/>
      <c r="DW394" s="8"/>
      <c r="DX394" s="8"/>
      <c r="DY394" s="8"/>
      <c r="DZ394" s="8"/>
      <c r="EA394" s="8"/>
      <c r="EB394" s="8"/>
      <c r="EC394" s="8"/>
      <c r="ED394" s="8"/>
      <c r="EE394" s="8"/>
      <c r="EF394" s="8"/>
      <c r="EG394" s="8"/>
      <c r="EH394" s="8"/>
      <c r="EI394" s="8"/>
      <c r="EJ394" s="8"/>
      <c r="EK394" s="8"/>
      <c r="EL394" s="8"/>
      <c r="EM394" s="8"/>
      <c r="EN394" s="8"/>
      <c r="EO394" s="8"/>
      <c r="EP394" s="8"/>
      <c r="EQ394" s="8"/>
      <c r="ER394" s="8"/>
      <c r="ES394" s="8"/>
      <c r="ET394" s="8"/>
      <c r="EU394" s="8"/>
      <c r="EV394" s="8"/>
      <c r="EW394" s="8"/>
      <c r="EX394" s="8"/>
      <c r="EY394" s="8"/>
      <c r="EZ394" s="8"/>
      <c r="FA394" s="8"/>
      <c r="FB394" s="8"/>
      <c r="FC394" s="8"/>
      <c r="FD394" s="8"/>
      <c r="FE394" s="8"/>
      <c r="FF394" s="8"/>
      <c r="FG394" s="8"/>
      <c r="FH394" s="8"/>
      <c r="FI394" s="8"/>
      <c r="FJ394" s="8"/>
    </row>
    <row r="395" spans="1:166" x14ac:dyDescent="0.25">
      <c r="A395" t="s">
        <v>123</v>
      </c>
      <c r="C395" s="6">
        <v>39435</v>
      </c>
      <c r="D395" s="5">
        <v>1</v>
      </c>
      <c r="E395" s="6" t="s">
        <v>209</v>
      </c>
      <c r="F395" t="s">
        <v>10</v>
      </c>
      <c r="G395" s="5">
        <v>0</v>
      </c>
      <c r="H395" t="s">
        <v>117</v>
      </c>
      <c r="I395" s="7">
        <v>8.9</v>
      </c>
      <c r="J395">
        <v>750</v>
      </c>
      <c r="K395" s="5">
        <f t="shared" si="6"/>
        <v>149.81273408239699</v>
      </c>
      <c r="L395" s="5"/>
      <c r="M395" s="8"/>
      <c r="N395" s="8"/>
      <c r="O395" s="8"/>
      <c r="P395" s="8"/>
      <c r="Q395" s="5"/>
      <c r="R395" s="5"/>
      <c r="S395" s="5"/>
      <c r="T395" s="5"/>
      <c r="U395" s="5"/>
      <c r="V395" s="5"/>
      <c r="W395" s="5"/>
      <c r="X395" s="8"/>
      <c r="Y395" s="8"/>
      <c r="Z395" s="8"/>
      <c r="AA395" s="8"/>
      <c r="AB395" s="8"/>
      <c r="AC395" s="5"/>
      <c r="AD395" s="8"/>
      <c r="AE395" s="8"/>
      <c r="AF395" s="8"/>
      <c r="AG395" s="8"/>
      <c r="AH395" s="8"/>
      <c r="AI395" s="8"/>
      <c r="AJ395" s="5"/>
      <c r="AK395" s="8"/>
      <c r="AL395" s="8"/>
      <c r="AM395" s="8"/>
      <c r="AN395" s="8"/>
      <c r="AO395" s="8"/>
      <c r="AP395" s="8"/>
      <c r="AQ395" s="9"/>
      <c r="AR395" s="8"/>
      <c r="AS395" s="8"/>
      <c r="AT395" s="8"/>
      <c r="AU395" s="5">
        <v>0</v>
      </c>
      <c r="AV395" s="5"/>
      <c r="AW395" s="5"/>
      <c r="AX395" s="5"/>
      <c r="AY395" s="5">
        <v>0</v>
      </c>
      <c r="AZ395" s="5"/>
      <c r="BA395" s="5"/>
      <c r="BB395" s="5"/>
      <c r="BC395" s="5"/>
      <c r="BD395" s="5"/>
      <c r="BE395" s="5"/>
      <c r="BF395" s="5">
        <v>0</v>
      </c>
      <c r="BG395" s="5">
        <v>0</v>
      </c>
      <c r="BH395" s="5"/>
      <c r="BI395" s="8"/>
      <c r="BJ395" s="5"/>
      <c r="BK395" s="5"/>
      <c r="BL395" s="5"/>
      <c r="BM395" s="8"/>
      <c r="BN395" s="8"/>
      <c r="BO395" s="7"/>
      <c r="BP395" s="5"/>
      <c r="BQ395" s="5"/>
      <c r="BR395" s="5"/>
      <c r="BS395" s="5"/>
      <c r="BT395" s="7"/>
      <c r="BU395" s="7"/>
      <c r="BV395" s="7"/>
      <c r="BW395" s="7"/>
      <c r="BX395" s="7"/>
      <c r="BY395" s="7"/>
      <c r="BZ395" s="7"/>
      <c r="CA395" s="5">
        <v>0</v>
      </c>
      <c r="CB395" s="5">
        <v>0</v>
      </c>
      <c r="CC395" s="5">
        <v>0</v>
      </c>
      <c r="CD395" s="5">
        <v>0</v>
      </c>
      <c r="CE395" s="5"/>
      <c r="CF395" s="5"/>
      <c r="CG395" s="5"/>
      <c r="CH395" s="5"/>
      <c r="CI395" s="5">
        <v>0</v>
      </c>
      <c r="CJ395" s="5"/>
      <c r="CK395" s="8"/>
      <c r="CL395" s="5"/>
      <c r="CM395" s="5"/>
      <c r="CN395" s="8"/>
      <c r="CO395" s="5"/>
      <c r="CP395" s="5"/>
      <c r="CQ395" s="5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/>
      <c r="DN395" s="8"/>
      <c r="DO395" s="8"/>
      <c r="DP395" s="8"/>
      <c r="DQ395" s="8"/>
      <c r="DR395" s="8"/>
      <c r="DS395" s="8"/>
      <c r="DT395" s="8"/>
      <c r="DU395" s="8"/>
      <c r="DV395" s="8"/>
      <c r="DW395" s="8"/>
      <c r="DX395" s="8"/>
      <c r="DY395" s="8"/>
      <c r="DZ395" s="8"/>
      <c r="EA395" s="8"/>
      <c r="EB395" s="8"/>
      <c r="EC395" s="8"/>
      <c r="ED395" s="8"/>
      <c r="EE395" s="8"/>
      <c r="EF395" s="8"/>
      <c r="EG395" s="8"/>
      <c r="EH395" s="8"/>
      <c r="EI395" s="8"/>
      <c r="EJ395" s="8"/>
      <c r="EK395" s="8"/>
      <c r="EL395" s="8"/>
      <c r="EM395" s="8"/>
      <c r="EN395" s="8"/>
      <c r="EO395" s="8"/>
      <c r="EP395" s="8"/>
      <c r="EQ395" s="8"/>
      <c r="ER395" s="8"/>
      <c r="ES395" s="8"/>
      <c r="ET395" s="8"/>
      <c r="EU395" s="8"/>
      <c r="EV395" s="8"/>
      <c r="EW395" s="8"/>
      <c r="EX395" s="8"/>
      <c r="EY395" s="8"/>
      <c r="EZ395" s="8"/>
      <c r="FA395" s="8"/>
      <c r="FB395" s="8"/>
      <c r="FC395" s="8"/>
      <c r="FD395" s="8"/>
      <c r="FE395" s="8"/>
      <c r="FF395" s="8"/>
      <c r="FG395" s="8"/>
      <c r="FH395" s="8"/>
      <c r="FI395" s="8"/>
      <c r="FJ395" s="8"/>
    </row>
    <row r="396" spans="1:166" x14ac:dyDescent="0.25">
      <c r="A396" t="s">
        <v>123</v>
      </c>
      <c r="C396" s="6">
        <v>39457</v>
      </c>
      <c r="D396" s="5">
        <v>4</v>
      </c>
      <c r="E396" t="s">
        <v>210</v>
      </c>
      <c r="F396" t="s">
        <v>12</v>
      </c>
      <c r="G396" s="5">
        <v>22</v>
      </c>
      <c r="H396" t="s">
        <v>117</v>
      </c>
      <c r="I396" s="7">
        <v>8.9</v>
      </c>
      <c r="J396">
        <v>750</v>
      </c>
      <c r="K396" s="5">
        <f t="shared" si="6"/>
        <v>149.81273408239699</v>
      </c>
      <c r="L396" s="5"/>
      <c r="M396" s="8"/>
      <c r="N396" s="8"/>
      <c r="O396" s="8"/>
      <c r="P396" s="8"/>
      <c r="Q396" s="5"/>
      <c r="R396" s="5">
        <v>22</v>
      </c>
      <c r="S396" s="5"/>
      <c r="T396" s="5"/>
      <c r="U396" s="5"/>
      <c r="V396" s="5"/>
      <c r="W396" s="5"/>
      <c r="X396" s="8"/>
      <c r="Y396" s="8"/>
      <c r="Z396" s="8"/>
      <c r="AA396" s="8"/>
      <c r="AB396" s="8"/>
      <c r="AC396" s="5"/>
      <c r="AD396" s="8"/>
      <c r="AE396" s="8"/>
      <c r="AF396" s="8"/>
      <c r="AG396" s="8"/>
      <c r="AH396" s="8"/>
      <c r="AI396" s="8"/>
      <c r="AJ396" s="5"/>
      <c r="AK396" s="8"/>
      <c r="AL396" s="8"/>
      <c r="AM396" s="8"/>
      <c r="AN396" s="8"/>
      <c r="AO396" s="8"/>
      <c r="AP396" s="8"/>
      <c r="AQ396" s="9"/>
      <c r="AR396" s="8"/>
      <c r="AS396" s="8"/>
      <c r="AT396" s="8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8"/>
      <c r="BJ396" s="5"/>
      <c r="BK396" s="5"/>
      <c r="BL396" s="5"/>
      <c r="BM396" s="8"/>
      <c r="BN396" s="8"/>
      <c r="BO396" s="7"/>
      <c r="BP396" s="5"/>
      <c r="BQ396" s="5"/>
      <c r="BR396" s="5"/>
      <c r="BS396" s="5"/>
      <c r="BT396" s="7"/>
      <c r="BU396" s="7"/>
      <c r="BV396" s="7"/>
      <c r="BW396" s="7"/>
      <c r="BX396" s="7"/>
      <c r="BY396" s="7"/>
      <c r="BZ396" s="7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8"/>
      <c r="CL396" s="5"/>
      <c r="CM396" s="5"/>
      <c r="CN396" s="8"/>
      <c r="CO396" s="5"/>
      <c r="CP396" s="5"/>
      <c r="CQ396" s="5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8"/>
      <c r="DE396" s="8"/>
      <c r="DF396" s="8"/>
      <c r="DG396" s="8"/>
      <c r="DH396" s="8"/>
      <c r="DI396" s="8"/>
      <c r="DJ396" s="8"/>
      <c r="DK396" s="8"/>
      <c r="DL396" s="8"/>
      <c r="DM396" s="8"/>
      <c r="DN396" s="8"/>
      <c r="DO396" s="8"/>
      <c r="DP396" s="8"/>
      <c r="DQ396" s="8"/>
      <c r="DR396" s="8"/>
      <c r="DS396" s="8"/>
      <c r="DT396" s="8"/>
      <c r="DU396" s="8"/>
      <c r="DV396" s="8"/>
      <c r="DW396" s="8"/>
      <c r="DX396" s="8"/>
      <c r="DY396" s="8"/>
      <c r="DZ396" s="8"/>
      <c r="EA396" s="8"/>
      <c r="EB396" s="8"/>
      <c r="EC396" s="8"/>
      <c r="ED396" s="8"/>
      <c r="EE396" s="8"/>
      <c r="EF396" s="8"/>
      <c r="EG396" s="8"/>
      <c r="EH396" s="8"/>
      <c r="EI396" s="8"/>
      <c r="EJ396" s="8"/>
      <c r="EK396" s="8"/>
      <c r="EL396" s="8"/>
      <c r="EM396" s="8"/>
      <c r="EN396" s="8"/>
      <c r="EO396" s="8"/>
      <c r="EP396" s="8"/>
      <c r="EQ396" s="8"/>
      <c r="ER396" s="8"/>
      <c r="ES396" s="8"/>
      <c r="ET396" s="8"/>
      <c r="EU396" s="8"/>
      <c r="EV396" s="8"/>
      <c r="EW396" s="8"/>
      <c r="EX396" s="8"/>
      <c r="EY396" s="8"/>
      <c r="EZ396" s="8"/>
      <c r="FA396" s="8"/>
      <c r="FB396" s="8"/>
      <c r="FC396" s="8"/>
      <c r="FD396" s="8"/>
      <c r="FE396" s="8"/>
      <c r="FF396" s="8"/>
      <c r="FG396" s="8"/>
      <c r="FH396" s="8"/>
      <c r="FI396" s="8"/>
      <c r="FJ396" s="8"/>
    </row>
    <row r="397" spans="1:166" x14ac:dyDescent="0.25">
      <c r="A397" t="s">
        <v>123</v>
      </c>
      <c r="C397" s="6">
        <v>39462</v>
      </c>
      <c r="D397" s="5"/>
      <c r="E397" s="6"/>
      <c r="G397" s="5">
        <v>27</v>
      </c>
      <c r="H397" t="s">
        <v>117</v>
      </c>
      <c r="I397" s="7">
        <v>8.9</v>
      </c>
      <c r="J397">
        <v>750</v>
      </c>
      <c r="K397" s="5">
        <f t="shared" si="6"/>
        <v>149.81273408239699</v>
      </c>
      <c r="L397" s="5"/>
      <c r="M397" s="8"/>
      <c r="N397" s="7">
        <v>7.75</v>
      </c>
      <c r="O397" s="7"/>
      <c r="P397" s="7"/>
      <c r="Q397" s="5"/>
      <c r="R397" s="5"/>
      <c r="S397" s="5"/>
      <c r="T397" s="5"/>
      <c r="U397" s="5"/>
      <c r="V397" s="5"/>
      <c r="W397" s="5"/>
      <c r="X397" s="8"/>
      <c r="Y397" s="8"/>
      <c r="Z397" s="8"/>
      <c r="AA397" s="8"/>
      <c r="AB397" s="8"/>
      <c r="AC397" s="5"/>
      <c r="AD397" s="8"/>
      <c r="AE397" s="8"/>
      <c r="AF397" s="8"/>
      <c r="AG397" s="8"/>
      <c r="AH397" s="8"/>
      <c r="AI397" s="8"/>
      <c r="AJ397" s="5"/>
      <c r="AK397" s="8"/>
      <c r="AL397" s="8"/>
      <c r="AM397" s="8"/>
      <c r="AN397" s="8"/>
      <c r="AO397" s="8"/>
      <c r="AP397" s="8"/>
      <c r="AQ397" s="9"/>
      <c r="AR397" s="8"/>
      <c r="AS397" s="8"/>
      <c r="AT397" s="8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8"/>
      <c r="BJ397" s="5"/>
      <c r="BK397" s="5"/>
      <c r="BL397" s="5"/>
      <c r="BM397" s="8"/>
      <c r="BN397" s="8"/>
      <c r="BO397" s="7"/>
      <c r="BP397" s="5"/>
      <c r="BQ397" s="5"/>
      <c r="BR397" s="5"/>
      <c r="BS397" s="5"/>
      <c r="BT397" s="7"/>
      <c r="BU397" s="7"/>
      <c r="BV397" s="7"/>
      <c r="BW397" s="7"/>
      <c r="BX397" s="7"/>
      <c r="BY397" s="7"/>
      <c r="BZ397" s="7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8"/>
      <c r="CL397" s="5"/>
      <c r="CM397" s="5"/>
      <c r="CN397" s="8"/>
      <c r="CO397" s="5"/>
      <c r="CP397" s="5"/>
      <c r="CQ397" s="5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8"/>
      <c r="DE397" s="8"/>
      <c r="DF397" s="8"/>
      <c r="DG397" s="8"/>
      <c r="DH397" s="8"/>
      <c r="DI397" s="8"/>
      <c r="DJ397" s="8"/>
      <c r="DK397" s="8"/>
      <c r="DL397" s="8"/>
      <c r="DM397" s="8"/>
      <c r="DN397" s="8"/>
      <c r="DO397" s="8"/>
      <c r="DP397" s="8"/>
      <c r="DQ397" s="8"/>
      <c r="DR397" s="8"/>
      <c r="DS397" s="8"/>
      <c r="DT397" s="8"/>
      <c r="DU397" s="8"/>
      <c r="DV397" s="8"/>
      <c r="DW397" s="8"/>
      <c r="DX397" s="8"/>
      <c r="DY397" s="8"/>
      <c r="DZ397" s="8"/>
      <c r="EA397" s="8"/>
      <c r="EB397" s="8"/>
      <c r="EC397" s="8"/>
      <c r="ED397" s="8"/>
      <c r="EE397" s="8"/>
      <c r="EF397" s="8"/>
      <c r="EG397" s="8"/>
      <c r="EH397" s="8"/>
      <c r="EI397" s="8"/>
      <c r="EJ397" s="8"/>
      <c r="EK397" s="8"/>
      <c r="EL397" s="8"/>
      <c r="EM397" s="8"/>
      <c r="EN397" s="8"/>
      <c r="EO397" s="8"/>
      <c r="EP397" s="8"/>
      <c r="EQ397" s="8"/>
      <c r="ER397" s="8"/>
      <c r="ES397" s="8"/>
      <c r="ET397" s="8"/>
      <c r="EU397" s="8"/>
      <c r="EV397" s="8"/>
      <c r="EW397" s="8"/>
      <c r="EX397" s="8"/>
      <c r="EY397" s="8"/>
      <c r="EZ397" s="8"/>
      <c r="FA397" s="8"/>
      <c r="FB397" s="8"/>
      <c r="FC397" s="8"/>
      <c r="FD397" s="8"/>
      <c r="FE397" s="8"/>
      <c r="FF397" s="8"/>
      <c r="FG397" s="8"/>
      <c r="FH397" s="8"/>
      <c r="FI397" s="8"/>
      <c r="FJ397" s="8"/>
    </row>
    <row r="398" spans="1:166" x14ac:dyDescent="0.25">
      <c r="A398" t="s">
        <v>123</v>
      </c>
      <c r="C398" s="6">
        <v>39463</v>
      </c>
      <c r="D398" s="5"/>
      <c r="E398" s="6"/>
      <c r="G398" s="5">
        <v>28</v>
      </c>
      <c r="H398" t="s">
        <v>117</v>
      </c>
      <c r="I398" s="7">
        <v>8.9</v>
      </c>
      <c r="J398">
        <v>750</v>
      </c>
      <c r="K398" s="5">
        <f t="shared" si="6"/>
        <v>149.81273408239699</v>
      </c>
      <c r="L398" s="5"/>
      <c r="M398" s="8"/>
      <c r="N398" s="8"/>
      <c r="O398" s="8"/>
      <c r="P398" s="8"/>
      <c r="Q398" s="5"/>
      <c r="R398" s="5"/>
      <c r="S398" s="5"/>
      <c r="T398" s="5"/>
      <c r="U398" s="5"/>
      <c r="V398" s="5"/>
      <c r="W398" s="5"/>
      <c r="X398" s="8"/>
      <c r="Y398" s="8"/>
      <c r="Z398" s="8"/>
      <c r="AA398" s="8"/>
      <c r="AB398" s="8"/>
      <c r="AC398" s="5"/>
      <c r="AD398" s="8"/>
      <c r="AE398" s="8"/>
      <c r="AF398" s="8"/>
      <c r="AG398" s="8"/>
      <c r="AH398" s="8"/>
      <c r="AI398" s="8"/>
      <c r="AJ398" s="5"/>
      <c r="AK398" s="8">
        <v>0.45985197368421049</v>
      </c>
      <c r="AL398" s="8"/>
      <c r="AM398" s="8"/>
      <c r="AN398" s="8"/>
      <c r="AO398" s="8"/>
      <c r="AP398" s="8"/>
      <c r="AQ398" s="9"/>
      <c r="AR398" s="8"/>
      <c r="AS398" s="8"/>
      <c r="AT398" s="8"/>
      <c r="AU398" s="5">
        <v>0</v>
      </c>
      <c r="AV398" s="5"/>
      <c r="AW398" s="5"/>
      <c r="AX398" s="5"/>
      <c r="AY398" s="5">
        <v>0</v>
      </c>
      <c r="AZ398" s="5"/>
      <c r="BA398" s="5"/>
      <c r="BB398" s="5"/>
      <c r="BC398" s="5"/>
      <c r="BD398" s="5"/>
      <c r="BE398" s="5"/>
      <c r="BF398" s="5">
        <v>0</v>
      </c>
      <c r="BG398" s="5">
        <v>0</v>
      </c>
      <c r="BH398" s="5"/>
      <c r="BI398" s="8"/>
      <c r="BJ398" s="5"/>
      <c r="BK398" s="5"/>
      <c r="BL398" s="5"/>
      <c r="BM398" s="8"/>
      <c r="BN398" s="8"/>
      <c r="BO398" s="7"/>
      <c r="BP398" s="5"/>
      <c r="BQ398" s="5"/>
      <c r="BR398" s="5"/>
      <c r="BS398" s="5"/>
      <c r="BT398" s="7"/>
      <c r="BU398" s="7"/>
      <c r="BV398" s="7"/>
      <c r="BW398" s="7"/>
      <c r="BX398" s="7"/>
      <c r="BY398" s="7"/>
      <c r="BZ398" s="7"/>
      <c r="CA398" s="5">
        <v>0</v>
      </c>
      <c r="CB398" s="5">
        <v>0</v>
      </c>
      <c r="CC398" s="5">
        <v>0</v>
      </c>
      <c r="CD398" s="5">
        <v>0</v>
      </c>
      <c r="CE398" s="5"/>
      <c r="CF398" s="5"/>
      <c r="CG398" s="5"/>
      <c r="CH398" s="5"/>
      <c r="CI398" s="5">
        <v>0</v>
      </c>
      <c r="CJ398" s="5"/>
      <c r="CK398" s="8"/>
      <c r="CL398" s="5"/>
      <c r="CM398" s="5"/>
      <c r="CN398" s="8"/>
      <c r="CO398" s="5"/>
      <c r="CP398" s="5"/>
      <c r="CQ398" s="5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  <c r="DR398" s="8"/>
      <c r="DS398" s="8"/>
      <c r="DT398" s="8"/>
      <c r="DU398" s="8"/>
      <c r="DV398" s="8"/>
      <c r="DW398" s="8"/>
      <c r="DX398" s="8"/>
      <c r="DY398" s="8"/>
      <c r="DZ398" s="8"/>
      <c r="EA398" s="8"/>
      <c r="EB398" s="8"/>
      <c r="EC398" s="8"/>
      <c r="ED398" s="8"/>
      <c r="EE398" s="8"/>
      <c r="EF398" s="8"/>
      <c r="EG398" s="8"/>
      <c r="EH398" s="8"/>
      <c r="EI398" s="8"/>
      <c r="EJ398" s="8"/>
      <c r="EK398" s="8"/>
      <c r="EL398" s="8"/>
      <c r="EM398" s="8"/>
      <c r="EN398" s="8"/>
      <c r="EO398" s="8"/>
      <c r="EP398" s="8"/>
      <c r="EQ398" s="8"/>
      <c r="ER398" s="8"/>
      <c r="ES398" s="8"/>
      <c r="ET398" s="8"/>
      <c r="EU398" s="8"/>
      <c r="EV398" s="8"/>
      <c r="EW398" s="8"/>
      <c r="EX398" s="8"/>
      <c r="EY398" s="8"/>
      <c r="EZ398" s="8"/>
      <c r="FA398" s="8"/>
      <c r="FB398" s="8"/>
      <c r="FC398" s="8"/>
      <c r="FD398" s="8"/>
      <c r="FE398" s="8"/>
      <c r="FF398" s="8"/>
      <c r="FG398" s="8"/>
      <c r="FH398" s="8"/>
      <c r="FI398" s="8"/>
      <c r="FJ398" s="8"/>
    </row>
    <row r="399" spans="1:166" x14ac:dyDescent="0.25">
      <c r="A399" t="s">
        <v>123</v>
      </c>
      <c r="C399" s="6">
        <v>39470</v>
      </c>
      <c r="D399" s="5"/>
      <c r="E399" s="6"/>
      <c r="G399" s="5">
        <v>35</v>
      </c>
      <c r="H399" t="s">
        <v>117</v>
      </c>
      <c r="I399" s="7">
        <v>8.9</v>
      </c>
      <c r="J399">
        <v>750</v>
      </c>
      <c r="K399" s="5">
        <f t="shared" si="6"/>
        <v>149.81273408239699</v>
      </c>
      <c r="L399" s="5"/>
      <c r="M399" s="8"/>
      <c r="N399" s="7">
        <v>11.1</v>
      </c>
      <c r="O399" s="7"/>
      <c r="P399" s="7"/>
      <c r="Q399" s="5"/>
      <c r="R399" s="5"/>
      <c r="S399" s="5"/>
      <c r="T399" s="5"/>
      <c r="U399" s="5"/>
      <c r="V399" s="5"/>
      <c r="W399" s="5"/>
      <c r="X399" s="8"/>
      <c r="Y399" s="8"/>
      <c r="Z399" s="8"/>
      <c r="AA399" s="8"/>
      <c r="AB399" s="8"/>
      <c r="AC399" s="5"/>
      <c r="AD399" s="8"/>
      <c r="AE399" s="8"/>
      <c r="AF399" s="8"/>
      <c r="AG399" s="8"/>
      <c r="AH399" s="8"/>
      <c r="AI399" s="8"/>
      <c r="AJ399" s="5"/>
      <c r="AK399" s="8"/>
      <c r="AL399" s="8"/>
      <c r="AM399" s="8"/>
      <c r="AN399" s="8"/>
      <c r="AO399" s="8"/>
      <c r="AP399" s="8"/>
      <c r="AQ399" s="9"/>
      <c r="AR399" s="8"/>
      <c r="AS399" s="8"/>
      <c r="AT399" s="8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8"/>
      <c r="BJ399" s="5"/>
      <c r="BK399" s="5"/>
      <c r="BL399" s="5"/>
      <c r="BM399" s="8"/>
      <c r="BN399" s="8"/>
      <c r="BO399" s="7"/>
      <c r="BP399" s="5"/>
      <c r="BQ399" s="5"/>
      <c r="BR399" s="5"/>
      <c r="BS399" s="5"/>
      <c r="BT399" s="7"/>
      <c r="BU399" s="7"/>
      <c r="BV399" s="7"/>
      <c r="BW399" s="7"/>
      <c r="BX399" s="7"/>
      <c r="BY399" s="7"/>
      <c r="BZ399" s="7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8"/>
      <c r="CL399" s="5"/>
      <c r="CM399" s="5"/>
      <c r="CN399" s="8"/>
      <c r="CO399" s="5"/>
      <c r="CP399" s="5"/>
      <c r="CQ399" s="5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  <c r="DD399" s="8"/>
      <c r="DE399" s="8"/>
      <c r="DF399" s="8"/>
      <c r="DG399" s="8"/>
      <c r="DH399" s="8"/>
      <c r="DI399" s="8"/>
      <c r="DJ399" s="8"/>
      <c r="DK399" s="8"/>
      <c r="DL399" s="8"/>
      <c r="DM399" s="8"/>
      <c r="DN399" s="8"/>
      <c r="DO399" s="8"/>
      <c r="DP399" s="8"/>
      <c r="DQ399" s="8"/>
      <c r="DR399" s="8"/>
      <c r="DS399" s="8"/>
      <c r="DT399" s="8"/>
      <c r="DU399" s="8"/>
      <c r="DV399" s="8"/>
      <c r="DW399" s="8"/>
      <c r="DX399" s="8"/>
      <c r="DY399" s="8"/>
      <c r="DZ399" s="8"/>
      <c r="EA399" s="8"/>
      <c r="EB399" s="8"/>
      <c r="EC399" s="8"/>
      <c r="ED399" s="8"/>
      <c r="EE399" s="8"/>
      <c r="EF399" s="8"/>
      <c r="EG399" s="8"/>
      <c r="EH399" s="8"/>
      <c r="EI399" s="8"/>
      <c r="EJ399" s="8"/>
      <c r="EK399" s="8"/>
      <c r="EL399" s="8"/>
      <c r="EM399" s="8"/>
      <c r="EN399" s="8"/>
      <c r="EO399" s="8"/>
      <c r="EP399" s="8"/>
      <c r="EQ399" s="8"/>
      <c r="ER399" s="8"/>
      <c r="ES399" s="8"/>
      <c r="ET399" s="8"/>
      <c r="EU399" s="8"/>
      <c r="EV399" s="8"/>
      <c r="EW399" s="8"/>
      <c r="EX399" s="8"/>
      <c r="EY399" s="8"/>
      <c r="EZ399" s="8"/>
      <c r="FA399" s="8"/>
      <c r="FB399" s="8"/>
      <c r="FC399" s="8"/>
      <c r="FD399" s="8"/>
      <c r="FE399" s="8"/>
      <c r="FF399" s="8"/>
      <c r="FG399" s="8"/>
      <c r="FH399" s="8"/>
      <c r="FI399" s="8"/>
      <c r="FJ399" s="8"/>
    </row>
    <row r="400" spans="1:166" x14ac:dyDescent="0.25">
      <c r="A400" t="s">
        <v>123</v>
      </c>
      <c r="C400" s="6">
        <v>39472</v>
      </c>
      <c r="D400" s="5"/>
      <c r="E400" s="6"/>
      <c r="G400" s="5">
        <v>37</v>
      </c>
      <c r="H400" t="s">
        <v>117</v>
      </c>
      <c r="I400" s="7">
        <v>8.9</v>
      </c>
      <c r="J400">
        <v>750</v>
      </c>
      <c r="K400" s="5">
        <f t="shared" si="6"/>
        <v>149.81273408239699</v>
      </c>
      <c r="L400" s="5"/>
      <c r="M400" s="8"/>
      <c r="N400" s="8"/>
      <c r="O400" s="8"/>
      <c r="P400" s="8"/>
      <c r="Q400" s="5"/>
      <c r="R400" s="5"/>
      <c r="S400" s="5"/>
      <c r="T400" s="5"/>
      <c r="U400" s="5"/>
      <c r="V400" s="5"/>
      <c r="W400" s="5"/>
      <c r="X400" s="8"/>
      <c r="Y400" s="8"/>
      <c r="Z400" s="8"/>
      <c r="AA400" s="8"/>
      <c r="AB400" s="8"/>
      <c r="AC400" s="5"/>
      <c r="AD400" s="8"/>
      <c r="AE400" s="8"/>
      <c r="AF400" s="8"/>
      <c r="AG400" s="8"/>
      <c r="AH400" s="8"/>
      <c r="AI400" s="8"/>
      <c r="AJ400" s="5"/>
      <c r="AK400" s="8">
        <v>1.0296776315789473</v>
      </c>
      <c r="AL400" s="8"/>
      <c r="AM400" s="8"/>
      <c r="AN400" s="8"/>
      <c r="AO400" s="8"/>
      <c r="AP400" s="8"/>
      <c r="AQ400" s="9"/>
      <c r="AR400" s="8"/>
      <c r="AS400" s="8"/>
      <c r="AT400" s="8"/>
      <c r="AU400" s="5">
        <v>0</v>
      </c>
      <c r="AV400" s="5"/>
      <c r="AW400" s="5"/>
      <c r="AX400" s="5"/>
      <c r="AY400" s="5">
        <v>0</v>
      </c>
      <c r="AZ400" s="5"/>
      <c r="BA400" s="5"/>
      <c r="BB400" s="5"/>
      <c r="BC400" s="5"/>
      <c r="BD400" s="5"/>
      <c r="BE400" s="5"/>
      <c r="BF400" s="5">
        <v>0</v>
      </c>
      <c r="BG400" s="5">
        <v>0</v>
      </c>
      <c r="BH400" s="5"/>
      <c r="BI400" s="8"/>
      <c r="BJ400" s="5"/>
      <c r="BK400" s="5"/>
      <c r="BL400" s="5"/>
      <c r="BM400" s="8"/>
      <c r="BN400" s="8"/>
      <c r="BO400" s="7"/>
      <c r="BP400" s="5"/>
      <c r="BQ400" s="5"/>
      <c r="BR400" s="5"/>
      <c r="BS400" s="5"/>
      <c r="BT400" s="7"/>
      <c r="BU400" s="7"/>
      <c r="BV400" s="7"/>
      <c r="BW400" s="7"/>
      <c r="BX400" s="7"/>
      <c r="BY400" s="7"/>
      <c r="BZ400" s="7"/>
      <c r="CA400" s="5">
        <v>0</v>
      </c>
      <c r="CB400" s="5">
        <v>0</v>
      </c>
      <c r="CC400" s="5">
        <v>0</v>
      </c>
      <c r="CD400" s="5">
        <v>0</v>
      </c>
      <c r="CE400" s="5"/>
      <c r="CF400" s="5"/>
      <c r="CG400" s="5"/>
      <c r="CH400" s="5"/>
      <c r="CI400" s="5">
        <v>0</v>
      </c>
      <c r="CJ400" s="5"/>
      <c r="CK400" s="8"/>
      <c r="CL400" s="5"/>
      <c r="CM400" s="5"/>
      <c r="CN400" s="8"/>
      <c r="CO400" s="5"/>
      <c r="CP400" s="5"/>
      <c r="CQ400" s="5"/>
      <c r="CR400" s="8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  <c r="DD400" s="8"/>
      <c r="DE400" s="8"/>
      <c r="DF400" s="8"/>
      <c r="DG400" s="8"/>
      <c r="DH400" s="8"/>
      <c r="DI400" s="8"/>
      <c r="DJ400" s="8"/>
      <c r="DK400" s="8"/>
      <c r="DL400" s="8"/>
      <c r="DM400" s="8"/>
      <c r="DN400" s="8"/>
      <c r="DO400" s="8"/>
      <c r="DP400" s="8"/>
      <c r="DQ400" s="8"/>
      <c r="DR400" s="8"/>
      <c r="DS400" s="8"/>
      <c r="DT400" s="8"/>
      <c r="DU400" s="8"/>
      <c r="DV400" s="8"/>
      <c r="DW400" s="8"/>
      <c r="DX400" s="8"/>
      <c r="DY400" s="8"/>
      <c r="DZ400" s="8"/>
      <c r="EA400" s="8"/>
      <c r="EB400" s="8"/>
      <c r="EC400" s="8"/>
      <c r="ED400" s="8"/>
      <c r="EE400" s="8"/>
      <c r="EF400" s="8"/>
      <c r="EG400" s="8"/>
      <c r="EH400" s="8"/>
      <c r="EI400" s="8"/>
      <c r="EJ400" s="8"/>
      <c r="EK400" s="8"/>
      <c r="EL400" s="8"/>
      <c r="EM400" s="8"/>
      <c r="EN400" s="8"/>
      <c r="EO400" s="8"/>
      <c r="EP400" s="8"/>
      <c r="EQ400" s="8"/>
      <c r="ER400" s="8"/>
      <c r="ES400" s="8"/>
      <c r="ET400" s="8"/>
      <c r="EU400" s="8"/>
      <c r="EV400" s="8"/>
      <c r="EW400" s="8"/>
      <c r="EX400" s="8"/>
      <c r="EY400" s="8"/>
      <c r="EZ400" s="8"/>
      <c r="FA400" s="8"/>
      <c r="FB400" s="8"/>
      <c r="FC400" s="8"/>
      <c r="FD400" s="8"/>
      <c r="FE400" s="8"/>
      <c r="FF400" s="8"/>
      <c r="FG400" s="8"/>
      <c r="FH400" s="8"/>
      <c r="FI400" s="8"/>
      <c r="FJ400" s="8"/>
    </row>
    <row r="401" spans="1:166" x14ac:dyDescent="0.25">
      <c r="A401" t="s">
        <v>123</v>
      </c>
      <c r="C401" s="6">
        <v>39476</v>
      </c>
      <c r="D401" s="5"/>
      <c r="E401" s="6"/>
      <c r="G401" s="5">
        <v>41</v>
      </c>
      <c r="H401" t="s">
        <v>117</v>
      </c>
      <c r="I401" s="7">
        <v>8.9</v>
      </c>
      <c r="J401">
        <v>750</v>
      </c>
      <c r="K401" s="5">
        <f t="shared" si="6"/>
        <v>149.81273408239699</v>
      </c>
      <c r="L401" s="5"/>
      <c r="M401" s="8"/>
      <c r="N401" s="7">
        <v>12.75</v>
      </c>
      <c r="O401" s="7"/>
      <c r="P401" s="7"/>
      <c r="Q401" s="5"/>
      <c r="R401" s="5"/>
      <c r="S401" s="5"/>
      <c r="T401" s="5"/>
      <c r="U401" s="5"/>
      <c r="V401" s="5"/>
      <c r="W401" s="5"/>
      <c r="X401" s="8"/>
      <c r="Y401" s="8"/>
      <c r="Z401" s="8"/>
      <c r="AA401" s="8"/>
      <c r="AB401" s="8"/>
      <c r="AC401" s="5"/>
      <c r="AD401" s="8"/>
      <c r="AE401" s="8"/>
      <c r="AF401" s="8"/>
      <c r="AG401" s="8"/>
      <c r="AH401" s="8"/>
      <c r="AI401" s="8"/>
      <c r="AJ401" s="5"/>
      <c r="AK401" s="8"/>
      <c r="AL401" s="8"/>
      <c r="AM401" s="8"/>
      <c r="AN401" s="8"/>
      <c r="AO401" s="8"/>
      <c r="AP401" s="8"/>
      <c r="AQ401" s="9"/>
      <c r="AR401" s="8"/>
      <c r="AS401" s="8"/>
      <c r="AT401" s="8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8"/>
      <c r="BJ401" s="5"/>
      <c r="BK401" s="5"/>
      <c r="BL401" s="5"/>
      <c r="BM401" s="8"/>
      <c r="BN401" s="8"/>
      <c r="BO401" s="7"/>
      <c r="BP401" s="5"/>
      <c r="BQ401" s="5"/>
      <c r="BR401" s="5"/>
      <c r="BS401" s="5"/>
      <c r="BT401" s="7"/>
      <c r="BU401" s="7"/>
      <c r="BV401" s="7"/>
      <c r="BW401" s="7"/>
      <c r="BX401" s="7"/>
      <c r="BY401" s="7"/>
      <c r="BZ401" s="7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8"/>
      <c r="CL401" s="5"/>
      <c r="CM401" s="5"/>
      <c r="CN401" s="8"/>
      <c r="CO401" s="5"/>
      <c r="CP401" s="5"/>
      <c r="CQ401" s="5"/>
      <c r="CR401" s="8"/>
      <c r="CS401" s="8"/>
      <c r="CT401" s="8"/>
      <c r="CU401" s="8"/>
      <c r="CV401" s="8"/>
      <c r="CW401" s="8"/>
      <c r="CX401" s="8"/>
      <c r="CY401" s="8"/>
      <c r="CZ401" s="8"/>
      <c r="DA401" s="8"/>
      <c r="DB401" s="8"/>
      <c r="DC401" s="8"/>
      <c r="DD401" s="8"/>
      <c r="DE401" s="8"/>
      <c r="DF401" s="8"/>
      <c r="DG401" s="8"/>
      <c r="DH401" s="8"/>
      <c r="DI401" s="8"/>
      <c r="DJ401" s="8"/>
      <c r="DK401" s="8"/>
      <c r="DL401" s="8"/>
      <c r="DM401" s="8"/>
      <c r="DN401" s="8"/>
      <c r="DO401" s="8"/>
      <c r="DP401" s="8"/>
      <c r="DQ401" s="8"/>
      <c r="DR401" s="8"/>
      <c r="DS401" s="8"/>
      <c r="DT401" s="8"/>
      <c r="DU401" s="8"/>
      <c r="DV401" s="8"/>
      <c r="DW401" s="8"/>
      <c r="DX401" s="8"/>
      <c r="DY401" s="8"/>
      <c r="DZ401" s="8"/>
      <c r="EA401" s="8"/>
      <c r="EB401" s="8"/>
      <c r="EC401" s="8"/>
      <c r="ED401" s="8"/>
      <c r="EE401" s="8"/>
      <c r="EF401" s="8"/>
      <c r="EG401" s="8"/>
      <c r="EH401" s="8"/>
      <c r="EI401" s="8"/>
      <c r="EJ401" s="8"/>
      <c r="EK401" s="8"/>
      <c r="EL401" s="8"/>
      <c r="EM401" s="8"/>
      <c r="EN401" s="8"/>
      <c r="EO401" s="8"/>
      <c r="EP401" s="8"/>
      <c r="EQ401" s="8"/>
      <c r="ER401" s="8"/>
      <c r="ES401" s="8"/>
      <c r="ET401" s="8"/>
      <c r="EU401" s="8"/>
      <c r="EV401" s="8"/>
      <c r="EW401" s="8"/>
      <c r="EX401" s="8"/>
      <c r="EY401" s="8"/>
      <c r="EZ401" s="8"/>
      <c r="FA401" s="8"/>
      <c r="FB401" s="8"/>
      <c r="FC401" s="8"/>
      <c r="FD401" s="8"/>
      <c r="FE401" s="8"/>
      <c r="FF401" s="8"/>
      <c r="FG401" s="8"/>
      <c r="FH401" s="8"/>
      <c r="FI401" s="8"/>
      <c r="FJ401" s="8"/>
    </row>
    <row r="402" spans="1:166" x14ac:dyDescent="0.25">
      <c r="A402" t="s">
        <v>123</v>
      </c>
      <c r="C402" s="6">
        <v>39485</v>
      </c>
      <c r="D402" s="5"/>
      <c r="E402" s="6"/>
      <c r="G402" s="5">
        <v>50</v>
      </c>
      <c r="H402" t="s">
        <v>117</v>
      </c>
      <c r="I402" s="7">
        <v>8.9</v>
      </c>
      <c r="J402">
        <v>750</v>
      </c>
      <c r="K402" s="5">
        <f t="shared" si="6"/>
        <v>149.81273408239699</v>
      </c>
      <c r="L402" s="5"/>
      <c r="M402" s="8"/>
      <c r="N402" s="7">
        <v>15.4</v>
      </c>
      <c r="O402" s="7"/>
      <c r="P402" s="7"/>
      <c r="Q402" s="5"/>
      <c r="R402" s="5"/>
      <c r="S402" s="5"/>
      <c r="T402" s="5"/>
      <c r="U402" s="5"/>
      <c r="V402" s="5"/>
      <c r="W402" s="5"/>
      <c r="X402" s="8"/>
      <c r="Y402" s="8"/>
      <c r="Z402" s="8"/>
      <c r="AA402" s="8"/>
      <c r="AB402" s="8"/>
      <c r="AC402" s="5"/>
      <c r="AD402" s="8"/>
      <c r="AE402" s="8"/>
      <c r="AF402" s="8"/>
      <c r="AG402" s="8"/>
      <c r="AH402" s="8"/>
      <c r="AI402" s="8"/>
      <c r="AJ402" s="5"/>
      <c r="AK402" s="8"/>
      <c r="AL402" s="8"/>
      <c r="AM402" s="8"/>
      <c r="AN402" s="8"/>
      <c r="AO402" s="8"/>
      <c r="AP402" s="8"/>
      <c r="AQ402" s="9"/>
      <c r="AR402" s="8"/>
      <c r="AS402" s="8"/>
      <c r="AT402" s="8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8"/>
      <c r="BJ402" s="5"/>
      <c r="BK402" s="5"/>
      <c r="BL402" s="5"/>
      <c r="BM402" s="8"/>
      <c r="BN402" s="8"/>
      <c r="BO402" s="7"/>
      <c r="BP402" s="5"/>
      <c r="BQ402" s="5"/>
      <c r="BR402" s="5"/>
      <c r="BS402" s="5"/>
      <c r="BT402" s="7"/>
      <c r="BU402" s="7"/>
      <c r="BV402" s="7"/>
      <c r="BW402" s="7"/>
      <c r="BX402" s="7"/>
      <c r="BY402" s="7"/>
      <c r="BZ402" s="7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8"/>
      <c r="CL402" s="5"/>
      <c r="CM402" s="5"/>
      <c r="CN402" s="8"/>
      <c r="CO402" s="5"/>
      <c r="CP402" s="5"/>
      <c r="CQ402" s="5"/>
      <c r="CR402" s="8"/>
      <c r="CS402" s="8"/>
      <c r="CT402" s="8"/>
      <c r="CU402" s="8"/>
      <c r="CV402" s="8"/>
      <c r="CW402" s="8"/>
      <c r="CX402" s="8"/>
      <c r="CY402" s="8"/>
      <c r="CZ402" s="8"/>
      <c r="DA402" s="8"/>
      <c r="DB402" s="8"/>
      <c r="DC402" s="8"/>
      <c r="DD402" s="8"/>
      <c r="DE402" s="8"/>
      <c r="DF402" s="8"/>
      <c r="DG402" s="8"/>
      <c r="DH402" s="8"/>
      <c r="DI402" s="8"/>
      <c r="DJ402" s="8"/>
      <c r="DK402" s="8"/>
      <c r="DL402" s="8"/>
      <c r="DM402" s="8"/>
      <c r="DN402" s="8"/>
      <c r="DO402" s="8"/>
      <c r="DP402" s="8"/>
      <c r="DQ402" s="8"/>
      <c r="DR402" s="8"/>
      <c r="DS402" s="8"/>
      <c r="DT402" s="8"/>
      <c r="DU402" s="8"/>
      <c r="DV402" s="8"/>
      <c r="DW402" s="8"/>
      <c r="DX402" s="8"/>
      <c r="DY402" s="8"/>
      <c r="DZ402" s="8"/>
      <c r="EA402" s="8"/>
      <c r="EB402" s="8"/>
      <c r="EC402" s="8"/>
      <c r="ED402" s="8"/>
      <c r="EE402" s="8"/>
      <c r="EF402" s="8"/>
      <c r="EG402" s="8"/>
      <c r="EH402" s="8"/>
      <c r="EI402" s="8"/>
      <c r="EJ402" s="8"/>
      <c r="EK402" s="8"/>
      <c r="EL402" s="8"/>
      <c r="EM402" s="8"/>
      <c r="EN402" s="8"/>
      <c r="EO402" s="8"/>
      <c r="EP402" s="8"/>
      <c r="EQ402" s="8"/>
      <c r="ER402" s="8"/>
      <c r="ES402" s="8"/>
      <c r="ET402" s="8"/>
      <c r="EU402" s="8"/>
      <c r="EV402" s="8"/>
      <c r="EW402" s="8"/>
      <c r="EX402" s="8"/>
      <c r="EY402" s="8"/>
      <c r="EZ402" s="8"/>
      <c r="FA402" s="8"/>
      <c r="FB402" s="8"/>
      <c r="FC402" s="8"/>
      <c r="FD402" s="8"/>
      <c r="FE402" s="8"/>
      <c r="FF402" s="8"/>
      <c r="FG402" s="8"/>
      <c r="FH402" s="8"/>
      <c r="FI402" s="8"/>
      <c r="FJ402" s="8"/>
    </row>
    <row r="403" spans="1:166" x14ac:dyDescent="0.25">
      <c r="A403" t="s">
        <v>123</v>
      </c>
      <c r="C403" s="6">
        <v>39487</v>
      </c>
      <c r="D403" s="5">
        <v>4</v>
      </c>
      <c r="E403" t="s">
        <v>206</v>
      </c>
      <c r="F403" t="s">
        <v>13</v>
      </c>
      <c r="G403" s="5">
        <v>52</v>
      </c>
      <c r="H403" t="s">
        <v>117</v>
      </c>
      <c r="I403" s="7">
        <v>8.9</v>
      </c>
      <c r="J403">
        <v>750</v>
      </c>
      <c r="K403" s="5">
        <f t="shared" si="6"/>
        <v>149.81273408239699</v>
      </c>
      <c r="L403" s="5"/>
      <c r="M403" s="8"/>
      <c r="N403" s="8"/>
      <c r="O403" s="8"/>
      <c r="P403" s="8"/>
      <c r="Q403" s="5"/>
      <c r="R403" s="5"/>
      <c r="S403" s="5">
        <v>52</v>
      </c>
      <c r="T403" s="5"/>
      <c r="U403" s="5"/>
      <c r="V403" s="5"/>
      <c r="W403" s="5"/>
      <c r="X403" s="8"/>
      <c r="Y403" s="8"/>
      <c r="Z403" s="8"/>
      <c r="AA403" s="8"/>
      <c r="AB403" s="8"/>
      <c r="AC403" s="5"/>
      <c r="AD403" s="8"/>
      <c r="AE403" s="8"/>
      <c r="AF403" s="8"/>
      <c r="AG403" s="8"/>
      <c r="AH403" s="8"/>
      <c r="AI403" s="8"/>
      <c r="AJ403" s="5"/>
      <c r="AK403" s="8"/>
      <c r="AL403" s="8"/>
      <c r="AM403" s="8"/>
      <c r="AN403" s="8"/>
      <c r="AO403" s="8"/>
      <c r="AP403" s="8"/>
      <c r="AQ403" s="9"/>
      <c r="AR403" s="8"/>
      <c r="AS403" s="8"/>
      <c r="AT403" s="8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8"/>
      <c r="BJ403" s="5"/>
      <c r="BK403" s="5"/>
      <c r="BL403" s="5"/>
      <c r="BM403" s="8"/>
      <c r="BN403" s="8"/>
      <c r="BO403" s="7"/>
      <c r="BP403" s="5"/>
      <c r="BQ403" s="5"/>
      <c r="BR403" s="5"/>
      <c r="BS403" s="5"/>
      <c r="BT403" s="7"/>
      <c r="BU403" s="7"/>
      <c r="BV403" s="7"/>
      <c r="BW403" s="7"/>
      <c r="BX403" s="7"/>
      <c r="BY403" s="7"/>
      <c r="BZ403" s="7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8"/>
      <c r="CL403" s="5"/>
      <c r="CM403" s="5"/>
      <c r="CN403" s="8"/>
      <c r="CO403" s="5"/>
      <c r="CP403" s="5"/>
      <c r="CQ403" s="5"/>
      <c r="CR403" s="8"/>
      <c r="CS403" s="8"/>
      <c r="CT403" s="8"/>
      <c r="CU403" s="8"/>
      <c r="CV403" s="8"/>
      <c r="CW403" s="8"/>
      <c r="CX403" s="8"/>
      <c r="CY403" s="8"/>
      <c r="CZ403" s="8"/>
      <c r="DA403" s="8"/>
      <c r="DB403" s="8"/>
      <c r="DC403" s="8"/>
      <c r="DD403" s="8"/>
      <c r="DE403" s="8"/>
      <c r="DF403" s="8"/>
      <c r="DG403" s="8"/>
      <c r="DH403" s="8"/>
      <c r="DI403" s="8"/>
      <c r="DJ403" s="8"/>
      <c r="DK403" s="8"/>
      <c r="DL403" s="8"/>
      <c r="DM403" s="8"/>
      <c r="DN403" s="8"/>
      <c r="DO403" s="8"/>
      <c r="DP403" s="8"/>
      <c r="DQ403" s="8"/>
      <c r="DR403" s="8"/>
      <c r="DS403" s="8"/>
      <c r="DT403" s="8"/>
      <c r="DU403" s="8"/>
      <c r="DV403" s="8"/>
      <c r="DW403" s="8"/>
      <c r="DX403" s="8"/>
      <c r="DY403" s="8"/>
      <c r="DZ403" s="8"/>
      <c r="EA403" s="8"/>
      <c r="EB403" s="8"/>
      <c r="EC403" s="8"/>
      <c r="ED403" s="8"/>
      <c r="EE403" s="8"/>
      <c r="EF403" s="8"/>
      <c r="EG403" s="8"/>
      <c r="EH403" s="8"/>
      <c r="EI403" s="8"/>
      <c r="EJ403" s="8"/>
      <c r="EK403" s="8"/>
      <c r="EL403" s="8"/>
      <c r="EM403" s="8"/>
      <c r="EN403" s="8"/>
      <c r="EO403" s="8"/>
      <c r="EP403" s="8"/>
      <c r="EQ403" s="8"/>
      <c r="ER403" s="8"/>
      <c r="ES403" s="8"/>
      <c r="ET403" s="8"/>
      <c r="EU403" s="8"/>
      <c r="EV403" s="8"/>
      <c r="EW403" s="8"/>
      <c r="EX403" s="8"/>
      <c r="EY403" s="8"/>
      <c r="EZ403" s="8"/>
      <c r="FA403" s="8"/>
      <c r="FB403" s="8"/>
      <c r="FC403" s="8"/>
      <c r="FD403" s="8"/>
      <c r="FE403" s="8"/>
      <c r="FF403" s="8"/>
      <c r="FG403" s="8"/>
      <c r="FH403" s="8"/>
      <c r="FI403" s="8"/>
      <c r="FJ403" s="8"/>
    </row>
    <row r="404" spans="1:166" x14ac:dyDescent="0.25">
      <c r="A404" t="s">
        <v>123</v>
      </c>
      <c r="C404" s="6">
        <v>39489</v>
      </c>
      <c r="D404" s="5"/>
      <c r="E404" s="6"/>
      <c r="G404" s="5">
        <v>54</v>
      </c>
      <c r="H404" t="s">
        <v>117</v>
      </c>
      <c r="I404" s="7">
        <v>8.9</v>
      </c>
      <c r="J404">
        <v>750</v>
      </c>
      <c r="K404" s="5">
        <f t="shared" si="6"/>
        <v>149.81273408239699</v>
      </c>
      <c r="L404" s="5"/>
      <c r="M404" s="8"/>
      <c r="N404" s="7">
        <v>15.071428571428571</v>
      </c>
      <c r="O404" s="7"/>
      <c r="P404" s="7"/>
      <c r="Q404" s="5"/>
      <c r="R404" s="5"/>
      <c r="S404" s="5"/>
      <c r="T404" s="5"/>
      <c r="U404" s="5"/>
      <c r="V404" s="5"/>
      <c r="W404" s="5"/>
      <c r="X404" s="8"/>
      <c r="Y404" s="8"/>
      <c r="Z404" s="8"/>
      <c r="AA404" s="8"/>
      <c r="AB404" s="8"/>
      <c r="AC404" s="5">
        <v>221.96576073809601</v>
      </c>
      <c r="AD404" s="8"/>
      <c r="AE404" s="8"/>
      <c r="AF404" s="8"/>
      <c r="AG404" s="8"/>
      <c r="AH404" s="8"/>
      <c r="AI404" s="8"/>
      <c r="AJ404" s="5">
        <v>149.97767648202426</v>
      </c>
      <c r="AK404" s="8">
        <v>3.3678493860250289</v>
      </c>
      <c r="AL404" s="8"/>
      <c r="AM404" s="8"/>
      <c r="AN404" s="8"/>
      <c r="AO404" s="8"/>
      <c r="AP404" s="8"/>
      <c r="AQ404" s="9">
        <f>AK404/AJ404</f>
        <v>2.2455671170693768E-2</v>
      </c>
      <c r="AR404" s="8"/>
      <c r="AS404" s="8"/>
      <c r="AT404" s="8"/>
      <c r="AU404" s="5">
        <v>17.231505051063888</v>
      </c>
      <c r="AV404" s="5"/>
      <c r="AW404" s="5"/>
      <c r="AX404" s="5"/>
      <c r="AY404" s="5">
        <v>3.5382769257351248</v>
      </c>
      <c r="AZ404" s="5"/>
      <c r="BA404" s="5"/>
      <c r="BB404" s="5"/>
      <c r="BC404" s="5"/>
      <c r="BD404" s="5"/>
      <c r="BE404" s="5"/>
      <c r="BF404" s="5">
        <v>0</v>
      </c>
      <c r="BG404" s="5">
        <v>0</v>
      </c>
      <c r="BH404" s="5">
        <v>20.769781976799013</v>
      </c>
      <c r="BI404" s="8"/>
      <c r="BJ404" s="5"/>
      <c r="BK404" s="5">
        <f>AC404+AJ404+BH404</f>
        <v>392.71321919691928</v>
      </c>
      <c r="BL404" s="5"/>
      <c r="BM404" s="8">
        <f>BH404/BK404</f>
        <v>5.288791148735017E-2</v>
      </c>
      <c r="BN404" s="8"/>
      <c r="BO404" s="7"/>
      <c r="BP404" s="5"/>
      <c r="BQ404" s="5"/>
      <c r="BR404" s="5"/>
      <c r="BS404" s="5"/>
      <c r="BT404" s="7"/>
      <c r="BU404" s="7"/>
      <c r="BV404" s="7"/>
      <c r="BW404" s="7"/>
      <c r="BX404" s="8">
        <f>AC404/BK404</f>
        <v>0.56521082023163349</v>
      </c>
      <c r="BY404" s="8">
        <f>AJ404/BK404</f>
        <v>0.38190126828101639</v>
      </c>
      <c r="BZ404" s="8">
        <f>BH404/BK404</f>
        <v>5.288791148735017E-2</v>
      </c>
      <c r="CA404" s="5">
        <v>181.95790934628678</v>
      </c>
      <c r="CB404" s="5">
        <v>168.61829235418924</v>
      </c>
      <c r="CC404" s="5">
        <v>13.339616992097532</v>
      </c>
      <c r="CD404" s="5">
        <v>0</v>
      </c>
      <c r="CE404" s="5"/>
      <c r="CF404" s="5"/>
      <c r="CG404" s="5"/>
      <c r="CH404" s="5"/>
      <c r="CI404" s="5">
        <v>0</v>
      </c>
      <c r="CJ404" s="5"/>
      <c r="CK404" s="8"/>
      <c r="CL404" s="5"/>
      <c r="CM404" s="5"/>
      <c r="CN404" s="8"/>
      <c r="CO404" s="5"/>
      <c r="CP404" s="5"/>
      <c r="CQ404" s="5"/>
      <c r="CR404" s="8"/>
      <c r="CS404" s="8"/>
      <c r="CT404" s="8"/>
      <c r="CU404" s="8"/>
      <c r="CV404" s="8"/>
      <c r="CW404" s="8"/>
      <c r="CX404" s="8"/>
      <c r="CY404" s="8"/>
      <c r="CZ404" s="8"/>
      <c r="DA404" s="8"/>
      <c r="DB404" s="8"/>
      <c r="DC404" s="8"/>
      <c r="DD404" s="8"/>
      <c r="DE404" s="8"/>
      <c r="DF404" s="8"/>
      <c r="DG404" s="8"/>
      <c r="DH404" s="8"/>
      <c r="DI404" s="8"/>
      <c r="DJ404" s="8"/>
      <c r="DK404" s="8"/>
      <c r="DL404" s="8"/>
      <c r="DM404" s="8"/>
      <c r="DN404" s="8"/>
      <c r="DO404" s="8"/>
      <c r="DP404" s="8"/>
      <c r="DQ404" s="8"/>
      <c r="DR404" s="8"/>
      <c r="DS404" s="8"/>
      <c r="DT404" s="8"/>
      <c r="DU404" s="8"/>
      <c r="DV404" s="8"/>
      <c r="DW404" s="8"/>
      <c r="DX404" s="8"/>
      <c r="DY404" s="8"/>
      <c r="DZ404" s="8"/>
      <c r="EA404" s="8"/>
      <c r="EB404" s="8"/>
      <c r="EC404" s="8"/>
      <c r="ED404" s="8"/>
      <c r="EE404" s="8"/>
      <c r="EF404" s="8"/>
      <c r="EG404" s="8"/>
      <c r="EH404" s="8"/>
      <c r="EI404" s="8"/>
      <c r="EJ404" s="8"/>
      <c r="EK404" s="8"/>
      <c r="EL404" s="8"/>
      <c r="EM404" s="8"/>
      <c r="EN404" s="8"/>
      <c r="EO404" s="8"/>
      <c r="EP404" s="8"/>
      <c r="EQ404" s="8"/>
      <c r="ER404" s="8"/>
      <c r="ES404" s="8"/>
      <c r="ET404" s="8"/>
      <c r="EU404" s="8"/>
      <c r="EV404" s="8"/>
      <c r="EW404" s="8"/>
      <c r="EX404" s="8"/>
      <c r="EY404" s="8"/>
      <c r="EZ404" s="8"/>
      <c r="FA404" s="8"/>
      <c r="FB404" s="8"/>
      <c r="FC404" s="8"/>
      <c r="FD404" s="8"/>
      <c r="FE404" s="8"/>
      <c r="FF404" s="8"/>
      <c r="FG404" s="8"/>
      <c r="FH404" s="8"/>
      <c r="FI404" s="8"/>
      <c r="FJ404" s="8"/>
    </row>
    <row r="405" spans="1:166" x14ac:dyDescent="0.25">
      <c r="A405" t="s">
        <v>123</v>
      </c>
      <c r="C405" s="6">
        <v>39491</v>
      </c>
      <c r="D405" s="5"/>
      <c r="E405" s="6"/>
      <c r="G405" s="5">
        <v>56</v>
      </c>
      <c r="H405" t="s">
        <v>117</v>
      </c>
      <c r="I405" s="7">
        <v>8.9</v>
      </c>
      <c r="J405">
        <v>750</v>
      </c>
      <c r="K405" s="5">
        <f t="shared" si="6"/>
        <v>149.81273408239699</v>
      </c>
      <c r="L405" s="5"/>
      <c r="M405" s="8"/>
      <c r="N405" s="7">
        <v>16.2</v>
      </c>
      <c r="O405" s="7"/>
      <c r="P405" s="7"/>
      <c r="Q405" s="5"/>
      <c r="R405" s="5"/>
      <c r="S405" s="5"/>
      <c r="T405" s="5"/>
      <c r="U405" s="5"/>
      <c r="V405" s="5"/>
      <c r="W405" s="5"/>
      <c r="X405" s="8"/>
      <c r="Y405" s="8"/>
      <c r="Z405" s="8"/>
      <c r="AA405" s="8"/>
      <c r="AB405" s="8"/>
      <c r="AC405" s="5"/>
      <c r="AD405" s="8"/>
      <c r="AE405" s="8"/>
      <c r="AF405" s="8"/>
      <c r="AG405" s="8"/>
      <c r="AH405" s="8"/>
      <c r="AI405" s="8"/>
      <c r="AJ405" s="5"/>
      <c r="AK405" s="8"/>
      <c r="AL405" s="8"/>
      <c r="AM405" s="8"/>
      <c r="AN405" s="8"/>
      <c r="AO405" s="8"/>
      <c r="AP405" s="8"/>
      <c r="AQ405" s="9"/>
      <c r="AR405" s="8"/>
      <c r="AS405" s="8"/>
      <c r="AT405" s="8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8"/>
      <c r="BJ405" s="5"/>
      <c r="BK405" s="5"/>
      <c r="BL405" s="5"/>
      <c r="BM405" s="8"/>
      <c r="BN405" s="8"/>
      <c r="BO405" s="7"/>
      <c r="BP405" s="5"/>
      <c r="BQ405" s="5"/>
      <c r="BR405" s="5"/>
      <c r="BS405" s="5"/>
      <c r="BT405" s="7"/>
      <c r="BU405" s="7"/>
      <c r="BV405" s="7"/>
      <c r="BW405" s="7"/>
      <c r="BX405" s="7"/>
      <c r="BY405" s="7"/>
      <c r="BZ405" s="7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8"/>
      <c r="CL405" s="5"/>
      <c r="CM405" s="5"/>
      <c r="CN405" s="8"/>
      <c r="CO405" s="5"/>
      <c r="CP405" s="5"/>
      <c r="CQ405" s="5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  <c r="DD405" s="8"/>
      <c r="DE405" s="8"/>
      <c r="DF405" s="8"/>
      <c r="DG405" s="8"/>
      <c r="DH405" s="8"/>
      <c r="DI405" s="8"/>
      <c r="DJ405" s="8"/>
      <c r="DK405" s="8"/>
      <c r="DL405" s="8"/>
      <c r="DM405" s="8"/>
      <c r="DN405" s="8"/>
      <c r="DO405" s="8"/>
      <c r="DP405" s="8"/>
      <c r="DQ405" s="8"/>
      <c r="DR405" s="8"/>
      <c r="DS405" s="8"/>
      <c r="DT405" s="8"/>
      <c r="DU405" s="8"/>
      <c r="DV405" s="8"/>
      <c r="DW405" s="8"/>
      <c r="DX405" s="8"/>
      <c r="DY405" s="8"/>
      <c r="DZ405" s="8"/>
      <c r="EA405" s="8"/>
      <c r="EB405" s="8"/>
      <c r="EC405" s="8"/>
      <c r="ED405" s="8"/>
      <c r="EE405" s="8"/>
      <c r="EF405" s="8"/>
      <c r="EG405" s="8"/>
      <c r="EH405" s="8"/>
      <c r="EI405" s="8"/>
      <c r="EJ405" s="8"/>
      <c r="EK405" s="8"/>
      <c r="EL405" s="8"/>
      <c r="EM405" s="8"/>
      <c r="EN405" s="8"/>
      <c r="EO405" s="8"/>
      <c r="EP405" s="8"/>
      <c r="EQ405" s="8"/>
      <c r="ER405" s="8"/>
      <c r="ES405" s="8"/>
      <c r="ET405" s="8"/>
      <c r="EU405" s="8"/>
      <c r="EV405" s="8"/>
      <c r="EW405" s="8"/>
      <c r="EX405" s="8"/>
      <c r="EY405" s="8"/>
      <c r="EZ405" s="8"/>
      <c r="FA405" s="8"/>
      <c r="FB405" s="8"/>
      <c r="FC405" s="8"/>
      <c r="FD405" s="8"/>
      <c r="FE405" s="8"/>
      <c r="FF405" s="8"/>
      <c r="FG405" s="8"/>
      <c r="FH405" s="8"/>
      <c r="FI405" s="8"/>
      <c r="FJ405" s="8"/>
    </row>
    <row r="406" spans="1:166" x14ac:dyDescent="0.25">
      <c r="A406" t="s">
        <v>123</v>
      </c>
      <c r="C406" s="6">
        <v>39496</v>
      </c>
      <c r="D406" s="5"/>
      <c r="E406" s="6"/>
      <c r="G406" s="5">
        <v>61</v>
      </c>
      <c r="H406" t="s">
        <v>117</v>
      </c>
      <c r="I406" s="7">
        <v>8.9</v>
      </c>
      <c r="J406">
        <v>750</v>
      </c>
      <c r="K406" s="5">
        <f t="shared" si="6"/>
        <v>149.81273408239699</v>
      </c>
      <c r="L406" s="5"/>
      <c r="M406" s="8"/>
      <c r="N406" s="7">
        <v>18.3</v>
      </c>
      <c r="O406" s="7"/>
      <c r="P406" s="7"/>
      <c r="Q406" s="5"/>
      <c r="R406" s="5"/>
      <c r="S406" s="5"/>
      <c r="T406" s="5"/>
      <c r="U406" s="5"/>
      <c r="V406" s="5"/>
      <c r="W406" s="5"/>
      <c r="X406" s="8"/>
      <c r="Y406" s="8"/>
      <c r="Z406" s="8"/>
      <c r="AA406" s="8"/>
      <c r="AB406" s="8"/>
      <c r="AC406" s="5"/>
      <c r="AD406" s="8"/>
      <c r="AE406" s="8"/>
      <c r="AF406" s="8"/>
      <c r="AG406" s="8"/>
      <c r="AH406" s="8"/>
      <c r="AI406" s="8"/>
      <c r="AJ406" s="5"/>
      <c r="AK406" s="8"/>
      <c r="AL406" s="8"/>
      <c r="AM406" s="8"/>
      <c r="AN406" s="8"/>
      <c r="AO406" s="8"/>
      <c r="AP406" s="8"/>
      <c r="AQ406" s="9"/>
      <c r="AR406" s="8"/>
      <c r="AS406" s="8"/>
      <c r="AT406" s="8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8"/>
      <c r="BJ406" s="5"/>
      <c r="BK406" s="5"/>
      <c r="BL406" s="5"/>
      <c r="BM406" s="8"/>
      <c r="BN406" s="8"/>
      <c r="BO406" s="7"/>
      <c r="BP406" s="5"/>
      <c r="BQ406" s="5"/>
      <c r="BR406" s="5"/>
      <c r="BS406" s="5"/>
      <c r="BT406" s="7"/>
      <c r="BU406" s="7"/>
      <c r="BV406" s="7"/>
      <c r="BW406" s="7"/>
      <c r="BX406" s="7"/>
      <c r="BY406" s="7"/>
      <c r="BZ406" s="7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8"/>
      <c r="CL406" s="5"/>
      <c r="CM406" s="5"/>
      <c r="CN406" s="8"/>
      <c r="CO406" s="5"/>
      <c r="CP406" s="5"/>
      <c r="CQ406" s="5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  <c r="DO406" s="8"/>
      <c r="DP406" s="8"/>
      <c r="DQ406" s="8"/>
      <c r="DR406" s="8"/>
      <c r="DS406" s="8"/>
      <c r="DT406" s="8"/>
      <c r="DU406" s="8"/>
      <c r="DV406" s="8"/>
      <c r="DW406" s="8"/>
      <c r="DX406" s="8"/>
      <c r="DY406" s="8"/>
      <c r="DZ406" s="8"/>
      <c r="EA406" s="8"/>
      <c r="EB406" s="8"/>
      <c r="EC406" s="8"/>
      <c r="ED406" s="8"/>
      <c r="EE406" s="8"/>
      <c r="EF406" s="8"/>
      <c r="EG406" s="8"/>
      <c r="EH406" s="8"/>
      <c r="EI406" s="8"/>
      <c r="EJ406" s="8"/>
      <c r="EK406" s="8"/>
      <c r="EL406" s="8"/>
      <c r="EM406" s="8"/>
      <c r="EN406" s="8"/>
      <c r="EO406" s="8"/>
      <c r="EP406" s="8"/>
      <c r="EQ406" s="8"/>
      <c r="ER406" s="8"/>
      <c r="ES406" s="8"/>
      <c r="ET406" s="8"/>
      <c r="EU406" s="8"/>
      <c r="EV406" s="8"/>
      <c r="EW406" s="8"/>
      <c r="EX406" s="8"/>
      <c r="EY406" s="8"/>
      <c r="EZ406" s="8"/>
      <c r="FA406" s="8"/>
      <c r="FB406" s="8"/>
      <c r="FC406" s="8"/>
      <c r="FD406" s="8"/>
      <c r="FE406" s="8"/>
      <c r="FF406" s="8"/>
      <c r="FG406" s="8"/>
      <c r="FH406" s="8"/>
      <c r="FI406" s="8"/>
      <c r="FJ406" s="8"/>
    </row>
    <row r="407" spans="1:166" x14ac:dyDescent="0.25">
      <c r="A407" t="s">
        <v>123</v>
      </c>
      <c r="C407" s="6">
        <v>39503</v>
      </c>
      <c r="D407" s="5"/>
      <c r="E407" s="6"/>
      <c r="G407" s="5">
        <v>68</v>
      </c>
      <c r="H407" t="s">
        <v>117</v>
      </c>
      <c r="I407" s="7">
        <v>8.9</v>
      </c>
      <c r="J407">
        <v>750</v>
      </c>
      <c r="K407" s="5">
        <f t="shared" si="6"/>
        <v>149.81273408239699</v>
      </c>
      <c r="L407" s="5"/>
      <c r="M407" s="8"/>
      <c r="N407" s="8"/>
      <c r="O407" s="8"/>
      <c r="P407" s="8"/>
      <c r="Q407" s="5"/>
      <c r="R407" s="5"/>
      <c r="S407" s="5"/>
      <c r="T407" s="5"/>
      <c r="U407" s="5"/>
      <c r="V407" s="5"/>
      <c r="W407" s="5"/>
      <c r="X407" s="8"/>
      <c r="Y407" s="8"/>
      <c r="Z407" s="8"/>
      <c r="AA407" s="8"/>
      <c r="AB407" s="8"/>
      <c r="AC407" s="5">
        <v>356.28220052079155</v>
      </c>
      <c r="AD407" s="8"/>
      <c r="AE407" s="8"/>
      <c r="AF407" s="8"/>
      <c r="AG407" s="8"/>
      <c r="AH407" s="8"/>
      <c r="AI407" s="8"/>
      <c r="AJ407" s="5">
        <v>206.51641393414593</v>
      </c>
      <c r="AK407" s="8">
        <v>3.7307400712685239</v>
      </c>
      <c r="AL407" s="8"/>
      <c r="AM407" s="8"/>
      <c r="AN407" s="8"/>
      <c r="AO407" s="8"/>
      <c r="AP407" s="8"/>
      <c r="AQ407" s="9">
        <f>AK407/AJ407</f>
        <v>1.8065101946125137E-2</v>
      </c>
      <c r="AR407" s="8"/>
      <c r="AS407" s="8"/>
      <c r="AT407" s="8"/>
      <c r="AU407" s="5">
        <v>5.2989751041058071</v>
      </c>
      <c r="AV407" s="5"/>
      <c r="AW407" s="5"/>
      <c r="AX407" s="5"/>
      <c r="AY407" s="5">
        <v>39.57702837262957</v>
      </c>
      <c r="AZ407" s="5"/>
      <c r="BA407" s="5"/>
      <c r="BB407" s="5"/>
      <c r="BC407" s="5"/>
      <c r="BD407" s="5"/>
      <c r="BE407" s="5"/>
      <c r="BF407" s="5">
        <v>0</v>
      </c>
      <c r="BG407" s="5">
        <v>0</v>
      </c>
      <c r="BH407" s="5">
        <v>44.876003476735377</v>
      </c>
      <c r="BI407" s="8"/>
      <c r="BJ407" s="5"/>
      <c r="BK407" s="5">
        <f>AC407+AJ407+BH407</f>
        <v>607.67461793167286</v>
      </c>
      <c r="BL407" s="5"/>
      <c r="BM407" s="8">
        <f>BH407/BK407</f>
        <v>7.3848737716705568E-2</v>
      </c>
      <c r="BN407" s="8"/>
      <c r="BO407" s="7"/>
      <c r="BP407" s="5"/>
      <c r="BQ407" s="5"/>
      <c r="BR407" s="5"/>
      <c r="BS407" s="5"/>
      <c r="BT407" s="7"/>
      <c r="BU407" s="7"/>
      <c r="BV407" s="7"/>
      <c r="BW407" s="7"/>
      <c r="BX407" s="8">
        <f>AC407/BK407</f>
        <v>0.5863042325734461</v>
      </c>
      <c r="BY407" s="8">
        <f>AJ407/BK407</f>
        <v>0.33984702970984826</v>
      </c>
      <c r="BZ407" s="8">
        <f>BH407/BK407</f>
        <v>7.3848737716705568E-2</v>
      </c>
      <c r="CA407" s="5">
        <v>125.77397385408521</v>
      </c>
      <c r="CB407" s="5">
        <v>36.901444513860085</v>
      </c>
      <c r="CC407" s="5">
        <v>88.872529340225128</v>
      </c>
      <c r="CD407" s="5">
        <v>0</v>
      </c>
      <c r="CE407" s="5"/>
      <c r="CF407" s="5"/>
      <c r="CG407" s="5"/>
      <c r="CH407" s="5"/>
      <c r="CI407" s="5">
        <v>0</v>
      </c>
      <c r="CJ407" s="5"/>
      <c r="CK407" s="8"/>
      <c r="CL407" s="5"/>
      <c r="CM407" s="5"/>
      <c r="CN407" s="8"/>
      <c r="CO407" s="5"/>
      <c r="CP407" s="5"/>
      <c r="CQ407" s="5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  <c r="DD407" s="8"/>
      <c r="DE407" s="8"/>
      <c r="DF407" s="8"/>
      <c r="DG407" s="8"/>
      <c r="DH407" s="8"/>
      <c r="DI407" s="8"/>
      <c r="DJ407" s="8"/>
      <c r="DK407" s="8"/>
      <c r="DL407" s="8"/>
      <c r="DM407" s="8"/>
      <c r="DN407" s="8"/>
      <c r="DO407" s="8"/>
      <c r="DP407" s="8"/>
      <c r="DQ407" s="8"/>
      <c r="DR407" s="8"/>
      <c r="DS407" s="8"/>
      <c r="DT407" s="8"/>
      <c r="DU407" s="8"/>
      <c r="DV407" s="8"/>
      <c r="DW407" s="8"/>
      <c r="DX407" s="8"/>
      <c r="DY407" s="8"/>
      <c r="DZ407" s="8"/>
      <c r="EA407" s="8"/>
      <c r="EB407" s="8"/>
      <c r="EC407" s="8"/>
      <c r="ED407" s="8"/>
      <c r="EE407" s="8"/>
      <c r="EF407" s="8"/>
      <c r="EG407" s="8"/>
      <c r="EH407" s="8"/>
      <c r="EI407" s="8"/>
      <c r="EJ407" s="8"/>
      <c r="EK407" s="8"/>
      <c r="EL407" s="8"/>
      <c r="EM407" s="8"/>
      <c r="EN407" s="8"/>
      <c r="EO407" s="8"/>
      <c r="EP407" s="8"/>
      <c r="EQ407" s="8"/>
      <c r="ER407" s="8"/>
      <c r="ES407" s="8"/>
      <c r="ET407" s="8"/>
      <c r="EU407" s="8"/>
      <c r="EV407" s="8"/>
      <c r="EW407" s="8"/>
      <c r="EX407" s="8"/>
      <c r="EY407" s="8"/>
      <c r="EZ407" s="8"/>
      <c r="FA407" s="8"/>
      <c r="FB407" s="8"/>
      <c r="FC407" s="8"/>
      <c r="FD407" s="8"/>
      <c r="FE407" s="8"/>
      <c r="FF407" s="8"/>
      <c r="FG407" s="8"/>
      <c r="FH407" s="8"/>
      <c r="FI407" s="8"/>
      <c r="FJ407" s="8"/>
    </row>
    <row r="408" spans="1:166" x14ac:dyDescent="0.25">
      <c r="A408" t="s">
        <v>123</v>
      </c>
      <c r="C408" s="6">
        <v>39504</v>
      </c>
      <c r="D408" s="5"/>
      <c r="E408" s="6"/>
      <c r="G408" s="5">
        <v>69</v>
      </c>
      <c r="H408" t="s">
        <v>117</v>
      </c>
      <c r="I408" s="7">
        <v>8.9</v>
      </c>
      <c r="J408">
        <v>750</v>
      </c>
      <c r="K408" s="5">
        <f t="shared" si="6"/>
        <v>149.81273408239699</v>
      </c>
      <c r="L408" s="5"/>
      <c r="M408" s="8"/>
      <c r="N408" s="7">
        <v>20.6</v>
      </c>
      <c r="O408" s="7"/>
      <c r="P408" s="7"/>
      <c r="Q408" s="5"/>
      <c r="R408" s="5"/>
      <c r="S408" s="5"/>
      <c r="T408" s="5"/>
      <c r="U408" s="5"/>
      <c r="V408" s="5"/>
      <c r="W408" s="5"/>
      <c r="X408" s="8"/>
      <c r="Y408" s="8"/>
      <c r="Z408" s="8"/>
      <c r="AA408" s="8"/>
      <c r="AB408" s="8"/>
      <c r="AC408" s="5"/>
      <c r="AD408" s="8"/>
      <c r="AE408" s="8"/>
      <c r="AF408" s="8"/>
      <c r="AG408" s="8"/>
      <c r="AH408" s="8"/>
      <c r="AI408" s="8"/>
      <c r="AJ408" s="5"/>
      <c r="AK408" s="8"/>
      <c r="AL408" s="8"/>
      <c r="AM408" s="8"/>
      <c r="AN408" s="8"/>
      <c r="AO408" s="8"/>
      <c r="AP408" s="8"/>
      <c r="AQ408" s="9"/>
      <c r="AR408" s="8"/>
      <c r="AS408" s="8"/>
      <c r="AT408" s="8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8"/>
      <c r="BJ408" s="5"/>
      <c r="BK408" s="5"/>
      <c r="BL408" s="5"/>
      <c r="BM408" s="8"/>
      <c r="BN408" s="8"/>
      <c r="BO408" s="7"/>
      <c r="BP408" s="5"/>
      <c r="BQ408" s="5"/>
      <c r="BR408" s="5"/>
      <c r="BS408" s="5"/>
      <c r="BT408" s="7"/>
      <c r="BU408" s="7"/>
      <c r="BV408" s="7"/>
      <c r="BW408" s="7"/>
      <c r="BX408" s="7"/>
      <c r="BY408" s="7"/>
      <c r="BZ408" s="7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8"/>
      <c r="CL408" s="5"/>
      <c r="CM408" s="5"/>
      <c r="CN408" s="8"/>
      <c r="CO408" s="5"/>
      <c r="CP408" s="5"/>
      <c r="CQ408" s="5"/>
      <c r="CR408" s="8"/>
      <c r="CS408" s="8"/>
      <c r="CT408" s="8"/>
      <c r="CU408" s="8"/>
      <c r="CV408" s="8"/>
      <c r="CW408" s="8"/>
      <c r="CX408" s="8"/>
      <c r="CY408" s="8"/>
      <c r="CZ408" s="8"/>
      <c r="DA408" s="8"/>
      <c r="DB408" s="8"/>
      <c r="DC408" s="8"/>
      <c r="DD408" s="8"/>
      <c r="DE408" s="8"/>
      <c r="DF408" s="8"/>
      <c r="DG408" s="8"/>
      <c r="DH408" s="8"/>
      <c r="DI408" s="8"/>
      <c r="DJ408" s="8"/>
      <c r="DK408" s="8"/>
      <c r="DL408" s="8"/>
      <c r="DM408" s="8"/>
      <c r="DN408" s="8"/>
      <c r="DO408" s="8"/>
      <c r="DP408" s="8"/>
      <c r="DQ408" s="8"/>
      <c r="DR408" s="8"/>
      <c r="DS408" s="8"/>
      <c r="DT408" s="8"/>
      <c r="DU408" s="8"/>
      <c r="DV408" s="8"/>
      <c r="DW408" s="8"/>
      <c r="DX408" s="8"/>
      <c r="DY408" s="8"/>
      <c r="DZ408" s="8"/>
      <c r="EA408" s="8"/>
      <c r="EB408" s="8"/>
      <c r="EC408" s="8"/>
      <c r="ED408" s="8"/>
      <c r="EE408" s="8"/>
      <c r="EF408" s="8"/>
      <c r="EG408" s="8"/>
      <c r="EH408" s="8"/>
      <c r="EI408" s="8"/>
      <c r="EJ408" s="8"/>
      <c r="EK408" s="8"/>
      <c r="EL408" s="8"/>
      <c r="EM408" s="8"/>
      <c r="EN408" s="8"/>
      <c r="EO408" s="8"/>
      <c r="EP408" s="8"/>
      <c r="EQ408" s="8"/>
      <c r="ER408" s="8"/>
      <c r="ES408" s="8"/>
      <c r="ET408" s="8"/>
      <c r="EU408" s="8"/>
      <c r="EV408" s="8"/>
      <c r="EW408" s="8"/>
      <c r="EX408" s="8"/>
      <c r="EY408" s="8"/>
      <c r="EZ408" s="8"/>
      <c r="FA408" s="8"/>
      <c r="FB408" s="8"/>
      <c r="FC408" s="8"/>
      <c r="FD408" s="8"/>
      <c r="FE408" s="8"/>
      <c r="FF408" s="8"/>
      <c r="FG408" s="8"/>
      <c r="FH408" s="8"/>
      <c r="FI408" s="8"/>
      <c r="FJ408" s="8"/>
    </row>
    <row r="409" spans="1:166" x14ac:dyDescent="0.25">
      <c r="A409" t="s">
        <v>123</v>
      </c>
      <c r="C409" s="6">
        <v>39510</v>
      </c>
      <c r="D409" s="5"/>
      <c r="E409" s="6"/>
      <c r="G409" s="5">
        <v>75</v>
      </c>
      <c r="H409" t="s">
        <v>117</v>
      </c>
      <c r="I409" s="7">
        <v>8.9</v>
      </c>
      <c r="J409">
        <v>750</v>
      </c>
      <c r="K409" s="5">
        <f t="shared" si="6"/>
        <v>149.81273408239699</v>
      </c>
      <c r="L409" s="5"/>
      <c r="M409" s="8"/>
      <c r="N409" s="7">
        <v>21.55</v>
      </c>
      <c r="O409" s="7"/>
      <c r="P409" s="7"/>
      <c r="Q409" s="5"/>
      <c r="R409" s="5"/>
      <c r="S409" s="5"/>
      <c r="T409" s="5"/>
      <c r="U409" s="5"/>
      <c r="V409" s="5"/>
      <c r="W409" s="5"/>
      <c r="X409" s="8"/>
      <c r="Y409" s="8"/>
      <c r="Z409" s="8"/>
      <c r="AA409" s="8"/>
      <c r="AB409" s="8"/>
      <c r="AC409" s="5"/>
      <c r="AD409" s="8"/>
      <c r="AE409" s="8"/>
      <c r="AF409" s="8"/>
      <c r="AG409" s="8"/>
      <c r="AH409" s="8"/>
      <c r="AI409" s="8"/>
      <c r="AJ409" s="5"/>
      <c r="AK409" s="8"/>
      <c r="AL409" s="8"/>
      <c r="AM409" s="8"/>
      <c r="AN409" s="8"/>
      <c r="AO409" s="8"/>
      <c r="AP409" s="8"/>
      <c r="AQ409" s="9"/>
      <c r="AR409" s="8"/>
      <c r="AS409" s="8"/>
      <c r="AT409" s="8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8"/>
      <c r="BJ409" s="5"/>
      <c r="BK409" s="5"/>
      <c r="BL409" s="5"/>
      <c r="BM409" s="8"/>
      <c r="BN409" s="8"/>
      <c r="BO409" s="7"/>
      <c r="BP409" s="5"/>
      <c r="BQ409" s="5"/>
      <c r="BR409" s="5"/>
      <c r="BS409" s="5"/>
      <c r="BT409" s="7"/>
      <c r="BU409" s="7"/>
      <c r="BV409" s="7"/>
      <c r="BW409" s="7"/>
      <c r="BX409" s="7"/>
      <c r="BY409" s="7"/>
      <c r="BZ409" s="7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8"/>
      <c r="CL409" s="5"/>
      <c r="CM409" s="5"/>
      <c r="CN409" s="8"/>
      <c r="CO409" s="5"/>
      <c r="CP409" s="5"/>
      <c r="CQ409" s="5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8"/>
      <c r="DE409" s="8"/>
      <c r="DF409" s="8"/>
      <c r="DG409" s="8"/>
      <c r="DH409" s="8"/>
      <c r="DI409" s="8"/>
      <c r="DJ409" s="8"/>
      <c r="DK409" s="8"/>
      <c r="DL409" s="8"/>
      <c r="DM409" s="8"/>
      <c r="DN409" s="8"/>
      <c r="DO409" s="8"/>
      <c r="DP409" s="8"/>
      <c r="DQ409" s="8"/>
      <c r="DR409" s="8"/>
      <c r="DS409" s="8"/>
      <c r="DT409" s="8"/>
      <c r="DU409" s="8"/>
      <c r="DV409" s="8"/>
      <c r="DW409" s="8"/>
      <c r="DX409" s="8"/>
      <c r="DY409" s="8"/>
      <c r="DZ409" s="8"/>
      <c r="EA409" s="8"/>
      <c r="EB409" s="8"/>
      <c r="EC409" s="8"/>
      <c r="ED409" s="8"/>
      <c r="EE409" s="8"/>
      <c r="EF409" s="8"/>
      <c r="EG409" s="8"/>
      <c r="EH409" s="8"/>
      <c r="EI409" s="8"/>
      <c r="EJ409" s="8"/>
      <c r="EK409" s="8"/>
      <c r="EL409" s="8"/>
      <c r="EM409" s="8"/>
      <c r="EN409" s="8"/>
      <c r="EO409" s="8"/>
      <c r="EP409" s="8"/>
      <c r="EQ409" s="8"/>
      <c r="ER409" s="8"/>
      <c r="ES409" s="8"/>
      <c r="ET409" s="8"/>
      <c r="EU409" s="8"/>
      <c r="EV409" s="8"/>
      <c r="EW409" s="8"/>
      <c r="EX409" s="8"/>
      <c r="EY409" s="8"/>
      <c r="EZ409" s="8"/>
      <c r="FA409" s="8"/>
      <c r="FB409" s="8"/>
      <c r="FC409" s="8"/>
      <c r="FD409" s="8"/>
      <c r="FE409" s="8"/>
      <c r="FF409" s="8"/>
      <c r="FG409" s="8"/>
      <c r="FH409" s="8"/>
      <c r="FI409" s="8"/>
      <c r="FJ409" s="8"/>
    </row>
    <row r="410" spans="1:166" x14ac:dyDescent="0.25">
      <c r="A410" t="s">
        <v>123</v>
      </c>
      <c r="C410" s="6">
        <v>39514</v>
      </c>
      <c r="D410" s="5"/>
      <c r="E410" s="6"/>
      <c r="G410" s="5">
        <v>79</v>
      </c>
      <c r="H410" t="s">
        <v>117</v>
      </c>
      <c r="I410" s="7">
        <v>8.9</v>
      </c>
      <c r="J410">
        <v>750</v>
      </c>
      <c r="K410" s="5">
        <f t="shared" si="6"/>
        <v>149.81273408239699</v>
      </c>
      <c r="L410" s="5"/>
      <c r="M410" s="8"/>
      <c r="N410" s="7">
        <v>23.45</v>
      </c>
      <c r="O410" s="7"/>
      <c r="P410" s="7"/>
      <c r="Q410" s="5"/>
      <c r="R410" s="5"/>
      <c r="S410" s="5"/>
      <c r="T410" s="5"/>
      <c r="U410" s="5"/>
      <c r="V410" s="5"/>
      <c r="W410" s="5"/>
      <c r="X410" s="8"/>
      <c r="Y410" s="8"/>
      <c r="Z410" s="8"/>
      <c r="AA410" s="8"/>
      <c r="AB410" s="8"/>
      <c r="AC410" s="5"/>
      <c r="AD410" s="8"/>
      <c r="AE410" s="8"/>
      <c r="AF410" s="8"/>
      <c r="AG410" s="8"/>
      <c r="AH410" s="8"/>
      <c r="AI410" s="8"/>
      <c r="AJ410" s="5"/>
      <c r="AK410" s="8"/>
      <c r="AL410" s="8"/>
      <c r="AM410" s="8"/>
      <c r="AN410" s="8"/>
      <c r="AO410" s="8"/>
      <c r="AP410" s="8"/>
      <c r="AQ410" s="9"/>
      <c r="AR410" s="8"/>
      <c r="AS410" s="8"/>
      <c r="AT410" s="8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8"/>
      <c r="BJ410" s="5"/>
      <c r="BK410" s="5"/>
      <c r="BL410" s="5"/>
      <c r="BM410" s="8"/>
      <c r="BN410" s="8"/>
      <c r="BO410" s="7"/>
      <c r="BP410" s="5"/>
      <c r="BQ410" s="5"/>
      <c r="BR410" s="5"/>
      <c r="BS410" s="5"/>
      <c r="BT410" s="7"/>
      <c r="BU410" s="7"/>
      <c r="BV410" s="7"/>
      <c r="BW410" s="7"/>
      <c r="BX410" s="7"/>
      <c r="BY410" s="7"/>
      <c r="BZ410" s="7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8"/>
      <c r="CL410" s="5"/>
      <c r="CM410" s="5"/>
      <c r="CN410" s="8"/>
      <c r="CO410" s="5"/>
      <c r="CP410" s="5"/>
      <c r="CQ410" s="5"/>
      <c r="CR410" s="8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8"/>
      <c r="DE410" s="8"/>
      <c r="DF410" s="8"/>
      <c r="DG410" s="8"/>
      <c r="DH410" s="8"/>
      <c r="DI410" s="8"/>
      <c r="DJ410" s="8"/>
      <c r="DK410" s="8"/>
      <c r="DL410" s="8"/>
      <c r="DM410" s="8"/>
      <c r="DN410" s="8"/>
      <c r="DO410" s="8"/>
      <c r="DP410" s="8"/>
      <c r="DQ410" s="8"/>
      <c r="DR410" s="8"/>
      <c r="DS410" s="8"/>
      <c r="DT410" s="8"/>
      <c r="DU410" s="8"/>
      <c r="DV410" s="8"/>
      <c r="DW410" s="8"/>
      <c r="DX410" s="8"/>
      <c r="DY410" s="8"/>
      <c r="DZ410" s="8"/>
      <c r="EA410" s="8"/>
      <c r="EB410" s="8"/>
      <c r="EC410" s="8"/>
      <c r="ED410" s="8"/>
      <c r="EE410" s="8"/>
      <c r="EF410" s="8"/>
      <c r="EG410" s="8"/>
      <c r="EH410" s="8"/>
      <c r="EI410" s="8"/>
      <c r="EJ410" s="8"/>
      <c r="EK410" s="8"/>
      <c r="EL410" s="8"/>
      <c r="EM410" s="8"/>
      <c r="EN410" s="8"/>
      <c r="EO410" s="8"/>
      <c r="EP410" s="8"/>
      <c r="EQ410" s="8"/>
      <c r="ER410" s="8"/>
      <c r="ES410" s="8"/>
      <c r="ET410" s="8"/>
      <c r="EU410" s="8"/>
      <c r="EV410" s="8"/>
      <c r="EW410" s="8"/>
      <c r="EX410" s="8"/>
      <c r="EY410" s="8"/>
      <c r="EZ410" s="8"/>
      <c r="FA410" s="8"/>
      <c r="FB410" s="8"/>
      <c r="FC410" s="8"/>
      <c r="FD410" s="8"/>
      <c r="FE410" s="8"/>
      <c r="FF410" s="8"/>
      <c r="FG410" s="8"/>
      <c r="FH410" s="8"/>
      <c r="FI410" s="8"/>
      <c r="FJ410" s="8"/>
    </row>
    <row r="411" spans="1:166" x14ac:dyDescent="0.25">
      <c r="A411" t="s">
        <v>123</v>
      </c>
      <c r="C411" s="6">
        <v>39518</v>
      </c>
      <c r="D411" s="5">
        <v>6</v>
      </c>
      <c r="E411" s="6" t="s">
        <v>239</v>
      </c>
      <c r="F411" t="s">
        <v>89</v>
      </c>
      <c r="G411" s="5">
        <v>83</v>
      </c>
      <c r="H411" t="s">
        <v>117</v>
      </c>
      <c r="I411" s="7">
        <v>8.9</v>
      </c>
      <c r="J411">
        <v>750</v>
      </c>
      <c r="K411" s="5">
        <f t="shared" si="6"/>
        <v>149.81273408239699</v>
      </c>
      <c r="L411" s="5"/>
      <c r="M411" s="8"/>
      <c r="N411" s="8"/>
      <c r="O411" s="8"/>
      <c r="P411" s="8"/>
      <c r="Q411" s="5"/>
      <c r="R411" s="5"/>
      <c r="S411" s="5"/>
      <c r="T411" s="5"/>
      <c r="U411" s="5"/>
      <c r="V411" s="5"/>
      <c r="W411" s="5"/>
      <c r="X411" s="8"/>
      <c r="Y411" s="8"/>
      <c r="Z411" s="8"/>
      <c r="AA411" s="8"/>
      <c r="AB411" s="8"/>
      <c r="AC411" s="5">
        <v>368.79225566765587</v>
      </c>
      <c r="AD411" s="8"/>
      <c r="AE411" s="8"/>
      <c r="AF411" s="8"/>
      <c r="AG411" s="8"/>
      <c r="AH411" s="8"/>
      <c r="AI411" s="8"/>
      <c r="AJ411" s="5">
        <v>190.47810940808296</v>
      </c>
      <c r="AK411" s="8">
        <v>2.915404701264106</v>
      </c>
      <c r="AL411" s="8"/>
      <c r="AM411" s="8"/>
      <c r="AN411" s="8"/>
      <c r="AO411" s="8"/>
      <c r="AP411" s="8"/>
      <c r="AQ411" s="9">
        <f>AK411/AJ411</f>
        <v>1.5305720485801875E-2</v>
      </c>
      <c r="AR411" s="8"/>
      <c r="AS411" s="8"/>
      <c r="AT411" s="8"/>
      <c r="AU411" s="5">
        <v>5.2793222694576833</v>
      </c>
      <c r="AV411" s="5"/>
      <c r="AW411" s="5"/>
      <c r="AX411" s="5"/>
      <c r="AY411" s="5">
        <v>154.20237268621966</v>
      </c>
      <c r="AZ411" s="5"/>
      <c r="BA411" s="5"/>
      <c r="BB411" s="5"/>
      <c r="BC411" s="5"/>
      <c r="BD411" s="5"/>
      <c r="BE411" s="5"/>
      <c r="BF411" s="5">
        <v>0</v>
      </c>
      <c r="BG411" s="5">
        <v>0</v>
      </c>
      <c r="BH411" s="5">
        <v>159.48169495567734</v>
      </c>
      <c r="BI411" s="8"/>
      <c r="BJ411" s="5"/>
      <c r="BK411" s="5">
        <f>AC411+AJ411+BH411</f>
        <v>718.75206003141614</v>
      </c>
      <c r="BL411" s="5"/>
      <c r="BM411" s="8">
        <f>BH411/BK411</f>
        <v>0.22188693963354555</v>
      </c>
      <c r="BN411" s="8"/>
      <c r="BO411" s="7"/>
      <c r="BP411" s="5"/>
      <c r="BQ411" s="5"/>
      <c r="BR411" s="5"/>
      <c r="BS411" s="5"/>
      <c r="BT411" s="7"/>
      <c r="BU411" s="7"/>
      <c r="BV411" s="7"/>
      <c r="BW411" s="7"/>
      <c r="BX411" s="8">
        <f>AC411/BK411</f>
        <v>0.51310079814106724</v>
      </c>
      <c r="BY411" s="8">
        <f>AJ411/BK411</f>
        <v>0.26501226222538726</v>
      </c>
      <c r="BZ411" s="8">
        <f>BH411/BK411</f>
        <v>0.22188693963354555</v>
      </c>
      <c r="CA411" s="5">
        <v>135.92932914223906</v>
      </c>
      <c r="CB411" s="5">
        <v>58.762517017913368</v>
      </c>
      <c r="CC411" s="5">
        <v>77.166812124325702</v>
      </c>
      <c r="CD411" s="5">
        <v>0</v>
      </c>
      <c r="CE411" s="5"/>
      <c r="CF411" s="5"/>
      <c r="CG411" s="5"/>
      <c r="CH411" s="5"/>
      <c r="CI411" s="5">
        <v>0</v>
      </c>
      <c r="CJ411" s="5"/>
      <c r="CK411" s="8"/>
      <c r="CL411" s="5"/>
      <c r="CM411" s="5"/>
      <c r="CN411" s="8"/>
      <c r="CO411" s="5"/>
      <c r="CP411" s="5"/>
      <c r="CQ411" s="5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  <c r="DD411" s="8"/>
      <c r="DE411" s="8"/>
      <c r="DF411" s="8"/>
      <c r="DG411" s="8"/>
      <c r="DH411" s="8"/>
      <c r="DI411" s="8"/>
      <c r="DJ411" s="8"/>
      <c r="DK411" s="8"/>
      <c r="DL411" s="8"/>
      <c r="DM411" s="8"/>
      <c r="DN411" s="8"/>
      <c r="DO411" s="8"/>
      <c r="DP411" s="8"/>
      <c r="DQ411" s="8"/>
      <c r="DR411" s="8"/>
      <c r="DS411" s="8"/>
      <c r="DT411" s="8"/>
      <c r="DU411" s="8"/>
      <c r="DV411" s="8"/>
      <c r="DW411" s="8"/>
      <c r="DX411" s="8"/>
      <c r="DY411" s="8"/>
      <c r="DZ411" s="8"/>
      <c r="EA411" s="8"/>
      <c r="EB411" s="8"/>
      <c r="EC411" s="8"/>
      <c r="ED411" s="8"/>
      <c r="EE411" s="8"/>
      <c r="EF411" s="8"/>
      <c r="EG411" s="8"/>
      <c r="EH411" s="8"/>
      <c r="EI411" s="8"/>
      <c r="EJ411" s="8"/>
      <c r="EK411" s="8"/>
      <c r="EL411" s="8"/>
      <c r="EM411" s="8"/>
      <c r="EN411" s="8"/>
      <c r="EO411" s="8"/>
      <c r="EP411" s="8"/>
      <c r="EQ411" s="8"/>
      <c r="ER411" s="8"/>
      <c r="ES411" s="8"/>
      <c r="ET411" s="8"/>
      <c r="EU411" s="8"/>
      <c r="EV411" s="8"/>
      <c r="EW411" s="8"/>
      <c r="EX411" s="8"/>
      <c r="EY411" s="8"/>
      <c r="EZ411" s="8"/>
      <c r="FA411" s="8"/>
      <c r="FB411" s="8"/>
      <c r="FC411" s="8"/>
      <c r="FD411" s="8"/>
      <c r="FE411" s="8"/>
      <c r="FF411" s="8"/>
      <c r="FG411" s="8"/>
      <c r="FH411" s="8"/>
      <c r="FI411" s="8"/>
      <c r="FJ411" s="8"/>
    </row>
    <row r="412" spans="1:166" x14ac:dyDescent="0.25">
      <c r="A412" t="s">
        <v>123</v>
      </c>
      <c r="C412" s="6">
        <v>39532</v>
      </c>
      <c r="D412" s="5"/>
      <c r="E412" s="6"/>
      <c r="G412" s="5">
        <v>97</v>
      </c>
      <c r="H412" t="s">
        <v>117</v>
      </c>
      <c r="I412" s="7">
        <v>8.9</v>
      </c>
      <c r="J412">
        <v>750</v>
      </c>
      <c r="K412" s="5">
        <f t="shared" si="6"/>
        <v>149.81273408239699</v>
      </c>
      <c r="L412" s="5"/>
      <c r="M412" s="8"/>
      <c r="N412" s="8"/>
      <c r="O412" s="8"/>
      <c r="P412" s="8"/>
      <c r="Q412" s="5"/>
      <c r="R412" s="5"/>
      <c r="S412" s="5"/>
      <c r="T412" s="5"/>
      <c r="U412" s="5"/>
      <c r="V412" s="5"/>
      <c r="W412" s="5"/>
      <c r="X412" s="8"/>
      <c r="Y412" s="8"/>
      <c r="Z412" s="8"/>
      <c r="AA412" s="8"/>
      <c r="AB412" s="8"/>
      <c r="AC412" s="5">
        <v>462.03642578771348</v>
      </c>
      <c r="AD412" s="8"/>
      <c r="AE412" s="8"/>
      <c r="AF412" s="8"/>
      <c r="AG412" s="8"/>
      <c r="AH412" s="8"/>
      <c r="AI412" s="8"/>
      <c r="AJ412" s="5">
        <v>223.2726389818294</v>
      </c>
      <c r="AK412" s="8">
        <v>3.2541912620206088</v>
      </c>
      <c r="AL412" s="8"/>
      <c r="AM412" s="8"/>
      <c r="AN412" s="8"/>
      <c r="AO412" s="8"/>
      <c r="AP412" s="8"/>
      <c r="AQ412" s="9">
        <f>AK412/AJ412</f>
        <v>1.457496662761909E-2</v>
      </c>
      <c r="AR412" s="8"/>
      <c r="AS412" s="8"/>
      <c r="AT412" s="8"/>
      <c r="AU412" s="5">
        <v>2.5269541440169552</v>
      </c>
      <c r="AV412" s="5"/>
      <c r="AW412" s="5"/>
      <c r="AX412" s="5"/>
      <c r="AY412" s="5">
        <v>433.62232926685544</v>
      </c>
      <c r="AZ412" s="5"/>
      <c r="BA412" s="5"/>
      <c r="BB412" s="5"/>
      <c r="BC412" s="5"/>
      <c r="BD412" s="5"/>
      <c r="BE412" s="5"/>
      <c r="BF412" s="5">
        <v>0</v>
      </c>
      <c r="BG412" s="5">
        <v>0</v>
      </c>
      <c r="BH412" s="5">
        <v>436.14928341087244</v>
      </c>
      <c r="BI412" s="8"/>
      <c r="BJ412" s="5"/>
      <c r="BK412" s="5">
        <f>AC412+AJ412+BH412</f>
        <v>1121.4583481804152</v>
      </c>
      <c r="BL412" s="5"/>
      <c r="BM412" s="8">
        <f>BH412/BK412</f>
        <v>0.38891260127362903</v>
      </c>
      <c r="BN412" s="8"/>
      <c r="BO412" s="7"/>
      <c r="BP412" s="5"/>
      <c r="BQ412" s="5"/>
      <c r="BR412" s="5"/>
      <c r="BS412" s="5"/>
      <c r="BT412" s="7"/>
      <c r="BU412" s="7"/>
      <c r="BV412" s="7"/>
      <c r="BW412" s="7"/>
      <c r="BX412" s="8">
        <f>AC412/BK412</f>
        <v>0.41199606435439645</v>
      </c>
      <c r="BY412" s="8">
        <f>AJ412/BK412</f>
        <v>0.19909133437197463</v>
      </c>
      <c r="BZ412" s="8">
        <f>BH412/BK412</f>
        <v>0.38891260127362903</v>
      </c>
      <c r="CA412" s="5">
        <v>161.97713833842656</v>
      </c>
      <c r="CB412" s="5">
        <v>20.298084791298557</v>
      </c>
      <c r="CC412" s="5">
        <v>141.67905354712801</v>
      </c>
      <c r="CD412" s="5">
        <v>0</v>
      </c>
      <c r="CE412" s="5"/>
      <c r="CF412" s="5"/>
      <c r="CG412" s="5"/>
      <c r="CH412" s="5"/>
      <c r="CI412" s="5">
        <v>0</v>
      </c>
      <c r="CJ412" s="5"/>
      <c r="CK412" s="8"/>
      <c r="CL412" s="5"/>
      <c r="CM412" s="5"/>
      <c r="CN412" s="8"/>
      <c r="CO412" s="5"/>
      <c r="CP412" s="5"/>
      <c r="CQ412" s="5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8"/>
      <c r="DM412" s="8"/>
      <c r="DN412" s="8"/>
      <c r="DO412" s="8"/>
      <c r="DP412" s="8"/>
      <c r="DQ412" s="8"/>
      <c r="DR412" s="8"/>
      <c r="DS412" s="8"/>
      <c r="DT412" s="8"/>
      <c r="DU412" s="8"/>
      <c r="DV412" s="8"/>
      <c r="DW412" s="8"/>
      <c r="DX412" s="8"/>
      <c r="DY412" s="8"/>
      <c r="DZ412" s="8"/>
      <c r="EA412" s="8"/>
      <c r="EB412" s="8"/>
      <c r="EC412" s="8"/>
      <c r="ED412" s="8"/>
      <c r="EE412" s="8"/>
      <c r="EF412" s="8"/>
      <c r="EG412" s="8"/>
      <c r="EH412" s="8"/>
      <c r="EI412" s="8"/>
      <c r="EJ412" s="8"/>
      <c r="EK412" s="8"/>
      <c r="EL412" s="8"/>
      <c r="EM412" s="8"/>
      <c r="EN412" s="8"/>
      <c r="EO412" s="8"/>
      <c r="EP412" s="8"/>
      <c r="EQ412" s="8"/>
      <c r="ER412" s="8"/>
      <c r="ES412" s="8"/>
      <c r="ET412" s="8"/>
      <c r="EU412" s="8"/>
      <c r="EV412" s="8"/>
      <c r="EW412" s="8"/>
      <c r="EX412" s="8"/>
      <c r="EY412" s="8"/>
      <c r="EZ412" s="8"/>
      <c r="FA412" s="8"/>
      <c r="FB412" s="8"/>
      <c r="FC412" s="8"/>
      <c r="FD412" s="8"/>
      <c r="FE412" s="8"/>
      <c r="FF412" s="8"/>
      <c r="FG412" s="8"/>
      <c r="FH412" s="8"/>
      <c r="FI412" s="8"/>
      <c r="FJ412" s="8"/>
    </row>
    <row r="413" spans="1:166" x14ac:dyDescent="0.25">
      <c r="A413" t="s">
        <v>123</v>
      </c>
      <c r="C413" s="6">
        <v>39533</v>
      </c>
      <c r="D413" s="5"/>
      <c r="E413" s="6"/>
      <c r="G413" s="5">
        <v>98</v>
      </c>
      <c r="H413" t="s">
        <v>117</v>
      </c>
      <c r="I413" s="7">
        <v>8.9</v>
      </c>
      <c r="J413">
        <v>750</v>
      </c>
      <c r="K413" s="5">
        <f t="shared" si="6"/>
        <v>149.81273408239699</v>
      </c>
      <c r="L413" s="5"/>
      <c r="M413" s="8"/>
      <c r="N413" s="7">
        <v>25.6</v>
      </c>
      <c r="O413" s="7"/>
      <c r="P413" s="7"/>
      <c r="Q413" s="5"/>
      <c r="R413" s="5"/>
      <c r="S413" s="5"/>
      <c r="T413" s="5"/>
      <c r="U413" s="5"/>
      <c r="V413" s="5"/>
      <c r="W413" s="5"/>
      <c r="X413" s="8"/>
      <c r="Y413" s="8"/>
      <c r="Z413" s="8"/>
      <c r="AA413" s="8"/>
      <c r="AB413" s="8"/>
      <c r="AC413" s="5"/>
      <c r="AD413" s="8"/>
      <c r="AE413" s="8"/>
      <c r="AF413" s="8"/>
      <c r="AG413" s="8"/>
      <c r="AH413" s="8"/>
      <c r="AI413" s="8"/>
      <c r="AJ413" s="5"/>
      <c r="AK413" s="8"/>
      <c r="AL413" s="8"/>
      <c r="AM413" s="8"/>
      <c r="AN413" s="8"/>
      <c r="AO413" s="8"/>
      <c r="AP413" s="8"/>
      <c r="AQ413" s="9"/>
      <c r="AR413" s="8"/>
      <c r="AS413" s="8"/>
      <c r="AT413" s="8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8"/>
      <c r="BJ413" s="5"/>
      <c r="BK413" s="5"/>
      <c r="BL413" s="5"/>
      <c r="BM413" s="8"/>
      <c r="BN413" s="8"/>
      <c r="BO413" s="7"/>
      <c r="BP413" s="5"/>
      <c r="BQ413" s="5"/>
      <c r="BR413" s="5"/>
      <c r="BS413" s="5"/>
      <c r="BT413" s="7"/>
      <c r="BU413" s="7"/>
      <c r="BV413" s="7"/>
      <c r="BW413" s="7"/>
      <c r="BX413" s="7"/>
      <c r="BY413" s="7"/>
      <c r="BZ413" s="7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8"/>
      <c r="CL413" s="5"/>
      <c r="CM413" s="5"/>
      <c r="CN413" s="8"/>
      <c r="CO413" s="5"/>
      <c r="CP413" s="5"/>
      <c r="CQ413" s="5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  <c r="DD413" s="8"/>
      <c r="DE413" s="8"/>
      <c r="DF413" s="8"/>
      <c r="DG413" s="8"/>
      <c r="DH413" s="8"/>
      <c r="DI413" s="8"/>
      <c r="DJ413" s="8"/>
      <c r="DK413" s="8"/>
      <c r="DL413" s="8"/>
      <c r="DM413" s="8"/>
      <c r="DN413" s="8"/>
      <c r="DO413" s="8"/>
      <c r="DP413" s="8"/>
      <c r="DQ413" s="8"/>
      <c r="DR413" s="8"/>
      <c r="DS413" s="8"/>
      <c r="DT413" s="8"/>
      <c r="DU413" s="8"/>
      <c r="DV413" s="8"/>
      <c r="DW413" s="8"/>
      <c r="DX413" s="8"/>
      <c r="DY413" s="8"/>
      <c r="DZ413" s="8"/>
      <c r="EA413" s="8"/>
      <c r="EB413" s="8"/>
      <c r="EC413" s="8"/>
      <c r="ED413" s="8"/>
      <c r="EE413" s="8"/>
      <c r="EF413" s="8"/>
      <c r="EG413" s="8"/>
      <c r="EH413" s="8"/>
      <c r="EI413" s="8"/>
      <c r="EJ413" s="8"/>
      <c r="EK413" s="8"/>
      <c r="EL413" s="8"/>
      <c r="EM413" s="8"/>
      <c r="EN413" s="8"/>
      <c r="EO413" s="8"/>
      <c r="EP413" s="8"/>
      <c r="EQ413" s="8"/>
      <c r="ER413" s="8"/>
      <c r="ES413" s="8"/>
      <c r="ET413" s="8"/>
      <c r="EU413" s="8"/>
      <c r="EV413" s="8"/>
      <c r="EW413" s="8"/>
      <c r="EX413" s="8"/>
      <c r="EY413" s="8"/>
      <c r="EZ413" s="8"/>
      <c r="FA413" s="8"/>
      <c r="FB413" s="8"/>
      <c r="FC413" s="8"/>
      <c r="FD413" s="8"/>
      <c r="FE413" s="8"/>
      <c r="FF413" s="8"/>
      <c r="FG413" s="8"/>
      <c r="FH413" s="8"/>
      <c r="FI413" s="8"/>
      <c r="FJ413" s="8"/>
    </row>
    <row r="414" spans="1:166" x14ac:dyDescent="0.25">
      <c r="A414" t="s">
        <v>123</v>
      </c>
      <c r="C414" s="6">
        <v>39541</v>
      </c>
      <c r="D414" s="5">
        <v>7</v>
      </c>
      <c r="E414" t="s">
        <v>208</v>
      </c>
      <c r="F414" t="s">
        <v>14</v>
      </c>
      <c r="G414" s="5">
        <v>106</v>
      </c>
      <c r="H414" t="s">
        <v>117</v>
      </c>
      <c r="I414" s="7">
        <v>8.9</v>
      </c>
      <c r="J414">
        <v>750</v>
      </c>
      <c r="K414" s="5">
        <f t="shared" si="6"/>
        <v>149.81273408239699</v>
      </c>
      <c r="L414" s="5"/>
      <c r="M414" s="8"/>
      <c r="N414" s="8"/>
      <c r="O414" s="8"/>
      <c r="P414" s="8"/>
      <c r="Q414" s="5"/>
      <c r="R414" s="5"/>
      <c r="S414" s="5"/>
      <c r="T414" s="5"/>
      <c r="U414" s="5">
        <v>106</v>
      </c>
      <c r="V414" s="5"/>
      <c r="W414" s="5"/>
      <c r="X414" s="8"/>
      <c r="Y414" s="8"/>
      <c r="Z414" s="8"/>
      <c r="AA414" s="8"/>
      <c r="AB414" s="8"/>
      <c r="AC414" s="5"/>
      <c r="AD414" s="8"/>
      <c r="AE414" s="8"/>
      <c r="AF414" s="8"/>
      <c r="AG414" s="8"/>
      <c r="AH414" s="8"/>
      <c r="AI414" s="8"/>
      <c r="AJ414" s="5"/>
      <c r="AK414" s="8"/>
      <c r="AL414" s="8"/>
      <c r="AM414" s="8"/>
      <c r="AN414" s="8"/>
      <c r="AO414" s="8"/>
      <c r="AP414" s="8"/>
      <c r="AQ414" s="9"/>
      <c r="AR414" s="8"/>
      <c r="AS414" s="8"/>
      <c r="AT414" s="8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8"/>
      <c r="BJ414" s="5"/>
      <c r="BK414" s="5"/>
      <c r="BL414" s="5"/>
      <c r="BM414" s="8"/>
      <c r="BN414" s="8"/>
      <c r="BO414" s="7"/>
      <c r="BP414" s="5"/>
      <c r="BQ414" s="5"/>
      <c r="BR414" s="5"/>
      <c r="BS414" s="5"/>
      <c r="BT414" s="7"/>
      <c r="BU414" s="7"/>
      <c r="BV414" s="7"/>
      <c r="BW414" s="7"/>
      <c r="BX414" s="7"/>
      <c r="BY414" s="7"/>
      <c r="BZ414" s="7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8"/>
      <c r="CL414" s="5"/>
      <c r="CM414" s="5"/>
      <c r="CN414" s="8"/>
      <c r="CO414" s="5"/>
      <c r="CP414" s="5"/>
      <c r="CQ414" s="5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  <c r="DO414" s="8"/>
      <c r="DP414" s="8"/>
      <c r="DQ414" s="8"/>
      <c r="DR414" s="8"/>
      <c r="DS414" s="8"/>
      <c r="DT414" s="8"/>
      <c r="DU414" s="8"/>
      <c r="DV414" s="8"/>
      <c r="DW414" s="8"/>
      <c r="DX414" s="8"/>
      <c r="DY414" s="8"/>
      <c r="DZ414" s="8"/>
      <c r="EA414" s="8"/>
      <c r="EB414" s="8"/>
      <c r="EC414" s="8"/>
      <c r="ED414" s="8"/>
      <c r="EE414" s="8"/>
      <c r="EF414" s="8"/>
      <c r="EG414" s="8"/>
      <c r="EH414" s="8"/>
      <c r="EI414" s="8"/>
      <c r="EJ414" s="8"/>
      <c r="EK414" s="8"/>
      <c r="EL414" s="8"/>
      <c r="EM414" s="8"/>
      <c r="EN414" s="8"/>
      <c r="EO414" s="8"/>
      <c r="EP414" s="8"/>
      <c r="EQ414" s="8"/>
      <c r="ER414" s="8"/>
      <c r="ES414" s="8"/>
      <c r="ET414" s="8"/>
      <c r="EU414" s="8"/>
      <c r="EV414" s="8"/>
      <c r="EW414" s="8"/>
      <c r="EX414" s="8"/>
      <c r="EY414" s="8"/>
      <c r="EZ414" s="8"/>
      <c r="FA414" s="8"/>
      <c r="FB414" s="8"/>
      <c r="FC414" s="8"/>
      <c r="FD414" s="8"/>
      <c r="FE414" s="8"/>
      <c r="FF414" s="8"/>
      <c r="FG414" s="8"/>
      <c r="FH414" s="8"/>
      <c r="FI414" s="8"/>
      <c r="FJ414" s="8"/>
    </row>
    <row r="415" spans="1:166" x14ac:dyDescent="0.25">
      <c r="A415" t="s">
        <v>123</v>
      </c>
      <c r="C415" s="6">
        <v>39552</v>
      </c>
      <c r="D415" s="5"/>
      <c r="E415" s="6"/>
      <c r="G415" s="5">
        <v>117</v>
      </c>
      <c r="H415" t="s">
        <v>117</v>
      </c>
      <c r="I415" s="7">
        <v>8.9</v>
      </c>
      <c r="J415">
        <v>750</v>
      </c>
      <c r="K415" s="5">
        <f t="shared" si="6"/>
        <v>149.81273408239699</v>
      </c>
      <c r="L415" s="5"/>
      <c r="M415" s="8"/>
      <c r="N415" s="8"/>
      <c r="O415" s="8"/>
      <c r="P415" s="8"/>
      <c r="Q415" s="5"/>
      <c r="R415" s="5"/>
      <c r="S415" s="5"/>
      <c r="T415" s="5"/>
      <c r="U415" s="5"/>
      <c r="V415" s="5"/>
      <c r="W415" s="5"/>
      <c r="X415" s="8"/>
      <c r="Y415" s="8"/>
      <c r="Z415" s="8"/>
      <c r="AA415" s="8"/>
      <c r="AB415" s="8"/>
      <c r="AC415" s="5">
        <v>503.50636469040512</v>
      </c>
      <c r="AD415" s="8"/>
      <c r="AE415" s="8"/>
      <c r="AF415" s="8"/>
      <c r="AG415" s="8"/>
      <c r="AH415" s="8"/>
      <c r="AI415" s="8"/>
      <c r="AJ415" s="5">
        <v>208.40225383129331</v>
      </c>
      <c r="AK415" s="8">
        <v>2.9795355751680392</v>
      </c>
      <c r="AL415" s="8"/>
      <c r="AM415" s="8"/>
      <c r="AN415" s="8"/>
      <c r="AO415" s="8"/>
      <c r="AP415" s="8"/>
      <c r="AQ415" s="9">
        <f>AK415/AJ415</f>
        <v>1.4297041036706089E-2</v>
      </c>
      <c r="AR415" s="8"/>
      <c r="AS415" s="8"/>
      <c r="AT415" s="8"/>
      <c r="AU415" s="5">
        <v>0.96568713450292398</v>
      </c>
      <c r="AV415" s="5"/>
      <c r="AW415" s="5"/>
      <c r="AX415" s="5"/>
      <c r="AY415" s="5">
        <v>461.55423080141043</v>
      </c>
      <c r="AZ415" s="5"/>
      <c r="BA415" s="5"/>
      <c r="BB415" s="5"/>
      <c r="BC415" s="5"/>
      <c r="BD415" s="5"/>
      <c r="BE415" s="5"/>
      <c r="BF415" s="5">
        <v>0</v>
      </c>
      <c r="BG415" s="5">
        <v>0</v>
      </c>
      <c r="BH415" s="5">
        <v>462.51991793591344</v>
      </c>
      <c r="BI415" s="8"/>
      <c r="BJ415" s="5"/>
      <c r="BK415" s="5">
        <f>AC415+AJ415+BH415</f>
        <v>1174.4285364576117</v>
      </c>
      <c r="BL415" s="5"/>
      <c r="BM415" s="8">
        <f>BH415/BK415</f>
        <v>0.39382551051679682</v>
      </c>
      <c r="BN415" s="8"/>
      <c r="BO415" s="7"/>
      <c r="BP415" s="5"/>
      <c r="BQ415" s="5"/>
      <c r="BR415" s="5"/>
      <c r="BS415" s="5"/>
      <c r="BT415" s="7"/>
      <c r="BU415" s="7"/>
      <c r="BV415" s="7"/>
      <c r="BW415" s="7"/>
      <c r="BX415" s="8">
        <f>AC415/BK415</f>
        <v>0.42872456608480752</v>
      </c>
      <c r="BY415" s="8">
        <f>AJ415/BK415</f>
        <v>0.17744992339839583</v>
      </c>
      <c r="BZ415" s="8">
        <f>BH415/BK415</f>
        <v>0.39382551051679682</v>
      </c>
      <c r="CA415" s="5">
        <v>142.31698021802373</v>
      </c>
      <c r="CB415" s="5">
        <v>5.0066136444854443</v>
      </c>
      <c r="CC415" s="5">
        <v>137.31036657353829</v>
      </c>
      <c r="CD415" s="5">
        <v>0</v>
      </c>
      <c r="CE415" s="5"/>
      <c r="CF415" s="5"/>
      <c r="CG415" s="5"/>
      <c r="CH415" s="5"/>
      <c r="CI415" s="5">
        <v>0</v>
      </c>
      <c r="CJ415" s="5"/>
      <c r="CK415" s="8"/>
      <c r="CL415" s="5"/>
      <c r="CM415" s="5"/>
      <c r="CN415" s="8"/>
      <c r="CO415" s="5"/>
      <c r="CP415" s="5"/>
      <c r="CQ415" s="5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8"/>
      <c r="DP415" s="8"/>
      <c r="DQ415" s="8"/>
      <c r="DR415" s="8"/>
      <c r="DS415" s="8"/>
      <c r="DT415" s="8"/>
      <c r="DU415" s="8"/>
      <c r="DV415" s="8"/>
      <c r="DW415" s="8"/>
      <c r="DX415" s="8"/>
      <c r="DY415" s="8"/>
      <c r="DZ415" s="8"/>
      <c r="EA415" s="8"/>
      <c r="EB415" s="8"/>
      <c r="EC415" s="8"/>
      <c r="ED415" s="8"/>
      <c r="EE415" s="8"/>
      <c r="EF415" s="8"/>
      <c r="EG415" s="8"/>
      <c r="EH415" s="8"/>
      <c r="EI415" s="8"/>
      <c r="EJ415" s="8"/>
      <c r="EK415" s="8"/>
      <c r="EL415" s="8"/>
      <c r="EM415" s="8"/>
      <c r="EN415" s="8"/>
      <c r="EO415" s="8"/>
      <c r="EP415" s="8"/>
      <c r="EQ415" s="8"/>
      <c r="ER415" s="8"/>
      <c r="ES415" s="8"/>
      <c r="ET415" s="8"/>
      <c r="EU415" s="8"/>
      <c r="EV415" s="8"/>
      <c r="EW415" s="8"/>
      <c r="EX415" s="8"/>
      <c r="EY415" s="8"/>
      <c r="EZ415" s="8"/>
      <c r="FA415" s="8"/>
      <c r="FB415" s="8"/>
      <c r="FC415" s="8"/>
      <c r="FD415" s="8"/>
      <c r="FE415" s="8"/>
      <c r="FF415" s="8"/>
      <c r="FG415" s="8"/>
      <c r="FH415" s="8"/>
      <c r="FI415" s="8"/>
      <c r="FJ415" s="8"/>
    </row>
    <row r="416" spans="1:166" x14ac:dyDescent="0.25">
      <c r="A416" t="s">
        <v>123</v>
      </c>
      <c r="C416" s="6">
        <v>39555</v>
      </c>
      <c r="D416" s="5"/>
      <c r="E416" s="6"/>
      <c r="G416" s="5">
        <v>120</v>
      </c>
      <c r="H416" t="s">
        <v>117</v>
      </c>
      <c r="I416" s="7">
        <v>8.9</v>
      </c>
      <c r="J416">
        <v>750</v>
      </c>
      <c r="K416" s="5">
        <f t="shared" si="6"/>
        <v>149.81273408239699</v>
      </c>
      <c r="L416" s="5"/>
      <c r="M416" s="8"/>
      <c r="N416" s="7">
        <v>28.6</v>
      </c>
      <c r="O416" s="7"/>
      <c r="P416" s="7"/>
      <c r="Q416" s="5"/>
      <c r="R416" s="5"/>
      <c r="S416" s="5"/>
      <c r="T416" s="5"/>
      <c r="U416" s="5"/>
      <c r="V416" s="5"/>
      <c r="W416" s="5"/>
      <c r="X416" s="8"/>
      <c r="Y416" s="8"/>
      <c r="Z416" s="8"/>
      <c r="AA416" s="8"/>
      <c r="AB416" s="8"/>
      <c r="AC416" s="5"/>
      <c r="AD416" s="8"/>
      <c r="AE416" s="8"/>
      <c r="AF416" s="8"/>
      <c r="AG416" s="8"/>
      <c r="AH416" s="8"/>
      <c r="AI416" s="8"/>
      <c r="AJ416" s="5"/>
      <c r="AK416" s="8"/>
      <c r="AL416" s="8"/>
      <c r="AM416" s="8"/>
      <c r="AN416" s="8"/>
      <c r="AO416" s="8"/>
      <c r="AP416" s="8"/>
      <c r="AQ416" s="9"/>
      <c r="AR416" s="8"/>
      <c r="AS416" s="8"/>
      <c r="AT416" s="8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8"/>
      <c r="BJ416" s="5"/>
      <c r="BK416" s="5"/>
      <c r="BL416" s="5"/>
      <c r="BM416" s="8"/>
      <c r="BN416" s="8"/>
      <c r="BO416" s="7"/>
      <c r="BP416" s="5"/>
      <c r="BQ416" s="5"/>
      <c r="BR416" s="5"/>
      <c r="BS416" s="5"/>
      <c r="BT416" s="7"/>
      <c r="BU416" s="7"/>
      <c r="BV416" s="7"/>
      <c r="BW416" s="7"/>
      <c r="BX416" s="7"/>
      <c r="BY416" s="7"/>
      <c r="BZ416" s="7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8"/>
      <c r="CL416" s="5"/>
      <c r="CM416" s="5"/>
      <c r="CN416" s="8"/>
      <c r="CO416" s="5"/>
      <c r="CP416" s="5"/>
      <c r="CQ416" s="5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8"/>
      <c r="DP416" s="8"/>
      <c r="DQ416" s="8"/>
      <c r="DR416" s="8"/>
      <c r="DS416" s="8"/>
      <c r="DT416" s="8"/>
      <c r="DU416" s="8"/>
      <c r="DV416" s="8"/>
      <c r="DW416" s="8"/>
      <c r="DX416" s="8"/>
      <c r="DY416" s="8"/>
      <c r="DZ416" s="8"/>
      <c r="EA416" s="8"/>
      <c r="EB416" s="8"/>
      <c r="EC416" s="8"/>
      <c r="ED416" s="8"/>
      <c r="EE416" s="8"/>
      <c r="EF416" s="8"/>
      <c r="EG416" s="8"/>
      <c r="EH416" s="8"/>
      <c r="EI416" s="8"/>
      <c r="EJ416" s="8"/>
      <c r="EK416" s="8"/>
      <c r="EL416" s="8"/>
      <c r="EM416" s="8"/>
      <c r="EN416" s="8"/>
      <c r="EO416" s="8"/>
      <c r="EP416" s="8"/>
      <c r="EQ416" s="8"/>
      <c r="ER416" s="8"/>
      <c r="ES416" s="8"/>
      <c r="ET416" s="8"/>
      <c r="EU416" s="8"/>
      <c r="EV416" s="8"/>
      <c r="EW416" s="8"/>
      <c r="EX416" s="8"/>
      <c r="EY416" s="8"/>
      <c r="EZ416" s="8"/>
      <c r="FA416" s="8"/>
      <c r="FB416" s="8"/>
      <c r="FC416" s="8"/>
      <c r="FD416" s="8"/>
      <c r="FE416" s="8"/>
      <c r="FF416" s="8"/>
      <c r="FG416" s="8"/>
      <c r="FH416" s="8"/>
      <c r="FI416" s="8"/>
      <c r="FJ416" s="8"/>
    </row>
    <row r="417" spans="1:166" x14ac:dyDescent="0.25">
      <c r="A417" t="s">
        <v>123</v>
      </c>
      <c r="C417" s="6">
        <v>39566</v>
      </c>
      <c r="D417" s="5"/>
      <c r="E417" s="6"/>
      <c r="G417" s="5">
        <v>131</v>
      </c>
      <c r="H417" t="s">
        <v>117</v>
      </c>
      <c r="I417" s="7">
        <v>8.9</v>
      </c>
      <c r="J417">
        <v>750</v>
      </c>
      <c r="K417" s="5">
        <f t="shared" si="6"/>
        <v>149.81273408239699</v>
      </c>
      <c r="L417" s="5"/>
      <c r="M417" s="8"/>
      <c r="N417" s="8"/>
      <c r="O417" s="8"/>
      <c r="P417" s="8"/>
      <c r="Q417" s="5"/>
      <c r="R417" s="5"/>
      <c r="S417" s="5"/>
      <c r="T417" s="5"/>
      <c r="U417" s="5"/>
      <c r="V417" s="5"/>
      <c r="W417" s="5"/>
      <c r="X417" s="8"/>
      <c r="Y417" s="8"/>
      <c r="Z417" s="8"/>
      <c r="AA417" s="8"/>
      <c r="AB417" s="8"/>
      <c r="AC417" s="5">
        <v>604.18386192212984</v>
      </c>
      <c r="AD417" s="8"/>
      <c r="AE417" s="8"/>
      <c r="AF417" s="8"/>
      <c r="AG417" s="8"/>
      <c r="AH417" s="8"/>
      <c r="AI417" s="8"/>
      <c r="AJ417" s="5"/>
      <c r="AK417" s="8">
        <v>2.6823906577687073</v>
      </c>
      <c r="AL417" s="8"/>
      <c r="AM417" s="8"/>
      <c r="AN417" s="8"/>
      <c r="AO417" s="8"/>
      <c r="AP417" s="8"/>
      <c r="AQ417" s="9"/>
      <c r="AR417" s="8"/>
      <c r="AS417" s="8"/>
      <c r="AT417" s="8"/>
      <c r="AU417" s="5">
        <v>0</v>
      </c>
      <c r="AV417" s="5"/>
      <c r="AW417" s="5"/>
      <c r="AX417" s="5"/>
      <c r="AY417" s="5">
        <v>217.72385961859541</v>
      </c>
      <c r="AZ417" s="5"/>
      <c r="BA417" s="5"/>
      <c r="BB417" s="5"/>
      <c r="BC417" s="5"/>
      <c r="BD417" s="5"/>
      <c r="BE417" s="5"/>
      <c r="BF417" s="5">
        <v>2.6434443596914994</v>
      </c>
      <c r="BG417" s="5">
        <v>0</v>
      </c>
      <c r="BH417" s="5">
        <v>220.36730397828691</v>
      </c>
      <c r="BI417" s="8"/>
      <c r="BJ417" s="5"/>
      <c r="BK417" s="5">
        <f>AC417+AJ417+BH417</f>
        <v>824.55116590041678</v>
      </c>
      <c r="BL417" s="5"/>
      <c r="BM417" s="8">
        <f>BH417/BK417</f>
        <v>0.26725728261828841</v>
      </c>
      <c r="BN417" s="8"/>
      <c r="BO417" s="7"/>
      <c r="BP417" s="5"/>
      <c r="BQ417" s="5"/>
      <c r="BR417" s="5"/>
      <c r="BS417" s="5"/>
      <c r="BT417" s="7"/>
      <c r="BU417" s="7"/>
      <c r="BV417" s="7"/>
      <c r="BW417" s="7"/>
      <c r="BX417" s="8">
        <f>AC417/BK417</f>
        <v>0.73274271738171159</v>
      </c>
      <c r="BY417" s="8">
        <f>AJ417/BK417</f>
        <v>0</v>
      </c>
      <c r="BZ417" s="8">
        <f>BH417/BK417</f>
        <v>0.26725728261828841</v>
      </c>
      <c r="CA417" s="5">
        <v>144.93713325423957</v>
      </c>
      <c r="CB417" s="5">
        <v>0</v>
      </c>
      <c r="CC417" s="5">
        <v>67.855500301295947</v>
      </c>
      <c r="CD417" s="5">
        <v>76.25555659054001</v>
      </c>
      <c r="CE417" s="5"/>
      <c r="CF417" s="5"/>
      <c r="CG417" s="5"/>
      <c r="CH417" s="5"/>
      <c r="CI417" s="5">
        <v>0.8260763624035935</v>
      </c>
      <c r="CJ417" s="5"/>
      <c r="CK417" s="8"/>
      <c r="CL417" s="5"/>
      <c r="CM417" s="5"/>
      <c r="CN417" s="8"/>
      <c r="CO417" s="5"/>
      <c r="CP417" s="5"/>
      <c r="CQ417" s="5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  <c r="DE417" s="8"/>
      <c r="DF417" s="8"/>
      <c r="DG417" s="8"/>
      <c r="DH417" s="8"/>
      <c r="DI417" s="8"/>
      <c r="DJ417" s="8"/>
      <c r="DK417" s="8"/>
      <c r="DL417" s="8"/>
      <c r="DM417" s="8"/>
      <c r="DN417" s="8"/>
      <c r="DO417" s="8"/>
      <c r="DP417" s="8"/>
      <c r="DQ417" s="8"/>
      <c r="DR417" s="8"/>
      <c r="DS417" s="8"/>
      <c r="DT417" s="8"/>
      <c r="DU417" s="8"/>
      <c r="DV417" s="8"/>
      <c r="DW417" s="8"/>
      <c r="DX417" s="8"/>
      <c r="DY417" s="8"/>
      <c r="DZ417" s="8"/>
      <c r="EA417" s="8"/>
      <c r="EB417" s="8"/>
      <c r="EC417" s="8"/>
      <c r="ED417" s="8"/>
      <c r="EE417" s="8"/>
      <c r="EF417" s="8"/>
      <c r="EG417" s="8"/>
      <c r="EH417" s="8"/>
      <c r="EI417" s="8"/>
      <c r="EJ417" s="8"/>
      <c r="EK417" s="8"/>
      <c r="EL417" s="8"/>
      <c r="EM417" s="8"/>
      <c r="EN417" s="8"/>
      <c r="EO417" s="8"/>
      <c r="EP417" s="8"/>
      <c r="EQ417" s="8"/>
      <c r="ER417" s="8"/>
      <c r="ES417" s="8"/>
      <c r="ET417" s="8"/>
      <c r="EU417" s="8"/>
      <c r="EV417" s="8"/>
      <c r="EW417" s="8"/>
      <c r="EX417" s="8"/>
      <c r="EY417" s="8"/>
      <c r="EZ417" s="8"/>
      <c r="FA417" s="8"/>
      <c r="FB417" s="8"/>
      <c r="FC417" s="8"/>
      <c r="FD417" s="8"/>
      <c r="FE417" s="8"/>
      <c r="FF417" s="8"/>
      <c r="FG417" s="8"/>
      <c r="FH417" s="8"/>
      <c r="FI417" s="8"/>
      <c r="FJ417" s="8"/>
    </row>
    <row r="418" spans="1:166" x14ac:dyDescent="0.25">
      <c r="A418" t="s">
        <v>123</v>
      </c>
      <c r="C418" s="6">
        <v>39580</v>
      </c>
      <c r="D418" s="5"/>
      <c r="E418" s="6"/>
      <c r="G418" s="5">
        <v>145</v>
      </c>
      <c r="H418" t="s">
        <v>117</v>
      </c>
      <c r="I418" s="7">
        <v>8.9</v>
      </c>
      <c r="J418">
        <v>750</v>
      </c>
      <c r="K418" s="5">
        <f t="shared" si="6"/>
        <v>149.81273408239699</v>
      </c>
      <c r="L418" s="5"/>
      <c r="M418" s="8"/>
      <c r="N418" s="8"/>
      <c r="O418" s="8"/>
      <c r="P418" s="8"/>
      <c r="Q418" s="5"/>
      <c r="R418" s="5"/>
      <c r="S418" s="5"/>
      <c r="T418" s="5"/>
      <c r="U418" s="5"/>
      <c r="V418" s="5"/>
      <c r="W418" s="5"/>
      <c r="X418" s="8"/>
      <c r="Y418" s="8"/>
      <c r="Z418" s="8"/>
      <c r="AA418" s="8"/>
      <c r="AB418" s="8"/>
      <c r="AC418" s="5">
        <v>704.86135915385455</v>
      </c>
      <c r="AD418" s="8"/>
      <c r="AE418" s="8"/>
      <c r="AF418" s="8"/>
      <c r="AG418" s="8"/>
      <c r="AH418" s="8"/>
      <c r="AI418" s="8"/>
      <c r="AJ418" s="5">
        <v>229.65638697263407</v>
      </c>
      <c r="AK418" s="8">
        <v>2.9794458108616793</v>
      </c>
      <c r="AL418" s="8"/>
      <c r="AM418" s="8"/>
      <c r="AN418" s="8"/>
      <c r="AO418" s="8"/>
      <c r="AP418" s="8"/>
      <c r="AQ418" s="9">
        <f>AK418/AJ418</f>
        <v>1.2973494228212826E-2</v>
      </c>
      <c r="AR418" s="8"/>
      <c r="AS418" s="8"/>
      <c r="AT418" s="8"/>
      <c r="AU418" s="5">
        <v>0</v>
      </c>
      <c r="AV418" s="5"/>
      <c r="AW418" s="5"/>
      <c r="AX418" s="5"/>
      <c r="AY418" s="5">
        <v>325.67640218729139</v>
      </c>
      <c r="AZ418" s="5"/>
      <c r="BA418" s="5"/>
      <c r="BB418" s="5"/>
      <c r="BC418" s="5"/>
      <c r="BD418" s="5"/>
      <c r="BE418" s="5"/>
      <c r="BF418" s="5">
        <v>0</v>
      </c>
      <c r="BG418" s="5">
        <v>641.11508974394258</v>
      </c>
      <c r="BH418" s="5">
        <v>966.79149193123396</v>
      </c>
      <c r="BI418" s="8"/>
      <c r="BJ418" s="5"/>
      <c r="BK418" s="5">
        <f>AC418+AJ418+BH418</f>
        <v>1901.3092380577227</v>
      </c>
      <c r="BL418" s="5"/>
      <c r="BM418" s="8">
        <f>BH418/BK418</f>
        <v>0.50848724267434642</v>
      </c>
      <c r="BN418" s="8"/>
      <c r="BO418" s="7"/>
      <c r="BP418" s="5"/>
      <c r="BQ418" s="5"/>
      <c r="BR418" s="5"/>
      <c r="BS418" s="5"/>
      <c r="BT418" s="7"/>
      <c r="BU418" s="7"/>
      <c r="BV418" s="7"/>
      <c r="BW418" s="7"/>
      <c r="BX418" s="8">
        <f>AC418/BK418</f>
        <v>0.37072420679652496</v>
      </c>
      <c r="BY418" s="8">
        <f>AJ418/BK418</f>
        <v>0.12078855052912851</v>
      </c>
      <c r="BZ418" s="8">
        <f>BH418/BK418</f>
        <v>0.50848724267434642</v>
      </c>
      <c r="CA418" s="5">
        <v>151.59737037537383</v>
      </c>
      <c r="CB418" s="5">
        <v>0</v>
      </c>
      <c r="CC418" s="5">
        <v>57.885021119706735</v>
      </c>
      <c r="CD418" s="5">
        <v>93.712349255667093</v>
      </c>
      <c r="CE418" s="5"/>
      <c r="CF418" s="5"/>
      <c r="CG418" s="5"/>
      <c r="CH418" s="5"/>
      <c r="CI418" s="5">
        <v>0</v>
      </c>
      <c r="CJ418" s="5"/>
      <c r="CK418" s="8"/>
      <c r="CL418" s="5"/>
      <c r="CM418" s="5"/>
      <c r="CN418" s="8"/>
      <c r="CO418" s="5"/>
      <c r="CP418" s="5"/>
      <c r="CQ418" s="5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  <c r="DO418" s="8"/>
      <c r="DP418" s="8"/>
      <c r="DQ418" s="8"/>
      <c r="DR418" s="8"/>
      <c r="DS418" s="8"/>
      <c r="DT418" s="8"/>
      <c r="DU418" s="8"/>
      <c r="DV418" s="8"/>
      <c r="DW418" s="8"/>
      <c r="DX418" s="8"/>
      <c r="DY418" s="8"/>
      <c r="DZ418" s="8"/>
      <c r="EA418" s="8"/>
      <c r="EB418" s="8"/>
      <c r="EC418" s="8"/>
      <c r="ED418" s="8"/>
      <c r="EE418" s="8"/>
      <c r="EF418" s="8"/>
      <c r="EG418" s="8"/>
      <c r="EH418" s="8"/>
      <c r="EI418" s="8"/>
      <c r="EJ418" s="8"/>
      <c r="EK418" s="8"/>
      <c r="EL418" s="8"/>
      <c r="EM418" s="8"/>
      <c r="EN418" s="8"/>
      <c r="EO418" s="8"/>
      <c r="EP418" s="8"/>
      <c r="EQ418" s="8"/>
      <c r="ER418" s="8"/>
      <c r="ES418" s="8"/>
      <c r="ET418" s="8"/>
      <c r="EU418" s="8"/>
      <c r="EV418" s="8"/>
      <c r="EW418" s="8"/>
      <c r="EX418" s="8"/>
      <c r="EY418" s="8"/>
      <c r="EZ418" s="8"/>
      <c r="FA418" s="8"/>
      <c r="FB418" s="8"/>
      <c r="FC418" s="8"/>
      <c r="FD418" s="8"/>
      <c r="FE418" s="8"/>
      <c r="FF418" s="8"/>
      <c r="FG418" s="8"/>
      <c r="FH418" s="8"/>
      <c r="FI418" s="8"/>
      <c r="FJ418" s="8"/>
    </row>
    <row r="419" spans="1:166" x14ac:dyDescent="0.25">
      <c r="A419" t="s">
        <v>123</v>
      </c>
      <c r="C419" s="6">
        <v>39594</v>
      </c>
      <c r="D419" s="5"/>
      <c r="E419" s="6"/>
      <c r="G419" s="5">
        <v>159</v>
      </c>
      <c r="H419" t="s">
        <v>117</v>
      </c>
      <c r="I419" s="7">
        <v>8.9</v>
      </c>
      <c r="J419">
        <v>750</v>
      </c>
      <c r="K419" s="5">
        <f t="shared" si="6"/>
        <v>149.81273408239699</v>
      </c>
      <c r="L419" s="5"/>
      <c r="M419" s="8"/>
      <c r="N419" s="8"/>
      <c r="O419" s="8"/>
      <c r="P419" s="8"/>
      <c r="Q419" s="5"/>
      <c r="R419" s="5"/>
      <c r="S419" s="5"/>
      <c r="T419" s="5"/>
      <c r="U419" s="5"/>
      <c r="V419" s="5"/>
      <c r="W419" s="5"/>
      <c r="X419" s="8"/>
      <c r="Y419" s="8"/>
      <c r="Z419" s="8"/>
      <c r="AA419" s="8"/>
      <c r="AB419" s="8"/>
      <c r="AC419" s="5">
        <v>666.37458400098603</v>
      </c>
      <c r="AD419" s="8"/>
      <c r="AE419" s="8"/>
      <c r="AF419" s="8"/>
      <c r="AG419" s="8"/>
      <c r="AH419" s="8"/>
      <c r="AI419" s="8"/>
      <c r="AJ419" s="5">
        <v>151.99359053371131</v>
      </c>
      <c r="AK419" s="8">
        <v>2.163358437076297</v>
      </c>
      <c r="AL419" s="8"/>
      <c r="AM419" s="8"/>
      <c r="AN419" s="8"/>
      <c r="AO419" s="8"/>
      <c r="AP419" s="8"/>
      <c r="AQ419" s="9">
        <f>AK419/AJ419</f>
        <v>1.4233221476510067E-2</v>
      </c>
      <c r="AR419" s="8"/>
      <c r="AS419" s="8"/>
      <c r="AT419" s="8"/>
      <c r="AU419" s="5">
        <v>0</v>
      </c>
      <c r="AV419" s="5"/>
      <c r="AW419" s="5"/>
      <c r="AX419" s="5"/>
      <c r="AY419" s="5">
        <v>614.85997781338585</v>
      </c>
      <c r="AZ419" s="5"/>
      <c r="BA419" s="5"/>
      <c r="BB419" s="5"/>
      <c r="BC419" s="5"/>
      <c r="BD419" s="5"/>
      <c r="BE419" s="5"/>
      <c r="BF419" s="5">
        <v>46.924195735239735</v>
      </c>
      <c r="BG419" s="5">
        <v>383.80931837791201</v>
      </c>
      <c r="BH419" s="5">
        <v>1045.5934919265376</v>
      </c>
      <c r="BI419" s="8"/>
      <c r="BJ419" s="5"/>
      <c r="BK419" s="5">
        <f>AC419+AJ419+BH419</f>
        <v>1863.9616664612349</v>
      </c>
      <c r="BL419" s="5"/>
      <c r="BM419" s="8">
        <f>BH419/BK419</f>
        <v>0.56095225064988374</v>
      </c>
      <c r="BN419" s="8"/>
      <c r="BO419" s="7"/>
      <c r="BP419" s="5"/>
      <c r="BQ419" s="5"/>
      <c r="BR419" s="5"/>
      <c r="BS419" s="5"/>
      <c r="BT419" s="7"/>
      <c r="BU419" s="7"/>
      <c r="BV419" s="7"/>
      <c r="BW419" s="7"/>
      <c r="BX419" s="8">
        <f>AC419/BK419</f>
        <v>0.35750444657271857</v>
      </c>
      <c r="BY419" s="8">
        <f>AJ419/BK419</f>
        <v>8.1543302777397728E-2</v>
      </c>
      <c r="BZ419" s="8">
        <f>BH419/BK419</f>
        <v>0.56095225064988374</v>
      </c>
      <c r="CA419" s="5">
        <v>206.56847035621843</v>
      </c>
      <c r="CB419" s="5">
        <v>0</v>
      </c>
      <c r="CC419" s="5">
        <v>119.86071736718847</v>
      </c>
      <c r="CD419" s="5">
        <v>68.856156785406142</v>
      </c>
      <c r="CE419" s="5"/>
      <c r="CF419" s="5"/>
      <c r="CG419" s="5"/>
      <c r="CH419" s="5"/>
      <c r="CI419" s="5">
        <v>17.851596203623814</v>
      </c>
      <c r="CJ419" s="5"/>
      <c r="CK419" s="8"/>
      <c r="CL419" s="5"/>
      <c r="CM419" s="5"/>
      <c r="CN419" s="8"/>
      <c r="CO419" s="5"/>
      <c r="CP419" s="5"/>
      <c r="CQ419" s="5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  <c r="DE419" s="8"/>
      <c r="DF419" s="8"/>
      <c r="DG419" s="8"/>
      <c r="DH419" s="8"/>
      <c r="DI419" s="8"/>
      <c r="DJ419" s="8"/>
      <c r="DK419" s="8"/>
      <c r="DL419" s="8"/>
      <c r="DM419" s="8"/>
      <c r="DN419" s="8"/>
      <c r="DO419" s="8"/>
      <c r="DP419" s="8"/>
      <c r="DQ419" s="8"/>
      <c r="DR419" s="8"/>
      <c r="DS419" s="8"/>
      <c r="DT419" s="8"/>
      <c r="DU419" s="8"/>
      <c r="DV419" s="8"/>
      <c r="DW419" s="8"/>
      <c r="DX419" s="8"/>
      <c r="DY419" s="8"/>
      <c r="DZ419" s="8"/>
      <c r="EA419" s="8"/>
      <c r="EB419" s="8"/>
      <c r="EC419" s="8"/>
      <c r="ED419" s="8"/>
      <c r="EE419" s="8"/>
      <c r="EF419" s="8"/>
      <c r="EG419" s="8"/>
      <c r="EH419" s="8"/>
      <c r="EI419" s="8"/>
      <c r="EJ419" s="8"/>
      <c r="EK419" s="8"/>
      <c r="EL419" s="8"/>
      <c r="EM419" s="8"/>
      <c r="EN419" s="8"/>
      <c r="EO419" s="8"/>
      <c r="EP419" s="8"/>
      <c r="EQ419" s="8"/>
      <c r="ER419" s="8"/>
      <c r="ES419" s="8"/>
      <c r="ET419" s="8"/>
      <c r="EU419" s="8"/>
      <c r="EV419" s="8"/>
      <c r="EW419" s="8"/>
      <c r="EX419" s="8"/>
      <c r="EY419" s="8"/>
      <c r="EZ419" s="8"/>
      <c r="FA419" s="8"/>
      <c r="FB419" s="8"/>
      <c r="FC419" s="8"/>
      <c r="FD419" s="8"/>
      <c r="FE419" s="8"/>
      <c r="FF419" s="8"/>
      <c r="FG419" s="8"/>
      <c r="FH419" s="8"/>
      <c r="FI419" s="8"/>
      <c r="FJ419" s="8"/>
    </row>
    <row r="420" spans="1:166" x14ac:dyDescent="0.25">
      <c r="A420" t="s">
        <v>123</v>
      </c>
      <c r="C420" s="6">
        <v>39604</v>
      </c>
      <c r="D420" s="5">
        <v>9</v>
      </c>
      <c r="E420" s="6" t="s">
        <v>207</v>
      </c>
      <c r="F420" t="s">
        <v>15</v>
      </c>
      <c r="G420" s="5">
        <v>169</v>
      </c>
      <c r="H420" t="s">
        <v>117</v>
      </c>
      <c r="I420" s="7">
        <v>8.9</v>
      </c>
      <c r="J420">
        <v>750</v>
      </c>
      <c r="K420" s="5">
        <f t="shared" si="6"/>
        <v>149.81273408239699</v>
      </c>
      <c r="L420" s="5"/>
      <c r="M420" s="8"/>
      <c r="N420" s="8"/>
      <c r="O420" s="8"/>
      <c r="P420" s="8"/>
      <c r="Q420" s="5"/>
      <c r="R420" s="5"/>
      <c r="S420" s="5"/>
      <c r="T420" s="5"/>
      <c r="U420" s="5"/>
      <c r="V420" s="5">
        <v>169</v>
      </c>
      <c r="W420" s="5"/>
      <c r="X420" s="8"/>
      <c r="Y420" s="8"/>
      <c r="Z420" s="8"/>
      <c r="AA420" s="8"/>
      <c r="AB420" s="8"/>
      <c r="AC420" s="5"/>
      <c r="AD420" s="8"/>
      <c r="AE420" s="8"/>
      <c r="AF420" s="8"/>
      <c r="AG420" s="8"/>
      <c r="AH420" s="8"/>
      <c r="AI420" s="8"/>
      <c r="AJ420" s="5"/>
      <c r="AK420" s="8"/>
      <c r="AL420" s="8"/>
      <c r="AM420" s="8"/>
      <c r="AN420" s="8"/>
      <c r="AO420" s="8"/>
      <c r="AP420" s="8"/>
      <c r="AQ420" s="9"/>
      <c r="AR420" s="8"/>
      <c r="AS420" s="8"/>
      <c r="AT420" s="8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8"/>
      <c r="BJ420" s="5"/>
      <c r="BK420" s="5"/>
      <c r="BL420" s="5"/>
      <c r="BM420" s="8"/>
      <c r="BN420" s="8"/>
      <c r="BO420" s="7"/>
      <c r="BP420" s="5"/>
      <c r="BQ420" s="5"/>
      <c r="BR420" s="5"/>
      <c r="BS420" s="5"/>
      <c r="BT420" s="7"/>
      <c r="BU420" s="7"/>
      <c r="BV420" s="7"/>
      <c r="BW420" s="7"/>
      <c r="BX420" s="7"/>
      <c r="BY420" s="7"/>
      <c r="BZ420" s="7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8"/>
      <c r="CL420" s="5"/>
      <c r="CM420" s="5"/>
      <c r="CN420" s="8"/>
      <c r="CO420" s="5"/>
      <c r="CP420" s="5"/>
      <c r="CQ420" s="5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8"/>
      <c r="DE420" s="8"/>
      <c r="DF420" s="8"/>
      <c r="DG420" s="8"/>
      <c r="DH420" s="8"/>
      <c r="DI420" s="8"/>
      <c r="DJ420" s="8"/>
      <c r="DK420" s="8"/>
      <c r="DL420" s="8"/>
      <c r="DM420" s="8"/>
      <c r="DN420" s="8"/>
      <c r="DO420" s="8"/>
      <c r="DP420" s="8"/>
      <c r="DQ420" s="8"/>
      <c r="DR420" s="8"/>
      <c r="DS420" s="8"/>
      <c r="DT420" s="8"/>
      <c r="DU420" s="8"/>
      <c r="DV420" s="8"/>
      <c r="DW420" s="8"/>
      <c r="DX420" s="8"/>
      <c r="DY420" s="8"/>
      <c r="DZ420" s="8"/>
      <c r="EA420" s="8"/>
      <c r="EB420" s="8"/>
      <c r="EC420" s="8"/>
      <c r="ED420" s="8"/>
      <c r="EE420" s="8"/>
      <c r="EF420" s="8"/>
      <c r="EG420" s="8"/>
      <c r="EH420" s="8"/>
      <c r="EI420" s="8"/>
      <c r="EJ420" s="8"/>
      <c r="EK420" s="8"/>
      <c r="EL420" s="8"/>
      <c r="EM420" s="8"/>
      <c r="EN420" s="8"/>
      <c r="EO420" s="8"/>
      <c r="EP420" s="8"/>
      <c r="EQ420" s="8"/>
      <c r="ER420" s="8"/>
      <c r="ES420" s="8"/>
      <c r="ET420" s="8"/>
      <c r="EU420" s="8"/>
      <c r="EV420" s="8"/>
      <c r="EW420" s="8"/>
      <c r="EX420" s="8"/>
      <c r="EY420" s="8"/>
      <c r="EZ420" s="8"/>
      <c r="FA420" s="8"/>
      <c r="FB420" s="8"/>
      <c r="FC420" s="8"/>
      <c r="FD420" s="8"/>
      <c r="FE420" s="8"/>
      <c r="FF420" s="8"/>
      <c r="FG420" s="8"/>
      <c r="FH420" s="8"/>
      <c r="FI420" s="8"/>
      <c r="FJ420" s="8"/>
    </row>
    <row r="421" spans="1:166" x14ac:dyDescent="0.25">
      <c r="A421" t="s">
        <v>123</v>
      </c>
      <c r="C421" s="6">
        <v>39611</v>
      </c>
      <c r="D421" s="5">
        <v>10</v>
      </c>
      <c r="E421" s="6" t="s">
        <v>108</v>
      </c>
      <c r="F421" t="s">
        <v>16</v>
      </c>
      <c r="G421" s="5">
        <v>176</v>
      </c>
      <c r="H421" t="s">
        <v>117</v>
      </c>
      <c r="I421" s="7">
        <v>8.9</v>
      </c>
      <c r="J421">
        <v>750</v>
      </c>
      <c r="K421" s="5">
        <f t="shared" si="6"/>
        <v>149.81273408239699</v>
      </c>
      <c r="L421" s="5"/>
      <c r="M421" s="8"/>
      <c r="N421" s="8"/>
      <c r="O421" s="8"/>
      <c r="P421" s="8"/>
      <c r="Q421" s="5"/>
      <c r="R421" s="5"/>
      <c r="S421" s="5"/>
      <c r="T421" s="5"/>
      <c r="U421" s="5"/>
      <c r="V421" s="5"/>
      <c r="W421" s="5"/>
      <c r="X421" s="8"/>
      <c r="Y421" s="8"/>
      <c r="Z421" s="8"/>
      <c r="AA421" s="8"/>
      <c r="AB421" s="8"/>
      <c r="AC421" s="5"/>
      <c r="AD421" s="8"/>
      <c r="AE421" s="8"/>
      <c r="AF421" s="8"/>
      <c r="AG421" s="8"/>
      <c r="AH421" s="8"/>
      <c r="AI421" s="8"/>
      <c r="AJ421" s="5"/>
      <c r="AK421" s="8"/>
      <c r="AL421" s="8"/>
      <c r="AM421" s="8"/>
      <c r="AN421" s="8"/>
      <c r="AO421" s="8"/>
      <c r="AP421" s="8"/>
      <c r="AQ421" s="9"/>
      <c r="AR421" s="8"/>
      <c r="AS421" s="8"/>
      <c r="AT421" s="8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>
        <v>708.81833292838621</v>
      </c>
      <c r="BH421" s="5"/>
      <c r="BI421" s="8"/>
      <c r="BJ421" s="5"/>
      <c r="BK421" s="5"/>
      <c r="BL421" s="5"/>
      <c r="BM421" s="8"/>
      <c r="BN421" s="8"/>
      <c r="BO421" s="7">
        <v>35.274999999999999</v>
      </c>
      <c r="BP421" s="5">
        <v>250.03566694048826</v>
      </c>
      <c r="BQ421" s="5"/>
      <c r="BR421" s="5"/>
      <c r="BS421" s="5"/>
      <c r="BT421" s="7">
        <v>11.014787089889351</v>
      </c>
      <c r="BU421" s="7"/>
      <c r="BV421" s="7"/>
      <c r="BW421" s="7"/>
      <c r="BX421" s="7"/>
      <c r="BY421" s="7"/>
      <c r="BZ421" s="7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8"/>
      <c r="CL421" s="5"/>
      <c r="CM421" s="5"/>
      <c r="CN421" s="8"/>
      <c r="CO421" s="5"/>
      <c r="CP421" s="5"/>
      <c r="CQ421" s="5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  <c r="DE421" s="8"/>
      <c r="DF421" s="8"/>
      <c r="DG421" s="8"/>
      <c r="DH421" s="8"/>
      <c r="DI421" s="8"/>
      <c r="DJ421" s="8"/>
      <c r="DK421" s="8"/>
      <c r="DL421" s="8"/>
      <c r="DM421" s="8"/>
      <c r="DN421" s="8"/>
      <c r="DO421" s="8"/>
      <c r="DP421" s="8"/>
      <c r="DQ421" s="8"/>
      <c r="DR421" s="8"/>
      <c r="DS421" s="8"/>
      <c r="DT421" s="8"/>
      <c r="DU421" s="8"/>
      <c r="DV421" s="8"/>
      <c r="DW421" s="8"/>
      <c r="DX421" s="8"/>
      <c r="DY421" s="8"/>
      <c r="DZ421" s="8"/>
      <c r="EA421" s="8"/>
      <c r="EB421" s="8"/>
      <c r="EC421" s="8"/>
      <c r="ED421" s="8"/>
      <c r="EE421" s="8"/>
      <c r="EF421" s="8"/>
      <c r="EG421" s="8"/>
      <c r="EH421" s="8"/>
      <c r="EI421" s="8"/>
      <c r="EJ421" s="8"/>
      <c r="EK421" s="8"/>
      <c r="EL421" s="8"/>
      <c r="EM421" s="8"/>
      <c r="EN421" s="8"/>
      <c r="EO421" s="8"/>
      <c r="EP421" s="8"/>
      <c r="EQ421" s="8"/>
      <c r="ER421" s="8"/>
      <c r="ES421" s="8"/>
      <c r="ET421" s="8"/>
      <c r="EU421" s="8"/>
      <c r="EV421" s="8"/>
      <c r="EW421" s="8"/>
      <c r="EX421" s="8"/>
      <c r="EY421" s="8"/>
      <c r="EZ421" s="8"/>
      <c r="FA421" s="8"/>
      <c r="FB421" s="8"/>
      <c r="FC421" s="8"/>
      <c r="FD421" s="8"/>
      <c r="FE421" s="8"/>
      <c r="FF421" s="8"/>
      <c r="FG421" s="8"/>
      <c r="FH421" s="8"/>
      <c r="FI421" s="8"/>
      <c r="FJ421" s="8"/>
    </row>
    <row r="422" spans="1:166" x14ac:dyDescent="0.25">
      <c r="A422" t="s">
        <v>128</v>
      </c>
      <c r="C422" s="6">
        <v>39454</v>
      </c>
      <c r="D422" s="5">
        <v>1</v>
      </c>
      <c r="E422" s="6" t="s">
        <v>209</v>
      </c>
      <c r="F422" t="s">
        <v>10</v>
      </c>
      <c r="G422" s="5">
        <v>0</v>
      </c>
      <c r="H422" t="s">
        <v>114</v>
      </c>
      <c r="I422" s="7">
        <v>7.9</v>
      </c>
      <c r="J422">
        <v>750</v>
      </c>
      <c r="K422" s="5">
        <f t="shared" ref="K422:K485" si="7">1000000/I422/J422</f>
        <v>168.77637130801685</v>
      </c>
      <c r="L422" s="5"/>
      <c r="M422" s="8"/>
      <c r="N422" s="8"/>
      <c r="O422" s="8"/>
      <c r="P422" s="8"/>
      <c r="Q422" s="5"/>
      <c r="R422" s="5"/>
      <c r="S422" s="5"/>
      <c r="T422" s="5"/>
      <c r="U422" s="5"/>
      <c r="V422" s="5"/>
      <c r="W422" s="5"/>
      <c r="X422" s="8"/>
      <c r="Y422" s="8"/>
      <c r="Z422" s="8"/>
      <c r="AA422" s="8"/>
      <c r="AB422" s="8"/>
      <c r="AC422" s="5"/>
      <c r="AD422" s="8"/>
      <c r="AE422" s="8"/>
      <c r="AF422" s="8"/>
      <c r="AG422" s="8"/>
      <c r="AH422" s="8"/>
      <c r="AI422" s="8"/>
      <c r="AJ422" s="5"/>
      <c r="AK422" s="8"/>
      <c r="AL422" s="8"/>
      <c r="AM422" s="8"/>
      <c r="AN422" s="8"/>
      <c r="AO422" s="8"/>
      <c r="AP422" s="8"/>
      <c r="AQ422" s="9"/>
      <c r="AR422" s="8"/>
      <c r="AS422" s="8"/>
      <c r="AT422" s="8"/>
      <c r="AU422" s="5">
        <v>0</v>
      </c>
      <c r="AV422" s="5"/>
      <c r="AW422" s="5"/>
      <c r="AX422" s="5"/>
      <c r="AY422" s="5">
        <v>0</v>
      </c>
      <c r="AZ422" s="5"/>
      <c r="BA422" s="5"/>
      <c r="BB422" s="5"/>
      <c r="BC422" s="5"/>
      <c r="BD422" s="5"/>
      <c r="BE422" s="5"/>
      <c r="BF422" s="5">
        <v>0</v>
      </c>
      <c r="BG422" s="5">
        <v>0</v>
      </c>
      <c r="BH422" s="5"/>
      <c r="BI422" s="8"/>
      <c r="BJ422" s="5"/>
      <c r="BK422" s="5"/>
      <c r="BL422" s="5"/>
      <c r="BM422" s="8"/>
      <c r="BN422" s="8"/>
      <c r="BO422" s="7"/>
      <c r="BP422" s="5"/>
      <c r="BQ422" s="5"/>
      <c r="BR422" s="5"/>
      <c r="BS422" s="5"/>
      <c r="BT422" s="7"/>
      <c r="BU422" s="7"/>
      <c r="BV422" s="7"/>
      <c r="BW422" s="7"/>
      <c r="BX422" s="7"/>
      <c r="BY422" s="7"/>
      <c r="BZ422" s="7"/>
      <c r="CA422" s="5">
        <v>0</v>
      </c>
      <c r="CB422" s="5">
        <v>0</v>
      </c>
      <c r="CC422" s="5">
        <v>0</v>
      </c>
      <c r="CD422" s="5">
        <v>0</v>
      </c>
      <c r="CE422" s="5"/>
      <c r="CF422" s="5"/>
      <c r="CG422" s="5"/>
      <c r="CH422" s="5"/>
      <c r="CI422" s="5">
        <v>0</v>
      </c>
      <c r="CJ422" s="5"/>
      <c r="CK422" s="8"/>
      <c r="CL422" s="5"/>
      <c r="CM422" s="5"/>
      <c r="CN422" s="8"/>
      <c r="CO422" s="5"/>
      <c r="CP422" s="5"/>
      <c r="CQ422" s="5"/>
      <c r="CR422" s="8"/>
      <c r="CS422" s="8"/>
      <c r="CT422" s="8"/>
      <c r="CU422" s="8"/>
      <c r="CV422" s="8"/>
      <c r="CW422" s="8"/>
      <c r="CX422" s="8"/>
      <c r="CY422" s="8"/>
      <c r="CZ422" s="8"/>
      <c r="DA422" s="8"/>
      <c r="DB422" s="8"/>
      <c r="DC422" s="8"/>
      <c r="DD422" s="8"/>
      <c r="DE422" s="8"/>
      <c r="DF422" s="8"/>
      <c r="DG422" s="8"/>
      <c r="DH422" s="8"/>
      <c r="DI422" s="8"/>
      <c r="DJ422" s="8"/>
      <c r="DK422" s="8"/>
      <c r="DL422" s="8"/>
      <c r="DM422" s="8"/>
      <c r="DN422" s="8"/>
      <c r="DO422" s="8"/>
      <c r="DP422" s="8"/>
      <c r="DQ422" s="8"/>
      <c r="DR422" s="8"/>
      <c r="DS422" s="8"/>
      <c r="DT422" s="8"/>
      <c r="DU422" s="8"/>
      <c r="DV422" s="8"/>
      <c r="DW422" s="8"/>
      <c r="DX422" s="8"/>
      <c r="DY422" s="8"/>
      <c r="DZ422" s="8"/>
      <c r="EA422" s="8"/>
      <c r="EB422" s="8"/>
      <c r="EC422" s="8"/>
      <c r="ED422" s="8"/>
      <c r="EE422" s="8"/>
      <c r="EF422" s="8"/>
      <c r="EG422" s="8"/>
      <c r="EH422" s="8"/>
      <c r="EI422" s="8"/>
      <c r="EJ422" s="8"/>
      <c r="EK422" s="8"/>
      <c r="EL422" s="8"/>
      <c r="EM422" s="8"/>
      <c r="EN422" s="8"/>
      <c r="EO422" s="8"/>
      <c r="EP422" s="8"/>
      <c r="EQ422" s="8"/>
      <c r="ER422" s="8"/>
      <c r="ES422" s="8"/>
      <c r="ET422" s="8"/>
      <c r="EU422" s="8"/>
      <c r="EV422" s="8"/>
      <c r="EW422" s="8"/>
      <c r="EX422" s="8"/>
      <c r="EY422" s="8"/>
      <c r="EZ422" s="8"/>
      <c r="FA422" s="8"/>
      <c r="FB422" s="8"/>
      <c r="FC422" s="8"/>
      <c r="FD422" s="8"/>
      <c r="FE422" s="8"/>
      <c r="FF422" s="8"/>
      <c r="FG422" s="8"/>
      <c r="FH422" s="8"/>
      <c r="FI422" s="8"/>
      <c r="FJ422" s="8"/>
    </row>
    <row r="423" spans="1:166" x14ac:dyDescent="0.25">
      <c r="A423" t="s">
        <v>128</v>
      </c>
      <c r="C423" s="6">
        <v>39476</v>
      </c>
      <c r="D423" s="5"/>
      <c r="E423" s="6"/>
      <c r="G423" s="5">
        <v>22</v>
      </c>
      <c r="H423" t="s">
        <v>114</v>
      </c>
      <c r="I423" s="7">
        <v>7.9</v>
      </c>
      <c r="J423">
        <v>750</v>
      </c>
      <c r="K423" s="5">
        <f t="shared" si="7"/>
        <v>168.77637130801685</v>
      </c>
      <c r="L423" s="5"/>
      <c r="M423" s="8"/>
      <c r="N423" s="7">
        <v>5.0999999999999996</v>
      </c>
      <c r="O423" s="7"/>
      <c r="P423" s="7"/>
      <c r="Q423" s="5"/>
      <c r="R423" s="5"/>
      <c r="S423" s="5"/>
      <c r="T423" s="5"/>
      <c r="U423" s="5"/>
      <c r="V423" s="5"/>
      <c r="W423" s="5"/>
      <c r="X423" s="8"/>
      <c r="Y423" s="8"/>
      <c r="Z423" s="8"/>
      <c r="AA423" s="8"/>
      <c r="AB423" s="8"/>
      <c r="AC423" s="5"/>
      <c r="AD423" s="8"/>
      <c r="AE423" s="8"/>
      <c r="AF423" s="8"/>
      <c r="AG423" s="8"/>
      <c r="AH423" s="8"/>
      <c r="AI423" s="8"/>
      <c r="AJ423" s="5"/>
      <c r="AK423" s="8"/>
      <c r="AL423" s="8"/>
      <c r="AM423" s="8"/>
      <c r="AN423" s="8"/>
      <c r="AO423" s="8"/>
      <c r="AP423" s="8"/>
      <c r="AQ423" s="9"/>
      <c r="AR423" s="8"/>
      <c r="AS423" s="8"/>
      <c r="AT423" s="8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8"/>
      <c r="BJ423" s="5"/>
      <c r="BK423" s="5"/>
      <c r="BL423" s="5"/>
      <c r="BM423" s="8"/>
      <c r="BN423" s="8"/>
      <c r="BO423" s="7"/>
      <c r="BP423" s="5"/>
      <c r="BQ423" s="5"/>
      <c r="BR423" s="5"/>
      <c r="BS423" s="5"/>
      <c r="BT423" s="7"/>
      <c r="BU423" s="7"/>
      <c r="BV423" s="7"/>
      <c r="BW423" s="7"/>
      <c r="BX423" s="7"/>
      <c r="BY423" s="7"/>
      <c r="BZ423" s="7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8"/>
      <c r="CL423" s="5"/>
      <c r="CM423" s="5"/>
      <c r="CN423" s="8"/>
      <c r="CO423" s="5"/>
      <c r="CP423" s="5"/>
      <c r="CQ423" s="5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8"/>
      <c r="DE423" s="8"/>
      <c r="DF423" s="8"/>
      <c r="DG423" s="8"/>
      <c r="DH423" s="8"/>
      <c r="DI423" s="8"/>
      <c r="DJ423" s="8"/>
      <c r="DK423" s="8"/>
      <c r="DL423" s="8"/>
      <c r="DM423" s="8"/>
      <c r="DN423" s="8"/>
      <c r="DO423" s="8"/>
      <c r="DP423" s="8"/>
      <c r="DQ423" s="8"/>
      <c r="DR423" s="8"/>
      <c r="DS423" s="8"/>
      <c r="DT423" s="8"/>
      <c r="DU423" s="8"/>
      <c r="DV423" s="8"/>
      <c r="DW423" s="8"/>
      <c r="DX423" s="8"/>
      <c r="DY423" s="8"/>
      <c r="DZ423" s="8"/>
      <c r="EA423" s="8"/>
      <c r="EB423" s="8"/>
      <c r="EC423" s="8"/>
      <c r="ED423" s="8"/>
      <c r="EE423" s="8"/>
      <c r="EF423" s="8"/>
      <c r="EG423" s="8"/>
      <c r="EH423" s="8"/>
      <c r="EI423" s="8"/>
      <c r="EJ423" s="8"/>
      <c r="EK423" s="8"/>
      <c r="EL423" s="8"/>
      <c r="EM423" s="8"/>
      <c r="EN423" s="8"/>
      <c r="EO423" s="8"/>
      <c r="EP423" s="8"/>
      <c r="EQ423" s="8"/>
      <c r="ER423" s="8"/>
      <c r="ES423" s="8"/>
      <c r="ET423" s="8"/>
      <c r="EU423" s="8"/>
      <c r="EV423" s="8"/>
      <c r="EW423" s="8"/>
      <c r="EX423" s="8"/>
      <c r="EY423" s="8"/>
      <c r="EZ423" s="8"/>
      <c r="FA423" s="8"/>
      <c r="FB423" s="8"/>
      <c r="FC423" s="8"/>
      <c r="FD423" s="8"/>
      <c r="FE423" s="8"/>
      <c r="FF423" s="8"/>
      <c r="FG423" s="8"/>
      <c r="FH423" s="8"/>
      <c r="FI423" s="8"/>
      <c r="FJ423" s="8"/>
    </row>
    <row r="424" spans="1:166" x14ac:dyDescent="0.25">
      <c r="A424" t="s">
        <v>128</v>
      </c>
      <c r="C424" s="6">
        <v>39478</v>
      </c>
      <c r="D424" s="5"/>
      <c r="E424" s="6"/>
      <c r="G424" s="5">
        <v>24</v>
      </c>
      <c r="H424" t="s">
        <v>114</v>
      </c>
      <c r="I424" s="7">
        <v>7.9</v>
      </c>
      <c r="J424">
        <v>750</v>
      </c>
      <c r="K424" s="5">
        <f t="shared" si="7"/>
        <v>168.77637130801685</v>
      </c>
      <c r="L424" s="5"/>
      <c r="M424" s="8"/>
      <c r="N424" s="8"/>
      <c r="O424" s="8"/>
      <c r="P424" s="8"/>
      <c r="Q424" s="5"/>
      <c r="R424" s="5"/>
      <c r="S424" s="5"/>
      <c r="T424" s="5"/>
      <c r="U424" s="5"/>
      <c r="V424" s="5"/>
      <c r="W424" s="5"/>
      <c r="X424" s="8"/>
      <c r="Y424" s="8"/>
      <c r="Z424" s="8"/>
      <c r="AA424" s="8"/>
      <c r="AB424" s="8"/>
      <c r="AC424" s="5"/>
      <c r="AD424" s="8"/>
      <c r="AE424" s="8"/>
      <c r="AF424" s="8"/>
      <c r="AG424" s="8"/>
      <c r="AH424" s="8"/>
      <c r="AI424" s="8"/>
      <c r="AJ424" s="5"/>
      <c r="AK424" s="8">
        <v>0.26612171052631578</v>
      </c>
      <c r="AL424" s="8"/>
      <c r="AM424" s="8"/>
      <c r="AN424" s="8"/>
      <c r="AO424" s="8"/>
      <c r="AP424" s="8"/>
      <c r="AQ424" s="9"/>
      <c r="AR424" s="8"/>
      <c r="AS424" s="8"/>
      <c r="AT424" s="8"/>
      <c r="AU424" s="5">
        <v>0</v>
      </c>
      <c r="AV424" s="5"/>
      <c r="AW424" s="5"/>
      <c r="AX424" s="5"/>
      <c r="AY424" s="5">
        <v>0</v>
      </c>
      <c r="AZ424" s="5"/>
      <c r="BA424" s="5"/>
      <c r="BB424" s="5"/>
      <c r="BC424" s="5"/>
      <c r="BD424" s="5"/>
      <c r="BE424" s="5"/>
      <c r="BF424" s="5">
        <v>0</v>
      </c>
      <c r="BG424" s="5">
        <v>0</v>
      </c>
      <c r="BH424" s="5"/>
      <c r="BI424" s="8"/>
      <c r="BJ424" s="5"/>
      <c r="BK424" s="5"/>
      <c r="BL424" s="5"/>
      <c r="BM424" s="8"/>
      <c r="BN424" s="8"/>
      <c r="BO424" s="7"/>
      <c r="BP424" s="5"/>
      <c r="BQ424" s="5"/>
      <c r="BR424" s="5"/>
      <c r="BS424" s="5"/>
      <c r="BT424" s="7"/>
      <c r="BU424" s="7"/>
      <c r="BV424" s="7"/>
      <c r="BW424" s="7"/>
      <c r="BX424" s="7"/>
      <c r="BY424" s="7"/>
      <c r="BZ424" s="7"/>
      <c r="CA424" s="5">
        <v>0</v>
      </c>
      <c r="CB424" s="5">
        <v>0</v>
      </c>
      <c r="CC424" s="5">
        <v>0</v>
      </c>
      <c r="CD424" s="5">
        <v>0</v>
      </c>
      <c r="CE424" s="5"/>
      <c r="CF424" s="5"/>
      <c r="CG424" s="5"/>
      <c r="CH424" s="5"/>
      <c r="CI424" s="5">
        <v>0</v>
      </c>
      <c r="CJ424" s="5"/>
      <c r="CK424" s="8"/>
      <c r="CL424" s="5"/>
      <c r="CM424" s="5"/>
      <c r="CN424" s="8"/>
      <c r="CO424" s="5"/>
      <c r="CP424" s="5"/>
      <c r="CQ424" s="5"/>
      <c r="CR424" s="8"/>
      <c r="CS424" s="8"/>
      <c r="CT424" s="8"/>
      <c r="CU424" s="8"/>
      <c r="CV424" s="8"/>
      <c r="CW424" s="8"/>
      <c r="CX424" s="8"/>
      <c r="CY424" s="8"/>
      <c r="CZ424" s="8"/>
      <c r="DA424" s="8"/>
      <c r="DB424" s="8"/>
      <c r="DC424" s="8"/>
      <c r="DD424" s="8"/>
      <c r="DE424" s="8"/>
      <c r="DF424" s="8"/>
      <c r="DG424" s="8"/>
      <c r="DH424" s="8"/>
      <c r="DI424" s="8"/>
      <c r="DJ424" s="8"/>
      <c r="DK424" s="8"/>
      <c r="DL424" s="8"/>
      <c r="DM424" s="8"/>
      <c r="DN424" s="8"/>
      <c r="DO424" s="8"/>
      <c r="DP424" s="8"/>
      <c r="DQ424" s="8"/>
      <c r="DR424" s="8"/>
      <c r="DS424" s="8"/>
      <c r="DT424" s="8"/>
      <c r="DU424" s="8"/>
      <c r="DV424" s="8"/>
      <c r="DW424" s="8"/>
      <c r="DX424" s="8"/>
      <c r="DY424" s="8"/>
      <c r="DZ424" s="8"/>
      <c r="EA424" s="8"/>
      <c r="EB424" s="8"/>
      <c r="EC424" s="8"/>
      <c r="ED424" s="8"/>
      <c r="EE424" s="8"/>
      <c r="EF424" s="8"/>
      <c r="EG424" s="8"/>
      <c r="EH424" s="8"/>
      <c r="EI424" s="8"/>
      <c r="EJ424" s="8"/>
      <c r="EK424" s="8"/>
      <c r="EL424" s="8"/>
      <c r="EM424" s="8"/>
      <c r="EN424" s="8"/>
      <c r="EO424" s="8"/>
      <c r="EP424" s="8"/>
      <c r="EQ424" s="8"/>
      <c r="ER424" s="8"/>
      <c r="ES424" s="8"/>
      <c r="ET424" s="8"/>
      <c r="EU424" s="8"/>
      <c r="EV424" s="8"/>
      <c r="EW424" s="8"/>
      <c r="EX424" s="8"/>
      <c r="EY424" s="8"/>
      <c r="EZ424" s="8"/>
      <c r="FA424" s="8"/>
      <c r="FB424" s="8"/>
      <c r="FC424" s="8"/>
      <c r="FD424" s="8"/>
      <c r="FE424" s="8"/>
      <c r="FF424" s="8"/>
      <c r="FG424" s="8"/>
      <c r="FH424" s="8"/>
      <c r="FI424" s="8"/>
      <c r="FJ424" s="8"/>
    </row>
    <row r="425" spans="1:166" x14ac:dyDescent="0.25">
      <c r="A425" t="s">
        <v>128</v>
      </c>
      <c r="C425" s="6">
        <v>39480</v>
      </c>
      <c r="D425" s="5">
        <v>4</v>
      </c>
      <c r="E425" t="s">
        <v>210</v>
      </c>
      <c r="F425" t="s">
        <v>12</v>
      </c>
      <c r="G425" s="5">
        <v>26</v>
      </c>
      <c r="H425" t="s">
        <v>114</v>
      </c>
      <c r="I425" s="7">
        <v>7.9</v>
      </c>
      <c r="J425">
        <v>750</v>
      </c>
      <c r="K425" s="5">
        <f t="shared" si="7"/>
        <v>168.77637130801685</v>
      </c>
      <c r="L425" s="5"/>
      <c r="M425" s="8"/>
      <c r="N425" s="8"/>
      <c r="O425" s="8"/>
      <c r="P425" s="8"/>
      <c r="Q425" s="5"/>
      <c r="R425" s="5">
        <v>26</v>
      </c>
      <c r="S425" s="5"/>
      <c r="T425" s="5"/>
      <c r="U425" s="5"/>
      <c r="V425" s="5"/>
      <c r="W425" s="5"/>
      <c r="X425" s="8"/>
      <c r="Y425" s="8"/>
      <c r="Z425" s="8"/>
      <c r="AA425" s="8"/>
      <c r="AB425" s="8"/>
      <c r="AC425" s="5"/>
      <c r="AD425" s="8"/>
      <c r="AE425" s="8"/>
      <c r="AF425" s="8"/>
      <c r="AG425" s="8"/>
      <c r="AH425" s="8"/>
      <c r="AI425" s="8"/>
      <c r="AJ425" s="5"/>
      <c r="AK425" s="8"/>
      <c r="AL425" s="8"/>
      <c r="AM425" s="8"/>
      <c r="AN425" s="8"/>
      <c r="AO425" s="8"/>
      <c r="AP425" s="8"/>
      <c r="AQ425" s="9"/>
      <c r="AR425" s="8"/>
      <c r="AS425" s="8"/>
      <c r="AT425" s="8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8"/>
      <c r="BJ425" s="5"/>
      <c r="BK425" s="5"/>
      <c r="BL425" s="5"/>
      <c r="BM425" s="8"/>
      <c r="BN425" s="8"/>
      <c r="BO425" s="7"/>
      <c r="BP425" s="5"/>
      <c r="BQ425" s="5"/>
      <c r="BR425" s="5"/>
      <c r="BS425" s="5"/>
      <c r="BT425" s="7"/>
      <c r="BU425" s="7"/>
      <c r="BV425" s="7"/>
      <c r="BW425" s="7"/>
      <c r="BX425" s="7"/>
      <c r="BY425" s="7"/>
      <c r="BZ425" s="7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8"/>
      <c r="CL425" s="5"/>
      <c r="CM425" s="5"/>
      <c r="CN425" s="8"/>
      <c r="CO425" s="5"/>
      <c r="CP425" s="5"/>
      <c r="CQ425" s="5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8"/>
      <c r="DE425" s="8"/>
      <c r="DF425" s="8"/>
      <c r="DG425" s="8"/>
      <c r="DH425" s="8"/>
      <c r="DI425" s="8"/>
      <c r="DJ425" s="8"/>
      <c r="DK425" s="8"/>
      <c r="DL425" s="8"/>
      <c r="DM425" s="8"/>
      <c r="DN425" s="8"/>
      <c r="DO425" s="8"/>
      <c r="DP425" s="8"/>
      <c r="DQ425" s="8"/>
      <c r="DR425" s="8"/>
      <c r="DS425" s="8"/>
      <c r="DT425" s="8"/>
      <c r="DU425" s="8"/>
      <c r="DV425" s="8"/>
      <c r="DW425" s="8"/>
      <c r="DX425" s="8"/>
      <c r="DY425" s="8"/>
      <c r="DZ425" s="8"/>
      <c r="EA425" s="8"/>
      <c r="EB425" s="8"/>
      <c r="EC425" s="8"/>
      <c r="ED425" s="8"/>
      <c r="EE425" s="8"/>
      <c r="EF425" s="8"/>
      <c r="EG425" s="8"/>
      <c r="EH425" s="8"/>
      <c r="EI425" s="8"/>
      <c r="EJ425" s="8"/>
      <c r="EK425" s="8"/>
      <c r="EL425" s="8"/>
      <c r="EM425" s="8"/>
      <c r="EN425" s="8"/>
      <c r="EO425" s="8"/>
      <c r="EP425" s="8"/>
      <c r="EQ425" s="8"/>
      <c r="ER425" s="8"/>
      <c r="ES425" s="8"/>
      <c r="ET425" s="8"/>
      <c r="EU425" s="8"/>
      <c r="EV425" s="8"/>
      <c r="EW425" s="8"/>
      <c r="EX425" s="8"/>
      <c r="EY425" s="8"/>
      <c r="EZ425" s="8"/>
      <c r="FA425" s="8"/>
      <c r="FB425" s="8"/>
      <c r="FC425" s="8"/>
      <c r="FD425" s="8"/>
      <c r="FE425" s="8"/>
      <c r="FF425" s="8"/>
      <c r="FG425" s="8"/>
      <c r="FH425" s="8"/>
      <c r="FI425" s="8"/>
      <c r="FJ425" s="8"/>
    </row>
    <row r="426" spans="1:166" x14ac:dyDescent="0.25">
      <c r="A426" t="s">
        <v>128</v>
      </c>
      <c r="C426" s="6">
        <v>39485</v>
      </c>
      <c r="D426" s="5"/>
      <c r="E426" s="6"/>
      <c r="G426" s="5">
        <v>31</v>
      </c>
      <c r="H426" t="s">
        <v>114</v>
      </c>
      <c r="I426" s="7">
        <v>7.9</v>
      </c>
      <c r="J426">
        <v>750</v>
      </c>
      <c r="K426" s="5">
        <f t="shared" si="7"/>
        <v>168.77637130801685</v>
      </c>
      <c r="L426" s="5"/>
      <c r="M426" s="8"/>
      <c r="N426" s="7">
        <v>8.75</v>
      </c>
      <c r="O426" s="7"/>
      <c r="P426" s="7"/>
      <c r="Q426" s="5"/>
      <c r="R426" s="5"/>
      <c r="S426" s="5"/>
      <c r="T426" s="5"/>
      <c r="U426" s="5"/>
      <c r="V426" s="5"/>
      <c r="W426" s="5"/>
      <c r="X426" s="8"/>
      <c r="Y426" s="8"/>
      <c r="Z426" s="8"/>
      <c r="AA426" s="8"/>
      <c r="AB426" s="8"/>
      <c r="AC426" s="5"/>
      <c r="AD426" s="8"/>
      <c r="AE426" s="8"/>
      <c r="AF426" s="8"/>
      <c r="AG426" s="8"/>
      <c r="AH426" s="8"/>
      <c r="AI426" s="8"/>
      <c r="AJ426" s="5"/>
      <c r="AK426" s="8"/>
      <c r="AL426" s="8"/>
      <c r="AM426" s="8"/>
      <c r="AN426" s="8"/>
      <c r="AO426" s="8"/>
      <c r="AP426" s="8"/>
      <c r="AQ426" s="9"/>
      <c r="AR426" s="8"/>
      <c r="AS426" s="8"/>
      <c r="AT426" s="8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8"/>
      <c r="BJ426" s="5"/>
      <c r="BK426" s="5"/>
      <c r="BL426" s="5"/>
      <c r="BM426" s="8"/>
      <c r="BN426" s="8"/>
      <c r="BO426" s="7"/>
      <c r="BP426" s="5"/>
      <c r="BQ426" s="5"/>
      <c r="BR426" s="5"/>
      <c r="BS426" s="5"/>
      <c r="BT426" s="7"/>
      <c r="BU426" s="7"/>
      <c r="BV426" s="7"/>
      <c r="BW426" s="7"/>
      <c r="BX426" s="7"/>
      <c r="BY426" s="7"/>
      <c r="BZ426" s="7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8"/>
      <c r="CL426" s="5"/>
      <c r="CM426" s="5"/>
      <c r="CN426" s="8"/>
      <c r="CO426" s="5"/>
      <c r="CP426" s="5"/>
      <c r="CQ426" s="5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  <c r="DD426" s="8"/>
      <c r="DE426" s="8"/>
      <c r="DF426" s="8"/>
      <c r="DG426" s="8"/>
      <c r="DH426" s="8"/>
      <c r="DI426" s="8"/>
      <c r="DJ426" s="8"/>
      <c r="DK426" s="8"/>
      <c r="DL426" s="8"/>
      <c r="DM426" s="8"/>
      <c r="DN426" s="8"/>
      <c r="DO426" s="8"/>
      <c r="DP426" s="8"/>
      <c r="DQ426" s="8"/>
      <c r="DR426" s="8"/>
      <c r="DS426" s="8"/>
      <c r="DT426" s="8"/>
      <c r="DU426" s="8"/>
      <c r="DV426" s="8"/>
      <c r="DW426" s="8"/>
      <c r="DX426" s="8"/>
      <c r="DY426" s="8"/>
      <c r="DZ426" s="8"/>
      <c r="EA426" s="8"/>
      <c r="EB426" s="8"/>
      <c r="EC426" s="8"/>
      <c r="ED426" s="8"/>
      <c r="EE426" s="8"/>
      <c r="EF426" s="8"/>
      <c r="EG426" s="8"/>
      <c r="EH426" s="8"/>
      <c r="EI426" s="8"/>
      <c r="EJ426" s="8"/>
      <c r="EK426" s="8"/>
      <c r="EL426" s="8"/>
      <c r="EM426" s="8"/>
      <c r="EN426" s="8"/>
      <c r="EO426" s="8"/>
      <c r="EP426" s="8"/>
      <c r="EQ426" s="8"/>
      <c r="ER426" s="8"/>
      <c r="ES426" s="8"/>
      <c r="ET426" s="8"/>
      <c r="EU426" s="8"/>
      <c r="EV426" s="8"/>
      <c r="EW426" s="8"/>
      <c r="EX426" s="8"/>
      <c r="EY426" s="8"/>
      <c r="EZ426" s="8"/>
      <c r="FA426" s="8"/>
      <c r="FB426" s="8"/>
      <c r="FC426" s="8"/>
      <c r="FD426" s="8"/>
      <c r="FE426" s="8"/>
      <c r="FF426" s="8"/>
      <c r="FG426" s="8"/>
      <c r="FH426" s="8"/>
      <c r="FI426" s="8"/>
      <c r="FJ426" s="8"/>
    </row>
    <row r="427" spans="1:166" x14ac:dyDescent="0.25">
      <c r="A427" t="s">
        <v>128</v>
      </c>
      <c r="C427" s="6">
        <v>39491</v>
      </c>
      <c r="D427" s="5"/>
      <c r="E427" s="6"/>
      <c r="G427" s="5">
        <v>37</v>
      </c>
      <c r="H427" t="s">
        <v>114</v>
      </c>
      <c r="I427" s="7">
        <v>7.9</v>
      </c>
      <c r="J427">
        <v>750</v>
      </c>
      <c r="K427" s="5">
        <f t="shared" si="7"/>
        <v>168.77637130801685</v>
      </c>
      <c r="L427" s="5"/>
      <c r="M427" s="8"/>
      <c r="N427" s="7">
        <v>10.6</v>
      </c>
      <c r="O427" s="7"/>
      <c r="P427" s="7"/>
      <c r="Q427" s="5"/>
      <c r="R427" s="5"/>
      <c r="S427" s="5"/>
      <c r="T427" s="5"/>
      <c r="U427" s="5"/>
      <c r="V427" s="5"/>
      <c r="W427" s="5"/>
      <c r="X427" s="8"/>
      <c r="Y427" s="8"/>
      <c r="Z427" s="8"/>
      <c r="AA427" s="8"/>
      <c r="AB427" s="8"/>
      <c r="AC427" s="5"/>
      <c r="AD427" s="8"/>
      <c r="AE427" s="8"/>
      <c r="AF427" s="8"/>
      <c r="AG427" s="8"/>
      <c r="AH427" s="8"/>
      <c r="AI427" s="8"/>
      <c r="AJ427" s="5"/>
      <c r="AK427" s="8"/>
      <c r="AL427" s="8"/>
      <c r="AM427" s="8"/>
      <c r="AN427" s="8"/>
      <c r="AO427" s="8"/>
      <c r="AP427" s="8"/>
      <c r="AQ427" s="9"/>
      <c r="AR427" s="8"/>
      <c r="AS427" s="8"/>
      <c r="AT427" s="8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8"/>
      <c r="BJ427" s="5"/>
      <c r="BK427" s="5"/>
      <c r="BL427" s="5"/>
      <c r="BM427" s="8"/>
      <c r="BN427" s="8"/>
      <c r="BO427" s="7"/>
      <c r="BP427" s="5"/>
      <c r="BQ427" s="5"/>
      <c r="BR427" s="5"/>
      <c r="BS427" s="5"/>
      <c r="BT427" s="7"/>
      <c r="BU427" s="7"/>
      <c r="BV427" s="7"/>
      <c r="BW427" s="7"/>
      <c r="BX427" s="7"/>
      <c r="BY427" s="7"/>
      <c r="BZ427" s="7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8"/>
      <c r="CL427" s="5"/>
      <c r="CM427" s="5"/>
      <c r="CN427" s="8"/>
      <c r="CO427" s="5"/>
      <c r="CP427" s="5"/>
      <c r="CQ427" s="5"/>
      <c r="CR427" s="8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  <c r="DD427" s="8"/>
      <c r="DE427" s="8"/>
      <c r="DF427" s="8"/>
      <c r="DG427" s="8"/>
      <c r="DH427" s="8"/>
      <c r="DI427" s="8"/>
      <c r="DJ427" s="8"/>
      <c r="DK427" s="8"/>
      <c r="DL427" s="8"/>
      <c r="DM427" s="8"/>
      <c r="DN427" s="8"/>
      <c r="DO427" s="8"/>
      <c r="DP427" s="8"/>
      <c r="DQ427" s="8"/>
      <c r="DR427" s="8"/>
      <c r="DS427" s="8"/>
      <c r="DT427" s="8"/>
      <c r="DU427" s="8"/>
      <c r="DV427" s="8"/>
      <c r="DW427" s="8"/>
      <c r="DX427" s="8"/>
      <c r="DY427" s="8"/>
      <c r="DZ427" s="8"/>
      <c r="EA427" s="8"/>
      <c r="EB427" s="8"/>
      <c r="EC427" s="8"/>
      <c r="ED427" s="8"/>
      <c r="EE427" s="8"/>
      <c r="EF427" s="8"/>
      <c r="EG427" s="8"/>
      <c r="EH427" s="8"/>
      <c r="EI427" s="8"/>
      <c r="EJ427" s="8"/>
      <c r="EK427" s="8"/>
      <c r="EL427" s="8"/>
      <c r="EM427" s="8"/>
      <c r="EN427" s="8"/>
      <c r="EO427" s="8"/>
      <c r="EP427" s="8"/>
      <c r="EQ427" s="8"/>
      <c r="ER427" s="8"/>
      <c r="ES427" s="8"/>
      <c r="ET427" s="8"/>
      <c r="EU427" s="8"/>
      <c r="EV427" s="8"/>
      <c r="EW427" s="8"/>
      <c r="EX427" s="8"/>
      <c r="EY427" s="8"/>
      <c r="EZ427" s="8"/>
      <c r="FA427" s="8"/>
      <c r="FB427" s="8"/>
      <c r="FC427" s="8"/>
      <c r="FD427" s="8"/>
      <c r="FE427" s="8"/>
      <c r="FF427" s="8"/>
      <c r="FG427" s="8"/>
      <c r="FH427" s="8"/>
      <c r="FI427" s="8"/>
      <c r="FJ427" s="8"/>
    </row>
    <row r="428" spans="1:166" x14ac:dyDescent="0.25">
      <c r="A428" t="s">
        <v>128</v>
      </c>
      <c r="C428" s="6">
        <v>39496</v>
      </c>
      <c r="D428" s="5"/>
      <c r="E428" s="6"/>
      <c r="G428" s="5">
        <v>42</v>
      </c>
      <c r="H428" t="s">
        <v>114</v>
      </c>
      <c r="I428" s="7">
        <v>7.9</v>
      </c>
      <c r="J428">
        <v>750</v>
      </c>
      <c r="K428" s="5">
        <f t="shared" si="7"/>
        <v>168.77637130801685</v>
      </c>
      <c r="L428" s="5"/>
      <c r="M428" s="8"/>
      <c r="N428" s="7">
        <v>11.9</v>
      </c>
      <c r="O428" s="7"/>
      <c r="P428" s="7"/>
      <c r="Q428" s="5"/>
      <c r="R428" s="5"/>
      <c r="S428" s="5"/>
      <c r="T428" s="5"/>
      <c r="U428" s="5"/>
      <c r="V428" s="5"/>
      <c r="W428" s="5"/>
      <c r="X428" s="8"/>
      <c r="Y428" s="8"/>
      <c r="Z428" s="8"/>
      <c r="AA428" s="8"/>
      <c r="AB428" s="8"/>
      <c r="AC428" s="5"/>
      <c r="AD428" s="8"/>
      <c r="AE428" s="8"/>
      <c r="AF428" s="8"/>
      <c r="AG428" s="8"/>
      <c r="AH428" s="8"/>
      <c r="AI428" s="8"/>
      <c r="AJ428" s="5"/>
      <c r="AK428" s="8"/>
      <c r="AL428" s="8"/>
      <c r="AM428" s="8"/>
      <c r="AN428" s="8"/>
      <c r="AO428" s="8"/>
      <c r="AP428" s="8"/>
      <c r="AQ428" s="9"/>
      <c r="AR428" s="8"/>
      <c r="AS428" s="8"/>
      <c r="AT428" s="8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8"/>
      <c r="BJ428" s="5"/>
      <c r="BK428" s="5"/>
      <c r="BL428" s="5"/>
      <c r="BM428" s="8"/>
      <c r="BN428" s="8"/>
      <c r="BO428" s="7"/>
      <c r="BP428" s="5"/>
      <c r="BQ428" s="5"/>
      <c r="BR428" s="5"/>
      <c r="BS428" s="5"/>
      <c r="BT428" s="7"/>
      <c r="BU428" s="7"/>
      <c r="BV428" s="7"/>
      <c r="BW428" s="7"/>
      <c r="BX428" s="7"/>
      <c r="BY428" s="7"/>
      <c r="BZ428" s="7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8"/>
      <c r="CL428" s="5"/>
      <c r="CM428" s="5"/>
      <c r="CN428" s="8"/>
      <c r="CO428" s="5"/>
      <c r="CP428" s="5"/>
      <c r="CQ428" s="5"/>
      <c r="CR428" s="8"/>
      <c r="CS428" s="8"/>
      <c r="CT428" s="8"/>
      <c r="CU428" s="8"/>
      <c r="CV428" s="8"/>
      <c r="CW428" s="8"/>
      <c r="CX428" s="8"/>
      <c r="CY428" s="8"/>
      <c r="CZ428" s="8"/>
      <c r="DA428" s="8"/>
      <c r="DB428" s="8"/>
      <c r="DC428" s="8"/>
      <c r="DD428" s="8"/>
      <c r="DE428" s="8"/>
      <c r="DF428" s="8"/>
      <c r="DG428" s="8"/>
      <c r="DH428" s="8"/>
      <c r="DI428" s="8"/>
      <c r="DJ428" s="8"/>
      <c r="DK428" s="8"/>
      <c r="DL428" s="8"/>
      <c r="DM428" s="8"/>
      <c r="DN428" s="8"/>
      <c r="DO428" s="8"/>
      <c r="DP428" s="8"/>
      <c r="DQ428" s="8"/>
      <c r="DR428" s="8"/>
      <c r="DS428" s="8"/>
      <c r="DT428" s="8"/>
      <c r="DU428" s="8"/>
      <c r="DV428" s="8"/>
      <c r="DW428" s="8"/>
      <c r="DX428" s="8"/>
      <c r="DY428" s="8"/>
      <c r="DZ428" s="8"/>
      <c r="EA428" s="8"/>
      <c r="EB428" s="8"/>
      <c r="EC428" s="8"/>
      <c r="ED428" s="8"/>
      <c r="EE428" s="8"/>
      <c r="EF428" s="8"/>
      <c r="EG428" s="8"/>
      <c r="EH428" s="8"/>
      <c r="EI428" s="8"/>
      <c r="EJ428" s="8"/>
      <c r="EK428" s="8"/>
      <c r="EL428" s="8"/>
      <c r="EM428" s="8"/>
      <c r="EN428" s="8"/>
      <c r="EO428" s="8"/>
      <c r="EP428" s="8"/>
      <c r="EQ428" s="8"/>
      <c r="ER428" s="8"/>
      <c r="ES428" s="8"/>
      <c r="ET428" s="8"/>
      <c r="EU428" s="8"/>
      <c r="EV428" s="8"/>
      <c r="EW428" s="8"/>
      <c r="EX428" s="8"/>
      <c r="EY428" s="8"/>
      <c r="EZ428" s="8"/>
      <c r="FA428" s="8"/>
      <c r="FB428" s="8"/>
      <c r="FC428" s="8"/>
      <c r="FD428" s="8"/>
      <c r="FE428" s="8"/>
      <c r="FF428" s="8"/>
      <c r="FG428" s="8"/>
      <c r="FH428" s="8"/>
      <c r="FI428" s="8"/>
      <c r="FJ428" s="8"/>
    </row>
    <row r="429" spans="1:166" x14ac:dyDescent="0.25">
      <c r="A429" t="s">
        <v>128</v>
      </c>
      <c r="C429" s="6">
        <v>39504</v>
      </c>
      <c r="D429" s="5"/>
      <c r="E429" s="6"/>
      <c r="G429" s="5">
        <v>50</v>
      </c>
      <c r="H429" t="s">
        <v>114</v>
      </c>
      <c r="I429" s="7">
        <v>7.9</v>
      </c>
      <c r="J429">
        <v>750</v>
      </c>
      <c r="K429" s="5">
        <f t="shared" si="7"/>
        <v>168.77637130801685</v>
      </c>
      <c r="L429" s="5"/>
      <c r="M429" s="8"/>
      <c r="N429" s="7">
        <v>13.35</v>
      </c>
      <c r="O429" s="7"/>
      <c r="P429" s="7"/>
      <c r="Q429" s="5"/>
      <c r="R429" s="5"/>
      <c r="S429" s="5"/>
      <c r="T429" s="5"/>
      <c r="U429" s="5"/>
      <c r="V429" s="5"/>
      <c r="W429" s="5"/>
      <c r="X429" s="8"/>
      <c r="Y429" s="8"/>
      <c r="Z429" s="8"/>
      <c r="AA429" s="8"/>
      <c r="AB429" s="8"/>
      <c r="AC429" s="5"/>
      <c r="AD429" s="8"/>
      <c r="AE429" s="8"/>
      <c r="AF429" s="8"/>
      <c r="AG429" s="8"/>
      <c r="AH429" s="8"/>
      <c r="AI429" s="8"/>
      <c r="AJ429" s="5"/>
      <c r="AK429" s="8">
        <v>2.9564177631578947</v>
      </c>
      <c r="AL429" s="8"/>
      <c r="AM429" s="8"/>
      <c r="AN429" s="8"/>
      <c r="AO429" s="8"/>
      <c r="AP429" s="8"/>
      <c r="AQ429" s="9"/>
      <c r="AR429" s="8"/>
      <c r="AS429" s="8"/>
      <c r="AT429" s="8"/>
      <c r="AU429" s="5">
        <v>0</v>
      </c>
      <c r="AV429" s="5"/>
      <c r="AW429" s="5"/>
      <c r="AX429" s="5"/>
      <c r="AY429" s="5">
        <v>0</v>
      </c>
      <c r="AZ429" s="5"/>
      <c r="BA429" s="5"/>
      <c r="BB429" s="5"/>
      <c r="BC429" s="5"/>
      <c r="BD429" s="5"/>
      <c r="BE429" s="5"/>
      <c r="BF429" s="5">
        <v>0</v>
      </c>
      <c r="BG429" s="5">
        <v>0</v>
      </c>
      <c r="BH429" s="5"/>
      <c r="BI429" s="8"/>
      <c r="BJ429" s="5"/>
      <c r="BK429" s="5"/>
      <c r="BL429" s="5"/>
      <c r="BM429" s="8"/>
      <c r="BN429" s="8"/>
      <c r="BO429" s="7"/>
      <c r="BP429" s="5"/>
      <c r="BQ429" s="5"/>
      <c r="BR429" s="5"/>
      <c r="BS429" s="5"/>
      <c r="BT429" s="7"/>
      <c r="BU429" s="7"/>
      <c r="BV429" s="7"/>
      <c r="BW429" s="7"/>
      <c r="BX429" s="7"/>
      <c r="BY429" s="7"/>
      <c r="BZ429" s="7"/>
      <c r="CA429" s="5">
        <v>0</v>
      </c>
      <c r="CB429" s="5">
        <v>0</v>
      </c>
      <c r="CC429" s="5">
        <v>0</v>
      </c>
      <c r="CD429" s="5">
        <v>0</v>
      </c>
      <c r="CE429" s="5"/>
      <c r="CF429" s="5"/>
      <c r="CG429" s="5"/>
      <c r="CH429" s="5"/>
      <c r="CI429" s="5">
        <v>0</v>
      </c>
      <c r="CJ429" s="5"/>
      <c r="CK429" s="8"/>
      <c r="CL429" s="5"/>
      <c r="CM429" s="5"/>
      <c r="CN429" s="8"/>
      <c r="CO429" s="5"/>
      <c r="CP429" s="5"/>
      <c r="CQ429" s="5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8"/>
      <c r="DE429" s="8"/>
      <c r="DF429" s="8"/>
      <c r="DG429" s="8"/>
      <c r="DH429" s="8"/>
      <c r="DI429" s="8"/>
      <c r="DJ429" s="8"/>
      <c r="DK429" s="8"/>
      <c r="DL429" s="8"/>
      <c r="DM429" s="8"/>
      <c r="DN429" s="8"/>
      <c r="DO429" s="8"/>
      <c r="DP429" s="8"/>
      <c r="DQ429" s="8"/>
      <c r="DR429" s="8"/>
      <c r="DS429" s="8"/>
      <c r="DT429" s="8"/>
      <c r="DU429" s="8"/>
      <c r="DV429" s="8"/>
      <c r="DW429" s="8"/>
      <c r="DX429" s="8"/>
      <c r="DY429" s="8"/>
      <c r="DZ429" s="8"/>
      <c r="EA429" s="8"/>
      <c r="EB429" s="8"/>
      <c r="EC429" s="8"/>
      <c r="ED429" s="8"/>
      <c r="EE429" s="8"/>
      <c r="EF429" s="8"/>
      <c r="EG429" s="8"/>
      <c r="EH429" s="8"/>
      <c r="EI429" s="8"/>
      <c r="EJ429" s="8"/>
      <c r="EK429" s="8"/>
      <c r="EL429" s="8"/>
      <c r="EM429" s="8"/>
      <c r="EN429" s="8"/>
      <c r="EO429" s="8"/>
      <c r="EP429" s="8"/>
      <c r="EQ429" s="8"/>
      <c r="ER429" s="8"/>
      <c r="ES429" s="8"/>
      <c r="ET429" s="8"/>
      <c r="EU429" s="8"/>
      <c r="EV429" s="8"/>
      <c r="EW429" s="8"/>
      <c r="EX429" s="8"/>
      <c r="EY429" s="8"/>
      <c r="EZ429" s="8"/>
      <c r="FA429" s="8"/>
      <c r="FB429" s="8"/>
      <c r="FC429" s="8"/>
      <c r="FD429" s="8"/>
      <c r="FE429" s="8"/>
      <c r="FF429" s="8"/>
      <c r="FG429" s="8"/>
      <c r="FH429" s="8"/>
      <c r="FI429" s="8"/>
      <c r="FJ429" s="8"/>
    </row>
    <row r="430" spans="1:166" x14ac:dyDescent="0.25">
      <c r="A430" t="s">
        <v>128</v>
      </c>
      <c r="C430" s="6">
        <v>39509</v>
      </c>
      <c r="D430" s="5">
        <v>4</v>
      </c>
      <c r="E430" t="s">
        <v>206</v>
      </c>
      <c r="F430" t="s">
        <v>13</v>
      </c>
      <c r="G430" s="5">
        <v>55</v>
      </c>
      <c r="H430" t="s">
        <v>114</v>
      </c>
      <c r="I430" s="7">
        <v>7.9</v>
      </c>
      <c r="J430">
        <v>750</v>
      </c>
      <c r="K430" s="5">
        <f t="shared" si="7"/>
        <v>168.77637130801685</v>
      </c>
      <c r="L430" s="5"/>
      <c r="M430" s="8"/>
      <c r="N430" s="8"/>
      <c r="O430" s="8"/>
      <c r="P430" s="8"/>
      <c r="Q430" s="5"/>
      <c r="R430" s="5"/>
      <c r="S430" s="5">
        <v>55</v>
      </c>
      <c r="T430" s="5"/>
      <c r="U430" s="5"/>
      <c r="V430" s="5"/>
      <c r="W430" s="5"/>
      <c r="X430" s="8"/>
      <c r="Y430" s="8"/>
      <c r="Z430" s="8"/>
      <c r="AA430" s="8"/>
      <c r="AB430" s="8"/>
      <c r="AC430" s="5"/>
      <c r="AD430" s="8"/>
      <c r="AE430" s="8"/>
      <c r="AF430" s="8"/>
      <c r="AG430" s="8"/>
      <c r="AH430" s="8"/>
      <c r="AI430" s="8"/>
      <c r="AJ430" s="5"/>
      <c r="AK430" s="8"/>
      <c r="AL430" s="8"/>
      <c r="AM430" s="8"/>
      <c r="AN430" s="8"/>
      <c r="AO430" s="8"/>
      <c r="AP430" s="8"/>
      <c r="AQ430" s="9"/>
      <c r="AR430" s="8"/>
      <c r="AS430" s="8"/>
      <c r="AT430" s="8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8"/>
      <c r="BJ430" s="5"/>
      <c r="BK430" s="5"/>
      <c r="BL430" s="5"/>
      <c r="BM430" s="8"/>
      <c r="BN430" s="8"/>
      <c r="BO430" s="7"/>
      <c r="BP430" s="5"/>
      <c r="BQ430" s="5"/>
      <c r="BR430" s="5"/>
      <c r="BS430" s="5"/>
      <c r="BT430" s="7"/>
      <c r="BU430" s="7"/>
      <c r="BV430" s="7"/>
      <c r="BW430" s="7"/>
      <c r="BX430" s="7"/>
      <c r="BY430" s="7"/>
      <c r="BZ430" s="7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8"/>
      <c r="CL430" s="5"/>
      <c r="CM430" s="5"/>
      <c r="CN430" s="8"/>
      <c r="CO430" s="5"/>
      <c r="CP430" s="5"/>
      <c r="CQ430" s="5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  <c r="DO430" s="8"/>
      <c r="DP430" s="8"/>
      <c r="DQ430" s="8"/>
      <c r="DR430" s="8"/>
      <c r="DS430" s="8"/>
      <c r="DT430" s="8"/>
      <c r="DU430" s="8"/>
      <c r="DV430" s="8"/>
      <c r="DW430" s="8"/>
      <c r="DX430" s="8"/>
      <c r="DY430" s="8"/>
      <c r="DZ430" s="8"/>
      <c r="EA430" s="8"/>
      <c r="EB430" s="8"/>
      <c r="EC430" s="8"/>
      <c r="ED430" s="8"/>
      <c r="EE430" s="8"/>
      <c r="EF430" s="8"/>
      <c r="EG430" s="8"/>
      <c r="EH430" s="8"/>
      <c r="EI430" s="8"/>
      <c r="EJ430" s="8"/>
      <c r="EK430" s="8"/>
      <c r="EL430" s="8"/>
      <c r="EM430" s="8"/>
      <c r="EN430" s="8"/>
      <c r="EO430" s="8"/>
      <c r="EP430" s="8"/>
      <c r="EQ430" s="8"/>
      <c r="ER430" s="8"/>
      <c r="ES430" s="8"/>
      <c r="ET430" s="8"/>
      <c r="EU430" s="8"/>
      <c r="EV430" s="8"/>
      <c r="EW430" s="8"/>
      <c r="EX430" s="8"/>
      <c r="EY430" s="8"/>
      <c r="EZ430" s="8"/>
      <c r="FA430" s="8"/>
      <c r="FB430" s="8"/>
      <c r="FC430" s="8"/>
      <c r="FD430" s="8"/>
      <c r="FE430" s="8"/>
      <c r="FF430" s="8"/>
      <c r="FG430" s="8"/>
      <c r="FH430" s="8"/>
      <c r="FI430" s="8"/>
      <c r="FJ430" s="8"/>
    </row>
    <row r="431" spans="1:166" x14ac:dyDescent="0.25">
      <c r="A431" t="s">
        <v>128</v>
      </c>
      <c r="C431" s="6">
        <v>39510</v>
      </c>
      <c r="D431" s="5"/>
      <c r="E431" s="6"/>
      <c r="G431" s="5">
        <v>56</v>
      </c>
      <c r="H431" t="s">
        <v>114</v>
      </c>
      <c r="I431" s="7">
        <v>7.9</v>
      </c>
      <c r="J431">
        <v>750</v>
      </c>
      <c r="K431" s="5">
        <f t="shared" si="7"/>
        <v>168.77637130801685</v>
      </c>
      <c r="L431" s="5"/>
      <c r="M431" s="8"/>
      <c r="N431" s="7">
        <v>14.85</v>
      </c>
      <c r="O431" s="7"/>
      <c r="P431" s="7"/>
      <c r="Q431" s="5"/>
      <c r="R431" s="5"/>
      <c r="S431" s="5"/>
      <c r="T431" s="5"/>
      <c r="U431" s="5"/>
      <c r="V431" s="5"/>
      <c r="W431" s="5"/>
      <c r="X431" s="8"/>
      <c r="Y431" s="8"/>
      <c r="Z431" s="8"/>
      <c r="AA431" s="8"/>
      <c r="AB431" s="8"/>
      <c r="AC431" s="5"/>
      <c r="AD431" s="8"/>
      <c r="AE431" s="8"/>
      <c r="AF431" s="8"/>
      <c r="AG431" s="8"/>
      <c r="AH431" s="8"/>
      <c r="AI431" s="8"/>
      <c r="AJ431" s="5"/>
      <c r="AK431" s="8"/>
      <c r="AL431" s="8"/>
      <c r="AM431" s="8"/>
      <c r="AN431" s="8"/>
      <c r="AO431" s="8"/>
      <c r="AP431" s="8"/>
      <c r="AQ431" s="9"/>
      <c r="AR431" s="8"/>
      <c r="AS431" s="8"/>
      <c r="AT431" s="8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8"/>
      <c r="BJ431" s="5"/>
      <c r="BK431" s="5"/>
      <c r="BL431" s="5"/>
      <c r="BM431" s="8"/>
      <c r="BN431" s="8"/>
      <c r="BO431" s="7"/>
      <c r="BP431" s="5"/>
      <c r="BQ431" s="5"/>
      <c r="BR431" s="5"/>
      <c r="BS431" s="5"/>
      <c r="BT431" s="7"/>
      <c r="BU431" s="7"/>
      <c r="BV431" s="7"/>
      <c r="BW431" s="7"/>
      <c r="BX431" s="7"/>
      <c r="BY431" s="7"/>
      <c r="BZ431" s="7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8"/>
      <c r="CL431" s="5"/>
      <c r="CM431" s="5"/>
      <c r="CN431" s="8"/>
      <c r="CO431" s="5"/>
      <c r="CP431" s="5"/>
      <c r="CQ431" s="5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8"/>
      <c r="DE431" s="8"/>
      <c r="DF431" s="8"/>
      <c r="DG431" s="8"/>
      <c r="DH431" s="8"/>
      <c r="DI431" s="8"/>
      <c r="DJ431" s="8"/>
      <c r="DK431" s="8"/>
      <c r="DL431" s="8"/>
      <c r="DM431" s="8"/>
      <c r="DN431" s="8"/>
      <c r="DO431" s="8"/>
      <c r="DP431" s="8"/>
      <c r="DQ431" s="8"/>
      <c r="DR431" s="8"/>
      <c r="DS431" s="8"/>
      <c r="DT431" s="8"/>
      <c r="DU431" s="8"/>
      <c r="DV431" s="8"/>
      <c r="DW431" s="8"/>
      <c r="DX431" s="8"/>
      <c r="DY431" s="8"/>
      <c r="DZ431" s="8"/>
      <c r="EA431" s="8"/>
      <c r="EB431" s="8"/>
      <c r="EC431" s="8"/>
      <c r="ED431" s="8"/>
      <c r="EE431" s="8"/>
      <c r="EF431" s="8"/>
      <c r="EG431" s="8"/>
      <c r="EH431" s="8"/>
      <c r="EI431" s="8"/>
      <c r="EJ431" s="8"/>
      <c r="EK431" s="8"/>
      <c r="EL431" s="8"/>
      <c r="EM431" s="8"/>
      <c r="EN431" s="8"/>
      <c r="EO431" s="8"/>
      <c r="EP431" s="8"/>
      <c r="EQ431" s="8"/>
      <c r="ER431" s="8"/>
      <c r="ES431" s="8"/>
      <c r="ET431" s="8"/>
      <c r="EU431" s="8"/>
      <c r="EV431" s="8"/>
      <c r="EW431" s="8"/>
      <c r="EX431" s="8"/>
      <c r="EY431" s="8"/>
      <c r="EZ431" s="8"/>
      <c r="FA431" s="8"/>
      <c r="FB431" s="8"/>
      <c r="FC431" s="8"/>
      <c r="FD431" s="8"/>
      <c r="FE431" s="8"/>
      <c r="FF431" s="8"/>
      <c r="FG431" s="8"/>
      <c r="FH431" s="8"/>
      <c r="FI431" s="8"/>
      <c r="FJ431" s="8"/>
    </row>
    <row r="432" spans="1:166" x14ac:dyDescent="0.25">
      <c r="A432" t="s">
        <v>128</v>
      </c>
      <c r="C432" s="6">
        <v>39510</v>
      </c>
      <c r="D432" s="5"/>
      <c r="E432" s="6"/>
      <c r="G432" s="5">
        <v>56</v>
      </c>
      <c r="H432" t="s">
        <v>114</v>
      </c>
      <c r="I432" s="7">
        <v>7.9</v>
      </c>
      <c r="J432">
        <v>750</v>
      </c>
      <c r="K432" s="5">
        <f t="shared" si="7"/>
        <v>168.77637130801685</v>
      </c>
      <c r="L432" s="5"/>
      <c r="M432" s="8"/>
      <c r="N432" s="8"/>
      <c r="O432" s="8"/>
      <c r="P432" s="8"/>
      <c r="Q432" s="5"/>
      <c r="R432" s="5"/>
      <c r="S432" s="5"/>
      <c r="T432" s="5"/>
      <c r="U432" s="5"/>
      <c r="V432" s="5"/>
      <c r="W432" s="5"/>
      <c r="X432" s="8"/>
      <c r="Y432" s="8"/>
      <c r="Z432" s="8"/>
      <c r="AA432" s="8"/>
      <c r="AB432" s="8"/>
      <c r="AC432" s="5">
        <v>239.9727235159375</v>
      </c>
      <c r="AD432" s="8"/>
      <c r="AE432" s="8"/>
      <c r="AF432" s="8"/>
      <c r="AG432" s="8"/>
      <c r="AH432" s="8"/>
      <c r="AI432" s="8"/>
      <c r="AJ432" s="5">
        <v>193.31679558967272</v>
      </c>
      <c r="AK432" s="8">
        <v>3.7033162745934387</v>
      </c>
      <c r="AL432" s="8"/>
      <c r="AM432" s="8"/>
      <c r="AN432" s="8"/>
      <c r="AO432" s="8"/>
      <c r="AP432" s="8"/>
      <c r="AQ432" s="9">
        <f>AK432/AJ432</f>
        <v>1.9156722846027121E-2</v>
      </c>
      <c r="AR432" s="8"/>
      <c r="AS432" s="8"/>
      <c r="AT432" s="8"/>
      <c r="AU432" s="5">
        <v>9.22348893032893</v>
      </c>
      <c r="AV432" s="5"/>
      <c r="AW432" s="5"/>
      <c r="AX432" s="5"/>
      <c r="AY432" s="5">
        <v>1.8339274432279544</v>
      </c>
      <c r="AZ432" s="5"/>
      <c r="BA432" s="5"/>
      <c r="BB432" s="5"/>
      <c r="BC432" s="5"/>
      <c r="BD432" s="5"/>
      <c r="BE432" s="5"/>
      <c r="BF432" s="5">
        <v>0</v>
      </c>
      <c r="BG432" s="5">
        <v>0</v>
      </c>
      <c r="BH432" s="5">
        <v>11.057416373556885</v>
      </c>
      <c r="BI432" s="8"/>
      <c r="BJ432" s="5"/>
      <c r="BK432" s="5">
        <f>AC432+AJ432+BH432</f>
        <v>444.34693547916709</v>
      </c>
      <c r="BL432" s="5"/>
      <c r="BM432" s="8">
        <f>BH432/BK432</f>
        <v>2.4884646411779527E-2</v>
      </c>
      <c r="BN432" s="8"/>
      <c r="BO432" s="7"/>
      <c r="BP432" s="5"/>
      <c r="BQ432" s="5"/>
      <c r="BR432" s="5"/>
      <c r="BS432" s="5"/>
      <c r="BT432" s="7"/>
      <c r="BU432" s="7"/>
      <c r="BV432" s="7"/>
      <c r="BW432" s="7"/>
      <c r="BX432" s="8">
        <f>AC432/BK432</f>
        <v>0.54005711383417088</v>
      </c>
      <c r="BY432" s="8">
        <f>AJ432/BK432</f>
        <v>0.43505823975404967</v>
      </c>
      <c r="BZ432" s="8">
        <f>BH432/BK432</f>
        <v>2.4884646411779527E-2</v>
      </c>
      <c r="CA432" s="5">
        <v>148.19144881952064</v>
      </c>
      <c r="CB432" s="5">
        <v>139.46512659750735</v>
      </c>
      <c r="CC432" s="5">
        <v>8.7263222220133088</v>
      </c>
      <c r="CD432" s="5">
        <v>0</v>
      </c>
      <c r="CE432" s="5"/>
      <c r="CF432" s="5"/>
      <c r="CG432" s="5"/>
      <c r="CH432" s="5"/>
      <c r="CI432" s="5">
        <v>0</v>
      </c>
      <c r="CJ432" s="5"/>
      <c r="CK432" s="8"/>
      <c r="CL432" s="5"/>
      <c r="CM432" s="5"/>
      <c r="CN432" s="8"/>
      <c r="CO432" s="5"/>
      <c r="CP432" s="5"/>
      <c r="CQ432" s="5"/>
      <c r="CR432" s="8"/>
      <c r="CS432" s="8"/>
      <c r="CT432" s="8"/>
      <c r="CU432" s="8"/>
      <c r="CV432" s="8"/>
      <c r="CW432" s="8"/>
      <c r="CX432" s="8"/>
      <c r="CY432" s="8"/>
      <c r="CZ432" s="8"/>
      <c r="DA432" s="8"/>
      <c r="DB432" s="8"/>
      <c r="DC432" s="8"/>
      <c r="DD432" s="8"/>
      <c r="DE432" s="8"/>
      <c r="DF432" s="8"/>
      <c r="DG432" s="8"/>
      <c r="DH432" s="8"/>
      <c r="DI432" s="8"/>
      <c r="DJ432" s="8"/>
      <c r="DK432" s="8"/>
      <c r="DL432" s="8"/>
      <c r="DM432" s="8"/>
      <c r="DN432" s="8"/>
      <c r="DO432" s="8"/>
      <c r="DP432" s="8"/>
      <c r="DQ432" s="8"/>
      <c r="DR432" s="8"/>
      <c r="DS432" s="8"/>
      <c r="DT432" s="8"/>
      <c r="DU432" s="8"/>
      <c r="DV432" s="8"/>
      <c r="DW432" s="8"/>
      <c r="DX432" s="8"/>
      <c r="DY432" s="8"/>
      <c r="DZ432" s="8"/>
      <c r="EA432" s="8"/>
      <c r="EB432" s="8"/>
      <c r="EC432" s="8"/>
      <c r="ED432" s="8"/>
      <c r="EE432" s="8"/>
      <c r="EF432" s="8"/>
      <c r="EG432" s="8"/>
      <c r="EH432" s="8"/>
      <c r="EI432" s="8"/>
      <c r="EJ432" s="8"/>
      <c r="EK432" s="8"/>
      <c r="EL432" s="8"/>
      <c r="EM432" s="8"/>
      <c r="EN432" s="8"/>
      <c r="EO432" s="8"/>
      <c r="EP432" s="8"/>
      <c r="EQ432" s="8"/>
      <c r="ER432" s="8"/>
      <c r="ES432" s="8"/>
      <c r="ET432" s="8"/>
      <c r="EU432" s="8"/>
      <c r="EV432" s="8"/>
      <c r="EW432" s="8"/>
      <c r="EX432" s="8"/>
      <c r="EY432" s="8"/>
      <c r="EZ432" s="8"/>
      <c r="FA432" s="8"/>
      <c r="FB432" s="8"/>
      <c r="FC432" s="8"/>
      <c r="FD432" s="8"/>
      <c r="FE432" s="8"/>
      <c r="FF432" s="8"/>
      <c r="FG432" s="8"/>
      <c r="FH432" s="8"/>
      <c r="FI432" s="8"/>
      <c r="FJ432" s="8"/>
    </row>
    <row r="433" spans="1:166" x14ac:dyDescent="0.25">
      <c r="A433" t="s">
        <v>128</v>
      </c>
      <c r="C433" s="6">
        <v>39514</v>
      </c>
      <c r="D433" s="5"/>
      <c r="E433" s="6"/>
      <c r="G433" s="5">
        <v>60</v>
      </c>
      <c r="H433" t="s">
        <v>114</v>
      </c>
      <c r="I433" s="7">
        <v>7.9</v>
      </c>
      <c r="J433">
        <v>750</v>
      </c>
      <c r="K433" s="5">
        <f t="shared" si="7"/>
        <v>168.77637130801685</v>
      </c>
      <c r="L433" s="5"/>
      <c r="M433" s="8"/>
      <c r="N433" s="7">
        <v>16.649999999999999</v>
      </c>
      <c r="O433" s="7"/>
      <c r="P433" s="7"/>
      <c r="Q433" s="5"/>
      <c r="R433" s="5"/>
      <c r="S433" s="5"/>
      <c r="T433" s="5"/>
      <c r="U433" s="5"/>
      <c r="V433" s="5"/>
      <c r="W433" s="5"/>
      <c r="X433" s="8"/>
      <c r="Y433" s="8"/>
      <c r="Z433" s="8"/>
      <c r="AA433" s="8"/>
      <c r="AB433" s="8"/>
      <c r="AC433" s="5"/>
      <c r="AD433" s="8"/>
      <c r="AE433" s="8"/>
      <c r="AF433" s="8"/>
      <c r="AG433" s="8"/>
      <c r="AH433" s="8"/>
      <c r="AI433" s="8"/>
      <c r="AJ433" s="5"/>
      <c r="AK433" s="8"/>
      <c r="AL433" s="8"/>
      <c r="AM433" s="8"/>
      <c r="AN433" s="8"/>
      <c r="AO433" s="8"/>
      <c r="AP433" s="8"/>
      <c r="AQ433" s="9"/>
      <c r="AR433" s="8"/>
      <c r="AS433" s="8"/>
      <c r="AT433" s="8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8"/>
      <c r="BJ433" s="5"/>
      <c r="BK433" s="5"/>
      <c r="BL433" s="5"/>
      <c r="BM433" s="8"/>
      <c r="BN433" s="8"/>
      <c r="BO433" s="7"/>
      <c r="BP433" s="5"/>
      <c r="BQ433" s="5"/>
      <c r="BR433" s="5"/>
      <c r="BS433" s="5"/>
      <c r="BT433" s="7"/>
      <c r="BU433" s="7"/>
      <c r="BV433" s="7"/>
      <c r="BW433" s="7"/>
      <c r="BX433" s="7"/>
      <c r="BY433" s="7"/>
      <c r="BZ433" s="7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8"/>
      <c r="CL433" s="5"/>
      <c r="CM433" s="5"/>
      <c r="CN433" s="8"/>
      <c r="CO433" s="5"/>
      <c r="CP433" s="5"/>
      <c r="CQ433" s="5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8"/>
      <c r="DE433" s="8"/>
      <c r="DF433" s="8"/>
      <c r="DG433" s="8"/>
      <c r="DH433" s="8"/>
      <c r="DI433" s="8"/>
      <c r="DJ433" s="8"/>
      <c r="DK433" s="8"/>
      <c r="DL433" s="8"/>
      <c r="DM433" s="8"/>
      <c r="DN433" s="8"/>
      <c r="DO433" s="8"/>
      <c r="DP433" s="8"/>
      <c r="DQ433" s="8"/>
      <c r="DR433" s="8"/>
      <c r="DS433" s="8"/>
      <c r="DT433" s="8"/>
      <c r="DU433" s="8"/>
      <c r="DV433" s="8"/>
      <c r="DW433" s="8"/>
      <c r="DX433" s="8"/>
      <c r="DY433" s="8"/>
      <c r="DZ433" s="8"/>
      <c r="EA433" s="8"/>
      <c r="EB433" s="8"/>
      <c r="EC433" s="8"/>
      <c r="ED433" s="8"/>
      <c r="EE433" s="8"/>
      <c r="EF433" s="8"/>
      <c r="EG433" s="8"/>
      <c r="EH433" s="8"/>
      <c r="EI433" s="8"/>
      <c r="EJ433" s="8"/>
      <c r="EK433" s="8"/>
      <c r="EL433" s="8"/>
      <c r="EM433" s="8"/>
      <c r="EN433" s="8"/>
      <c r="EO433" s="8"/>
      <c r="EP433" s="8"/>
      <c r="EQ433" s="8"/>
      <c r="ER433" s="8"/>
      <c r="ES433" s="8"/>
      <c r="ET433" s="8"/>
      <c r="EU433" s="8"/>
      <c r="EV433" s="8"/>
      <c r="EW433" s="8"/>
      <c r="EX433" s="8"/>
      <c r="EY433" s="8"/>
      <c r="EZ433" s="8"/>
      <c r="FA433" s="8"/>
      <c r="FB433" s="8"/>
      <c r="FC433" s="8"/>
      <c r="FD433" s="8"/>
      <c r="FE433" s="8"/>
      <c r="FF433" s="8"/>
      <c r="FG433" s="8"/>
      <c r="FH433" s="8"/>
      <c r="FI433" s="8"/>
      <c r="FJ433" s="8"/>
    </row>
    <row r="434" spans="1:166" x14ac:dyDescent="0.25">
      <c r="A434" t="s">
        <v>128</v>
      </c>
      <c r="C434" s="6">
        <v>39524</v>
      </c>
      <c r="D434" s="5"/>
      <c r="E434" s="6"/>
      <c r="G434" s="5">
        <v>70</v>
      </c>
      <c r="H434" t="s">
        <v>114</v>
      </c>
      <c r="I434" s="7">
        <v>7.9</v>
      </c>
      <c r="J434">
        <v>750</v>
      </c>
      <c r="K434" s="5">
        <f t="shared" si="7"/>
        <v>168.77637130801685</v>
      </c>
      <c r="L434" s="5"/>
      <c r="M434" s="8"/>
      <c r="N434" s="7">
        <v>19</v>
      </c>
      <c r="O434" s="7"/>
      <c r="P434" s="7"/>
      <c r="Q434" s="5"/>
      <c r="R434" s="5"/>
      <c r="S434" s="5"/>
      <c r="T434" s="5"/>
      <c r="U434" s="5"/>
      <c r="V434" s="5"/>
      <c r="W434" s="5"/>
      <c r="X434" s="8"/>
      <c r="Y434" s="8"/>
      <c r="Z434" s="8"/>
      <c r="AA434" s="8"/>
      <c r="AB434" s="8"/>
      <c r="AC434" s="5">
        <v>340.88412870150802</v>
      </c>
      <c r="AD434" s="8"/>
      <c r="AE434" s="8"/>
      <c r="AF434" s="8"/>
      <c r="AG434" s="8"/>
      <c r="AH434" s="8"/>
      <c r="AI434" s="8"/>
      <c r="AJ434" s="5">
        <v>239.7830395378914</v>
      </c>
      <c r="AK434" s="8">
        <v>3.440870161746683</v>
      </c>
      <c r="AL434" s="8"/>
      <c r="AM434" s="8"/>
      <c r="AN434" s="8"/>
      <c r="AO434" s="8"/>
      <c r="AP434" s="8"/>
      <c r="AQ434" s="9">
        <f>AK434/AJ434</f>
        <v>1.4349931372869031E-2</v>
      </c>
      <c r="AR434" s="8"/>
      <c r="AS434" s="8"/>
      <c r="AT434" s="8"/>
      <c r="AU434" s="5">
        <v>23.204300854755019</v>
      </c>
      <c r="AV434" s="5"/>
      <c r="AW434" s="5"/>
      <c r="AX434" s="5"/>
      <c r="AY434" s="5">
        <v>33.874116526246063</v>
      </c>
      <c r="AZ434" s="5"/>
      <c r="BA434" s="5"/>
      <c r="BB434" s="5"/>
      <c r="BC434" s="5"/>
      <c r="BD434" s="5"/>
      <c r="BE434" s="5"/>
      <c r="BF434" s="5">
        <v>0</v>
      </c>
      <c r="BG434" s="5">
        <v>0</v>
      </c>
      <c r="BH434" s="5">
        <v>57.078417381001074</v>
      </c>
      <c r="BI434" s="8"/>
      <c r="BJ434" s="5"/>
      <c r="BK434" s="5">
        <f>AC434+AJ434+BH434</f>
        <v>637.74558562040045</v>
      </c>
      <c r="BL434" s="5"/>
      <c r="BM434" s="8">
        <f>BH434/BK434</f>
        <v>8.9500293954171473E-2</v>
      </c>
      <c r="BN434" s="8"/>
      <c r="BO434" s="7"/>
      <c r="BP434" s="5"/>
      <c r="BQ434" s="5"/>
      <c r="BR434" s="5"/>
      <c r="BS434" s="5"/>
      <c r="BT434" s="7"/>
      <c r="BU434" s="7"/>
      <c r="BV434" s="7"/>
      <c r="BW434" s="7"/>
      <c r="BX434" s="8">
        <f>AC434/BK434</f>
        <v>0.53451428969107662</v>
      </c>
      <c r="BY434" s="8">
        <f>AJ434/BK434</f>
        <v>0.37598541635475197</v>
      </c>
      <c r="BZ434" s="8">
        <f>BH434/BK434</f>
        <v>8.9500293954171473E-2</v>
      </c>
      <c r="CA434" s="5">
        <v>231.18300768027024</v>
      </c>
      <c r="CB434" s="5">
        <v>160.95201266547343</v>
      </c>
      <c r="CC434" s="5">
        <v>70.230995014796804</v>
      </c>
      <c r="CD434" s="5">
        <v>0</v>
      </c>
      <c r="CE434" s="5"/>
      <c r="CF434" s="5"/>
      <c r="CG434" s="5"/>
      <c r="CH434" s="5"/>
      <c r="CI434" s="5">
        <v>0</v>
      </c>
      <c r="CJ434" s="5"/>
      <c r="CK434" s="8"/>
      <c r="CL434" s="5"/>
      <c r="CM434" s="5"/>
      <c r="CN434" s="8"/>
      <c r="CO434" s="5"/>
      <c r="CP434" s="5"/>
      <c r="CQ434" s="5"/>
      <c r="CR434" s="8"/>
      <c r="CS434" s="8"/>
      <c r="CT434" s="8"/>
      <c r="CU434" s="8"/>
      <c r="CV434" s="8"/>
      <c r="CW434" s="8"/>
      <c r="CX434" s="8"/>
      <c r="CY434" s="8"/>
      <c r="CZ434" s="8"/>
      <c r="DA434" s="8"/>
      <c r="DB434" s="8"/>
      <c r="DC434" s="8"/>
      <c r="DD434" s="8"/>
      <c r="DE434" s="8"/>
      <c r="DF434" s="8"/>
      <c r="DG434" s="8"/>
      <c r="DH434" s="8"/>
      <c r="DI434" s="8"/>
      <c r="DJ434" s="8"/>
      <c r="DK434" s="8"/>
      <c r="DL434" s="8"/>
      <c r="DM434" s="8"/>
      <c r="DN434" s="8"/>
      <c r="DO434" s="8"/>
      <c r="DP434" s="8"/>
      <c r="DQ434" s="8"/>
      <c r="DR434" s="8"/>
      <c r="DS434" s="8"/>
      <c r="DT434" s="8"/>
      <c r="DU434" s="8"/>
      <c r="DV434" s="8"/>
      <c r="DW434" s="8"/>
      <c r="DX434" s="8"/>
      <c r="DY434" s="8"/>
      <c r="DZ434" s="8"/>
      <c r="EA434" s="8"/>
      <c r="EB434" s="8"/>
      <c r="EC434" s="8"/>
      <c r="ED434" s="8"/>
      <c r="EE434" s="8"/>
      <c r="EF434" s="8"/>
      <c r="EG434" s="8"/>
      <c r="EH434" s="8"/>
      <c r="EI434" s="8"/>
      <c r="EJ434" s="8"/>
      <c r="EK434" s="8"/>
      <c r="EL434" s="8"/>
      <c r="EM434" s="8"/>
      <c r="EN434" s="8"/>
      <c r="EO434" s="8"/>
      <c r="EP434" s="8"/>
      <c r="EQ434" s="8"/>
      <c r="ER434" s="8"/>
      <c r="ES434" s="8"/>
      <c r="ET434" s="8"/>
      <c r="EU434" s="8"/>
      <c r="EV434" s="8"/>
      <c r="EW434" s="8"/>
      <c r="EX434" s="8"/>
      <c r="EY434" s="8"/>
      <c r="EZ434" s="8"/>
      <c r="FA434" s="8"/>
      <c r="FB434" s="8"/>
      <c r="FC434" s="8"/>
      <c r="FD434" s="8"/>
      <c r="FE434" s="8"/>
      <c r="FF434" s="8"/>
      <c r="FG434" s="8"/>
      <c r="FH434" s="8"/>
      <c r="FI434" s="8"/>
      <c r="FJ434" s="8"/>
    </row>
    <row r="435" spans="1:166" x14ac:dyDescent="0.25">
      <c r="A435" t="s">
        <v>128</v>
      </c>
      <c r="C435" s="6">
        <v>39532</v>
      </c>
      <c r="D435" s="5"/>
      <c r="E435" s="6"/>
      <c r="G435" s="5">
        <v>78</v>
      </c>
      <c r="H435" t="s">
        <v>114</v>
      </c>
      <c r="I435" s="7">
        <v>7.9</v>
      </c>
      <c r="J435">
        <v>750</v>
      </c>
      <c r="K435" s="5">
        <f t="shared" si="7"/>
        <v>168.77637130801685</v>
      </c>
      <c r="L435" s="5"/>
      <c r="M435" s="8"/>
      <c r="N435" s="7">
        <v>20.350000000000001</v>
      </c>
      <c r="O435" s="7"/>
      <c r="P435" s="7"/>
      <c r="Q435" s="5"/>
      <c r="R435" s="5"/>
      <c r="S435" s="5"/>
      <c r="T435" s="5"/>
      <c r="U435" s="5"/>
      <c r="V435" s="5"/>
      <c r="W435" s="5"/>
      <c r="X435" s="8"/>
      <c r="Y435" s="8"/>
      <c r="Z435" s="8"/>
      <c r="AA435" s="8"/>
      <c r="AB435" s="8"/>
      <c r="AC435" s="5"/>
      <c r="AD435" s="8"/>
      <c r="AE435" s="8"/>
      <c r="AF435" s="8"/>
      <c r="AG435" s="8"/>
      <c r="AH435" s="8"/>
      <c r="AI435" s="8"/>
      <c r="AJ435" s="5"/>
      <c r="AK435" s="8"/>
      <c r="AL435" s="8"/>
      <c r="AM435" s="8"/>
      <c r="AN435" s="8"/>
      <c r="AO435" s="8"/>
      <c r="AP435" s="8"/>
      <c r="AQ435" s="9"/>
      <c r="AR435" s="8"/>
      <c r="AS435" s="8"/>
      <c r="AT435" s="8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8"/>
      <c r="BJ435" s="5"/>
      <c r="BK435" s="5"/>
      <c r="BL435" s="5"/>
      <c r="BM435" s="8"/>
      <c r="BN435" s="8"/>
      <c r="BO435" s="7"/>
      <c r="BP435" s="5"/>
      <c r="BQ435" s="5"/>
      <c r="BR435" s="5"/>
      <c r="BS435" s="5"/>
      <c r="BT435" s="7"/>
      <c r="BU435" s="7"/>
      <c r="BV435" s="7"/>
      <c r="BW435" s="7"/>
      <c r="BX435" s="7"/>
      <c r="BY435" s="7"/>
      <c r="BZ435" s="7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8"/>
      <c r="CL435" s="5"/>
      <c r="CM435" s="5"/>
      <c r="CN435" s="8"/>
      <c r="CO435" s="5"/>
      <c r="CP435" s="5"/>
      <c r="CQ435" s="5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  <c r="DD435" s="8"/>
      <c r="DE435" s="8"/>
      <c r="DF435" s="8"/>
      <c r="DG435" s="8"/>
      <c r="DH435" s="8"/>
      <c r="DI435" s="8"/>
      <c r="DJ435" s="8"/>
      <c r="DK435" s="8"/>
      <c r="DL435" s="8"/>
      <c r="DM435" s="8"/>
      <c r="DN435" s="8"/>
      <c r="DO435" s="8"/>
      <c r="DP435" s="8"/>
      <c r="DQ435" s="8"/>
      <c r="DR435" s="8"/>
      <c r="DS435" s="8"/>
      <c r="DT435" s="8"/>
      <c r="DU435" s="8"/>
      <c r="DV435" s="8"/>
      <c r="DW435" s="8"/>
      <c r="DX435" s="8"/>
      <c r="DY435" s="8"/>
      <c r="DZ435" s="8"/>
      <c r="EA435" s="8"/>
      <c r="EB435" s="8"/>
      <c r="EC435" s="8"/>
      <c r="ED435" s="8"/>
      <c r="EE435" s="8"/>
      <c r="EF435" s="8"/>
      <c r="EG435" s="8"/>
      <c r="EH435" s="8"/>
      <c r="EI435" s="8"/>
      <c r="EJ435" s="8"/>
      <c r="EK435" s="8"/>
      <c r="EL435" s="8"/>
      <c r="EM435" s="8"/>
      <c r="EN435" s="8"/>
      <c r="EO435" s="8"/>
      <c r="EP435" s="8"/>
      <c r="EQ435" s="8"/>
      <c r="ER435" s="8"/>
      <c r="ES435" s="8"/>
      <c r="ET435" s="8"/>
      <c r="EU435" s="8"/>
      <c r="EV435" s="8"/>
      <c r="EW435" s="8"/>
      <c r="EX435" s="8"/>
      <c r="EY435" s="8"/>
      <c r="EZ435" s="8"/>
      <c r="FA435" s="8"/>
      <c r="FB435" s="8"/>
      <c r="FC435" s="8"/>
      <c r="FD435" s="8"/>
      <c r="FE435" s="8"/>
      <c r="FF435" s="8"/>
      <c r="FG435" s="8"/>
      <c r="FH435" s="8"/>
      <c r="FI435" s="8"/>
      <c r="FJ435" s="8"/>
    </row>
    <row r="436" spans="1:166" x14ac:dyDescent="0.25">
      <c r="A436" t="s">
        <v>128</v>
      </c>
      <c r="C436" s="6">
        <v>39538</v>
      </c>
      <c r="D436" s="5">
        <v>6</v>
      </c>
      <c r="E436" s="6" t="s">
        <v>239</v>
      </c>
      <c r="F436" t="s">
        <v>89</v>
      </c>
      <c r="G436" s="5">
        <v>84</v>
      </c>
      <c r="H436" t="s">
        <v>114</v>
      </c>
      <c r="I436" s="7">
        <v>7.9</v>
      </c>
      <c r="J436">
        <v>750</v>
      </c>
      <c r="K436" s="5">
        <f t="shared" si="7"/>
        <v>168.77637130801685</v>
      </c>
      <c r="L436" s="5"/>
      <c r="M436" s="8"/>
      <c r="N436" s="8"/>
      <c r="O436" s="8"/>
      <c r="P436" s="8"/>
      <c r="Q436" s="5"/>
      <c r="R436" s="5"/>
      <c r="S436" s="5"/>
      <c r="T436" s="5"/>
      <c r="U436" s="5"/>
      <c r="V436" s="5"/>
      <c r="W436" s="5"/>
      <c r="X436" s="8"/>
      <c r="Y436" s="8"/>
      <c r="Z436" s="8"/>
      <c r="AA436" s="8"/>
      <c r="AB436" s="8"/>
      <c r="AC436" s="5">
        <v>532.2875350054328</v>
      </c>
      <c r="AD436" s="8"/>
      <c r="AE436" s="8"/>
      <c r="AF436" s="8"/>
      <c r="AG436" s="8"/>
      <c r="AH436" s="8"/>
      <c r="AI436" s="8"/>
      <c r="AJ436" s="5">
        <v>455.16351431055671</v>
      </c>
      <c r="AK436" s="8">
        <v>4.9253764922120196</v>
      </c>
      <c r="AL436" s="8"/>
      <c r="AM436" s="8"/>
      <c r="AN436" s="8"/>
      <c r="AO436" s="8"/>
      <c r="AP436" s="8"/>
      <c r="AQ436" s="9">
        <f>AK436/AJ436</f>
        <v>1.0821114472834152E-2</v>
      </c>
      <c r="AR436" s="8"/>
      <c r="AS436" s="8"/>
      <c r="AT436" s="8"/>
      <c r="AU436" s="5">
        <v>14.89389497231971</v>
      </c>
      <c r="AV436" s="5"/>
      <c r="AW436" s="5"/>
      <c r="AX436" s="5"/>
      <c r="AY436" s="5">
        <v>520.8769362546409</v>
      </c>
      <c r="AZ436" s="5"/>
      <c r="BA436" s="5"/>
      <c r="BB436" s="5"/>
      <c r="BC436" s="5"/>
      <c r="BD436" s="5"/>
      <c r="BE436" s="5"/>
      <c r="BF436" s="5">
        <v>0</v>
      </c>
      <c r="BG436" s="5">
        <v>0</v>
      </c>
      <c r="BH436" s="5">
        <v>535.77083122696058</v>
      </c>
      <c r="BI436" s="8"/>
      <c r="BJ436" s="5"/>
      <c r="BK436" s="5">
        <f>AC436+AJ436+BH436</f>
        <v>1523.2218805429502</v>
      </c>
      <c r="BL436" s="5"/>
      <c r="BM436" s="8">
        <f>BH436/BK436</f>
        <v>0.35173525148941914</v>
      </c>
      <c r="BN436" s="8"/>
      <c r="BO436" s="7"/>
      <c r="BP436" s="5"/>
      <c r="BQ436" s="5"/>
      <c r="BR436" s="5"/>
      <c r="BS436" s="5"/>
      <c r="BT436" s="7"/>
      <c r="BU436" s="7"/>
      <c r="BV436" s="7"/>
      <c r="BW436" s="7"/>
      <c r="BX436" s="8">
        <f>AC436/BK436</f>
        <v>0.34944845646236367</v>
      </c>
      <c r="BY436" s="8">
        <f>AJ436/BK436</f>
        <v>0.29881629204821714</v>
      </c>
      <c r="BZ436" s="8">
        <f>BH436/BK436</f>
        <v>0.35173525148941914</v>
      </c>
      <c r="CA436" s="5">
        <v>343.42355205577002</v>
      </c>
      <c r="CB436" s="5">
        <v>104.57438675266465</v>
      </c>
      <c r="CC436" s="5">
        <v>238.84916530310537</v>
      </c>
      <c r="CD436" s="5">
        <v>0</v>
      </c>
      <c r="CE436" s="5"/>
      <c r="CF436" s="5"/>
      <c r="CG436" s="5"/>
      <c r="CH436" s="5"/>
      <c r="CI436" s="5">
        <v>0</v>
      </c>
      <c r="CJ436" s="5"/>
      <c r="CK436" s="8"/>
      <c r="CL436" s="5"/>
      <c r="CM436" s="5"/>
      <c r="CN436" s="8"/>
      <c r="CO436" s="5"/>
      <c r="CP436" s="5"/>
      <c r="CQ436" s="5"/>
      <c r="CR436" s="8"/>
      <c r="CS436" s="8"/>
      <c r="CT436" s="8"/>
      <c r="CU436" s="8"/>
      <c r="CV436" s="8"/>
      <c r="CW436" s="8"/>
      <c r="CX436" s="8"/>
      <c r="CY436" s="8"/>
      <c r="CZ436" s="8"/>
      <c r="DA436" s="8"/>
      <c r="DB436" s="8"/>
      <c r="DC436" s="8"/>
      <c r="DD436" s="8"/>
      <c r="DE436" s="8"/>
      <c r="DF436" s="8"/>
      <c r="DG436" s="8"/>
      <c r="DH436" s="8"/>
      <c r="DI436" s="8"/>
      <c r="DJ436" s="8"/>
      <c r="DK436" s="8"/>
      <c r="DL436" s="8"/>
      <c r="DM436" s="8"/>
      <c r="DN436" s="8"/>
      <c r="DO436" s="8"/>
      <c r="DP436" s="8"/>
      <c r="DQ436" s="8"/>
      <c r="DR436" s="8"/>
      <c r="DS436" s="8"/>
      <c r="DT436" s="8"/>
      <c r="DU436" s="8"/>
      <c r="DV436" s="8"/>
      <c r="DW436" s="8"/>
      <c r="DX436" s="8"/>
      <c r="DY436" s="8"/>
      <c r="DZ436" s="8"/>
      <c r="EA436" s="8"/>
      <c r="EB436" s="8"/>
      <c r="EC436" s="8"/>
      <c r="ED436" s="8"/>
      <c r="EE436" s="8"/>
      <c r="EF436" s="8"/>
      <c r="EG436" s="8"/>
      <c r="EH436" s="8"/>
      <c r="EI436" s="8"/>
      <c r="EJ436" s="8"/>
      <c r="EK436" s="8"/>
      <c r="EL436" s="8"/>
      <c r="EM436" s="8"/>
      <c r="EN436" s="8"/>
      <c r="EO436" s="8"/>
      <c r="EP436" s="8"/>
      <c r="EQ436" s="8"/>
      <c r="ER436" s="8"/>
      <c r="ES436" s="8"/>
      <c r="ET436" s="8"/>
      <c r="EU436" s="8"/>
      <c r="EV436" s="8"/>
      <c r="EW436" s="8"/>
      <c r="EX436" s="8"/>
      <c r="EY436" s="8"/>
      <c r="EZ436" s="8"/>
      <c r="FA436" s="8"/>
      <c r="FB436" s="8"/>
      <c r="FC436" s="8"/>
      <c r="FD436" s="8"/>
      <c r="FE436" s="8"/>
      <c r="FF436" s="8"/>
      <c r="FG436" s="8"/>
      <c r="FH436" s="8"/>
      <c r="FI436" s="8"/>
      <c r="FJ436" s="8"/>
    </row>
    <row r="437" spans="1:166" x14ac:dyDescent="0.25">
      <c r="A437" t="s">
        <v>128</v>
      </c>
      <c r="C437" s="6">
        <v>39540</v>
      </c>
      <c r="D437" s="5"/>
      <c r="E437" s="6"/>
      <c r="G437" s="5">
        <v>86</v>
      </c>
      <c r="H437" t="s">
        <v>114</v>
      </c>
      <c r="I437" s="7">
        <v>7.9</v>
      </c>
      <c r="J437">
        <v>750</v>
      </c>
      <c r="K437" s="5">
        <f t="shared" si="7"/>
        <v>168.77637130801685</v>
      </c>
      <c r="L437" s="5"/>
      <c r="M437" s="8"/>
      <c r="N437" s="7">
        <v>21.25</v>
      </c>
      <c r="O437" s="7"/>
      <c r="P437" s="7"/>
      <c r="Q437" s="5"/>
      <c r="R437" s="5"/>
      <c r="S437" s="5"/>
      <c r="T437" s="5"/>
      <c r="U437" s="5"/>
      <c r="V437" s="5"/>
      <c r="W437" s="5"/>
      <c r="X437" s="8"/>
      <c r="Y437" s="8"/>
      <c r="Z437" s="8"/>
      <c r="AA437" s="8"/>
      <c r="AB437" s="8"/>
      <c r="AC437" s="5"/>
      <c r="AD437" s="8"/>
      <c r="AE437" s="8"/>
      <c r="AF437" s="8"/>
      <c r="AG437" s="8"/>
      <c r="AH437" s="8"/>
      <c r="AI437" s="8"/>
      <c r="AJ437" s="5"/>
      <c r="AK437" s="8"/>
      <c r="AL437" s="8"/>
      <c r="AM437" s="8"/>
      <c r="AN437" s="8"/>
      <c r="AO437" s="8"/>
      <c r="AP437" s="8"/>
      <c r="AQ437" s="9"/>
      <c r="AR437" s="8"/>
      <c r="AS437" s="8"/>
      <c r="AT437" s="8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8"/>
      <c r="BJ437" s="5"/>
      <c r="BK437" s="5"/>
      <c r="BL437" s="5"/>
      <c r="BM437" s="8"/>
      <c r="BN437" s="8"/>
      <c r="BO437" s="7"/>
      <c r="BP437" s="5"/>
      <c r="BQ437" s="5"/>
      <c r="BR437" s="5"/>
      <c r="BS437" s="5"/>
      <c r="BT437" s="7"/>
      <c r="BU437" s="7"/>
      <c r="BV437" s="7"/>
      <c r="BW437" s="7"/>
      <c r="BX437" s="7"/>
      <c r="BY437" s="7"/>
      <c r="BZ437" s="7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8"/>
      <c r="CL437" s="5"/>
      <c r="CM437" s="5"/>
      <c r="CN437" s="8"/>
      <c r="CO437" s="5"/>
      <c r="CP437" s="5"/>
      <c r="CQ437" s="5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  <c r="DD437" s="8"/>
      <c r="DE437" s="8"/>
      <c r="DF437" s="8"/>
      <c r="DG437" s="8"/>
      <c r="DH437" s="8"/>
      <c r="DI437" s="8"/>
      <c r="DJ437" s="8"/>
      <c r="DK437" s="8"/>
      <c r="DL437" s="8"/>
      <c r="DM437" s="8"/>
      <c r="DN437" s="8"/>
      <c r="DO437" s="8"/>
      <c r="DP437" s="8"/>
      <c r="DQ437" s="8"/>
      <c r="DR437" s="8"/>
      <c r="DS437" s="8"/>
      <c r="DT437" s="8"/>
      <c r="DU437" s="8"/>
      <c r="DV437" s="8"/>
      <c r="DW437" s="8"/>
      <c r="DX437" s="8"/>
      <c r="DY437" s="8"/>
      <c r="DZ437" s="8"/>
      <c r="EA437" s="8"/>
      <c r="EB437" s="8"/>
      <c r="EC437" s="8"/>
      <c r="ED437" s="8"/>
      <c r="EE437" s="8"/>
      <c r="EF437" s="8"/>
      <c r="EG437" s="8"/>
      <c r="EH437" s="8"/>
      <c r="EI437" s="8"/>
      <c r="EJ437" s="8"/>
      <c r="EK437" s="8"/>
      <c r="EL437" s="8"/>
      <c r="EM437" s="8"/>
      <c r="EN437" s="8"/>
      <c r="EO437" s="8"/>
      <c r="EP437" s="8"/>
      <c r="EQ437" s="8"/>
      <c r="ER437" s="8"/>
      <c r="ES437" s="8"/>
      <c r="ET437" s="8"/>
      <c r="EU437" s="8"/>
      <c r="EV437" s="8"/>
      <c r="EW437" s="8"/>
      <c r="EX437" s="8"/>
      <c r="EY437" s="8"/>
      <c r="EZ437" s="8"/>
      <c r="FA437" s="8"/>
      <c r="FB437" s="8"/>
      <c r="FC437" s="8"/>
      <c r="FD437" s="8"/>
      <c r="FE437" s="8"/>
      <c r="FF437" s="8"/>
      <c r="FG437" s="8"/>
      <c r="FH437" s="8"/>
      <c r="FI437" s="8"/>
      <c r="FJ437" s="8"/>
    </row>
    <row r="438" spans="1:166" x14ac:dyDescent="0.25">
      <c r="A438" t="s">
        <v>128</v>
      </c>
      <c r="C438" s="6">
        <v>39546</v>
      </c>
      <c r="D438" s="5"/>
      <c r="E438" s="6"/>
      <c r="G438" s="5">
        <v>92</v>
      </c>
      <c r="H438" t="s">
        <v>114</v>
      </c>
      <c r="I438" s="7">
        <v>7.9</v>
      </c>
      <c r="J438">
        <v>750</v>
      </c>
      <c r="K438" s="5">
        <f t="shared" si="7"/>
        <v>168.77637130801685</v>
      </c>
      <c r="L438" s="5"/>
      <c r="M438" s="8"/>
      <c r="N438" s="7">
        <v>21.8</v>
      </c>
      <c r="O438" s="7"/>
      <c r="P438" s="7"/>
      <c r="Q438" s="5"/>
      <c r="R438" s="5"/>
      <c r="S438" s="5"/>
      <c r="T438" s="5"/>
      <c r="U438" s="5"/>
      <c r="V438" s="5"/>
      <c r="W438" s="5"/>
      <c r="X438" s="8"/>
      <c r="Y438" s="8"/>
      <c r="Z438" s="8"/>
      <c r="AA438" s="8"/>
      <c r="AB438" s="8"/>
      <c r="AC438" s="5"/>
      <c r="AD438" s="8"/>
      <c r="AE438" s="8"/>
      <c r="AF438" s="8"/>
      <c r="AG438" s="8"/>
      <c r="AH438" s="8"/>
      <c r="AI438" s="8"/>
      <c r="AJ438" s="5"/>
      <c r="AK438" s="8"/>
      <c r="AL438" s="8"/>
      <c r="AM438" s="8"/>
      <c r="AN438" s="8"/>
      <c r="AO438" s="8"/>
      <c r="AP438" s="8"/>
      <c r="AQ438" s="9"/>
      <c r="AR438" s="8"/>
      <c r="AS438" s="8"/>
      <c r="AT438" s="8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8"/>
      <c r="BJ438" s="5"/>
      <c r="BK438" s="5"/>
      <c r="BL438" s="5"/>
      <c r="BM438" s="8"/>
      <c r="BN438" s="8"/>
      <c r="BO438" s="7"/>
      <c r="BP438" s="5"/>
      <c r="BQ438" s="5"/>
      <c r="BR438" s="5"/>
      <c r="BS438" s="5"/>
      <c r="BT438" s="7"/>
      <c r="BU438" s="7"/>
      <c r="BV438" s="7"/>
      <c r="BW438" s="7"/>
      <c r="BX438" s="7"/>
      <c r="BY438" s="7"/>
      <c r="BZ438" s="7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8"/>
      <c r="CL438" s="5"/>
      <c r="CM438" s="5"/>
      <c r="CN438" s="8"/>
      <c r="CO438" s="5"/>
      <c r="CP438" s="5"/>
      <c r="CQ438" s="5"/>
      <c r="CR438" s="8"/>
      <c r="CS438" s="8"/>
      <c r="CT438" s="8"/>
      <c r="CU438" s="8"/>
      <c r="CV438" s="8"/>
      <c r="CW438" s="8"/>
      <c r="CX438" s="8"/>
      <c r="CY438" s="8"/>
      <c r="CZ438" s="8"/>
      <c r="DA438" s="8"/>
      <c r="DB438" s="8"/>
      <c r="DC438" s="8"/>
      <c r="DD438" s="8"/>
      <c r="DE438" s="8"/>
      <c r="DF438" s="8"/>
      <c r="DG438" s="8"/>
      <c r="DH438" s="8"/>
      <c r="DI438" s="8"/>
      <c r="DJ438" s="8"/>
      <c r="DK438" s="8"/>
      <c r="DL438" s="8"/>
      <c r="DM438" s="8"/>
      <c r="DN438" s="8"/>
      <c r="DO438" s="8"/>
      <c r="DP438" s="8"/>
      <c r="DQ438" s="8"/>
      <c r="DR438" s="8"/>
      <c r="DS438" s="8"/>
      <c r="DT438" s="8"/>
      <c r="DU438" s="8"/>
      <c r="DV438" s="8"/>
      <c r="DW438" s="8"/>
      <c r="DX438" s="8"/>
      <c r="DY438" s="8"/>
      <c r="DZ438" s="8"/>
      <c r="EA438" s="8"/>
      <c r="EB438" s="8"/>
      <c r="EC438" s="8"/>
      <c r="ED438" s="8"/>
      <c r="EE438" s="8"/>
      <c r="EF438" s="8"/>
      <c r="EG438" s="8"/>
      <c r="EH438" s="8"/>
      <c r="EI438" s="8"/>
      <c r="EJ438" s="8"/>
      <c r="EK438" s="8"/>
      <c r="EL438" s="8"/>
      <c r="EM438" s="8"/>
      <c r="EN438" s="8"/>
      <c r="EO438" s="8"/>
      <c r="EP438" s="8"/>
      <c r="EQ438" s="8"/>
      <c r="ER438" s="8"/>
      <c r="ES438" s="8"/>
      <c r="ET438" s="8"/>
      <c r="EU438" s="8"/>
      <c r="EV438" s="8"/>
      <c r="EW438" s="8"/>
      <c r="EX438" s="8"/>
      <c r="EY438" s="8"/>
      <c r="EZ438" s="8"/>
      <c r="FA438" s="8"/>
      <c r="FB438" s="8"/>
      <c r="FC438" s="8"/>
      <c r="FD438" s="8"/>
      <c r="FE438" s="8"/>
      <c r="FF438" s="8"/>
      <c r="FG438" s="8"/>
      <c r="FH438" s="8"/>
      <c r="FI438" s="8"/>
      <c r="FJ438" s="8"/>
    </row>
    <row r="439" spans="1:166" x14ac:dyDescent="0.25">
      <c r="A439" t="s">
        <v>128</v>
      </c>
      <c r="C439" s="6">
        <v>39552</v>
      </c>
      <c r="D439" s="5"/>
      <c r="E439" s="6"/>
      <c r="G439" s="5">
        <v>98</v>
      </c>
      <c r="H439" t="s">
        <v>114</v>
      </c>
      <c r="I439" s="7">
        <v>7.9</v>
      </c>
      <c r="J439">
        <v>750</v>
      </c>
      <c r="K439" s="5">
        <f t="shared" si="7"/>
        <v>168.77637130801685</v>
      </c>
      <c r="L439" s="5"/>
      <c r="M439" s="8"/>
      <c r="N439" s="8"/>
      <c r="O439" s="8"/>
      <c r="P439" s="8"/>
      <c r="Q439" s="5"/>
      <c r="R439" s="5"/>
      <c r="S439" s="5"/>
      <c r="T439" s="5"/>
      <c r="U439" s="5"/>
      <c r="V439" s="5"/>
      <c r="W439" s="5"/>
      <c r="X439" s="8"/>
      <c r="Y439" s="8"/>
      <c r="Z439" s="8"/>
      <c r="AA439" s="8"/>
      <c r="AB439" s="8"/>
      <c r="AC439" s="5">
        <v>455.36700716464509</v>
      </c>
      <c r="AD439" s="8"/>
      <c r="AE439" s="8"/>
      <c r="AF439" s="8"/>
      <c r="AG439" s="8"/>
      <c r="AH439" s="8"/>
      <c r="AI439" s="8"/>
      <c r="AJ439" s="5">
        <v>298.43844886426245</v>
      </c>
      <c r="AK439" s="8">
        <v>3.7875772900248958</v>
      </c>
      <c r="AL439" s="8"/>
      <c r="AM439" s="8"/>
      <c r="AN439" s="8"/>
      <c r="AO439" s="8"/>
      <c r="AP439" s="8"/>
      <c r="AQ439" s="9">
        <f>AK439/AJ439</f>
        <v>1.2691318107431876E-2</v>
      </c>
      <c r="AR439" s="8"/>
      <c r="AS439" s="8"/>
      <c r="AT439" s="8"/>
      <c r="AU439" s="5">
        <v>3.037712442461169</v>
      </c>
      <c r="AV439" s="5"/>
      <c r="AW439" s="5"/>
      <c r="AX439" s="5"/>
      <c r="AY439" s="5">
        <v>498.08600320369698</v>
      </c>
      <c r="AZ439" s="5"/>
      <c r="BA439" s="5"/>
      <c r="BB439" s="5"/>
      <c r="BC439" s="5"/>
      <c r="BD439" s="5"/>
      <c r="BE439" s="5"/>
      <c r="BF439" s="5">
        <v>0</v>
      </c>
      <c r="BG439" s="5">
        <v>0</v>
      </c>
      <c r="BH439" s="5">
        <v>501.12371564615813</v>
      </c>
      <c r="BI439" s="8"/>
      <c r="BJ439" s="5"/>
      <c r="BK439" s="5">
        <f>AC439+AJ439+BH439</f>
        <v>1254.9291716750656</v>
      </c>
      <c r="BL439" s="5"/>
      <c r="BM439" s="8">
        <f>BH439/BK439</f>
        <v>0.39932430208572151</v>
      </c>
      <c r="BN439" s="8"/>
      <c r="BO439" s="7"/>
      <c r="BP439" s="5"/>
      <c r="BQ439" s="5"/>
      <c r="BR439" s="5"/>
      <c r="BS439" s="5"/>
      <c r="BT439" s="7"/>
      <c r="BU439" s="7"/>
      <c r="BV439" s="7"/>
      <c r="BW439" s="7"/>
      <c r="BX439" s="8">
        <f>AC439/BK439</f>
        <v>0.36286271563583644</v>
      </c>
      <c r="BY439" s="8">
        <f>AJ439/BK439</f>
        <v>0.23781298227844214</v>
      </c>
      <c r="BZ439" s="8">
        <f>BH439/BK439</f>
        <v>0.39932430208572151</v>
      </c>
      <c r="CA439" s="5">
        <v>243.72453058885651</v>
      </c>
      <c r="CB439" s="5">
        <v>17.625912982299884</v>
      </c>
      <c r="CC439" s="5">
        <v>226.09861760655662</v>
      </c>
      <c r="CD439" s="5">
        <v>0</v>
      </c>
      <c r="CE439" s="5"/>
      <c r="CF439" s="5"/>
      <c r="CG439" s="5"/>
      <c r="CH439" s="5"/>
      <c r="CI439" s="5">
        <v>0</v>
      </c>
      <c r="CJ439" s="5"/>
      <c r="CK439" s="8"/>
      <c r="CL439" s="5"/>
      <c r="CM439" s="5"/>
      <c r="CN439" s="8"/>
      <c r="CO439" s="5"/>
      <c r="CP439" s="5"/>
      <c r="CQ439" s="5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  <c r="DD439" s="8"/>
      <c r="DE439" s="8"/>
      <c r="DF439" s="8"/>
      <c r="DG439" s="8"/>
      <c r="DH439" s="8"/>
      <c r="DI439" s="8"/>
      <c r="DJ439" s="8"/>
      <c r="DK439" s="8"/>
      <c r="DL439" s="8"/>
      <c r="DM439" s="8"/>
      <c r="DN439" s="8"/>
      <c r="DO439" s="8"/>
      <c r="DP439" s="8"/>
      <c r="DQ439" s="8"/>
      <c r="DR439" s="8"/>
      <c r="DS439" s="8"/>
      <c r="DT439" s="8"/>
      <c r="DU439" s="8"/>
      <c r="DV439" s="8"/>
      <c r="DW439" s="8"/>
      <c r="DX439" s="8"/>
      <c r="DY439" s="8"/>
      <c r="DZ439" s="8"/>
      <c r="EA439" s="8"/>
      <c r="EB439" s="8"/>
      <c r="EC439" s="8"/>
      <c r="ED439" s="8"/>
      <c r="EE439" s="8"/>
      <c r="EF439" s="8"/>
      <c r="EG439" s="8"/>
      <c r="EH439" s="8"/>
      <c r="EI439" s="8"/>
      <c r="EJ439" s="8"/>
      <c r="EK439" s="8"/>
      <c r="EL439" s="8"/>
      <c r="EM439" s="8"/>
      <c r="EN439" s="8"/>
      <c r="EO439" s="8"/>
      <c r="EP439" s="8"/>
      <c r="EQ439" s="8"/>
      <c r="ER439" s="8"/>
      <c r="ES439" s="8"/>
      <c r="ET439" s="8"/>
      <c r="EU439" s="8"/>
      <c r="EV439" s="8"/>
      <c r="EW439" s="8"/>
      <c r="EX439" s="8"/>
      <c r="EY439" s="8"/>
      <c r="EZ439" s="8"/>
      <c r="FA439" s="8"/>
      <c r="FB439" s="8"/>
      <c r="FC439" s="8"/>
      <c r="FD439" s="8"/>
      <c r="FE439" s="8"/>
      <c r="FF439" s="8"/>
      <c r="FG439" s="8"/>
      <c r="FH439" s="8"/>
      <c r="FI439" s="8"/>
      <c r="FJ439" s="8"/>
    </row>
    <row r="440" spans="1:166" x14ac:dyDescent="0.25">
      <c r="A440" t="s">
        <v>128</v>
      </c>
      <c r="C440" s="6">
        <v>39555</v>
      </c>
      <c r="D440" s="5"/>
      <c r="E440" s="6"/>
      <c r="G440" s="5">
        <v>101</v>
      </c>
      <c r="H440" t="s">
        <v>114</v>
      </c>
      <c r="I440" s="7">
        <v>7.9</v>
      </c>
      <c r="J440">
        <v>750</v>
      </c>
      <c r="K440" s="5">
        <f t="shared" si="7"/>
        <v>168.77637130801685</v>
      </c>
      <c r="L440" s="5"/>
      <c r="M440" s="8"/>
      <c r="N440" s="7">
        <v>22.35</v>
      </c>
      <c r="O440" s="7"/>
      <c r="P440" s="7"/>
      <c r="Q440" s="5"/>
      <c r="R440" s="5"/>
      <c r="S440" s="5"/>
      <c r="T440" s="5"/>
      <c r="U440" s="5"/>
      <c r="V440" s="5"/>
      <c r="W440" s="5"/>
      <c r="X440" s="8"/>
      <c r="Y440" s="8"/>
      <c r="Z440" s="8"/>
      <c r="AA440" s="8"/>
      <c r="AB440" s="8"/>
      <c r="AC440" s="5"/>
      <c r="AD440" s="8"/>
      <c r="AE440" s="8"/>
      <c r="AF440" s="8"/>
      <c r="AG440" s="8"/>
      <c r="AH440" s="8"/>
      <c r="AI440" s="8"/>
      <c r="AJ440" s="5"/>
      <c r="AK440" s="8"/>
      <c r="AL440" s="8"/>
      <c r="AM440" s="8"/>
      <c r="AN440" s="8"/>
      <c r="AO440" s="8"/>
      <c r="AP440" s="8"/>
      <c r="AQ440" s="9"/>
      <c r="AR440" s="8"/>
      <c r="AS440" s="8"/>
      <c r="AT440" s="8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8"/>
      <c r="BJ440" s="5"/>
      <c r="BK440" s="5"/>
      <c r="BL440" s="5"/>
      <c r="BM440" s="8"/>
      <c r="BN440" s="8"/>
      <c r="BO440" s="7"/>
      <c r="BP440" s="5"/>
      <c r="BQ440" s="5"/>
      <c r="BR440" s="5"/>
      <c r="BS440" s="5"/>
      <c r="BT440" s="7"/>
      <c r="BU440" s="7"/>
      <c r="BV440" s="7"/>
      <c r="BW440" s="7"/>
      <c r="BX440" s="7"/>
      <c r="BY440" s="7"/>
      <c r="BZ440" s="7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8"/>
      <c r="CL440" s="5"/>
      <c r="CM440" s="5"/>
      <c r="CN440" s="8"/>
      <c r="CO440" s="5"/>
      <c r="CP440" s="5"/>
      <c r="CQ440" s="5"/>
      <c r="CR440" s="8"/>
      <c r="CS440" s="8"/>
      <c r="CT440" s="8"/>
      <c r="CU440" s="8"/>
      <c r="CV440" s="8"/>
      <c r="CW440" s="8"/>
      <c r="CX440" s="8"/>
      <c r="CY440" s="8"/>
      <c r="CZ440" s="8"/>
      <c r="DA440" s="8"/>
      <c r="DB440" s="8"/>
      <c r="DC440" s="8"/>
      <c r="DD440" s="8"/>
      <c r="DE440" s="8"/>
      <c r="DF440" s="8"/>
      <c r="DG440" s="8"/>
      <c r="DH440" s="8"/>
      <c r="DI440" s="8"/>
      <c r="DJ440" s="8"/>
      <c r="DK440" s="8"/>
      <c r="DL440" s="8"/>
      <c r="DM440" s="8"/>
      <c r="DN440" s="8"/>
      <c r="DO440" s="8"/>
      <c r="DP440" s="8"/>
      <c r="DQ440" s="8"/>
      <c r="DR440" s="8"/>
      <c r="DS440" s="8"/>
      <c r="DT440" s="8"/>
      <c r="DU440" s="8"/>
      <c r="DV440" s="8"/>
      <c r="DW440" s="8"/>
      <c r="DX440" s="8"/>
      <c r="DY440" s="8"/>
      <c r="DZ440" s="8"/>
      <c r="EA440" s="8"/>
      <c r="EB440" s="8"/>
      <c r="EC440" s="8"/>
      <c r="ED440" s="8"/>
      <c r="EE440" s="8"/>
      <c r="EF440" s="8"/>
      <c r="EG440" s="8"/>
      <c r="EH440" s="8"/>
      <c r="EI440" s="8"/>
      <c r="EJ440" s="8"/>
      <c r="EK440" s="8"/>
      <c r="EL440" s="8"/>
      <c r="EM440" s="8"/>
      <c r="EN440" s="8"/>
      <c r="EO440" s="8"/>
      <c r="EP440" s="8"/>
      <c r="EQ440" s="8"/>
      <c r="ER440" s="8"/>
      <c r="ES440" s="8"/>
      <c r="ET440" s="8"/>
      <c r="EU440" s="8"/>
      <c r="EV440" s="8"/>
      <c r="EW440" s="8"/>
      <c r="EX440" s="8"/>
      <c r="EY440" s="8"/>
      <c r="EZ440" s="8"/>
      <c r="FA440" s="8"/>
      <c r="FB440" s="8"/>
      <c r="FC440" s="8"/>
      <c r="FD440" s="8"/>
      <c r="FE440" s="8"/>
      <c r="FF440" s="8"/>
      <c r="FG440" s="8"/>
      <c r="FH440" s="8"/>
      <c r="FI440" s="8"/>
      <c r="FJ440" s="8"/>
    </row>
    <row r="441" spans="1:166" x14ac:dyDescent="0.25">
      <c r="A441" t="s">
        <v>128</v>
      </c>
      <c r="C441" s="6">
        <v>39566</v>
      </c>
      <c r="D441" s="5"/>
      <c r="E441" s="6"/>
      <c r="G441" s="5">
        <v>112</v>
      </c>
      <c r="H441" t="s">
        <v>114</v>
      </c>
      <c r="I441" s="7">
        <v>7.9</v>
      </c>
      <c r="J441">
        <v>750</v>
      </c>
      <c r="K441" s="5">
        <f t="shared" si="7"/>
        <v>168.77637130801685</v>
      </c>
      <c r="L441" s="5"/>
      <c r="M441" s="8"/>
      <c r="N441" s="8"/>
      <c r="O441" s="8"/>
      <c r="P441" s="8"/>
      <c r="Q441" s="5"/>
      <c r="R441" s="5"/>
      <c r="S441" s="5"/>
      <c r="T441" s="5"/>
      <c r="U441" s="5"/>
      <c r="V441" s="5"/>
      <c r="W441" s="5"/>
      <c r="X441" s="8"/>
      <c r="Y441" s="8"/>
      <c r="Z441" s="8"/>
      <c r="AA441" s="8"/>
      <c r="AB441" s="8"/>
      <c r="AC441" s="5">
        <v>398.15882911729318</v>
      </c>
      <c r="AD441" s="8"/>
      <c r="AE441" s="8"/>
      <c r="AF441" s="8"/>
      <c r="AG441" s="8"/>
      <c r="AH441" s="8"/>
      <c r="AI441" s="8"/>
      <c r="AJ441" s="5">
        <v>234.76027264868827</v>
      </c>
      <c r="AK441" s="8">
        <v>2.9177207398905391</v>
      </c>
      <c r="AL441" s="8"/>
      <c r="AM441" s="8"/>
      <c r="AN441" s="8"/>
      <c r="AO441" s="8"/>
      <c r="AP441" s="8"/>
      <c r="AQ441" s="9">
        <f>AK441/AJ441</f>
        <v>1.2428511463934195E-2</v>
      </c>
      <c r="AR441" s="8"/>
      <c r="AS441" s="8"/>
      <c r="AT441" s="8"/>
      <c r="AU441" s="5">
        <v>0</v>
      </c>
      <c r="AV441" s="5"/>
      <c r="AW441" s="5"/>
      <c r="AX441" s="5"/>
      <c r="AY441" s="5">
        <v>655.2980707329591</v>
      </c>
      <c r="AZ441" s="5"/>
      <c r="BA441" s="5"/>
      <c r="BB441" s="5"/>
      <c r="BC441" s="5"/>
      <c r="BD441" s="5"/>
      <c r="BE441" s="5"/>
      <c r="BF441" s="5">
        <v>0</v>
      </c>
      <c r="BG441" s="5">
        <v>0</v>
      </c>
      <c r="BH441" s="5">
        <v>655.2980707329591</v>
      </c>
      <c r="BI441" s="8"/>
      <c r="BJ441" s="5"/>
      <c r="BK441" s="5">
        <f>AC441+AJ441+BH441</f>
        <v>1288.2171724989405</v>
      </c>
      <c r="BL441" s="5"/>
      <c r="BM441" s="8">
        <f>BH441/BK441</f>
        <v>0.50868602338360625</v>
      </c>
      <c r="BN441" s="8"/>
      <c r="BO441" s="7"/>
      <c r="BP441" s="5"/>
      <c r="BQ441" s="5"/>
      <c r="BR441" s="5"/>
      <c r="BS441" s="5"/>
      <c r="BT441" s="7"/>
      <c r="BU441" s="7"/>
      <c r="BV441" s="7"/>
      <c r="BW441" s="7"/>
      <c r="BX441" s="8">
        <f>AC441/BK441</f>
        <v>0.30907741149337975</v>
      </c>
      <c r="BY441" s="8">
        <f>AJ441/BK441</f>
        <v>0.18223656512301412</v>
      </c>
      <c r="BZ441" s="8">
        <f>BH441/BK441</f>
        <v>0.50868602338360625</v>
      </c>
      <c r="CA441" s="5">
        <v>168.84973376121366</v>
      </c>
      <c r="CB441" s="5">
        <v>0</v>
      </c>
      <c r="CC441" s="5">
        <v>168.84973376121366</v>
      </c>
      <c r="CD441" s="5">
        <v>0</v>
      </c>
      <c r="CE441" s="5"/>
      <c r="CF441" s="5"/>
      <c r="CG441" s="5"/>
      <c r="CH441" s="5"/>
      <c r="CI441" s="5">
        <v>0</v>
      </c>
      <c r="CJ441" s="5"/>
      <c r="CK441" s="8"/>
      <c r="CL441" s="5"/>
      <c r="CM441" s="5"/>
      <c r="CN441" s="8"/>
      <c r="CO441" s="5"/>
      <c r="CP441" s="5"/>
      <c r="CQ441" s="5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8"/>
      <c r="DE441" s="8"/>
      <c r="DF441" s="8"/>
      <c r="DG441" s="8"/>
      <c r="DH441" s="8"/>
      <c r="DI441" s="8"/>
      <c r="DJ441" s="8"/>
      <c r="DK441" s="8"/>
      <c r="DL441" s="8"/>
      <c r="DM441" s="8"/>
      <c r="DN441" s="8"/>
      <c r="DO441" s="8"/>
      <c r="DP441" s="8"/>
      <c r="DQ441" s="8"/>
      <c r="DR441" s="8"/>
      <c r="DS441" s="8"/>
      <c r="DT441" s="8"/>
      <c r="DU441" s="8"/>
      <c r="DV441" s="8"/>
      <c r="DW441" s="8"/>
      <c r="DX441" s="8"/>
      <c r="DY441" s="8"/>
      <c r="DZ441" s="8"/>
      <c r="EA441" s="8"/>
      <c r="EB441" s="8"/>
      <c r="EC441" s="8"/>
      <c r="ED441" s="8"/>
      <c r="EE441" s="8"/>
      <c r="EF441" s="8"/>
      <c r="EG441" s="8"/>
      <c r="EH441" s="8"/>
      <c r="EI441" s="8"/>
      <c r="EJ441" s="8"/>
      <c r="EK441" s="8"/>
      <c r="EL441" s="8"/>
      <c r="EM441" s="8"/>
      <c r="EN441" s="8"/>
      <c r="EO441" s="8"/>
      <c r="EP441" s="8"/>
      <c r="EQ441" s="8"/>
      <c r="ER441" s="8"/>
      <c r="ES441" s="8"/>
      <c r="ET441" s="8"/>
      <c r="EU441" s="8"/>
      <c r="EV441" s="8"/>
      <c r="EW441" s="8"/>
      <c r="EX441" s="8"/>
      <c r="EY441" s="8"/>
      <c r="EZ441" s="8"/>
      <c r="FA441" s="8"/>
      <c r="FB441" s="8"/>
      <c r="FC441" s="8"/>
      <c r="FD441" s="8"/>
      <c r="FE441" s="8"/>
      <c r="FF441" s="8"/>
      <c r="FG441" s="8"/>
      <c r="FH441" s="8"/>
      <c r="FI441" s="8"/>
      <c r="FJ441" s="8"/>
    </row>
    <row r="442" spans="1:166" x14ac:dyDescent="0.25">
      <c r="A442" t="s">
        <v>128</v>
      </c>
      <c r="C442" s="6">
        <v>39568</v>
      </c>
      <c r="D442" s="5">
        <v>7</v>
      </c>
      <c r="E442" t="s">
        <v>208</v>
      </c>
      <c r="F442" t="s">
        <v>14</v>
      </c>
      <c r="G442" s="5">
        <v>114</v>
      </c>
      <c r="H442" t="s">
        <v>114</v>
      </c>
      <c r="I442" s="7">
        <v>7.9</v>
      </c>
      <c r="J442">
        <v>750</v>
      </c>
      <c r="K442" s="5">
        <f t="shared" si="7"/>
        <v>168.77637130801685</v>
      </c>
      <c r="L442" s="5"/>
      <c r="M442" s="8"/>
      <c r="N442" s="7">
        <v>24.4</v>
      </c>
      <c r="O442" s="7"/>
      <c r="P442" s="7"/>
      <c r="Q442" s="5"/>
      <c r="R442" s="5"/>
      <c r="S442" s="5"/>
      <c r="T442" s="5"/>
      <c r="U442" s="5">
        <v>114</v>
      </c>
      <c r="V442" s="5"/>
      <c r="W442" s="5"/>
      <c r="X442" s="8"/>
      <c r="Y442" s="8"/>
      <c r="Z442" s="8"/>
      <c r="AA442" s="8"/>
      <c r="AB442" s="8"/>
      <c r="AC442" s="5"/>
      <c r="AD442" s="8"/>
      <c r="AE442" s="8"/>
      <c r="AF442" s="8"/>
      <c r="AG442" s="8"/>
      <c r="AH442" s="8"/>
      <c r="AI442" s="8"/>
      <c r="AJ442" s="5"/>
      <c r="AK442" s="8"/>
      <c r="AL442" s="8"/>
      <c r="AM442" s="8"/>
      <c r="AN442" s="8"/>
      <c r="AO442" s="8"/>
      <c r="AP442" s="8"/>
      <c r="AQ442" s="9"/>
      <c r="AR442" s="8"/>
      <c r="AS442" s="8"/>
      <c r="AT442" s="8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8"/>
      <c r="BJ442" s="5"/>
      <c r="BK442" s="5"/>
      <c r="BL442" s="5"/>
      <c r="BM442" s="8"/>
      <c r="BN442" s="8"/>
      <c r="BO442" s="7"/>
      <c r="BP442" s="5"/>
      <c r="BQ442" s="5"/>
      <c r="BR442" s="5"/>
      <c r="BS442" s="5"/>
      <c r="BT442" s="7"/>
      <c r="BU442" s="7"/>
      <c r="BV442" s="7"/>
      <c r="BW442" s="7"/>
      <c r="BX442" s="7"/>
      <c r="BY442" s="7"/>
      <c r="BZ442" s="7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8"/>
      <c r="CL442" s="5"/>
      <c r="CM442" s="5"/>
      <c r="CN442" s="8"/>
      <c r="CO442" s="5"/>
      <c r="CP442" s="5"/>
      <c r="CQ442" s="5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  <c r="DD442" s="8"/>
      <c r="DE442" s="8"/>
      <c r="DF442" s="8"/>
      <c r="DG442" s="8"/>
      <c r="DH442" s="8"/>
      <c r="DI442" s="8"/>
      <c r="DJ442" s="8"/>
      <c r="DK442" s="8"/>
      <c r="DL442" s="8"/>
      <c r="DM442" s="8"/>
      <c r="DN442" s="8"/>
      <c r="DO442" s="8"/>
      <c r="DP442" s="8"/>
      <c r="DQ442" s="8"/>
      <c r="DR442" s="8"/>
      <c r="DS442" s="8"/>
      <c r="DT442" s="8"/>
      <c r="DU442" s="8"/>
      <c r="DV442" s="8"/>
      <c r="DW442" s="8"/>
      <c r="DX442" s="8"/>
      <c r="DY442" s="8"/>
      <c r="DZ442" s="8"/>
      <c r="EA442" s="8"/>
      <c r="EB442" s="8"/>
      <c r="EC442" s="8"/>
      <c r="ED442" s="8"/>
      <c r="EE442" s="8"/>
      <c r="EF442" s="8"/>
      <c r="EG442" s="8"/>
      <c r="EH442" s="8"/>
      <c r="EI442" s="8"/>
      <c r="EJ442" s="8"/>
      <c r="EK442" s="8"/>
      <c r="EL442" s="8"/>
      <c r="EM442" s="8"/>
      <c r="EN442" s="8"/>
      <c r="EO442" s="8"/>
      <c r="EP442" s="8"/>
      <c r="EQ442" s="8"/>
      <c r="ER442" s="8"/>
      <c r="ES442" s="8"/>
      <c r="ET442" s="8"/>
      <c r="EU442" s="8"/>
      <c r="EV442" s="8"/>
      <c r="EW442" s="8"/>
      <c r="EX442" s="8"/>
      <c r="EY442" s="8"/>
      <c r="EZ442" s="8"/>
      <c r="FA442" s="8"/>
      <c r="FB442" s="8"/>
      <c r="FC442" s="8"/>
      <c r="FD442" s="8"/>
      <c r="FE442" s="8"/>
      <c r="FF442" s="8"/>
      <c r="FG442" s="8"/>
      <c r="FH442" s="8"/>
      <c r="FI442" s="8"/>
      <c r="FJ442" s="8"/>
    </row>
    <row r="443" spans="1:166" x14ac:dyDescent="0.25">
      <c r="A443" t="s">
        <v>128</v>
      </c>
      <c r="C443" s="6">
        <v>39596</v>
      </c>
      <c r="D443" s="5"/>
      <c r="E443" s="6"/>
      <c r="G443" s="5">
        <v>142</v>
      </c>
      <c r="H443" t="s">
        <v>114</v>
      </c>
      <c r="I443" s="7">
        <v>7.9</v>
      </c>
      <c r="J443">
        <v>750</v>
      </c>
      <c r="K443" s="5">
        <f t="shared" si="7"/>
        <v>168.77637130801685</v>
      </c>
      <c r="L443" s="5"/>
      <c r="M443" s="8"/>
      <c r="N443" s="8"/>
      <c r="O443" s="8"/>
      <c r="P443" s="8"/>
      <c r="Q443" s="5"/>
      <c r="R443" s="5"/>
      <c r="S443" s="5"/>
      <c r="T443" s="5"/>
      <c r="U443" s="5"/>
      <c r="V443" s="5"/>
      <c r="W443" s="5"/>
      <c r="X443" s="8"/>
      <c r="Y443" s="8"/>
      <c r="Z443" s="8"/>
      <c r="AA443" s="8"/>
      <c r="AB443" s="8"/>
      <c r="AC443" s="5">
        <v>281.99604008750731</v>
      </c>
      <c r="AD443" s="8"/>
      <c r="AE443" s="8"/>
      <c r="AF443" s="8"/>
      <c r="AG443" s="8"/>
      <c r="AH443" s="8"/>
      <c r="AI443" s="8"/>
      <c r="AJ443" s="5">
        <v>109.84671290441352</v>
      </c>
      <c r="AK443" s="8">
        <v>1.437399622189792</v>
      </c>
      <c r="AL443" s="8"/>
      <c r="AM443" s="8"/>
      <c r="AN443" s="8"/>
      <c r="AO443" s="8"/>
      <c r="AP443" s="8"/>
      <c r="AQ443" s="9">
        <f>AK443/AJ443</f>
        <v>1.3085504192015188E-2</v>
      </c>
      <c r="AR443" s="8"/>
      <c r="AS443" s="8"/>
      <c r="AT443" s="8"/>
      <c r="AU443" s="5">
        <v>0</v>
      </c>
      <c r="AV443" s="5"/>
      <c r="AW443" s="5"/>
      <c r="AX443" s="5"/>
      <c r="AY443" s="5">
        <v>233.00184828600877</v>
      </c>
      <c r="AZ443" s="5"/>
      <c r="BA443" s="5"/>
      <c r="BB443" s="5"/>
      <c r="BC443" s="5"/>
      <c r="BD443" s="5"/>
      <c r="BE443" s="5"/>
      <c r="BF443" s="5">
        <v>1.6831650640129545</v>
      </c>
      <c r="BG443" s="5">
        <v>461.54152066126744</v>
      </c>
      <c r="BH443" s="5">
        <v>696.22653401128923</v>
      </c>
      <c r="BI443" s="8"/>
      <c r="BJ443" s="5"/>
      <c r="BK443" s="5">
        <f>AC443+AJ443+BH443</f>
        <v>1088.0692870032101</v>
      </c>
      <c r="BL443" s="5"/>
      <c r="BM443" s="8">
        <f>BH443/BK443</f>
        <v>0.63987334476543789</v>
      </c>
      <c r="BN443" s="8"/>
      <c r="BO443" s="7"/>
      <c r="BP443" s="5"/>
      <c r="BQ443" s="5"/>
      <c r="BR443" s="5"/>
      <c r="BS443" s="5"/>
      <c r="BT443" s="7"/>
      <c r="BU443" s="7"/>
      <c r="BV443" s="7"/>
      <c r="BW443" s="7"/>
      <c r="BX443" s="8">
        <f>AC443/BK443</f>
        <v>0.25917103208030845</v>
      </c>
      <c r="BY443" s="8">
        <f>AJ443/BK443</f>
        <v>0.10095562315425363</v>
      </c>
      <c r="BZ443" s="8">
        <f>BH443/BK443</f>
        <v>0.63987334476543789</v>
      </c>
      <c r="CA443" s="5">
        <v>108.52367911786547</v>
      </c>
      <c r="CB443" s="5">
        <v>0</v>
      </c>
      <c r="CC443" s="5">
        <v>43.71580148150386</v>
      </c>
      <c r="CD443" s="5">
        <v>61.94001186841674</v>
      </c>
      <c r="CE443" s="5"/>
      <c r="CF443" s="5"/>
      <c r="CG443" s="5"/>
      <c r="CH443" s="5"/>
      <c r="CI443" s="5">
        <v>2.8678657679448603</v>
      </c>
      <c r="CJ443" s="5"/>
      <c r="CK443" s="8"/>
      <c r="CL443" s="5"/>
      <c r="CM443" s="5"/>
      <c r="CN443" s="8"/>
      <c r="CO443" s="5"/>
      <c r="CP443" s="5"/>
      <c r="CQ443" s="5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8"/>
      <c r="DE443" s="8"/>
      <c r="DF443" s="8"/>
      <c r="DG443" s="8"/>
      <c r="DH443" s="8"/>
      <c r="DI443" s="8"/>
      <c r="DJ443" s="8"/>
      <c r="DK443" s="8"/>
      <c r="DL443" s="8"/>
      <c r="DM443" s="8"/>
      <c r="DN443" s="8"/>
      <c r="DO443" s="8"/>
      <c r="DP443" s="8"/>
      <c r="DQ443" s="8"/>
      <c r="DR443" s="8"/>
      <c r="DS443" s="8"/>
      <c r="DT443" s="8"/>
      <c r="DU443" s="8"/>
      <c r="DV443" s="8"/>
      <c r="DW443" s="8"/>
      <c r="DX443" s="8"/>
      <c r="DY443" s="8"/>
      <c r="DZ443" s="8"/>
      <c r="EA443" s="8"/>
      <c r="EB443" s="8"/>
      <c r="EC443" s="8"/>
      <c r="ED443" s="8"/>
      <c r="EE443" s="8"/>
      <c r="EF443" s="8"/>
      <c r="EG443" s="8"/>
      <c r="EH443" s="8"/>
      <c r="EI443" s="8"/>
      <c r="EJ443" s="8"/>
      <c r="EK443" s="8"/>
      <c r="EL443" s="8"/>
      <c r="EM443" s="8"/>
      <c r="EN443" s="8"/>
      <c r="EO443" s="8"/>
      <c r="EP443" s="8"/>
      <c r="EQ443" s="8"/>
      <c r="ER443" s="8"/>
      <c r="ES443" s="8"/>
      <c r="ET443" s="8"/>
      <c r="EU443" s="8"/>
      <c r="EV443" s="8"/>
      <c r="EW443" s="8"/>
      <c r="EX443" s="8"/>
      <c r="EY443" s="8"/>
      <c r="EZ443" s="8"/>
      <c r="FA443" s="8"/>
      <c r="FB443" s="8"/>
      <c r="FC443" s="8"/>
      <c r="FD443" s="8"/>
      <c r="FE443" s="8"/>
      <c r="FF443" s="8"/>
      <c r="FG443" s="8"/>
      <c r="FH443" s="8"/>
      <c r="FI443" s="8"/>
      <c r="FJ443" s="8"/>
    </row>
    <row r="444" spans="1:166" x14ac:dyDescent="0.25">
      <c r="A444" t="s">
        <v>128</v>
      </c>
      <c r="C444" s="6">
        <v>39610</v>
      </c>
      <c r="D444" s="5"/>
      <c r="E444" s="6"/>
      <c r="G444" s="5">
        <v>156</v>
      </c>
      <c r="H444" t="s">
        <v>114</v>
      </c>
      <c r="I444" s="7">
        <v>7.9</v>
      </c>
      <c r="J444">
        <v>750</v>
      </c>
      <c r="K444" s="5">
        <f t="shared" si="7"/>
        <v>168.77637130801685</v>
      </c>
      <c r="L444" s="5"/>
      <c r="M444" s="8"/>
      <c r="N444" s="8"/>
      <c r="O444" s="8"/>
      <c r="P444" s="8"/>
      <c r="Q444" s="5"/>
      <c r="R444" s="5"/>
      <c r="S444" s="5"/>
      <c r="T444" s="5"/>
      <c r="U444" s="5"/>
      <c r="V444" s="5"/>
      <c r="W444" s="5"/>
      <c r="X444" s="8"/>
      <c r="Y444" s="8"/>
      <c r="Z444" s="8"/>
      <c r="AA444" s="8"/>
      <c r="AB444" s="8"/>
      <c r="AC444" s="5">
        <v>355.40782584734086</v>
      </c>
      <c r="AD444" s="8"/>
      <c r="AE444" s="8"/>
      <c r="AF444" s="8"/>
      <c r="AG444" s="8"/>
      <c r="AH444" s="8"/>
      <c r="AI444" s="8"/>
      <c r="AJ444" s="5">
        <v>133.99283549187106</v>
      </c>
      <c r="AK444" s="8"/>
      <c r="AL444" s="8"/>
      <c r="AM444" s="8"/>
      <c r="AN444" s="8"/>
      <c r="AO444" s="8"/>
      <c r="AP444" s="8"/>
      <c r="AQ444" s="9"/>
      <c r="AR444" s="8"/>
      <c r="AS444" s="8"/>
      <c r="AT444" s="8"/>
      <c r="AU444" s="5">
        <v>0</v>
      </c>
      <c r="AV444" s="5"/>
      <c r="AW444" s="5"/>
      <c r="AX444" s="5"/>
      <c r="AY444" s="5">
        <v>124.18848167539268</v>
      </c>
      <c r="AZ444" s="5"/>
      <c r="BA444" s="5"/>
      <c r="BB444" s="5"/>
      <c r="BC444" s="5"/>
      <c r="BD444" s="5"/>
      <c r="BE444" s="5"/>
      <c r="BF444" s="5">
        <v>78.162487370258106</v>
      </c>
      <c r="BG444" s="5">
        <v>693.93037567741362</v>
      </c>
      <c r="BH444" s="5">
        <v>896.28134472306431</v>
      </c>
      <c r="BI444" s="8"/>
      <c r="BJ444" s="5"/>
      <c r="BK444" s="5">
        <f>AC444+AJ444+BH444</f>
        <v>1385.6820060622763</v>
      </c>
      <c r="BL444" s="5"/>
      <c r="BM444" s="8">
        <f>BH444/BK444</f>
        <v>0.64681603773584906</v>
      </c>
      <c r="BN444" s="8"/>
      <c r="BO444" s="7"/>
      <c r="BP444" s="5"/>
      <c r="BQ444" s="5"/>
      <c r="BR444" s="5"/>
      <c r="BS444" s="5"/>
      <c r="BT444" s="7"/>
      <c r="BU444" s="7"/>
      <c r="BV444" s="7"/>
      <c r="BW444" s="7"/>
      <c r="BX444" s="8">
        <f>AC444/BK444</f>
        <v>0.25648584905660371</v>
      </c>
      <c r="BY444" s="8">
        <f>AJ444/BK444</f>
        <v>9.6698113207547176E-2</v>
      </c>
      <c r="BZ444" s="8">
        <f>BH444/BK444</f>
        <v>0.64681603773584906</v>
      </c>
      <c r="CA444" s="5">
        <v>179.74648663543675</v>
      </c>
      <c r="CB444" s="5">
        <v>0</v>
      </c>
      <c r="CC444" s="5">
        <v>35.404611003949668</v>
      </c>
      <c r="CD444" s="5">
        <v>114.38412785891431</v>
      </c>
      <c r="CE444" s="5"/>
      <c r="CF444" s="5"/>
      <c r="CG444" s="5"/>
      <c r="CH444" s="5"/>
      <c r="CI444" s="5">
        <v>29.957747772572795</v>
      </c>
      <c r="CJ444" s="5"/>
      <c r="CK444" s="8"/>
      <c r="CL444" s="5"/>
      <c r="CM444" s="5"/>
      <c r="CN444" s="8"/>
      <c r="CO444" s="5"/>
      <c r="CP444" s="5"/>
      <c r="CQ444" s="5"/>
      <c r="CR444" s="8"/>
      <c r="CS444" s="8"/>
      <c r="CT444" s="8"/>
      <c r="CU444" s="8"/>
      <c r="CV444" s="8"/>
      <c r="CW444" s="8"/>
      <c r="CX444" s="8"/>
      <c r="CY444" s="8"/>
      <c r="CZ444" s="8"/>
      <c r="DA444" s="8"/>
      <c r="DB444" s="8"/>
      <c r="DC444" s="8"/>
      <c r="DD444" s="8"/>
      <c r="DE444" s="8"/>
      <c r="DF444" s="8"/>
      <c r="DG444" s="8"/>
      <c r="DH444" s="8"/>
      <c r="DI444" s="8"/>
      <c r="DJ444" s="8"/>
      <c r="DK444" s="8"/>
      <c r="DL444" s="8"/>
      <c r="DM444" s="8"/>
      <c r="DN444" s="8"/>
      <c r="DO444" s="8"/>
      <c r="DP444" s="8"/>
      <c r="DQ444" s="8"/>
      <c r="DR444" s="8"/>
      <c r="DS444" s="8"/>
      <c r="DT444" s="8"/>
      <c r="DU444" s="8"/>
      <c r="DV444" s="8"/>
      <c r="DW444" s="8"/>
      <c r="DX444" s="8"/>
      <c r="DY444" s="8"/>
      <c r="DZ444" s="8"/>
      <c r="EA444" s="8"/>
      <c r="EB444" s="8"/>
      <c r="EC444" s="8"/>
      <c r="ED444" s="8"/>
      <c r="EE444" s="8"/>
      <c r="EF444" s="8"/>
      <c r="EG444" s="8"/>
      <c r="EH444" s="8"/>
      <c r="EI444" s="8"/>
      <c r="EJ444" s="8"/>
      <c r="EK444" s="8"/>
      <c r="EL444" s="8"/>
      <c r="EM444" s="8"/>
      <c r="EN444" s="8"/>
      <c r="EO444" s="8"/>
      <c r="EP444" s="8"/>
      <c r="EQ444" s="8"/>
      <c r="ER444" s="8"/>
      <c r="ES444" s="8"/>
      <c r="ET444" s="8"/>
      <c r="EU444" s="8"/>
      <c r="EV444" s="8"/>
      <c r="EW444" s="8"/>
      <c r="EX444" s="8"/>
      <c r="EY444" s="8"/>
      <c r="EZ444" s="8"/>
      <c r="FA444" s="8"/>
      <c r="FB444" s="8"/>
      <c r="FC444" s="8"/>
      <c r="FD444" s="8"/>
      <c r="FE444" s="8"/>
      <c r="FF444" s="8"/>
      <c r="FG444" s="8"/>
      <c r="FH444" s="8"/>
      <c r="FI444" s="8"/>
      <c r="FJ444" s="8"/>
    </row>
    <row r="445" spans="1:166" x14ac:dyDescent="0.25">
      <c r="A445" t="s">
        <v>128</v>
      </c>
      <c r="C445" s="6">
        <v>39613</v>
      </c>
      <c r="D445" s="5">
        <v>9</v>
      </c>
      <c r="E445" s="6" t="s">
        <v>207</v>
      </c>
      <c r="F445" t="s">
        <v>15</v>
      </c>
      <c r="G445" s="5">
        <v>159</v>
      </c>
      <c r="H445" t="s">
        <v>114</v>
      </c>
      <c r="I445" s="7">
        <v>7.9</v>
      </c>
      <c r="J445">
        <v>750</v>
      </c>
      <c r="K445" s="5">
        <f t="shared" si="7"/>
        <v>168.77637130801685</v>
      </c>
      <c r="L445" s="5"/>
      <c r="M445" s="8"/>
      <c r="N445" s="8"/>
      <c r="O445" s="8"/>
      <c r="P445" s="8"/>
      <c r="Q445" s="5"/>
      <c r="R445" s="5"/>
      <c r="S445" s="5"/>
      <c r="T445" s="5"/>
      <c r="U445" s="5"/>
      <c r="V445" s="5">
        <v>159</v>
      </c>
      <c r="W445" s="5"/>
      <c r="X445" s="8"/>
      <c r="Y445" s="8"/>
      <c r="Z445" s="8"/>
      <c r="AA445" s="8"/>
      <c r="AB445" s="8"/>
      <c r="AC445" s="5"/>
      <c r="AD445" s="8"/>
      <c r="AE445" s="8"/>
      <c r="AF445" s="8"/>
      <c r="AG445" s="8"/>
      <c r="AH445" s="8"/>
      <c r="AI445" s="8"/>
      <c r="AJ445" s="5"/>
      <c r="AK445" s="8"/>
      <c r="AL445" s="8"/>
      <c r="AM445" s="8"/>
      <c r="AN445" s="8"/>
      <c r="AO445" s="8"/>
      <c r="AP445" s="8"/>
      <c r="AQ445" s="9"/>
      <c r="AR445" s="8"/>
      <c r="AS445" s="8"/>
      <c r="AT445" s="8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8"/>
      <c r="BJ445" s="5"/>
      <c r="BK445" s="5"/>
      <c r="BL445" s="5"/>
      <c r="BM445" s="8"/>
      <c r="BN445" s="8"/>
      <c r="BO445" s="7"/>
      <c r="BP445" s="5"/>
      <c r="BQ445" s="5"/>
      <c r="BR445" s="5"/>
      <c r="BS445" s="5"/>
      <c r="BT445" s="7"/>
      <c r="BU445" s="7"/>
      <c r="BV445" s="7"/>
      <c r="BW445" s="7"/>
      <c r="BX445" s="7"/>
      <c r="BY445" s="7"/>
      <c r="BZ445" s="7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8"/>
      <c r="CL445" s="5"/>
      <c r="CM445" s="5"/>
      <c r="CN445" s="8"/>
      <c r="CO445" s="5"/>
      <c r="CP445" s="5"/>
      <c r="CQ445" s="5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8"/>
      <c r="DE445" s="8"/>
      <c r="DF445" s="8"/>
      <c r="DG445" s="8"/>
      <c r="DH445" s="8"/>
      <c r="DI445" s="8"/>
      <c r="DJ445" s="8"/>
      <c r="DK445" s="8"/>
      <c r="DL445" s="8"/>
      <c r="DM445" s="8"/>
      <c r="DN445" s="8"/>
      <c r="DO445" s="8"/>
      <c r="DP445" s="8"/>
      <c r="DQ445" s="8"/>
      <c r="DR445" s="8"/>
      <c r="DS445" s="8"/>
      <c r="DT445" s="8"/>
      <c r="DU445" s="8"/>
      <c r="DV445" s="8"/>
      <c r="DW445" s="8"/>
      <c r="DX445" s="8"/>
      <c r="DY445" s="8"/>
      <c r="DZ445" s="8"/>
      <c r="EA445" s="8"/>
      <c r="EB445" s="8"/>
      <c r="EC445" s="8"/>
      <c r="ED445" s="8"/>
      <c r="EE445" s="8"/>
      <c r="EF445" s="8"/>
      <c r="EG445" s="8"/>
      <c r="EH445" s="8"/>
      <c r="EI445" s="8"/>
      <c r="EJ445" s="8"/>
      <c r="EK445" s="8"/>
      <c r="EL445" s="8"/>
      <c r="EM445" s="8"/>
      <c r="EN445" s="8"/>
      <c r="EO445" s="8"/>
      <c r="EP445" s="8"/>
      <c r="EQ445" s="8"/>
      <c r="ER445" s="8"/>
      <c r="ES445" s="8"/>
      <c r="ET445" s="8"/>
      <c r="EU445" s="8"/>
      <c r="EV445" s="8"/>
      <c r="EW445" s="8"/>
      <c r="EX445" s="8"/>
      <c r="EY445" s="8"/>
      <c r="EZ445" s="8"/>
      <c r="FA445" s="8"/>
      <c r="FB445" s="8"/>
      <c r="FC445" s="8"/>
      <c r="FD445" s="8"/>
      <c r="FE445" s="8"/>
      <c r="FF445" s="8"/>
      <c r="FG445" s="8"/>
      <c r="FH445" s="8"/>
      <c r="FI445" s="8"/>
      <c r="FJ445" s="8"/>
    </row>
    <row r="446" spans="1:166" x14ac:dyDescent="0.25">
      <c r="A446" t="s">
        <v>128</v>
      </c>
      <c r="C446" s="6">
        <v>39619</v>
      </c>
      <c r="D446" s="5">
        <v>10</v>
      </c>
      <c r="E446" s="6" t="s">
        <v>108</v>
      </c>
      <c r="F446" t="s">
        <v>16</v>
      </c>
      <c r="G446" s="5">
        <v>165</v>
      </c>
      <c r="H446" t="s">
        <v>114</v>
      </c>
      <c r="I446" s="7">
        <v>7.9</v>
      </c>
      <c r="J446">
        <v>750</v>
      </c>
      <c r="K446" s="5">
        <f t="shared" si="7"/>
        <v>168.77637130801685</v>
      </c>
      <c r="L446" s="5"/>
      <c r="M446" s="8"/>
      <c r="N446" s="8"/>
      <c r="O446" s="8"/>
      <c r="P446" s="8"/>
      <c r="Q446" s="5"/>
      <c r="R446" s="5"/>
      <c r="S446" s="5"/>
      <c r="T446" s="5"/>
      <c r="U446" s="5"/>
      <c r="V446" s="5"/>
      <c r="W446" s="5"/>
      <c r="X446" s="8"/>
      <c r="Y446" s="8"/>
      <c r="Z446" s="8"/>
      <c r="AA446" s="8"/>
      <c r="AB446" s="8"/>
      <c r="AC446" s="5"/>
      <c r="AD446" s="8"/>
      <c r="AE446" s="8"/>
      <c r="AF446" s="8"/>
      <c r="AG446" s="8"/>
      <c r="AH446" s="8"/>
      <c r="AI446" s="8"/>
      <c r="AJ446" s="5"/>
      <c r="AK446" s="8"/>
      <c r="AL446" s="8"/>
      <c r="AM446" s="8"/>
      <c r="AN446" s="8"/>
      <c r="AO446" s="8"/>
      <c r="AP446" s="8"/>
      <c r="AQ446" s="9"/>
      <c r="AR446" s="8"/>
      <c r="AS446" s="8"/>
      <c r="AT446" s="8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>
        <v>677.97841750707801</v>
      </c>
      <c r="BH446" s="5"/>
      <c r="BI446" s="8"/>
      <c r="BJ446" s="5"/>
      <c r="BK446" s="5"/>
      <c r="BL446" s="5"/>
      <c r="BM446" s="8"/>
      <c r="BN446" s="8"/>
      <c r="BO446" s="7">
        <v>37.75</v>
      </c>
      <c r="BP446" s="5">
        <v>255.93685260892195</v>
      </c>
      <c r="BQ446" s="5"/>
      <c r="BR446" s="21"/>
      <c r="BS446" s="5"/>
      <c r="BT446" s="7">
        <v>11.274751216252069</v>
      </c>
      <c r="BU446" s="7"/>
      <c r="BV446" s="7"/>
      <c r="BW446" s="7"/>
      <c r="BX446" s="7"/>
      <c r="BY446" s="7"/>
      <c r="BZ446" s="7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8"/>
      <c r="CL446" s="5"/>
      <c r="CM446" s="5"/>
      <c r="CN446" s="8"/>
      <c r="CO446" s="5"/>
      <c r="CP446" s="5"/>
      <c r="CQ446" s="5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  <c r="DD446" s="8"/>
      <c r="DE446" s="8"/>
      <c r="DF446" s="8"/>
      <c r="DG446" s="8"/>
      <c r="DH446" s="8"/>
      <c r="DI446" s="8"/>
      <c r="DJ446" s="8"/>
      <c r="DK446" s="8"/>
      <c r="DL446" s="8"/>
      <c r="DM446" s="8"/>
      <c r="DN446" s="8"/>
      <c r="DO446" s="8"/>
      <c r="DP446" s="8"/>
      <c r="DQ446" s="8"/>
      <c r="DR446" s="8"/>
      <c r="DS446" s="8"/>
      <c r="DT446" s="8"/>
      <c r="DU446" s="8"/>
      <c r="DV446" s="8"/>
      <c r="DW446" s="8"/>
      <c r="DX446" s="8"/>
      <c r="DY446" s="8"/>
      <c r="DZ446" s="8"/>
      <c r="EA446" s="8"/>
      <c r="EB446" s="8"/>
      <c r="EC446" s="8"/>
      <c r="ED446" s="8"/>
      <c r="EE446" s="8"/>
      <c r="EF446" s="8"/>
      <c r="EG446" s="8"/>
      <c r="EH446" s="8"/>
      <c r="EI446" s="8"/>
      <c r="EJ446" s="8"/>
      <c r="EK446" s="8"/>
      <c r="EL446" s="8"/>
      <c r="EM446" s="8"/>
      <c r="EN446" s="8"/>
      <c r="EO446" s="8"/>
      <c r="EP446" s="8"/>
      <c r="EQ446" s="8"/>
      <c r="ER446" s="8"/>
      <c r="ES446" s="8"/>
      <c r="ET446" s="8"/>
      <c r="EU446" s="8"/>
      <c r="EV446" s="8"/>
      <c r="EW446" s="8"/>
      <c r="EX446" s="8"/>
      <c r="EY446" s="8"/>
      <c r="EZ446" s="8"/>
      <c r="FA446" s="8"/>
      <c r="FB446" s="8"/>
      <c r="FC446" s="8"/>
      <c r="FD446" s="8"/>
      <c r="FE446" s="8"/>
      <c r="FF446" s="8"/>
      <c r="FG446" s="8"/>
      <c r="FH446" s="8"/>
      <c r="FI446" s="8"/>
      <c r="FJ446" s="8"/>
    </row>
    <row r="447" spans="1:166" x14ac:dyDescent="0.25">
      <c r="A447" t="s">
        <v>126</v>
      </c>
      <c r="C447" s="6">
        <v>39454</v>
      </c>
      <c r="D447" s="5">
        <v>1</v>
      </c>
      <c r="E447" s="6" t="s">
        <v>209</v>
      </c>
      <c r="F447" t="s">
        <v>10</v>
      </c>
      <c r="G447" s="5">
        <v>0</v>
      </c>
      <c r="H447" t="s">
        <v>115</v>
      </c>
      <c r="I447" s="7">
        <v>7.9</v>
      </c>
      <c r="J447">
        <v>750</v>
      </c>
      <c r="K447" s="5">
        <f t="shared" si="7"/>
        <v>168.77637130801685</v>
      </c>
      <c r="L447" s="5"/>
      <c r="M447" s="8"/>
      <c r="N447" s="8"/>
      <c r="O447" s="8"/>
      <c r="P447" s="8"/>
      <c r="Q447" s="5"/>
      <c r="R447" s="5"/>
      <c r="S447" s="5"/>
      <c r="T447" s="5"/>
      <c r="U447" s="5"/>
      <c r="V447" s="5"/>
      <c r="W447" s="5"/>
      <c r="X447" s="8"/>
      <c r="Y447" s="8"/>
      <c r="Z447" s="8"/>
      <c r="AA447" s="8"/>
      <c r="AB447" s="8"/>
      <c r="AC447" s="5"/>
      <c r="AD447" s="8"/>
      <c r="AE447" s="8"/>
      <c r="AF447" s="8"/>
      <c r="AG447" s="8"/>
      <c r="AH447" s="8"/>
      <c r="AI447" s="8"/>
      <c r="AJ447" s="5"/>
      <c r="AK447" s="8"/>
      <c r="AL447" s="8"/>
      <c r="AM447" s="8"/>
      <c r="AN447" s="8"/>
      <c r="AO447" s="8"/>
      <c r="AP447" s="8"/>
      <c r="AQ447" s="9"/>
      <c r="AR447" s="8"/>
      <c r="AS447" s="8"/>
      <c r="AT447" s="8"/>
      <c r="AU447" s="5">
        <v>0</v>
      </c>
      <c r="AV447" s="5"/>
      <c r="AW447" s="5"/>
      <c r="AX447" s="5"/>
      <c r="AY447" s="5">
        <v>0</v>
      </c>
      <c r="AZ447" s="5"/>
      <c r="BA447" s="5"/>
      <c r="BB447" s="5"/>
      <c r="BC447" s="5"/>
      <c r="BD447" s="5"/>
      <c r="BE447" s="5"/>
      <c r="BF447" s="5">
        <v>0</v>
      </c>
      <c r="BG447" s="5">
        <v>0</v>
      </c>
      <c r="BH447" s="5"/>
      <c r="BI447" s="8"/>
      <c r="BJ447" s="5"/>
      <c r="BK447" s="5"/>
      <c r="BL447" s="5"/>
      <c r="BM447" s="8"/>
      <c r="BN447" s="8"/>
      <c r="BO447" s="7"/>
      <c r="BP447" s="5"/>
      <c r="BQ447" s="5"/>
      <c r="BR447" s="5"/>
      <c r="BS447" s="5"/>
      <c r="BT447" s="7"/>
      <c r="BU447" s="7"/>
      <c r="BV447" s="7"/>
      <c r="BW447" s="7"/>
      <c r="BX447" s="7"/>
      <c r="BY447" s="7"/>
      <c r="BZ447" s="7"/>
      <c r="CA447" s="5">
        <v>0</v>
      </c>
      <c r="CB447" s="5">
        <v>0</v>
      </c>
      <c r="CC447" s="5">
        <v>0</v>
      </c>
      <c r="CD447" s="5">
        <v>0</v>
      </c>
      <c r="CE447" s="5"/>
      <c r="CF447" s="5"/>
      <c r="CG447" s="5"/>
      <c r="CH447" s="5"/>
      <c r="CI447" s="5">
        <v>0</v>
      </c>
      <c r="CJ447" s="5"/>
      <c r="CK447" s="8"/>
      <c r="CL447" s="5"/>
      <c r="CM447" s="5"/>
      <c r="CN447" s="8"/>
      <c r="CO447" s="5"/>
      <c r="CP447" s="5"/>
      <c r="CQ447" s="5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8"/>
      <c r="DE447" s="8"/>
      <c r="DF447" s="8"/>
      <c r="DG447" s="8"/>
      <c r="DH447" s="8"/>
      <c r="DI447" s="8"/>
      <c r="DJ447" s="8"/>
      <c r="DK447" s="8"/>
      <c r="DL447" s="8"/>
      <c r="DM447" s="8"/>
      <c r="DN447" s="8"/>
      <c r="DO447" s="8"/>
      <c r="DP447" s="8"/>
      <c r="DQ447" s="8"/>
      <c r="DR447" s="8"/>
      <c r="DS447" s="8"/>
      <c r="DT447" s="8"/>
      <c r="DU447" s="8"/>
      <c r="DV447" s="8"/>
      <c r="DW447" s="8"/>
      <c r="DX447" s="8"/>
      <c r="DY447" s="8"/>
      <c r="DZ447" s="8"/>
      <c r="EA447" s="8"/>
      <c r="EB447" s="8"/>
      <c r="EC447" s="8"/>
      <c r="ED447" s="8"/>
      <c r="EE447" s="8"/>
      <c r="EF447" s="8"/>
      <c r="EG447" s="8"/>
      <c r="EH447" s="8"/>
      <c r="EI447" s="8"/>
      <c r="EJ447" s="8"/>
      <c r="EK447" s="8"/>
      <c r="EL447" s="8"/>
      <c r="EM447" s="8"/>
      <c r="EN447" s="8"/>
      <c r="EO447" s="8"/>
      <c r="EP447" s="8"/>
      <c r="EQ447" s="8"/>
      <c r="ER447" s="8"/>
      <c r="ES447" s="8"/>
      <c r="ET447" s="8"/>
      <c r="EU447" s="8"/>
      <c r="EV447" s="8"/>
      <c r="EW447" s="8"/>
      <c r="EX447" s="8"/>
      <c r="EY447" s="8"/>
      <c r="EZ447" s="8"/>
      <c r="FA447" s="8"/>
      <c r="FB447" s="8"/>
      <c r="FC447" s="8"/>
      <c r="FD447" s="8"/>
      <c r="FE447" s="8"/>
      <c r="FF447" s="8"/>
      <c r="FG447" s="8"/>
      <c r="FH447" s="8"/>
      <c r="FI447" s="8"/>
      <c r="FJ447" s="8"/>
    </row>
    <row r="448" spans="1:166" x14ac:dyDescent="0.25">
      <c r="A448" t="s">
        <v>126</v>
      </c>
      <c r="C448" s="6">
        <v>39476</v>
      </c>
      <c r="D448" s="5"/>
      <c r="E448" s="6"/>
      <c r="G448" s="5">
        <v>22</v>
      </c>
      <c r="H448" t="s">
        <v>115</v>
      </c>
      <c r="I448" s="7">
        <v>7.9</v>
      </c>
      <c r="J448">
        <v>750</v>
      </c>
      <c r="K448" s="5">
        <f t="shared" si="7"/>
        <v>168.77637130801685</v>
      </c>
      <c r="L448" s="5"/>
      <c r="M448" s="8"/>
      <c r="N448" s="7">
        <v>4.7</v>
      </c>
      <c r="O448" s="7"/>
      <c r="P448" s="7"/>
      <c r="Q448" s="5"/>
      <c r="R448" s="5"/>
      <c r="S448" s="5"/>
      <c r="T448" s="5"/>
      <c r="U448" s="5"/>
      <c r="V448" s="5"/>
      <c r="W448" s="5"/>
      <c r="X448" s="8"/>
      <c r="Y448" s="8"/>
      <c r="Z448" s="8"/>
      <c r="AA448" s="8"/>
      <c r="AB448" s="8"/>
      <c r="AC448" s="5"/>
      <c r="AD448" s="8"/>
      <c r="AE448" s="8"/>
      <c r="AF448" s="8"/>
      <c r="AG448" s="8"/>
      <c r="AH448" s="8"/>
      <c r="AI448" s="8"/>
      <c r="AJ448" s="5"/>
      <c r="AK448" s="8"/>
      <c r="AL448" s="8"/>
      <c r="AM448" s="8"/>
      <c r="AN448" s="8"/>
      <c r="AO448" s="8"/>
      <c r="AP448" s="8"/>
      <c r="AQ448" s="9"/>
      <c r="AR448" s="8"/>
      <c r="AS448" s="8"/>
      <c r="AT448" s="8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8"/>
      <c r="BJ448" s="5"/>
      <c r="BK448" s="5"/>
      <c r="BL448" s="5"/>
      <c r="BM448" s="8"/>
      <c r="BN448" s="8"/>
      <c r="BO448" s="7"/>
      <c r="BP448" s="5"/>
      <c r="BQ448" s="5"/>
      <c r="BR448" s="5"/>
      <c r="BS448" s="5"/>
      <c r="BT448" s="7"/>
      <c r="BU448" s="7"/>
      <c r="BV448" s="7"/>
      <c r="BW448" s="7"/>
      <c r="BX448" s="7"/>
      <c r="BY448" s="7"/>
      <c r="BZ448" s="7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8"/>
      <c r="CL448" s="5"/>
      <c r="CM448" s="5"/>
      <c r="CN448" s="8"/>
      <c r="CO448" s="5"/>
      <c r="CP448" s="5"/>
      <c r="CQ448" s="5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  <c r="DD448" s="8"/>
      <c r="DE448" s="8"/>
      <c r="DF448" s="8"/>
      <c r="DG448" s="8"/>
      <c r="DH448" s="8"/>
      <c r="DI448" s="8"/>
      <c r="DJ448" s="8"/>
      <c r="DK448" s="8"/>
      <c r="DL448" s="8"/>
      <c r="DM448" s="8"/>
      <c r="DN448" s="8"/>
      <c r="DO448" s="8"/>
      <c r="DP448" s="8"/>
      <c r="DQ448" s="8"/>
      <c r="DR448" s="8"/>
      <c r="DS448" s="8"/>
      <c r="DT448" s="8"/>
      <c r="DU448" s="8"/>
      <c r="DV448" s="8"/>
      <c r="DW448" s="8"/>
      <c r="DX448" s="8"/>
      <c r="DY448" s="8"/>
      <c r="DZ448" s="8"/>
      <c r="EA448" s="8"/>
      <c r="EB448" s="8"/>
      <c r="EC448" s="8"/>
      <c r="ED448" s="8"/>
      <c r="EE448" s="8"/>
      <c r="EF448" s="8"/>
      <c r="EG448" s="8"/>
      <c r="EH448" s="8"/>
      <c r="EI448" s="8"/>
      <c r="EJ448" s="8"/>
      <c r="EK448" s="8"/>
      <c r="EL448" s="8"/>
      <c r="EM448" s="8"/>
      <c r="EN448" s="8"/>
      <c r="EO448" s="8"/>
      <c r="EP448" s="8"/>
      <c r="EQ448" s="8"/>
      <c r="ER448" s="8"/>
      <c r="ES448" s="8"/>
      <c r="ET448" s="8"/>
      <c r="EU448" s="8"/>
      <c r="EV448" s="8"/>
      <c r="EW448" s="8"/>
      <c r="EX448" s="8"/>
      <c r="EY448" s="8"/>
      <c r="EZ448" s="8"/>
      <c r="FA448" s="8"/>
      <c r="FB448" s="8"/>
      <c r="FC448" s="8"/>
      <c r="FD448" s="8"/>
      <c r="FE448" s="8"/>
      <c r="FF448" s="8"/>
      <c r="FG448" s="8"/>
      <c r="FH448" s="8"/>
      <c r="FI448" s="8"/>
      <c r="FJ448" s="8"/>
    </row>
    <row r="449" spans="1:166" x14ac:dyDescent="0.25">
      <c r="A449" t="s">
        <v>126</v>
      </c>
      <c r="C449" s="6">
        <v>39478</v>
      </c>
      <c r="D449" s="5"/>
      <c r="E449" s="6"/>
      <c r="G449" s="5">
        <v>24</v>
      </c>
      <c r="H449" t="s">
        <v>115</v>
      </c>
      <c r="I449" s="7">
        <v>7.9</v>
      </c>
      <c r="J449">
        <v>750</v>
      </c>
      <c r="K449" s="5">
        <f t="shared" si="7"/>
        <v>168.77637130801685</v>
      </c>
      <c r="L449" s="5"/>
      <c r="M449" s="8"/>
      <c r="N449" s="8"/>
      <c r="O449" s="8"/>
      <c r="P449" s="8"/>
      <c r="Q449" s="5"/>
      <c r="R449" s="5"/>
      <c r="S449" s="5"/>
      <c r="T449" s="5"/>
      <c r="U449" s="5"/>
      <c r="V449" s="5"/>
      <c r="W449" s="5"/>
      <c r="X449" s="8"/>
      <c r="Y449" s="8"/>
      <c r="Z449" s="8"/>
      <c r="AA449" s="8"/>
      <c r="AB449" s="8"/>
      <c r="AC449" s="5"/>
      <c r="AD449" s="8"/>
      <c r="AE449" s="8"/>
      <c r="AF449" s="8"/>
      <c r="AG449" s="8"/>
      <c r="AH449" s="8"/>
      <c r="AI449" s="8"/>
      <c r="AJ449" s="5"/>
      <c r="AK449" s="8">
        <v>0.16601315789473683</v>
      </c>
      <c r="AL449" s="8"/>
      <c r="AM449" s="8"/>
      <c r="AN449" s="8"/>
      <c r="AO449" s="8"/>
      <c r="AP449" s="8"/>
      <c r="AQ449" s="9"/>
      <c r="AR449" s="8"/>
      <c r="AS449" s="8"/>
      <c r="AT449" s="8"/>
      <c r="AU449" s="5">
        <v>0</v>
      </c>
      <c r="AV449" s="5"/>
      <c r="AW449" s="5"/>
      <c r="AX449" s="5"/>
      <c r="AY449" s="5">
        <v>0</v>
      </c>
      <c r="AZ449" s="5"/>
      <c r="BA449" s="5"/>
      <c r="BB449" s="5"/>
      <c r="BC449" s="5"/>
      <c r="BD449" s="5"/>
      <c r="BE449" s="5"/>
      <c r="BF449" s="5">
        <v>0</v>
      </c>
      <c r="BG449" s="5">
        <v>0</v>
      </c>
      <c r="BH449" s="5"/>
      <c r="BI449" s="8"/>
      <c r="BJ449" s="5"/>
      <c r="BK449" s="5"/>
      <c r="BL449" s="5"/>
      <c r="BM449" s="8"/>
      <c r="BN449" s="8"/>
      <c r="BO449" s="7"/>
      <c r="BP449" s="5"/>
      <c r="BQ449" s="5"/>
      <c r="BR449" s="5"/>
      <c r="BS449" s="5"/>
      <c r="BT449" s="7"/>
      <c r="BU449" s="7"/>
      <c r="BV449" s="7"/>
      <c r="BW449" s="7"/>
      <c r="BX449" s="7"/>
      <c r="BY449" s="7"/>
      <c r="BZ449" s="7"/>
      <c r="CA449" s="5">
        <v>0</v>
      </c>
      <c r="CB449" s="5">
        <v>0</v>
      </c>
      <c r="CC449" s="5">
        <v>0</v>
      </c>
      <c r="CD449" s="5">
        <v>0</v>
      </c>
      <c r="CE449" s="5"/>
      <c r="CF449" s="5"/>
      <c r="CG449" s="5"/>
      <c r="CH449" s="5"/>
      <c r="CI449" s="5">
        <v>0</v>
      </c>
      <c r="CJ449" s="5"/>
      <c r="CK449" s="8"/>
      <c r="CL449" s="5"/>
      <c r="CM449" s="5"/>
      <c r="CN449" s="8"/>
      <c r="CO449" s="5"/>
      <c r="CP449" s="5"/>
      <c r="CQ449" s="5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8"/>
      <c r="DE449" s="8"/>
      <c r="DF449" s="8"/>
      <c r="DG449" s="8"/>
      <c r="DH449" s="8"/>
      <c r="DI449" s="8"/>
      <c r="DJ449" s="8"/>
      <c r="DK449" s="8"/>
      <c r="DL449" s="8"/>
      <c r="DM449" s="8"/>
      <c r="DN449" s="8"/>
      <c r="DO449" s="8"/>
      <c r="DP449" s="8"/>
      <c r="DQ449" s="8"/>
      <c r="DR449" s="8"/>
      <c r="DS449" s="8"/>
      <c r="DT449" s="8"/>
      <c r="DU449" s="8"/>
      <c r="DV449" s="8"/>
      <c r="DW449" s="8"/>
      <c r="DX449" s="8"/>
      <c r="DY449" s="8"/>
      <c r="DZ449" s="8"/>
      <c r="EA449" s="8"/>
      <c r="EB449" s="8"/>
      <c r="EC449" s="8"/>
      <c r="ED449" s="8"/>
      <c r="EE449" s="8"/>
      <c r="EF449" s="8"/>
      <c r="EG449" s="8"/>
      <c r="EH449" s="8"/>
      <c r="EI449" s="8"/>
      <c r="EJ449" s="8"/>
      <c r="EK449" s="8"/>
      <c r="EL449" s="8"/>
      <c r="EM449" s="8"/>
      <c r="EN449" s="8"/>
      <c r="EO449" s="8"/>
      <c r="EP449" s="8"/>
      <c r="EQ449" s="8"/>
      <c r="ER449" s="8"/>
      <c r="ES449" s="8"/>
      <c r="ET449" s="8"/>
      <c r="EU449" s="8"/>
      <c r="EV449" s="8"/>
      <c r="EW449" s="8"/>
      <c r="EX449" s="8"/>
      <c r="EY449" s="8"/>
      <c r="EZ449" s="8"/>
      <c r="FA449" s="8"/>
      <c r="FB449" s="8"/>
      <c r="FC449" s="8"/>
      <c r="FD449" s="8"/>
      <c r="FE449" s="8"/>
      <c r="FF449" s="8"/>
      <c r="FG449" s="8"/>
      <c r="FH449" s="8"/>
      <c r="FI449" s="8"/>
      <c r="FJ449" s="8"/>
    </row>
    <row r="450" spans="1:166" x14ac:dyDescent="0.25">
      <c r="A450" t="s">
        <v>126</v>
      </c>
      <c r="C450" s="6">
        <v>39480</v>
      </c>
      <c r="D450" s="5">
        <v>4</v>
      </c>
      <c r="E450" t="s">
        <v>210</v>
      </c>
      <c r="F450" t="s">
        <v>12</v>
      </c>
      <c r="G450" s="5">
        <v>26</v>
      </c>
      <c r="H450" t="s">
        <v>115</v>
      </c>
      <c r="I450" s="7">
        <v>7.9</v>
      </c>
      <c r="J450">
        <v>750</v>
      </c>
      <c r="K450" s="5">
        <f t="shared" si="7"/>
        <v>168.77637130801685</v>
      </c>
      <c r="L450" s="5"/>
      <c r="M450" s="8"/>
      <c r="N450" s="8"/>
      <c r="O450" s="8"/>
      <c r="P450" s="8"/>
      <c r="Q450" s="5"/>
      <c r="R450" s="5">
        <v>26</v>
      </c>
      <c r="S450" s="5"/>
      <c r="T450" s="5"/>
      <c r="U450" s="5"/>
      <c r="V450" s="5"/>
      <c r="W450" s="5"/>
      <c r="X450" s="8"/>
      <c r="Y450" s="8"/>
      <c r="Z450" s="8"/>
      <c r="AA450" s="8"/>
      <c r="AB450" s="8"/>
      <c r="AC450" s="5"/>
      <c r="AD450" s="8"/>
      <c r="AE450" s="8"/>
      <c r="AF450" s="8"/>
      <c r="AG450" s="8"/>
      <c r="AH450" s="8"/>
      <c r="AI450" s="8"/>
      <c r="AJ450" s="5"/>
      <c r="AK450" s="8"/>
      <c r="AL450" s="8"/>
      <c r="AM450" s="8"/>
      <c r="AN450" s="8"/>
      <c r="AO450" s="8"/>
      <c r="AP450" s="8"/>
      <c r="AQ450" s="9"/>
      <c r="AR450" s="8"/>
      <c r="AS450" s="8"/>
      <c r="AT450" s="8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8"/>
      <c r="BJ450" s="5"/>
      <c r="BK450" s="5"/>
      <c r="BL450" s="5"/>
      <c r="BM450" s="8"/>
      <c r="BN450" s="8"/>
      <c r="BO450" s="7"/>
      <c r="BP450" s="5"/>
      <c r="BQ450" s="5"/>
      <c r="BR450" s="5"/>
      <c r="BS450" s="5"/>
      <c r="BT450" s="7"/>
      <c r="BU450" s="7"/>
      <c r="BV450" s="7"/>
      <c r="BW450" s="7"/>
      <c r="BX450" s="7"/>
      <c r="BY450" s="7"/>
      <c r="BZ450" s="7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8"/>
      <c r="CL450" s="5"/>
      <c r="CM450" s="5"/>
      <c r="CN450" s="8"/>
      <c r="CO450" s="5"/>
      <c r="CP450" s="5"/>
      <c r="CQ450" s="5"/>
      <c r="CR450" s="8"/>
      <c r="CS450" s="8"/>
      <c r="CT450" s="8"/>
      <c r="CU450" s="8"/>
      <c r="CV450" s="8"/>
      <c r="CW450" s="8"/>
      <c r="CX450" s="8"/>
      <c r="CY450" s="8"/>
      <c r="CZ450" s="8"/>
      <c r="DA450" s="8"/>
      <c r="DB450" s="8"/>
      <c r="DC450" s="8"/>
      <c r="DD450" s="8"/>
      <c r="DE450" s="8"/>
      <c r="DF450" s="8"/>
      <c r="DG450" s="8"/>
      <c r="DH450" s="8"/>
      <c r="DI450" s="8"/>
      <c r="DJ450" s="8"/>
      <c r="DK450" s="8"/>
      <c r="DL450" s="8"/>
      <c r="DM450" s="8"/>
      <c r="DN450" s="8"/>
      <c r="DO450" s="8"/>
      <c r="DP450" s="8"/>
      <c r="DQ450" s="8"/>
      <c r="DR450" s="8"/>
      <c r="DS450" s="8"/>
      <c r="DT450" s="8"/>
      <c r="DU450" s="8"/>
      <c r="DV450" s="8"/>
      <c r="DW450" s="8"/>
      <c r="DX450" s="8"/>
      <c r="DY450" s="8"/>
      <c r="DZ450" s="8"/>
      <c r="EA450" s="8"/>
      <c r="EB450" s="8"/>
      <c r="EC450" s="8"/>
      <c r="ED450" s="8"/>
      <c r="EE450" s="8"/>
      <c r="EF450" s="8"/>
      <c r="EG450" s="8"/>
      <c r="EH450" s="8"/>
      <c r="EI450" s="8"/>
      <c r="EJ450" s="8"/>
      <c r="EK450" s="8"/>
      <c r="EL450" s="8"/>
      <c r="EM450" s="8"/>
      <c r="EN450" s="8"/>
      <c r="EO450" s="8"/>
      <c r="EP450" s="8"/>
      <c r="EQ450" s="8"/>
      <c r="ER450" s="8"/>
      <c r="ES450" s="8"/>
      <c r="ET450" s="8"/>
      <c r="EU450" s="8"/>
      <c r="EV450" s="8"/>
      <c r="EW450" s="8"/>
      <c r="EX450" s="8"/>
      <c r="EY450" s="8"/>
      <c r="EZ450" s="8"/>
      <c r="FA450" s="8"/>
      <c r="FB450" s="8"/>
      <c r="FC450" s="8"/>
      <c r="FD450" s="8"/>
      <c r="FE450" s="8"/>
      <c r="FF450" s="8"/>
      <c r="FG450" s="8"/>
      <c r="FH450" s="8"/>
      <c r="FI450" s="8"/>
      <c r="FJ450" s="8"/>
    </row>
    <row r="451" spans="1:166" x14ac:dyDescent="0.25">
      <c r="A451" t="s">
        <v>126</v>
      </c>
      <c r="C451" s="6">
        <v>39485</v>
      </c>
      <c r="D451" s="5"/>
      <c r="E451" s="6"/>
      <c r="G451" s="5">
        <v>31</v>
      </c>
      <c r="H451" t="s">
        <v>115</v>
      </c>
      <c r="I451" s="7">
        <v>7.9</v>
      </c>
      <c r="J451">
        <v>750</v>
      </c>
      <c r="K451" s="5">
        <f t="shared" si="7"/>
        <v>168.77637130801685</v>
      </c>
      <c r="L451" s="5"/>
      <c r="M451" s="8"/>
      <c r="N451" s="7">
        <v>7.85</v>
      </c>
      <c r="O451" s="7"/>
      <c r="P451" s="7"/>
      <c r="Q451" s="5"/>
      <c r="R451" s="5"/>
      <c r="S451" s="5"/>
      <c r="T451" s="5"/>
      <c r="U451" s="5"/>
      <c r="V451" s="5"/>
      <c r="W451" s="5"/>
      <c r="X451" s="8"/>
      <c r="Y451" s="8"/>
      <c r="Z451" s="8"/>
      <c r="AA451" s="8"/>
      <c r="AB451" s="8"/>
      <c r="AC451" s="5"/>
      <c r="AD451" s="8"/>
      <c r="AE451" s="8"/>
      <c r="AF451" s="8"/>
      <c r="AG451" s="8"/>
      <c r="AH451" s="8"/>
      <c r="AI451" s="8"/>
      <c r="AJ451" s="5"/>
      <c r="AK451" s="8"/>
      <c r="AL451" s="8"/>
      <c r="AM451" s="8"/>
      <c r="AN451" s="8"/>
      <c r="AO451" s="8"/>
      <c r="AP451" s="8"/>
      <c r="AQ451" s="9"/>
      <c r="AR451" s="8"/>
      <c r="AS451" s="8"/>
      <c r="AT451" s="8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8"/>
      <c r="BJ451" s="5"/>
      <c r="BK451" s="5"/>
      <c r="BL451" s="5"/>
      <c r="BM451" s="8"/>
      <c r="BN451" s="8"/>
      <c r="BO451" s="7"/>
      <c r="BP451" s="5"/>
      <c r="BQ451" s="5"/>
      <c r="BR451" s="5"/>
      <c r="BS451" s="5"/>
      <c r="BT451" s="7"/>
      <c r="BU451" s="7"/>
      <c r="BV451" s="7"/>
      <c r="BW451" s="7"/>
      <c r="BX451" s="7"/>
      <c r="BY451" s="7"/>
      <c r="BZ451" s="7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8"/>
      <c r="CL451" s="5"/>
      <c r="CM451" s="5"/>
      <c r="CN451" s="8"/>
      <c r="CO451" s="5"/>
      <c r="CP451" s="5"/>
      <c r="CQ451" s="5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  <c r="DD451" s="8"/>
      <c r="DE451" s="8"/>
      <c r="DF451" s="8"/>
      <c r="DG451" s="8"/>
      <c r="DH451" s="8"/>
      <c r="DI451" s="8"/>
      <c r="DJ451" s="8"/>
      <c r="DK451" s="8"/>
      <c r="DL451" s="8"/>
      <c r="DM451" s="8"/>
      <c r="DN451" s="8"/>
      <c r="DO451" s="8"/>
      <c r="DP451" s="8"/>
      <c r="DQ451" s="8"/>
      <c r="DR451" s="8"/>
      <c r="DS451" s="8"/>
      <c r="DT451" s="8"/>
      <c r="DU451" s="8"/>
      <c r="DV451" s="8"/>
      <c r="DW451" s="8"/>
      <c r="DX451" s="8"/>
      <c r="DY451" s="8"/>
      <c r="DZ451" s="8"/>
      <c r="EA451" s="8"/>
      <c r="EB451" s="8"/>
      <c r="EC451" s="8"/>
      <c r="ED451" s="8"/>
      <c r="EE451" s="8"/>
      <c r="EF451" s="8"/>
      <c r="EG451" s="8"/>
      <c r="EH451" s="8"/>
      <c r="EI451" s="8"/>
      <c r="EJ451" s="8"/>
      <c r="EK451" s="8"/>
      <c r="EL451" s="8"/>
      <c r="EM451" s="8"/>
      <c r="EN451" s="8"/>
      <c r="EO451" s="8"/>
      <c r="EP451" s="8"/>
      <c r="EQ451" s="8"/>
      <c r="ER451" s="8"/>
      <c r="ES451" s="8"/>
      <c r="ET451" s="8"/>
      <c r="EU451" s="8"/>
      <c r="EV451" s="8"/>
      <c r="EW451" s="8"/>
      <c r="EX451" s="8"/>
      <c r="EY451" s="8"/>
      <c r="EZ451" s="8"/>
      <c r="FA451" s="8"/>
      <c r="FB451" s="8"/>
      <c r="FC451" s="8"/>
      <c r="FD451" s="8"/>
      <c r="FE451" s="8"/>
      <c r="FF451" s="8"/>
      <c r="FG451" s="8"/>
      <c r="FH451" s="8"/>
      <c r="FI451" s="8"/>
      <c r="FJ451" s="8"/>
    </row>
    <row r="452" spans="1:166" x14ac:dyDescent="0.25">
      <c r="A452" t="s">
        <v>126</v>
      </c>
      <c r="C452" s="6">
        <v>39491</v>
      </c>
      <c r="D452" s="5"/>
      <c r="E452" s="6"/>
      <c r="G452" s="5">
        <v>37</v>
      </c>
      <c r="H452" t="s">
        <v>115</v>
      </c>
      <c r="I452" s="7">
        <v>7.9</v>
      </c>
      <c r="J452">
        <v>750</v>
      </c>
      <c r="K452" s="5">
        <f t="shared" si="7"/>
        <v>168.77637130801685</v>
      </c>
      <c r="L452" s="5"/>
      <c r="M452" s="8"/>
      <c r="N452" s="7">
        <v>10.65</v>
      </c>
      <c r="O452" s="7"/>
      <c r="P452" s="7"/>
      <c r="Q452" s="5"/>
      <c r="R452" s="5"/>
      <c r="S452" s="5"/>
      <c r="T452" s="5"/>
      <c r="U452" s="5"/>
      <c r="V452" s="5"/>
      <c r="W452" s="5"/>
      <c r="X452" s="8"/>
      <c r="Y452" s="8"/>
      <c r="Z452" s="8"/>
      <c r="AA452" s="8"/>
      <c r="AB452" s="8"/>
      <c r="AC452" s="5"/>
      <c r="AD452" s="8"/>
      <c r="AE452" s="8"/>
      <c r="AF452" s="8"/>
      <c r="AG452" s="8"/>
      <c r="AH452" s="8"/>
      <c r="AI452" s="8"/>
      <c r="AJ452" s="5"/>
      <c r="AK452" s="8"/>
      <c r="AL452" s="8"/>
      <c r="AM452" s="8"/>
      <c r="AN452" s="8"/>
      <c r="AO452" s="8"/>
      <c r="AP452" s="8"/>
      <c r="AQ452" s="9"/>
      <c r="AR452" s="8"/>
      <c r="AS452" s="8"/>
      <c r="AT452" s="8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8"/>
      <c r="BJ452" s="5"/>
      <c r="BK452" s="5"/>
      <c r="BL452" s="5"/>
      <c r="BM452" s="8"/>
      <c r="BN452" s="8"/>
      <c r="BO452" s="7"/>
      <c r="BP452" s="5"/>
      <c r="BQ452" s="5"/>
      <c r="BR452" s="5"/>
      <c r="BS452" s="5"/>
      <c r="BT452" s="7"/>
      <c r="BU452" s="7"/>
      <c r="BV452" s="7"/>
      <c r="BW452" s="7"/>
      <c r="BX452" s="7"/>
      <c r="BY452" s="7"/>
      <c r="BZ452" s="7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8"/>
      <c r="CL452" s="5"/>
      <c r="CM452" s="5"/>
      <c r="CN452" s="8"/>
      <c r="CO452" s="5"/>
      <c r="CP452" s="5"/>
      <c r="CQ452" s="5"/>
      <c r="CR452" s="8"/>
      <c r="CS452" s="8"/>
      <c r="CT452" s="8"/>
      <c r="CU452" s="8"/>
      <c r="CV452" s="8"/>
      <c r="CW452" s="8"/>
      <c r="CX452" s="8"/>
      <c r="CY452" s="8"/>
      <c r="CZ452" s="8"/>
      <c r="DA452" s="8"/>
      <c r="DB452" s="8"/>
      <c r="DC452" s="8"/>
      <c r="DD452" s="8"/>
      <c r="DE452" s="8"/>
      <c r="DF452" s="8"/>
      <c r="DG452" s="8"/>
      <c r="DH452" s="8"/>
      <c r="DI452" s="8"/>
      <c r="DJ452" s="8"/>
      <c r="DK452" s="8"/>
      <c r="DL452" s="8"/>
      <c r="DM452" s="8"/>
      <c r="DN452" s="8"/>
      <c r="DO452" s="8"/>
      <c r="DP452" s="8"/>
      <c r="DQ452" s="8"/>
      <c r="DR452" s="8"/>
      <c r="DS452" s="8"/>
      <c r="DT452" s="8"/>
      <c r="DU452" s="8"/>
      <c r="DV452" s="8"/>
      <c r="DW452" s="8"/>
      <c r="DX452" s="8"/>
      <c r="DY452" s="8"/>
      <c r="DZ452" s="8"/>
      <c r="EA452" s="8"/>
      <c r="EB452" s="8"/>
      <c r="EC452" s="8"/>
      <c r="ED452" s="8"/>
      <c r="EE452" s="8"/>
      <c r="EF452" s="8"/>
      <c r="EG452" s="8"/>
      <c r="EH452" s="8"/>
      <c r="EI452" s="8"/>
      <c r="EJ452" s="8"/>
      <c r="EK452" s="8"/>
      <c r="EL452" s="8"/>
      <c r="EM452" s="8"/>
      <c r="EN452" s="8"/>
      <c r="EO452" s="8"/>
      <c r="EP452" s="8"/>
      <c r="EQ452" s="8"/>
      <c r="ER452" s="8"/>
      <c r="ES452" s="8"/>
      <c r="ET452" s="8"/>
      <c r="EU452" s="8"/>
      <c r="EV452" s="8"/>
      <c r="EW452" s="8"/>
      <c r="EX452" s="8"/>
      <c r="EY452" s="8"/>
      <c r="EZ452" s="8"/>
      <c r="FA452" s="8"/>
      <c r="FB452" s="8"/>
      <c r="FC452" s="8"/>
      <c r="FD452" s="8"/>
      <c r="FE452" s="8"/>
      <c r="FF452" s="8"/>
      <c r="FG452" s="8"/>
      <c r="FH452" s="8"/>
      <c r="FI452" s="8"/>
      <c r="FJ452" s="8"/>
    </row>
    <row r="453" spans="1:166" x14ac:dyDescent="0.25">
      <c r="A453" t="s">
        <v>126</v>
      </c>
      <c r="C453" s="6">
        <v>39496</v>
      </c>
      <c r="D453" s="5"/>
      <c r="E453" s="6"/>
      <c r="G453" s="5">
        <v>42</v>
      </c>
      <c r="H453" t="s">
        <v>115</v>
      </c>
      <c r="I453" s="7">
        <v>7.9</v>
      </c>
      <c r="J453">
        <v>750</v>
      </c>
      <c r="K453" s="5">
        <f t="shared" si="7"/>
        <v>168.77637130801685</v>
      </c>
      <c r="L453" s="5"/>
      <c r="M453" s="8"/>
      <c r="N453" s="7">
        <v>11.9</v>
      </c>
      <c r="O453" s="7"/>
      <c r="P453" s="7"/>
      <c r="Q453" s="5"/>
      <c r="R453" s="5"/>
      <c r="S453" s="5"/>
      <c r="T453" s="5"/>
      <c r="U453" s="5"/>
      <c r="V453" s="5"/>
      <c r="W453" s="5"/>
      <c r="X453" s="8"/>
      <c r="Y453" s="8"/>
      <c r="Z453" s="8"/>
      <c r="AA453" s="8"/>
      <c r="AB453" s="8"/>
      <c r="AC453" s="5"/>
      <c r="AD453" s="8"/>
      <c r="AE453" s="8"/>
      <c r="AF453" s="8"/>
      <c r="AG453" s="8"/>
      <c r="AH453" s="8"/>
      <c r="AI453" s="8"/>
      <c r="AJ453" s="5"/>
      <c r="AK453" s="8"/>
      <c r="AL453" s="8"/>
      <c r="AM453" s="8"/>
      <c r="AN453" s="8"/>
      <c r="AO453" s="8"/>
      <c r="AP453" s="8"/>
      <c r="AQ453" s="9"/>
      <c r="AR453" s="8"/>
      <c r="AS453" s="8"/>
      <c r="AT453" s="8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8"/>
      <c r="BJ453" s="5"/>
      <c r="BK453" s="5"/>
      <c r="BL453" s="5"/>
      <c r="BM453" s="8"/>
      <c r="BN453" s="8"/>
      <c r="BO453" s="7"/>
      <c r="BP453" s="5"/>
      <c r="BQ453" s="5"/>
      <c r="BR453" s="5"/>
      <c r="BS453" s="5"/>
      <c r="BT453" s="7"/>
      <c r="BU453" s="7"/>
      <c r="BV453" s="7"/>
      <c r="BW453" s="7"/>
      <c r="BX453" s="7"/>
      <c r="BY453" s="7"/>
      <c r="BZ453" s="7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8"/>
      <c r="CL453" s="5"/>
      <c r="CM453" s="5"/>
      <c r="CN453" s="8"/>
      <c r="CO453" s="5"/>
      <c r="CP453" s="5"/>
      <c r="CQ453" s="5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  <c r="DD453" s="8"/>
      <c r="DE453" s="8"/>
      <c r="DF453" s="8"/>
      <c r="DG453" s="8"/>
      <c r="DH453" s="8"/>
      <c r="DI453" s="8"/>
      <c r="DJ453" s="8"/>
      <c r="DK453" s="8"/>
      <c r="DL453" s="8"/>
      <c r="DM453" s="8"/>
      <c r="DN453" s="8"/>
      <c r="DO453" s="8"/>
      <c r="DP453" s="8"/>
      <c r="DQ453" s="8"/>
      <c r="DR453" s="8"/>
      <c r="DS453" s="8"/>
      <c r="DT453" s="8"/>
      <c r="DU453" s="8"/>
      <c r="DV453" s="8"/>
      <c r="DW453" s="8"/>
      <c r="DX453" s="8"/>
      <c r="DY453" s="8"/>
      <c r="DZ453" s="8"/>
      <c r="EA453" s="8"/>
      <c r="EB453" s="8"/>
      <c r="EC453" s="8"/>
      <c r="ED453" s="8"/>
      <c r="EE453" s="8"/>
      <c r="EF453" s="8"/>
      <c r="EG453" s="8"/>
      <c r="EH453" s="8"/>
      <c r="EI453" s="8"/>
      <c r="EJ453" s="8"/>
      <c r="EK453" s="8"/>
      <c r="EL453" s="8"/>
      <c r="EM453" s="8"/>
      <c r="EN453" s="8"/>
      <c r="EO453" s="8"/>
      <c r="EP453" s="8"/>
      <c r="EQ453" s="8"/>
      <c r="ER453" s="8"/>
      <c r="ES453" s="8"/>
      <c r="ET453" s="8"/>
      <c r="EU453" s="8"/>
      <c r="EV453" s="8"/>
      <c r="EW453" s="8"/>
      <c r="EX453" s="8"/>
      <c r="EY453" s="8"/>
      <c r="EZ453" s="8"/>
      <c r="FA453" s="8"/>
      <c r="FB453" s="8"/>
      <c r="FC453" s="8"/>
      <c r="FD453" s="8"/>
      <c r="FE453" s="8"/>
      <c r="FF453" s="8"/>
      <c r="FG453" s="8"/>
      <c r="FH453" s="8"/>
      <c r="FI453" s="8"/>
      <c r="FJ453" s="8"/>
    </row>
    <row r="454" spans="1:166" x14ac:dyDescent="0.25">
      <c r="A454" t="s">
        <v>126</v>
      </c>
      <c r="C454" s="6">
        <v>39504</v>
      </c>
      <c r="D454" s="5"/>
      <c r="E454" s="6"/>
      <c r="G454" s="5">
        <v>50</v>
      </c>
      <c r="H454" t="s">
        <v>115</v>
      </c>
      <c r="I454" s="7">
        <v>7.9</v>
      </c>
      <c r="J454">
        <v>750</v>
      </c>
      <c r="K454" s="5">
        <f t="shared" si="7"/>
        <v>168.77637130801685</v>
      </c>
      <c r="L454" s="5"/>
      <c r="M454" s="8"/>
      <c r="N454" s="7">
        <v>13</v>
      </c>
      <c r="O454" s="7"/>
      <c r="P454" s="7"/>
      <c r="Q454" s="5"/>
      <c r="R454" s="5"/>
      <c r="S454" s="5"/>
      <c r="T454" s="5"/>
      <c r="U454" s="5"/>
      <c r="V454" s="5"/>
      <c r="W454" s="5"/>
      <c r="X454" s="8"/>
      <c r="Y454" s="8"/>
      <c r="Z454" s="8"/>
      <c r="AA454" s="8"/>
      <c r="AB454" s="8"/>
      <c r="AC454" s="5"/>
      <c r="AD454" s="8"/>
      <c r="AE454" s="8"/>
      <c r="AF454" s="8"/>
      <c r="AG454" s="8"/>
      <c r="AH454" s="8"/>
      <c r="AI454" s="8"/>
      <c r="AJ454" s="5"/>
      <c r="AK454" s="8">
        <v>2.5064276315789473</v>
      </c>
      <c r="AL454" s="8"/>
      <c r="AM454" s="8"/>
      <c r="AN454" s="8"/>
      <c r="AO454" s="8"/>
      <c r="AP454" s="8"/>
      <c r="AQ454" s="9"/>
      <c r="AR454" s="8"/>
      <c r="AS454" s="8"/>
      <c r="AT454" s="8"/>
      <c r="AU454" s="5">
        <v>0</v>
      </c>
      <c r="AV454" s="5"/>
      <c r="AW454" s="5"/>
      <c r="AX454" s="5"/>
      <c r="AY454" s="5">
        <v>0</v>
      </c>
      <c r="AZ454" s="5"/>
      <c r="BA454" s="5"/>
      <c r="BB454" s="5"/>
      <c r="BC454" s="5"/>
      <c r="BD454" s="5"/>
      <c r="BE454" s="5"/>
      <c r="BF454" s="5">
        <v>0</v>
      </c>
      <c r="BG454" s="5">
        <v>0</v>
      </c>
      <c r="BH454" s="5"/>
      <c r="BI454" s="8"/>
      <c r="BJ454" s="5"/>
      <c r="BK454" s="5"/>
      <c r="BL454" s="5"/>
      <c r="BM454" s="8"/>
      <c r="BN454" s="8"/>
      <c r="BO454" s="7"/>
      <c r="BP454" s="5"/>
      <c r="BQ454" s="5"/>
      <c r="BR454" s="5"/>
      <c r="BS454" s="5"/>
      <c r="BT454" s="7"/>
      <c r="BU454" s="7"/>
      <c r="BV454" s="7"/>
      <c r="BW454" s="7"/>
      <c r="BX454" s="7"/>
      <c r="BY454" s="7"/>
      <c r="BZ454" s="7"/>
      <c r="CA454" s="5">
        <v>0</v>
      </c>
      <c r="CB454" s="5">
        <v>0</v>
      </c>
      <c r="CC454" s="5">
        <v>0</v>
      </c>
      <c r="CD454" s="5">
        <v>0</v>
      </c>
      <c r="CE454" s="5"/>
      <c r="CF454" s="5"/>
      <c r="CG454" s="5"/>
      <c r="CH454" s="5"/>
      <c r="CI454" s="5">
        <v>0</v>
      </c>
      <c r="CJ454" s="5"/>
      <c r="CK454" s="8"/>
      <c r="CL454" s="5"/>
      <c r="CM454" s="5"/>
      <c r="CN454" s="8"/>
      <c r="CO454" s="5"/>
      <c r="CP454" s="5"/>
      <c r="CQ454" s="5"/>
      <c r="CR454" s="8"/>
      <c r="CS454" s="8"/>
      <c r="CT454" s="8"/>
      <c r="CU454" s="8"/>
      <c r="CV454" s="8"/>
      <c r="CW454" s="8"/>
      <c r="CX454" s="8"/>
      <c r="CY454" s="8"/>
      <c r="CZ454" s="8"/>
      <c r="DA454" s="8"/>
      <c r="DB454" s="8"/>
      <c r="DC454" s="8"/>
      <c r="DD454" s="8"/>
      <c r="DE454" s="8"/>
      <c r="DF454" s="8"/>
      <c r="DG454" s="8"/>
      <c r="DH454" s="8"/>
      <c r="DI454" s="8"/>
      <c r="DJ454" s="8"/>
      <c r="DK454" s="8"/>
      <c r="DL454" s="8"/>
      <c r="DM454" s="8"/>
      <c r="DN454" s="8"/>
      <c r="DO454" s="8"/>
      <c r="DP454" s="8"/>
      <c r="DQ454" s="8"/>
      <c r="DR454" s="8"/>
      <c r="DS454" s="8"/>
      <c r="DT454" s="8"/>
      <c r="DU454" s="8"/>
      <c r="DV454" s="8"/>
      <c r="DW454" s="8"/>
      <c r="DX454" s="8"/>
      <c r="DY454" s="8"/>
      <c r="DZ454" s="8"/>
      <c r="EA454" s="8"/>
      <c r="EB454" s="8"/>
      <c r="EC454" s="8"/>
      <c r="ED454" s="8"/>
      <c r="EE454" s="8"/>
      <c r="EF454" s="8"/>
      <c r="EG454" s="8"/>
      <c r="EH454" s="8"/>
      <c r="EI454" s="8"/>
      <c r="EJ454" s="8"/>
      <c r="EK454" s="8"/>
      <c r="EL454" s="8"/>
      <c r="EM454" s="8"/>
      <c r="EN454" s="8"/>
      <c r="EO454" s="8"/>
      <c r="EP454" s="8"/>
      <c r="EQ454" s="8"/>
      <c r="ER454" s="8"/>
      <c r="ES454" s="8"/>
      <c r="ET454" s="8"/>
      <c r="EU454" s="8"/>
      <c r="EV454" s="8"/>
      <c r="EW454" s="8"/>
      <c r="EX454" s="8"/>
      <c r="EY454" s="8"/>
      <c r="EZ454" s="8"/>
      <c r="FA454" s="8"/>
      <c r="FB454" s="8"/>
      <c r="FC454" s="8"/>
      <c r="FD454" s="8"/>
      <c r="FE454" s="8"/>
      <c r="FF454" s="8"/>
      <c r="FG454" s="8"/>
      <c r="FH454" s="8"/>
      <c r="FI454" s="8"/>
      <c r="FJ454" s="8"/>
    </row>
    <row r="455" spans="1:166" x14ac:dyDescent="0.25">
      <c r="A455" t="s">
        <v>126</v>
      </c>
      <c r="C455" s="6">
        <v>39509</v>
      </c>
      <c r="D455" s="5">
        <v>4</v>
      </c>
      <c r="E455" t="s">
        <v>206</v>
      </c>
      <c r="F455" t="s">
        <v>13</v>
      </c>
      <c r="G455" s="5">
        <v>55</v>
      </c>
      <c r="H455" t="s">
        <v>115</v>
      </c>
      <c r="I455" s="7">
        <v>7.9</v>
      </c>
      <c r="J455">
        <v>750</v>
      </c>
      <c r="K455" s="5">
        <f t="shared" si="7"/>
        <v>168.77637130801685</v>
      </c>
      <c r="L455" s="5"/>
      <c r="M455" s="8"/>
      <c r="N455" s="8"/>
      <c r="O455" s="8"/>
      <c r="P455" s="8"/>
      <c r="Q455" s="5"/>
      <c r="R455" s="5"/>
      <c r="S455" s="5">
        <v>55</v>
      </c>
      <c r="T455" s="5"/>
      <c r="U455" s="5"/>
      <c r="V455" s="5"/>
      <c r="W455" s="5"/>
      <c r="X455" s="8"/>
      <c r="Y455" s="8"/>
      <c r="Z455" s="8"/>
      <c r="AA455" s="8"/>
      <c r="AB455" s="8"/>
      <c r="AC455" s="5"/>
      <c r="AD455" s="8"/>
      <c r="AE455" s="8"/>
      <c r="AF455" s="8"/>
      <c r="AG455" s="8"/>
      <c r="AH455" s="8"/>
      <c r="AI455" s="8"/>
      <c r="AJ455" s="5"/>
      <c r="AK455" s="8"/>
      <c r="AL455" s="8"/>
      <c r="AM455" s="8"/>
      <c r="AN455" s="8"/>
      <c r="AO455" s="8"/>
      <c r="AP455" s="8"/>
      <c r="AQ455" s="9"/>
      <c r="AR455" s="8"/>
      <c r="AS455" s="8"/>
      <c r="AT455" s="8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8"/>
      <c r="BJ455" s="5"/>
      <c r="BK455" s="5"/>
      <c r="BL455" s="5"/>
      <c r="BM455" s="8"/>
      <c r="BN455" s="8"/>
      <c r="BO455" s="7"/>
      <c r="BP455" s="5"/>
      <c r="BQ455" s="5"/>
      <c r="BR455" s="5"/>
      <c r="BS455" s="5"/>
      <c r="BT455" s="7"/>
      <c r="BU455" s="7"/>
      <c r="BV455" s="7"/>
      <c r="BW455" s="7"/>
      <c r="BX455" s="7"/>
      <c r="BY455" s="7"/>
      <c r="BZ455" s="7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8"/>
      <c r="CL455" s="5"/>
      <c r="CM455" s="5"/>
      <c r="CN455" s="8"/>
      <c r="CO455" s="5"/>
      <c r="CP455" s="5"/>
      <c r="CQ455" s="5"/>
      <c r="CR455" s="8"/>
      <c r="CS455" s="8"/>
      <c r="CT455" s="8"/>
      <c r="CU455" s="8"/>
      <c r="CV455" s="8"/>
      <c r="CW455" s="8"/>
      <c r="CX455" s="8"/>
      <c r="CY455" s="8"/>
      <c r="CZ455" s="8"/>
      <c r="DA455" s="8"/>
      <c r="DB455" s="8"/>
      <c r="DC455" s="8"/>
      <c r="DD455" s="8"/>
      <c r="DE455" s="8"/>
      <c r="DF455" s="8"/>
      <c r="DG455" s="8"/>
      <c r="DH455" s="8"/>
      <c r="DI455" s="8"/>
      <c r="DJ455" s="8"/>
      <c r="DK455" s="8"/>
      <c r="DL455" s="8"/>
      <c r="DM455" s="8"/>
      <c r="DN455" s="8"/>
      <c r="DO455" s="8"/>
      <c r="DP455" s="8"/>
      <c r="DQ455" s="8"/>
      <c r="DR455" s="8"/>
      <c r="DS455" s="8"/>
      <c r="DT455" s="8"/>
      <c r="DU455" s="8"/>
      <c r="DV455" s="8"/>
      <c r="DW455" s="8"/>
      <c r="DX455" s="8"/>
      <c r="DY455" s="8"/>
      <c r="DZ455" s="8"/>
      <c r="EA455" s="8"/>
      <c r="EB455" s="8"/>
      <c r="EC455" s="8"/>
      <c r="ED455" s="8"/>
      <c r="EE455" s="8"/>
      <c r="EF455" s="8"/>
      <c r="EG455" s="8"/>
      <c r="EH455" s="8"/>
      <c r="EI455" s="8"/>
      <c r="EJ455" s="8"/>
      <c r="EK455" s="8"/>
      <c r="EL455" s="8"/>
      <c r="EM455" s="8"/>
      <c r="EN455" s="8"/>
      <c r="EO455" s="8"/>
      <c r="EP455" s="8"/>
      <c r="EQ455" s="8"/>
      <c r="ER455" s="8"/>
      <c r="ES455" s="8"/>
      <c r="ET455" s="8"/>
      <c r="EU455" s="8"/>
      <c r="EV455" s="8"/>
      <c r="EW455" s="8"/>
      <c r="EX455" s="8"/>
      <c r="EY455" s="8"/>
      <c r="EZ455" s="8"/>
      <c r="FA455" s="8"/>
      <c r="FB455" s="8"/>
      <c r="FC455" s="8"/>
      <c r="FD455" s="8"/>
      <c r="FE455" s="8"/>
      <c r="FF455" s="8"/>
      <c r="FG455" s="8"/>
      <c r="FH455" s="8"/>
      <c r="FI455" s="8"/>
      <c r="FJ455" s="8"/>
    </row>
    <row r="456" spans="1:166" x14ac:dyDescent="0.25">
      <c r="A456" t="s">
        <v>126</v>
      </c>
      <c r="C456" s="6">
        <v>39510</v>
      </c>
      <c r="D456" s="5"/>
      <c r="E456" s="6"/>
      <c r="G456" s="5">
        <v>56</v>
      </c>
      <c r="H456" t="s">
        <v>115</v>
      </c>
      <c r="I456" s="7">
        <v>7.9</v>
      </c>
      <c r="J456">
        <v>750</v>
      </c>
      <c r="K456" s="5">
        <f t="shared" si="7"/>
        <v>168.77637130801685</v>
      </c>
      <c r="L456" s="5"/>
      <c r="M456" s="8"/>
      <c r="N456" s="7">
        <v>14.35</v>
      </c>
      <c r="O456" s="7"/>
      <c r="P456" s="7"/>
      <c r="Q456" s="5"/>
      <c r="R456" s="5"/>
      <c r="S456" s="5"/>
      <c r="T456" s="5"/>
      <c r="U456" s="5"/>
      <c r="V456" s="5"/>
      <c r="W456" s="5"/>
      <c r="X456" s="8"/>
      <c r="Y456" s="8"/>
      <c r="Z456" s="8"/>
      <c r="AA456" s="8"/>
      <c r="AB456" s="8"/>
      <c r="AC456" s="5">
        <v>198.85060002261164</v>
      </c>
      <c r="AD456" s="8"/>
      <c r="AE456" s="8"/>
      <c r="AF456" s="8"/>
      <c r="AG456" s="8"/>
      <c r="AH456" s="8"/>
      <c r="AI456" s="8"/>
      <c r="AJ456" s="5">
        <v>151.86426268148875</v>
      </c>
      <c r="AK456" s="8">
        <v>2.1256915558490421</v>
      </c>
      <c r="AL456" s="8"/>
      <c r="AM456" s="8"/>
      <c r="AN456" s="8"/>
      <c r="AO456" s="8"/>
      <c r="AP456" s="8"/>
      <c r="AQ456" s="9">
        <f>AK456/AJ456</f>
        <v>1.3997312588988389E-2</v>
      </c>
      <c r="AR456" s="8"/>
      <c r="AS456" s="8"/>
      <c r="AT456" s="8"/>
      <c r="AU456" s="5">
        <v>9.6394499708974539</v>
      </c>
      <c r="AV456" s="5"/>
      <c r="AW456" s="5"/>
      <c r="AX456" s="5"/>
      <c r="AY456" s="5">
        <v>1.0788432759678452</v>
      </c>
      <c r="AZ456" s="5"/>
      <c r="BA456" s="5"/>
      <c r="BB456" s="5"/>
      <c r="BC456" s="5"/>
      <c r="BD456" s="5"/>
      <c r="BE456" s="5"/>
      <c r="BF456" s="5">
        <v>0</v>
      </c>
      <c r="BG456" s="5">
        <v>0</v>
      </c>
      <c r="BH456" s="5">
        <v>10.718293246865299</v>
      </c>
      <c r="BI456" s="8"/>
      <c r="BJ456" s="5"/>
      <c r="BK456" s="5">
        <f>AC456+AJ456+BH456</f>
        <v>361.43315595096567</v>
      </c>
      <c r="BL456" s="5"/>
      <c r="BM456" s="8">
        <f>BH456/BK456</f>
        <v>2.9654980652409794E-2</v>
      </c>
      <c r="BN456" s="8"/>
      <c r="BO456" s="7"/>
      <c r="BP456" s="5"/>
      <c r="BQ456" s="5"/>
      <c r="BR456" s="5"/>
      <c r="BS456" s="5"/>
      <c r="BT456" s="7"/>
      <c r="BU456" s="7"/>
      <c r="BV456" s="7"/>
      <c r="BW456" s="7"/>
      <c r="BX456" s="8">
        <f>AC456/BK456</f>
        <v>0.55017254711847463</v>
      </c>
      <c r="BY456" s="8">
        <f>AJ456/BK456</f>
        <v>0.42017247222911569</v>
      </c>
      <c r="BZ456" s="8">
        <f>BH456/BK456</f>
        <v>2.9654980652409794E-2</v>
      </c>
      <c r="CA456" s="5">
        <v>140.27930011981402</v>
      </c>
      <c r="CB456" s="5">
        <v>134.11948389704801</v>
      </c>
      <c r="CC456" s="5">
        <v>6.1598162227660218</v>
      </c>
      <c r="CD456" s="5">
        <v>0</v>
      </c>
      <c r="CE456" s="5"/>
      <c r="CF456" s="5"/>
      <c r="CG456" s="5"/>
      <c r="CH456" s="5"/>
      <c r="CI456" s="5">
        <v>0</v>
      </c>
      <c r="CJ456" s="5"/>
      <c r="CK456" s="8"/>
      <c r="CL456" s="5"/>
      <c r="CM456" s="5"/>
      <c r="CN456" s="8"/>
      <c r="CO456" s="5"/>
      <c r="CP456" s="5"/>
      <c r="CQ456" s="5"/>
      <c r="CR456" s="8"/>
      <c r="CS456" s="8"/>
      <c r="CT456" s="8"/>
      <c r="CU456" s="8"/>
      <c r="CV456" s="8"/>
      <c r="CW456" s="8"/>
      <c r="CX456" s="8"/>
      <c r="CY456" s="8"/>
      <c r="CZ456" s="8"/>
      <c r="DA456" s="8"/>
      <c r="DB456" s="8"/>
      <c r="DC456" s="8"/>
      <c r="DD456" s="8"/>
      <c r="DE456" s="8"/>
      <c r="DF456" s="8"/>
      <c r="DG456" s="8"/>
      <c r="DH456" s="8"/>
      <c r="DI456" s="8"/>
      <c r="DJ456" s="8"/>
      <c r="DK456" s="8"/>
      <c r="DL456" s="8"/>
      <c r="DM456" s="8"/>
      <c r="DN456" s="8"/>
      <c r="DO456" s="8"/>
      <c r="DP456" s="8"/>
      <c r="DQ456" s="8"/>
      <c r="DR456" s="8"/>
      <c r="DS456" s="8"/>
      <c r="DT456" s="8"/>
      <c r="DU456" s="8"/>
      <c r="DV456" s="8"/>
      <c r="DW456" s="8"/>
      <c r="DX456" s="8"/>
      <c r="DY456" s="8"/>
      <c r="DZ456" s="8"/>
      <c r="EA456" s="8"/>
      <c r="EB456" s="8"/>
      <c r="EC456" s="8"/>
      <c r="ED456" s="8"/>
      <c r="EE456" s="8"/>
      <c r="EF456" s="8"/>
      <c r="EG456" s="8"/>
      <c r="EH456" s="8"/>
      <c r="EI456" s="8"/>
      <c r="EJ456" s="8"/>
      <c r="EK456" s="8"/>
      <c r="EL456" s="8"/>
      <c r="EM456" s="8"/>
      <c r="EN456" s="8"/>
      <c r="EO456" s="8"/>
      <c r="EP456" s="8"/>
      <c r="EQ456" s="8"/>
      <c r="ER456" s="8"/>
      <c r="ES456" s="8"/>
      <c r="ET456" s="8"/>
      <c r="EU456" s="8"/>
      <c r="EV456" s="8"/>
      <c r="EW456" s="8"/>
      <c r="EX456" s="8"/>
      <c r="EY456" s="8"/>
      <c r="EZ456" s="8"/>
      <c r="FA456" s="8"/>
      <c r="FB456" s="8"/>
      <c r="FC456" s="8"/>
      <c r="FD456" s="8"/>
      <c r="FE456" s="8"/>
      <c r="FF456" s="8"/>
      <c r="FG456" s="8"/>
      <c r="FH456" s="8"/>
      <c r="FI456" s="8"/>
      <c r="FJ456" s="8"/>
    </row>
    <row r="457" spans="1:166" x14ac:dyDescent="0.25">
      <c r="A457" t="s">
        <v>126</v>
      </c>
      <c r="C457" s="6">
        <v>39514</v>
      </c>
      <c r="D457" s="5"/>
      <c r="E457" s="6"/>
      <c r="G457" s="5">
        <v>60</v>
      </c>
      <c r="H457" t="s">
        <v>115</v>
      </c>
      <c r="I457" s="7">
        <v>7.9</v>
      </c>
      <c r="J457">
        <v>750</v>
      </c>
      <c r="K457" s="5">
        <f t="shared" si="7"/>
        <v>168.77637130801685</v>
      </c>
      <c r="L457" s="5"/>
      <c r="M457" s="8"/>
      <c r="N457" s="7">
        <v>16.55</v>
      </c>
      <c r="O457" s="7"/>
      <c r="P457" s="7"/>
      <c r="Q457" s="5"/>
      <c r="R457" s="5"/>
      <c r="S457" s="5"/>
      <c r="T457" s="5"/>
      <c r="U457" s="5"/>
      <c r="V457" s="5"/>
      <c r="W457" s="5"/>
      <c r="X457" s="8"/>
      <c r="Y457" s="8"/>
      <c r="Z457" s="8"/>
      <c r="AA457" s="8"/>
      <c r="AB457" s="8"/>
      <c r="AC457" s="5"/>
      <c r="AD457" s="8"/>
      <c r="AE457" s="8"/>
      <c r="AF457" s="8"/>
      <c r="AG457" s="8"/>
      <c r="AH457" s="8"/>
      <c r="AI457" s="8"/>
      <c r="AJ457" s="5"/>
      <c r="AK457" s="8"/>
      <c r="AL457" s="8"/>
      <c r="AM457" s="8"/>
      <c r="AN457" s="8"/>
      <c r="AO457" s="8"/>
      <c r="AP457" s="8"/>
      <c r="AQ457" s="9"/>
      <c r="AR457" s="8"/>
      <c r="AS457" s="8"/>
      <c r="AT457" s="8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8"/>
      <c r="BJ457" s="5"/>
      <c r="BK457" s="5"/>
      <c r="BL457" s="5"/>
      <c r="BM457" s="8"/>
      <c r="BN457" s="8"/>
      <c r="BO457" s="7"/>
      <c r="BP457" s="5"/>
      <c r="BQ457" s="5"/>
      <c r="BR457" s="5"/>
      <c r="BS457" s="5"/>
      <c r="BT457" s="7"/>
      <c r="BU457" s="7"/>
      <c r="BV457" s="7"/>
      <c r="BW457" s="7"/>
      <c r="BX457" s="7"/>
      <c r="BY457" s="7"/>
      <c r="BZ457" s="7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8"/>
      <c r="CL457" s="5"/>
      <c r="CM457" s="5"/>
      <c r="CN457" s="8"/>
      <c r="CO457" s="5"/>
      <c r="CP457" s="5"/>
      <c r="CQ457" s="5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  <c r="DD457" s="8"/>
      <c r="DE457" s="8"/>
      <c r="DF457" s="8"/>
      <c r="DG457" s="8"/>
      <c r="DH457" s="8"/>
      <c r="DI457" s="8"/>
      <c r="DJ457" s="8"/>
      <c r="DK457" s="8"/>
      <c r="DL457" s="8"/>
      <c r="DM457" s="8"/>
      <c r="DN457" s="8"/>
      <c r="DO457" s="8"/>
      <c r="DP457" s="8"/>
      <c r="DQ457" s="8"/>
      <c r="DR457" s="8"/>
      <c r="DS457" s="8"/>
      <c r="DT457" s="8"/>
      <c r="DU457" s="8"/>
      <c r="DV457" s="8"/>
      <c r="DW457" s="8"/>
      <c r="DX457" s="8"/>
      <c r="DY457" s="8"/>
      <c r="DZ457" s="8"/>
      <c r="EA457" s="8"/>
      <c r="EB457" s="8"/>
      <c r="EC457" s="8"/>
      <c r="ED457" s="8"/>
      <c r="EE457" s="8"/>
      <c r="EF457" s="8"/>
      <c r="EG457" s="8"/>
      <c r="EH457" s="8"/>
      <c r="EI457" s="8"/>
      <c r="EJ457" s="8"/>
      <c r="EK457" s="8"/>
      <c r="EL457" s="8"/>
      <c r="EM457" s="8"/>
      <c r="EN457" s="8"/>
      <c r="EO457" s="8"/>
      <c r="EP457" s="8"/>
      <c r="EQ457" s="8"/>
      <c r="ER457" s="8"/>
      <c r="ES457" s="8"/>
      <c r="ET457" s="8"/>
      <c r="EU457" s="8"/>
      <c r="EV457" s="8"/>
      <c r="EW457" s="8"/>
      <c r="EX457" s="8"/>
      <c r="EY457" s="8"/>
      <c r="EZ457" s="8"/>
      <c r="FA457" s="8"/>
      <c r="FB457" s="8"/>
      <c r="FC457" s="8"/>
      <c r="FD457" s="8"/>
      <c r="FE457" s="8"/>
      <c r="FF457" s="8"/>
      <c r="FG457" s="8"/>
      <c r="FH457" s="8"/>
      <c r="FI457" s="8"/>
      <c r="FJ457" s="8"/>
    </row>
    <row r="458" spans="1:166" x14ac:dyDescent="0.25">
      <c r="A458" t="s">
        <v>126</v>
      </c>
      <c r="C458" s="6">
        <v>39524</v>
      </c>
      <c r="D458" s="5"/>
      <c r="E458" s="6"/>
      <c r="G458" s="5">
        <v>70</v>
      </c>
      <c r="H458" t="s">
        <v>115</v>
      </c>
      <c r="I458" s="7">
        <v>7.9</v>
      </c>
      <c r="J458">
        <v>750</v>
      </c>
      <c r="K458" s="5">
        <f t="shared" si="7"/>
        <v>168.77637130801685</v>
      </c>
      <c r="L458" s="5"/>
      <c r="M458" s="8"/>
      <c r="N458" s="7">
        <v>18.25</v>
      </c>
      <c r="O458" s="7"/>
      <c r="P458" s="7"/>
      <c r="Q458" s="5"/>
      <c r="R458" s="5"/>
      <c r="S458" s="5"/>
      <c r="T458" s="5"/>
      <c r="U458" s="5"/>
      <c r="V458" s="5"/>
      <c r="W458" s="5"/>
      <c r="X458" s="8"/>
      <c r="Y458" s="8"/>
      <c r="Z458" s="8"/>
      <c r="AA458" s="8"/>
      <c r="AB458" s="8"/>
      <c r="AC458" s="5">
        <v>291.77830565611185</v>
      </c>
      <c r="AD458" s="8"/>
      <c r="AE458" s="8"/>
      <c r="AF458" s="8"/>
      <c r="AG458" s="8"/>
      <c r="AH458" s="8"/>
      <c r="AI458" s="8"/>
      <c r="AJ458" s="5">
        <v>191.34676398841162</v>
      </c>
      <c r="AK458" s="8">
        <v>2.6995174163680611</v>
      </c>
      <c r="AL458" s="8"/>
      <c r="AM458" s="8"/>
      <c r="AN458" s="8"/>
      <c r="AO458" s="8"/>
      <c r="AP458" s="8"/>
      <c r="AQ458" s="9">
        <f>AK458/AJ458</f>
        <v>1.410798573281098E-2</v>
      </c>
      <c r="AR458" s="8"/>
      <c r="AS458" s="8"/>
      <c r="AT458" s="8"/>
      <c r="AU458" s="5">
        <v>14.659604007798714</v>
      </c>
      <c r="AV458" s="5"/>
      <c r="AW458" s="5"/>
      <c r="AX458" s="5"/>
      <c r="AY458" s="5">
        <v>26.899508837889215</v>
      </c>
      <c r="AZ458" s="5"/>
      <c r="BA458" s="5"/>
      <c r="BB458" s="5"/>
      <c r="BC458" s="5"/>
      <c r="BD458" s="5"/>
      <c r="BE458" s="5"/>
      <c r="BF458" s="5">
        <v>0</v>
      </c>
      <c r="BG458" s="5">
        <v>0</v>
      </c>
      <c r="BH458" s="5">
        <v>41.559112845687928</v>
      </c>
      <c r="BI458" s="8"/>
      <c r="BJ458" s="5"/>
      <c r="BK458" s="5">
        <f>AC458+AJ458+BH458</f>
        <v>524.68418249021136</v>
      </c>
      <c r="BL458" s="5"/>
      <c r="BM458" s="8">
        <f>BH458/BK458</f>
        <v>7.9207863001403256E-2</v>
      </c>
      <c r="BN458" s="8"/>
      <c r="BO458" s="7"/>
      <c r="BP458" s="5"/>
      <c r="BQ458" s="5"/>
      <c r="BR458" s="5"/>
      <c r="BS458" s="5"/>
      <c r="BT458" s="7"/>
      <c r="BU458" s="7"/>
      <c r="BV458" s="7"/>
      <c r="BW458" s="7"/>
      <c r="BX458" s="8">
        <f>AC458/BK458</f>
        <v>0.55610272882879475</v>
      </c>
      <c r="BY458" s="8">
        <f>AJ458/BK458</f>
        <v>0.36468940816980211</v>
      </c>
      <c r="BZ458" s="8">
        <f>BH458/BK458</f>
        <v>7.9207863001403256E-2</v>
      </c>
      <c r="CA458" s="5">
        <v>178.8464986216951</v>
      </c>
      <c r="CB458" s="5">
        <v>139.66451427597471</v>
      </c>
      <c r="CC458" s="5">
        <v>39.181984345720387</v>
      </c>
      <c r="CD458" s="5">
        <v>0</v>
      </c>
      <c r="CE458" s="5"/>
      <c r="CF458" s="5"/>
      <c r="CG458" s="5"/>
      <c r="CH458" s="5"/>
      <c r="CI458" s="5">
        <v>0</v>
      </c>
      <c r="CJ458" s="5"/>
      <c r="CK458" s="8"/>
      <c r="CL458" s="5"/>
      <c r="CM458" s="5"/>
      <c r="CN458" s="8"/>
      <c r="CO458" s="5"/>
      <c r="CP458" s="5"/>
      <c r="CQ458" s="5"/>
      <c r="CR458" s="8"/>
      <c r="CS458" s="8"/>
      <c r="CT458" s="8"/>
      <c r="CU458" s="8"/>
      <c r="CV458" s="8"/>
      <c r="CW458" s="8"/>
      <c r="CX458" s="8"/>
      <c r="CY458" s="8"/>
      <c r="CZ458" s="8"/>
      <c r="DA458" s="8"/>
      <c r="DB458" s="8"/>
      <c r="DC458" s="8"/>
      <c r="DD458" s="8"/>
      <c r="DE458" s="8"/>
      <c r="DF458" s="8"/>
      <c r="DG458" s="8"/>
      <c r="DH458" s="8"/>
      <c r="DI458" s="8"/>
      <c r="DJ458" s="8"/>
      <c r="DK458" s="8"/>
      <c r="DL458" s="8"/>
      <c r="DM458" s="8"/>
      <c r="DN458" s="8"/>
      <c r="DO458" s="8"/>
      <c r="DP458" s="8"/>
      <c r="DQ458" s="8"/>
      <c r="DR458" s="8"/>
      <c r="DS458" s="8"/>
      <c r="DT458" s="8"/>
      <c r="DU458" s="8"/>
      <c r="DV458" s="8"/>
      <c r="DW458" s="8"/>
      <c r="DX458" s="8"/>
      <c r="DY458" s="8"/>
      <c r="DZ458" s="8"/>
      <c r="EA458" s="8"/>
      <c r="EB458" s="8"/>
      <c r="EC458" s="8"/>
      <c r="ED458" s="8"/>
      <c r="EE458" s="8"/>
      <c r="EF458" s="8"/>
      <c r="EG458" s="8"/>
      <c r="EH458" s="8"/>
      <c r="EI458" s="8"/>
      <c r="EJ458" s="8"/>
      <c r="EK458" s="8"/>
      <c r="EL458" s="8"/>
      <c r="EM458" s="8"/>
      <c r="EN458" s="8"/>
      <c r="EO458" s="8"/>
      <c r="EP458" s="8"/>
      <c r="EQ458" s="8"/>
      <c r="ER458" s="8"/>
      <c r="ES458" s="8"/>
      <c r="ET458" s="8"/>
      <c r="EU458" s="8"/>
      <c r="EV458" s="8"/>
      <c r="EW458" s="8"/>
      <c r="EX458" s="8"/>
      <c r="EY458" s="8"/>
      <c r="EZ458" s="8"/>
      <c r="FA458" s="8"/>
      <c r="FB458" s="8"/>
      <c r="FC458" s="8"/>
      <c r="FD458" s="8"/>
      <c r="FE458" s="8"/>
      <c r="FF458" s="8"/>
      <c r="FG458" s="8"/>
      <c r="FH458" s="8"/>
      <c r="FI458" s="8"/>
      <c r="FJ458" s="8"/>
    </row>
    <row r="459" spans="1:166" x14ac:dyDescent="0.25">
      <c r="A459" t="s">
        <v>126</v>
      </c>
      <c r="C459" s="6">
        <v>39532</v>
      </c>
      <c r="D459" s="5"/>
      <c r="E459" s="6"/>
      <c r="G459" s="5">
        <v>78</v>
      </c>
      <c r="H459" t="s">
        <v>115</v>
      </c>
      <c r="I459" s="7">
        <v>7.9</v>
      </c>
      <c r="J459">
        <v>750</v>
      </c>
      <c r="K459" s="5">
        <f t="shared" si="7"/>
        <v>168.77637130801685</v>
      </c>
      <c r="L459" s="5"/>
      <c r="M459" s="8"/>
      <c r="N459" s="7">
        <v>19.5</v>
      </c>
      <c r="O459" s="7"/>
      <c r="P459" s="7"/>
      <c r="Q459" s="5"/>
      <c r="R459" s="5"/>
      <c r="S459" s="5"/>
      <c r="T459" s="5"/>
      <c r="U459" s="5"/>
      <c r="V459" s="5"/>
      <c r="W459" s="5"/>
      <c r="X459" s="8"/>
      <c r="Y459" s="8"/>
      <c r="Z459" s="8"/>
      <c r="AA459" s="8"/>
      <c r="AB459" s="8"/>
      <c r="AC459" s="5"/>
      <c r="AD459" s="8"/>
      <c r="AE459" s="8"/>
      <c r="AF459" s="8"/>
      <c r="AG459" s="8"/>
      <c r="AH459" s="8"/>
      <c r="AI459" s="8"/>
      <c r="AJ459" s="5"/>
      <c r="AK459" s="8"/>
      <c r="AL459" s="8"/>
      <c r="AM459" s="8"/>
      <c r="AN459" s="8"/>
      <c r="AO459" s="8"/>
      <c r="AP459" s="8"/>
      <c r="AQ459" s="9"/>
      <c r="AR459" s="8"/>
      <c r="AS459" s="8"/>
      <c r="AT459" s="8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8"/>
      <c r="BJ459" s="5"/>
      <c r="BK459" s="5"/>
      <c r="BL459" s="5"/>
      <c r="BM459" s="8"/>
      <c r="BN459" s="8"/>
      <c r="BO459" s="7"/>
      <c r="BP459" s="5"/>
      <c r="BQ459" s="5"/>
      <c r="BR459" s="5"/>
      <c r="BS459" s="5"/>
      <c r="BT459" s="7"/>
      <c r="BU459" s="7"/>
      <c r="BV459" s="7"/>
      <c r="BW459" s="7"/>
      <c r="BX459" s="7"/>
      <c r="BY459" s="7"/>
      <c r="BZ459" s="7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8"/>
      <c r="CL459" s="5"/>
      <c r="CM459" s="5"/>
      <c r="CN459" s="8"/>
      <c r="CO459" s="5"/>
      <c r="CP459" s="5"/>
      <c r="CQ459" s="5"/>
      <c r="CR459" s="8"/>
      <c r="CS459" s="8"/>
      <c r="CT459" s="8"/>
      <c r="CU459" s="8"/>
      <c r="CV459" s="8"/>
      <c r="CW459" s="8"/>
      <c r="CX459" s="8"/>
      <c r="CY459" s="8"/>
      <c r="CZ459" s="8"/>
      <c r="DA459" s="8"/>
      <c r="DB459" s="8"/>
      <c r="DC459" s="8"/>
      <c r="DD459" s="8"/>
      <c r="DE459" s="8"/>
      <c r="DF459" s="8"/>
      <c r="DG459" s="8"/>
      <c r="DH459" s="8"/>
      <c r="DI459" s="8"/>
      <c r="DJ459" s="8"/>
      <c r="DK459" s="8"/>
      <c r="DL459" s="8"/>
      <c r="DM459" s="8"/>
      <c r="DN459" s="8"/>
      <c r="DO459" s="8"/>
      <c r="DP459" s="8"/>
      <c r="DQ459" s="8"/>
      <c r="DR459" s="8"/>
      <c r="DS459" s="8"/>
      <c r="DT459" s="8"/>
      <c r="DU459" s="8"/>
      <c r="DV459" s="8"/>
      <c r="DW459" s="8"/>
      <c r="DX459" s="8"/>
      <c r="DY459" s="8"/>
      <c r="DZ459" s="8"/>
      <c r="EA459" s="8"/>
      <c r="EB459" s="8"/>
      <c r="EC459" s="8"/>
      <c r="ED459" s="8"/>
      <c r="EE459" s="8"/>
      <c r="EF459" s="8"/>
      <c r="EG459" s="8"/>
      <c r="EH459" s="8"/>
      <c r="EI459" s="8"/>
      <c r="EJ459" s="8"/>
      <c r="EK459" s="8"/>
      <c r="EL459" s="8"/>
      <c r="EM459" s="8"/>
      <c r="EN459" s="8"/>
      <c r="EO459" s="8"/>
      <c r="EP459" s="8"/>
      <c r="EQ459" s="8"/>
      <c r="ER459" s="8"/>
      <c r="ES459" s="8"/>
      <c r="ET459" s="8"/>
      <c r="EU459" s="8"/>
      <c r="EV459" s="8"/>
      <c r="EW459" s="8"/>
      <c r="EX459" s="8"/>
      <c r="EY459" s="8"/>
      <c r="EZ459" s="8"/>
      <c r="FA459" s="8"/>
      <c r="FB459" s="8"/>
      <c r="FC459" s="8"/>
      <c r="FD459" s="8"/>
      <c r="FE459" s="8"/>
      <c r="FF459" s="8"/>
      <c r="FG459" s="8"/>
      <c r="FH459" s="8"/>
      <c r="FI459" s="8"/>
      <c r="FJ459" s="8"/>
    </row>
    <row r="460" spans="1:166" x14ac:dyDescent="0.25">
      <c r="A460" t="s">
        <v>126</v>
      </c>
      <c r="C460" s="6">
        <v>39538</v>
      </c>
      <c r="D460" s="5">
        <v>6</v>
      </c>
      <c r="E460" s="6" t="s">
        <v>239</v>
      </c>
      <c r="F460" t="s">
        <v>89</v>
      </c>
      <c r="G460" s="5">
        <v>84</v>
      </c>
      <c r="H460" t="s">
        <v>115</v>
      </c>
      <c r="I460" s="7">
        <v>7.9</v>
      </c>
      <c r="J460">
        <v>750</v>
      </c>
      <c r="K460" s="5">
        <f t="shared" si="7"/>
        <v>168.77637130801685</v>
      </c>
      <c r="L460" s="5"/>
      <c r="M460" s="8"/>
      <c r="N460" s="8"/>
      <c r="O460" s="8"/>
      <c r="P460" s="8"/>
      <c r="Q460" s="5"/>
      <c r="R460" s="5"/>
      <c r="S460" s="5"/>
      <c r="T460" s="5"/>
      <c r="U460" s="5"/>
      <c r="V460" s="5"/>
      <c r="W460" s="5"/>
      <c r="X460" s="8"/>
      <c r="Y460" s="8"/>
      <c r="Z460" s="8"/>
      <c r="AA460" s="8"/>
      <c r="AB460" s="8"/>
      <c r="AC460" s="5">
        <v>354.08414442079675</v>
      </c>
      <c r="AD460" s="8"/>
      <c r="AE460" s="8"/>
      <c r="AF460" s="8"/>
      <c r="AG460" s="8"/>
      <c r="AH460" s="8"/>
      <c r="AI460" s="8"/>
      <c r="AJ460" s="5">
        <v>247.13382581867012</v>
      </c>
      <c r="AK460" s="8">
        <v>3.287157723217542</v>
      </c>
      <c r="AL460" s="8"/>
      <c r="AM460" s="8"/>
      <c r="AN460" s="8"/>
      <c r="AO460" s="8"/>
      <c r="AP460" s="8"/>
      <c r="AQ460" s="9">
        <f>AK460/AJ460</f>
        <v>1.330112424848484E-2</v>
      </c>
      <c r="AR460" s="8"/>
      <c r="AS460" s="8"/>
      <c r="AT460" s="8"/>
      <c r="AU460" s="5">
        <v>7.9038914593050267</v>
      </c>
      <c r="AV460" s="5"/>
      <c r="AW460" s="5"/>
      <c r="AX460" s="5"/>
      <c r="AY460" s="5">
        <v>444.55007338000735</v>
      </c>
      <c r="AZ460" s="5"/>
      <c r="BA460" s="5"/>
      <c r="BB460" s="5"/>
      <c r="BC460" s="5"/>
      <c r="BD460" s="5"/>
      <c r="BE460" s="5"/>
      <c r="BF460" s="5">
        <v>0</v>
      </c>
      <c r="BG460" s="5">
        <v>0</v>
      </c>
      <c r="BH460" s="5">
        <v>452.45396483931233</v>
      </c>
      <c r="BI460" s="8"/>
      <c r="BJ460" s="5"/>
      <c r="BK460" s="5">
        <f>AC460+AJ460+BH460</f>
        <v>1053.6719350787794</v>
      </c>
      <c r="BL460" s="5"/>
      <c r="BM460" s="8">
        <f>BH460/BK460</f>
        <v>0.42940686733341143</v>
      </c>
      <c r="BN460" s="8"/>
      <c r="BO460" s="7"/>
      <c r="BP460" s="5"/>
      <c r="BQ460" s="5"/>
      <c r="BR460" s="5"/>
      <c r="BS460" s="5"/>
      <c r="BT460" s="7"/>
      <c r="BU460" s="7"/>
      <c r="BV460" s="7"/>
      <c r="BW460" s="7"/>
      <c r="BX460" s="8">
        <f>AC460/BK460</f>
        <v>0.3360478082718632</v>
      </c>
      <c r="BY460" s="8">
        <f>AJ460/BK460</f>
        <v>0.23454532439472517</v>
      </c>
      <c r="BZ460" s="8">
        <f>BH460/BK460</f>
        <v>0.42940686733341143</v>
      </c>
      <c r="CA460" s="5">
        <v>230.69602295153638</v>
      </c>
      <c r="CB460" s="5">
        <v>52.475208842486865</v>
      </c>
      <c r="CC460" s="5">
        <v>178.22081410904951</v>
      </c>
      <c r="CD460" s="5">
        <v>0</v>
      </c>
      <c r="CE460" s="5"/>
      <c r="CF460" s="5"/>
      <c r="CG460" s="5"/>
      <c r="CH460" s="5"/>
      <c r="CI460" s="5">
        <v>0</v>
      </c>
      <c r="CJ460" s="5"/>
      <c r="CK460" s="8"/>
      <c r="CL460" s="5"/>
      <c r="CM460" s="5"/>
      <c r="CN460" s="8"/>
      <c r="CO460" s="5"/>
      <c r="CP460" s="5"/>
      <c r="CQ460" s="5"/>
      <c r="CR460" s="8"/>
      <c r="CS460" s="8"/>
      <c r="CT460" s="8"/>
      <c r="CU460" s="8"/>
      <c r="CV460" s="8"/>
      <c r="CW460" s="8"/>
      <c r="CX460" s="8"/>
      <c r="CY460" s="8"/>
      <c r="CZ460" s="8"/>
      <c r="DA460" s="8"/>
      <c r="DB460" s="8"/>
      <c r="DC460" s="8"/>
      <c r="DD460" s="8"/>
      <c r="DE460" s="8"/>
      <c r="DF460" s="8"/>
      <c r="DG460" s="8"/>
      <c r="DH460" s="8"/>
      <c r="DI460" s="8"/>
      <c r="DJ460" s="8"/>
      <c r="DK460" s="8"/>
      <c r="DL460" s="8"/>
      <c r="DM460" s="8"/>
      <c r="DN460" s="8"/>
      <c r="DO460" s="8"/>
      <c r="DP460" s="8"/>
      <c r="DQ460" s="8"/>
      <c r="DR460" s="8"/>
      <c r="DS460" s="8"/>
      <c r="DT460" s="8"/>
      <c r="DU460" s="8"/>
      <c r="DV460" s="8"/>
      <c r="DW460" s="8"/>
      <c r="DX460" s="8"/>
      <c r="DY460" s="8"/>
      <c r="DZ460" s="8"/>
      <c r="EA460" s="8"/>
      <c r="EB460" s="8"/>
      <c r="EC460" s="8"/>
      <c r="ED460" s="8"/>
      <c r="EE460" s="8"/>
      <c r="EF460" s="8"/>
      <c r="EG460" s="8"/>
      <c r="EH460" s="8"/>
      <c r="EI460" s="8"/>
      <c r="EJ460" s="8"/>
      <c r="EK460" s="8"/>
      <c r="EL460" s="8"/>
      <c r="EM460" s="8"/>
      <c r="EN460" s="8"/>
      <c r="EO460" s="8"/>
      <c r="EP460" s="8"/>
      <c r="EQ460" s="8"/>
      <c r="ER460" s="8"/>
      <c r="ES460" s="8"/>
      <c r="ET460" s="8"/>
      <c r="EU460" s="8"/>
      <c r="EV460" s="8"/>
      <c r="EW460" s="8"/>
      <c r="EX460" s="8"/>
      <c r="EY460" s="8"/>
      <c r="EZ460" s="8"/>
      <c r="FA460" s="8"/>
      <c r="FB460" s="8"/>
      <c r="FC460" s="8"/>
      <c r="FD460" s="8"/>
      <c r="FE460" s="8"/>
      <c r="FF460" s="8"/>
      <c r="FG460" s="8"/>
      <c r="FH460" s="8"/>
      <c r="FI460" s="8"/>
      <c r="FJ460" s="8"/>
    </row>
    <row r="461" spans="1:166" x14ac:dyDescent="0.25">
      <c r="A461" t="s">
        <v>126</v>
      </c>
      <c r="C461" s="6">
        <v>39540</v>
      </c>
      <c r="D461" s="5"/>
      <c r="E461" s="6"/>
      <c r="G461" s="5">
        <v>86</v>
      </c>
      <c r="H461" t="s">
        <v>115</v>
      </c>
      <c r="I461" s="7">
        <v>7.9</v>
      </c>
      <c r="J461">
        <v>750</v>
      </c>
      <c r="K461" s="5">
        <f t="shared" si="7"/>
        <v>168.77637130801685</v>
      </c>
      <c r="L461" s="5"/>
      <c r="M461" s="8"/>
      <c r="N461" s="7">
        <v>20.55</v>
      </c>
      <c r="O461" s="7"/>
      <c r="P461" s="7"/>
      <c r="Q461" s="5"/>
      <c r="R461" s="5"/>
      <c r="S461" s="5"/>
      <c r="T461" s="5"/>
      <c r="U461" s="5"/>
      <c r="V461" s="5"/>
      <c r="W461" s="5"/>
      <c r="X461" s="8"/>
      <c r="Y461" s="8"/>
      <c r="Z461" s="8"/>
      <c r="AA461" s="8"/>
      <c r="AB461" s="8"/>
      <c r="AC461" s="5"/>
      <c r="AD461" s="8"/>
      <c r="AE461" s="8"/>
      <c r="AF461" s="8"/>
      <c r="AG461" s="8"/>
      <c r="AH461" s="8"/>
      <c r="AI461" s="8"/>
      <c r="AJ461" s="5"/>
      <c r="AK461" s="8"/>
      <c r="AL461" s="8"/>
      <c r="AM461" s="8"/>
      <c r="AN461" s="8"/>
      <c r="AO461" s="8"/>
      <c r="AP461" s="8"/>
      <c r="AQ461" s="9"/>
      <c r="AR461" s="8"/>
      <c r="AS461" s="8"/>
      <c r="AT461" s="8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8"/>
      <c r="BJ461" s="5"/>
      <c r="BK461" s="5"/>
      <c r="BL461" s="5"/>
      <c r="BM461" s="8"/>
      <c r="BN461" s="8"/>
      <c r="BO461" s="7"/>
      <c r="BP461" s="5"/>
      <c r="BQ461" s="5"/>
      <c r="BR461" s="5"/>
      <c r="BS461" s="5"/>
      <c r="BT461" s="7"/>
      <c r="BU461" s="7"/>
      <c r="BV461" s="7"/>
      <c r="BW461" s="7"/>
      <c r="BX461" s="7"/>
      <c r="BY461" s="7"/>
      <c r="BZ461" s="7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8"/>
      <c r="CL461" s="5"/>
      <c r="CM461" s="5"/>
      <c r="CN461" s="8"/>
      <c r="CO461" s="5"/>
      <c r="CP461" s="5"/>
      <c r="CQ461" s="5"/>
      <c r="CR461" s="8"/>
      <c r="CS461" s="8"/>
      <c r="CT461" s="8"/>
      <c r="CU461" s="8"/>
      <c r="CV461" s="8"/>
      <c r="CW461" s="8"/>
      <c r="CX461" s="8"/>
      <c r="CY461" s="8"/>
      <c r="CZ461" s="8"/>
      <c r="DA461" s="8"/>
      <c r="DB461" s="8"/>
      <c r="DC461" s="8"/>
      <c r="DD461" s="8"/>
      <c r="DE461" s="8"/>
      <c r="DF461" s="8"/>
      <c r="DG461" s="8"/>
      <c r="DH461" s="8"/>
      <c r="DI461" s="8"/>
      <c r="DJ461" s="8"/>
      <c r="DK461" s="8"/>
      <c r="DL461" s="8"/>
      <c r="DM461" s="8"/>
      <c r="DN461" s="8"/>
      <c r="DO461" s="8"/>
      <c r="DP461" s="8"/>
      <c r="DQ461" s="8"/>
      <c r="DR461" s="8"/>
      <c r="DS461" s="8"/>
      <c r="DT461" s="8"/>
      <c r="DU461" s="8"/>
      <c r="DV461" s="8"/>
      <c r="DW461" s="8"/>
      <c r="DX461" s="8"/>
      <c r="DY461" s="8"/>
      <c r="DZ461" s="8"/>
      <c r="EA461" s="8"/>
      <c r="EB461" s="8"/>
      <c r="EC461" s="8"/>
      <c r="ED461" s="8"/>
      <c r="EE461" s="8"/>
      <c r="EF461" s="8"/>
      <c r="EG461" s="8"/>
      <c r="EH461" s="8"/>
      <c r="EI461" s="8"/>
      <c r="EJ461" s="8"/>
      <c r="EK461" s="8"/>
      <c r="EL461" s="8"/>
      <c r="EM461" s="8"/>
      <c r="EN461" s="8"/>
      <c r="EO461" s="8"/>
      <c r="EP461" s="8"/>
      <c r="EQ461" s="8"/>
      <c r="ER461" s="8"/>
      <c r="ES461" s="8"/>
      <c r="ET461" s="8"/>
      <c r="EU461" s="8"/>
      <c r="EV461" s="8"/>
      <c r="EW461" s="8"/>
      <c r="EX461" s="8"/>
      <c r="EY461" s="8"/>
      <c r="EZ461" s="8"/>
      <c r="FA461" s="8"/>
      <c r="FB461" s="8"/>
      <c r="FC461" s="8"/>
      <c r="FD461" s="8"/>
      <c r="FE461" s="8"/>
      <c r="FF461" s="8"/>
      <c r="FG461" s="8"/>
      <c r="FH461" s="8"/>
      <c r="FI461" s="8"/>
      <c r="FJ461" s="8"/>
    </row>
    <row r="462" spans="1:166" x14ac:dyDescent="0.25">
      <c r="A462" t="s">
        <v>126</v>
      </c>
      <c r="C462" s="6">
        <v>39546</v>
      </c>
      <c r="D462" s="5"/>
      <c r="E462" s="6"/>
      <c r="G462" s="5">
        <v>92</v>
      </c>
      <c r="H462" t="s">
        <v>115</v>
      </c>
      <c r="I462" s="7">
        <v>7.9</v>
      </c>
      <c r="J462">
        <v>750</v>
      </c>
      <c r="K462" s="5">
        <f t="shared" si="7"/>
        <v>168.77637130801685</v>
      </c>
      <c r="L462" s="5"/>
      <c r="M462" s="8"/>
      <c r="N462" s="7">
        <v>20.425000000000001</v>
      </c>
      <c r="O462" s="7"/>
      <c r="P462" s="7"/>
      <c r="Q462" s="5"/>
      <c r="R462" s="5"/>
      <c r="S462" s="5"/>
      <c r="T462" s="5"/>
      <c r="U462" s="5"/>
      <c r="V462" s="5"/>
      <c r="W462" s="5"/>
      <c r="X462" s="8"/>
      <c r="Y462" s="8"/>
      <c r="Z462" s="8"/>
      <c r="AA462" s="8"/>
      <c r="AB462" s="8"/>
      <c r="AC462" s="5"/>
      <c r="AD462" s="8"/>
      <c r="AE462" s="8"/>
      <c r="AF462" s="8"/>
      <c r="AG462" s="8"/>
      <c r="AH462" s="8"/>
      <c r="AI462" s="8"/>
      <c r="AJ462" s="5"/>
      <c r="AK462" s="8"/>
      <c r="AL462" s="8"/>
      <c r="AM462" s="8"/>
      <c r="AN462" s="8"/>
      <c r="AO462" s="8"/>
      <c r="AP462" s="8"/>
      <c r="AQ462" s="9"/>
      <c r="AR462" s="8"/>
      <c r="AS462" s="8"/>
      <c r="AT462" s="8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8"/>
      <c r="BJ462" s="5"/>
      <c r="BK462" s="5"/>
      <c r="BL462" s="5"/>
      <c r="BM462" s="8"/>
      <c r="BN462" s="8"/>
      <c r="BO462" s="7"/>
      <c r="BP462" s="5"/>
      <c r="BQ462" s="5"/>
      <c r="BR462" s="5"/>
      <c r="BS462" s="5"/>
      <c r="BT462" s="7"/>
      <c r="BU462" s="7"/>
      <c r="BV462" s="7"/>
      <c r="BW462" s="7"/>
      <c r="BX462" s="7"/>
      <c r="BY462" s="7"/>
      <c r="BZ462" s="7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8"/>
      <c r="CL462" s="5"/>
      <c r="CM462" s="5"/>
      <c r="CN462" s="8"/>
      <c r="CO462" s="5"/>
      <c r="CP462" s="5"/>
      <c r="CQ462" s="5"/>
      <c r="CR462" s="8"/>
      <c r="CS462" s="8"/>
      <c r="CT462" s="8"/>
      <c r="CU462" s="8"/>
      <c r="CV462" s="8"/>
      <c r="CW462" s="8"/>
      <c r="CX462" s="8"/>
      <c r="CY462" s="8"/>
      <c r="CZ462" s="8"/>
      <c r="DA462" s="8"/>
      <c r="DB462" s="8"/>
      <c r="DC462" s="8"/>
      <c r="DD462" s="8"/>
      <c r="DE462" s="8"/>
      <c r="DF462" s="8"/>
      <c r="DG462" s="8"/>
      <c r="DH462" s="8"/>
      <c r="DI462" s="8"/>
      <c r="DJ462" s="8"/>
      <c r="DK462" s="8"/>
      <c r="DL462" s="8"/>
      <c r="DM462" s="8"/>
      <c r="DN462" s="8"/>
      <c r="DO462" s="8"/>
      <c r="DP462" s="8"/>
      <c r="DQ462" s="8"/>
      <c r="DR462" s="8"/>
      <c r="DS462" s="8"/>
      <c r="DT462" s="8"/>
      <c r="DU462" s="8"/>
      <c r="DV462" s="8"/>
      <c r="DW462" s="8"/>
      <c r="DX462" s="8"/>
      <c r="DY462" s="8"/>
      <c r="DZ462" s="8"/>
      <c r="EA462" s="8"/>
      <c r="EB462" s="8"/>
      <c r="EC462" s="8"/>
      <c r="ED462" s="8"/>
      <c r="EE462" s="8"/>
      <c r="EF462" s="8"/>
      <c r="EG462" s="8"/>
      <c r="EH462" s="8"/>
      <c r="EI462" s="8"/>
      <c r="EJ462" s="8"/>
      <c r="EK462" s="8"/>
      <c r="EL462" s="8"/>
      <c r="EM462" s="8"/>
      <c r="EN462" s="8"/>
      <c r="EO462" s="8"/>
      <c r="EP462" s="8"/>
      <c r="EQ462" s="8"/>
      <c r="ER462" s="8"/>
      <c r="ES462" s="8"/>
      <c r="ET462" s="8"/>
      <c r="EU462" s="8"/>
      <c r="EV462" s="8"/>
      <c r="EW462" s="8"/>
      <c r="EX462" s="8"/>
      <c r="EY462" s="8"/>
      <c r="EZ462" s="8"/>
      <c r="FA462" s="8"/>
      <c r="FB462" s="8"/>
      <c r="FC462" s="8"/>
      <c r="FD462" s="8"/>
      <c r="FE462" s="8"/>
      <c r="FF462" s="8"/>
      <c r="FG462" s="8"/>
      <c r="FH462" s="8"/>
      <c r="FI462" s="8"/>
      <c r="FJ462" s="8"/>
    </row>
    <row r="463" spans="1:166" x14ac:dyDescent="0.25">
      <c r="A463" t="s">
        <v>126</v>
      </c>
      <c r="C463" s="6">
        <v>39552</v>
      </c>
      <c r="D463" s="5"/>
      <c r="E463" s="6"/>
      <c r="G463" s="5">
        <v>98</v>
      </c>
      <c r="H463" t="s">
        <v>115</v>
      </c>
      <c r="I463" s="7">
        <v>7.9</v>
      </c>
      <c r="J463">
        <v>750</v>
      </c>
      <c r="K463" s="5">
        <f t="shared" si="7"/>
        <v>168.77637130801685</v>
      </c>
      <c r="L463" s="5"/>
      <c r="M463" s="8"/>
      <c r="N463" s="8"/>
      <c r="O463" s="8"/>
      <c r="P463" s="8"/>
      <c r="Q463" s="5"/>
      <c r="R463" s="5"/>
      <c r="S463" s="5"/>
      <c r="T463" s="5"/>
      <c r="U463" s="5"/>
      <c r="V463" s="5"/>
      <c r="W463" s="5"/>
      <c r="X463" s="8"/>
      <c r="Y463" s="8"/>
      <c r="Z463" s="8"/>
      <c r="AA463" s="8"/>
      <c r="AB463" s="8"/>
      <c r="AC463" s="5">
        <v>407.93511705217992</v>
      </c>
      <c r="AD463" s="8"/>
      <c r="AE463" s="8"/>
      <c r="AF463" s="8"/>
      <c r="AG463" s="8"/>
      <c r="AH463" s="8"/>
      <c r="AI463" s="8"/>
      <c r="AJ463" s="5">
        <v>259.54596853192976</v>
      </c>
      <c r="AK463" s="8">
        <v>3.1979971327404297</v>
      </c>
      <c r="AL463" s="8"/>
      <c r="AM463" s="8"/>
      <c r="AN463" s="8"/>
      <c r="AO463" s="8"/>
      <c r="AP463" s="8"/>
      <c r="AQ463" s="9">
        <f>AK463/AJ463</f>
        <v>1.2321505707945555E-2</v>
      </c>
      <c r="AR463" s="8"/>
      <c r="AS463" s="8"/>
      <c r="AT463" s="8"/>
      <c r="AU463" s="5">
        <v>2.9294817175607331</v>
      </c>
      <c r="AV463" s="5"/>
      <c r="AW463" s="5"/>
      <c r="AX463" s="5"/>
      <c r="AY463" s="5">
        <v>467.12072667055708</v>
      </c>
      <c r="AZ463" s="5"/>
      <c r="BA463" s="5"/>
      <c r="BB463" s="5"/>
      <c r="BC463" s="5"/>
      <c r="BD463" s="5"/>
      <c r="BE463" s="5"/>
      <c r="BF463" s="5">
        <v>0</v>
      </c>
      <c r="BG463" s="5">
        <v>0</v>
      </c>
      <c r="BH463" s="5">
        <v>470.05020838811777</v>
      </c>
      <c r="BI463" s="8"/>
      <c r="BJ463" s="5"/>
      <c r="BK463" s="5">
        <f>AC463+AJ463+BH463</f>
        <v>1137.5312939722276</v>
      </c>
      <c r="BL463" s="5"/>
      <c r="BM463" s="8">
        <f>BH463/BK463</f>
        <v>0.41321958426894395</v>
      </c>
      <c r="BN463" s="8"/>
      <c r="BO463" s="7"/>
      <c r="BP463" s="5"/>
      <c r="BQ463" s="5"/>
      <c r="BR463" s="5"/>
      <c r="BS463" s="5"/>
      <c r="BT463" s="7"/>
      <c r="BU463" s="7"/>
      <c r="BV463" s="7"/>
      <c r="BW463" s="7"/>
      <c r="BX463" s="8">
        <f>AC463/BK463</f>
        <v>0.3586144128199602</v>
      </c>
      <c r="BY463" s="8">
        <f>AJ463/BK463</f>
        <v>0.22816600291109573</v>
      </c>
      <c r="BZ463" s="8">
        <f>BH463/BK463</f>
        <v>0.41321958426894395</v>
      </c>
      <c r="CA463" s="5">
        <v>220.30162601599989</v>
      </c>
      <c r="CB463" s="5">
        <v>22.560371599212985</v>
      </c>
      <c r="CC463" s="5">
        <v>197.74125441678689</v>
      </c>
      <c r="CD463" s="5">
        <v>0</v>
      </c>
      <c r="CE463" s="5"/>
      <c r="CF463" s="5"/>
      <c r="CG463" s="5"/>
      <c r="CH463" s="5"/>
      <c r="CI463" s="5">
        <v>0</v>
      </c>
      <c r="CJ463" s="5"/>
      <c r="CK463" s="8"/>
      <c r="CL463" s="5"/>
      <c r="CM463" s="5"/>
      <c r="CN463" s="8"/>
      <c r="CO463" s="5"/>
      <c r="CP463" s="5"/>
      <c r="CQ463" s="5"/>
      <c r="CR463" s="8"/>
      <c r="CS463" s="8"/>
      <c r="CT463" s="8"/>
      <c r="CU463" s="8"/>
      <c r="CV463" s="8"/>
      <c r="CW463" s="8"/>
      <c r="CX463" s="8"/>
      <c r="CY463" s="8"/>
      <c r="CZ463" s="8"/>
      <c r="DA463" s="8"/>
      <c r="DB463" s="8"/>
      <c r="DC463" s="8"/>
      <c r="DD463" s="8"/>
      <c r="DE463" s="8"/>
      <c r="DF463" s="8"/>
      <c r="DG463" s="8"/>
      <c r="DH463" s="8"/>
      <c r="DI463" s="8"/>
      <c r="DJ463" s="8"/>
      <c r="DK463" s="8"/>
      <c r="DL463" s="8"/>
      <c r="DM463" s="8"/>
      <c r="DN463" s="8"/>
      <c r="DO463" s="8"/>
      <c r="DP463" s="8"/>
      <c r="DQ463" s="8"/>
      <c r="DR463" s="8"/>
      <c r="DS463" s="8"/>
      <c r="DT463" s="8"/>
      <c r="DU463" s="8"/>
      <c r="DV463" s="8"/>
      <c r="DW463" s="8"/>
      <c r="DX463" s="8"/>
      <c r="DY463" s="8"/>
      <c r="DZ463" s="8"/>
      <c r="EA463" s="8"/>
      <c r="EB463" s="8"/>
      <c r="EC463" s="8"/>
      <c r="ED463" s="8"/>
      <c r="EE463" s="8"/>
      <c r="EF463" s="8"/>
      <c r="EG463" s="8"/>
      <c r="EH463" s="8"/>
      <c r="EI463" s="8"/>
      <c r="EJ463" s="8"/>
      <c r="EK463" s="8"/>
      <c r="EL463" s="8"/>
      <c r="EM463" s="8"/>
      <c r="EN463" s="8"/>
      <c r="EO463" s="8"/>
      <c r="EP463" s="8"/>
      <c r="EQ463" s="8"/>
      <c r="ER463" s="8"/>
      <c r="ES463" s="8"/>
      <c r="ET463" s="8"/>
      <c r="EU463" s="8"/>
      <c r="EV463" s="8"/>
      <c r="EW463" s="8"/>
      <c r="EX463" s="8"/>
      <c r="EY463" s="8"/>
      <c r="EZ463" s="8"/>
      <c r="FA463" s="8"/>
      <c r="FB463" s="8"/>
      <c r="FC463" s="8"/>
      <c r="FD463" s="8"/>
      <c r="FE463" s="8"/>
      <c r="FF463" s="8"/>
      <c r="FG463" s="8"/>
      <c r="FH463" s="8"/>
      <c r="FI463" s="8"/>
      <c r="FJ463" s="8"/>
    </row>
    <row r="464" spans="1:166" x14ac:dyDescent="0.25">
      <c r="A464" t="s">
        <v>126</v>
      </c>
      <c r="C464" s="6">
        <v>39555</v>
      </c>
      <c r="D464" s="5"/>
      <c r="E464" s="6"/>
      <c r="G464" s="5">
        <v>101</v>
      </c>
      <c r="H464" t="s">
        <v>115</v>
      </c>
      <c r="I464" s="7">
        <v>7.9</v>
      </c>
      <c r="J464">
        <v>750</v>
      </c>
      <c r="K464" s="5">
        <f t="shared" si="7"/>
        <v>168.77637130801685</v>
      </c>
      <c r="L464" s="5"/>
      <c r="M464" s="8"/>
      <c r="N464" s="7">
        <v>20.3</v>
      </c>
      <c r="O464" s="7"/>
      <c r="P464" s="7"/>
      <c r="Q464" s="5"/>
      <c r="R464" s="5"/>
      <c r="S464" s="5"/>
      <c r="T464" s="5"/>
      <c r="U464" s="5"/>
      <c r="V464" s="5"/>
      <c r="W464" s="5"/>
      <c r="X464" s="8"/>
      <c r="Y464" s="8"/>
      <c r="Z464" s="8"/>
      <c r="AA464" s="8"/>
      <c r="AB464" s="8"/>
      <c r="AC464" s="5"/>
      <c r="AD464" s="8"/>
      <c r="AE464" s="8"/>
      <c r="AF464" s="8"/>
      <c r="AG464" s="8"/>
      <c r="AH464" s="8"/>
      <c r="AI464" s="8"/>
      <c r="AJ464" s="5"/>
      <c r="AK464" s="8"/>
      <c r="AL464" s="8"/>
      <c r="AM464" s="8"/>
      <c r="AN464" s="8"/>
      <c r="AO464" s="8"/>
      <c r="AP464" s="8"/>
      <c r="AQ464" s="9"/>
      <c r="AR464" s="8"/>
      <c r="AS464" s="8"/>
      <c r="AT464" s="8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8"/>
      <c r="BJ464" s="5"/>
      <c r="BK464" s="5"/>
      <c r="BL464" s="5"/>
      <c r="BM464" s="8"/>
      <c r="BN464" s="8"/>
      <c r="BO464" s="7"/>
      <c r="BP464" s="5"/>
      <c r="BQ464" s="5"/>
      <c r="BR464" s="5"/>
      <c r="BS464" s="5"/>
      <c r="BT464" s="7"/>
      <c r="BU464" s="7"/>
      <c r="BV464" s="7"/>
      <c r="BW464" s="7"/>
      <c r="BX464" s="7"/>
      <c r="BY464" s="7"/>
      <c r="BZ464" s="7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8"/>
      <c r="CL464" s="5"/>
      <c r="CM464" s="5"/>
      <c r="CN464" s="8"/>
      <c r="CO464" s="5"/>
      <c r="CP464" s="5"/>
      <c r="CQ464" s="5"/>
      <c r="CR464" s="8"/>
      <c r="CS464" s="8"/>
      <c r="CT464" s="8"/>
      <c r="CU464" s="8"/>
      <c r="CV464" s="8"/>
      <c r="CW464" s="8"/>
      <c r="CX464" s="8"/>
      <c r="CY464" s="8"/>
      <c r="CZ464" s="8"/>
      <c r="DA464" s="8"/>
      <c r="DB464" s="8"/>
      <c r="DC464" s="8"/>
      <c r="DD464" s="8"/>
      <c r="DE464" s="8"/>
      <c r="DF464" s="8"/>
      <c r="DG464" s="8"/>
      <c r="DH464" s="8"/>
      <c r="DI464" s="8"/>
      <c r="DJ464" s="8"/>
      <c r="DK464" s="8"/>
      <c r="DL464" s="8"/>
      <c r="DM464" s="8"/>
      <c r="DN464" s="8"/>
      <c r="DO464" s="8"/>
      <c r="DP464" s="8"/>
      <c r="DQ464" s="8"/>
      <c r="DR464" s="8"/>
      <c r="DS464" s="8"/>
      <c r="DT464" s="8"/>
      <c r="DU464" s="8"/>
      <c r="DV464" s="8"/>
      <c r="DW464" s="8"/>
      <c r="DX464" s="8"/>
      <c r="DY464" s="8"/>
      <c r="DZ464" s="8"/>
      <c r="EA464" s="8"/>
      <c r="EB464" s="8"/>
      <c r="EC464" s="8"/>
      <c r="ED464" s="8"/>
      <c r="EE464" s="8"/>
      <c r="EF464" s="8"/>
      <c r="EG464" s="8"/>
      <c r="EH464" s="8"/>
      <c r="EI464" s="8"/>
      <c r="EJ464" s="8"/>
      <c r="EK464" s="8"/>
      <c r="EL464" s="8"/>
      <c r="EM464" s="8"/>
      <c r="EN464" s="8"/>
      <c r="EO464" s="8"/>
      <c r="EP464" s="8"/>
      <c r="EQ464" s="8"/>
      <c r="ER464" s="8"/>
      <c r="ES464" s="8"/>
      <c r="ET464" s="8"/>
      <c r="EU464" s="8"/>
      <c r="EV464" s="8"/>
      <c r="EW464" s="8"/>
      <c r="EX464" s="8"/>
      <c r="EY464" s="8"/>
      <c r="EZ464" s="8"/>
      <c r="FA464" s="8"/>
      <c r="FB464" s="8"/>
      <c r="FC464" s="8"/>
      <c r="FD464" s="8"/>
      <c r="FE464" s="8"/>
      <c r="FF464" s="8"/>
      <c r="FG464" s="8"/>
      <c r="FH464" s="8"/>
      <c r="FI464" s="8"/>
      <c r="FJ464" s="8"/>
    </row>
    <row r="465" spans="1:166" x14ac:dyDescent="0.25">
      <c r="A465" t="s">
        <v>126</v>
      </c>
      <c r="C465" s="6">
        <v>39566</v>
      </c>
      <c r="D465" s="5"/>
      <c r="E465" s="6"/>
      <c r="G465" s="5">
        <v>112</v>
      </c>
      <c r="H465" t="s">
        <v>115</v>
      </c>
      <c r="I465" s="7">
        <v>7.9</v>
      </c>
      <c r="J465">
        <v>750</v>
      </c>
      <c r="K465" s="5">
        <f t="shared" si="7"/>
        <v>168.77637130801685</v>
      </c>
      <c r="L465" s="5"/>
      <c r="M465" s="8"/>
      <c r="N465" s="8"/>
      <c r="O465" s="8"/>
      <c r="P465" s="8"/>
      <c r="Q465" s="5"/>
      <c r="R465" s="5"/>
      <c r="S465" s="5"/>
      <c r="T465" s="5"/>
      <c r="U465" s="5"/>
      <c r="V465" s="5"/>
      <c r="W465" s="5"/>
      <c r="X465" s="8"/>
      <c r="Y465" s="8"/>
      <c r="Z465" s="8"/>
      <c r="AA465" s="8"/>
      <c r="AB465" s="8"/>
      <c r="AC465" s="5">
        <v>337.58436585313797</v>
      </c>
      <c r="AD465" s="8"/>
      <c r="AE465" s="8"/>
      <c r="AF465" s="8"/>
      <c r="AG465" s="8"/>
      <c r="AH465" s="8"/>
      <c r="AI465" s="8"/>
      <c r="AJ465" s="5">
        <v>208.7462148076057</v>
      </c>
      <c r="AK465" s="8">
        <v>2.408711888955732</v>
      </c>
      <c r="AL465" s="8"/>
      <c r="AM465" s="8"/>
      <c r="AN465" s="8"/>
      <c r="AO465" s="8"/>
      <c r="AP465" s="8"/>
      <c r="AQ465" s="9">
        <f>AK465/AJ465</f>
        <v>1.1538948819626549E-2</v>
      </c>
      <c r="AR465" s="8"/>
      <c r="AS465" s="8"/>
      <c r="AT465" s="8"/>
      <c r="AU465" s="5">
        <v>1.0161936441511525</v>
      </c>
      <c r="AV465" s="5"/>
      <c r="AW465" s="5"/>
      <c r="AX465" s="5"/>
      <c r="AY465" s="5">
        <v>675.0342523334009</v>
      </c>
      <c r="AZ465" s="5"/>
      <c r="BA465" s="5"/>
      <c r="BB465" s="5"/>
      <c r="BC465" s="5"/>
      <c r="BD465" s="5"/>
      <c r="BE465" s="5"/>
      <c r="BF465" s="5">
        <v>0</v>
      </c>
      <c r="BG465" s="5">
        <v>0</v>
      </c>
      <c r="BH465" s="5">
        <v>676.05044597755216</v>
      </c>
      <c r="BI465" s="8"/>
      <c r="BJ465" s="5"/>
      <c r="BK465" s="5">
        <f>AC465+AJ465+BH465</f>
        <v>1222.3810266382957</v>
      </c>
      <c r="BL465" s="5"/>
      <c r="BM465" s="8">
        <f>BH465/BK465</f>
        <v>0.55306032345477207</v>
      </c>
      <c r="BN465" s="8"/>
      <c r="BO465" s="7"/>
      <c r="BP465" s="5"/>
      <c r="BQ465" s="5"/>
      <c r="BR465" s="5"/>
      <c r="BS465" s="5"/>
      <c r="BT465" s="7"/>
      <c r="BU465" s="7"/>
      <c r="BV465" s="7"/>
      <c r="BW465" s="7"/>
      <c r="BX465" s="8">
        <f>AC465/BK465</f>
        <v>0.27616950729474116</v>
      </c>
      <c r="BY465" s="8">
        <f>AJ465/BK465</f>
        <v>0.17077016925048691</v>
      </c>
      <c r="BZ465" s="8">
        <f>BH465/BK465</f>
        <v>0.55306032345477207</v>
      </c>
      <c r="CA465" s="5">
        <v>169.83897131847644</v>
      </c>
      <c r="CB465" s="5">
        <v>5.9776096714773681</v>
      </c>
      <c r="CC465" s="5">
        <v>163.86136164699906</v>
      </c>
      <c r="CD465" s="5">
        <v>0</v>
      </c>
      <c r="CE465" s="5"/>
      <c r="CF465" s="5"/>
      <c r="CG465" s="5"/>
      <c r="CH465" s="5"/>
      <c r="CI465" s="5">
        <v>0</v>
      </c>
      <c r="CJ465" s="5"/>
      <c r="CK465" s="8"/>
      <c r="CL465" s="5"/>
      <c r="CM465" s="5"/>
      <c r="CN465" s="8"/>
      <c r="CO465" s="5"/>
      <c r="CP465" s="5"/>
      <c r="CQ465" s="5"/>
      <c r="CR465" s="8"/>
      <c r="CS465" s="8"/>
      <c r="CT465" s="8"/>
      <c r="CU465" s="8"/>
      <c r="CV465" s="8"/>
      <c r="CW465" s="8"/>
      <c r="CX465" s="8"/>
      <c r="CY465" s="8"/>
      <c r="CZ465" s="8"/>
      <c r="DA465" s="8"/>
      <c r="DB465" s="8"/>
      <c r="DC465" s="8"/>
      <c r="DD465" s="8"/>
      <c r="DE465" s="8"/>
      <c r="DF465" s="8"/>
      <c r="DG465" s="8"/>
      <c r="DH465" s="8"/>
      <c r="DI465" s="8"/>
      <c r="DJ465" s="8"/>
      <c r="DK465" s="8"/>
      <c r="DL465" s="8"/>
      <c r="DM465" s="8"/>
      <c r="DN465" s="8"/>
      <c r="DO465" s="8"/>
      <c r="DP465" s="8"/>
      <c r="DQ465" s="8"/>
      <c r="DR465" s="8"/>
      <c r="DS465" s="8"/>
      <c r="DT465" s="8"/>
      <c r="DU465" s="8"/>
      <c r="DV465" s="8"/>
      <c r="DW465" s="8"/>
      <c r="DX465" s="8"/>
      <c r="DY465" s="8"/>
      <c r="DZ465" s="8"/>
      <c r="EA465" s="8"/>
      <c r="EB465" s="8"/>
      <c r="EC465" s="8"/>
      <c r="ED465" s="8"/>
      <c r="EE465" s="8"/>
      <c r="EF465" s="8"/>
      <c r="EG465" s="8"/>
      <c r="EH465" s="8"/>
      <c r="EI465" s="8"/>
      <c r="EJ465" s="8"/>
      <c r="EK465" s="8"/>
      <c r="EL465" s="8"/>
      <c r="EM465" s="8"/>
      <c r="EN465" s="8"/>
      <c r="EO465" s="8"/>
      <c r="EP465" s="8"/>
      <c r="EQ465" s="8"/>
      <c r="ER465" s="8"/>
      <c r="ES465" s="8"/>
      <c r="ET465" s="8"/>
      <c r="EU465" s="8"/>
      <c r="EV465" s="8"/>
      <c r="EW465" s="8"/>
      <c r="EX465" s="8"/>
      <c r="EY465" s="8"/>
      <c r="EZ465" s="8"/>
      <c r="FA465" s="8"/>
      <c r="FB465" s="8"/>
      <c r="FC465" s="8"/>
      <c r="FD465" s="8"/>
      <c r="FE465" s="8"/>
      <c r="FF465" s="8"/>
      <c r="FG465" s="8"/>
      <c r="FH465" s="8"/>
      <c r="FI465" s="8"/>
      <c r="FJ465" s="8"/>
    </row>
    <row r="466" spans="1:166" x14ac:dyDescent="0.25">
      <c r="A466" t="s">
        <v>126</v>
      </c>
      <c r="C466" s="6">
        <v>39568</v>
      </c>
      <c r="D466" s="5">
        <v>7</v>
      </c>
      <c r="E466" t="s">
        <v>208</v>
      </c>
      <c r="F466" t="s">
        <v>14</v>
      </c>
      <c r="G466" s="5">
        <v>114</v>
      </c>
      <c r="H466" t="s">
        <v>115</v>
      </c>
      <c r="I466" s="7">
        <v>7.9</v>
      </c>
      <c r="J466">
        <v>750</v>
      </c>
      <c r="K466" s="5">
        <f t="shared" si="7"/>
        <v>168.77637130801685</v>
      </c>
      <c r="L466" s="5"/>
      <c r="M466" s="8"/>
      <c r="N466" s="7">
        <v>22.3</v>
      </c>
      <c r="O466" s="7"/>
      <c r="P466" s="7"/>
      <c r="Q466" s="5"/>
      <c r="R466" s="5"/>
      <c r="S466" s="5"/>
      <c r="T466" s="5"/>
      <c r="U466" s="5">
        <v>114</v>
      </c>
      <c r="V466" s="5"/>
      <c r="W466" s="5"/>
      <c r="X466" s="8"/>
      <c r="Y466" s="8"/>
      <c r="Z466" s="8"/>
      <c r="AA466" s="8"/>
      <c r="AB466" s="8"/>
      <c r="AC466" s="5"/>
      <c r="AD466" s="8"/>
      <c r="AE466" s="8"/>
      <c r="AF466" s="8"/>
      <c r="AG466" s="8"/>
      <c r="AH466" s="8"/>
      <c r="AI466" s="8"/>
      <c r="AJ466" s="5"/>
      <c r="AK466" s="8"/>
      <c r="AL466" s="8"/>
      <c r="AM466" s="8"/>
      <c r="AN466" s="8"/>
      <c r="AO466" s="8"/>
      <c r="AP466" s="8"/>
      <c r="AQ466" s="9"/>
      <c r="AR466" s="8"/>
      <c r="AS466" s="8"/>
      <c r="AT466" s="8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8"/>
      <c r="BJ466" s="5"/>
      <c r="BK466" s="5"/>
      <c r="BL466" s="5"/>
      <c r="BM466" s="8"/>
      <c r="BN466" s="8"/>
      <c r="BO466" s="7"/>
      <c r="BP466" s="5"/>
      <c r="BQ466" s="5"/>
      <c r="BR466" s="5"/>
      <c r="BS466" s="5"/>
      <c r="BT466" s="7"/>
      <c r="BU466" s="7"/>
      <c r="BV466" s="7"/>
      <c r="BW466" s="7"/>
      <c r="BX466" s="7"/>
      <c r="BY466" s="7"/>
      <c r="BZ466" s="7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8"/>
      <c r="CL466" s="5"/>
      <c r="CM466" s="5"/>
      <c r="CN466" s="8"/>
      <c r="CO466" s="5"/>
      <c r="CP466" s="5"/>
      <c r="CQ466" s="5"/>
      <c r="CR466" s="8"/>
      <c r="CS466" s="8"/>
      <c r="CT466" s="8"/>
      <c r="CU466" s="8"/>
      <c r="CV466" s="8"/>
      <c r="CW466" s="8"/>
      <c r="CX466" s="8"/>
      <c r="CY466" s="8"/>
      <c r="CZ466" s="8"/>
      <c r="DA466" s="8"/>
      <c r="DB466" s="8"/>
      <c r="DC466" s="8"/>
      <c r="DD466" s="8"/>
      <c r="DE466" s="8"/>
      <c r="DF466" s="8"/>
      <c r="DG466" s="8"/>
      <c r="DH466" s="8"/>
      <c r="DI466" s="8"/>
      <c r="DJ466" s="8"/>
      <c r="DK466" s="8"/>
      <c r="DL466" s="8"/>
      <c r="DM466" s="8"/>
      <c r="DN466" s="8"/>
      <c r="DO466" s="8"/>
      <c r="DP466" s="8"/>
      <c r="DQ466" s="8"/>
      <c r="DR466" s="8"/>
      <c r="DS466" s="8"/>
      <c r="DT466" s="8"/>
      <c r="DU466" s="8"/>
      <c r="DV466" s="8"/>
      <c r="DW466" s="8"/>
      <c r="DX466" s="8"/>
      <c r="DY466" s="8"/>
      <c r="DZ466" s="8"/>
      <c r="EA466" s="8"/>
      <c r="EB466" s="8"/>
      <c r="EC466" s="8"/>
      <c r="ED466" s="8"/>
      <c r="EE466" s="8"/>
      <c r="EF466" s="8"/>
      <c r="EG466" s="8"/>
      <c r="EH466" s="8"/>
      <c r="EI466" s="8"/>
      <c r="EJ466" s="8"/>
      <c r="EK466" s="8"/>
      <c r="EL466" s="8"/>
      <c r="EM466" s="8"/>
      <c r="EN466" s="8"/>
      <c r="EO466" s="8"/>
      <c r="EP466" s="8"/>
      <c r="EQ466" s="8"/>
      <c r="ER466" s="8"/>
      <c r="ES466" s="8"/>
      <c r="ET466" s="8"/>
      <c r="EU466" s="8"/>
      <c r="EV466" s="8"/>
      <c r="EW466" s="8"/>
      <c r="EX466" s="8"/>
      <c r="EY466" s="8"/>
      <c r="EZ466" s="8"/>
      <c r="FA466" s="8"/>
      <c r="FB466" s="8"/>
      <c r="FC466" s="8"/>
      <c r="FD466" s="8"/>
      <c r="FE466" s="8"/>
      <c r="FF466" s="8"/>
      <c r="FG466" s="8"/>
      <c r="FH466" s="8"/>
      <c r="FI466" s="8"/>
      <c r="FJ466" s="8"/>
    </row>
    <row r="467" spans="1:166" x14ac:dyDescent="0.25">
      <c r="A467" t="s">
        <v>126</v>
      </c>
      <c r="C467" s="6">
        <v>39596</v>
      </c>
      <c r="D467" s="5"/>
      <c r="E467" s="6"/>
      <c r="G467" s="5">
        <v>142</v>
      </c>
      <c r="H467" t="s">
        <v>115</v>
      </c>
      <c r="I467" s="7">
        <v>7.9</v>
      </c>
      <c r="J467">
        <v>750</v>
      </c>
      <c r="K467" s="5">
        <f t="shared" si="7"/>
        <v>168.77637130801685</v>
      </c>
      <c r="L467" s="5"/>
      <c r="M467" s="8"/>
      <c r="N467" s="8"/>
      <c r="O467" s="8"/>
      <c r="P467" s="8"/>
      <c r="Q467" s="5"/>
      <c r="R467" s="5"/>
      <c r="S467" s="5"/>
      <c r="T467" s="5"/>
      <c r="U467" s="5"/>
      <c r="V467" s="5"/>
      <c r="W467" s="5"/>
      <c r="X467" s="8"/>
      <c r="Y467" s="8"/>
      <c r="Z467" s="8"/>
      <c r="AA467" s="8"/>
      <c r="AB467" s="8"/>
      <c r="AC467" s="5">
        <v>311.43118625481031</v>
      </c>
      <c r="AD467" s="8"/>
      <c r="AE467" s="8"/>
      <c r="AF467" s="8"/>
      <c r="AG467" s="8"/>
      <c r="AH467" s="8"/>
      <c r="AI467" s="8"/>
      <c r="AJ467" s="5">
        <v>100.05881981574066</v>
      </c>
      <c r="AK467" s="8">
        <v>1.5059618448472865</v>
      </c>
      <c r="AL467" s="8"/>
      <c r="AM467" s="8"/>
      <c r="AN467" s="8"/>
      <c r="AO467" s="8"/>
      <c r="AP467" s="8"/>
      <c r="AQ467" s="9">
        <f>AK467/AJ467</f>
        <v>1.505076561587005E-2</v>
      </c>
      <c r="AR467" s="8"/>
      <c r="AS467" s="8"/>
      <c r="AT467" s="8"/>
      <c r="AU467" s="5">
        <v>0</v>
      </c>
      <c r="AV467" s="5"/>
      <c r="AW467" s="5"/>
      <c r="AX467" s="5"/>
      <c r="AY467" s="5">
        <v>327.91047779519369</v>
      </c>
      <c r="AZ467" s="5"/>
      <c r="BA467" s="5"/>
      <c r="BB467" s="5"/>
      <c r="BC467" s="5"/>
      <c r="BD467" s="5"/>
      <c r="BE467" s="5"/>
      <c r="BF467" s="5">
        <v>18.29967747081124</v>
      </c>
      <c r="BG467" s="5">
        <v>335.90671888492881</v>
      </c>
      <c r="BH467" s="5">
        <v>682.11687415093365</v>
      </c>
      <c r="BI467" s="8"/>
      <c r="BJ467" s="5"/>
      <c r="BK467" s="5">
        <f>AC467+AJ467+BH467</f>
        <v>1093.6068802214845</v>
      </c>
      <c r="BL467" s="5"/>
      <c r="BM467" s="8">
        <f>BH467/BK467</f>
        <v>0.6237313302315608</v>
      </c>
      <c r="BN467" s="8"/>
      <c r="BO467" s="7"/>
      <c r="BP467" s="5"/>
      <c r="BQ467" s="5"/>
      <c r="BR467" s="5"/>
      <c r="BS467" s="5"/>
      <c r="BT467" s="7"/>
      <c r="BU467" s="7"/>
      <c r="BV467" s="7"/>
      <c r="BW467" s="7"/>
      <c r="BX467" s="8">
        <f>AC467/BK467</f>
        <v>0.28477434797386902</v>
      </c>
      <c r="BY467" s="8">
        <f>AJ467/BK467</f>
        <v>9.1494321794570357E-2</v>
      </c>
      <c r="BZ467" s="8">
        <f>BH467/BK467</f>
        <v>0.6237313302315608</v>
      </c>
      <c r="CA467" s="5">
        <v>140.48871542359961</v>
      </c>
      <c r="CB467" s="5">
        <v>0</v>
      </c>
      <c r="CC467" s="5">
        <v>65.180718220408878</v>
      </c>
      <c r="CD467" s="5">
        <v>68.899849986444437</v>
      </c>
      <c r="CE467" s="5"/>
      <c r="CF467" s="5"/>
      <c r="CG467" s="5"/>
      <c r="CH467" s="5"/>
      <c r="CI467" s="5">
        <v>6.4081472167463005</v>
      </c>
      <c r="CJ467" s="5"/>
      <c r="CK467" s="8"/>
      <c r="CL467" s="5"/>
      <c r="CM467" s="5"/>
      <c r="CN467" s="8"/>
      <c r="CO467" s="5"/>
      <c r="CP467" s="5"/>
      <c r="CQ467" s="5"/>
      <c r="CR467" s="8"/>
      <c r="CS467" s="8"/>
      <c r="CT467" s="8"/>
      <c r="CU467" s="8"/>
      <c r="CV467" s="8"/>
      <c r="CW467" s="8"/>
      <c r="CX467" s="8"/>
      <c r="CY467" s="8"/>
      <c r="CZ467" s="8"/>
      <c r="DA467" s="8"/>
      <c r="DB467" s="8"/>
      <c r="DC467" s="8"/>
      <c r="DD467" s="8"/>
      <c r="DE467" s="8"/>
      <c r="DF467" s="8"/>
      <c r="DG467" s="8"/>
      <c r="DH467" s="8"/>
      <c r="DI467" s="8"/>
      <c r="DJ467" s="8"/>
      <c r="DK467" s="8"/>
      <c r="DL467" s="8"/>
      <c r="DM467" s="8"/>
      <c r="DN467" s="8"/>
      <c r="DO467" s="8"/>
      <c r="DP467" s="8"/>
      <c r="DQ467" s="8"/>
      <c r="DR467" s="8"/>
      <c r="DS467" s="8"/>
      <c r="DT467" s="8"/>
      <c r="DU467" s="8"/>
      <c r="DV467" s="8"/>
      <c r="DW467" s="8"/>
      <c r="DX467" s="8"/>
      <c r="DY467" s="8"/>
      <c r="DZ467" s="8"/>
      <c r="EA467" s="8"/>
      <c r="EB467" s="8"/>
      <c r="EC467" s="8"/>
      <c r="ED467" s="8"/>
      <c r="EE467" s="8"/>
      <c r="EF467" s="8"/>
      <c r="EG467" s="8"/>
      <c r="EH467" s="8"/>
      <c r="EI467" s="8"/>
      <c r="EJ467" s="8"/>
      <c r="EK467" s="8"/>
      <c r="EL467" s="8"/>
      <c r="EM467" s="8"/>
      <c r="EN467" s="8"/>
      <c r="EO467" s="8"/>
      <c r="EP467" s="8"/>
      <c r="EQ467" s="8"/>
      <c r="ER467" s="8"/>
      <c r="ES467" s="8"/>
      <c r="ET467" s="8"/>
      <c r="EU467" s="8"/>
      <c r="EV467" s="8"/>
      <c r="EW467" s="8"/>
      <c r="EX467" s="8"/>
      <c r="EY467" s="8"/>
      <c r="EZ467" s="8"/>
      <c r="FA467" s="8"/>
      <c r="FB467" s="8"/>
      <c r="FC467" s="8"/>
      <c r="FD467" s="8"/>
      <c r="FE467" s="8"/>
      <c r="FF467" s="8"/>
      <c r="FG467" s="8"/>
      <c r="FH467" s="8"/>
      <c r="FI467" s="8"/>
      <c r="FJ467" s="8"/>
    </row>
    <row r="468" spans="1:166" x14ac:dyDescent="0.25">
      <c r="A468" t="s">
        <v>126</v>
      </c>
      <c r="C468" s="6">
        <v>39610</v>
      </c>
      <c r="D468" s="5"/>
      <c r="E468" s="6"/>
      <c r="G468" s="5">
        <v>156</v>
      </c>
      <c r="H468" t="s">
        <v>115</v>
      </c>
      <c r="I468" s="7">
        <v>7.9</v>
      </c>
      <c r="J468">
        <v>750</v>
      </c>
      <c r="K468" s="5">
        <f t="shared" si="7"/>
        <v>168.77637130801685</v>
      </c>
      <c r="L468" s="5"/>
      <c r="M468" s="8"/>
      <c r="N468" s="8"/>
      <c r="O468" s="8"/>
      <c r="P468" s="8"/>
      <c r="Q468" s="5"/>
      <c r="R468" s="5"/>
      <c r="S468" s="5"/>
      <c r="T468" s="5"/>
      <c r="U468" s="5"/>
      <c r="V468" s="5"/>
      <c r="W468" s="5"/>
      <c r="X468" s="8"/>
      <c r="Y468" s="8"/>
      <c r="Z468" s="8"/>
      <c r="AA468" s="8"/>
      <c r="AB468" s="8"/>
      <c r="AC468" s="5">
        <v>366.03834972788428</v>
      </c>
      <c r="AD468" s="8"/>
      <c r="AE468" s="8"/>
      <c r="AF468" s="8"/>
      <c r="AG468" s="8"/>
      <c r="AH468" s="8"/>
      <c r="AI468" s="8"/>
      <c r="AJ468" s="5">
        <v>117.06723456038942</v>
      </c>
      <c r="AK468" s="8"/>
      <c r="AL468" s="8"/>
      <c r="AM468" s="8"/>
      <c r="AN468" s="8"/>
      <c r="AO468" s="8"/>
      <c r="AP468" s="8"/>
      <c r="AQ468" s="9"/>
      <c r="AR468" s="8"/>
      <c r="AS468" s="8"/>
      <c r="AT468" s="8"/>
      <c r="AU468" s="5">
        <v>0</v>
      </c>
      <c r="AV468" s="5"/>
      <c r="AW468" s="5"/>
      <c r="AX468" s="5"/>
      <c r="AY468" s="5">
        <v>262.58831085420678</v>
      </c>
      <c r="AZ468" s="5"/>
      <c r="BA468" s="5"/>
      <c r="BB468" s="5"/>
      <c r="BC468" s="5"/>
      <c r="BD468" s="5"/>
      <c r="BE468" s="5"/>
      <c r="BF468" s="5">
        <v>52.233123753507087</v>
      </c>
      <c r="BG468" s="5">
        <v>559.32123178852714</v>
      </c>
      <c r="BH468" s="5">
        <v>874.14266639624111</v>
      </c>
      <c r="BI468" s="8"/>
      <c r="BJ468" s="5"/>
      <c r="BK468" s="5">
        <f>AC468+AJ468+BH468</f>
        <v>1357.2482506845149</v>
      </c>
      <c r="BL468" s="5"/>
      <c r="BM468" s="8">
        <f>BH468/BK468</f>
        <v>0.64405510631925722</v>
      </c>
      <c r="BN468" s="8"/>
      <c r="BO468" s="7"/>
      <c r="BP468" s="5"/>
      <c r="BQ468" s="5"/>
      <c r="BR468" s="5"/>
      <c r="BS468" s="5"/>
      <c r="BT468" s="7"/>
      <c r="BU468" s="7"/>
      <c r="BV468" s="7"/>
      <c r="BW468" s="7"/>
      <c r="BX468" s="8">
        <f>AC468/BK468</f>
        <v>0.26969152440850552</v>
      </c>
      <c r="BY468" s="8">
        <f>AJ468/BK468</f>
        <v>8.6253369272237188E-2</v>
      </c>
      <c r="BZ468" s="8">
        <f>BH468/BK468</f>
        <v>0.64405510631925722</v>
      </c>
      <c r="CA468" s="5">
        <v>180.88513673393501</v>
      </c>
      <c r="CB468" s="5">
        <v>0</v>
      </c>
      <c r="CC468" s="5">
        <v>56.907683466855964</v>
      </c>
      <c r="CD468" s="5">
        <v>101.62086333367137</v>
      </c>
      <c r="CE468" s="5"/>
      <c r="CF468" s="5"/>
      <c r="CG468" s="5"/>
      <c r="CH468" s="5"/>
      <c r="CI468" s="5">
        <v>22.356589933407697</v>
      </c>
      <c r="CJ468" s="5"/>
      <c r="CK468" s="8"/>
      <c r="CL468" s="5"/>
      <c r="CM468" s="5"/>
      <c r="CN468" s="8"/>
      <c r="CO468" s="5"/>
      <c r="CP468" s="5"/>
      <c r="CQ468" s="5"/>
      <c r="CR468" s="8"/>
      <c r="CS468" s="8"/>
      <c r="CT468" s="8"/>
      <c r="CU468" s="8"/>
      <c r="CV468" s="8"/>
      <c r="CW468" s="8"/>
      <c r="CX468" s="8"/>
      <c r="CY468" s="8"/>
      <c r="CZ468" s="8"/>
      <c r="DA468" s="8"/>
      <c r="DB468" s="8"/>
      <c r="DC468" s="8"/>
      <c r="DD468" s="8"/>
      <c r="DE468" s="8"/>
      <c r="DF468" s="8"/>
      <c r="DG468" s="8"/>
      <c r="DH468" s="8"/>
      <c r="DI468" s="8"/>
      <c r="DJ468" s="8"/>
      <c r="DK468" s="8"/>
      <c r="DL468" s="8"/>
      <c r="DM468" s="8"/>
      <c r="DN468" s="8"/>
      <c r="DO468" s="8"/>
      <c r="DP468" s="8"/>
      <c r="DQ468" s="8"/>
      <c r="DR468" s="8"/>
      <c r="DS468" s="8"/>
      <c r="DT468" s="8"/>
      <c r="DU468" s="8"/>
      <c r="DV468" s="8"/>
      <c r="DW468" s="8"/>
      <c r="DX468" s="8"/>
      <c r="DY468" s="8"/>
      <c r="DZ468" s="8"/>
      <c r="EA468" s="8"/>
      <c r="EB468" s="8"/>
      <c r="EC468" s="8"/>
      <c r="ED468" s="8"/>
      <c r="EE468" s="8"/>
      <c r="EF468" s="8"/>
      <c r="EG468" s="8"/>
      <c r="EH468" s="8"/>
      <c r="EI468" s="8"/>
      <c r="EJ468" s="8"/>
      <c r="EK468" s="8"/>
      <c r="EL468" s="8"/>
      <c r="EM468" s="8"/>
      <c r="EN468" s="8"/>
      <c r="EO468" s="8"/>
      <c r="EP468" s="8"/>
      <c r="EQ468" s="8"/>
      <c r="ER468" s="8"/>
      <c r="ES468" s="8"/>
      <c r="ET468" s="8"/>
      <c r="EU468" s="8"/>
      <c r="EV468" s="8"/>
      <c r="EW468" s="8"/>
      <c r="EX468" s="8"/>
      <c r="EY468" s="8"/>
      <c r="EZ468" s="8"/>
      <c r="FA468" s="8"/>
      <c r="FB468" s="8"/>
      <c r="FC468" s="8"/>
      <c r="FD468" s="8"/>
      <c r="FE468" s="8"/>
      <c r="FF468" s="8"/>
      <c r="FG468" s="8"/>
      <c r="FH468" s="8"/>
      <c r="FI468" s="8"/>
      <c r="FJ468" s="8"/>
    </row>
    <row r="469" spans="1:166" x14ac:dyDescent="0.25">
      <c r="A469" t="s">
        <v>126</v>
      </c>
      <c r="C469" s="6">
        <v>39613</v>
      </c>
      <c r="D469" s="5">
        <v>9</v>
      </c>
      <c r="E469" s="6" t="s">
        <v>207</v>
      </c>
      <c r="F469" t="s">
        <v>15</v>
      </c>
      <c r="G469" s="5">
        <v>159</v>
      </c>
      <c r="H469" t="s">
        <v>115</v>
      </c>
      <c r="I469" s="7">
        <v>7.9</v>
      </c>
      <c r="J469">
        <v>750</v>
      </c>
      <c r="K469" s="5">
        <f t="shared" si="7"/>
        <v>168.77637130801685</v>
      </c>
      <c r="L469" s="5"/>
      <c r="M469" s="8"/>
      <c r="N469" s="8"/>
      <c r="O469" s="8"/>
      <c r="P469" s="8"/>
      <c r="Q469" s="5"/>
      <c r="R469" s="5"/>
      <c r="S469" s="5"/>
      <c r="T469" s="5"/>
      <c r="U469" s="5"/>
      <c r="V469" s="5">
        <v>159</v>
      </c>
      <c r="W469" s="5"/>
      <c r="X469" s="8"/>
      <c r="Y469" s="8"/>
      <c r="Z469" s="8"/>
      <c r="AA469" s="8"/>
      <c r="AB469" s="8"/>
      <c r="AC469" s="5"/>
      <c r="AD469" s="8"/>
      <c r="AE469" s="8"/>
      <c r="AF469" s="8"/>
      <c r="AG469" s="8"/>
      <c r="AH469" s="8"/>
      <c r="AI469" s="8"/>
      <c r="AJ469" s="5"/>
      <c r="AK469" s="8"/>
      <c r="AL469" s="8"/>
      <c r="AM469" s="8"/>
      <c r="AN469" s="8"/>
      <c r="AO469" s="8"/>
      <c r="AP469" s="8"/>
      <c r="AQ469" s="9"/>
      <c r="AR469" s="8"/>
      <c r="AS469" s="8"/>
      <c r="AT469" s="8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8"/>
      <c r="BJ469" s="5"/>
      <c r="BK469" s="5"/>
      <c r="BL469" s="5"/>
      <c r="BM469" s="8"/>
      <c r="BN469" s="8"/>
      <c r="BO469" s="7"/>
      <c r="BP469" s="5"/>
      <c r="BQ469" s="5"/>
      <c r="BR469" s="5"/>
      <c r="BS469" s="5"/>
      <c r="BT469" s="7"/>
      <c r="BU469" s="7"/>
      <c r="BV469" s="7"/>
      <c r="BW469" s="7"/>
      <c r="BX469" s="7"/>
      <c r="BY469" s="7"/>
      <c r="BZ469" s="7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8"/>
      <c r="CL469" s="5"/>
      <c r="CM469" s="5"/>
      <c r="CN469" s="8"/>
      <c r="CO469" s="5"/>
      <c r="CP469" s="5"/>
      <c r="CQ469" s="5"/>
      <c r="CR469" s="8"/>
      <c r="CS469" s="8"/>
      <c r="CT469" s="8"/>
      <c r="CU469" s="8"/>
      <c r="CV469" s="8"/>
      <c r="CW469" s="8"/>
      <c r="CX469" s="8"/>
      <c r="CY469" s="8"/>
      <c r="CZ469" s="8"/>
      <c r="DA469" s="8"/>
      <c r="DB469" s="8"/>
      <c r="DC469" s="8"/>
      <c r="DD469" s="8"/>
      <c r="DE469" s="8"/>
      <c r="DF469" s="8"/>
      <c r="DG469" s="8"/>
      <c r="DH469" s="8"/>
      <c r="DI469" s="8"/>
      <c r="DJ469" s="8"/>
      <c r="DK469" s="8"/>
      <c r="DL469" s="8"/>
      <c r="DM469" s="8"/>
      <c r="DN469" s="8"/>
      <c r="DO469" s="8"/>
      <c r="DP469" s="8"/>
      <c r="DQ469" s="8"/>
      <c r="DR469" s="8"/>
      <c r="DS469" s="8"/>
      <c r="DT469" s="8"/>
      <c r="DU469" s="8"/>
      <c r="DV469" s="8"/>
      <c r="DW469" s="8"/>
      <c r="DX469" s="8"/>
      <c r="DY469" s="8"/>
      <c r="DZ469" s="8"/>
      <c r="EA469" s="8"/>
      <c r="EB469" s="8"/>
      <c r="EC469" s="8"/>
      <c r="ED469" s="8"/>
      <c r="EE469" s="8"/>
      <c r="EF469" s="8"/>
      <c r="EG469" s="8"/>
      <c r="EH469" s="8"/>
      <c r="EI469" s="8"/>
      <c r="EJ469" s="8"/>
      <c r="EK469" s="8"/>
      <c r="EL469" s="8"/>
      <c r="EM469" s="8"/>
      <c r="EN469" s="8"/>
      <c r="EO469" s="8"/>
      <c r="EP469" s="8"/>
      <c r="EQ469" s="8"/>
      <c r="ER469" s="8"/>
      <c r="ES469" s="8"/>
      <c r="ET469" s="8"/>
      <c r="EU469" s="8"/>
      <c r="EV469" s="8"/>
      <c r="EW469" s="8"/>
      <c r="EX469" s="8"/>
      <c r="EY469" s="8"/>
      <c r="EZ469" s="8"/>
      <c r="FA469" s="8"/>
      <c r="FB469" s="8"/>
      <c r="FC469" s="8"/>
      <c r="FD469" s="8"/>
      <c r="FE469" s="8"/>
      <c r="FF469" s="8"/>
      <c r="FG469" s="8"/>
      <c r="FH469" s="8"/>
      <c r="FI469" s="8"/>
      <c r="FJ469" s="8"/>
    </row>
    <row r="470" spans="1:166" x14ac:dyDescent="0.25">
      <c r="A470" t="s">
        <v>126</v>
      </c>
      <c r="C470" s="6">
        <v>38892</v>
      </c>
      <c r="D470" s="5">
        <v>10</v>
      </c>
      <c r="E470" s="6" t="s">
        <v>108</v>
      </c>
      <c r="F470" t="s">
        <v>16</v>
      </c>
      <c r="G470" s="5">
        <v>169</v>
      </c>
      <c r="H470" t="s">
        <v>115</v>
      </c>
      <c r="I470" s="7">
        <v>7.9</v>
      </c>
      <c r="J470">
        <v>750</v>
      </c>
      <c r="K470" s="5">
        <f t="shared" si="7"/>
        <v>168.77637130801685</v>
      </c>
      <c r="L470" s="5"/>
      <c r="M470" s="8"/>
      <c r="N470" s="8"/>
      <c r="O470" s="8"/>
      <c r="P470" s="8"/>
      <c r="Q470" s="5"/>
      <c r="R470" s="5"/>
      <c r="S470" s="5"/>
      <c r="T470" s="5"/>
      <c r="U470" s="5"/>
      <c r="V470" s="5"/>
      <c r="W470" s="5"/>
      <c r="X470" s="8"/>
      <c r="Y470" s="8"/>
      <c r="Z470" s="8"/>
      <c r="AA470" s="8"/>
      <c r="AB470" s="8"/>
      <c r="AC470" s="5"/>
      <c r="AD470" s="8"/>
      <c r="AE470" s="8"/>
      <c r="AF470" s="8"/>
      <c r="AG470" s="8"/>
      <c r="AH470" s="8"/>
      <c r="AI470" s="8"/>
      <c r="AJ470" s="5"/>
      <c r="AK470" s="8"/>
      <c r="AL470" s="8"/>
      <c r="AM470" s="8"/>
      <c r="AN470" s="8"/>
      <c r="AO470" s="8"/>
      <c r="AP470" s="8"/>
      <c r="AQ470" s="9"/>
      <c r="AR470" s="8"/>
      <c r="AS470" s="8"/>
      <c r="AT470" s="8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>
        <v>712.40726124622574</v>
      </c>
      <c r="BH470" s="5"/>
      <c r="BI470" s="8"/>
      <c r="BJ470" s="5"/>
      <c r="BK470" s="5"/>
      <c r="BL470" s="5"/>
      <c r="BM470" s="8"/>
      <c r="BN470" s="8"/>
      <c r="BO470" s="7">
        <v>37.975000000000001</v>
      </c>
      <c r="BP470" s="5">
        <v>270.53665745825424</v>
      </c>
      <c r="BQ470" s="5"/>
      <c r="BR470" s="5"/>
      <c r="BS470" s="5"/>
      <c r="BT470" s="7">
        <v>11.917914425473755</v>
      </c>
      <c r="BU470" s="7"/>
      <c r="BV470" s="7"/>
      <c r="BW470" s="7"/>
      <c r="BX470" s="7"/>
      <c r="BY470" s="7"/>
      <c r="BZ470" s="7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8"/>
      <c r="CL470" s="5"/>
      <c r="CM470" s="5"/>
      <c r="CN470" s="8"/>
      <c r="CO470" s="5"/>
      <c r="CP470" s="5"/>
      <c r="CQ470" s="5"/>
      <c r="CR470" s="8"/>
      <c r="CS470" s="8"/>
      <c r="CT470" s="8"/>
      <c r="CU470" s="8"/>
      <c r="CV470" s="8"/>
      <c r="CW470" s="8"/>
      <c r="CX470" s="8"/>
      <c r="CY470" s="8"/>
      <c r="CZ470" s="8"/>
      <c r="DA470" s="8"/>
      <c r="DB470" s="8"/>
      <c r="DC470" s="8"/>
      <c r="DD470" s="8"/>
      <c r="DE470" s="8"/>
      <c r="DF470" s="8"/>
      <c r="DG470" s="8"/>
      <c r="DH470" s="8"/>
      <c r="DI470" s="8"/>
      <c r="DJ470" s="8"/>
      <c r="DK470" s="8"/>
      <c r="DL470" s="8"/>
      <c r="DM470" s="8"/>
      <c r="DN470" s="8"/>
      <c r="DO470" s="8"/>
      <c r="DP470" s="8"/>
      <c r="DQ470" s="8"/>
      <c r="DR470" s="8"/>
      <c r="DS470" s="8"/>
      <c r="DT470" s="8"/>
      <c r="DU470" s="8"/>
      <c r="DV470" s="8"/>
      <c r="DW470" s="8"/>
      <c r="DX470" s="8"/>
      <c r="DY470" s="8"/>
      <c r="DZ470" s="8"/>
      <c r="EA470" s="8"/>
      <c r="EB470" s="8"/>
      <c r="EC470" s="8"/>
      <c r="ED470" s="8"/>
      <c r="EE470" s="8"/>
      <c r="EF470" s="8"/>
      <c r="EG470" s="8"/>
      <c r="EH470" s="8"/>
      <c r="EI470" s="8"/>
      <c r="EJ470" s="8"/>
      <c r="EK470" s="8"/>
      <c r="EL470" s="8"/>
      <c r="EM470" s="8"/>
      <c r="EN470" s="8"/>
      <c r="EO470" s="8"/>
      <c r="EP470" s="8"/>
      <c r="EQ470" s="8"/>
      <c r="ER470" s="8"/>
      <c r="ES470" s="8"/>
      <c r="ET470" s="8"/>
      <c r="EU470" s="8"/>
      <c r="EV470" s="8"/>
      <c r="EW470" s="8"/>
      <c r="EX470" s="8"/>
      <c r="EY470" s="8"/>
      <c r="EZ470" s="8"/>
      <c r="FA470" s="8"/>
      <c r="FB470" s="8"/>
      <c r="FC470" s="8"/>
      <c r="FD470" s="8"/>
      <c r="FE470" s="8"/>
      <c r="FF470" s="8"/>
      <c r="FG470" s="8"/>
      <c r="FH470" s="8"/>
      <c r="FI470" s="8"/>
      <c r="FJ470" s="8"/>
    </row>
    <row r="471" spans="1:166" x14ac:dyDescent="0.25">
      <c r="A471" t="s">
        <v>125</v>
      </c>
      <c r="C471" s="6">
        <v>39454</v>
      </c>
      <c r="D471" s="5">
        <v>1</v>
      </c>
      <c r="E471" s="6" t="s">
        <v>209</v>
      </c>
      <c r="F471" t="s">
        <v>10</v>
      </c>
      <c r="G471" s="5">
        <v>0</v>
      </c>
      <c r="H471" t="s">
        <v>75</v>
      </c>
      <c r="I471" s="7">
        <v>7.9</v>
      </c>
      <c r="J471">
        <v>750</v>
      </c>
      <c r="K471" s="5">
        <f t="shared" si="7"/>
        <v>168.77637130801685</v>
      </c>
      <c r="L471" s="5"/>
      <c r="M471" s="8"/>
      <c r="N471" s="8"/>
      <c r="O471" s="8"/>
      <c r="P471" s="8"/>
      <c r="Q471" s="5"/>
      <c r="R471" s="5"/>
      <c r="S471" s="5"/>
      <c r="T471" s="5"/>
      <c r="U471" s="5"/>
      <c r="V471" s="5"/>
      <c r="W471" s="5"/>
      <c r="X471" s="8"/>
      <c r="Y471" s="8"/>
      <c r="Z471" s="8"/>
      <c r="AA471" s="8"/>
      <c r="AB471" s="8"/>
      <c r="AC471" s="5"/>
      <c r="AD471" s="8"/>
      <c r="AE471" s="8"/>
      <c r="AF471" s="8"/>
      <c r="AG471" s="8"/>
      <c r="AH471" s="8"/>
      <c r="AI471" s="8"/>
      <c r="AJ471" s="5"/>
      <c r="AK471" s="8"/>
      <c r="AL471" s="8"/>
      <c r="AM471" s="8"/>
      <c r="AN471" s="8"/>
      <c r="AO471" s="8"/>
      <c r="AP471" s="8"/>
      <c r="AQ471" s="9"/>
      <c r="AR471" s="8"/>
      <c r="AS471" s="8"/>
      <c r="AT471" s="8"/>
      <c r="AU471" s="5">
        <v>0</v>
      </c>
      <c r="AV471" s="5"/>
      <c r="AW471" s="5"/>
      <c r="AX471" s="5"/>
      <c r="AY471" s="5">
        <v>0</v>
      </c>
      <c r="AZ471" s="5"/>
      <c r="BA471" s="5"/>
      <c r="BB471" s="5"/>
      <c r="BC471" s="5"/>
      <c r="BD471" s="5"/>
      <c r="BE471" s="5"/>
      <c r="BF471" s="5">
        <v>0</v>
      </c>
      <c r="BG471" s="5">
        <v>0</v>
      </c>
      <c r="BH471" s="5"/>
      <c r="BI471" s="8"/>
      <c r="BJ471" s="5"/>
      <c r="BK471" s="5"/>
      <c r="BL471" s="5"/>
      <c r="BM471" s="8"/>
      <c r="BN471" s="8"/>
      <c r="BO471" s="7"/>
      <c r="BP471" s="5"/>
      <c r="BQ471" s="5"/>
      <c r="BR471" s="5"/>
      <c r="BS471" s="5"/>
      <c r="BT471" s="7"/>
      <c r="BU471" s="7"/>
      <c r="BV471" s="7"/>
      <c r="BW471" s="7"/>
      <c r="BX471" s="7"/>
      <c r="BY471" s="7"/>
      <c r="BZ471" s="7"/>
      <c r="CA471" s="5">
        <v>0</v>
      </c>
      <c r="CB471" s="5">
        <v>0</v>
      </c>
      <c r="CC471" s="5">
        <v>0</v>
      </c>
      <c r="CD471" s="5">
        <v>0</v>
      </c>
      <c r="CE471" s="5"/>
      <c r="CF471" s="5"/>
      <c r="CG471" s="5"/>
      <c r="CH471" s="5"/>
      <c r="CI471" s="5">
        <v>0</v>
      </c>
      <c r="CJ471" s="5"/>
      <c r="CK471" s="8"/>
      <c r="CL471" s="5"/>
      <c r="CM471" s="5"/>
      <c r="CN471" s="8"/>
      <c r="CO471" s="5"/>
      <c r="CP471" s="5"/>
      <c r="CQ471" s="5"/>
      <c r="CR471" s="8"/>
      <c r="CS471" s="8"/>
      <c r="CT471" s="8"/>
      <c r="CU471" s="8"/>
      <c r="CV471" s="8"/>
      <c r="CW471" s="8"/>
      <c r="CX471" s="8"/>
      <c r="CY471" s="8"/>
      <c r="CZ471" s="8"/>
      <c r="DA471" s="8"/>
      <c r="DB471" s="8"/>
      <c r="DC471" s="8"/>
      <c r="DD471" s="8"/>
      <c r="DE471" s="8"/>
      <c r="DF471" s="8"/>
      <c r="DG471" s="8"/>
      <c r="DH471" s="8"/>
      <c r="DI471" s="8"/>
      <c r="DJ471" s="8"/>
      <c r="DK471" s="8"/>
      <c r="DL471" s="8"/>
      <c r="DM471" s="8"/>
      <c r="DN471" s="8"/>
      <c r="DO471" s="8"/>
      <c r="DP471" s="8"/>
      <c r="DQ471" s="8"/>
      <c r="DR471" s="8"/>
      <c r="DS471" s="8"/>
      <c r="DT471" s="8"/>
      <c r="DU471" s="8"/>
      <c r="DV471" s="8"/>
      <c r="DW471" s="8"/>
      <c r="DX471" s="8"/>
      <c r="DY471" s="8"/>
      <c r="DZ471" s="8"/>
      <c r="EA471" s="8"/>
      <c r="EB471" s="8"/>
      <c r="EC471" s="8"/>
      <c r="ED471" s="8"/>
      <c r="EE471" s="8"/>
      <c r="EF471" s="8"/>
      <c r="EG471" s="8"/>
      <c r="EH471" s="8"/>
      <c r="EI471" s="8"/>
      <c r="EJ471" s="8"/>
      <c r="EK471" s="8"/>
      <c r="EL471" s="8"/>
      <c r="EM471" s="8"/>
      <c r="EN471" s="8"/>
      <c r="EO471" s="8"/>
      <c r="EP471" s="8"/>
      <c r="EQ471" s="8"/>
      <c r="ER471" s="8"/>
      <c r="ES471" s="8"/>
      <c r="ET471" s="8"/>
      <c r="EU471" s="8"/>
      <c r="EV471" s="8"/>
      <c r="EW471" s="8"/>
      <c r="EX471" s="8"/>
      <c r="EY471" s="8"/>
      <c r="EZ471" s="8"/>
      <c r="FA471" s="8"/>
      <c r="FB471" s="8"/>
      <c r="FC471" s="8"/>
      <c r="FD471" s="8"/>
      <c r="FE471" s="8"/>
      <c r="FF471" s="8"/>
      <c r="FG471" s="8"/>
      <c r="FH471" s="8"/>
      <c r="FI471" s="8"/>
      <c r="FJ471" s="8"/>
    </row>
    <row r="472" spans="1:166" x14ac:dyDescent="0.25">
      <c r="A472" t="s">
        <v>125</v>
      </c>
      <c r="C472" s="6">
        <v>39476</v>
      </c>
      <c r="D472" s="5"/>
      <c r="E472" s="6"/>
      <c r="G472" s="5">
        <v>22</v>
      </c>
      <c r="H472" t="s">
        <v>75</v>
      </c>
      <c r="I472" s="7">
        <v>7.9</v>
      </c>
      <c r="J472">
        <v>750</v>
      </c>
      <c r="K472" s="5">
        <f t="shared" si="7"/>
        <v>168.77637130801685</v>
      </c>
      <c r="L472" s="5"/>
      <c r="M472" s="8"/>
      <c r="N472" s="7">
        <v>7.3157894736842106</v>
      </c>
      <c r="O472" s="7"/>
      <c r="P472" s="7"/>
      <c r="Q472" s="5"/>
      <c r="R472" s="5"/>
      <c r="S472" s="5"/>
      <c r="T472" s="5"/>
      <c r="U472" s="5"/>
      <c r="V472" s="5"/>
      <c r="W472" s="5"/>
      <c r="X472" s="8"/>
      <c r="Y472" s="8"/>
      <c r="Z472" s="8"/>
      <c r="AA472" s="8"/>
      <c r="AB472" s="8"/>
      <c r="AC472" s="5"/>
      <c r="AD472" s="8"/>
      <c r="AE472" s="8"/>
      <c r="AF472" s="8"/>
      <c r="AG472" s="8"/>
      <c r="AH472" s="8"/>
      <c r="AI472" s="8"/>
      <c r="AJ472" s="5"/>
      <c r="AK472" s="8"/>
      <c r="AL472" s="8"/>
      <c r="AM472" s="8"/>
      <c r="AN472" s="8"/>
      <c r="AO472" s="8"/>
      <c r="AP472" s="8"/>
      <c r="AQ472" s="9"/>
      <c r="AR472" s="8"/>
      <c r="AS472" s="8"/>
      <c r="AT472" s="8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8"/>
      <c r="BJ472" s="5"/>
      <c r="BK472" s="5"/>
      <c r="BL472" s="5"/>
      <c r="BM472" s="8"/>
      <c r="BN472" s="8"/>
      <c r="BO472" s="7"/>
      <c r="BP472" s="5"/>
      <c r="BQ472" s="5"/>
      <c r="BR472" s="5"/>
      <c r="BS472" s="5"/>
      <c r="BT472" s="7"/>
      <c r="BU472" s="7"/>
      <c r="BV472" s="7"/>
      <c r="BW472" s="7"/>
      <c r="BX472" s="7"/>
      <c r="BY472" s="7"/>
      <c r="BZ472" s="7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8"/>
      <c r="CL472" s="5"/>
      <c r="CM472" s="5"/>
      <c r="CN472" s="8"/>
      <c r="CO472" s="5"/>
      <c r="CP472" s="5"/>
      <c r="CQ472" s="5"/>
      <c r="CR472" s="8"/>
      <c r="CS472" s="8"/>
      <c r="CT472" s="8"/>
      <c r="CU472" s="8"/>
      <c r="CV472" s="8"/>
      <c r="CW472" s="8"/>
      <c r="CX472" s="8"/>
      <c r="CY472" s="8"/>
      <c r="CZ472" s="8"/>
      <c r="DA472" s="8"/>
      <c r="DB472" s="8"/>
      <c r="DC472" s="8"/>
      <c r="DD472" s="8"/>
      <c r="DE472" s="8"/>
      <c r="DF472" s="8"/>
      <c r="DG472" s="8"/>
      <c r="DH472" s="8"/>
      <c r="DI472" s="8"/>
      <c r="DJ472" s="8"/>
      <c r="DK472" s="8"/>
      <c r="DL472" s="8"/>
      <c r="DM472" s="8"/>
      <c r="DN472" s="8"/>
      <c r="DO472" s="8"/>
      <c r="DP472" s="8"/>
      <c r="DQ472" s="8"/>
      <c r="DR472" s="8"/>
      <c r="DS472" s="8"/>
      <c r="DT472" s="8"/>
      <c r="DU472" s="8"/>
      <c r="DV472" s="8"/>
      <c r="DW472" s="8"/>
      <c r="DX472" s="8"/>
      <c r="DY472" s="8"/>
      <c r="DZ472" s="8"/>
      <c r="EA472" s="8"/>
      <c r="EB472" s="8"/>
      <c r="EC472" s="8"/>
      <c r="ED472" s="8"/>
      <c r="EE472" s="8"/>
      <c r="EF472" s="8"/>
      <c r="EG472" s="8"/>
      <c r="EH472" s="8"/>
      <c r="EI472" s="8"/>
      <c r="EJ472" s="8"/>
      <c r="EK472" s="8"/>
      <c r="EL472" s="8"/>
      <c r="EM472" s="8"/>
      <c r="EN472" s="8"/>
      <c r="EO472" s="8"/>
      <c r="EP472" s="8"/>
      <c r="EQ472" s="8"/>
      <c r="ER472" s="8"/>
      <c r="ES472" s="8"/>
      <c r="ET472" s="8"/>
      <c r="EU472" s="8"/>
      <c r="EV472" s="8"/>
      <c r="EW472" s="8"/>
      <c r="EX472" s="8"/>
      <c r="EY472" s="8"/>
      <c r="EZ472" s="8"/>
      <c r="FA472" s="8"/>
      <c r="FB472" s="8"/>
      <c r="FC472" s="8"/>
      <c r="FD472" s="8"/>
      <c r="FE472" s="8"/>
      <c r="FF472" s="8"/>
      <c r="FG472" s="8"/>
      <c r="FH472" s="8"/>
      <c r="FI472" s="8"/>
      <c r="FJ472" s="8"/>
    </row>
    <row r="473" spans="1:166" x14ac:dyDescent="0.25">
      <c r="A473" t="s">
        <v>125</v>
      </c>
      <c r="C473" s="6">
        <v>39478</v>
      </c>
      <c r="D473" s="5"/>
      <c r="E473" s="6"/>
      <c r="G473" s="5">
        <v>24</v>
      </c>
      <c r="H473" t="s">
        <v>75</v>
      </c>
      <c r="I473" s="7">
        <v>7.9</v>
      </c>
      <c r="J473">
        <v>750</v>
      </c>
      <c r="K473" s="5">
        <f t="shared" si="7"/>
        <v>168.77637130801685</v>
      </c>
      <c r="L473" s="5"/>
      <c r="M473" s="8"/>
      <c r="N473" s="8"/>
      <c r="O473" s="8"/>
      <c r="P473" s="8"/>
      <c r="Q473" s="5"/>
      <c r="R473" s="5"/>
      <c r="S473" s="5"/>
      <c r="T473" s="5"/>
      <c r="U473" s="5"/>
      <c r="V473" s="5"/>
      <c r="W473" s="5"/>
      <c r="X473" s="8"/>
      <c r="Y473" s="8"/>
      <c r="Z473" s="8"/>
      <c r="AA473" s="8"/>
      <c r="AB473" s="8"/>
      <c r="AC473" s="5"/>
      <c r="AD473" s="8"/>
      <c r="AE473" s="8"/>
      <c r="AF473" s="8"/>
      <c r="AG473" s="8"/>
      <c r="AH473" s="8"/>
      <c r="AI473" s="8"/>
      <c r="AJ473" s="5"/>
      <c r="AK473" s="8">
        <v>0.20508223684210525</v>
      </c>
      <c r="AL473" s="8"/>
      <c r="AM473" s="8"/>
      <c r="AN473" s="8"/>
      <c r="AO473" s="8"/>
      <c r="AP473" s="8"/>
      <c r="AQ473" s="9"/>
      <c r="AR473" s="8"/>
      <c r="AS473" s="8"/>
      <c r="AT473" s="8"/>
      <c r="AU473" s="5">
        <v>0</v>
      </c>
      <c r="AV473" s="5"/>
      <c r="AW473" s="5"/>
      <c r="AX473" s="5"/>
      <c r="AY473" s="5">
        <v>0</v>
      </c>
      <c r="AZ473" s="5"/>
      <c r="BA473" s="5"/>
      <c r="BB473" s="5"/>
      <c r="BC473" s="5"/>
      <c r="BD473" s="5"/>
      <c r="BE473" s="5"/>
      <c r="BF473" s="5">
        <v>0</v>
      </c>
      <c r="BG473" s="5">
        <v>0</v>
      </c>
      <c r="BH473" s="5"/>
      <c r="BI473" s="8"/>
      <c r="BJ473" s="5"/>
      <c r="BK473" s="5"/>
      <c r="BL473" s="5"/>
      <c r="BM473" s="8"/>
      <c r="BN473" s="8"/>
      <c r="BO473" s="7"/>
      <c r="BP473" s="5"/>
      <c r="BQ473" s="5"/>
      <c r="BR473" s="5"/>
      <c r="BS473" s="5"/>
      <c r="BT473" s="7"/>
      <c r="BU473" s="7"/>
      <c r="BV473" s="7"/>
      <c r="BW473" s="7"/>
      <c r="BX473" s="7"/>
      <c r="BY473" s="7"/>
      <c r="BZ473" s="7"/>
      <c r="CA473" s="5">
        <v>0</v>
      </c>
      <c r="CB473" s="5">
        <v>0</v>
      </c>
      <c r="CC473" s="5">
        <v>0</v>
      </c>
      <c r="CD473" s="5">
        <v>0</v>
      </c>
      <c r="CE473" s="5"/>
      <c r="CF473" s="5"/>
      <c r="CG473" s="5"/>
      <c r="CH473" s="5"/>
      <c r="CI473" s="5">
        <v>0</v>
      </c>
      <c r="CJ473" s="5"/>
      <c r="CK473" s="8"/>
      <c r="CL473" s="5"/>
      <c r="CM473" s="5"/>
      <c r="CN473" s="8"/>
      <c r="CO473" s="5"/>
      <c r="CP473" s="5"/>
      <c r="CQ473" s="5"/>
      <c r="CR473" s="8"/>
      <c r="CS473" s="8"/>
      <c r="CT473" s="8"/>
      <c r="CU473" s="8"/>
      <c r="CV473" s="8"/>
      <c r="CW473" s="8"/>
      <c r="CX473" s="8"/>
      <c r="CY473" s="8"/>
      <c r="CZ473" s="8"/>
      <c r="DA473" s="8"/>
      <c r="DB473" s="8"/>
      <c r="DC473" s="8"/>
      <c r="DD473" s="8"/>
      <c r="DE473" s="8"/>
      <c r="DF473" s="8"/>
      <c r="DG473" s="8"/>
      <c r="DH473" s="8"/>
      <c r="DI473" s="8"/>
      <c r="DJ473" s="8"/>
      <c r="DK473" s="8"/>
      <c r="DL473" s="8"/>
      <c r="DM473" s="8"/>
      <c r="DN473" s="8"/>
      <c r="DO473" s="8"/>
      <c r="DP473" s="8"/>
      <c r="DQ473" s="8"/>
      <c r="DR473" s="8"/>
      <c r="DS473" s="8"/>
      <c r="DT473" s="8"/>
      <c r="DU473" s="8"/>
      <c r="DV473" s="8"/>
      <c r="DW473" s="8"/>
      <c r="DX473" s="8"/>
      <c r="DY473" s="8"/>
      <c r="DZ473" s="8"/>
      <c r="EA473" s="8"/>
      <c r="EB473" s="8"/>
      <c r="EC473" s="8"/>
      <c r="ED473" s="8"/>
      <c r="EE473" s="8"/>
      <c r="EF473" s="8"/>
      <c r="EG473" s="8"/>
      <c r="EH473" s="8"/>
      <c r="EI473" s="8"/>
      <c r="EJ473" s="8"/>
      <c r="EK473" s="8"/>
      <c r="EL473" s="8"/>
      <c r="EM473" s="8"/>
      <c r="EN473" s="8"/>
      <c r="EO473" s="8"/>
      <c r="EP473" s="8"/>
      <c r="EQ473" s="8"/>
      <c r="ER473" s="8"/>
      <c r="ES473" s="8"/>
      <c r="ET473" s="8"/>
      <c r="EU473" s="8"/>
      <c r="EV473" s="8"/>
      <c r="EW473" s="8"/>
      <c r="EX473" s="8"/>
      <c r="EY473" s="8"/>
      <c r="EZ473" s="8"/>
      <c r="FA473" s="8"/>
      <c r="FB473" s="8"/>
      <c r="FC473" s="8"/>
      <c r="FD473" s="8"/>
      <c r="FE473" s="8"/>
      <c r="FF473" s="8"/>
      <c r="FG473" s="8"/>
      <c r="FH473" s="8"/>
      <c r="FI473" s="8"/>
      <c r="FJ473" s="8"/>
    </row>
    <row r="474" spans="1:166" x14ac:dyDescent="0.25">
      <c r="A474" t="s">
        <v>125</v>
      </c>
      <c r="C474" s="6">
        <v>39480</v>
      </c>
      <c r="D474" s="5">
        <v>4</v>
      </c>
      <c r="E474" t="s">
        <v>210</v>
      </c>
      <c r="F474" t="s">
        <v>12</v>
      </c>
      <c r="G474" s="5">
        <v>26</v>
      </c>
      <c r="H474" t="s">
        <v>75</v>
      </c>
      <c r="I474" s="7">
        <v>7.9</v>
      </c>
      <c r="J474">
        <v>750</v>
      </c>
      <c r="K474" s="5">
        <f t="shared" si="7"/>
        <v>168.77637130801685</v>
      </c>
      <c r="L474" s="5"/>
      <c r="M474" s="8"/>
      <c r="N474" s="8"/>
      <c r="O474" s="8"/>
      <c r="P474" s="8"/>
      <c r="Q474" s="5"/>
      <c r="R474" s="5">
        <v>26</v>
      </c>
      <c r="S474" s="5"/>
      <c r="T474" s="5"/>
      <c r="U474" s="5"/>
      <c r="V474" s="5"/>
      <c r="W474" s="5"/>
      <c r="X474" s="8"/>
      <c r="Y474" s="8"/>
      <c r="Z474" s="8"/>
      <c r="AA474" s="8"/>
      <c r="AB474" s="8"/>
      <c r="AC474" s="5"/>
      <c r="AD474" s="8"/>
      <c r="AE474" s="8"/>
      <c r="AF474" s="8"/>
      <c r="AG474" s="8"/>
      <c r="AH474" s="8"/>
      <c r="AI474" s="8"/>
      <c r="AJ474" s="5"/>
      <c r="AK474" s="8"/>
      <c r="AL474" s="8"/>
      <c r="AM474" s="8"/>
      <c r="AN474" s="8"/>
      <c r="AO474" s="8"/>
      <c r="AP474" s="8"/>
      <c r="AQ474" s="9"/>
      <c r="AR474" s="8"/>
      <c r="AS474" s="8"/>
      <c r="AT474" s="8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8"/>
      <c r="BJ474" s="5"/>
      <c r="BK474" s="5"/>
      <c r="BL474" s="5"/>
      <c r="BM474" s="8"/>
      <c r="BN474" s="8"/>
      <c r="BO474" s="7"/>
      <c r="BP474" s="5"/>
      <c r="BQ474" s="5"/>
      <c r="BR474" s="5"/>
      <c r="BS474" s="5"/>
      <c r="BT474" s="7"/>
      <c r="BU474" s="7"/>
      <c r="BV474" s="7"/>
      <c r="BW474" s="7"/>
      <c r="BX474" s="7"/>
      <c r="BY474" s="7"/>
      <c r="BZ474" s="7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8"/>
      <c r="CL474" s="5"/>
      <c r="CM474" s="5"/>
      <c r="CN474" s="8"/>
      <c r="CO474" s="5"/>
      <c r="CP474" s="5"/>
      <c r="CQ474" s="5"/>
      <c r="CR474" s="8"/>
      <c r="CS474" s="8"/>
      <c r="CT474" s="8"/>
      <c r="CU474" s="8"/>
      <c r="CV474" s="8"/>
      <c r="CW474" s="8"/>
      <c r="CX474" s="8"/>
      <c r="CY474" s="8"/>
      <c r="CZ474" s="8"/>
      <c r="DA474" s="8"/>
      <c r="DB474" s="8"/>
      <c r="DC474" s="8"/>
      <c r="DD474" s="8"/>
      <c r="DE474" s="8"/>
      <c r="DF474" s="8"/>
      <c r="DG474" s="8"/>
      <c r="DH474" s="8"/>
      <c r="DI474" s="8"/>
      <c r="DJ474" s="8"/>
      <c r="DK474" s="8"/>
      <c r="DL474" s="8"/>
      <c r="DM474" s="8"/>
      <c r="DN474" s="8"/>
      <c r="DO474" s="8"/>
      <c r="DP474" s="8"/>
      <c r="DQ474" s="8"/>
      <c r="DR474" s="8"/>
      <c r="DS474" s="8"/>
      <c r="DT474" s="8"/>
      <c r="DU474" s="8"/>
      <c r="DV474" s="8"/>
      <c r="DW474" s="8"/>
      <c r="DX474" s="8"/>
      <c r="DY474" s="8"/>
      <c r="DZ474" s="8"/>
      <c r="EA474" s="8"/>
      <c r="EB474" s="8"/>
      <c r="EC474" s="8"/>
      <c r="ED474" s="8"/>
      <c r="EE474" s="8"/>
      <c r="EF474" s="8"/>
      <c r="EG474" s="8"/>
      <c r="EH474" s="8"/>
      <c r="EI474" s="8"/>
      <c r="EJ474" s="8"/>
      <c r="EK474" s="8"/>
      <c r="EL474" s="8"/>
      <c r="EM474" s="8"/>
      <c r="EN474" s="8"/>
      <c r="EO474" s="8"/>
      <c r="EP474" s="8"/>
      <c r="EQ474" s="8"/>
      <c r="ER474" s="8"/>
      <c r="ES474" s="8"/>
      <c r="ET474" s="8"/>
      <c r="EU474" s="8"/>
      <c r="EV474" s="8"/>
      <c r="EW474" s="8"/>
      <c r="EX474" s="8"/>
      <c r="EY474" s="8"/>
      <c r="EZ474" s="8"/>
      <c r="FA474" s="8"/>
      <c r="FB474" s="8"/>
      <c r="FC474" s="8"/>
      <c r="FD474" s="8"/>
      <c r="FE474" s="8"/>
      <c r="FF474" s="8"/>
      <c r="FG474" s="8"/>
      <c r="FH474" s="8"/>
      <c r="FI474" s="8"/>
      <c r="FJ474" s="8"/>
    </row>
    <row r="475" spans="1:166" x14ac:dyDescent="0.25">
      <c r="A475" t="s">
        <v>125</v>
      </c>
      <c r="C475" s="6">
        <v>39485</v>
      </c>
      <c r="D475" s="5"/>
      <c r="E475" s="6"/>
      <c r="G475" s="5">
        <v>31</v>
      </c>
      <c r="H475" t="s">
        <v>75</v>
      </c>
      <c r="I475" s="7">
        <v>7.9</v>
      </c>
      <c r="J475">
        <v>750</v>
      </c>
      <c r="K475" s="5">
        <f t="shared" si="7"/>
        <v>168.77637130801685</v>
      </c>
      <c r="L475" s="5"/>
      <c r="M475" s="8"/>
      <c r="N475" s="7">
        <v>8.6999999999999993</v>
      </c>
      <c r="O475" s="7"/>
      <c r="P475" s="7"/>
      <c r="Q475" s="5"/>
      <c r="R475" s="5"/>
      <c r="S475" s="5"/>
      <c r="T475" s="5"/>
      <c r="U475" s="5"/>
      <c r="V475" s="5"/>
      <c r="W475" s="5"/>
      <c r="X475" s="8"/>
      <c r="Y475" s="8"/>
      <c r="Z475" s="8"/>
      <c r="AA475" s="8"/>
      <c r="AB475" s="8"/>
      <c r="AC475" s="5"/>
      <c r="AD475" s="8"/>
      <c r="AE475" s="8"/>
      <c r="AF475" s="8"/>
      <c r="AG475" s="8"/>
      <c r="AH475" s="8"/>
      <c r="AI475" s="8"/>
      <c r="AJ475" s="5"/>
      <c r="AK475" s="8"/>
      <c r="AL475" s="8"/>
      <c r="AM475" s="8"/>
      <c r="AN475" s="8"/>
      <c r="AO475" s="8"/>
      <c r="AP475" s="8"/>
      <c r="AQ475" s="9"/>
      <c r="AR475" s="8"/>
      <c r="AS475" s="8"/>
      <c r="AT475" s="8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8"/>
      <c r="BJ475" s="5"/>
      <c r="BK475" s="5"/>
      <c r="BL475" s="5"/>
      <c r="BM475" s="8"/>
      <c r="BN475" s="8"/>
      <c r="BO475" s="7"/>
      <c r="BP475" s="5"/>
      <c r="BQ475" s="5"/>
      <c r="BR475" s="5"/>
      <c r="BS475" s="5"/>
      <c r="BT475" s="7"/>
      <c r="BU475" s="7"/>
      <c r="BV475" s="7"/>
      <c r="BW475" s="7"/>
      <c r="BX475" s="7"/>
      <c r="BY475" s="7"/>
      <c r="BZ475" s="7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8"/>
      <c r="CL475" s="5"/>
      <c r="CM475" s="5"/>
      <c r="CN475" s="8"/>
      <c r="CO475" s="5"/>
      <c r="CP475" s="5"/>
      <c r="CQ475" s="5"/>
      <c r="CR475" s="8"/>
      <c r="CS475" s="8"/>
      <c r="CT475" s="8"/>
      <c r="CU475" s="8"/>
      <c r="CV475" s="8"/>
      <c r="CW475" s="8"/>
      <c r="CX475" s="8"/>
      <c r="CY475" s="8"/>
      <c r="CZ475" s="8"/>
      <c r="DA475" s="8"/>
      <c r="DB475" s="8"/>
      <c r="DC475" s="8"/>
      <c r="DD475" s="8"/>
      <c r="DE475" s="8"/>
      <c r="DF475" s="8"/>
      <c r="DG475" s="8"/>
      <c r="DH475" s="8"/>
      <c r="DI475" s="8"/>
      <c r="DJ475" s="8"/>
      <c r="DK475" s="8"/>
      <c r="DL475" s="8"/>
      <c r="DM475" s="8"/>
      <c r="DN475" s="8"/>
      <c r="DO475" s="8"/>
      <c r="DP475" s="8"/>
      <c r="DQ475" s="8"/>
      <c r="DR475" s="8"/>
      <c r="DS475" s="8"/>
      <c r="DT475" s="8"/>
      <c r="DU475" s="8"/>
      <c r="DV475" s="8"/>
      <c r="DW475" s="8"/>
      <c r="DX475" s="8"/>
      <c r="DY475" s="8"/>
      <c r="DZ475" s="8"/>
      <c r="EA475" s="8"/>
      <c r="EB475" s="8"/>
      <c r="EC475" s="8"/>
      <c r="ED475" s="8"/>
      <c r="EE475" s="8"/>
      <c r="EF475" s="8"/>
      <c r="EG475" s="8"/>
      <c r="EH475" s="8"/>
      <c r="EI475" s="8"/>
      <c r="EJ475" s="8"/>
      <c r="EK475" s="8"/>
      <c r="EL475" s="8"/>
      <c r="EM475" s="8"/>
      <c r="EN475" s="8"/>
      <c r="EO475" s="8"/>
      <c r="EP475" s="8"/>
      <c r="EQ475" s="8"/>
      <c r="ER475" s="8"/>
      <c r="ES475" s="8"/>
      <c r="ET475" s="8"/>
      <c r="EU475" s="8"/>
      <c r="EV475" s="8"/>
      <c r="EW475" s="8"/>
      <c r="EX475" s="8"/>
      <c r="EY475" s="8"/>
      <c r="EZ475" s="8"/>
      <c r="FA475" s="8"/>
      <c r="FB475" s="8"/>
      <c r="FC475" s="8"/>
      <c r="FD475" s="8"/>
      <c r="FE475" s="8"/>
      <c r="FF475" s="8"/>
      <c r="FG475" s="8"/>
      <c r="FH475" s="8"/>
      <c r="FI475" s="8"/>
      <c r="FJ475" s="8"/>
    </row>
    <row r="476" spans="1:166" x14ac:dyDescent="0.25">
      <c r="A476" t="s">
        <v>125</v>
      </c>
      <c r="C476" s="6">
        <v>39491</v>
      </c>
      <c r="D476" s="5"/>
      <c r="E476" s="6"/>
      <c r="G476" s="5">
        <v>37</v>
      </c>
      <c r="H476" t="s">
        <v>75</v>
      </c>
      <c r="I476" s="7">
        <v>7.9</v>
      </c>
      <c r="J476">
        <v>750</v>
      </c>
      <c r="K476" s="5">
        <f t="shared" si="7"/>
        <v>168.77637130801685</v>
      </c>
      <c r="L476" s="5"/>
      <c r="M476" s="8"/>
      <c r="N476" s="7">
        <v>11.25</v>
      </c>
      <c r="O476" s="7"/>
      <c r="P476" s="7"/>
      <c r="Q476" s="5"/>
      <c r="R476" s="5"/>
      <c r="S476" s="5"/>
      <c r="T476" s="5"/>
      <c r="U476" s="5"/>
      <c r="V476" s="5"/>
      <c r="W476" s="5"/>
      <c r="X476" s="8"/>
      <c r="Y476" s="8"/>
      <c r="Z476" s="8"/>
      <c r="AA476" s="8"/>
      <c r="AB476" s="8"/>
      <c r="AC476" s="5"/>
      <c r="AD476" s="8"/>
      <c r="AE476" s="8"/>
      <c r="AF476" s="8"/>
      <c r="AG476" s="8"/>
      <c r="AH476" s="8"/>
      <c r="AI476" s="8"/>
      <c r="AJ476" s="5"/>
      <c r="AK476" s="8"/>
      <c r="AL476" s="8"/>
      <c r="AM476" s="8"/>
      <c r="AN476" s="8"/>
      <c r="AO476" s="8"/>
      <c r="AP476" s="8"/>
      <c r="AQ476" s="9"/>
      <c r="AR476" s="8"/>
      <c r="AS476" s="8"/>
      <c r="AT476" s="8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8"/>
      <c r="BJ476" s="5"/>
      <c r="BK476" s="5"/>
      <c r="BL476" s="5"/>
      <c r="BM476" s="8"/>
      <c r="BN476" s="8"/>
      <c r="BO476" s="7"/>
      <c r="BP476" s="5"/>
      <c r="BQ476" s="5"/>
      <c r="BR476" s="5"/>
      <c r="BS476" s="5"/>
      <c r="BT476" s="7"/>
      <c r="BU476" s="7"/>
      <c r="BV476" s="7"/>
      <c r="BW476" s="7"/>
      <c r="BX476" s="7"/>
      <c r="BY476" s="7"/>
      <c r="BZ476" s="7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8"/>
      <c r="CL476" s="5"/>
      <c r="CM476" s="5"/>
      <c r="CN476" s="8"/>
      <c r="CO476" s="5"/>
      <c r="CP476" s="5"/>
      <c r="CQ476" s="5"/>
      <c r="CR476" s="8"/>
      <c r="CS476" s="8"/>
      <c r="CT476" s="8"/>
      <c r="CU476" s="8"/>
      <c r="CV476" s="8"/>
      <c r="CW476" s="8"/>
      <c r="CX476" s="8"/>
      <c r="CY476" s="8"/>
      <c r="CZ476" s="8"/>
      <c r="DA476" s="8"/>
      <c r="DB476" s="8"/>
      <c r="DC476" s="8"/>
      <c r="DD476" s="8"/>
      <c r="DE476" s="8"/>
      <c r="DF476" s="8"/>
      <c r="DG476" s="8"/>
      <c r="DH476" s="8"/>
      <c r="DI476" s="8"/>
      <c r="DJ476" s="8"/>
      <c r="DK476" s="8"/>
      <c r="DL476" s="8"/>
      <c r="DM476" s="8"/>
      <c r="DN476" s="8"/>
      <c r="DO476" s="8"/>
      <c r="DP476" s="8"/>
      <c r="DQ476" s="8"/>
      <c r="DR476" s="8"/>
      <c r="DS476" s="8"/>
      <c r="DT476" s="8"/>
      <c r="DU476" s="8"/>
      <c r="DV476" s="8"/>
      <c r="DW476" s="8"/>
      <c r="DX476" s="8"/>
      <c r="DY476" s="8"/>
      <c r="DZ476" s="8"/>
      <c r="EA476" s="8"/>
      <c r="EB476" s="8"/>
      <c r="EC476" s="8"/>
      <c r="ED476" s="8"/>
      <c r="EE476" s="8"/>
      <c r="EF476" s="8"/>
      <c r="EG476" s="8"/>
      <c r="EH476" s="8"/>
      <c r="EI476" s="8"/>
      <c r="EJ476" s="8"/>
      <c r="EK476" s="8"/>
      <c r="EL476" s="8"/>
      <c r="EM476" s="8"/>
      <c r="EN476" s="8"/>
      <c r="EO476" s="8"/>
      <c r="EP476" s="8"/>
      <c r="EQ476" s="8"/>
      <c r="ER476" s="8"/>
      <c r="ES476" s="8"/>
      <c r="ET476" s="8"/>
      <c r="EU476" s="8"/>
      <c r="EV476" s="8"/>
      <c r="EW476" s="8"/>
      <c r="EX476" s="8"/>
      <c r="EY476" s="8"/>
      <c r="EZ476" s="8"/>
      <c r="FA476" s="8"/>
      <c r="FB476" s="8"/>
      <c r="FC476" s="8"/>
      <c r="FD476" s="8"/>
      <c r="FE476" s="8"/>
      <c r="FF476" s="8"/>
      <c r="FG476" s="8"/>
      <c r="FH476" s="8"/>
      <c r="FI476" s="8"/>
      <c r="FJ476" s="8"/>
    </row>
    <row r="477" spans="1:166" x14ac:dyDescent="0.25">
      <c r="A477" t="s">
        <v>125</v>
      </c>
      <c r="C477" s="6">
        <v>39496</v>
      </c>
      <c r="D477" s="5"/>
      <c r="E477" s="6"/>
      <c r="G477" s="5">
        <v>42</v>
      </c>
      <c r="H477" t="s">
        <v>75</v>
      </c>
      <c r="I477" s="7">
        <v>7.9</v>
      </c>
      <c r="J477">
        <v>750</v>
      </c>
      <c r="K477" s="5">
        <f t="shared" si="7"/>
        <v>168.77637130801685</v>
      </c>
      <c r="L477" s="5"/>
      <c r="M477" s="8"/>
      <c r="N477" s="7">
        <v>12.1</v>
      </c>
      <c r="O477" s="7"/>
      <c r="P477" s="7"/>
      <c r="Q477" s="5"/>
      <c r="R477" s="5"/>
      <c r="S477" s="5"/>
      <c r="T477" s="5"/>
      <c r="U477" s="5"/>
      <c r="V477" s="5"/>
      <c r="W477" s="5"/>
      <c r="X477" s="8"/>
      <c r="Y477" s="8"/>
      <c r="Z477" s="8"/>
      <c r="AA477" s="8"/>
      <c r="AB477" s="8"/>
      <c r="AC477" s="5"/>
      <c r="AD477" s="8"/>
      <c r="AE477" s="8"/>
      <c r="AF477" s="8"/>
      <c r="AG477" s="8"/>
      <c r="AH477" s="8"/>
      <c r="AI477" s="8"/>
      <c r="AJ477" s="5"/>
      <c r="AK477" s="8"/>
      <c r="AL477" s="8"/>
      <c r="AM477" s="8"/>
      <c r="AN477" s="8"/>
      <c r="AO477" s="8"/>
      <c r="AP477" s="8"/>
      <c r="AQ477" s="9"/>
      <c r="AR477" s="8"/>
      <c r="AS477" s="8"/>
      <c r="AT477" s="8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8"/>
      <c r="BJ477" s="5"/>
      <c r="BK477" s="5"/>
      <c r="BL477" s="5"/>
      <c r="BM477" s="8"/>
      <c r="BN477" s="8"/>
      <c r="BO477" s="7"/>
      <c r="BP477" s="5"/>
      <c r="BQ477" s="5"/>
      <c r="BR477" s="5"/>
      <c r="BS477" s="5"/>
      <c r="BT477" s="7"/>
      <c r="BU477" s="7"/>
      <c r="BV477" s="7"/>
      <c r="BW477" s="7"/>
      <c r="BX477" s="7"/>
      <c r="BY477" s="7"/>
      <c r="BZ477" s="7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8"/>
      <c r="CL477" s="5"/>
      <c r="CM477" s="5"/>
      <c r="CN477" s="8"/>
      <c r="CO477" s="5"/>
      <c r="CP477" s="5"/>
      <c r="CQ477" s="5"/>
      <c r="CR477" s="8"/>
      <c r="CS477" s="8"/>
      <c r="CT477" s="8"/>
      <c r="CU477" s="8"/>
      <c r="CV477" s="8"/>
      <c r="CW477" s="8"/>
      <c r="CX477" s="8"/>
      <c r="CY477" s="8"/>
      <c r="CZ477" s="8"/>
      <c r="DA477" s="8"/>
      <c r="DB477" s="8"/>
      <c r="DC477" s="8"/>
      <c r="DD477" s="8"/>
      <c r="DE477" s="8"/>
      <c r="DF477" s="8"/>
      <c r="DG477" s="8"/>
      <c r="DH477" s="8"/>
      <c r="DI477" s="8"/>
      <c r="DJ477" s="8"/>
      <c r="DK477" s="8"/>
      <c r="DL477" s="8"/>
      <c r="DM477" s="8"/>
      <c r="DN477" s="8"/>
      <c r="DO477" s="8"/>
      <c r="DP477" s="8"/>
      <c r="DQ477" s="8"/>
      <c r="DR477" s="8"/>
      <c r="DS477" s="8"/>
      <c r="DT477" s="8"/>
      <c r="DU477" s="8"/>
      <c r="DV477" s="8"/>
      <c r="DW477" s="8"/>
      <c r="DX477" s="8"/>
      <c r="DY477" s="8"/>
      <c r="DZ477" s="8"/>
      <c r="EA477" s="8"/>
      <c r="EB477" s="8"/>
      <c r="EC477" s="8"/>
      <c r="ED477" s="8"/>
      <c r="EE477" s="8"/>
      <c r="EF477" s="8"/>
      <c r="EG477" s="8"/>
      <c r="EH477" s="8"/>
      <c r="EI477" s="8"/>
      <c r="EJ477" s="8"/>
      <c r="EK477" s="8"/>
      <c r="EL477" s="8"/>
      <c r="EM477" s="8"/>
      <c r="EN477" s="8"/>
      <c r="EO477" s="8"/>
      <c r="EP477" s="8"/>
      <c r="EQ477" s="8"/>
      <c r="ER477" s="8"/>
      <c r="ES477" s="8"/>
      <c r="ET477" s="8"/>
      <c r="EU477" s="8"/>
      <c r="EV477" s="8"/>
      <c r="EW477" s="8"/>
      <c r="EX477" s="8"/>
      <c r="EY477" s="8"/>
      <c r="EZ477" s="8"/>
      <c r="FA477" s="8"/>
      <c r="FB477" s="8"/>
      <c r="FC477" s="8"/>
      <c r="FD477" s="8"/>
      <c r="FE477" s="8"/>
      <c r="FF477" s="8"/>
      <c r="FG477" s="8"/>
      <c r="FH477" s="8"/>
      <c r="FI477" s="8"/>
      <c r="FJ477" s="8"/>
    </row>
    <row r="478" spans="1:166" x14ac:dyDescent="0.25">
      <c r="A478" t="s">
        <v>125</v>
      </c>
      <c r="C478" s="6">
        <v>39504</v>
      </c>
      <c r="D478" s="5"/>
      <c r="E478" s="6"/>
      <c r="G478" s="5">
        <v>50</v>
      </c>
      <c r="H478" t="s">
        <v>75</v>
      </c>
      <c r="I478" s="7">
        <v>7.9</v>
      </c>
      <c r="J478">
        <v>750</v>
      </c>
      <c r="K478" s="5">
        <f t="shared" si="7"/>
        <v>168.77637130801685</v>
      </c>
      <c r="L478" s="5"/>
      <c r="M478" s="8"/>
      <c r="N478" s="7">
        <v>13.1</v>
      </c>
      <c r="O478" s="7"/>
      <c r="P478" s="7"/>
      <c r="Q478" s="5"/>
      <c r="R478" s="5"/>
      <c r="S478" s="5"/>
      <c r="T478" s="5"/>
      <c r="U478" s="5"/>
      <c r="V478" s="5"/>
      <c r="W478" s="5"/>
      <c r="X478" s="8"/>
      <c r="Y478" s="8"/>
      <c r="Z478" s="8"/>
      <c r="AA478" s="8"/>
      <c r="AB478" s="8"/>
      <c r="AC478" s="5"/>
      <c r="AD478" s="8"/>
      <c r="AE478" s="8"/>
      <c r="AF478" s="8"/>
      <c r="AG478" s="8"/>
      <c r="AH478" s="8"/>
      <c r="AI478" s="8"/>
      <c r="AJ478" s="5"/>
      <c r="AK478" s="8">
        <v>2.543608552631579</v>
      </c>
      <c r="AL478" s="8"/>
      <c r="AM478" s="8"/>
      <c r="AN478" s="8"/>
      <c r="AO478" s="8"/>
      <c r="AP478" s="8"/>
      <c r="AQ478" s="9"/>
      <c r="AR478" s="8"/>
      <c r="AS478" s="8"/>
      <c r="AT478" s="8"/>
      <c r="AU478" s="5">
        <v>0</v>
      </c>
      <c r="AV478" s="5"/>
      <c r="AW478" s="5"/>
      <c r="AX478" s="5"/>
      <c r="AY478" s="5">
        <v>0</v>
      </c>
      <c r="AZ478" s="5"/>
      <c r="BA478" s="5"/>
      <c r="BB478" s="5"/>
      <c r="BC478" s="5"/>
      <c r="BD478" s="5"/>
      <c r="BE478" s="5"/>
      <c r="BF478" s="5">
        <v>0</v>
      </c>
      <c r="BG478" s="5">
        <v>0</v>
      </c>
      <c r="BH478" s="5"/>
      <c r="BI478" s="8"/>
      <c r="BJ478" s="5"/>
      <c r="BK478" s="5"/>
      <c r="BL478" s="5"/>
      <c r="BM478" s="8"/>
      <c r="BN478" s="8"/>
      <c r="BO478" s="7"/>
      <c r="BP478" s="5"/>
      <c r="BQ478" s="5"/>
      <c r="BR478" s="5"/>
      <c r="BS478" s="5"/>
      <c r="BT478" s="7"/>
      <c r="BU478" s="7"/>
      <c r="BV478" s="7"/>
      <c r="BW478" s="7"/>
      <c r="BX478" s="7"/>
      <c r="BY478" s="7"/>
      <c r="BZ478" s="7"/>
      <c r="CA478" s="5">
        <v>0</v>
      </c>
      <c r="CB478" s="5">
        <v>0</v>
      </c>
      <c r="CC478" s="5">
        <v>0</v>
      </c>
      <c r="CD478" s="5">
        <v>0</v>
      </c>
      <c r="CE478" s="5"/>
      <c r="CF478" s="5"/>
      <c r="CG478" s="5"/>
      <c r="CH478" s="5"/>
      <c r="CI478" s="5">
        <v>0</v>
      </c>
      <c r="CJ478" s="5"/>
      <c r="CK478" s="8"/>
      <c r="CL478" s="5"/>
      <c r="CM478" s="5"/>
      <c r="CN478" s="8"/>
      <c r="CO478" s="5"/>
      <c r="CP478" s="5"/>
      <c r="CQ478" s="5"/>
      <c r="CR478" s="8"/>
      <c r="CS478" s="8"/>
      <c r="CT478" s="8"/>
      <c r="CU478" s="8"/>
      <c r="CV478" s="8"/>
      <c r="CW478" s="8"/>
      <c r="CX478" s="8"/>
      <c r="CY478" s="8"/>
      <c r="CZ478" s="8"/>
      <c r="DA478" s="8"/>
      <c r="DB478" s="8"/>
      <c r="DC478" s="8"/>
      <c r="DD478" s="8"/>
      <c r="DE478" s="8"/>
      <c r="DF478" s="8"/>
      <c r="DG478" s="8"/>
      <c r="DH478" s="8"/>
      <c r="DI478" s="8"/>
      <c r="DJ478" s="8"/>
      <c r="DK478" s="8"/>
      <c r="DL478" s="8"/>
      <c r="DM478" s="8"/>
      <c r="DN478" s="8"/>
      <c r="DO478" s="8"/>
      <c r="DP478" s="8"/>
      <c r="DQ478" s="8"/>
      <c r="DR478" s="8"/>
      <c r="DS478" s="8"/>
      <c r="DT478" s="8"/>
      <c r="DU478" s="8"/>
      <c r="DV478" s="8"/>
      <c r="DW478" s="8"/>
      <c r="DX478" s="8"/>
      <c r="DY478" s="8"/>
      <c r="DZ478" s="8"/>
      <c r="EA478" s="8"/>
      <c r="EB478" s="8"/>
      <c r="EC478" s="8"/>
      <c r="ED478" s="8"/>
      <c r="EE478" s="8"/>
      <c r="EF478" s="8"/>
      <c r="EG478" s="8"/>
      <c r="EH478" s="8"/>
      <c r="EI478" s="8"/>
      <c r="EJ478" s="8"/>
      <c r="EK478" s="8"/>
      <c r="EL478" s="8"/>
      <c r="EM478" s="8"/>
      <c r="EN478" s="8"/>
      <c r="EO478" s="8"/>
      <c r="EP478" s="8"/>
      <c r="EQ478" s="8"/>
      <c r="ER478" s="8"/>
      <c r="ES478" s="8"/>
      <c r="ET478" s="8"/>
      <c r="EU478" s="8"/>
      <c r="EV478" s="8"/>
      <c r="EW478" s="8"/>
      <c r="EX478" s="8"/>
      <c r="EY478" s="8"/>
      <c r="EZ478" s="8"/>
      <c r="FA478" s="8"/>
      <c r="FB478" s="8"/>
      <c r="FC478" s="8"/>
      <c r="FD478" s="8"/>
      <c r="FE478" s="8"/>
      <c r="FF478" s="8"/>
      <c r="FG478" s="8"/>
      <c r="FH478" s="8"/>
      <c r="FI478" s="8"/>
      <c r="FJ478" s="8"/>
    </row>
    <row r="479" spans="1:166" x14ac:dyDescent="0.25">
      <c r="A479" t="s">
        <v>125</v>
      </c>
      <c r="C479" s="6">
        <v>39509</v>
      </c>
      <c r="D479" s="5">
        <v>4</v>
      </c>
      <c r="E479" t="s">
        <v>206</v>
      </c>
      <c r="F479" t="s">
        <v>13</v>
      </c>
      <c r="G479" s="5">
        <v>55</v>
      </c>
      <c r="H479" t="s">
        <v>75</v>
      </c>
      <c r="I479" s="7">
        <v>7.9</v>
      </c>
      <c r="J479">
        <v>750</v>
      </c>
      <c r="K479" s="5">
        <f t="shared" si="7"/>
        <v>168.77637130801685</v>
      </c>
      <c r="L479" s="5"/>
      <c r="M479" s="8"/>
      <c r="N479" s="8"/>
      <c r="O479" s="8"/>
      <c r="P479" s="8"/>
      <c r="Q479" s="5"/>
      <c r="R479" s="5"/>
      <c r="S479" s="5">
        <v>55</v>
      </c>
      <c r="T479" s="5"/>
      <c r="U479" s="5"/>
      <c r="V479" s="5"/>
      <c r="W479" s="5"/>
      <c r="X479" s="8"/>
      <c r="Y479" s="8"/>
      <c r="Z479" s="8"/>
      <c r="AA479" s="8"/>
      <c r="AB479" s="8"/>
      <c r="AC479" s="5"/>
      <c r="AD479" s="8"/>
      <c r="AE479" s="8"/>
      <c r="AF479" s="8"/>
      <c r="AG479" s="8"/>
      <c r="AH479" s="8"/>
      <c r="AI479" s="8"/>
      <c r="AJ479" s="5"/>
      <c r="AK479" s="8"/>
      <c r="AL479" s="8"/>
      <c r="AM479" s="8"/>
      <c r="AN479" s="8"/>
      <c r="AO479" s="8"/>
      <c r="AP479" s="8"/>
      <c r="AQ479" s="9"/>
      <c r="AR479" s="8"/>
      <c r="AS479" s="8"/>
      <c r="AT479" s="8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8"/>
      <c r="BJ479" s="5"/>
      <c r="BK479" s="5"/>
      <c r="BL479" s="5"/>
      <c r="BM479" s="8"/>
      <c r="BN479" s="8"/>
      <c r="BO479" s="7"/>
      <c r="BP479" s="5"/>
      <c r="BQ479" s="5"/>
      <c r="BR479" s="5"/>
      <c r="BS479" s="5"/>
      <c r="BT479" s="7"/>
      <c r="BU479" s="7"/>
      <c r="BV479" s="7"/>
      <c r="BW479" s="7"/>
      <c r="BX479" s="7"/>
      <c r="BY479" s="7"/>
      <c r="BZ479" s="7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8"/>
      <c r="CL479" s="5"/>
      <c r="CM479" s="5"/>
      <c r="CN479" s="8"/>
      <c r="CO479" s="5"/>
      <c r="CP479" s="5"/>
      <c r="CQ479" s="5"/>
      <c r="CR479" s="8"/>
      <c r="CS479" s="8"/>
      <c r="CT479" s="8"/>
      <c r="CU479" s="8"/>
      <c r="CV479" s="8"/>
      <c r="CW479" s="8"/>
      <c r="CX479" s="8"/>
      <c r="CY479" s="8"/>
      <c r="CZ479" s="8"/>
      <c r="DA479" s="8"/>
      <c r="DB479" s="8"/>
      <c r="DC479" s="8"/>
      <c r="DD479" s="8"/>
      <c r="DE479" s="8"/>
      <c r="DF479" s="8"/>
      <c r="DG479" s="8"/>
      <c r="DH479" s="8"/>
      <c r="DI479" s="8"/>
      <c r="DJ479" s="8"/>
      <c r="DK479" s="8"/>
      <c r="DL479" s="8"/>
      <c r="DM479" s="8"/>
      <c r="DN479" s="8"/>
      <c r="DO479" s="8"/>
      <c r="DP479" s="8"/>
      <c r="DQ479" s="8"/>
      <c r="DR479" s="8"/>
      <c r="DS479" s="8"/>
      <c r="DT479" s="8"/>
      <c r="DU479" s="8"/>
      <c r="DV479" s="8"/>
      <c r="DW479" s="8"/>
      <c r="DX479" s="8"/>
      <c r="DY479" s="8"/>
      <c r="DZ479" s="8"/>
      <c r="EA479" s="8"/>
      <c r="EB479" s="8"/>
      <c r="EC479" s="8"/>
      <c r="ED479" s="8"/>
      <c r="EE479" s="8"/>
      <c r="EF479" s="8"/>
      <c r="EG479" s="8"/>
      <c r="EH479" s="8"/>
      <c r="EI479" s="8"/>
      <c r="EJ479" s="8"/>
      <c r="EK479" s="8"/>
      <c r="EL479" s="8"/>
      <c r="EM479" s="8"/>
      <c r="EN479" s="8"/>
      <c r="EO479" s="8"/>
      <c r="EP479" s="8"/>
      <c r="EQ479" s="8"/>
      <c r="ER479" s="8"/>
      <c r="ES479" s="8"/>
      <c r="ET479" s="8"/>
      <c r="EU479" s="8"/>
      <c r="EV479" s="8"/>
      <c r="EW479" s="8"/>
      <c r="EX479" s="8"/>
      <c r="EY479" s="8"/>
      <c r="EZ479" s="8"/>
      <c r="FA479" s="8"/>
      <c r="FB479" s="8"/>
      <c r="FC479" s="8"/>
      <c r="FD479" s="8"/>
      <c r="FE479" s="8"/>
      <c r="FF479" s="8"/>
      <c r="FG479" s="8"/>
      <c r="FH479" s="8"/>
      <c r="FI479" s="8"/>
      <c r="FJ479" s="8"/>
    </row>
    <row r="480" spans="1:166" x14ac:dyDescent="0.25">
      <c r="A480" t="s">
        <v>125</v>
      </c>
      <c r="C480" s="6">
        <v>39510</v>
      </c>
      <c r="D480" s="5"/>
      <c r="E480" s="6"/>
      <c r="G480" s="5">
        <v>56</v>
      </c>
      <c r="H480" t="s">
        <v>75</v>
      </c>
      <c r="I480" s="7">
        <v>7.9</v>
      </c>
      <c r="J480">
        <v>750</v>
      </c>
      <c r="K480" s="5">
        <f t="shared" si="7"/>
        <v>168.77637130801685</v>
      </c>
      <c r="L480" s="5"/>
      <c r="M480" s="8"/>
      <c r="N480" s="7">
        <v>14.7</v>
      </c>
      <c r="O480" s="7"/>
      <c r="P480" s="7"/>
      <c r="Q480" s="5"/>
      <c r="R480" s="5"/>
      <c r="S480" s="5"/>
      <c r="T480" s="5"/>
      <c r="U480" s="5"/>
      <c r="V480" s="5"/>
      <c r="W480" s="5"/>
      <c r="X480" s="8"/>
      <c r="Y480" s="8"/>
      <c r="Z480" s="8"/>
      <c r="AA480" s="8"/>
      <c r="AB480" s="8"/>
      <c r="AC480" s="5">
        <v>182.74262920009809</v>
      </c>
      <c r="AD480" s="8"/>
      <c r="AE480" s="8"/>
      <c r="AF480" s="8"/>
      <c r="AG480" s="8"/>
      <c r="AH480" s="8"/>
      <c r="AI480" s="8"/>
      <c r="AJ480" s="5">
        <v>166.35023749428638</v>
      </c>
      <c r="AK480" s="8">
        <v>2.9953061343394083</v>
      </c>
      <c r="AL480" s="8"/>
      <c r="AM480" s="8"/>
      <c r="AN480" s="8"/>
      <c r="AO480" s="8"/>
      <c r="AP480" s="8"/>
      <c r="AQ480" s="9">
        <f>AK480/AJ480</f>
        <v>1.8006022590994424E-2</v>
      </c>
      <c r="AR480" s="8"/>
      <c r="AS480" s="8"/>
      <c r="AT480" s="8"/>
      <c r="AU480" s="5">
        <v>6.1810863114817423</v>
      </c>
      <c r="AV480" s="5"/>
      <c r="AW480" s="5"/>
      <c r="AX480" s="5"/>
      <c r="AY480" s="5">
        <v>1.6127588573254386</v>
      </c>
      <c r="AZ480" s="5"/>
      <c r="BA480" s="5"/>
      <c r="BB480" s="5"/>
      <c r="BC480" s="5"/>
      <c r="BD480" s="5"/>
      <c r="BE480" s="5"/>
      <c r="BF480" s="5">
        <v>0</v>
      </c>
      <c r="BG480" s="5">
        <v>0</v>
      </c>
      <c r="BH480" s="5">
        <v>7.7938451688071808</v>
      </c>
      <c r="BI480" s="8"/>
      <c r="BJ480" s="5"/>
      <c r="BK480" s="5">
        <f>AC480+AJ480+BH480</f>
        <v>356.88671186319169</v>
      </c>
      <c r="BL480" s="5"/>
      <c r="BM480" s="8">
        <f>BH480/BK480</f>
        <v>2.1838429142172319E-2</v>
      </c>
      <c r="BN480" s="8"/>
      <c r="BO480" s="7"/>
      <c r="BP480" s="5"/>
      <c r="BQ480" s="5"/>
      <c r="BR480" s="5"/>
      <c r="BS480" s="5"/>
      <c r="BT480" s="7"/>
      <c r="BU480" s="7"/>
      <c r="BV480" s="7"/>
      <c r="BW480" s="7"/>
      <c r="BX480" s="8">
        <f>AC480/BK480</f>
        <v>0.51204660505866728</v>
      </c>
      <c r="BY480" s="8">
        <f>AJ480/BK480</f>
        <v>0.46611496579916029</v>
      </c>
      <c r="BZ480" s="8">
        <f>BH480/BK480</f>
        <v>2.1838429142172319E-2</v>
      </c>
      <c r="CA480" s="5">
        <v>97.90487013030129</v>
      </c>
      <c r="CB480" s="5">
        <v>92.316901167388295</v>
      </c>
      <c r="CC480" s="5">
        <v>5.5879689629129974</v>
      </c>
      <c r="CD480" s="5">
        <v>0</v>
      </c>
      <c r="CE480" s="5"/>
      <c r="CF480" s="5"/>
      <c r="CG480" s="5"/>
      <c r="CH480" s="5"/>
      <c r="CI480" s="5">
        <v>0</v>
      </c>
      <c r="CJ480" s="5"/>
      <c r="CK480" s="8"/>
      <c r="CL480" s="5"/>
      <c r="CM480" s="5"/>
      <c r="CN480" s="8"/>
      <c r="CO480" s="5"/>
      <c r="CP480" s="5"/>
      <c r="CQ480" s="5"/>
      <c r="CR480" s="8"/>
      <c r="CS480" s="8"/>
      <c r="CT480" s="8"/>
      <c r="CU480" s="8"/>
      <c r="CV480" s="8"/>
      <c r="CW480" s="8"/>
      <c r="CX480" s="8"/>
      <c r="CY480" s="8"/>
      <c r="CZ480" s="8"/>
      <c r="DA480" s="8"/>
      <c r="DB480" s="8"/>
      <c r="DC480" s="8"/>
      <c r="DD480" s="8"/>
      <c r="DE480" s="8"/>
      <c r="DF480" s="8"/>
      <c r="DG480" s="8"/>
      <c r="DH480" s="8"/>
      <c r="DI480" s="8"/>
      <c r="DJ480" s="8"/>
      <c r="DK480" s="8"/>
      <c r="DL480" s="8"/>
      <c r="DM480" s="8"/>
      <c r="DN480" s="8"/>
      <c r="DO480" s="8"/>
      <c r="DP480" s="8"/>
      <c r="DQ480" s="8"/>
      <c r="DR480" s="8"/>
      <c r="DS480" s="8"/>
      <c r="DT480" s="8"/>
      <c r="DU480" s="8"/>
      <c r="DV480" s="8"/>
      <c r="DW480" s="8"/>
      <c r="DX480" s="8"/>
      <c r="DY480" s="8"/>
      <c r="DZ480" s="8"/>
      <c r="EA480" s="8"/>
      <c r="EB480" s="8"/>
      <c r="EC480" s="8"/>
      <c r="ED480" s="8"/>
      <c r="EE480" s="8"/>
      <c r="EF480" s="8"/>
      <c r="EG480" s="8"/>
      <c r="EH480" s="8"/>
      <c r="EI480" s="8"/>
      <c r="EJ480" s="8"/>
      <c r="EK480" s="8"/>
      <c r="EL480" s="8"/>
      <c r="EM480" s="8"/>
      <c r="EN480" s="8"/>
      <c r="EO480" s="8"/>
      <c r="EP480" s="8"/>
      <c r="EQ480" s="8"/>
      <c r="ER480" s="8"/>
      <c r="ES480" s="8"/>
      <c r="ET480" s="8"/>
      <c r="EU480" s="8"/>
      <c r="EV480" s="8"/>
      <c r="EW480" s="8"/>
      <c r="EX480" s="8"/>
      <c r="EY480" s="8"/>
      <c r="EZ480" s="8"/>
      <c r="FA480" s="8"/>
      <c r="FB480" s="8"/>
      <c r="FC480" s="8"/>
      <c r="FD480" s="8"/>
      <c r="FE480" s="8"/>
      <c r="FF480" s="8"/>
      <c r="FG480" s="8"/>
      <c r="FH480" s="8"/>
      <c r="FI480" s="8"/>
      <c r="FJ480" s="8"/>
    </row>
    <row r="481" spans="1:166" x14ac:dyDescent="0.25">
      <c r="A481" t="s">
        <v>125</v>
      </c>
      <c r="C481" s="6">
        <v>39514</v>
      </c>
      <c r="D481" s="5"/>
      <c r="E481" s="6"/>
      <c r="G481" s="5">
        <v>60</v>
      </c>
      <c r="H481" t="s">
        <v>75</v>
      </c>
      <c r="I481" s="7">
        <v>7.9</v>
      </c>
      <c r="J481">
        <v>750</v>
      </c>
      <c r="K481" s="5">
        <f t="shared" si="7"/>
        <v>168.77637130801685</v>
      </c>
      <c r="L481" s="5"/>
      <c r="M481" s="8"/>
      <c r="N481" s="7">
        <v>17.05</v>
      </c>
      <c r="O481" s="7"/>
      <c r="P481" s="7"/>
      <c r="Q481" s="5"/>
      <c r="R481" s="5"/>
      <c r="S481" s="5"/>
      <c r="T481" s="5"/>
      <c r="U481" s="5"/>
      <c r="V481" s="5"/>
      <c r="W481" s="5"/>
      <c r="X481" s="8"/>
      <c r="Y481" s="8"/>
      <c r="Z481" s="8"/>
      <c r="AA481" s="8"/>
      <c r="AB481" s="8"/>
      <c r="AC481" s="5"/>
      <c r="AD481" s="8"/>
      <c r="AE481" s="8"/>
      <c r="AF481" s="8"/>
      <c r="AG481" s="8"/>
      <c r="AH481" s="8"/>
      <c r="AI481" s="8"/>
      <c r="AJ481" s="5"/>
      <c r="AK481" s="8"/>
      <c r="AL481" s="8"/>
      <c r="AM481" s="8"/>
      <c r="AN481" s="8"/>
      <c r="AO481" s="8"/>
      <c r="AP481" s="8"/>
      <c r="AQ481" s="9"/>
      <c r="AR481" s="8"/>
      <c r="AS481" s="8"/>
      <c r="AT481" s="8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8"/>
      <c r="BJ481" s="5"/>
      <c r="BK481" s="5"/>
      <c r="BL481" s="5"/>
      <c r="BM481" s="8"/>
      <c r="BN481" s="8"/>
      <c r="BO481" s="7"/>
      <c r="BP481" s="5"/>
      <c r="BQ481" s="5"/>
      <c r="BR481" s="5"/>
      <c r="BS481" s="5"/>
      <c r="BT481" s="7"/>
      <c r="BU481" s="7"/>
      <c r="BV481" s="7"/>
      <c r="BW481" s="7"/>
      <c r="BX481" s="7"/>
      <c r="BY481" s="7"/>
      <c r="BZ481" s="7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8"/>
      <c r="CL481" s="5"/>
      <c r="CM481" s="5"/>
      <c r="CN481" s="8"/>
      <c r="CO481" s="5"/>
      <c r="CP481" s="5"/>
      <c r="CQ481" s="5"/>
      <c r="CR481" s="8"/>
      <c r="CS481" s="8"/>
      <c r="CT481" s="8"/>
      <c r="CU481" s="8"/>
      <c r="CV481" s="8"/>
      <c r="CW481" s="8"/>
      <c r="CX481" s="8"/>
      <c r="CY481" s="8"/>
      <c r="CZ481" s="8"/>
      <c r="DA481" s="8"/>
      <c r="DB481" s="8"/>
      <c r="DC481" s="8"/>
      <c r="DD481" s="8"/>
      <c r="DE481" s="8"/>
      <c r="DF481" s="8"/>
      <c r="DG481" s="8"/>
      <c r="DH481" s="8"/>
      <c r="DI481" s="8"/>
      <c r="DJ481" s="8"/>
      <c r="DK481" s="8"/>
      <c r="DL481" s="8"/>
      <c r="DM481" s="8"/>
      <c r="DN481" s="8"/>
      <c r="DO481" s="8"/>
      <c r="DP481" s="8"/>
      <c r="DQ481" s="8"/>
      <c r="DR481" s="8"/>
      <c r="DS481" s="8"/>
      <c r="DT481" s="8"/>
      <c r="DU481" s="8"/>
      <c r="DV481" s="8"/>
      <c r="DW481" s="8"/>
      <c r="DX481" s="8"/>
      <c r="DY481" s="8"/>
      <c r="DZ481" s="8"/>
      <c r="EA481" s="8"/>
      <c r="EB481" s="8"/>
      <c r="EC481" s="8"/>
      <c r="ED481" s="8"/>
      <c r="EE481" s="8"/>
      <c r="EF481" s="8"/>
      <c r="EG481" s="8"/>
      <c r="EH481" s="8"/>
      <c r="EI481" s="8"/>
      <c r="EJ481" s="8"/>
      <c r="EK481" s="8"/>
      <c r="EL481" s="8"/>
      <c r="EM481" s="8"/>
      <c r="EN481" s="8"/>
      <c r="EO481" s="8"/>
      <c r="EP481" s="8"/>
      <c r="EQ481" s="8"/>
      <c r="ER481" s="8"/>
      <c r="ES481" s="8"/>
      <c r="ET481" s="8"/>
      <c r="EU481" s="8"/>
      <c r="EV481" s="8"/>
      <c r="EW481" s="8"/>
      <c r="EX481" s="8"/>
      <c r="EY481" s="8"/>
      <c r="EZ481" s="8"/>
      <c r="FA481" s="8"/>
      <c r="FB481" s="8"/>
      <c r="FC481" s="8"/>
      <c r="FD481" s="8"/>
      <c r="FE481" s="8"/>
      <c r="FF481" s="8"/>
      <c r="FG481" s="8"/>
      <c r="FH481" s="8"/>
      <c r="FI481" s="8"/>
      <c r="FJ481" s="8"/>
    </row>
    <row r="482" spans="1:166" x14ac:dyDescent="0.25">
      <c r="A482" t="s">
        <v>125</v>
      </c>
      <c r="C482" s="6">
        <v>39524</v>
      </c>
      <c r="D482" s="5"/>
      <c r="E482" s="6"/>
      <c r="G482" s="5">
        <v>70</v>
      </c>
      <c r="H482" t="s">
        <v>75</v>
      </c>
      <c r="I482" s="7">
        <v>7.9</v>
      </c>
      <c r="J482">
        <v>750</v>
      </c>
      <c r="K482" s="5">
        <f t="shared" si="7"/>
        <v>168.77637130801685</v>
      </c>
      <c r="L482" s="5"/>
      <c r="M482" s="8"/>
      <c r="N482" s="7">
        <v>18.55</v>
      </c>
      <c r="O482" s="7"/>
      <c r="P482" s="7"/>
      <c r="Q482" s="5"/>
      <c r="R482" s="5"/>
      <c r="S482" s="5"/>
      <c r="T482" s="5"/>
      <c r="U482" s="5"/>
      <c r="V482" s="5"/>
      <c r="W482" s="5"/>
      <c r="X482" s="8"/>
      <c r="Y482" s="8"/>
      <c r="Z482" s="8"/>
      <c r="AA482" s="8"/>
      <c r="AB482" s="8"/>
      <c r="AC482" s="5">
        <v>387.60775552654331</v>
      </c>
      <c r="AD482" s="8"/>
      <c r="AE482" s="8"/>
      <c r="AF482" s="8"/>
      <c r="AG482" s="8"/>
      <c r="AH482" s="8"/>
      <c r="AI482" s="8"/>
      <c r="AJ482" s="5">
        <v>240.21457256919194</v>
      </c>
      <c r="AK482" s="8">
        <v>3.2655250956522468</v>
      </c>
      <c r="AL482" s="8"/>
      <c r="AM482" s="8"/>
      <c r="AN482" s="8"/>
      <c r="AO482" s="8"/>
      <c r="AP482" s="8"/>
      <c r="AQ482" s="9">
        <f>AK482/AJ482</f>
        <v>1.3594200637896927E-2</v>
      </c>
      <c r="AR482" s="8"/>
      <c r="AS482" s="8"/>
      <c r="AT482" s="8"/>
      <c r="AU482" s="5">
        <v>19.782756010747967</v>
      </c>
      <c r="AV482" s="5"/>
      <c r="AW482" s="5"/>
      <c r="AX482" s="5"/>
      <c r="AY482" s="5">
        <v>24.947745563030523</v>
      </c>
      <c r="AZ482" s="5"/>
      <c r="BA482" s="5"/>
      <c r="BB482" s="5"/>
      <c r="BC482" s="5"/>
      <c r="BD482" s="5"/>
      <c r="BE482" s="5"/>
      <c r="BF482" s="5">
        <v>0</v>
      </c>
      <c r="BG482" s="5">
        <v>0</v>
      </c>
      <c r="BH482" s="5">
        <v>44.730501573778483</v>
      </c>
      <c r="BI482" s="8"/>
      <c r="BJ482" s="5"/>
      <c r="BK482" s="5">
        <f>AC482+AJ482+BH482</f>
        <v>672.5528296695137</v>
      </c>
      <c r="BL482" s="5"/>
      <c r="BM482" s="8">
        <f>BH482/BK482</f>
        <v>6.650853226765642E-2</v>
      </c>
      <c r="BN482" s="8"/>
      <c r="BO482" s="7"/>
      <c r="BP482" s="5"/>
      <c r="BQ482" s="5"/>
      <c r="BR482" s="5"/>
      <c r="BS482" s="5"/>
      <c r="BT482" s="7"/>
      <c r="BU482" s="7"/>
      <c r="BV482" s="7"/>
      <c r="BW482" s="7"/>
      <c r="BX482" s="8">
        <f>AC482/BK482</f>
        <v>0.57632313541377889</v>
      </c>
      <c r="BY482" s="8">
        <f>AJ482/BK482</f>
        <v>0.35716833231856476</v>
      </c>
      <c r="BZ482" s="8">
        <f>BH482/BK482</f>
        <v>6.650853226765642E-2</v>
      </c>
      <c r="CA482" s="5">
        <v>226.02312121575349</v>
      </c>
      <c r="CB482" s="5">
        <v>162.87286799441108</v>
      </c>
      <c r="CC482" s="5">
        <v>63.150253221342403</v>
      </c>
      <c r="CD482" s="5">
        <v>0</v>
      </c>
      <c r="CE482" s="5"/>
      <c r="CF482" s="5"/>
      <c r="CG482" s="5"/>
      <c r="CH482" s="5"/>
      <c r="CI482" s="5">
        <v>0</v>
      </c>
      <c r="CJ482" s="5"/>
      <c r="CK482" s="8"/>
      <c r="CL482" s="5"/>
      <c r="CM482" s="5"/>
      <c r="CN482" s="8"/>
      <c r="CO482" s="5"/>
      <c r="CP482" s="5"/>
      <c r="CQ482" s="5"/>
      <c r="CR482" s="8"/>
      <c r="CS482" s="8"/>
      <c r="CT482" s="8"/>
      <c r="CU482" s="8"/>
      <c r="CV482" s="8"/>
      <c r="CW482" s="8"/>
      <c r="CX482" s="8"/>
      <c r="CY482" s="8"/>
      <c r="CZ482" s="8"/>
      <c r="DA482" s="8"/>
      <c r="DB482" s="8"/>
      <c r="DC482" s="8"/>
      <c r="DD482" s="8"/>
      <c r="DE482" s="8"/>
      <c r="DF482" s="8"/>
      <c r="DG482" s="8"/>
      <c r="DH482" s="8"/>
      <c r="DI482" s="8"/>
      <c r="DJ482" s="8"/>
      <c r="DK482" s="8"/>
      <c r="DL482" s="8"/>
      <c r="DM482" s="8"/>
      <c r="DN482" s="8"/>
      <c r="DO482" s="8"/>
      <c r="DP482" s="8"/>
      <c r="DQ482" s="8"/>
      <c r="DR482" s="8"/>
      <c r="DS482" s="8"/>
      <c r="DT482" s="8"/>
      <c r="DU482" s="8"/>
      <c r="DV482" s="8"/>
      <c r="DW482" s="8"/>
      <c r="DX482" s="8"/>
      <c r="DY482" s="8"/>
      <c r="DZ482" s="8"/>
      <c r="EA482" s="8"/>
      <c r="EB482" s="8"/>
      <c r="EC482" s="8"/>
      <c r="ED482" s="8"/>
      <c r="EE482" s="8"/>
      <c r="EF482" s="8"/>
      <c r="EG482" s="8"/>
      <c r="EH482" s="8"/>
      <c r="EI482" s="8"/>
      <c r="EJ482" s="8"/>
      <c r="EK482" s="8"/>
      <c r="EL482" s="8"/>
      <c r="EM482" s="8"/>
      <c r="EN482" s="8"/>
      <c r="EO482" s="8"/>
      <c r="EP482" s="8"/>
      <c r="EQ482" s="8"/>
      <c r="ER482" s="8"/>
      <c r="ES482" s="8"/>
      <c r="ET482" s="8"/>
      <c r="EU482" s="8"/>
      <c r="EV482" s="8"/>
      <c r="EW482" s="8"/>
      <c r="EX482" s="8"/>
      <c r="EY482" s="8"/>
      <c r="EZ482" s="8"/>
      <c r="FA482" s="8"/>
      <c r="FB482" s="8"/>
      <c r="FC482" s="8"/>
      <c r="FD482" s="8"/>
      <c r="FE482" s="8"/>
      <c r="FF482" s="8"/>
      <c r="FG482" s="8"/>
      <c r="FH482" s="8"/>
      <c r="FI482" s="8"/>
      <c r="FJ482" s="8"/>
    </row>
    <row r="483" spans="1:166" x14ac:dyDescent="0.25">
      <c r="A483" t="s">
        <v>125</v>
      </c>
      <c r="C483" s="6">
        <v>39532</v>
      </c>
      <c r="D483" s="5"/>
      <c r="E483" s="6"/>
      <c r="G483" s="5">
        <v>78</v>
      </c>
      <c r="H483" t="s">
        <v>75</v>
      </c>
      <c r="I483" s="7">
        <v>7.9</v>
      </c>
      <c r="J483">
        <v>750</v>
      </c>
      <c r="K483" s="5">
        <f t="shared" si="7"/>
        <v>168.77637130801685</v>
      </c>
      <c r="L483" s="5"/>
      <c r="M483" s="8"/>
      <c r="N483" s="7">
        <v>19.75</v>
      </c>
      <c r="O483" s="7"/>
      <c r="P483" s="7"/>
      <c r="Q483" s="5"/>
      <c r="R483" s="5"/>
      <c r="S483" s="5"/>
      <c r="T483" s="5"/>
      <c r="U483" s="5"/>
      <c r="V483" s="5"/>
      <c r="W483" s="5"/>
      <c r="X483" s="8"/>
      <c r="Y483" s="8"/>
      <c r="Z483" s="8"/>
      <c r="AA483" s="8"/>
      <c r="AB483" s="8"/>
      <c r="AC483" s="5"/>
      <c r="AD483" s="8"/>
      <c r="AE483" s="8"/>
      <c r="AF483" s="8"/>
      <c r="AG483" s="8"/>
      <c r="AH483" s="8"/>
      <c r="AI483" s="8"/>
      <c r="AJ483" s="5"/>
      <c r="AK483" s="8"/>
      <c r="AL483" s="8"/>
      <c r="AM483" s="8"/>
      <c r="AN483" s="8"/>
      <c r="AO483" s="8"/>
      <c r="AP483" s="8"/>
      <c r="AQ483" s="9"/>
      <c r="AR483" s="8"/>
      <c r="AS483" s="8"/>
      <c r="AT483" s="8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8"/>
      <c r="BJ483" s="5"/>
      <c r="BK483" s="5"/>
      <c r="BL483" s="5"/>
      <c r="BM483" s="8"/>
      <c r="BN483" s="8"/>
      <c r="BO483" s="7"/>
      <c r="BP483" s="5"/>
      <c r="BQ483" s="5"/>
      <c r="BR483" s="5"/>
      <c r="BS483" s="5"/>
      <c r="BT483" s="7"/>
      <c r="BU483" s="7"/>
      <c r="BV483" s="7"/>
      <c r="BW483" s="7"/>
      <c r="BX483" s="7"/>
      <c r="BY483" s="7"/>
      <c r="BZ483" s="7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8"/>
      <c r="CL483" s="5"/>
      <c r="CM483" s="5"/>
      <c r="CN483" s="8"/>
      <c r="CO483" s="5"/>
      <c r="CP483" s="5"/>
      <c r="CQ483" s="5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  <c r="DD483" s="8"/>
      <c r="DE483" s="8"/>
      <c r="DF483" s="8"/>
      <c r="DG483" s="8"/>
      <c r="DH483" s="8"/>
      <c r="DI483" s="8"/>
      <c r="DJ483" s="8"/>
      <c r="DK483" s="8"/>
      <c r="DL483" s="8"/>
      <c r="DM483" s="8"/>
      <c r="DN483" s="8"/>
      <c r="DO483" s="8"/>
      <c r="DP483" s="8"/>
      <c r="DQ483" s="8"/>
      <c r="DR483" s="8"/>
      <c r="DS483" s="8"/>
      <c r="DT483" s="8"/>
      <c r="DU483" s="8"/>
      <c r="DV483" s="8"/>
      <c r="DW483" s="8"/>
      <c r="DX483" s="8"/>
      <c r="DY483" s="8"/>
      <c r="DZ483" s="8"/>
      <c r="EA483" s="8"/>
      <c r="EB483" s="8"/>
      <c r="EC483" s="8"/>
      <c r="ED483" s="8"/>
      <c r="EE483" s="8"/>
      <c r="EF483" s="8"/>
      <c r="EG483" s="8"/>
      <c r="EH483" s="8"/>
      <c r="EI483" s="8"/>
      <c r="EJ483" s="8"/>
      <c r="EK483" s="8"/>
      <c r="EL483" s="8"/>
      <c r="EM483" s="8"/>
      <c r="EN483" s="8"/>
      <c r="EO483" s="8"/>
      <c r="EP483" s="8"/>
      <c r="EQ483" s="8"/>
      <c r="ER483" s="8"/>
      <c r="ES483" s="8"/>
      <c r="ET483" s="8"/>
      <c r="EU483" s="8"/>
      <c r="EV483" s="8"/>
      <c r="EW483" s="8"/>
      <c r="EX483" s="8"/>
      <c r="EY483" s="8"/>
      <c r="EZ483" s="8"/>
      <c r="FA483" s="8"/>
      <c r="FB483" s="8"/>
      <c r="FC483" s="8"/>
      <c r="FD483" s="8"/>
      <c r="FE483" s="8"/>
      <c r="FF483" s="8"/>
      <c r="FG483" s="8"/>
      <c r="FH483" s="8"/>
      <c r="FI483" s="8"/>
      <c r="FJ483" s="8"/>
    </row>
    <row r="484" spans="1:166" x14ac:dyDescent="0.25">
      <c r="A484" t="s">
        <v>125</v>
      </c>
      <c r="C484" s="6">
        <v>39538</v>
      </c>
      <c r="D484" s="5">
        <v>6</v>
      </c>
      <c r="E484" s="6" t="s">
        <v>239</v>
      </c>
      <c r="F484" t="s">
        <v>89</v>
      </c>
      <c r="G484" s="5">
        <v>84</v>
      </c>
      <c r="H484" t="s">
        <v>75</v>
      </c>
      <c r="I484" s="7">
        <v>7.9</v>
      </c>
      <c r="J484">
        <v>750</v>
      </c>
      <c r="K484" s="5">
        <f t="shared" si="7"/>
        <v>168.77637130801685</v>
      </c>
      <c r="L484" s="5"/>
      <c r="M484" s="8"/>
      <c r="N484" s="8"/>
      <c r="O484" s="8"/>
      <c r="P484" s="8"/>
      <c r="Q484" s="5"/>
      <c r="R484" s="5"/>
      <c r="S484" s="5"/>
      <c r="T484" s="5"/>
      <c r="U484" s="5"/>
      <c r="V484" s="5"/>
      <c r="W484" s="5"/>
      <c r="X484" s="8"/>
      <c r="Y484" s="8"/>
      <c r="Z484" s="8"/>
      <c r="AA484" s="8"/>
      <c r="AB484" s="8"/>
      <c r="AC484" s="5">
        <v>485.48235001328857</v>
      </c>
      <c r="AD484" s="8"/>
      <c r="AE484" s="8"/>
      <c r="AF484" s="8"/>
      <c r="AG484" s="8"/>
      <c r="AH484" s="8"/>
      <c r="AI484" s="8"/>
      <c r="AJ484" s="5">
        <v>292.23644472712016</v>
      </c>
      <c r="AK484" s="8">
        <v>3.7709268499633182</v>
      </c>
      <c r="AL484" s="8"/>
      <c r="AM484" s="8"/>
      <c r="AN484" s="8"/>
      <c r="AO484" s="8"/>
      <c r="AP484" s="8"/>
      <c r="AQ484" s="9">
        <f>AK484/AJ484</f>
        <v>1.2903684389825074E-2</v>
      </c>
      <c r="AR484" s="8"/>
      <c r="AS484" s="8"/>
      <c r="AT484" s="8"/>
      <c r="AU484" s="5">
        <v>10.157730113708222</v>
      </c>
      <c r="AV484" s="5"/>
      <c r="AW484" s="5"/>
      <c r="AX484" s="5"/>
      <c r="AY484" s="5">
        <v>409.58872515949241</v>
      </c>
      <c r="AZ484" s="5"/>
      <c r="BA484" s="5"/>
      <c r="BB484" s="5"/>
      <c r="BC484" s="5"/>
      <c r="BD484" s="5"/>
      <c r="BE484" s="5"/>
      <c r="BF484" s="5">
        <v>0</v>
      </c>
      <c r="BG484" s="5">
        <v>0</v>
      </c>
      <c r="BH484" s="5">
        <v>419.74645527320064</v>
      </c>
      <c r="BI484" s="8"/>
      <c r="BJ484" s="5"/>
      <c r="BK484" s="5">
        <f>AC484+AJ484+BH484</f>
        <v>1197.4652500136094</v>
      </c>
      <c r="BL484" s="5"/>
      <c r="BM484" s="8">
        <f>BH484/BK484</f>
        <v>0.35052913248917256</v>
      </c>
      <c r="BN484" s="8"/>
      <c r="BO484" s="7"/>
      <c r="BP484" s="5"/>
      <c r="BQ484" s="5"/>
      <c r="BR484" s="5"/>
      <c r="BS484" s="5"/>
      <c r="BT484" s="7"/>
      <c r="BU484" s="7"/>
      <c r="BV484" s="7"/>
      <c r="BW484" s="7"/>
      <c r="BX484" s="8">
        <f>AC484/BK484</f>
        <v>0.40542500085724487</v>
      </c>
      <c r="BY484" s="8">
        <f>AJ484/BK484</f>
        <v>0.24404586665358249</v>
      </c>
      <c r="BZ484" s="8">
        <f>BH484/BK484</f>
        <v>0.35052913248917256</v>
      </c>
      <c r="CA484" s="5">
        <v>238.81369914606995</v>
      </c>
      <c r="CB484" s="5">
        <v>66.274167252129686</v>
      </c>
      <c r="CC484" s="5">
        <v>172.53953189394028</v>
      </c>
      <c r="CD484" s="5">
        <v>0</v>
      </c>
      <c r="CE484" s="5"/>
      <c r="CF484" s="5"/>
      <c r="CG484" s="5"/>
      <c r="CH484" s="5"/>
      <c r="CI484" s="5">
        <v>0</v>
      </c>
      <c r="CJ484" s="5"/>
      <c r="CK484" s="8"/>
      <c r="CL484" s="5"/>
      <c r="CM484" s="5"/>
      <c r="CN484" s="8"/>
      <c r="CO484" s="5"/>
      <c r="CP484" s="5"/>
      <c r="CQ484" s="5"/>
      <c r="CR484" s="8"/>
      <c r="CS484" s="8"/>
      <c r="CT484" s="8"/>
      <c r="CU484" s="8"/>
      <c r="CV484" s="8"/>
      <c r="CW484" s="8"/>
      <c r="CX484" s="8"/>
      <c r="CY484" s="8"/>
      <c r="CZ484" s="8"/>
      <c r="DA484" s="8"/>
      <c r="DB484" s="8"/>
      <c r="DC484" s="8"/>
      <c r="DD484" s="8"/>
      <c r="DE484" s="8"/>
      <c r="DF484" s="8"/>
      <c r="DG484" s="8"/>
      <c r="DH484" s="8"/>
      <c r="DI484" s="8"/>
      <c r="DJ484" s="8"/>
      <c r="DK484" s="8"/>
      <c r="DL484" s="8"/>
      <c r="DM484" s="8"/>
      <c r="DN484" s="8"/>
      <c r="DO484" s="8"/>
      <c r="DP484" s="8"/>
      <c r="DQ484" s="8"/>
      <c r="DR484" s="8"/>
      <c r="DS484" s="8"/>
      <c r="DT484" s="8"/>
      <c r="DU484" s="8"/>
      <c r="DV484" s="8"/>
      <c r="DW484" s="8"/>
      <c r="DX484" s="8"/>
      <c r="DY484" s="8"/>
      <c r="DZ484" s="8"/>
      <c r="EA484" s="8"/>
      <c r="EB484" s="8"/>
      <c r="EC484" s="8"/>
      <c r="ED484" s="8"/>
      <c r="EE484" s="8"/>
      <c r="EF484" s="8"/>
      <c r="EG484" s="8"/>
      <c r="EH484" s="8"/>
      <c r="EI484" s="8"/>
      <c r="EJ484" s="8"/>
      <c r="EK484" s="8"/>
      <c r="EL484" s="8"/>
      <c r="EM484" s="8"/>
      <c r="EN484" s="8"/>
      <c r="EO484" s="8"/>
      <c r="EP484" s="8"/>
      <c r="EQ484" s="8"/>
      <c r="ER484" s="8"/>
      <c r="ES484" s="8"/>
      <c r="ET484" s="8"/>
      <c r="EU484" s="8"/>
      <c r="EV484" s="8"/>
      <c r="EW484" s="8"/>
      <c r="EX484" s="8"/>
      <c r="EY484" s="8"/>
      <c r="EZ484" s="8"/>
      <c r="FA484" s="8"/>
      <c r="FB484" s="8"/>
      <c r="FC484" s="8"/>
      <c r="FD484" s="8"/>
      <c r="FE484" s="8"/>
      <c r="FF484" s="8"/>
      <c r="FG484" s="8"/>
      <c r="FH484" s="8"/>
      <c r="FI484" s="8"/>
      <c r="FJ484" s="8"/>
    </row>
    <row r="485" spans="1:166" x14ac:dyDescent="0.25">
      <c r="A485" t="s">
        <v>125</v>
      </c>
      <c r="C485" s="6">
        <v>39540</v>
      </c>
      <c r="D485" s="5"/>
      <c r="E485" s="6"/>
      <c r="G485" s="5">
        <v>86</v>
      </c>
      <c r="H485" t="s">
        <v>75</v>
      </c>
      <c r="I485" s="7">
        <v>7.9</v>
      </c>
      <c r="J485">
        <v>750</v>
      </c>
      <c r="K485" s="5">
        <f t="shared" si="7"/>
        <v>168.77637130801685</v>
      </c>
      <c r="L485" s="5"/>
      <c r="M485" s="8"/>
      <c r="N485" s="7">
        <v>21.05</v>
      </c>
      <c r="O485" s="7"/>
      <c r="P485" s="7"/>
      <c r="Q485" s="5"/>
      <c r="R485" s="5"/>
      <c r="S485" s="5"/>
      <c r="T485" s="5"/>
      <c r="U485" s="5"/>
      <c r="V485" s="5"/>
      <c r="W485" s="5"/>
      <c r="X485" s="8"/>
      <c r="Y485" s="8"/>
      <c r="Z485" s="8"/>
      <c r="AA485" s="8"/>
      <c r="AB485" s="8"/>
      <c r="AC485" s="5"/>
      <c r="AD485" s="8"/>
      <c r="AE485" s="8"/>
      <c r="AF485" s="8"/>
      <c r="AG485" s="8"/>
      <c r="AH485" s="8"/>
      <c r="AI485" s="8"/>
      <c r="AJ485" s="5"/>
      <c r="AK485" s="8"/>
      <c r="AL485" s="8"/>
      <c r="AM485" s="8"/>
      <c r="AN485" s="8"/>
      <c r="AO485" s="8"/>
      <c r="AP485" s="8"/>
      <c r="AQ485" s="9"/>
      <c r="AR485" s="8"/>
      <c r="AS485" s="8"/>
      <c r="AT485" s="8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8"/>
      <c r="BJ485" s="5"/>
      <c r="BK485" s="5"/>
      <c r="BL485" s="5"/>
      <c r="BM485" s="8"/>
      <c r="BN485" s="8"/>
      <c r="BO485" s="7"/>
      <c r="BP485" s="5"/>
      <c r="BQ485" s="5"/>
      <c r="BR485" s="5"/>
      <c r="BS485" s="5"/>
      <c r="BT485" s="7"/>
      <c r="BU485" s="7"/>
      <c r="BV485" s="7"/>
      <c r="BW485" s="7"/>
      <c r="BX485" s="7"/>
      <c r="BY485" s="7"/>
      <c r="BZ485" s="7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8"/>
      <c r="CL485" s="5"/>
      <c r="CM485" s="5"/>
      <c r="CN485" s="8"/>
      <c r="CO485" s="5"/>
      <c r="CP485" s="5"/>
      <c r="CQ485" s="5"/>
      <c r="CR485" s="8"/>
      <c r="CS485" s="8"/>
      <c r="CT485" s="8"/>
      <c r="CU485" s="8"/>
      <c r="CV485" s="8"/>
      <c r="CW485" s="8"/>
      <c r="CX485" s="8"/>
      <c r="CY485" s="8"/>
      <c r="CZ485" s="8"/>
      <c r="DA485" s="8"/>
      <c r="DB485" s="8"/>
      <c r="DC485" s="8"/>
      <c r="DD485" s="8"/>
      <c r="DE485" s="8"/>
      <c r="DF485" s="8"/>
      <c r="DG485" s="8"/>
      <c r="DH485" s="8"/>
      <c r="DI485" s="8"/>
      <c r="DJ485" s="8"/>
      <c r="DK485" s="8"/>
      <c r="DL485" s="8"/>
      <c r="DM485" s="8"/>
      <c r="DN485" s="8"/>
      <c r="DO485" s="8"/>
      <c r="DP485" s="8"/>
      <c r="DQ485" s="8"/>
      <c r="DR485" s="8"/>
      <c r="DS485" s="8"/>
      <c r="DT485" s="8"/>
      <c r="DU485" s="8"/>
      <c r="DV485" s="8"/>
      <c r="DW485" s="8"/>
      <c r="DX485" s="8"/>
      <c r="DY485" s="8"/>
      <c r="DZ485" s="8"/>
      <c r="EA485" s="8"/>
      <c r="EB485" s="8"/>
      <c r="EC485" s="8"/>
      <c r="ED485" s="8"/>
      <c r="EE485" s="8"/>
      <c r="EF485" s="8"/>
      <c r="EG485" s="8"/>
      <c r="EH485" s="8"/>
      <c r="EI485" s="8"/>
      <c r="EJ485" s="8"/>
      <c r="EK485" s="8"/>
      <c r="EL485" s="8"/>
      <c r="EM485" s="8"/>
      <c r="EN485" s="8"/>
      <c r="EO485" s="8"/>
      <c r="EP485" s="8"/>
      <c r="EQ485" s="8"/>
      <c r="ER485" s="8"/>
      <c r="ES485" s="8"/>
      <c r="ET485" s="8"/>
      <c r="EU485" s="8"/>
      <c r="EV485" s="8"/>
      <c r="EW485" s="8"/>
      <c r="EX485" s="8"/>
      <c r="EY485" s="8"/>
      <c r="EZ485" s="8"/>
      <c r="FA485" s="8"/>
      <c r="FB485" s="8"/>
      <c r="FC485" s="8"/>
      <c r="FD485" s="8"/>
      <c r="FE485" s="8"/>
      <c r="FF485" s="8"/>
      <c r="FG485" s="8"/>
      <c r="FH485" s="8"/>
      <c r="FI485" s="8"/>
      <c r="FJ485" s="8"/>
    </row>
    <row r="486" spans="1:166" x14ac:dyDescent="0.25">
      <c r="A486" t="s">
        <v>125</v>
      </c>
      <c r="C486" s="6">
        <v>39546</v>
      </c>
      <c r="D486" s="5"/>
      <c r="E486" s="6"/>
      <c r="G486" s="5">
        <v>92</v>
      </c>
      <c r="H486" t="s">
        <v>75</v>
      </c>
      <c r="I486" s="7">
        <v>7.9</v>
      </c>
      <c r="J486">
        <v>750</v>
      </c>
      <c r="K486" s="5">
        <f t="shared" ref="K486:K549" si="8">1000000/I486/J486</f>
        <v>168.77637130801685</v>
      </c>
      <c r="L486" s="5"/>
      <c r="M486" s="8"/>
      <c r="N486" s="7">
        <v>21.950000000000003</v>
      </c>
      <c r="O486" s="7"/>
      <c r="P486" s="7"/>
      <c r="Q486" s="5"/>
      <c r="R486" s="5"/>
      <c r="S486" s="5"/>
      <c r="T486" s="5"/>
      <c r="U486" s="5"/>
      <c r="V486" s="5"/>
      <c r="W486" s="5"/>
      <c r="X486" s="8"/>
      <c r="Y486" s="8"/>
      <c r="Z486" s="8"/>
      <c r="AA486" s="8"/>
      <c r="AB486" s="8"/>
      <c r="AC486" s="5"/>
      <c r="AD486" s="8"/>
      <c r="AE486" s="8"/>
      <c r="AF486" s="8"/>
      <c r="AG486" s="8"/>
      <c r="AH486" s="8"/>
      <c r="AI486" s="8"/>
      <c r="AJ486" s="5"/>
      <c r="AK486" s="8"/>
      <c r="AL486" s="8"/>
      <c r="AM486" s="8"/>
      <c r="AN486" s="8"/>
      <c r="AO486" s="8"/>
      <c r="AP486" s="8"/>
      <c r="AQ486" s="9"/>
      <c r="AR486" s="8"/>
      <c r="AS486" s="8"/>
      <c r="AT486" s="8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8"/>
      <c r="BJ486" s="5"/>
      <c r="BK486" s="5"/>
      <c r="BL486" s="5"/>
      <c r="BM486" s="8"/>
      <c r="BN486" s="8"/>
      <c r="BO486" s="7"/>
      <c r="BP486" s="5"/>
      <c r="BQ486" s="5"/>
      <c r="BR486" s="5"/>
      <c r="BS486" s="5"/>
      <c r="BT486" s="7"/>
      <c r="BU486" s="7"/>
      <c r="BV486" s="7"/>
      <c r="BW486" s="7"/>
      <c r="BX486" s="7"/>
      <c r="BY486" s="7"/>
      <c r="BZ486" s="7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8"/>
      <c r="CL486" s="5"/>
      <c r="CM486" s="5"/>
      <c r="CN486" s="8"/>
      <c r="CO486" s="5"/>
      <c r="CP486" s="5"/>
      <c r="CQ486" s="5"/>
      <c r="CR486" s="8"/>
      <c r="CS486" s="8"/>
      <c r="CT486" s="8"/>
      <c r="CU486" s="8"/>
      <c r="CV486" s="8"/>
      <c r="CW486" s="8"/>
      <c r="CX486" s="8"/>
      <c r="CY486" s="8"/>
      <c r="CZ486" s="8"/>
      <c r="DA486" s="8"/>
      <c r="DB486" s="8"/>
      <c r="DC486" s="8"/>
      <c r="DD486" s="8"/>
      <c r="DE486" s="8"/>
      <c r="DF486" s="8"/>
      <c r="DG486" s="8"/>
      <c r="DH486" s="8"/>
      <c r="DI486" s="8"/>
      <c r="DJ486" s="8"/>
      <c r="DK486" s="8"/>
      <c r="DL486" s="8"/>
      <c r="DM486" s="8"/>
      <c r="DN486" s="8"/>
      <c r="DO486" s="8"/>
      <c r="DP486" s="8"/>
      <c r="DQ486" s="8"/>
      <c r="DR486" s="8"/>
      <c r="DS486" s="8"/>
      <c r="DT486" s="8"/>
      <c r="DU486" s="8"/>
      <c r="DV486" s="8"/>
      <c r="DW486" s="8"/>
      <c r="DX486" s="8"/>
      <c r="DY486" s="8"/>
      <c r="DZ486" s="8"/>
      <c r="EA486" s="8"/>
      <c r="EB486" s="8"/>
      <c r="EC486" s="8"/>
      <c r="ED486" s="8"/>
      <c r="EE486" s="8"/>
      <c r="EF486" s="8"/>
      <c r="EG486" s="8"/>
      <c r="EH486" s="8"/>
      <c r="EI486" s="8"/>
      <c r="EJ486" s="8"/>
      <c r="EK486" s="8"/>
      <c r="EL486" s="8"/>
      <c r="EM486" s="8"/>
      <c r="EN486" s="8"/>
      <c r="EO486" s="8"/>
      <c r="EP486" s="8"/>
      <c r="EQ486" s="8"/>
      <c r="ER486" s="8"/>
      <c r="ES486" s="8"/>
      <c r="ET486" s="8"/>
      <c r="EU486" s="8"/>
      <c r="EV486" s="8"/>
      <c r="EW486" s="8"/>
      <c r="EX486" s="8"/>
      <c r="EY486" s="8"/>
      <c r="EZ486" s="8"/>
      <c r="FA486" s="8"/>
      <c r="FB486" s="8"/>
      <c r="FC486" s="8"/>
      <c r="FD486" s="8"/>
      <c r="FE486" s="8"/>
      <c r="FF486" s="8"/>
      <c r="FG486" s="8"/>
      <c r="FH486" s="8"/>
      <c r="FI486" s="8"/>
      <c r="FJ486" s="8"/>
    </row>
    <row r="487" spans="1:166" x14ac:dyDescent="0.25">
      <c r="A487" t="s">
        <v>125</v>
      </c>
      <c r="C487" s="6">
        <v>39552</v>
      </c>
      <c r="D487" s="5"/>
      <c r="E487" s="6"/>
      <c r="G487" s="5">
        <v>98</v>
      </c>
      <c r="H487" t="s">
        <v>75</v>
      </c>
      <c r="I487" s="7">
        <v>7.9</v>
      </c>
      <c r="J487">
        <v>750</v>
      </c>
      <c r="K487" s="5">
        <f t="shared" si="8"/>
        <v>168.77637130801685</v>
      </c>
      <c r="L487" s="5"/>
      <c r="M487" s="8"/>
      <c r="N487" s="8"/>
      <c r="O487" s="8"/>
      <c r="P487" s="8"/>
      <c r="Q487" s="5"/>
      <c r="R487" s="5"/>
      <c r="S487" s="5"/>
      <c r="T487" s="5"/>
      <c r="U487" s="5"/>
      <c r="V487" s="5"/>
      <c r="W487" s="5"/>
      <c r="X487" s="8"/>
      <c r="Y487" s="8"/>
      <c r="Z487" s="8"/>
      <c r="AA487" s="8"/>
      <c r="AB487" s="8"/>
      <c r="AC487" s="5">
        <v>431.77570720658986</v>
      </c>
      <c r="AD487" s="8"/>
      <c r="AE487" s="8"/>
      <c r="AF487" s="8"/>
      <c r="AG487" s="8"/>
      <c r="AH487" s="8"/>
      <c r="AI487" s="8"/>
      <c r="AJ487" s="5">
        <v>279.99385742521383</v>
      </c>
      <c r="AK487" s="8">
        <v>3.6155200662063347</v>
      </c>
      <c r="AL487" s="8"/>
      <c r="AM487" s="8"/>
      <c r="AN487" s="8"/>
      <c r="AO487" s="8"/>
      <c r="AP487" s="8"/>
      <c r="AQ487" s="9">
        <f>AK487/AJ487</f>
        <v>1.2912854944226901E-2</v>
      </c>
      <c r="AR487" s="8"/>
      <c r="AS487" s="8"/>
      <c r="AT487" s="8"/>
      <c r="AU487" s="5">
        <v>7.7236104110890604</v>
      </c>
      <c r="AV487" s="5"/>
      <c r="AW487" s="5"/>
      <c r="AX487" s="5"/>
      <c r="AY487" s="5">
        <v>504.21125981777993</v>
      </c>
      <c r="AZ487" s="5"/>
      <c r="BA487" s="5"/>
      <c r="BB487" s="5"/>
      <c r="BC487" s="5"/>
      <c r="BD487" s="5"/>
      <c r="BE487" s="5"/>
      <c r="BF487" s="5">
        <v>0</v>
      </c>
      <c r="BG487" s="5">
        <v>0</v>
      </c>
      <c r="BH487" s="5">
        <v>511.93487022886904</v>
      </c>
      <c r="BI487" s="8"/>
      <c r="BJ487" s="5"/>
      <c r="BK487" s="5">
        <f>AC487+AJ487+BH487</f>
        <v>1223.7044348606728</v>
      </c>
      <c r="BL487" s="5"/>
      <c r="BM487" s="8">
        <f>BH487/BK487</f>
        <v>0.4183484636035959</v>
      </c>
      <c r="BN487" s="8"/>
      <c r="BO487" s="7"/>
      <c r="BP487" s="5"/>
      <c r="BQ487" s="5"/>
      <c r="BR487" s="5"/>
      <c r="BS487" s="5"/>
      <c r="BT487" s="7"/>
      <c r="BU487" s="7"/>
      <c r="BV487" s="7"/>
      <c r="BW487" s="7"/>
      <c r="BX487" s="8">
        <f>AC487/BK487</f>
        <v>0.35284313344484242</v>
      </c>
      <c r="BY487" s="8">
        <f>AJ487/BK487</f>
        <v>0.22880840295156163</v>
      </c>
      <c r="BZ487" s="8">
        <f>BH487/BK487</f>
        <v>0.4183484636035959</v>
      </c>
      <c r="CA487" s="5">
        <v>222.76146504304157</v>
      </c>
      <c r="CB487" s="5">
        <v>35.963881879917068</v>
      </c>
      <c r="CC487" s="5">
        <v>186.7975831631245</v>
      </c>
      <c r="CD487" s="5">
        <v>0</v>
      </c>
      <c r="CE487" s="5"/>
      <c r="CF487" s="5"/>
      <c r="CG487" s="5"/>
      <c r="CH487" s="5"/>
      <c r="CI487" s="5">
        <v>0</v>
      </c>
      <c r="CJ487" s="5"/>
      <c r="CK487" s="8"/>
      <c r="CL487" s="5"/>
      <c r="CM487" s="5"/>
      <c r="CN487" s="8"/>
      <c r="CO487" s="5"/>
      <c r="CP487" s="5"/>
      <c r="CQ487" s="5"/>
      <c r="CR487" s="8"/>
      <c r="CS487" s="8"/>
      <c r="CT487" s="8"/>
      <c r="CU487" s="8"/>
      <c r="CV487" s="8"/>
      <c r="CW487" s="8"/>
      <c r="CX487" s="8"/>
      <c r="CY487" s="8"/>
      <c r="CZ487" s="8"/>
      <c r="DA487" s="8"/>
      <c r="DB487" s="8"/>
      <c r="DC487" s="8"/>
      <c r="DD487" s="8"/>
      <c r="DE487" s="8"/>
      <c r="DF487" s="8"/>
      <c r="DG487" s="8"/>
      <c r="DH487" s="8"/>
      <c r="DI487" s="8"/>
      <c r="DJ487" s="8"/>
      <c r="DK487" s="8"/>
      <c r="DL487" s="8"/>
      <c r="DM487" s="8"/>
      <c r="DN487" s="8"/>
      <c r="DO487" s="8"/>
      <c r="DP487" s="8"/>
      <c r="DQ487" s="8"/>
      <c r="DR487" s="8"/>
      <c r="DS487" s="8"/>
      <c r="DT487" s="8"/>
      <c r="DU487" s="8"/>
      <c r="DV487" s="8"/>
      <c r="DW487" s="8"/>
      <c r="DX487" s="8"/>
      <c r="DY487" s="8"/>
      <c r="DZ487" s="8"/>
      <c r="EA487" s="8"/>
      <c r="EB487" s="8"/>
      <c r="EC487" s="8"/>
      <c r="ED487" s="8"/>
      <c r="EE487" s="8"/>
      <c r="EF487" s="8"/>
      <c r="EG487" s="8"/>
      <c r="EH487" s="8"/>
      <c r="EI487" s="8"/>
      <c r="EJ487" s="8"/>
      <c r="EK487" s="8"/>
      <c r="EL487" s="8"/>
      <c r="EM487" s="8"/>
      <c r="EN487" s="8"/>
      <c r="EO487" s="8"/>
      <c r="EP487" s="8"/>
      <c r="EQ487" s="8"/>
      <c r="ER487" s="8"/>
      <c r="ES487" s="8"/>
      <c r="ET487" s="8"/>
      <c r="EU487" s="8"/>
      <c r="EV487" s="8"/>
      <c r="EW487" s="8"/>
      <c r="EX487" s="8"/>
      <c r="EY487" s="8"/>
      <c r="EZ487" s="8"/>
      <c r="FA487" s="8"/>
      <c r="FB487" s="8"/>
      <c r="FC487" s="8"/>
      <c r="FD487" s="8"/>
      <c r="FE487" s="8"/>
      <c r="FF487" s="8"/>
      <c r="FG487" s="8"/>
      <c r="FH487" s="8"/>
      <c r="FI487" s="8"/>
      <c r="FJ487" s="8"/>
    </row>
    <row r="488" spans="1:166" x14ac:dyDescent="0.25">
      <c r="A488" t="s">
        <v>125</v>
      </c>
      <c r="C488" s="6">
        <v>39555</v>
      </c>
      <c r="D488" s="5"/>
      <c r="E488" s="6"/>
      <c r="G488" s="5">
        <v>101</v>
      </c>
      <c r="H488" t="s">
        <v>75</v>
      </c>
      <c r="I488" s="7">
        <v>7.9</v>
      </c>
      <c r="J488">
        <v>750</v>
      </c>
      <c r="K488" s="5">
        <f t="shared" si="8"/>
        <v>168.77637130801685</v>
      </c>
      <c r="L488" s="5"/>
      <c r="M488" s="8"/>
      <c r="N488" s="7">
        <v>22.85</v>
      </c>
      <c r="O488" s="7"/>
      <c r="P488" s="7"/>
      <c r="Q488" s="5"/>
      <c r="R488" s="5"/>
      <c r="S488" s="5"/>
      <c r="T488" s="5"/>
      <c r="U488" s="5"/>
      <c r="V488" s="5"/>
      <c r="W488" s="5"/>
      <c r="X488" s="8"/>
      <c r="Y488" s="8"/>
      <c r="Z488" s="8"/>
      <c r="AA488" s="8"/>
      <c r="AB488" s="8"/>
      <c r="AC488" s="5"/>
      <c r="AD488" s="8"/>
      <c r="AE488" s="8"/>
      <c r="AF488" s="8"/>
      <c r="AG488" s="8"/>
      <c r="AH488" s="8"/>
      <c r="AI488" s="8"/>
      <c r="AJ488" s="5"/>
      <c r="AK488" s="8"/>
      <c r="AL488" s="8"/>
      <c r="AM488" s="8"/>
      <c r="AN488" s="8"/>
      <c r="AO488" s="8"/>
      <c r="AP488" s="8"/>
      <c r="AQ488" s="9"/>
      <c r="AR488" s="8"/>
      <c r="AS488" s="8"/>
      <c r="AT488" s="8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8"/>
      <c r="BJ488" s="5"/>
      <c r="BK488" s="5"/>
      <c r="BL488" s="5"/>
      <c r="BM488" s="8"/>
      <c r="BN488" s="8"/>
      <c r="BO488" s="7"/>
      <c r="BP488" s="5"/>
      <c r="BQ488" s="5"/>
      <c r="BR488" s="5"/>
      <c r="BS488" s="5"/>
      <c r="BT488" s="7"/>
      <c r="BU488" s="7"/>
      <c r="BV488" s="7"/>
      <c r="BW488" s="7"/>
      <c r="BX488" s="7"/>
      <c r="BY488" s="7"/>
      <c r="BZ488" s="7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8"/>
      <c r="CL488" s="5"/>
      <c r="CM488" s="5"/>
      <c r="CN488" s="8"/>
      <c r="CO488" s="5"/>
      <c r="CP488" s="5"/>
      <c r="CQ488" s="5"/>
      <c r="CR488" s="8"/>
      <c r="CS488" s="8"/>
      <c r="CT488" s="8"/>
      <c r="CU488" s="8"/>
      <c r="CV488" s="8"/>
      <c r="CW488" s="8"/>
      <c r="CX488" s="8"/>
      <c r="CY488" s="8"/>
      <c r="CZ488" s="8"/>
      <c r="DA488" s="8"/>
      <c r="DB488" s="8"/>
      <c r="DC488" s="8"/>
      <c r="DD488" s="8"/>
      <c r="DE488" s="8"/>
      <c r="DF488" s="8"/>
      <c r="DG488" s="8"/>
      <c r="DH488" s="8"/>
      <c r="DI488" s="8"/>
      <c r="DJ488" s="8"/>
      <c r="DK488" s="8"/>
      <c r="DL488" s="8"/>
      <c r="DM488" s="8"/>
      <c r="DN488" s="8"/>
      <c r="DO488" s="8"/>
      <c r="DP488" s="8"/>
      <c r="DQ488" s="8"/>
      <c r="DR488" s="8"/>
      <c r="DS488" s="8"/>
      <c r="DT488" s="8"/>
      <c r="DU488" s="8"/>
      <c r="DV488" s="8"/>
      <c r="DW488" s="8"/>
      <c r="DX488" s="8"/>
      <c r="DY488" s="8"/>
      <c r="DZ488" s="8"/>
      <c r="EA488" s="8"/>
      <c r="EB488" s="8"/>
      <c r="EC488" s="8"/>
      <c r="ED488" s="8"/>
      <c r="EE488" s="8"/>
      <c r="EF488" s="8"/>
      <c r="EG488" s="8"/>
      <c r="EH488" s="8"/>
      <c r="EI488" s="8"/>
      <c r="EJ488" s="8"/>
      <c r="EK488" s="8"/>
      <c r="EL488" s="8"/>
      <c r="EM488" s="8"/>
      <c r="EN488" s="8"/>
      <c r="EO488" s="8"/>
      <c r="EP488" s="8"/>
      <c r="EQ488" s="8"/>
      <c r="ER488" s="8"/>
      <c r="ES488" s="8"/>
      <c r="ET488" s="8"/>
      <c r="EU488" s="8"/>
      <c r="EV488" s="8"/>
      <c r="EW488" s="8"/>
      <c r="EX488" s="8"/>
      <c r="EY488" s="8"/>
      <c r="EZ488" s="8"/>
      <c r="FA488" s="8"/>
      <c r="FB488" s="8"/>
      <c r="FC488" s="8"/>
      <c r="FD488" s="8"/>
      <c r="FE488" s="8"/>
      <c r="FF488" s="8"/>
      <c r="FG488" s="8"/>
      <c r="FH488" s="8"/>
      <c r="FI488" s="8"/>
      <c r="FJ488" s="8"/>
    </row>
    <row r="489" spans="1:166" x14ac:dyDescent="0.25">
      <c r="A489" t="s">
        <v>125</v>
      </c>
      <c r="C489" s="6">
        <v>39566</v>
      </c>
      <c r="D489" s="5"/>
      <c r="E489" s="6"/>
      <c r="G489" s="5">
        <v>112</v>
      </c>
      <c r="H489" t="s">
        <v>75</v>
      </c>
      <c r="I489" s="7">
        <v>7.9</v>
      </c>
      <c r="J489">
        <v>750</v>
      </c>
      <c r="K489" s="5">
        <f t="shared" si="8"/>
        <v>168.77637130801685</v>
      </c>
      <c r="L489" s="5"/>
      <c r="M489" s="8"/>
      <c r="N489" s="8"/>
      <c r="O489" s="8"/>
      <c r="P489" s="8"/>
      <c r="Q489" s="5"/>
      <c r="R489" s="5"/>
      <c r="S489" s="5"/>
      <c r="T489" s="5"/>
      <c r="U489" s="5"/>
      <c r="V489" s="5"/>
      <c r="W489" s="5"/>
      <c r="X489" s="8"/>
      <c r="Y489" s="8"/>
      <c r="Z489" s="8"/>
      <c r="AA489" s="8"/>
      <c r="AB489" s="8"/>
      <c r="AC489" s="5">
        <v>499.70172180959707</v>
      </c>
      <c r="AD489" s="8"/>
      <c r="AE489" s="8"/>
      <c r="AF489" s="8"/>
      <c r="AG489" s="8"/>
      <c r="AH489" s="8"/>
      <c r="AI489" s="8"/>
      <c r="AJ489" s="5">
        <v>277.67040054415054</v>
      </c>
      <c r="AK489" s="8">
        <v>3.4704505416368656</v>
      </c>
      <c r="AL489" s="8"/>
      <c r="AM489" s="8"/>
      <c r="AN489" s="8"/>
      <c r="AO489" s="8"/>
      <c r="AP489" s="8"/>
      <c r="AQ489" s="9">
        <f>AK489/AJ489</f>
        <v>1.249845332752726E-2</v>
      </c>
      <c r="AR489" s="8"/>
      <c r="AS489" s="8"/>
      <c r="AT489" s="8"/>
      <c r="AU489" s="5">
        <v>0.38454410674573758</v>
      </c>
      <c r="AV489" s="5"/>
      <c r="AW489" s="5"/>
      <c r="AX489" s="5"/>
      <c r="AY489" s="5">
        <v>748.0751574748582</v>
      </c>
      <c r="AZ489" s="5"/>
      <c r="BA489" s="5"/>
      <c r="BB489" s="5"/>
      <c r="BC489" s="5"/>
      <c r="BD489" s="5"/>
      <c r="BE489" s="5"/>
      <c r="BF489" s="5">
        <v>0</v>
      </c>
      <c r="BG489" s="5">
        <v>0</v>
      </c>
      <c r="BH489" s="5">
        <v>748.45970158160401</v>
      </c>
      <c r="BI489" s="8"/>
      <c r="BJ489" s="5"/>
      <c r="BK489" s="5">
        <f>AC489+AJ489+BH489</f>
        <v>1525.8318239353516</v>
      </c>
      <c r="BL489" s="5"/>
      <c r="BM489" s="8">
        <f>BH489/BK489</f>
        <v>0.49052568562321169</v>
      </c>
      <c r="BN489" s="8"/>
      <c r="BO489" s="7"/>
      <c r="BP489" s="5"/>
      <c r="BQ489" s="5"/>
      <c r="BR489" s="5"/>
      <c r="BS489" s="5"/>
      <c r="BT489" s="7"/>
      <c r="BU489" s="7"/>
      <c r="BV489" s="7"/>
      <c r="BW489" s="7"/>
      <c r="BX489" s="8">
        <f>AC489/BK489</f>
        <v>0.32749462553532971</v>
      </c>
      <c r="BY489" s="8">
        <f>AJ489/BK489</f>
        <v>0.1819796888414586</v>
      </c>
      <c r="BZ489" s="8">
        <f>BH489/BK489</f>
        <v>0.49052568562321169</v>
      </c>
      <c r="CA489" s="5">
        <v>189.07837691618485</v>
      </c>
      <c r="CB489" s="5">
        <v>2.7467436196124111</v>
      </c>
      <c r="CC489" s="5">
        <v>186.33163329657245</v>
      </c>
      <c r="CD489" s="5">
        <v>0</v>
      </c>
      <c r="CE489" s="5"/>
      <c r="CF489" s="5"/>
      <c r="CG489" s="5"/>
      <c r="CH489" s="5"/>
      <c r="CI489" s="5">
        <v>0</v>
      </c>
      <c r="CJ489" s="5"/>
      <c r="CK489" s="8"/>
      <c r="CL489" s="5"/>
      <c r="CM489" s="5"/>
      <c r="CN489" s="8"/>
      <c r="CO489" s="5"/>
      <c r="CP489" s="5"/>
      <c r="CQ489" s="5"/>
      <c r="CR489" s="8"/>
      <c r="CS489" s="8"/>
      <c r="CT489" s="8"/>
      <c r="CU489" s="8"/>
      <c r="CV489" s="8"/>
      <c r="CW489" s="8"/>
      <c r="CX489" s="8"/>
      <c r="CY489" s="8"/>
      <c r="CZ489" s="8"/>
      <c r="DA489" s="8"/>
      <c r="DB489" s="8"/>
      <c r="DC489" s="8"/>
      <c r="DD489" s="8"/>
      <c r="DE489" s="8"/>
      <c r="DF489" s="8"/>
      <c r="DG489" s="8"/>
      <c r="DH489" s="8"/>
      <c r="DI489" s="8"/>
      <c r="DJ489" s="8"/>
      <c r="DK489" s="8"/>
      <c r="DL489" s="8"/>
      <c r="DM489" s="8"/>
      <c r="DN489" s="8"/>
      <c r="DO489" s="8"/>
      <c r="DP489" s="8"/>
      <c r="DQ489" s="8"/>
      <c r="DR489" s="8"/>
      <c r="DS489" s="8"/>
      <c r="DT489" s="8"/>
      <c r="DU489" s="8"/>
      <c r="DV489" s="8"/>
      <c r="DW489" s="8"/>
      <c r="DX489" s="8"/>
      <c r="DY489" s="8"/>
      <c r="DZ489" s="8"/>
      <c r="EA489" s="8"/>
      <c r="EB489" s="8"/>
      <c r="EC489" s="8"/>
      <c r="ED489" s="8"/>
      <c r="EE489" s="8"/>
      <c r="EF489" s="8"/>
      <c r="EG489" s="8"/>
      <c r="EH489" s="8"/>
      <c r="EI489" s="8"/>
      <c r="EJ489" s="8"/>
      <c r="EK489" s="8"/>
      <c r="EL489" s="8"/>
      <c r="EM489" s="8"/>
      <c r="EN489" s="8"/>
      <c r="EO489" s="8"/>
      <c r="EP489" s="8"/>
      <c r="EQ489" s="8"/>
      <c r="ER489" s="8"/>
      <c r="ES489" s="8"/>
      <c r="ET489" s="8"/>
      <c r="EU489" s="8"/>
      <c r="EV489" s="8"/>
      <c r="EW489" s="8"/>
      <c r="EX489" s="8"/>
      <c r="EY489" s="8"/>
      <c r="EZ489" s="8"/>
      <c r="FA489" s="8"/>
      <c r="FB489" s="8"/>
      <c r="FC489" s="8"/>
      <c r="FD489" s="8"/>
      <c r="FE489" s="8"/>
      <c r="FF489" s="8"/>
      <c r="FG489" s="8"/>
      <c r="FH489" s="8"/>
      <c r="FI489" s="8"/>
      <c r="FJ489" s="8"/>
    </row>
    <row r="490" spans="1:166" x14ac:dyDescent="0.25">
      <c r="A490" t="s">
        <v>125</v>
      </c>
      <c r="C490" s="6">
        <v>39568</v>
      </c>
      <c r="D490" s="5">
        <v>8</v>
      </c>
      <c r="E490" t="s">
        <v>208</v>
      </c>
      <c r="F490" t="s">
        <v>14</v>
      </c>
      <c r="G490" s="5">
        <v>114</v>
      </c>
      <c r="H490" t="s">
        <v>75</v>
      </c>
      <c r="I490" s="7">
        <v>7.9</v>
      </c>
      <c r="J490">
        <v>750</v>
      </c>
      <c r="K490" s="5">
        <f t="shared" si="8"/>
        <v>168.77637130801685</v>
      </c>
      <c r="L490" s="5"/>
      <c r="M490" s="8"/>
      <c r="N490" s="7">
        <v>24.9</v>
      </c>
      <c r="O490" s="7"/>
      <c r="P490" s="7"/>
      <c r="Q490" s="5"/>
      <c r="R490" s="5"/>
      <c r="S490" s="5"/>
      <c r="T490" s="5"/>
      <c r="U490" s="5">
        <v>114</v>
      </c>
      <c r="V490" s="5"/>
      <c r="W490" s="5"/>
      <c r="X490" s="8"/>
      <c r="Y490" s="8"/>
      <c r="Z490" s="8"/>
      <c r="AA490" s="8"/>
      <c r="AB490" s="8"/>
      <c r="AC490" s="5"/>
      <c r="AD490" s="8"/>
      <c r="AE490" s="8"/>
      <c r="AF490" s="8"/>
      <c r="AG490" s="8"/>
      <c r="AH490" s="8"/>
      <c r="AI490" s="8"/>
      <c r="AJ490" s="5"/>
      <c r="AK490" s="8"/>
      <c r="AL490" s="8"/>
      <c r="AM490" s="8"/>
      <c r="AN490" s="8"/>
      <c r="AO490" s="8"/>
      <c r="AP490" s="8"/>
      <c r="AQ490" s="9"/>
      <c r="AR490" s="8"/>
      <c r="AS490" s="8"/>
      <c r="AT490" s="8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8"/>
      <c r="BJ490" s="5"/>
      <c r="BK490" s="5"/>
      <c r="BL490" s="5"/>
      <c r="BM490" s="8"/>
      <c r="BN490" s="8"/>
      <c r="BO490" s="7"/>
      <c r="BP490" s="5"/>
      <c r="BQ490" s="5"/>
      <c r="BR490" s="5"/>
      <c r="BS490" s="5"/>
      <c r="BT490" s="7"/>
      <c r="BU490" s="7"/>
      <c r="BV490" s="7"/>
      <c r="BW490" s="7"/>
      <c r="BX490" s="7"/>
      <c r="BY490" s="7"/>
      <c r="BZ490" s="7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8"/>
      <c r="CL490" s="5"/>
      <c r="CM490" s="5"/>
      <c r="CN490" s="8"/>
      <c r="CO490" s="5"/>
      <c r="CP490" s="5"/>
      <c r="CQ490" s="5"/>
      <c r="CR490" s="8"/>
      <c r="CS490" s="8"/>
      <c r="CT490" s="8"/>
      <c r="CU490" s="8"/>
      <c r="CV490" s="8"/>
      <c r="CW490" s="8"/>
      <c r="CX490" s="8"/>
      <c r="CY490" s="8"/>
      <c r="CZ490" s="8"/>
      <c r="DA490" s="8"/>
      <c r="DB490" s="8"/>
      <c r="DC490" s="8"/>
      <c r="DD490" s="8"/>
      <c r="DE490" s="8"/>
      <c r="DF490" s="8"/>
      <c r="DG490" s="8"/>
      <c r="DH490" s="8"/>
      <c r="DI490" s="8"/>
      <c r="DJ490" s="8"/>
      <c r="DK490" s="8"/>
      <c r="DL490" s="8"/>
      <c r="DM490" s="8"/>
      <c r="DN490" s="8"/>
      <c r="DO490" s="8"/>
      <c r="DP490" s="8"/>
      <c r="DQ490" s="8"/>
      <c r="DR490" s="8"/>
      <c r="DS490" s="8"/>
      <c r="DT490" s="8"/>
      <c r="DU490" s="8"/>
      <c r="DV490" s="8"/>
      <c r="DW490" s="8"/>
      <c r="DX490" s="8"/>
      <c r="DY490" s="8"/>
      <c r="DZ490" s="8"/>
      <c r="EA490" s="8"/>
      <c r="EB490" s="8"/>
      <c r="EC490" s="8"/>
      <c r="ED490" s="8"/>
      <c r="EE490" s="8"/>
      <c r="EF490" s="8"/>
      <c r="EG490" s="8"/>
      <c r="EH490" s="8"/>
      <c r="EI490" s="8"/>
      <c r="EJ490" s="8"/>
      <c r="EK490" s="8"/>
      <c r="EL490" s="8"/>
      <c r="EM490" s="8"/>
      <c r="EN490" s="8"/>
      <c r="EO490" s="8"/>
      <c r="EP490" s="8"/>
      <c r="EQ490" s="8"/>
      <c r="ER490" s="8"/>
      <c r="ES490" s="8"/>
      <c r="ET490" s="8"/>
      <c r="EU490" s="8"/>
      <c r="EV490" s="8"/>
      <c r="EW490" s="8"/>
      <c r="EX490" s="8"/>
      <c r="EY490" s="8"/>
      <c r="EZ490" s="8"/>
      <c r="FA490" s="8"/>
      <c r="FB490" s="8"/>
      <c r="FC490" s="8"/>
      <c r="FD490" s="8"/>
      <c r="FE490" s="8"/>
      <c r="FF490" s="8"/>
      <c r="FG490" s="8"/>
      <c r="FH490" s="8"/>
      <c r="FI490" s="8"/>
      <c r="FJ490" s="8"/>
    </row>
    <row r="491" spans="1:166" x14ac:dyDescent="0.25">
      <c r="A491" t="s">
        <v>125</v>
      </c>
      <c r="C491" s="6">
        <v>39596</v>
      </c>
      <c r="D491" s="5"/>
      <c r="E491" s="6"/>
      <c r="G491" s="5">
        <v>142</v>
      </c>
      <c r="H491" t="s">
        <v>75</v>
      </c>
      <c r="I491" s="7">
        <v>7.9</v>
      </c>
      <c r="J491">
        <v>750</v>
      </c>
      <c r="K491" s="5">
        <f t="shared" si="8"/>
        <v>168.77637130801685</v>
      </c>
      <c r="L491" s="5"/>
      <c r="M491" s="8"/>
      <c r="N491" s="8"/>
      <c r="O491" s="8"/>
      <c r="P491" s="8"/>
      <c r="Q491" s="5"/>
      <c r="R491" s="5"/>
      <c r="S491" s="5"/>
      <c r="T491" s="5"/>
      <c r="U491" s="5"/>
      <c r="V491" s="5"/>
      <c r="W491" s="5"/>
      <c r="X491" s="8"/>
      <c r="Y491" s="8"/>
      <c r="Z491" s="8"/>
      <c r="AA491" s="8"/>
      <c r="AB491" s="8"/>
      <c r="AC491" s="5">
        <v>327.00920382450181</v>
      </c>
      <c r="AD491" s="8"/>
      <c r="AE491" s="8"/>
      <c r="AF491" s="8"/>
      <c r="AG491" s="8"/>
      <c r="AH491" s="8"/>
      <c r="AI491" s="8"/>
      <c r="AJ491" s="5">
        <v>137.56232686980607</v>
      </c>
      <c r="AK491" s="8">
        <v>1.6007407738361183</v>
      </c>
      <c r="AL491" s="8"/>
      <c r="AM491" s="8"/>
      <c r="AN491" s="8"/>
      <c r="AO491" s="8"/>
      <c r="AP491" s="8"/>
      <c r="AQ491" s="9">
        <f>AK491/AJ491</f>
        <v>1.1636476426799009E-2</v>
      </c>
      <c r="AR491" s="8"/>
      <c r="AS491" s="8"/>
      <c r="AT491" s="8"/>
      <c r="AU491" s="5">
        <v>0</v>
      </c>
      <c r="AV491" s="5"/>
      <c r="AW491" s="5"/>
      <c r="AX491" s="5"/>
      <c r="AY491" s="5">
        <v>240.81940845322134</v>
      </c>
      <c r="AZ491" s="5"/>
      <c r="BA491" s="5"/>
      <c r="BB491" s="5"/>
      <c r="BC491" s="5"/>
      <c r="BD491" s="5"/>
      <c r="BE491" s="5"/>
      <c r="BF491" s="5">
        <v>41.644178357608794</v>
      </c>
      <c r="BG491" s="5">
        <v>535.23009561254582</v>
      </c>
      <c r="BH491" s="5">
        <v>817.693682423376</v>
      </c>
      <c r="BI491" s="8"/>
      <c r="BJ491" s="5"/>
      <c r="BK491" s="5">
        <f>AC491+AJ491+BH491</f>
        <v>1282.2652131176837</v>
      </c>
      <c r="BL491" s="5"/>
      <c r="BM491" s="8">
        <f>BH491/BK491</f>
        <v>0.63769466258485308</v>
      </c>
      <c r="BN491" s="8"/>
      <c r="BO491" s="7"/>
      <c r="BP491" s="5"/>
      <c r="BQ491" s="5"/>
      <c r="BR491" s="5"/>
      <c r="BS491" s="5"/>
      <c r="BT491" s="7"/>
      <c r="BU491" s="7"/>
      <c r="BV491" s="7"/>
      <c r="BW491" s="7"/>
      <c r="BX491" s="8">
        <f>AC491/BK491</f>
        <v>0.25502462398509251</v>
      </c>
      <c r="BY491" s="8">
        <f>AJ491/BK491</f>
        <v>0.10728071343005456</v>
      </c>
      <c r="BZ491" s="8">
        <f>BH491/BK491</f>
        <v>0.63769466258485308</v>
      </c>
      <c r="CA491" s="5">
        <v>126.29791796979717</v>
      </c>
      <c r="CB491" s="5">
        <v>0</v>
      </c>
      <c r="CC491" s="5">
        <v>34.134572424269507</v>
      </c>
      <c r="CD491" s="5">
        <v>78.509516575819859</v>
      </c>
      <c r="CE491" s="5"/>
      <c r="CF491" s="5"/>
      <c r="CG491" s="5"/>
      <c r="CH491" s="5"/>
      <c r="CI491" s="5">
        <v>13.653828969707801</v>
      </c>
      <c r="CJ491" s="5"/>
      <c r="CK491" s="8"/>
      <c r="CL491" s="5"/>
      <c r="CM491" s="5"/>
      <c r="CN491" s="8"/>
      <c r="CO491" s="5"/>
      <c r="CP491" s="5"/>
      <c r="CQ491" s="5"/>
      <c r="CR491" s="8"/>
      <c r="CS491" s="8"/>
      <c r="CT491" s="8"/>
      <c r="CU491" s="8"/>
      <c r="CV491" s="8"/>
      <c r="CW491" s="8"/>
      <c r="CX491" s="8"/>
      <c r="CY491" s="8"/>
      <c r="CZ491" s="8"/>
      <c r="DA491" s="8"/>
      <c r="DB491" s="8"/>
      <c r="DC491" s="8"/>
      <c r="DD491" s="8"/>
      <c r="DE491" s="8"/>
      <c r="DF491" s="8"/>
      <c r="DG491" s="8"/>
      <c r="DH491" s="8"/>
      <c r="DI491" s="8"/>
      <c r="DJ491" s="8"/>
      <c r="DK491" s="8"/>
      <c r="DL491" s="8"/>
      <c r="DM491" s="8"/>
      <c r="DN491" s="8"/>
      <c r="DO491" s="8"/>
      <c r="DP491" s="8"/>
      <c r="DQ491" s="8"/>
      <c r="DR491" s="8"/>
      <c r="DS491" s="8"/>
      <c r="DT491" s="8"/>
      <c r="DU491" s="8"/>
      <c r="DV491" s="8"/>
      <c r="DW491" s="8"/>
      <c r="DX491" s="8"/>
      <c r="DY491" s="8"/>
      <c r="DZ491" s="8"/>
      <c r="EA491" s="8"/>
      <c r="EB491" s="8"/>
      <c r="EC491" s="8"/>
      <c r="ED491" s="8"/>
      <c r="EE491" s="8"/>
      <c r="EF491" s="8"/>
      <c r="EG491" s="8"/>
      <c r="EH491" s="8"/>
      <c r="EI491" s="8"/>
      <c r="EJ491" s="8"/>
      <c r="EK491" s="8"/>
      <c r="EL491" s="8"/>
      <c r="EM491" s="8"/>
      <c r="EN491" s="8"/>
      <c r="EO491" s="8"/>
      <c r="EP491" s="8"/>
      <c r="EQ491" s="8"/>
      <c r="ER491" s="8"/>
      <c r="ES491" s="8"/>
      <c r="ET491" s="8"/>
      <c r="EU491" s="8"/>
      <c r="EV491" s="8"/>
      <c r="EW491" s="8"/>
      <c r="EX491" s="8"/>
      <c r="EY491" s="8"/>
      <c r="EZ491" s="8"/>
      <c r="FA491" s="8"/>
      <c r="FB491" s="8"/>
      <c r="FC491" s="8"/>
      <c r="FD491" s="8"/>
      <c r="FE491" s="8"/>
      <c r="FF491" s="8"/>
      <c r="FG491" s="8"/>
      <c r="FH491" s="8"/>
      <c r="FI491" s="8"/>
      <c r="FJ491" s="8"/>
    </row>
    <row r="492" spans="1:166" x14ac:dyDescent="0.25">
      <c r="A492" t="s">
        <v>125</v>
      </c>
      <c r="C492" s="6">
        <v>39610</v>
      </c>
      <c r="D492" s="5"/>
      <c r="E492" s="6"/>
      <c r="G492" s="5">
        <v>156</v>
      </c>
      <c r="H492" t="s">
        <v>75</v>
      </c>
      <c r="I492" s="7">
        <v>7.9</v>
      </c>
      <c r="J492">
        <v>750</v>
      </c>
      <c r="K492" s="5">
        <f t="shared" si="8"/>
        <v>168.77637130801685</v>
      </c>
      <c r="L492" s="5"/>
      <c r="M492" s="8"/>
      <c r="N492" s="8"/>
      <c r="O492" s="8"/>
      <c r="P492" s="8"/>
      <c r="Q492" s="5"/>
      <c r="R492" s="5"/>
      <c r="S492" s="5"/>
      <c r="T492" s="5"/>
      <c r="U492" s="5"/>
      <c r="V492" s="5"/>
      <c r="W492" s="5"/>
      <c r="X492" s="8"/>
      <c r="Y492" s="8"/>
      <c r="Z492" s="8"/>
      <c r="AA492" s="8"/>
      <c r="AB492" s="8"/>
      <c r="AC492" s="5">
        <v>495.59007324100958</v>
      </c>
      <c r="AD492" s="8"/>
      <c r="AE492" s="8"/>
      <c r="AF492" s="8"/>
      <c r="AG492" s="8"/>
      <c r="AH492" s="8"/>
      <c r="AI492" s="8"/>
      <c r="AJ492" s="5">
        <v>138.03488462622025</v>
      </c>
      <c r="AK492" s="8"/>
      <c r="AL492" s="8"/>
      <c r="AM492" s="8"/>
      <c r="AN492" s="8"/>
      <c r="AO492" s="8"/>
      <c r="AP492" s="8"/>
      <c r="AQ492" s="9"/>
      <c r="AR492" s="8"/>
      <c r="AS492" s="8"/>
      <c r="AT492" s="8"/>
      <c r="AU492" s="5">
        <v>0</v>
      </c>
      <c r="AV492" s="5"/>
      <c r="AW492" s="5"/>
      <c r="AX492" s="5"/>
      <c r="AY492" s="5">
        <v>259.68522327880498</v>
      </c>
      <c r="AZ492" s="5"/>
      <c r="BA492" s="5"/>
      <c r="BB492" s="5"/>
      <c r="BC492" s="5"/>
      <c r="BD492" s="5"/>
      <c r="BE492" s="5"/>
      <c r="BF492" s="5">
        <v>19.998697277596126</v>
      </c>
      <c r="BG492" s="5">
        <v>767.8575867327246</v>
      </c>
      <c r="BH492" s="5">
        <v>1047.5415072891258</v>
      </c>
      <c r="BI492" s="8"/>
      <c r="BJ492" s="5"/>
      <c r="BK492" s="5">
        <f>AC492+AJ492+BH492</f>
        <v>1681.1664651563556</v>
      </c>
      <c r="BL492" s="5"/>
      <c r="BM492" s="8">
        <f>BH492/BK492</f>
        <v>0.62310397512699611</v>
      </c>
      <c r="BN492" s="8"/>
      <c r="BO492" s="7"/>
      <c r="BP492" s="5"/>
      <c r="BQ492" s="5"/>
      <c r="BR492" s="5"/>
      <c r="BS492" s="5"/>
      <c r="BT492" s="7"/>
      <c r="BU492" s="7"/>
      <c r="BV492" s="7"/>
      <c r="BW492" s="7"/>
      <c r="BX492" s="8">
        <f>AC492/BK492</f>
        <v>0.29478941170463901</v>
      </c>
      <c r="BY492" s="8">
        <f>AJ492/BK492</f>
        <v>8.2106613168364873E-2</v>
      </c>
      <c r="BZ492" s="8">
        <f>BH492/BK492</f>
        <v>0.62310397512699611</v>
      </c>
      <c r="CA492" s="5">
        <v>178.44750911251509</v>
      </c>
      <c r="CB492" s="5">
        <v>0</v>
      </c>
      <c r="CC492" s="5">
        <v>59.534250862177181</v>
      </c>
      <c r="CD492" s="5">
        <v>109.62819103989364</v>
      </c>
      <c r="CE492" s="5"/>
      <c r="CF492" s="5"/>
      <c r="CG492" s="5"/>
      <c r="CH492" s="5"/>
      <c r="CI492" s="5">
        <v>9.2850672104442804</v>
      </c>
      <c r="CJ492" s="5"/>
      <c r="CK492" s="8"/>
      <c r="CL492" s="5"/>
      <c r="CM492" s="5"/>
      <c r="CN492" s="8"/>
      <c r="CO492" s="5"/>
      <c r="CP492" s="5"/>
      <c r="CQ492" s="5"/>
      <c r="CR492" s="8"/>
      <c r="CS492" s="8"/>
      <c r="CT492" s="8"/>
      <c r="CU492" s="8"/>
      <c r="CV492" s="8"/>
      <c r="CW492" s="8"/>
      <c r="CX492" s="8"/>
      <c r="CY492" s="8"/>
      <c r="CZ492" s="8"/>
      <c r="DA492" s="8"/>
      <c r="DB492" s="8"/>
      <c r="DC492" s="8"/>
      <c r="DD492" s="8"/>
      <c r="DE492" s="8"/>
      <c r="DF492" s="8"/>
      <c r="DG492" s="8"/>
      <c r="DH492" s="8"/>
      <c r="DI492" s="8"/>
      <c r="DJ492" s="8"/>
      <c r="DK492" s="8"/>
      <c r="DL492" s="8"/>
      <c r="DM492" s="8"/>
      <c r="DN492" s="8"/>
      <c r="DO492" s="8"/>
      <c r="DP492" s="8"/>
      <c r="DQ492" s="8"/>
      <c r="DR492" s="8"/>
      <c r="DS492" s="8"/>
      <c r="DT492" s="8"/>
      <c r="DU492" s="8"/>
      <c r="DV492" s="8"/>
      <c r="DW492" s="8"/>
      <c r="DX492" s="8"/>
      <c r="DY492" s="8"/>
      <c r="DZ492" s="8"/>
      <c r="EA492" s="8"/>
      <c r="EB492" s="8"/>
      <c r="EC492" s="8"/>
      <c r="ED492" s="8"/>
      <c r="EE492" s="8"/>
      <c r="EF492" s="8"/>
      <c r="EG492" s="8"/>
      <c r="EH492" s="8"/>
      <c r="EI492" s="8"/>
      <c r="EJ492" s="8"/>
      <c r="EK492" s="8"/>
      <c r="EL492" s="8"/>
      <c r="EM492" s="8"/>
      <c r="EN492" s="8"/>
      <c r="EO492" s="8"/>
      <c r="EP492" s="8"/>
      <c r="EQ492" s="8"/>
      <c r="ER492" s="8"/>
      <c r="ES492" s="8"/>
      <c r="ET492" s="8"/>
      <c r="EU492" s="8"/>
      <c r="EV492" s="8"/>
      <c r="EW492" s="8"/>
      <c r="EX492" s="8"/>
      <c r="EY492" s="8"/>
      <c r="EZ492" s="8"/>
      <c r="FA492" s="8"/>
      <c r="FB492" s="8"/>
      <c r="FC492" s="8"/>
      <c r="FD492" s="8"/>
      <c r="FE492" s="8"/>
      <c r="FF492" s="8"/>
      <c r="FG492" s="8"/>
      <c r="FH492" s="8"/>
      <c r="FI492" s="8"/>
      <c r="FJ492" s="8"/>
    </row>
    <row r="493" spans="1:166" x14ac:dyDescent="0.25">
      <c r="A493" t="s">
        <v>125</v>
      </c>
      <c r="C493" s="6">
        <v>39613</v>
      </c>
      <c r="D493" s="5">
        <v>9</v>
      </c>
      <c r="E493" s="6" t="s">
        <v>207</v>
      </c>
      <c r="F493" t="s">
        <v>15</v>
      </c>
      <c r="G493" s="5">
        <v>159</v>
      </c>
      <c r="H493" t="s">
        <v>75</v>
      </c>
      <c r="I493" s="7">
        <v>7.9</v>
      </c>
      <c r="J493">
        <v>750</v>
      </c>
      <c r="K493" s="5">
        <f t="shared" si="8"/>
        <v>168.77637130801685</v>
      </c>
      <c r="L493" s="5"/>
      <c r="M493" s="8"/>
      <c r="N493" s="8"/>
      <c r="O493" s="8"/>
      <c r="P493" s="8"/>
      <c r="Q493" s="5"/>
      <c r="R493" s="5"/>
      <c r="S493" s="5"/>
      <c r="T493" s="5"/>
      <c r="U493" s="5"/>
      <c r="V493" s="5">
        <v>159</v>
      </c>
      <c r="W493" s="5"/>
      <c r="X493" s="8"/>
      <c r="Y493" s="8"/>
      <c r="Z493" s="8"/>
      <c r="AA493" s="8"/>
      <c r="AB493" s="8"/>
      <c r="AC493" s="5"/>
      <c r="AD493" s="8"/>
      <c r="AE493" s="8"/>
      <c r="AF493" s="8"/>
      <c r="AG493" s="8"/>
      <c r="AH493" s="8"/>
      <c r="AI493" s="8"/>
      <c r="AJ493" s="5"/>
      <c r="AK493" s="8"/>
      <c r="AL493" s="8"/>
      <c r="AM493" s="8"/>
      <c r="AN493" s="8"/>
      <c r="AO493" s="8"/>
      <c r="AP493" s="8"/>
      <c r="AQ493" s="9"/>
      <c r="AR493" s="8"/>
      <c r="AS493" s="8"/>
      <c r="AT493" s="8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8"/>
      <c r="BJ493" s="5"/>
      <c r="BK493" s="5"/>
      <c r="BL493" s="5"/>
      <c r="BM493" s="8"/>
      <c r="BN493" s="8"/>
      <c r="BO493" s="7"/>
      <c r="BP493" s="5"/>
      <c r="BQ493" s="5"/>
      <c r="BR493" s="5"/>
      <c r="BS493" s="5"/>
      <c r="BT493" s="7"/>
      <c r="BU493" s="7"/>
      <c r="BV493" s="7"/>
      <c r="BW493" s="7"/>
      <c r="BX493" s="7"/>
      <c r="BY493" s="7"/>
      <c r="BZ493" s="7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8"/>
      <c r="CL493" s="5"/>
      <c r="CM493" s="5"/>
      <c r="CN493" s="8"/>
      <c r="CO493" s="5"/>
      <c r="CP493" s="5"/>
      <c r="CQ493" s="5"/>
      <c r="CR493" s="8"/>
      <c r="CS493" s="8"/>
      <c r="CT493" s="8"/>
      <c r="CU493" s="8"/>
      <c r="CV493" s="8"/>
      <c r="CW493" s="8"/>
      <c r="CX493" s="8"/>
      <c r="CY493" s="8"/>
      <c r="CZ493" s="8"/>
      <c r="DA493" s="8"/>
      <c r="DB493" s="8"/>
      <c r="DC493" s="8"/>
      <c r="DD493" s="8"/>
      <c r="DE493" s="8"/>
      <c r="DF493" s="8"/>
      <c r="DG493" s="8"/>
      <c r="DH493" s="8"/>
      <c r="DI493" s="8"/>
      <c r="DJ493" s="8"/>
      <c r="DK493" s="8"/>
      <c r="DL493" s="8"/>
      <c r="DM493" s="8"/>
      <c r="DN493" s="8"/>
      <c r="DO493" s="8"/>
      <c r="DP493" s="8"/>
      <c r="DQ493" s="8"/>
      <c r="DR493" s="8"/>
      <c r="DS493" s="8"/>
      <c r="DT493" s="8"/>
      <c r="DU493" s="8"/>
      <c r="DV493" s="8"/>
      <c r="DW493" s="8"/>
      <c r="DX493" s="8"/>
      <c r="DY493" s="8"/>
      <c r="DZ493" s="8"/>
      <c r="EA493" s="8"/>
      <c r="EB493" s="8"/>
      <c r="EC493" s="8"/>
      <c r="ED493" s="8"/>
      <c r="EE493" s="8"/>
      <c r="EF493" s="8"/>
      <c r="EG493" s="8"/>
      <c r="EH493" s="8"/>
      <c r="EI493" s="8"/>
      <c r="EJ493" s="8"/>
      <c r="EK493" s="8"/>
      <c r="EL493" s="8"/>
      <c r="EM493" s="8"/>
      <c r="EN493" s="8"/>
      <c r="EO493" s="8"/>
      <c r="EP493" s="8"/>
      <c r="EQ493" s="8"/>
      <c r="ER493" s="8"/>
      <c r="ES493" s="8"/>
      <c r="ET493" s="8"/>
      <c r="EU493" s="8"/>
      <c r="EV493" s="8"/>
      <c r="EW493" s="8"/>
      <c r="EX493" s="8"/>
      <c r="EY493" s="8"/>
      <c r="EZ493" s="8"/>
      <c r="FA493" s="8"/>
      <c r="FB493" s="8"/>
      <c r="FC493" s="8"/>
      <c r="FD493" s="8"/>
      <c r="FE493" s="8"/>
      <c r="FF493" s="8"/>
      <c r="FG493" s="8"/>
      <c r="FH493" s="8"/>
      <c r="FI493" s="8"/>
      <c r="FJ493" s="8"/>
    </row>
    <row r="494" spans="1:166" x14ac:dyDescent="0.25">
      <c r="A494" t="s">
        <v>125</v>
      </c>
      <c r="C494" s="6">
        <v>38898</v>
      </c>
      <c r="D494" s="5">
        <v>10</v>
      </c>
      <c r="E494" s="6" t="s">
        <v>108</v>
      </c>
      <c r="F494" t="s">
        <v>16</v>
      </c>
      <c r="G494" s="5">
        <v>175</v>
      </c>
      <c r="H494" t="s">
        <v>75</v>
      </c>
      <c r="I494" s="7">
        <v>7.9</v>
      </c>
      <c r="J494">
        <v>750</v>
      </c>
      <c r="K494" s="5">
        <f t="shared" si="8"/>
        <v>168.77637130801685</v>
      </c>
      <c r="L494" s="5"/>
      <c r="M494" s="8"/>
      <c r="N494" s="8"/>
      <c r="O494" s="8"/>
      <c r="P494" s="8"/>
      <c r="Q494" s="5"/>
      <c r="R494" s="5"/>
      <c r="S494" s="5"/>
      <c r="T494" s="5"/>
      <c r="U494" s="5"/>
      <c r="V494" s="5"/>
      <c r="W494" s="5"/>
      <c r="X494" s="8"/>
      <c r="Y494" s="8"/>
      <c r="Z494" s="8"/>
      <c r="AA494" s="8"/>
      <c r="AB494" s="8"/>
      <c r="AC494" s="5"/>
      <c r="AD494" s="8"/>
      <c r="AE494" s="8"/>
      <c r="AF494" s="8"/>
      <c r="AG494" s="8"/>
      <c r="AH494" s="8"/>
      <c r="AI494" s="8"/>
      <c r="AJ494" s="5"/>
      <c r="AK494" s="8"/>
      <c r="AL494" s="8"/>
      <c r="AM494" s="8"/>
      <c r="AN494" s="8"/>
      <c r="AO494" s="8"/>
      <c r="AP494" s="8"/>
      <c r="AQ494" s="9"/>
      <c r="AR494" s="8"/>
      <c r="AS494" s="8"/>
      <c r="AT494" s="8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>
        <v>744.36213382506276</v>
      </c>
      <c r="BH494" s="5"/>
      <c r="BI494" s="8"/>
      <c r="BJ494" s="5"/>
      <c r="BK494" s="5"/>
      <c r="BL494" s="5"/>
      <c r="BM494" s="8"/>
      <c r="BN494" s="8"/>
      <c r="BO494" s="7">
        <v>35.725000000000001</v>
      </c>
      <c r="BP494" s="5">
        <v>265.9233723090037</v>
      </c>
      <c r="BQ494" s="5"/>
      <c r="BR494" s="5"/>
      <c r="BS494" s="5"/>
      <c r="BT494" s="7">
        <v>11.714686004801925</v>
      </c>
      <c r="BU494" s="7"/>
      <c r="BV494" s="7"/>
      <c r="BW494" s="7"/>
      <c r="BX494" s="7"/>
      <c r="BY494" s="7"/>
      <c r="BZ494" s="7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8"/>
      <c r="CL494" s="5"/>
      <c r="CM494" s="5"/>
      <c r="CN494" s="8"/>
      <c r="CO494" s="5"/>
      <c r="CP494" s="5"/>
      <c r="CQ494" s="5"/>
      <c r="CR494" s="8"/>
      <c r="CS494" s="8"/>
      <c r="CT494" s="8"/>
      <c r="CU494" s="8"/>
      <c r="CV494" s="8"/>
      <c r="CW494" s="8"/>
      <c r="CX494" s="8"/>
      <c r="CY494" s="8"/>
      <c r="CZ494" s="8"/>
      <c r="DA494" s="8"/>
      <c r="DB494" s="8"/>
      <c r="DC494" s="8"/>
      <c r="DD494" s="8"/>
      <c r="DE494" s="8"/>
      <c r="DF494" s="8"/>
      <c r="DG494" s="8"/>
      <c r="DH494" s="8"/>
      <c r="DI494" s="8"/>
      <c r="DJ494" s="8"/>
      <c r="DK494" s="8"/>
      <c r="DL494" s="8"/>
      <c r="DM494" s="8"/>
      <c r="DN494" s="8"/>
      <c r="DO494" s="8"/>
      <c r="DP494" s="8"/>
      <c r="DQ494" s="8"/>
      <c r="DR494" s="8"/>
      <c r="DS494" s="8"/>
      <c r="DT494" s="8"/>
      <c r="DU494" s="8"/>
      <c r="DV494" s="8"/>
      <c r="DW494" s="8"/>
      <c r="DX494" s="8"/>
      <c r="DY494" s="8"/>
      <c r="DZ494" s="8"/>
      <c r="EA494" s="8"/>
      <c r="EB494" s="8"/>
      <c r="EC494" s="8"/>
      <c r="ED494" s="8"/>
      <c r="EE494" s="8"/>
      <c r="EF494" s="8"/>
      <c r="EG494" s="8"/>
      <c r="EH494" s="8"/>
      <c r="EI494" s="8"/>
      <c r="EJ494" s="8"/>
      <c r="EK494" s="8"/>
      <c r="EL494" s="8"/>
      <c r="EM494" s="8"/>
      <c r="EN494" s="8"/>
      <c r="EO494" s="8"/>
      <c r="EP494" s="8"/>
      <c r="EQ494" s="8"/>
      <c r="ER494" s="8"/>
      <c r="ES494" s="8"/>
      <c r="ET494" s="8"/>
      <c r="EU494" s="8"/>
      <c r="EV494" s="8"/>
      <c r="EW494" s="8"/>
      <c r="EX494" s="8"/>
      <c r="EY494" s="8"/>
      <c r="EZ494" s="8"/>
      <c r="FA494" s="8"/>
      <c r="FB494" s="8"/>
      <c r="FC494" s="8"/>
      <c r="FD494" s="8"/>
      <c r="FE494" s="8"/>
      <c r="FF494" s="8"/>
      <c r="FG494" s="8"/>
      <c r="FH494" s="8"/>
      <c r="FI494" s="8"/>
      <c r="FJ494" s="8"/>
    </row>
    <row r="495" spans="1:166" x14ac:dyDescent="0.25">
      <c r="A495" t="s">
        <v>127</v>
      </c>
      <c r="C495" s="6">
        <v>39454</v>
      </c>
      <c r="D495" s="5">
        <v>1</v>
      </c>
      <c r="E495" s="6" t="s">
        <v>209</v>
      </c>
      <c r="F495" t="s">
        <v>10</v>
      </c>
      <c r="G495" s="5">
        <v>0</v>
      </c>
      <c r="H495" t="s">
        <v>117</v>
      </c>
      <c r="I495" s="7">
        <v>7.9</v>
      </c>
      <c r="J495">
        <v>750</v>
      </c>
      <c r="K495" s="5">
        <f t="shared" si="8"/>
        <v>168.77637130801685</v>
      </c>
      <c r="L495" s="5"/>
      <c r="M495" s="8"/>
      <c r="N495" s="8"/>
      <c r="O495" s="8"/>
      <c r="P495" s="8"/>
      <c r="Q495" s="5"/>
      <c r="R495" s="5"/>
      <c r="S495" s="5"/>
      <c r="T495" s="5"/>
      <c r="U495" s="5"/>
      <c r="V495" s="5"/>
      <c r="W495" s="5"/>
      <c r="X495" s="8"/>
      <c r="Y495" s="8"/>
      <c r="Z495" s="8"/>
      <c r="AA495" s="8"/>
      <c r="AB495" s="8"/>
      <c r="AC495" s="5"/>
      <c r="AD495" s="8"/>
      <c r="AE495" s="8"/>
      <c r="AF495" s="8"/>
      <c r="AG495" s="8"/>
      <c r="AH495" s="8"/>
      <c r="AI495" s="8"/>
      <c r="AJ495" s="5"/>
      <c r="AK495" s="8"/>
      <c r="AL495" s="8"/>
      <c r="AM495" s="8"/>
      <c r="AN495" s="8"/>
      <c r="AO495" s="8"/>
      <c r="AP495" s="8"/>
      <c r="AQ495" s="9"/>
      <c r="AR495" s="8"/>
      <c r="AS495" s="8"/>
      <c r="AT495" s="8"/>
      <c r="AU495" s="5">
        <v>0</v>
      </c>
      <c r="AV495" s="5"/>
      <c r="AW495" s="5"/>
      <c r="AX495" s="5"/>
      <c r="AY495" s="5">
        <v>0</v>
      </c>
      <c r="AZ495" s="5"/>
      <c r="BA495" s="5"/>
      <c r="BB495" s="5"/>
      <c r="BC495" s="5"/>
      <c r="BD495" s="5"/>
      <c r="BE495" s="5"/>
      <c r="BF495" s="5">
        <v>0</v>
      </c>
      <c r="BG495" s="5">
        <v>0</v>
      </c>
      <c r="BH495" s="5"/>
      <c r="BI495" s="8"/>
      <c r="BJ495" s="5"/>
      <c r="BK495" s="5"/>
      <c r="BL495" s="5"/>
      <c r="BM495" s="8"/>
      <c r="BN495" s="8"/>
      <c r="BO495" s="7"/>
      <c r="BP495" s="5"/>
      <c r="BQ495" s="5"/>
      <c r="BR495" s="5"/>
      <c r="BS495" s="5"/>
      <c r="BT495" s="7"/>
      <c r="BU495" s="7"/>
      <c r="BV495" s="7"/>
      <c r="BW495" s="7"/>
      <c r="BX495" s="7"/>
      <c r="BY495" s="7"/>
      <c r="BZ495" s="7"/>
      <c r="CA495" s="5">
        <v>0</v>
      </c>
      <c r="CB495" s="5">
        <v>0</v>
      </c>
      <c r="CC495" s="5">
        <v>0</v>
      </c>
      <c r="CD495" s="5">
        <v>0</v>
      </c>
      <c r="CE495" s="5"/>
      <c r="CF495" s="5"/>
      <c r="CG495" s="5"/>
      <c r="CH495" s="5"/>
      <c r="CI495" s="5">
        <v>0</v>
      </c>
      <c r="CJ495" s="5"/>
      <c r="CK495" s="8"/>
      <c r="CL495" s="5"/>
      <c r="CM495" s="5"/>
      <c r="CN495" s="8"/>
      <c r="CO495" s="5"/>
      <c r="CP495" s="5"/>
      <c r="CQ495" s="5"/>
      <c r="CR495" s="8"/>
      <c r="CS495" s="8"/>
      <c r="CT495" s="8"/>
      <c r="CU495" s="8"/>
      <c r="CV495" s="8"/>
      <c r="CW495" s="8"/>
      <c r="CX495" s="8"/>
      <c r="CY495" s="8"/>
      <c r="CZ495" s="8"/>
      <c r="DA495" s="8"/>
      <c r="DB495" s="8"/>
      <c r="DC495" s="8"/>
      <c r="DD495" s="8"/>
      <c r="DE495" s="8"/>
      <c r="DF495" s="8"/>
      <c r="DG495" s="8"/>
      <c r="DH495" s="8"/>
      <c r="DI495" s="8"/>
      <c r="DJ495" s="8"/>
      <c r="DK495" s="8"/>
      <c r="DL495" s="8"/>
      <c r="DM495" s="8"/>
      <c r="DN495" s="8"/>
      <c r="DO495" s="8"/>
      <c r="DP495" s="8"/>
      <c r="DQ495" s="8"/>
      <c r="DR495" s="8"/>
      <c r="DS495" s="8"/>
      <c r="DT495" s="8"/>
      <c r="DU495" s="8"/>
      <c r="DV495" s="8"/>
      <c r="DW495" s="8"/>
      <c r="DX495" s="8"/>
      <c r="DY495" s="8"/>
      <c r="DZ495" s="8"/>
      <c r="EA495" s="8"/>
      <c r="EB495" s="8"/>
      <c r="EC495" s="8"/>
      <c r="ED495" s="8"/>
      <c r="EE495" s="8"/>
      <c r="EF495" s="8"/>
      <c r="EG495" s="8"/>
      <c r="EH495" s="8"/>
      <c r="EI495" s="8"/>
      <c r="EJ495" s="8"/>
      <c r="EK495" s="8"/>
      <c r="EL495" s="8"/>
      <c r="EM495" s="8"/>
      <c r="EN495" s="8"/>
      <c r="EO495" s="8"/>
      <c r="EP495" s="8"/>
      <c r="EQ495" s="8"/>
      <c r="ER495" s="8"/>
      <c r="ES495" s="8"/>
      <c r="ET495" s="8"/>
      <c r="EU495" s="8"/>
      <c r="EV495" s="8"/>
      <c r="EW495" s="8"/>
      <c r="EX495" s="8"/>
      <c r="EY495" s="8"/>
      <c r="EZ495" s="8"/>
      <c r="FA495" s="8"/>
      <c r="FB495" s="8"/>
      <c r="FC495" s="8"/>
      <c r="FD495" s="8"/>
      <c r="FE495" s="8"/>
      <c r="FF495" s="8"/>
      <c r="FG495" s="8"/>
      <c r="FH495" s="8"/>
      <c r="FI495" s="8"/>
      <c r="FJ495" s="8"/>
    </row>
    <row r="496" spans="1:166" x14ac:dyDescent="0.25">
      <c r="A496" t="s">
        <v>127</v>
      </c>
      <c r="C496" s="6">
        <v>39476</v>
      </c>
      <c r="D496" s="5"/>
      <c r="E496" s="6"/>
      <c r="G496" s="5">
        <v>22</v>
      </c>
      <c r="H496" t="s">
        <v>117</v>
      </c>
      <c r="I496" s="7">
        <v>7.9</v>
      </c>
      <c r="J496">
        <v>750</v>
      </c>
      <c r="K496" s="5">
        <f t="shared" si="8"/>
        <v>168.77637130801685</v>
      </c>
      <c r="L496" s="5"/>
      <c r="M496" s="8"/>
      <c r="N496" s="7">
        <v>5.15</v>
      </c>
      <c r="O496" s="7"/>
      <c r="P496" s="7"/>
      <c r="Q496" s="5"/>
      <c r="R496" s="5"/>
      <c r="S496" s="5"/>
      <c r="T496" s="5"/>
      <c r="U496" s="5"/>
      <c r="V496" s="5"/>
      <c r="W496" s="5"/>
      <c r="X496" s="8"/>
      <c r="Y496" s="8"/>
      <c r="Z496" s="8"/>
      <c r="AA496" s="8"/>
      <c r="AB496" s="8"/>
      <c r="AC496" s="5"/>
      <c r="AD496" s="8"/>
      <c r="AE496" s="8"/>
      <c r="AF496" s="8"/>
      <c r="AG496" s="8"/>
      <c r="AH496" s="8"/>
      <c r="AI496" s="8"/>
      <c r="AJ496" s="5"/>
      <c r="AK496" s="8"/>
      <c r="AL496" s="8"/>
      <c r="AM496" s="8"/>
      <c r="AN496" s="8"/>
      <c r="AO496" s="8"/>
      <c r="AP496" s="8"/>
      <c r="AQ496" s="9"/>
      <c r="AR496" s="8"/>
      <c r="AS496" s="8"/>
      <c r="AT496" s="8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8"/>
      <c r="BJ496" s="5"/>
      <c r="BK496" s="5"/>
      <c r="BL496" s="5"/>
      <c r="BM496" s="8"/>
      <c r="BN496" s="8"/>
      <c r="BO496" s="7"/>
      <c r="BP496" s="5"/>
      <c r="BQ496" s="5"/>
      <c r="BR496" s="5"/>
      <c r="BS496" s="5"/>
      <c r="BT496" s="7"/>
      <c r="BU496" s="7"/>
      <c r="BV496" s="7"/>
      <c r="BW496" s="7"/>
      <c r="BX496" s="7"/>
      <c r="BY496" s="7"/>
      <c r="BZ496" s="7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8"/>
      <c r="CL496" s="5"/>
      <c r="CM496" s="5"/>
      <c r="CN496" s="8"/>
      <c r="CO496" s="5"/>
      <c r="CP496" s="5"/>
      <c r="CQ496" s="5"/>
      <c r="CR496" s="8"/>
      <c r="CS496" s="8"/>
      <c r="CT496" s="8"/>
      <c r="CU496" s="8"/>
      <c r="CV496" s="8"/>
      <c r="CW496" s="8"/>
      <c r="CX496" s="8"/>
      <c r="CY496" s="8"/>
      <c r="CZ496" s="8"/>
      <c r="DA496" s="8"/>
      <c r="DB496" s="8"/>
      <c r="DC496" s="8"/>
      <c r="DD496" s="8"/>
      <c r="DE496" s="8"/>
      <c r="DF496" s="8"/>
      <c r="DG496" s="8"/>
      <c r="DH496" s="8"/>
      <c r="DI496" s="8"/>
      <c r="DJ496" s="8"/>
      <c r="DK496" s="8"/>
      <c r="DL496" s="8"/>
      <c r="DM496" s="8"/>
      <c r="DN496" s="8"/>
      <c r="DO496" s="8"/>
      <c r="DP496" s="8"/>
      <c r="DQ496" s="8"/>
      <c r="DR496" s="8"/>
      <c r="DS496" s="8"/>
      <c r="DT496" s="8"/>
      <c r="DU496" s="8"/>
      <c r="DV496" s="8"/>
      <c r="DW496" s="8"/>
      <c r="DX496" s="8"/>
      <c r="DY496" s="8"/>
      <c r="DZ496" s="8"/>
      <c r="EA496" s="8"/>
      <c r="EB496" s="8"/>
      <c r="EC496" s="8"/>
      <c r="ED496" s="8"/>
      <c r="EE496" s="8"/>
      <c r="EF496" s="8"/>
      <c r="EG496" s="8"/>
      <c r="EH496" s="8"/>
      <c r="EI496" s="8"/>
      <c r="EJ496" s="8"/>
      <c r="EK496" s="8"/>
      <c r="EL496" s="8"/>
      <c r="EM496" s="8"/>
      <c r="EN496" s="8"/>
      <c r="EO496" s="8"/>
      <c r="EP496" s="8"/>
      <c r="EQ496" s="8"/>
      <c r="ER496" s="8"/>
      <c r="ES496" s="8"/>
      <c r="ET496" s="8"/>
      <c r="EU496" s="8"/>
      <c r="EV496" s="8"/>
      <c r="EW496" s="8"/>
      <c r="EX496" s="8"/>
      <c r="EY496" s="8"/>
      <c r="EZ496" s="8"/>
      <c r="FA496" s="8"/>
      <c r="FB496" s="8"/>
      <c r="FC496" s="8"/>
      <c r="FD496" s="8"/>
      <c r="FE496" s="8"/>
      <c r="FF496" s="8"/>
      <c r="FG496" s="8"/>
      <c r="FH496" s="8"/>
      <c r="FI496" s="8"/>
      <c r="FJ496" s="8"/>
    </row>
    <row r="497" spans="1:166" x14ac:dyDescent="0.25">
      <c r="A497" t="s">
        <v>127</v>
      </c>
      <c r="C497" s="6">
        <v>39478</v>
      </c>
      <c r="D497" s="5"/>
      <c r="E497" s="6"/>
      <c r="G497" s="5">
        <v>24</v>
      </c>
      <c r="H497" t="s">
        <v>117</v>
      </c>
      <c r="I497" s="7">
        <v>7.9</v>
      </c>
      <c r="J497">
        <v>750</v>
      </c>
      <c r="K497" s="5">
        <f t="shared" si="8"/>
        <v>168.77637130801685</v>
      </c>
      <c r="L497" s="5"/>
      <c r="M497" s="8"/>
      <c r="N497" s="8"/>
      <c r="O497" s="8"/>
      <c r="P497" s="8"/>
      <c r="Q497" s="5"/>
      <c r="R497" s="5"/>
      <c r="S497" s="5"/>
      <c r="T497" s="5"/>
      <c r="U497" s="5"/>
      <c r="V497" s="5"/>
      <c r="W497" s="5"/>
      <c r="X497" s="8"/>
      <c r="Y497" s="8"/>
      <c r="Z497" s="8"/>
      <c r="AA497" s="8"/>
      <c r="AB497" s="8"/>
      <c r="AC497" s="5"/>
      <c r="AD497" s="8"/>
      <c r="AE497" s="8"/>
      <c r="AF497" s="8"/>
      <c r="AG497" s="8"/>
      <c r="AH497" s="8"/>
      <c r="AI497" s="8"/>
      <c r="AJ497" s="5"/>
      <c r="AK497" s="8">
        <v>0.23124013157894738</v>
      </c>
      <c r="AL497" s="8"/>
      <c r="AM497" s="8"/>
      <c r="AN497" s="8"/>
      <c r="AO497" s="8"/>
      <c r="AP497" s="8"/>
      <c r="AQ497" s="9"/>
      <c r="AR497" s="8"/>
      <c r="AS497" s="8"/>
      <c r="AT497" s="8"/>
      <c r="AU497" s="5">
        <v>0</v>
      </c>
      <c r="AV497" s="5"/>
      <c r="AW497" s="5"/>
      <c r="AX497" s="5"/>
      <c r="AY497" s="5">
        <v>0</v>
      </c>
      <c r="AZ497" s="5"/>
      <c r="BA497" s="5"/>
      <c r="BB497" s="5"/>
      <c r="BC497" s="5"/>
      <c r="BD497" s="5"/>
      <c r="BE497" s="5"/>
      <c r="BF497" s="5">
        <v>0</v>
      </c>
      <c r="BG497" s="5">
        <v>0</v>
      </c>
      <c r="BH497" s="5"/>
      <c r="BI497" s="8"/>
      <c r="BJ497" s="5"/>
      <c r="BK497" s="5"/>
      <c r="BL497" s="5"/>
      <c r="BM497" s="8"/>
      <c r="BN497" s="8"/>
      <c r="BO497" s="7"/>
      <c r="BP497" s="5"/>
      <c r="BQ497" s="5"/>
      <c r="BR497" s="5"/>
      <c r="BS497" s="5"/>
      <c r="BT497" s="7"/>
      <c r="BU497" s="7"/>
      <c r="BV497" s="7"/>
      <c r="BW497" s="7"/>
      <c r="BX497" s="7"/>
      <c r="BY497" s="7"/>
      <c r="BZ497" s="7"/>
      <c r="CA497" s="5">
        <v>0</v>
      </c>
      <c r="CB497" s="5">
        <v>0</v>
      </c>
      <c r="CC497" s="5">
        <v>0</v>
      </c>
      <c r="CD497" s="5">
        <v>0</v>
      </c>
      <c r="CE497" s="5"/>
      <c r="CF497" s="5"/>
      <c r="CG497" s="5"/>
      <c r="CH497" s="5"/>
      <c r="CI497" s="5">
        <v>0</v>
      </c>
      <c r="CJ497" s="5"/>
      <c r="CK497" s="8"/>
      <c r="CL497" s="5"/>
      <c r="CM497" s="5"/>
      <c r="CN497" s="8"/>
      <c r="CO497" s="5"/>
      <c r="CP497" s="5"/>
      <c r="CQ497" s="5"/>
      <c r="CR497" s="8"/>
      <c r="CS497" s="8"/>
      <c r="CT497" s="8"/>
      <c r="CU497" s="8"/>
      <c r="CV497" s="8"/>
      <c r="CW497" s="8"/>
      <c r="CX497" s="8"/>
      <c r="CY497" s="8"/>
      <c r="CZ497" s="8"/>
      <c r="DA497" s="8"/>
      <c r="DB497" s="8"/>
      <c r="DC497" s="8"/>
      <c r="DD497" s="8"/>
      <c r="DE497" s="8"/>
      <c r="DF497" s="8"/>
      <c r="DG497" s="8"/>
      <c r="DH497" s="8"/>
      <c r="DI497" s="8"/>
      <c r="DJ497" s="8"/>
      <c r="DK497" s="8"/>
      <c r="DL497" s="8"/>
      <c r="DM497" s="8"/>
      <c r="DN497" s="8"/>
      <c r="DO497" s="8"/>
      <c r="DP497" s="8"/>
      <c r="DQ497" s="8"/>
      <c r="DR497" s="8"/>
      <c r="DS497" s="8"/>
      <c r="DT497" s="8"/>
      <c r="DU497" s="8"/>
      <c r="DV497" s="8"/>
      <c r="DW497" s="8"/>
      <c r="DX497" s="8"/>
      <c r="DY497" s="8"/>
      <c r="DZ497" s="8"/>
      <c r="EA497" s="8"/>
      <c r="EB497" s="8"/>
      <c r="EC497" s="8"/>
      <c r="ED497" s="8"/>
      <c r="EE497" s="8"/>
      <c r="EF497" s="8"/>
      <c r="EG497" s="8"/>
      <c r="EH497" s="8"/>
      <c r="EI497" s="8"/>
      <c r="EJ497" s="8"/>
      <c r="EK497" s="8"/>
      <c r="EL497" s="8"/>
      <c r="EM497" s="8"/>
      <c r="EN497" s="8"/>
      <c r="EO497" s="8"/>
      <c r="EP497" s="8"/>
      <c r="EQ497" s="8"/>
      <c r="ER497" s="8"/>
      <c r="ES497" s="8"/>
      <c r="ET497" s="8"/>
      <c r="EU497" s="8"/>
      <c r="EV497" s="8"/>
      <c r="EW497" s="8"/>
      <c r="EX497" s="8"/>
      <c r="EY497" s="8"/>
      <c r="EZ497" s="8"/>
      <c r="FA497" s="8"/>
      <c r="FB497" s="8"/>
      <c r="FC497" s="8"/>
      <c r="FD497" s="8"/>
      <c r="FE497" s="8"/>
      <c r="FF497" s="8"/>
      <c r="FG497" s="8"/>
      <c r="FH497" s="8"/>
      <c r="FI497" s="8"/>
      <c r="FJ497" s="8"/>
    </row>
    <row r="498" spans="1:166" x14ac:dyDescent="0.25">
      <c r="A498" t="s">
        <v>127</v>
      </c>
      <c r="C498" s="6">
        <v>39480</v>
      </c>
      <c r="D498" s="5">
        <v>4</v>
      </c>
      <c r="E498" t="s">
        <v>210</v>
      </c>
      <c r="F498" t="s">
        <v>12</v>
      </c>
      <c r="G498" s="5">
        <v>26</v>
      </c>
      <c r="H498" t="s">
        <v>117</v>
      </c>
      <c r="I498" s="7">
        <v>7.9</v>
      </c>
      <c r="J498">
        <v>750</v>
      </c>
      <c r="K498" s="5">
        <f t="shared" si="8"/>
        <v>168.77637130801685</v>
      </c>
      <c r="L498" s="5"/>
      <c r="M498" s="8"/>
      <c r="N498" s="8"/>
      <c r="O498" s="8"/>
      <c r="P498" s="8"/>
      <c r="Q498" s="5"/>
      <c r="R498" s="5">
        <v>26</v>
      </c>
      <c r="S498" s="5"/>
      <c r="T498" s="5"/>
      <c r="U498" s="5"/>
      <c r="V498" s="5"/>
      <c r="W498" s="5"/>
      <c r="X498" s="8"/>
      <c r="Y498" s="8"/>
      <c r="Z498" s="8"/>
      <c r="AA498" s="8"/>
      <c r="AB498" s="8"/>
      <c r="AC498" s="5"/>
      <c r="AD498" s="8"/>
      <c r="AE498" s="8"/>
      <c r="AF498" s="8"/>
      <c r="AG498" s="8"/>
      <c r="AH498" s="8"/>
      <c r="AI498" s="8"/>
      <c r="AJ498" s="5"/>
      <c r="AK498" s="8"/>
      <c r="AL498" s="8"/>
      <c r="AM498" s="8"/>
      <c r="AN498" s="8"/>
      <c r="AO498" s="8"/>
      <c r="AP498" s="8"/>
      <c r="AQ498" s="9"/>
      <c r="AR498" s="8"/>
      <c r="AS498" s="8"/>
      <c r="AT498" s="8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8"/>
      <c r="BJ498" s="5"/>
      <c r="BK498" s="5"/>
      <c r="BL498" s="5"/>
      <c r="BM498" s="8"/>
      <c r="BN498" s="8"/>
      <c r="BO498" s="7"/>
      <c r="BP498" s="5"/>
      <c r="BQ498" s="5"/>
      <c r="BR498" s="5"/>
      <c r="BS498" s="5"/>
      <c r="BT498" s="7"/>
      <c r="BU498" s="7"/>
      <c r="BV498" s="7"/>
      <c r="BW498" s="7"/>
      <c r="BX498" s="7"/>
      <c r="BY498" s="7"/>
      <c r="BZ498" s="7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8"/>
      <c r="CL498" s="5"/>
      <c r="CM498" s="5"/>
      <c r="CN498" s="8"/>
      <c r="CO498" s="5"/>
      <c r="CP498" s="5"/>
      <c r="CQ498" s="5"/>
      <c r="CR498" s="8"/>
      <c r="CS498" s="8"/>
      <c r="CT498" s="8"/>
      <c r="CU498" s="8"/>
      <c r="CV498" s="8"/>
      <c r="CW498" s="8"/>
      <c r="CX498" s="8"/>
      <c r="CY498" s="8"/>
      <c r="CZ498" s="8"/>
      <c r="DA498" s="8"/>
      <c r="DB498" s="8"/>
      <c r="DC498" s="8"/>
      <c r="DD498" s="8"/>
      <c r="DE498" s="8"/>
      <c r="DF498" s="8"/>
      <c r="DG498" s="8"/>
      <c r="DH498" s="8"/>
      <c r="DI498" s="8"/>
      <c r="DJ498" s="8"/>
      <c r="DK498" s="8"/>
      <c r="DL498" s="8"/>
      <c r="DM498" s="8"/>
      <c r="DN498" s="8"/>
      <c r="DO498" s="8"/>
      <c r="DP498" s="8"/>
      <c r="DQ498" s="8"/>
      <c r="DR498" s="8"/>
      <c r="DS498" s="8"/>
      <c r="DT498" s="8"/>
      <c r="DU498" s="8"/>
      <c r="DV498" s="8"/>
      <c r="DW498" s="8"/>
      <c r="DX498" s="8"/>
      <c r="DY498" s="8"/>
      <c r="DZ498" s="8"/>
      <c r="EA498" s="8"/>
      <c r="EB498" s="8"/>
      <c r="EC498" s="8"/>
      <c r="ED498" s="8"/>
      <c r="EE498" s="8"/>
      <c r="EF498" s="8"/>
      <c r="EG498" s="8"/>
      <c r="EH498" s="8"/>
      <c r="EI498" s="8"/>
      <c r="EJ498" s="8"/>
      <c r="EK498" s="8"/>
      <c r="EL498" s="8"/>
      <c r="EM498" s="8"/>
      <c r="EN498" s="8"/>
      <c r="EO498" s="8"/>
      <c r="EP498" s="8"/>
      <c r="EQ498" s="8"/>
      <c r="ER498" s="8"/>
      <c r="ES498" s="8"/>
      <c r="ET498" s="8"/>
      <c r="EU498" s="8"/>
      <c r="EV498" s="8"/>
      <c r="EW498" s="8"/>
      <c r="EX498" s="8"/>
      <c r="EY498" s="8"/>
      <c r="EZ498" s="8"/>
      <c r="FA498" s="8"/>
      <c r="FB498" s="8"/>
      <c r="FC498" s="8"/>
      <c r="FD498" s="8"/>
      <c r="FE498" s="8"/>
      <c r="FF498" s="8"/>
      <c r="FG498" s="8"/>
      <c r="FH498" s="8"/>
      <c r="FI498" s="8"/>
      <c r="FJ498" s="8"/>
    </row>
    <row r="499" spans="1:166" x14ac:dyDescent="0.25">
      <c r="A499" t="s">
        <v>127</v>
      </c>
      <c r="C499" s="6">
        <v>39485</v>
      </c>
      <c r="D499" s="5"/>
      <c r="E499" s="6"/>
      <c r="G499" s="5">
        <v>31</v>
      </c>
      <c r="H499" t="s">
        <v>117</v>
      </c>
      <c r="I499" s="7">
        <v>7.9</v>
      </c>
      <c r="J499">
        <v>750</v>
      </c>
      <c r="K499" s="5">
        <f t="shared" si="8"/>
        <v>168.77637130801685</v>
      </c>
      <c r="L499" s="5"/>
      <c r="M499" s="8"/>
      <c r="N499" s="7">
        <v>8.4499999999999993</v>
      </c>
      <c r="O499" s="7"/>
      <c r="P499" s="7"/>
      <c r="Q499" s="5"/>
      <c r="R499" s="5"/>
      <c r="S499" s="5"/>
      <c r="T499" s="5"/>
      <c r="U499" s="5"/>
      <c r="V499" s="5"/>
      <c r="W499" s="5"/>
      <c r="X499" s="8"/>
      <c r="Y499" s="8"/>
      <c r="Z499" s="8"/>
      <c r="AA499" s="8"/>
      <c r="AB499" s="8"/>
      <c r="AC499" s="5"/>
      <c r="AD499" s="8"/>
      <c r="AE499" s="8"/>
      <c r="AF499" s="8"/>
      <c r="AG499" s="8"/>
      <c r="AH499" s="8"/>
      <c r="AI499" s="8"/>
      <c r="AJ499" s="5"/>
      <c r="AK499" s="8"/>
      <c r="AL499" s="8"/>
      <c r="AM499" s="8"/>
      <c r="AN499" s="8"/>
      <c r="AO499" s="8"/>
      <c r="AP499" s="8"/>
      <c r="AQ499" s="9"/>
      <c r="AR499" s="8"/>
      <c r="AS499" s="8"/>
      <c r="AT499" s="8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8"/>
      <c r="BJ499" s="5"/>
      <c r="BK499" s="5"/>
      <c r="BL499" s="5"/>
      <c r="BM499" s="8"/>
      <c r="BN499" s="8"/>
      <c r="BO499" s="7"/>
      <c r="BP499" s="5"/>
      <c r="BQ499" s="5"/>
      <c r="BR499" s="5"/>
      <c r="BS499" s="5"/>
      <c r="BT499" s="7"/>
      <c r="BU499" s="7"/>
      <c r="BV499" s="7"/>
      <c r="BW499" s="7"/>
      <c r="BX499" s="7"/>
      <c r="BY499" s="7"/>
      <c r="BZ499" s="7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8"/>
      <c r="CL499" s="5"/>
      <c r="CM499" s="5"/>
      <c r="CN499" s="8"/>
      <c r="CO499" s="5"/>
      <c r="CP499" s="5"/>
      <c r="CQ499" s="5"/>
      <c r="CR499" s="8"/>
      <c r="CS499" s="8"/>
      <c r="CT499" s="8"/>
      <c r="CU499" s="8"/>
      <c r="CV499" s="8"/>
      <c r="CW499" s="8"/>
      <c r="CX499" s="8"/>
      <c r="CY499" s="8"/>
      <c r="CZ499" s="8"/>
      <c r="DA499" s="8"/>
      <c r="DB499" s="8"/>
      <c r="DC499" s="8"/>
      <c r="DD499" s="8"/>
      <c r="DE499" s="8"/>
      <c r="DF499" s="8"/>
      <c r="DG499" s="8"/>
      <c r="DH499" s="8"/>
      <c r="DI499" s="8"/>
      <c r="DJ499" s="8"/>
      <c r="DK499" s="8"/>
      <c r="DL499" s="8"/>
      <c r="DM499" s="8"/>
      <c r="DN499" s="8"/>
      <c r="DO499" s="8"/>
      <c r="DP499" s="8"/>
      <c r="DQ499" s="8"/>
      <c r="DR499" s="8"/>
      <c r="DS499" s="8"/>
      <c r="DT499" s="8"/>
      <c r="DU499" s="8"/>
      <c r="DV499" s="8"/>
      <c r="DW499" s="8"/>
      <c r="DX499" s="8"/>
      <c r="DY499" s="8"/>
      <c r="DZ499" s="8"/>
      <c r="EA499" s="8"/>
      <c r="EB499" s="8"/>
      <c r="EC499" s="8"/>
      <c r="ED499" s="8"/>
      <c r="EE499" s="8"/>
      <c r="EF499" s="8"/>
      <c r="EG499" s="8"/>
      <c r="EH499" s="8"/>
      <c r="EI499" s="8"/>
      <c r="EJ499" s="8"/>
      <c r="EK499" s="8"/>
      <c r="EL499" s="8"/>
      <c r="EM499" s="8"/>
      <c r="EN499" s="8"/>
      <c r="EO499" s="8"/>
      <c r="EP499" s="8"/>
      <c r="EQ499" s="8"/>
      <c r="ER499" s="8"/>
      <c r="ES499" s="8"/>
      <c r="ET499" s="8"/>
      <c r="EU499" s="8"/>
      <c r="EV499" s="8"/>
      <c r="EW499" s="8"/>
      <c r="EX499" s="8"/>
      <c r="EY499" s="8"/>
      <c r="EZ499" s="8"/>
      <c r="FA499" s="8"/>
      <c r="FB499" s="8"/>
      <c r="FC499" s="8"/>
      <c r="FD499" s="8"/>
      <c r="FE499" s="8"/>
      <c r="FF499" s="8"/>
      <c r="FG499" s="8"/>
      <c r="FH499" s="8"/>
      <c r="FI499" s="8"/>
      <c r="FJ499" s="8"/>
    </row>
    <row r="500" spans="1:166" x14ac:dyDescent="0.25">
      <c r="A500" t="s">
        <v>127</v>
      </c>
      <c r="C500" s="6">
        <v>39491</v>
      </c>
      <c r="D500" s="5"/>
      <c r="E500" s="6"/>
      <c r="G500" s="5">
        <v>37</v>
      </c>
      <c r="H500" t="s">
        <v>117</v>
      </c>
      <c r="I500" s="7">
        <v>7.9</v>
      </c>
      <c r="J500">
        <v>750</v>
      </c>
      <c r="K500" s="5">
        <f t="shared" si="8"/>
        <v>168.77637130801685</v>
      </c>
      <c r="L500" s="5"/>
      <c r="M500" s="8"/>
      <c r="N500" s="7">
        <v>11.4</v>
      </c>
      <c r="O500" s="7"/>
      <c r="P500" s="7"/>
      <c r="Q500" s="5"/>
      <c r="R500" s="5"/>
      <c r="S500" s="5"/>
      <c r="T500" s="5"/>
      <c r="U500" s="5"/>
      <c r="V500" s="5"/>
      <c r="W500" s="5"/>
      <c r="X500" s="8"/>
      <c r="Y500" s="8"/>
      <c r="Z500" s="8"/>
      <c r="AA500" s="8"/>
      <c r="AB500" s="8"/>
      <c r="AC500" s="5"/>
      <c r="AD500" s="8"/>
      <c r="AE500" s="8"/>
      <c r="AF500" s="8"/>
      <c r="AG500" s="8"/>
      <c r="AH500" s="8"/>
      <c r="AI500" s="8"/>
      <c r="AJ500" s="5"/>
      <c r="AK500" s="8"/>
      <c r="AL500" s="8"/>
      <c r="AM500" s="8"/>
      <c r="AN500" s="8"/>
      <c r="AO500" s="8"/>
      <c r="AP500" s="8"/>
      <c r="AQ500" s="9"/>
      <c r="AR500" s="8"/>
      <c r="AS500" s="8"/>
      <c r="AT500" s="8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8"/>
      <c r="BJ500" s="5"/>
      <c r="BK500" s="5"/>
      <c r="BL500" s="5"/>
      <c r="BM500" s="8"/>
      <c r="BN500" s="8"/>
      <c r="BO500" s="7"/>
      <c r="BP500" s="5"/>
      <c r="BQ500" s="5"/>
      <c r="BR500" s="5"/>
      <c r="BS500" s="5"/>
      <c r="BT500" s="7"/>
      <c r="BU500" s="7"/>
      <c r="BV500" s="7"/>
      <c r="BW500" s="7"/>
      <c r="BX500" s="7"/>
      <c r="BY500" s="7"/>
      <c r="BZ500" s="7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8"/>
      <c r="CL500" s="5"/>
      <c r="CM500" s="5"/>
      <c r="CN500" s="8"/>
      <c r="CO500" s="5"/>
      <c r="CP500" s="5"/>
      <c r="CQ500" s="5"/>
      <c r="CR500" s="8"/>
      <c r="CS500" s="8"/>
      <c r="CT500" s="8"/>
      <c r="CU500" s="8"/>
      <c r="CV500" s="8"/>
      <c r="CW500" s="8"/>
      <c r="CX500" s="8"/>
      <c r="CY500" s="8"/>
      <c r="CZ500" s="8"/>
      <c r="DA500" s="8"/>
      <c r="DB500" s="8"/>
      <c r="DC500" s="8"/>
      <c r="DD500" s="8"/>
      <c r="DE500" s="8"/>
      <c r="DF500" s="8"/>
      <c r="DG500" s="8"/>
      <c r="DH500" s="8"/>
      <c r="DI500" s="8"/>
      <c r="DJ500" s="8"/>
      <c r="DK500" s="8"/>
      <c r="DL500" s="8"/>
      <c r="DM500" s="8"/>
      <c r="DN500" s="8"/>
      <c r="DO500" s="8"/>
      <c r="DP500" s="8"/>
      <c r="DQ500" s="8"/>
      <c r="DR500" s="8"/>
      <c r="DS500" s="8"/>
      <c r="DT500" s="8"/>
      <c r="DU500" s="8"/>
      <c r="DV500" s="8"/>
      <c r="DW500" s="8"/>
      <c r="DX500" s="8"/>
      <c r="DY500" s="8"/>
      <c r="DZ500" s="8"/>
      <c r="EA500" s="8"/>
      <c r="EB500" s="8"/>
      <c r="EC500" s="8"/>
      <c r="ED500" s="8"/>
      <c r="EE500" s="8"/>
      <c r="EF500" s="8"/>
      <c r="EG500" s="8"/>
      <c r="EH500" s="8"/>
      <c r="EI500" s="8"/>
      <c r="EJ500" s="8"/>
      <c r="EK500" s="8"/>
      <c r="EL500" s="8"/>
      <c r="EM500" s="8"/>
      <c r="EN500" s="8"/>
      <c r="EO500" s="8"/>
      <c r="EP500" s="8"/>
      <c r="EQ500" s="8"/>
      <c r="ER500" s="8"/>
      <c r="ES500" s="8"/>
      <c r="ET500" s="8"/>
      <c r="EU500" s="8"/>
      <c r="EV500" s="8"/>
      <c r="EW500" s="8"/>
      <c r="EX500" s="8"/>
      <c r="EY500" s="8"/>
      <c r="EZ500" s="8"/>
      <c r="FA500" s="8"/>
      <c r="FB500" s="8"/>
      <c r="FC500" s="8"/>
      <c r="FD500" s="8"/>
      <c r="FE500" s="8"/>
      <c r="FF500" s="8"/>
      <c r="FG500" s="8"/>
      <c r="FH500" s="8"/>
      <c r="FI500" s="8"/>
      <c r="FJ500" s="8"/>
    </row>
    <row r="501" spans="1:166" x14ac:dyDescent="0.25">
      <c r="A501" t="s">
        <v>127</v>
      </c>
      <c r="C501" s="6">
        <v>39496</v>
      </c>
      <c r="D501" s="5"/>
      <c r="E501" s="6"/>
      <c r="G501" s="5">
        <v>42</v>
      </c>
      <c r="H501" t="s">
        <v>117</v>
      </c>
      <c r="I501" s="7">
        <v>7.9</v>
      </c>
      <c r="J501">
        <v>750</v>
      </c>
      <c r="K501" s="5">
        <f t="shared" si="8"/>
        <v>168.77637130801685</v>
      </c>
      <c r="L501" s="5"/>
      <c r="M501" s="8"/>
      <c r="N501" s="7">
        <v>11.85</v>
      </c>
      <c r="O501" s="7"/>
      <c r="P501" s="7"/>
      <c r="Q501" s="5"/>
      <c r="R501" s="5"/>
      <c r="S501" s="5"/>
      <c r="T501" s="5"/>
      <c r="U501" s="5"/>
      <c r="V501" s="5"/>
      <c r="W501" s="5"/>
      <c r="X501" s="8"/>
      <c r="Y501" s="8"/>
      <c r="Z501" s="8"/>
      <c r="AA501" s="8"/>
      <c r="AB501" s="8"/>
      <c r="AC501" s="5"/>
      <c r="AD501" s="8"/>
      <c r="AE501" s="8"/>
      <c r="AF501" s="8"/>
      <c r="AG501" s="8"/>
      <c r="AH501" s="8"/>
      <c r="AI501" s="8"/>
      <c r="AJ501" s="5"/>
      <c r="AK501" s="8"/>
      <c r="AL501" s="8"/>
      <c r="AM501" s="8"/>
      <c r="AN501" s="8"/>
      <c r="AO501" s="8"/>
      <c r="AP501" s="8"/>
      <c r="AQ501" s="9"/>
      <c r="AR501" s="8"/>
      <c r="AS501" s="8"/>
      <c r="AT501" s="8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8"/>
      <c r="BJ501" s="5"/>
      <c r="BK501" s="5"/>
      <c r="BL501" s="5"/>
      <c r="BM501" s="8"/>
      <c r="BN501" s="8"/>
      <c r="BO501" s="7"/>
      <c r="BP501" s="5"/>
      <c r="BQ501" s="5"/>
      <c r="BR501" s="5"/>
      <c r="BS501" s="5"/>
      <c r="BT501" s="7"/>
      <c r="BU501" s="7"/>
      <c r="BV501" s="7"/>
      <c r="BW501" s="7"/>
      <c r="BX501" s="7"/>
      <c r="BY501" s="7"/>
      <c r="BZ501" s="7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8"/>
      <c r="CL501" s="5"/>
      <c r="CM501" s="5"/>
      <c r="CN501" s="8"/>
      <c r="CO501" s="5"/>
      <c r="CP501" s="5"/>
      <c r="CQ501" s="5"/>
      <c r="CR501" s="8"/>
      <c r="CS501" s="8"/>
      <c r="CT501" s="8"/>
      <c r="CU501" s="8"/>
      <c r="CV501" s="8"/>
      <c r="CW501" s="8"/>
      <c r="CX501" s="8"/>
      <c r="CY501" s="8"/>
      <c r="CZ501" s="8"/>
      <c r="DA501" s="8"/>
      <c r="DB501" s="8"/>
      <c r="DC501" s="8"/>
      <c r="DD501" s="8"/>
      <c r="DE501" s="8"/>
      <c r="DF501" s="8"/>
      <c r="DG501" s="8"/>
      <c r="DH501" s="8"/>
      <c r="DI501" s="8"/>
      <c r="DJ501" s="8"/>
      <c r="DK501" s="8"/>
      <c r="DL501" s="8"/>
      <c r="DM501" s="8"/>
      <c r="DN501" s="8"/>
      <c r="DO501" s="8"/>
      <c r="DP501" s="8"/>
      <c r="DQ501" s="8"/>
      <c r="DR501" s="8"/>
      <c r="DS501" s="8"/>
      <c r="DT501" s="8"/>
      <c r="DU501" s="8"/>
      <c r="DV501" s="8"/>
      <c r="DW501" s="8"/>
      <c r="DX501" s="8"/>
      <c r="DY501" s="8"/>
      <c r="DZ501" s="8"/>
      <c r="EA501" s="8"/>
      <c r="EB501" s="8"/>
      <c r="EC501" s="8"/>
      <c r="ED501" s="8"/>
      <c r="EE501" s="8"/>
      <c r="EF501" s="8"/>
      <c r="EG501" s="8"/>
      <c r="EH501" s="8"/>
      <c r="EI501" s="8"/>
      <c r="EJ501" s="8"/>
      <c r="EK501" s="8"/>
      <c r="EL501" s="8"/>
      <c r="EM501" s="8"/>
      <c r="EN501" s="8"/>
      <c r="EO501" s="8"/>
      <c r="EP501" s="8"/>
      <c r="EQ501" s="8"/>
      <c r="ER501" s="8"/>
      <c r="ES501" s="8"/>
      <c r="ET501" s="8"/>
      <c r="EU501" s="8"/>
      <c r="EV501" s="8"/>
      <c r="EW501" s="8"/>
      <c r="EX501" s="8"/>
      <c r="EY501" s="8"/>
      <c r="EZ501" s="8"/>
      <c r="FA501" s="8"/>
      <c r="FB501" s="8"/>
      <c r="FC501" s="8"/>
      <c r="FD501" s="8"/>
      <c r="FE501" s="8"/>
      <c r="FF501" s="8"/>
      <c r="FG501" s="8"/>
      <c r="FH501" s="8"/>
      <c r="FI501" s="8"/>
      <c r="FJ501" s="8"/>
    </row>
    <row r="502" spans="1:166" x14ac:dyDescent="0.25">
      <c r="A502" t="s">
        <v>127</v>
      </c>
      <c r="C502" s="6">
        <v>39504</v>
      </c>
      <c r="D502" s="5"/>
      <c r="E502" s="6"/>
      <c r="G502" s="5">
        <v>50</v>
      </c>
      <c r="H502" t="s">
        <v>117</v>
      </c>
      <c r="I502" s="7">
        <v>7.9</v>
      </c>
      <c r="J502">
        <v>750</v>
      </c>
      <c r="K502" s="5">
        <f t="shared" si="8"/>
        <v>168.77637130801685</v>
      </c>
      <c r="L502" s="5"/>
      <c r="M502" s="8"/>
      <c r="N502" s="7">
        <v>13.6</v>
      </c>
      <c r="O502" s="7"/>
      <c r="P502" s="7"/>
      <c r="Q502" s="5"/>
      <c r="R502" s="5"/>
      <c r="S502" s="5"/>
      <c r="T502" s="5"/>
      <c r="U502" s="5"/>
      <c r="V502" s="5"/>
      <c r="W502" s="5"/>
      <c r="X502" s="8"/>
      <c r="Y502" s="8"/>
      <c r="Z502" s="8"/>
      <c r="AA502" s="8"/>
      <c r="AB502" s="8"/>
      <c r="AC502" s="5"/>
      <c r="AD502" s="8"/>
      <c r="AE502" s="8"/>
      <c r="AF502" s="8"/>
      <c r="AG502" s="8"/>
      <c r="AH502" s="8"/>
      <c r="AI502" s="8"/>
      <c r="AJ502" s="5"/>
      <c r="AK502" s="8">
        <v>2.5479736842105263</v>
      </c>
      <c r="AL502" s="8"/>
      <c r="AM502" s="8"/>
      <c r="AN502" s="8"/>
      <c r="AO502" s="8"/>
      <c r="AP502" s="8"/>
      <c r="AQ502" s="9"/>
      <c r="AR502" s="8"/>
      <c r="AS502" s="8"/>
      <c r="AT502" s="8"/>
      <c r="AU502" s="5">
        <v>0</v>
      </c>
      <c r="AV502" s="5"/>
      <c r="AW502" s="5"/>
      <c r="AX502" s="5"/>
      <c r="AY502" s="5">
        <v>0</v>
      </c>
      <c r="AZ502" s="5"/>
      <c r="BA502" s="5"/>
      <c r="BB502" s="5"/>
      <c r="BC502" s="5"/>
      <c r="BD502" s="5"/>
      <c r="BE502" s="5"/>
      <c r="BF502" s="5">
        <v>0</v>
      </c>
      <c r="BG502" s="5">
        <v>0</v>
      </c>
      <c r="BH502" s="5"/>
      <c r="BI502" s="8"/>
      <c r="BJ502" s="5"/>
      <c r="BK502" s="5"/>
      <c r="BL502" s="5"/>
      <c r="BM502" s="8"/>
      <c r="BN502" s="8"/>
      <c r="BO502" s="7"/>
      <c r="BP502" s="5"/>
      <c r="BQ502" s="5"/>
      <c r="BR502" s="5"/>
      <c r="BS502" s="5"/>
      <c r="BT502" s="7"/>
      <c r="BU502" s="7"/>
      <c r="BV502" s="7"/>
      <c r="BW502" s="7"/>
      <c r="BX502" s="7"/>
      <c r="BY502" s="7"/>
      <c r="BZ502" s="7"/>
      <c r="CA502" s="5">
        <v>0</v>
      </c>
      <c r="CB502" s="5">
        <v>0</v>
      </c>
      <c r="CC502" s="5">
        <v>0</v>
      </c>
      <c r="CD502" s="5">
        <v>0</v>
      </c>
      <c r="CE502" s="5"/>
      <c r="CF502" s="5"/>
      <c r="CG502" s="5"/>
      <c r="CH502" s="5"/>
      <c r="CI502" s="5">
        <v>0</v>
      </c>
      <c r="CJ502" s="5"/>
      <c r="CK502" s="8"/>
      <c r="CL502" s="5"/>
      <c r="CM502" s="5"/>
      <c r="CN502" s="8"/>
      <c r="CO502" s="5"/>
      <c r="CP502" s="5"/>
      <c r="CQ502" s="5"/>
      <c r="CR502" s="8"/>
      <c r="CS502" s="8"/>
      <c r="CT502" s="8"/>
      <c r="CU502" s="8"/>
      <c r="CV502" s="8"/>
      <c r="CW502" s="8"/>
      <c r="CX502" s="8"/>
      <c r="CY502" s="8"/>
      <c r="CZ502" s="8"/>
      <c r="DA502" s="8"/>
      <c r="DB502" s="8"/>
      <c r="DC502" s="8"/>
      <c r="DD502" s="8"/>
      <c r="DE502" s="8"/>
      <c r="DF502" s="8"/>
      <c r="DG502" s="8"/>
      <c r="DH502" s="8"/>
      <c r="DI502" s="8"/>
      <c r="DJ502" s="8"/>
      <c r="DK502" s="8"/>
      <c r="DL502" s="8"/>
      <c r="DM502" s="8"/>
      <c r="DN502" s="8"/>
      <c r="DO502" s="8"/>
      <c r="DP502" s="8"/>
      <c r="DQ502" s="8"/>
      <c r="DR502" s="8"/>
      <c r="DS502" s="8"/>
      <c r="DT502" s="8"/>
      <c r="DU502" s="8"/>
      <c r="DV502" s="8"/>
      <c r="DW502" s="8"/>
      <c r="DX502" s="8"/>
      <c r="DY502" s="8"/>
      <c r="DZ502" s="8"/>
      <c r="EA502" s="8"/>
      <c r="EB502" s="8"/>
      <c r="EC502" s="8"/>
      <c r="ED502" s="8"/>
      <c r="EE502" s="8"/>
      <c r="EF502" s="8"/>
      <c r="EG502" s="8"/>
      <c r="EH502" s="8"/>
      <c r="EI502" s="8"/>
      <c r="EJ502" s="8"/>
      <c r="EK502" s="8"/>
      <c r="EL502" s="8"/>
      <c r="EM502" s="8"/>
      <c r="EN502" s="8"/>
      <c r="EO502" s="8"/>
      <c r="EP502" s="8"/>
      <c r="EQ502" s="8"/>
      <c r="ER502" s="8"/>
      <c r="ES502" s="8"/>
      <c r="ET502" s="8"/>
      <c r="EU502" s="8"/>
      <c r="EV502" s="8"/>
      <c r="EW502" s="8"/>
      <c r="EX502" s="8"/>
      <c r="EY502" s="8"/>
      <c r="EZ502" s="8"/>
      <c r="FA502" s="8"/>
      <c r="FB502" s="8"/>
      <c r="FC502" s="8"/>
      <c r="FD502" s="8"/>
      <c r="FE502" s="8"/>
      <c r="FF502" s="8"/>
      <c r="FG502" s="8"/>
      <c r="FH502" s="8"/>
      <c r="FI502" s="8"/>
      <c r="FJ502" s="8"/>
    </row>
    <row r="503" spans="1:166" x14ac:dyDescent="0.25">
      <c r="A503" t="s">
        <v>127</v>
      </c>
      <c r="C503" s="6">
        <v>39509</v>
      </c>
      <c r="D503" s="5">
        <v>4</v>
      </c>
      <c r="E503" t="s">
        <v>206</v>
      </c>
      <c r="F503" t="s">
        <v>13</v>
      </c>
      <c r="G503" s="5">
        <v>55</v>
      </c>
      <c r="H503" t="s">
        <v>117</v>
      </c>
      <c r="I503" s="7">
        <v>7.9</v>
      </c>
      <c r="J503">
        <v>750</v>
      </c>
      <c r="K503" s="5">
        <f t="shared" si="8"/>
        <v>168.77637130801685</v>
      </c>
      <c r="L503" s="5"/>
      <c r="M503" s="8"/>
      <c r="N503" s="8"/>
      <c r="O503" s="8"/>
      <c r="P503" s="8"/>
      <c r="Q503" s="5"/>
      <c r="R503" s="5"/>
      <c r="S503" s="5">
        <v>55</v>
      </c>
      <c r="T503" s="5"/>
      <c r="U503" s="5"/>
      <c r="V503" s="5"/>
      <c r="W503" s="5"/>
      <c r="X503" s="8"/>
      <c r="Y503" s="8"/>
      <c r="Z503" s="8"/>
      <c r="AA503" s="8"/>
      <c r="AB503" s="8"/>
      <c r="AC503" s="5"/>
      <c r="AD503" s="8"/>
      <c r="AE503" s="8"/>
      <c r="AF503" s="8"/>
      <c r="AG503" s="8"/>
      <c r="AH503" s="8"/>
      <c r="AI503" s="8"/>
      <c r="AJ503" s="5"/>
      <c r="AK503" s="8"/>
      <c r="AL503" s="8"/>
      <c r="AM503" s="8"/>
      <c r="AN503" s="8"/>
      <c r="AO503" s="8"/>
      <c r="AP503" s="8"/>
      <c r="AQ503" s="9"/>
      <c r="AR503" s="8"/>
      <c r="AS503" s="8"/>
      <c r="AT503" s="8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8"/>
      <c r="BJ503" s="5"/>
      <c r="BK503" s="5"/>
      <c r="BL503" s="5"/>
      <c r="BM503" s="8"/>
      <c r="BN503" s="8"/>
      <c r="BO503" s="7"/>
      <c r="BP503" s="5"/>
      <c r="BQ503" s="5"/>
      <c r="BR503" s="5"/>
      <c r="BS503" s="5"/>
      <c r="BT503" s="7"/>
      <c r="BU503" s="7"/>
      <c r="BV503" s="7"/>
      <c r="BW503" s="7"/>
      <c r="BX503" s="7"/>
      <c r="BY503" s="7"/>
      <c r="BZ503" s="7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8"/>
      <c r="CL503" s="5"/>
      <c r="CM503" s="5"/>
      <c r="CN503" s="8"/>
      <c r="CO503" s="5"/>
      <c r="CP503" s="5"/>
      <c r="CQ503" s="5"/>
      <c r="CR503" s="8"/>
      <c r="CS503" s="8"/>
      <c r="CT503" s="8"/>
      <c r="CU503" s="8"/>
      <c r="CV503" s="8"/>
      <c r="CW503" s="8"/>
      <c r="CX503" s="8"/>
      <c r="CY503" s="8"/>
      <c r="CZ503" s="8"/>
      <c r="DA503" s="8"/>
      <c r="DB503" s="8"/>
      <c r="DC503" s="8"/>
      <c r="DD503" s="8"/>
      <c r="DE503" s="8"/>
      <c r="DF503" s="8"/>
      <c r="DG503" s="8"/>
      <c r="DH503" s="8"/>
      <c r="DI503" s="8"/>
      <c r="DJ503" s="8"/>
      <c r="DK503" s="8"/>
      <c r="DL503" s="8"/>
      <c r="DM503" s="8"/>
      <c r="DN503" s="8"/>
      <c r="DO503" s="8"/>
      <c r="DP503" s="8"/>
      <c r="DQ503" s="8"/>
      <c r="DR503" s="8"/>
      <c r="DS503" s="8"/>
      <c r="DT503" s="8"/>
      <c r="DU503" s="8"/>
      <c r="DV503" s="8"/>
      <c r="DW503" s="8"/>
      <c r="DX503" s="8"/>
      <c r="DY503" s="8"/>
      <c r="DZ503" s="8"/>
      <c r="EA503" s="8"/>
      <c r="EB503" s="8"/>
      <c r="EC503" s="8"/>
      <c r="ED503" s="8"/>
      <c r="EE503" s="8"/>
      <c r="EF503" s="8"/>
      <c r="EG503" s="8"/>
      <c r="EH503" s="8"/>
      <c r="EI503" s="8"/>
      <c r="EJ503" s="8"/>
      <c r="EK503" s="8"/>
      <c r="EL503" s="8"/>
      <c r="EM503" s="8"/>
      <c r="EN503" s="8"/>
      <c r="EO503" s="8"/>
      <c r="EP503" s="8"/>
      <c r="EQ503" s="8"/>
      <c r="ER503" s="8"/>
      <c r="ES503" s="8"/>
      <c r="ET503" s="8"/>
      <c r="EU503" s="8"/>
      <c r="EV503" s="8"/>
      <c r="EW503" s="8"/>
      <c r="EX503" s="8"/>
      <c r="EY503" s="8"/>
      <c r="EZ503" s="8"/>
      <c r="FA503" s="8"/>
      <c r="FB503" s="8"/>
      <c r="FC503" s="8"/>
      <c r="FD503" s="8"/>
      <c r="FE503" s="8"/>
      <c r="FF503" s="8"/>
      <c r="FG503" s="8"/>
      <c r="FH503" s="8"/>
      <c r="FI503" s="8"/>
      <c r="FJ503" s="8"/>
    </row>
    <row r="504" spans="1:166" x14ac:dyDescent="0.25">
      <c r="A504" t="s">
        <v>127</v>
      </c>
      <c r="C504" s="6">
        <v>39510</v>
      </c>
      <c r="D504" s="5"/>
      <c r="E504" s="6"/>
      <c r="G504" s="5">
        <v>56</v>
      </c>
      <c r="H504" t="s">
        <v>117</v>
      </c>
      <c r="I504" s="7">
        <v>7.9</v>
      </c>
      <c r="J504">
        <v>750</v>
      </c>
      <c r="K504" s="5">
        <f t="shared" si="8"/>
        <v>168.77637130801685</v>
      </c>
      <c r="L504" s="5"/>
      <c r="M504" s="8"/>
      <c r="N504" s="7">
        <v>15.45</v>
      </c>
      <c r="O504" s="7"/>
      <c r="P504" s="7"/>
      <c r="Q504" s="5"/>
      <c r="R504" s="5"/>
      <c r="S504" s="5"/>
      <c r="T504" s="5"/>
      <c r="U504" s="5"/>
      <c r="V504" s="5"/>
      <c r="W504" s="5"/>
      <c r="X504" s="8"/>
      <c r="Y504" s="8"/>
      <c r="Z504" s="8"/>
      <c r="AA504" s="8"/>
      <c r="AB504" s="8"/>
      <c r="AC504" s="5">
        <v>258.85442192482446</v>
      </c>
      <c r="AD504" s="8"/>
      <c r="AE504" s="8"/>
      <c r="AF504" s="8"/>
      <c r="AG504" s="8"/>
      <c r="AH504" s="8"/>
      <c r="AI504" s="8"/>
      <c r="AJ504" s="5">
        <v>156.81429344090179</v>
      </c>
      <c r="AK504" s="8">
        <v>3.0594560676999309</v>
      </c>
      <c r="AL504" s="8"/>
      <c r="AM504" s="8"/>
      <c r="AN504" s="8"/>
      <c r="AO504" s="8"/>
      <c r="AP504" s="8"/>
      <c r="AQ504" s="9">
        <f>AK504/AJ504</f>
        <v>1.9510058685134724E-2</v>
      </c>
      <c r="AR504" s="8"/>
      <c r="AS504" s="8"/>
      <c r="AT504" s="8"/>
      <c r="AU504" s="5">
        <v>6.8183063404448747</v>
      </c>
      <c r="AV504" s="5"/>
      <c r="AW504" s="5"/>
      <c r="AX504" s="5"/>
      <c r="AY504" s="5">
        <v>1.4337186165690321</v>
      </c>
      <c r="AZ504" s="5"/>
      <c r="BA504" s="5"/>
      <c r="BB504" s="5"/>
      <c r="BC504" s="5"/>
      <c r="BD504" s="5"/>
      <c r="BE504" s="5"/>
      <c r="BF504" s="5">
        <v>0</v>
      </c>
      <c r="BG504" s="5">
        <v>0</v>
      </c>
      <c r="BH504" s="5">
        <v>8.2520249570139068</v>
      </c>
      <c r="BI504" s="8"/>
      <c r="BJ504" s="5"/>
      <c r="BK504" s="5">
        <f>AC504+AJ504+BH504</f>
        <v>423.92074032274019</v>
      </c>
      <c r="BL504" s="5"/>
      <c r="BM504" s="8">
        <f>BH504/BK504</f>
        <v>1.9465961846385386E-2</v>
      </c>
      <c r="BN504" s="8"/>
      <c r="BO504" s="7"/>
      <c r="BP504" s="5"/>
      <c r="BQ504" s="5"/>
      <c r="BR504" s="5"/>
      <c r="BS504" s="5"/>
      <c r="BT504" s="7"/>
      <c r="BU504" s="7"/>
      <c r="BV504" s="7"/>
      <c r="BW504" s="7"/>
      <c r="BX504" s="8">
        <f>AC504/BK504</f>
        <v>0.61061985721140444</v>
      </c>
      <c r="BY504" s="8">
        <f>AJ504/BK504</f>
        <v>0.36991418094221012</v>
      </c>
      <c r="BZ504" s="8">
        <f>BH504/BK504</f>
        <v>1.9465961846385386E-2</v>
      </c>
      <c r="CA504" s="5">
        <v>133.84985286944084</v>
      </c>
      <c r="CB504" s="5">
        <v>125.33514377020008</v>
      </c>
      <c r="CC504" s="5">
        <v>8.5147090992407737</v>
      </c>
      <c r="CD504" s="5">
        <v>0</v>
      </c>
      <c r="CE504" s="5"/>
      <c r="CF504" s="5"/>
      <c r="CG504" s="5"/>
      <c r="CH504" s="5"/>
      <c r="CI504" s="5">
        <v>0</v>
      </c>
      <c r="CJ504" s="5"/>
      <c r="CK504" s="8"/>
      <c r="CL504" s="5"/>
      <c r="CM504" s="5"/>
      <c r="CN504" s="8"/>
      <c r="CO504" s="5"/>
      <c r="CP504" s="5"/>
      <c r="CQ504" s="5"/>
      <c r="CR504" s="8"/>
      <c r="CS504" s="8"/>
      <c r="CT504" s="8"/>
      <c r="CU504" s="8"/>
      <c r="CV504" s="8"/>
      <c r="CW504" s="8"/>
      <c r="CX504" s="8"/>
      <c r="CY504" s="8"/>
      <c r="CZ504" s="8"/>
      <c r="DA504" s="8"/>
      <c r="DB504" s="8"/>
      <c r="DC504" s="8"/>
      <c r="DD504" s="8"/>
      <c r="DE504" s="8"/>
      <c r="DF504" s="8"/>
      <c r="DG504" s="8"/>
      <c r="DH504" s="8"/>
      <c r="DI504" s="8"/>
      <c r="DJ504" s="8"/>
      <c r="DK504" s="8"/>
      <c r="DL504" s="8"/>
      <c r="DM504" s="8"/>
      <c r="DN504" s="8"/>
      <c r="DO504" s="8"/>
      <c r="DP504" s="8"/>
      <c r="DQ504" s="8"/>
      <c r="DR504" s="8"/>
      <c r="DS504" s="8"/>
      <c r="DT504" s="8"/>
      <c r="DU504" s="8"/>
      <c r="DV504" s="8"/>
      <c r="DW504" s="8"/>
      <c r="DX504" s="8"/>
      <c r="DY504" s="8"/>
      <c r="DZ504" s="8"/>
      <c r="EA504" s="8"/>
      <c r="EB504" s="8"/>
      <c r="EC504" s="8"/>
      <c r="ED504" s="8"/>
      <c r="EE504" s="8"/>
      <c r="EF504" s="8"/>
      <c r="EG504" s="8"/>
      <c r="EH504" s="8"/>
      <c r="EI504" s="8"/>
      <c r="EJ504" s="8"/>
      <c r="EK504" s="8"/>
      <c r="EL504" s="8"/>
      <c r="EM504" s="8"/>
      <c r="EN504" s="8"/>
      <c r="EO504" s="8"/>
      <c r="EP504" s="8"/>
      <c r="EQ504" s="8"/>
      <c r="ER504" s="8"/>
      <c r="ES504" s="8"/>
      <c r="ET504" s="8"/>
      <c r="EU504" s="8"/>
      <c r="EV504" s="8"/>
      <c r="EW504" s="8"/>
      <c r="EX504" s="8"/>
      <c r="EY504" s="8"/>
      <c r="EZ504" s="8"/>
      <c r="FA504" s="8"/>
      <c r="FB504" s="8"/>
      <c r="FC504" s="8"/>
      <c r="FD504" s="8"/>
      <c r="FE504" s="8"/>
      <c r="FF504" s="8"/>
      <c r="FG504" s="8"/>
      <c r="FH504" s="8"/>
      <c r="FI504" s="8"/>
      <c r="FJ504" s="8"/>
    </row>
    <row r="505" spans="1:166" x14ac:dyDescent="0.25">
      <c r="A505" t="s">
        <v>127</v>
      </c>
      <c r="C505" s="6">
        <v>39514</v>
      </c>
      <c r="D505" s="5"/>
      <c r="E505" s="6"/>
      <c r="G505" s="5">
        <v>60</v>
      </c>
      <c r="H505" t="s">
        <v>117</v>
      </c>
      <c r="I505" s="7">
        <v>7.9</v>
      </c>
      <c r="J505">
        <v>750</v>
      </c>
      <c r="K505" s="5">
        <f t="shared" si="8"/>
        <v>168.77637130801685</v>
      </c>
      <c r="L505" s="5"/>
      <c r="M505" s="8"/>
      <c r="N505" s="7">
        <v>18.3</v>
      </c>
      <c r="O505" s="7"/>
      <c r="P505" s="7"/>
      <c r="Q505" s="5"/>
      <c r="R505" s="5"/>
      <c r="S505" s="5"/>
      <c r="T505" s="5"/>
      <c r="U505" s="5"/>
      <c r="V505" s="5"/>
      <c r="W505" s="5"/>
      <c r="X505" s="8"/>
      <c r="Y505" s="8"/>
      <c r="Z505" s="8"/>
      <c r="AA505" s="8"/>
      <c r="AB505" s="8"/>
      <c r="AC505" s="5"/>
      <c r="AD505" s="8"/>
      <c r="AE505" s="8"/>
      <c r="AF505" s="8"/>
      <c r="AG505" s="8"/>
      <c r="AH505" s="8"/>
      <c r="AI505" s="8"/>
      <c r="AJ505" s="5"/>
      <c r="AK505" s="8"/>
      <c r="AL505" s="8"/>
      <c r="AM505" s="8"/>
      <c r="AN505" s="8"/>
      <c r="AO505" s="8"/>
      <c r="AP505" s="8"/>
      <c r="AQ505" s="9"/>
      <c r="AR505" s="8"/>
      <c r="AS505" s="8"/>
      <c r="AT505" s="8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8"/>
      <c r="BJ505" s="5"/>
      <c r="BK505" s="5"/>
      <c r="BL505" s="5"/>
      <c r="BM505" s="8"/>
      <c r="BN505" s="8"/>
      <c r="BO505" s="7"/>
      <c r="BP505" s="5"/>
      <c r="BQ505" s="5"/>
      <c r="BR505" s="5"/>
      <c r="BS505" s="5"/>
      <c r="BT505" s="7"/>
      <c r="BU505" s="7"/>
      <c r="BV505" s="7"/>
      <c r="BW505" s="7"/>
      <c r="BX505" s="7"/>
      <c r="BY505" s="7"/>
      <c r="BZ505" s="7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8"/>
      <c r="CL505" s="5"/>
      <c r="CM505" s="5"/>
      <c r="CN505" s="8"/>
      <c r="CO505" s="5"/>
      <c r="CP505" s="5"/>
      <c r="CQ505" s="5"/>
      <c r="CR505" s="8"/>
      <c r="CS505" s="8"/>
      <c r="CT505" s="8"/>
      <c r="CU505" s="8"/>
      <c r="CV505" s="8"/>
      <c r="CW505" s="8"/>
      <c r="CX505" s="8"/>
      <c r="CY505" s="8"/>
      <c r="CZ505" s="8"/>
      <c r="DA505" s="8"/>
      <c r="DB505" s="8"/>
      <c r="DC505" s="8"/>
      <c r="DD505" s="8"/>
      <c r="DE505" s="8"/>
      <c r="DF505" s="8"/>
      <c r="DG505" s="8"/>
      <c r="DH505" s="8"/>
      <c r="DI505" s="8"/>
      <c r="DJ505" s="8"/>
      <c r="DK505" s="8"/>
      <c r="DL505" s="8"/>
      <c r="DM505" s="8"/>
      <c r="DN505" s="8"/>
      <c r="DO505" s="8"/>
      <c r="DP505" s="8"/>
      <c r="DQ505" s="8"/>
      <c r="DR505" s="8"/>
      <c r="DS505" s="8"/>
      <c r="DT505" s="8"/>
      <c r="DU505" s="8"/>
      <c r="DV505" s="8"/>
      <c r="DW505" s="8"/>
      <c r="DX505" s="8"/>
      <c r="DY505" s="8"/>
      <c r="DZ505" s="8"/>
      <c r="EA505" s="8"/>
      <c r="EB505" s="8"/>
      <c r="EC505" s="8"/>
      <c r="ED505" s="8"/>
      <c r="EE505" s="8"/>
      <c r="EF505" s="8"/>
      <c r="EG505" s="8"/>
      <c r="EH505" s="8"/>
      <c r="EI505" s="8"/>
      <c r="EJ505" s="8"/>
      <c r="EK505" s="8"/>
      <c r="EL505" s="8"/>
      <c r="EM505" s="8"/>
      <c r="EN505" s="8"/>
      <c r="EO505" s="8"/>
      <c r="EP505" s="8"/>
      <c r="EQ505" s="8"/>
      <c r="ER505" s="8"/>
      <c r="ES505" s="8"/>
      <c r="ET505" s="8"/>
      <c r="EU505" s="8"/>
      <c r="EV505" s="8"/>
      <c r="EW505" s="8"/>
      <c r="EX505" s="8"/>
      <c r="EY505" s="8"/>
      <c r="EZ505" s="8"/>
      <c r="FA505" s="8"/>
      <c r="FB505" s="8"/>
      <c r="FC505" s="8"/>
      <c r="FD505" s="8"/>
      <c r="FE505" s="8"/>
      <c r="FF505" s="8"/>
      <c r="FG505" s="8"/>
      <c r="FH505" s="8"/>
      <c r="FI505" s="8"/>
      <c r="FJ505" s="8"/>
    </row>
    <row r="506" spans="1:166" x14ac:dyDescent="0.25">
      <c r="A506" t="s">
        <v>127</v>
      </c>
      <c r="C506" s="6">
        <v>39524</v>
      </c>
      <c r="D506" s="5"/>
      <c r="E506" s="6"/>
      <c r="G506" s="5">
        <v>70</v>
      </c>
      <c r="H506" t="s">
        <v>117</v>
      </c>
      <c r="I506" s="7">
        <v>7.9</v>
      </c>
      <c r="J506">
        <v>750</v>
      </c>
      <c r="K506" s="5">
        <f t="shared" si="8"/>
        <v>168.77637130801685</v>
      </c>
      <c r="L506" s="5"/>
      <c r="M506" s="8"/>
      <c r="N506" s="7">
        <v>19.399999999999999</v>
      </c>
      <c r="O506" s="7"/>
      <c r="P506" s="7"/>
      <c r="Q506" s="5"/>
      <c r="R506" s="5"/>
      <c r="S506" s="5"/>
      <c r="T506" s="5"/>
      <c r="U506" s="5"/>
      <c r="V506" s="5"/>
      <c r="W506" s="5"/>
      <c r="X506" s="8"/>
      <c r="Y506" s="8"/>
      <c r="Z506" s="8"/>
      <c r="AA506" s="8"/>
      <c r="AB506" s="8"/>
      <c r="AC506" s="5">
        <v>433.04629913408189</v>
      </c>
      <c r="AD506" s="8"/>
      <c r="AE506" s="8"/>
      <c r="AF506" s="8"/>
      <c r="AG506" s="8"/>
      <c r="AH506" s="8"/>
      <c r="AI506" s="8"/>
      <c r="AJ506" s="5">
        <v>226.01165549812964</v>
      </c>
      <c r="AK506" s="8">
        <v>3.5592237216868861</v>
      </c>
      <c r="AL506" s="8"/>
      <c r="AM506" s="8"/>
      <c r="AN506" s="8"/>
      <c r="AO506" s="8"/>
      <c r="AP506" s="8"/>
      <c r="AQ506" s="9">
        <f>AK506/AJ506</f>
        <v>1.5747965359761459E-2</v>
      </c>
      <c r="AR506" s="8"/>
      <c r="AS506" s="8"/>
      <c r="AT506" s="8"/>
      <c r="AU506" s="5">
        <v>27.136212675062971</v>
      </c>
      <c r="AV506" s="5"/>
      <c r="AW506" s="5"/>
      <c r="AX506" s="5"/>
      <c r="AY506" s="5">
        <v>608.97526858390461</v>
      </c>
      <c r="AZ506" s="5"/>
      <c r="BA506" s="5"/>
      <c r="BB506" s="5"/>
      <c r="BC506" s="5"/>
      <c r="BD506" s="5"/>
      <c r="BE506" s="5"/>
      <c r="BF506" s="5">
        <v>0</v>
      </c>
      <c r="BG506" s="5">
        <v>0</v>
      </c>
      <c r="BH506" s="5">
        <v>636.11148125896761</v>
      </c>
      <c r="BI506" s="8"/>
      <c r="BJ506" s="5"/>
      <c r="BK506" s="5">
        <f>AC506+AJ506+BH506</f>
        <v>1295.1694358911791</v>
      </c>
      <c r="BL506" s="5"/>
      <c r="BM506" s="8">
        <f>BH506/BK506</f>
        <v>0.4911415168018326</v>
      </c>
      <c r="BN506" s="8"/>
      <c r="BO506" s="7"/>
      <c r="BP506" s="5"/>
      <c r="BQ506" s="5"/>
      <c r="BR506" s="5"/>
      <c r="BS506" s="5"/>
      <c r="BT506" s="7"/>
      <c r="BU506" s="7"/>
      <c r="BV506" s="7"/>
      <c r="BW506" s="7"/>
      <c r="BX506" s="8">
        <f>AC506/BK506</f>
        <v>0.33435494008250105</v>
      </c>
      <c r="BY506" s="8">
        <f>AJ506/BK506</f>
        <v>0.17450354311566635</v>
      </c>
      <c r="BZ506" s="8">
        <f>BH506/BK506</f>
        <v>0.4911415168018326</v>
      </c>
      <c r="CA506" s="5">
        <v>295.63986959710473</v>
      </c>
      <c r="CB506" s="5">
        <v>232.16936723388199</v>
      </c>
      <c r="CC506" s="5">
        <v>63.470502363222721</v>
      </c>
      <c r="CD506" s="5">
        <v>0</v>
      </c>
      <c r="CE506" s="5"/>
      <c r="CF506" s="5"/>
      <c r="CG506" s="5"/>
      <c r="CH506" s="5"/>
      <c r="CI506" s="5">
        <v>0</v>
      </c>
      <c r="CJ506" s="5"/>
      <c r="CK506" s="8"/>
      <c r="CL506" s="5"/>
      <c r="CM506" s="5"/>
      <c r="CN506" s="8"/>
      <c r="CO506" s="5"/>
      <c r="CP506" s="5"/>
      <c r="CQ506" s="5"/>
      <c r="CR506" s="8"/>
      <c r="CS506" s="8"/>
      <c r="CT506" s="8"/>
      <c r="CU506" s="8"/>
      <c r="CV506" s="8"/>
      <c r="CW506" s="8"/>
      <c r="CX506" s="8"/>
      <c r="CY506" s="8"/>
      <c r="CZ506" s="8"/>
      <c r="DA506" s="8"/>
      <c r="DB506" s="8"/>
      <c r="DC506" s="8"/>
      <c r="DD506" s="8"/>
      <c r="DE506" s="8"/>
      <c r="DF506" s="8"/>
      <c r="DG506" s="8"/>
      <c r="DH506" s="8"/>
      <c r="DI506" s="8"/>
      <c r="DJ506" s="8"/>
      <c r="DK506" s="8"/>
      <c r="DL506" s="8"/>
      <c r="DM506" s="8"/>
      <c r="DN506" s="8"/>
      <c r="DO506" s="8"/>
      <c r="DP506" s="8"/>
      <c r="DQ506" s="8"/>
      <c r="DR506" s="8"/>
      <c r="DS506" s="8"/>
      <c r="DT506" s="8"/>
      <c r="DU506" s="8"/>
      <c r="DV506" s="8"/>
      <c r="DW506" s="8"/>
      <c r="DX506" s="8"/>
      <c r="DY506" s="8"/>
      <c r="DZ506" s="8"/>
      <c r="EA506" s="8"/>
      <c r="EB506" s="8"/>
      <c r="EC506" s="8"/>
      <c r="ED506" s="8"/>
      <c r="EE506" s="8"/>
      <c r="EF506" s="8"/>
      <c r="EG506" s="8"/>
      <c r="EH506" s="8"/>
      <c r="EI506" s="8"/>
      <c r="EJ506" s="8"/>
      <c r="EK506" s="8"/>
      <c r="EL506" s="8"/>
      <c r="EM506" s="8"/>
      <c r="EN506" s="8"/>
      <c r="EO506" s="8"/>
      <c r="EP506" s="8"/>
      <c r="EQ506" s="8"/>
      <c r="ER506" s="8"/>
      <c r="ES506" s="8"/>
      <c r="ET506" s="8"/>
      <c r="EU506" s="8"/>
      <c r="EV506" s="8"/>
      <c r="EW506" s="8"/>
      <c r="EX506" s="8"/>
      <c r="EY506" s="8"/>
      <c r="EZ506" s="8"/>
      <c r="FA506" s="8"/>
      <c r="FB506" s="8"/>
      <c r="FC506" s="8"/>
      <c r="FD506" s="8"/>
      <c r="FE506" s="8"/>
      <c r="FF506" s="8"/>
      <c r="FG506" s="8"/>
      <c r="FH506" s="8"/>
      <c r="FI506" s="8"/>
      <c r="FJ506" s="8"/>
    </row>
    <row r="507" spans="1:166" x14ac:dyDescent="0.25">
      <c r="A507" t="s">
        <v>127</v>
      </c>
      <c r="C507" s="6">
        <v>39532</v>
      </c>
      <c r="D507" s="5"/>
      <c r="E507" s="6"/>
      <c r="G507" s="5">
        <v>78</v>
      </c>
      <c r="H507" t="s">
        <v>117</v>
      </c>
      <c r="I507" s="7">
        <v>7.9</v>
      </c>
      <c r="J507">
        <v>750</v>
      </c>
      <c r="K507" s="5">
        <f t="shared" si="8"/>
        <v>168.77637130801685</v>
      </c>
      <c r="L507" s="5"/>
      <c r="M507" s="8"/>
      <c r="N507" s="7">
        <v>21.2</v>
      </c>
      <c r="O507" s="7"/>
      <c r="P507" s="7"/>
      <c r="Q507" s="5"/>
      <c r="R507" s="5"/>
      <c r="S507" s="5"/>
      <c r="T507" s="5"/>
      <c r="U507" s="5"/>
      <c r="V507" s="5"/>
      <c r="W507" s="5"/>
      <c r="X507" s="8"/>
      <c r="Y507" s="8"/>
      <c r="Z507" s="8"/>
      <c r="AA507" s="8"/>
      <c r="AB507" s="8"/>
      <c r="AC507" s="5"/>
      <c r="AD507" s="8"/>
      <c r="AE507" s="8"/>
      <c r="AF507" s="8"/>
      <c r="AG507" s="8"/>
      <c r="AH507" s="8"/>
      <c r="AI507" s="8"/>
      <c r="AJ507" s="5"/>
      <c r="AK507" s="8"/>
      <c r="AL507" s="8"/>
      <c r="AM507" s="8"/>
      <c r="AN507" s="8"/>
      <c r="AO507" s="8"/>
      <c r="AP507" s="8"/>
      <c r="AQ507" s="9"/>
      <c r="AR507" s="8"/>
      <c r="AS507" s="8"/>
      <c r="AT507" s="8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8"/>
      <c r="BJ507" s="5"/>
      <c r="BK507" s="5"/>
      <c r="BL507" s="5"/>
      <c r="BM507" s="8"/>
      <c r="BN507" s="8"/>
      <c r="BO507" s="7"/>
      <c r="BP507" s="5"/>
      <c r="BQ507" s="5"/>
      <c r="BR507" s="5"/>
      <c r="BS507" s="5"/>
      <c r="BT507" s="7"/>
      <c r="BU507" s="7"/>
      <c r="BV507" s="7"/>
      <c r="BW507" s="7"/>
      <c r="BX507" s="7"/>
      <c r="BY507" s="7"/>
      <c r="BZ507" s="7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8"/>
      <c r="CL507" s="5"/>
      <c r="CM507" s="5"/>
      <c r="CN507" s="8"/>
      <c r="CO507" s="5"/>
      <c r="CP507" s="5"/>
      <c r="CQ507" s="5"/>
      <c r="CR507" s="8"/>
      <c r="CS507" s="8"/>
      <c r="CT507" s="8"/>
      <c r="CU507" s="8"/>
      <c r="CV507" s="8"/>
      <c r="CW507" s="8"/>
      <c r="CX507" s="8"/>
      <c r="CY507" s="8"/>
      <c r="CZ507" s="8"/>
      <c r="DA507" s="8"/>
      <c r="DB507" s="8"/>
      <c r="DC507" s="8"/>
      <c r="DD507" s="8"/>
      <c r="DE507" s="8"/>
      <c r="DF507" s="8"/>
      <c r="DG507" s="8"/>
      <c r="DH507" s="8"/>
      <c r="DI507" s="8"/>
      <c r="DJ507" s="8"/>
      <c r="DK507" s="8"/>
      <c r="DL507" s="8"/>
      <c r="DM507" s="8"/>
      <c r="DN507" s="8"/>
      <c r="DO507" s="8"/>
      <c r="DP507" s="8"/>
      <c r="DQ507" s="8"/>
      <c r="DR507" s="8"/>
      <c r="DS507" s="8"/>
      <c r="DT507" s="8"/>
      <c r="DU507" s="8"/>
      <c r="DV507" s="8"/>
      <c r="DW507" s="8"/>
      <c r="DX507" s="8"/>
      <c r="DY507" s="8"/>
      <c r="DZ507" s="8"/>
      <c r="EA507" s="8"/>
      <c r="EB507" s="8"/>
      <c r="EC507" s="8"/>
      <c r="ED507" s="8"/>
      <c r="EE507" s="8"/>
      <c r="EF507" s="8"/>
      <c r="EG507" s="8"/>
      <c r="EH507" s="8"/>
      <c r="EI507" s="8"/>
      <c r="EJ507" s="8"/>
      <c r="EK507" s="8"/>
      <c r="EL507" s="8"/>
      <c r="EM507" s="8"/>
      <c r="EN507" s="8"/>
      <c r="EO507" s="8"/>
      <c r="EP507" s="8"/>
      <c r="EQ507" s="8"/>
      <c r="ER507" s="8"/>
      <c r="ES507" s="8"/>
      <c r="ET507" s="8"/>
      <c r="EU507" s="8"/>
      <c r="EV507" s="8"/>
      <c r="EW507" s="8"/>
      <c r="EX507" s="8"/>
      <c r="EY507" s="8"/>
      <c r="EZ507" s="8"/>
      <c r="FA507" s="8"/>
      <c r="FB507" s="8"/>
      <c r="FC507" s="8"/>
      <c r="FD507" s="8"/>
      <c r="FE507" s="8"/>
      <c r="FF507" s="8"/>
      <c r="FG507" s="8"/>
      <c r="FH507" s="8"/>
      <c r="FI507" s="8"/>
      <c r="FJ507" s="8"/>
    </row>
    <row r="508" spans="1:166" x14ac:dyDescent="0.25">
      <c r="A508" t="s">
        <v>127</v>
      </c>
      <c r="C508" s="6">
        <v>39538</v>
      </c>
      <c r="D508" s="5">
        <v>6</v>
      </c>
      <c r="E508" s="6" t="s">
        <v>239</v>
      </c>
      <c r="F508" t="s">
        <v>89</v>
      </c>
      <c r="G508" s="5">
        <v>84</v>
      </c>
      <c r="H508" t="s">
        <v>117</v>
      </c>
      <c r="I508" s="7">
        <v>7.9</v>
      </c>
      <c r="J508">
        <v>750</v>
      </c>
      <c r="K508" s="5">
        <f t="shared" si="8"/>
        <v>168.77637130801685</v>
      </c>
      <c r="L508" s="5"/>
      <c r="M508" s="8"/>
      <c r="N508" s="8"/>
      <c r="O508" s="8"/>
      <c r="P508" s="8"/>
      <c r="Q508" s="5"/>
      <c r="R508" s="5"/>
      <c r="S508" s="5"/>
      <c r="T508" s="5"/>
      <c r="U508" s="5"/>
      <c r="V508" s="5"/>
      <c r="W508" s="5"/>
      <c r="X508" s="8"/>
      <c r="Y508" s="8"/>
      <c r="Z508" s="8"/>
      <c r="AA508" s="8"/>
      <c r="AB508" s="8"/>
      <c r="AC508" s="5">
        <v>558.00450901037061</v>
      </c>
      <c r="AD508" s="8"/>
      <c r="AE508" s="8"/>
      <c r="AF508" s="8"/>
      <c r="AG508" s="8"/>
      <c r="AH508" s="8"/>
      <c r="AI508" s="8"/>
      <c r="AJ508" s="5">
        <v>289.42046064783483</v>
      </c>
      <c r="AK508" s="8">
        <v>4.2539936715376765</v>
      </c>
      <c r="AL508" s="8"/>
      <c r="AM508" s="8"/>
      <c r="AN508" s="8"/>
      <c r="AO508" s="8"/>
      <c r="AP508" s="8"/>
      <c r="AQ508" s="9">
        <f>AK508/AJ508</f>
        <v>1.4698316981514005E-2</v>
      </c>
      <c r="AR508" s="8"/>
      <c r="AS508" s="8"/>
      <c r="AT508" s="8"/>
      <c r="AU508" s="5">
        <v>20.131335416551352</v>
      </c>
      <c r="AV508" s="5"/>
      <c r="AW508" s="5"/>
      <c r="AX508" s="5"/>
      <c r="AY508" s="5">
        <v>373.31020091682393</v>
      </c>
      <c r="AZ508" s="5"/>
      <c r="BA508" s="5"/>
      <c r="BB508" s="5"/>
      <c r="BC508" s="5"/>
      <c r="BD508" s="5"/>
      <c r="BE508" s="5"/>
      <c r="BF508" s="5">
        <v>0</v>
      </c>
      <c r="BG508" s="5">
        <v>0</v>
      </c>
      <c r="BH508" s="5">
        <v>393.44153633337527</v>
      </c>
      <c r="BI508" s="8"/>
      <c r="BJ508" s="5"/>
      <c r="BK508" s="5">
        <f>AC508+AJ508+BH508</f>
        <v>1240.8665059915807</v>
      </c>
      <c r="BL508" s="5"/>
      <c r="BM508" s="8">
        <f>BH508/BK508</f>
        <v>0.31706999458332125</v>
      </c>
      <c r="BN508" s="8"/>
      <c r="BO508" s="7"/>
      <c r="BP508" s="5"/>
      <c r="BQ508" s="5"/>
      <c r="BR508" s="5"/>
      <c r="BS508" s="5"/>
      <c r="BT508" s="7"/>
      <c r="BU508" s="7"/>
      <c r="BV508" s="7"/>
      <c r="BW508" s="7"/>
      <c r="BX508" s="8">
        <f>AC508/BK508</f>
        <v>0.4496893955280607</v>
      </c>
      <c r="BY508" s="8">
        <f>AJ508/BK508</f>
        <v>0.23324060988861808</v>
      </c>
      <c r="BZ508" s="8">
        <f>BH508/BK508</f>
        <v>0.31706999458332125</v>
      </c>
      <c r="CA508" s="5">
        <v>345.06405307439388</v>
      </c>
      <c r="CB508" s="5">
        <v>145.16641522362136</v>
      </c>
      <c r="CC508" s="5">
        <v>199.89763785077253</v>
      </c>
      <c r="CD508" s="5">
        <v>0</v>
      </c>
      <c r="CE508" s="5"/>
      <c r="CF508" s="5"/>
      <c r="CG508" s="5"/>
      <c r="CH508" s="5"/>
      <c r="CI508" s="5">
        <v>0</v>
      </c>
      <c r="CJ508" s="5"/>
      <c r="CK508" s="8"/>
      <c r="CL508" s="5"/>
      <c r="CM508" s="5"/>
      <c r="CN508" s="8"/>
      <c r="CO508" s="5"/>
      <c r="CP508" s="5"/>
      <c r="CQ508" s="5"/>
      <c r="CR508" s="8"/>
      <c r="CS508" s="8"/>
      <c r="CT508" s="8"/>
      <c r="CU508" s="8"/>
      <c r="CV508" s="8"/>
      <c r="CW508" s="8"/>
      <c r="CX508" s="8"/>
      <c r="CY508" s="8"/>
      <c r="CZ508" s="8"/>
      <c r="DA508" s="8"/>
      <c r="DB508" s="8"/>
      <c r="DC508" s="8"/>
      <c r="DD508" s="8"/>
      <c r="DE508" s="8"/>
      <c r="DF508" s="8"/>
      <c r="DG508" s="8"/>
      <c r="DH508" s="8"/>
      <c r="DI508" s="8"/>
      <c r="DJ508" s="8"/>
      <c r="DK508" s="8"/>
      <c r="DL508" s="8"/>
      <c r="DM508" s="8"/>
      <c r="DN508" s="8"/>
      <c r="DO508" s="8"/>
      <c r="DP508" s="8"/>
      <c r="DQ508" s="8"/>
      <c r="DR508" s="8"/>
      <c r="DS508" s="8"/>
      <c r="DT508" s="8"/>
      <c r="DU508" s="8"/>
      <c r="DV508" s="8"/>
      <c r="DW508" s="8"/>
      <c r="DX508" s="8"/>
      <c r="DY508" s="8"/>
      <c r="DZ508" s="8"/>
      <c r="EA508" s="8"/>
      <c r="EB508" s="8"/>
      <c r="EC508" s="8"/>
      <c r="ED508" s="8"/>
      <c r="EE508" s="8"/>
      <c r="EF508" s="8"/>
      <c r="EG508" s="8"/>
      <c r="EH508" s="8"/>
      <c r="EI508" s="8"/>
      <c r="EJ508" s="8"/>
      <c r="EK508" s="8"/>
      <c r="EL508" s="8"/>
      <c r="EM508" s="8"/>
      <c r="EN508" s="8"/>
      <c r="EO508" s="8"/>
      <c r="EP508" s="8"/>
      <c r="EQ508" s="8"/>
      <c r="ER508" s="8"/>
      <c r="ES508" s="8"/>
      <c r="ET508" s="8"/>
      <c r="EU508" s="8"/>
      <c r="EV508" s="8"/>
      <c r="EW508" s="8"/>
      <c r="EX508" s="8"/>
      <c r="EY508" s="8"/>
      <c r="EZ508" s="8"/>
      <c r="FA508" s="8"/>
      <c r="FB508" s="8"/>
      <c r="FC508" s="8"/>
      <c r="FD508" s="8"/>
      <c r="FE508" s="8"/>
      <c r="FF508" s="8"/>
      <c r="FG508" s="8"/>
      <c r="FH508" s="8"/>
      <c r="FI508" s="8"/>
      <c r="FJ508" s="8"/>
    </row>
    <row r="509" spans="1:166" x14ac:dyDescent="0.25">
      <c r="A509" t="s">
        <v>127</v>
      </c>
      <c r="C509" s="6">
        <v>39540</v>
      </c>
      <c r="D509" s="5"/>
      <c r="E509" s="6"/>
      <c r="G509" s="5">
        <v>86</v>
      </c>
      <c r="H509" t="s">
        <v>117</v>
      </c>
      <c r="I509" s="7">
        <v>7.9</v>
      </c>
      <c r="J509">
        <v>750</v>
      </c>
      <c r="K509" s="5">
        <f t="shared" si="8"/>
        <v>168.77637130801685</v>
      </c>
      <c r="L509" s="5"/>
      <c r="M509" s="8"/>
      <c r="N509" s="7">
        <v>22.45</v>
      </c>
      <c r="O509" s="7"/>
      <c r="P509" s="7"/>
      <c r="Q509" s="5"/>
      <c r="R509" s="5"/>
      <c r="S509" s="5"/>
      <c r="T509" s="5"/>
      <c r="U509" s="5"/>
      <c r="V509" s="5"/>
      <c r="W509" s="5"/>
      <c r="X509" s="8"/>
      <c r="Y509" s="8"/>
      <c r="Z509" s="8"/>
      <c r="AA509" s="8"/>
      <c r="AB509" s="8"/>
      <c r="AC509" s="5"/>
      <c r="AD509" s="8"/>
      <c r="AE509" s="8"/>
      <c r="AF509" s="8"/>
      <c r="AG509" s="8"/>
      <c r="AH509" s="8"/>
      <c r="AI509" s="8"/>
      <c r="AJ509" s="5"/>
      <c r="AK509" s="8"/>
      <c r="AL509" s="8"/>
      <c r="AM509" s="8"/>
      <c r="AN509" s="8"/>
      <c r="AO509" s="8"/>
      <c r="AP509" s="8"/>
      <c r="AQ509" s="9"/>
      <c r="AR509" s="8"/>
      <c r="AS509" s="8"/>
      <c r="AT509" s="8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8"/>
      <c r="BJ509" s="5"/>
      <c r="BK509" s="5"/>
      <c r="BL509" s="5"/>
      <c r="BM509" s="8"/>
      <c r="BN509" s="8"/>
      <c r="BO509" s="7"/>
      <c r="BP509" s="5"/>
      <c r="BQ509" s="5"/>
      <c r="BR509" s="5"/>
      <c r="BS509" s="5"/>
      <c r="BT509" s="7"/>
      <c r="BU509" s="7"/>
      <c r="BV509" s="7"/>
      <c r="BW509" s="7"/>
      <c r="BX509" s="7"/>
      <c r="BY509" s="7"/>
      <c r="BZ509" s="7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8"/>
      <c r="CL509" s="5"/>
      <c r="CM509" s="5"/>
      <c r="CN509" s="8"/>
      <c r="CO509" s="5"/>
      <c r="CP509" s="5"/>
      <c r="CQ509" s="5"/>
      <c r="CR509" s="8"/>
      <c r="CS509" s="8"/>
      <c r="CT509" s="8"/>
      <c r="CU509" s="8"/>
      <c r="CV509" s="8"/>
      <c r="CW509" s="8"/>
      <c r="CX509" s="8"/>
      <c r="CY509" s="8"/>
      <c r="CZ509" s="8"/>
      <c r="DA509" s="8"/>
      <c r="DB509" s="8"/>
      <c r="DC509" s="8"/>
      <c r="DD509" s="8"/>
      <c r="DE509" s="8"/>
      <c r="DF509" s="8"/>
      <c r="DG509" s="8"/>
      <c r="DH509" s="8"/>
      <c r="DI509" s="8"/>
      <c r="DJ509" s="8"/>
      <c r="DK509" s="8"/>
      <c r="DL509" s="8"/>
      <c r="DM509" s="8"/>
      <c r="DN509" s="8"/>
      <c r="DO509" s="8"/>
      <c r="DP509" s="8"/>
      <c r="DQ509" s="8"/>
      <c r="DR509" s="8"/>
      <c r="DS509" s="8"/>
      <c r="DT509" s="8"/>
      <c r="DU509" s="8"/>
      <c r="DV509" s="8"/>
      <c r="DW509" s="8"/>
      <c r="DX509" s="8"/>
      <c r="DY509" s="8"/>
      <c r="DZ509" s="8"/>
      <c r="EA509" s="8"/>
      <c r="EB509" s="8"/>
      <c r="EC509" s="8"/>
      <c r="ED509" s="8"/>
      <c r="EE509" s="8"/>
      <c r="EF509" s="8"/>
      <c r="EG509" s="8"/>
      <c r="EH509" s="8"/>
      <c r="EI509" s="8"/>
      <c r="EJ509" s="8"/>
      <c r="EK509" s="8"/>
      <c r="EL509" s="8"/>
      <c r="EM509" s="8"/>
      <c r="EN509" s="8"/>
      <c r="EO509" s="8"/>
      <c r="EP509" s="8"/>
      <c r="EQ509" s="8"/>
      <c r="ER509" s="8"/>
      <c r="ES509" s="8"/>
      <c r="ET509" s="8"/>
      <c r="EU509" s="8"/>
      <c r="EV509" s="8"/>
      <c r="EW509" s="8"/>
      <c r="EX509" s="8"/>
      <c r="EY509" s="8"/>
      <c r="EZ509" s="8"/>
      <c r="FA509" s="8"/>
      <c r="FB509" s="8"/>
      <c r="FC509" s="8"/>
      <c r="FD509" s="8"/>
      <c r="FE509" s="8"/>
      <c r="FF509" s="8"/>
      <c r="FG509" s="8"/>
      <c r="FH509" s="8"/>
      <c r="FI509" s="8"/>
      <c r="FJ509" s="8"/>
    </row>
    <row r="510" spans="1:166" x14ac:dyDescent="0.25">
      <c r="A510" t="s">
        <v>127</v>
      </c>
      <c r="C510" s="6">
        <v>39546</v>
      </c>
      <c r="D510" s="5"/>
      <c r="E510" s="6"/>
      <c r="G510" s="5">
        <v>92</v>
      </c>
      <c r="H510" t="s">
        <v>117</v>
      </c>
      <c r="I510" s="7">
        <v>7.9</v>
      </c>
      <c r="J510">
        <v>750</v>
      </c>
      <c r="K510" s="5">
        <f t="shared" si="8"/>
        <v>168.77637130801685</v>
      </c>
      <c r="L510" s="5"/>
      <c r="M510" s="8"/>
      <c r="N510" s="7">
        <v>22.9</v>
      </c>
      <c r="O510" s="7"/>
      <c r="P510" s="7"/>
      <c r="Q510" s="5"/>
      <c r="R510" s="5"/>
      <c r="S510" s="5"/>
      <c r="T510" s="5"/>
      <c r="U510" s="5"/>
      <c r="V510" s="5"/>
      <c r="W510" s="5"/>
      <c r="X510" s="8"/>
      <c r="Y510" s="8"/>
      <c r="Z510" s="8"/>
      <c r="AA510" s="8"/>
      <c r="AB510" s="8"/>
      <c r="AC510" s="5"/>
      <c r="AD510" s="8"/>
      <c r="AE510" s="8"/>
      <c r="AF510" s="8"/>
      <c r="AG510" s="8"/>
      <c r="AH510" s="8"/>
      <c r="AI510" s="8"/>
      <c r="AJ510" s="5"/>
      <c r="AK510" s="8"/>
      <c r="AL510" s="8"/>
      <c r="AM510" s="8"/>
      <c r="AN510" s="8"/>
      <c r="AO510" s="8"/>
      <c r="AP510" s="8"/>
      <c r="AQ510" s="9"/>
      <c r="AR510" s="8"/>
      <c r="AS510" s="8"/>
      <c r="AT510" s="8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8"/>
      <c r="BJ510" s="5"/>
      <c r="BK510" s="5"/>
      <c r="BL510" s="5"/>
      <c r="BM510" s="8"/>
      <c r="BN510" s="8"/>
      <c r="BO510" s="7"/>
      <c r="BP510" s="5"/>
      <c r="BQ510" s="5"/>
      <c r="BR510" s="5"/>
      <c r="BS510" s="5"/>
      <c r="BT510" s="7"/>
      <c r="BU510" s="7"/>
      <c r="BV510" s="7"/>
      <c r="BW510" s="7"/>
      <c r="BX510" s="7"/>
      <c r="BY510" s="7"/>
      <c r="BZ510" s="7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8"/>
      <c r="CL510" s="5"/>
      <c r="CM510" s="5"/>
      <c r="CN510" s="8"/>
      <c r="CO510" s="5"/>
      <c r="CP510" s="5"/>
      <c r="CQ510" s="5"/>
      <c r="CR510" s="8"/>
      <c r="CS510" s="8"/>
      <c r="CT510" s="8"/>
      <c r="CU510" s="8"/>
      <c r="CV510" s="8"/>
      <c r="CW510" s="8"/>
      <c r="CX510" s="8"/>
      <c r="CY510" s="8"/>
      <c r="CZ510" s="8"/>
      <c r="DA510" s="8"/>
      <c r="DB510" s="8"/>
      <c r="DC510" s="8"/>
      <c r="DD510" s="8"/>
      <c r="DE510" s="8"/>
      <c r="DF510" s="8"/>
      <c r="DG510" s="8"/>
      <c r="DH510" s="8"/>
      <c r="DI510" s="8"/>
      <c r="DJ510" s="8"/>
      <c r="DK510" s="8"/>
      <c r="DL510" s="8"/>
      <c r="DM510" s="8"/>
      <c r="DN510" s="8"/>
      <c r="DO510" s="8"/>
      <c r="DP510" s="8"/>
      <c r="DQ510" s="8"/>
      <c r="DR510" s="8"/>
      <c r="DS510" s="8"/>
      <c r="DT510" s="8"/>
      <c r="DU510" s="8"/>
      <c r="DV510" s="8"/>
      <c r="DW510" s="8"/>
      <c r="DX510" s="8"/>
      <c r="DY510" s="8"/>
      <c r="DZ510" s="8"/>
      <c r="EA510" s="8"/>
      <c r="EB510" s="8"/>
      <c r="EC510" s="8"/>
      <c r="ED510" s="8"/>
      <c r="EE510" s="8"/>
      <c r="EF510" s="8"/>
      <c r="EG510" s="8"/>
      <c r="EH510" s="8"/>
      <c r="EI510" s="8"/>
      <c r="EJ510" s="8"/>
      <c r="EK510" s="8"/>
      <c r="EL510" s="8"/>
      <c r="EM510" s="8"/>
      <c r="EN510" s="8"/>
      <c r="EO510" s="8"/>
      <c r="EP510" s="8"/>
      <c r="EQ510" s="8"/>
      <c r="ER510" s="8"/>
      <c r="ES510" s="8"/>
      <c r="ET510" s="8"/>
      <c r="EU510" s="8"/>
      <c r="EV510" s="8"/>
      <c r="EW510" s="8"/>
      <c r="EX510" s="8"/>
      <c r="EY510" s="8"/>
      <c r="EZ510" s="8"/>
      <c r="FA510" s="8"/>
      <c r="FB510" s="8"/>
      <c r="FC510" s="8"/>
      <c r="FD510" s="8"/>
      <c r="FE510" s="8"/>
      <c r="FF510" s="8"/>
      <c r="FG510" s="8"/>
      <c r="FH510" s="8"/>
      <c r="FI510" s="8"/>
      <c r="FJ510" s="8"/>
    </row>
    <row r="511" spans="1:166" x14ac:dyDescent="0.25">
      <c r="A511" t="s">
        <v>127</v>
      </c>
      <c r="C511" s="6">
        <v>39552</v>
      </c>
      <c r="D511" s="5"/>
      <c r="E511" s="6"/>
      <c r="G511" s="5">
        <v>98</v>
      </c>
      <c r="H511" t="s">
        <v>117</v>
      </c>
      <c r="I511" s="7">
        <v>7.9</v>
      </c>
      <c r="J511">
        <v>750</v>
      </c>
      <c r="K511" s="5">
        <f t="shared" si="8"/>
        <v>168.77637130801685</v>
      </c>
      <c r="L511" s="5"/>
      <c r="M511" s="8"/>
      <c r="N511" s="8"/>
      <c r="O511" s="8"/>
      <c r="P511" s="8"/>
      <c r="Q511" s="5"/>
      <c r="R511" s="5"/>
      <c r="S511" s="5"/>
      <c r="T511" s="5"/>
      <c r="U511" s="5"/>
      <c r="V511" s="5"/>
      <c r="W511" s="5"/>
      <c r="X511" s="8"/>
      <c r="Y511" s="8"/>
      <c r="Z511" s="8"/>
      <c r="AA511" s="8"/>
      <c r="AB511" s="8"/>
      <c r="AC511" s="5">
        <v>494.29151434678249</v>
      </c>
      <c r="AD511" s="8"/>
      <c r="AE511" s="8"/>
      <c r="AF511" s="8"/>
      <c r="AG511" s="8"/>
      <c r="AH511" s="8"/>
      <c r="AI511" s="8"/>
      <c r="AJ511" s="5">
        <v>247.99322114536798</v>
      </c>
      <c r="AK511" s="8">
        <v>3.3219264388390868</v>
      </c>
      <c r="AL511" s="8"/>
      <c r="AM511" s="8"/>
      <c r="AN511" s="8"/>
      <c r="AO511" s="8"/>
      <c r="AP511" s="8"/>
      <c r="AQ511" s="9">
        <f>AK511/AJ511</f>
        <v>1.339523081919989E-2</v>
      </c>
      <c r="AR511" s="8"/>
      <c r="AS511" s="8"/>
      <c r="AT511" s="8"/>
      <c r="AU511" s="5">
        <v>3.7461964342338603</v>
      </c>
      <c r="AV511" s="5"/>
      <c r="AW511" s="5"/>
      <c r="AX511" s="5"/>
      <c r="AY511" s="5">
        <v>485.16112135442006</v>
      </c>
      <c r="AZ511" s="5"/>
      <c r="BA511" s="5"/>
      <c r="BB511" s="5"/>
      <c r="BC511" s="5"/>
      <c r="BD511" s="5"/>
      <c r="BE511" s="5"/>
      <c r="BF511" s="5">
        <v>0</v>
      </c>
      <c r="BG511" s="5">
        <v>0</v>
      </c>
      <c r="BH511" s="5">
        <v>488.90731778865393</v>
      </c>
      <c r="BI511" s="8"/>
      <c r="BJ511" s="5"/>
      <c r="BK511" s="5">
        <f>AC511+AJ511+BH511</f>
        <v>1231.1920532808044</v>
      </c>
      <c r="BL511" s="5"/>
      <c r="BM511" s="8">
        <f>BH511/BK511</f>
        <v>0.39710077439652403</v>
      </c>
      <c r="BN511" s="8"/>
      <c r="BO511" s="7"/>
      <c r="BP511" s="5"/>
      <c r="BQ511" s="5"/>
      <c r="BR511" s="5"/>
      <c r="BS511" s="5"/>
      <c r="BT511" s="7"/>
      <c r="BU511" s="7"/>
      <c r="BV511" s="7"/>
      <c r="BW511" s="7"/>
      <c r="BX511" s="8">
        <f>AC511/BK511</f>
        <v>0.40147393173114221</v>
      </c>
      <c r="BY511" s="8">
        <f>AJ511/BK511</f>
        <v>0.20142529387233371</v>
      </c>
      <c r="BZ511" s="8">
        <f>BH511/BK511</f>
        <v>0.39710077439652403</v>
      </c>
      <c r="CA511" s="5">
        <v>216.05140609700038</v>
      </c>
      <c r="CB511" s="5">
        <v>23.75723905618462</v>
      </c>
      <c r="CC511" s="5">
        <v>192.29416704081575</v>
      </c>
      <c r="CD511" s="5">
        <v>0</v>
      </c>
      <c r="CE511" s="5"/>
      <c r="CF511" s="5"/>
      <c r="CG511" s="5"/>
      <c r="CH511" s="5"/>
      <c r="CI511" s="5">
        <v>0</v>
      </c>
      <c r="CJ511" s="5"/>
      <c r="CK511" s="8"/>
      <c r="CL511" s="5"/>
      <c r="CM511" s="5"/>
      <c r="CN511" s="8"/>
      <c r="CO511" s="5"/>
      <c r="CP511" s="5"/>
      <c r="CQ511" s="5"/>
      <c r="CR511" s="8"/>
      <c r="CS511" s="8"/>
      <c r="CT511" s="8"/>
      <c r="CU511" s="8"/>
      <c r="CV511" s="8"/>
      <c r="CW511" s="8"/>
      <c r="CX511" s="8"/>
      <c r="CY511" s="8"/>
      <c r="CZ511" s="8"/>
      <c r="DA511" s="8"/>
      <c r="DB511" s="8"/>
      <c r="DC511" s="8"/>
      <c r="DD511" s="8"/>
      <c r="DE511" s="8"/>
      <c r="DF511" s="8"/>
      <c r="DG511" s="8"/>
      <c r="DH511" s="8"/>
      <c r="DI511" s="8"/>
      <c r="DJ511" s="8"/>
      <c r="DK511" s="8"/>
      <c r="DL511" s="8"/>
      <c r="DM511" s="8"/>
      <c r="DN511" s="8"/>
      <c r="DO511" s="8"/>
      <c r="DP511" s="8"/>
      <c r="DQ511" s="8"/>
      <c r="DR511" s="8"/>
      <c r="DS511" s="8"/>
      <c r="DT511" s="8"/>
      <c r="DU511" s="8"/>
      <c r="DV511" s="8"/>
      <c r="DW511" s="8"/>
      <c r="DX511" s="8"/>
      <c r="DY511" s="8"/>
      <c r="DZ511" s="8"/>
      <c r="EA511" s="8"/>
      <c r="EB511" s="8"/>
      <c r="EC511" s="8"/>
      <c r="ED511" s="8"/>
      <c r="EE511" s="8"/>
      <c r="EF511" s="8"/>
      <c r="EG511" s="8"/>
      <c r="EH511" s="8"/>
      <c r="EI511" s="8"/>
      <c r="EJ511" s="8"/>
      <c r="EK511" s="8"/>
      <c r="EL511" s="8"/>
      <c r="EM511" s="8"/>
      <c r="EN511" s="8"/>
      <c r="EO511" s="8"/>
      <c r="EP511" s="8"/>
      <c r="EQ511" s="8"/>
      <c r="ER511" s="8"/>
      <c r="ES511" s="8"/>
      <c r="ET511" s="8"/>
      <c r="EU511" s="8"/>
      <c r="EV511" s="8"/>
      <c r="EW511" s="8"/>
      <c r="EX511" s="8"/>
      <c r="EY511" s="8"/>
      <c r="EZ511" s="8"/>
      <c r="FA511" s="8"/>
      <c r="FB511" s="8"/>
      <c r="FC511" s="8"/>
      <c r="FD511" s="8"/>
      <c r="FE511" s="8"/>
      <c r="FF511" s="8"/>
      <c r="FG511" s="8"/>
      <c r="FH511" s="8"/>
      <c r="FI511" s="8"/>
      <c r="FJ511" s="8"/>
    </row>
    <row r="512" spans="1:166" x14ac:dyDescent="0.25">
      <c r="A512" t="s">
        <v>127</v>
      </c>
      <c r="C512" s="6">
        <v>39555</v>
      </c>
      <c r="D512" s="5"/>
      <c r="E512" s="6"/>
      <c r="G512" s="5">
        <v>101</v>
      </c>
      <c r="H512" t="s">
        <v>117</v>
      </c>
      <c r="I512" s="7">
        <v>7.9</v>
      </c>
      <c r="J512">
        <v>750</v>
      </c>
      <c r="K512" s="5">
        <f t="shared" si="8"/>
        <v>168.77637130801685</v>
      </c>
      <c r="L512" s="5"/>
      <c r="M512" s="8"/>
      <c r="N512" s="7">
        <v>23.35</v>
      </c>
      <c r="O512" s="7"/>
      <c r="P512" s="7"/>
      <c r="Q512" s="5"/>
      <c r="R512" s="5"/>
      <c r="S512" s="5"/>
      <c r="T512" s="5"/>
      <c r="U512" s="5"/>
      <c r="V512" s="5"/>
      <c r="W512" s="5"/>
      <c r="X512" s="8"/>
      <c r="Y512" s="8"/>
      <c r="Z512" s="8"/>
      <c r="AA512" s="8"/>
      <c r="AB512" s="8"/>
      <c r="AC512" s="5"/>
      <c r="AD512" s="8"/>
      <c r="AE512" s="8"/>
      <c r="AF512" s="8"/>
      <c r="AG512" s="8"/>
      <c r="AH512" s="8"/>
      <c r="AI512" s="8"/>
      <c r="AJ512" s="5"/>
      <c r="AK512" s="8"/>
      <c r="AL512" s="8"/>
      <c r="AM512" s="8"/>
      <c r="AN512" s="8"/>
      <c r="AO512" s="8"/>
      <c r="AP512" s="8"/>
      <c r="AQ512" s="9"/>
      <c r="AR512" s="8"/>
      <c r="AS512" s="8"/>
      <c r="AT512" s="8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8"/>
      <c r="BJ512" s="5"/>
      <c r="BK512" s="5"/>
      <c r="BL512" s="5"/>
      <c r="BM512" s="8"/>
      <c r="BN512" s="8"/>
      <c r="BO512" s="7"/>
      <c r="BP512" s="5"/>
      <c r="BQ512" s="5"/>
      <c r="BR512" s="5"/>
      <c r="BS512" s="5"/>
      <c r="BT512" s="7"/>
      <c r="BU512" s="7"/>
      <c r="BV512" s="7"/>
      <c r="BW512" s="7"/>
      <c r="BX512" s="7"/>
      <c r="BY512" s="7"/>
      <c r="BZ512" s="7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8"/>
      <c r="CL512" s="5"/>
      <c r="CM512" s="5"/>
      <c r="CN512" s="8"/>
      <c r="CO512" s="5"/>
      <c r="CP512" s="5"/>
      <c r="CQ512" s="5"/>
      <c r="CR512" s="8"/>
      <c r="CS512" s="8"/>
      <c r="CT512" s="8"/>
      <c r="CU512" s="8"/>
      <c r="CV512" s="8"/>
      <c r="CW512" s="8"/>
      <c r="CX512" s="8"/>
      <c r="CY512" s="8"/>
      <c r="CZ512" s="8"/>
      <c r="DA512" s="8"/>
      <c r="DB512" s="8"/>
      <c r="DC512" s="8"/>
      <c r="DD512" s="8"/>
      <c r="DE512" s="8"/>
      <c r="DF512" s="8"/>
      <c r="DG512" s="8"/>
      <c r="DH512" s="8"/>
      <c r="DI512" s="8"/>
      <c r="DJ512" s="8"/>
      <c r="DK512" s="8"/>
      <c r="DL512" s="8"/>
      <c r="DM512" s="8"/>
      <c r="DN512" s="8"/>
      <c r="DO512" s="8"/>
      <c r="DP512" s="8"/>
      <c r="DQ512" s="8"/>
      <c r="DR512" s="8"/>
      <c r="DS512" s="8"/>
      <c r="DT512" s="8"/>
      <c r="DU512" s="8"/>
      <c r="DV512" s="8"/>
      <c r="DW512" s="8"/>
      <c r="DX512" s="8"/>
      <c r="DY512" s="8"/>
      <c r="DZ512" s="8"/>
      <c r="EA512" s="8"/>
      <c r="EB512" s="8"/>
      <c r="EC512" s="8"/>
      <c r="ED512" s="8"/>
      <c r="EE512" s="8"/>
      <c r="EF512" s="8"/>
      <c r="EG512" s="8"/>
      <c r="EH512" s="8"/>
      <c r="EI512" s="8"/>
      <c r="EJ512" s="8"/>
      <c r="EK512" s="8"/>
      <c r="EL512" s="8"/>
      <c r="EM512" s="8"/>
      <c r="EN512" s="8"/>
      <c r="EO512" s="8"/>
      <c r="EP512" s="8"/>
      <c r="EQ512" s="8"/>
      <c r="ER512" s="8"/>
      <c r="ES512" s="8"/>
      <c r="ET512" s="8"/>
      <c r="EU512" s="8"/>
      <c r="EV512" s="8"/>
      <c r="EW512" s="8"/>
      <c r="EX512" s="8"/>
      <c r="EY512" s="8"/>
      <c r="EZ512" s="8"/>
      <c r="FA512" s="8"/>
      <c r="FB512" s="8"/>
      <c r="FC512" s="8"/>
      <c r="FD512" s="8"/>
      <c r="FE512" s="8"/>
      <c r="FF512" s="8"/>
      <c r="FG512" s="8"/>
      <c r="FH512" s="8"/>
      <c r="FI512" s="8"/>
      <c r="FJ512" s="8"/>
    </row>
    <row r="513" spans="1:166" x14ac:dyDescent="0.25">
      <c r="A513" t="s">
        <v>127</v>
      </c>
      <c r="C513" s="6">
        <v>39566</v>
      </c>
      <c r="D513" s="5"/>
      <c r="E513" s="6"/>
      <c r="G513" s="5">
        <v>112</v>
      </c>
      <c r="H513" t="s">
        <v>117</v>
      </c>
      <c r="I513" s="7">
        <v>7.9</v>
      </c>
      <c r="J513">
        <v>750</v>
      </c>
      <c r="K513" s="5">
        <f t="shared" si="8"/>
        <v>168.77637130801685</v>
      </c>
      <c r="L513" s="5"/>
      <c r="M513" s="8"/>
      <c r="N513" s="8"/>
      <c r="O513" s="8"/>
      <c r="P513" s="8"/>
      <c r="Q513" s="5"/>
      <c r="R513" s="5"/>
      <c r="S513" s="5"/>
      <c r="T513" s="5"/>
      <c r="U513" s="5"/>
      <c r="V513" s="5"/>
      <c r="W513" s="5"/>
      <c r="X513" s="8"/>
      <c r="Y513" s="8"/>
      <c r="Z513" s="8"/>
      <c r="AA513" s="8"/>
      <c r="AB513" s="8"/>
      <c r="AC513" s="5">
        <v>458.5514520745719</v>
      </c>
      <c r="AD513" s="8"/>
      <c r="AE513" s="8"/>
      <c r="AF513" s="8"/>
      <c r="AG513" s="8"/>
      <c r="AH513" s="8"/>
      <c r="AI513" s="8"/>
      <c r="AJ513" s="5">
        <v>229.75288536744614</v>
      </c>
      <c r="AK513" s="8">
        <v>2.8019745790197295</v>
      </c>
      <c r="AL513" s="8"/>
      <c r="AM513" s="8"/>
      <c r="AN513" s="8"/>
      <c r="AO513" s="8"/>
      <c r="AP513" s="8"/>
      <c r="AQ513" s="9">
        <f>AK513/AJ513</f>
        <v>1.2195601263237685E-2</v>
      </c>
      <c r="AR513" s="8"/>
      <c r="AS513" s="8"/>
      <c r="AT513" s="8"/>
      <c r="AU513" s="5">
        <v>0</v>
      </c>
      <c r="AV513" s="5"/>
      <c r="AW513" s="5"/>
      <c r="AX513" s="5"/>
      <c r="AY513" s="5">
        <v>684.04331291499682</v>
      </c>
      <c r="AZ513" s="5"/>
      <c r="BA513" s="5"/>
      <c r="BB513" s="5"/>
      <c r="BC513" s="5"/>
      <c r="BD513" s="5"/>
      <c r="BE513" s="5"/>
      <c r="BF513" s="5">
        <v>0</v>
      </c>
      <c r="BG513" s="5">
        <v>0</v>
      </c>
      <c r="BH513" s="5">
        <v>684.04331291499682</v>
      </c>
      <c r="BI513" s="8"/>
      <c r="BJ513" s="5"/>
      <c r="BK513" s="5">
        <f>AC513+AJ513+BH513</f>
        <v>1372.347650357015</v>
      </c>
      <c r="BL513" s="5"/>
      <c r="BM513" s="8">
        <f>BH513/BK513</f>
        <v>0.49844754187253032</v>
      </c>
      <c r="BN513" s="8"/>
      <c r="BO513" s="7"/>
      <c r="BP513" s="5"/>
      <c r="BQ513" s="5"/>
      <c r="BR513" s="5"/>
      <c r="BS513" s="5"/>
      <c r="BT513" s="7"/>
      <c r="BU513" s="7"/>
      <c r="BV513" s="7"/>
      <c r="BW513" s="7"/>
      <c r="BX513" s="8">
        <f>AC513/BK513</f>
        <v>0.33413650830770186</v>
      </c>
      <c r="BY513" s="8">
        <f>AJ513/BK513</f>
        <v>0.16741594981976771</v>
      </c>
      <c r="BZ513" s="8">
        <f>BH513/BK513</f>
        <v>0.49844754187253032</v>
      </c>
      <c r="CA513" s="5">
        <v>163.90691876993307</v>
      </c>
      <c r="CB513" s="5">
        <v>0</v>
      </c>
      <c r="CC513" s="5">
        <v>163.90691876993307</v>
      </c>
      <c r="CD513" s="5">
        <v>0</v>
      </c>
      <c r="CE513" s="5"/>
      <c r="CF513" s="5"/>
      <c r="CG513" s="5"/>
      <c r="CH513" s="5"/>
      <c r="CI513" s="5">
        <v>0</v>
      </c>
      <c r="CJ513" s="5"/>
      <c r="CK513" s="8"/>
      <c r="CL513" s="5"/>
      <c r="CM513" s="5"/>
      <c r="CN513" s="8"/>
      <c r="CO513" s="5"/>
      <c r="CP513" s="5"/>
      <c r="CQ513" s="5"/>
      <c r="CR513" s="8"/>
      <c r="CS513" s="8"/>
      <c r="CT513" s="8"/>
      <c r="CU513" s="8"/>
      <c r="CV513" s="8"/>
      <c r="CW513" s="8"/>
      <c r="CX513" s="8"/>
      <c r="CY513" s="8"/>
      <c r="CZ513" s="8"/>
      <c r="DA513" s="8"/>
      <c r="DB513" s="8"/>
      <c r="DC513" s="8"/>
      <c r="DD513" s="8"/>
      <c r="DE513" s="8"/>
      <c r="DF513" s="8"/>
      <c r="DG513" s="8"/>
      <c r="DH513" s="8"/>
      <c r="DI513" s="8"/>
      <c r="DJ513" s="8"/>
      <c r="DK513" s="8"/>
      <c r="DL513" s="8"/>
      <c r="DM513" s="8"/>
      <c r="DN513" s="8"/>
      <c r="DO513" s="8"/>
      <c r="DP513" s="8"/>
      <c r="DQ513" s="8"/>
      <c r="DR513" s="8"/>
      <c r="DS513" s="8"/>
      <c r="DT513" s="8"/>
      <c r="DU513" s="8"/>
      <c r="DV513" s="8"/>
      <c r="DW513" s="8"/>
      <c r="DX513" s="8"/>
      <c r="DY513" s="8"/>
      <c r="DZ513" s="8"/>
      <c r="EA513" s="8"/>
      <c r="EB513" s="8"/>
      <c r="EC513" s="8"/>
      <c r="ED513" s="8"/>
      <c r="EE513" s="8"/>
      <c r="EF513" s="8"/>
      <c r="EG513" s="8"/>
      <c r="EH513" s="8"/>
      <c r="EI513" s="8"/>
      <c r="EJ513" s="8"/>
      <c r="EK513" s="8"/>
      <c r="EL513" s="8"/>
      <c r="EM513" s="8"/>
      <c r="EN513" s="8"/>
      <c r="EO513" s="8"/>
      <c r="EP513" s="8"/>
      <c r="EQ513" s="8"/>
      <c r="ER513" s="8"/>
      <c r="ES513" s="8"/>
      <c r="ET513" s="8"/>
      <c r="EU513" s="8"/>
      <c r="EV513" s="8"/>
      <c r="EW513" s="8"/>
      <c r="EX513" s="8"/>
      <c r="EY513" s="8"/>
      <c r="EZ513" s="8"/>
      <c r="FA513" s="8"/>
      <c r="FB513" s="8"/>
      <c r="FC513" s="8"/>
      <c r="FD513" s="8"/>
      <c r="FE513" s="8"/>
      <c r="FF513" s="8"/>
      <c r="FG513" s="8"/>
      <c r="FH513" s="8"/>
      <c r="FI513" s="8"/>
      <c r="FJ513" s="8"/>
    </row>
    <row r="514" spans="1:166" x14ac:dyDescent="0.25">
      <c r="A514" t="s">
        <v>127</v>
      </c>
      <c r="C514" s="6">
        <v>39568</v>
      </c>
      <c r="D514" s="5">
        <v>8</v>
      </c>
      <c r="E514" t="s">
        <v>208</v>
      </c>
      <c r="F514" t="s">
        <v>14</v>
      </c>
      <c r="G514" s="5">
        <v>114</v>
      </c>
      <c r="H514" t="s">
        <v>117</v>
      </c>
      <c r="I514" s="7">
        <v>7.9</v>
      </c>
      <c r="J514">
        <v>750</v>
      </c>
      <c r="K514" s="5">
        <f t="shared" si="8"/>
        <v>168.77637130801685</v>
      </c>
      <c r="L514" s="5"/>
      <c r="M514" s="8"/>
      <c r="N514" s="7">
        <v>25.4</v>
      </c>
      <c r="O514" s="7"/>
      <c r="P514" s="7"/>
      <c r="Q514" s="5"/>
      <c r="R514" s="5"/>
      <c r="S514" s="5"/>
      <c r="T514" s="5"/>
      <c r="U514" s="5">
        <v>114</v>
      </c>
      <c r="V514" s="5"/>
      <c r="W514" s="5"/>
      <c r="X514" s="8"/>
      <c r="Y514" s="8"/>
      <c r="Z514" s="8"/>
      <c r="AA514" s="8"/>
      <c r="AB514" s="8"/>
      <c r="AC514" s="5"/>
      <c r="AD514" s="8"/>
      <c r="AE514" s="8"/>
      <c r="AF514" s="8"/>
      <c r="AG514" s="8"/>
      <c r="AH514" s="8"/>
      <c r="AI514" s="8"/>
      <c r="AJ514" s="5"/>
      <c r="AK514" s="8"/>
      <c r="AL514" s="8"/>
      <c r="AM514" s="8"/>
      <c r="AN514" s="8"/>
      <c r="AO514" s="8"/>
      <c r="AP514" s="8"/>
      <c r="AQ514" s="9"/>
      <c r="AR514" s="8"/>
      <c r="AS514" s="8"/>
      <c r="AT514" s="8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8"/>
      <c r="BJ514" s="5"/>
      <c r="BK514" s="5"/>
      <c r="BL514" s="5"/>
      <c r="BM514" s="8"/>
      <c r="BN514" s="8"/>
      <c r="BO514" s="7"/>
      <c r="BP514" s="5"/>
      <c r="BQ514" s="5"/>
      <c r="BR514" s="5"/>
      <c r="BS514" s="5"/>
      <c r="BT514" s="7"/>
      <c r="BU514" s="7"/>
      <c r="BV514" s="7"/>
      <c r="BW514" s="7"/>
      <c r="BX514" s="7"/>
      <c r="BY514" s="7"/>
      <c r="BZ514" s="7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8"/>
      <c r="CL514" s="5"/>
      <c r="CM514" s="5"/>
      <c r="CN514" s="8"/>
      <c r="CO514" s="5"/>
      <c r="CP514" s="5"/>
      <c r="CQ514" s="5"/>
      <c r="CR514" s="8"/>
      <c r="CS514" s="8"/>
      <c r="CT514" s="8"/>
      <c r="CU514" s="8"/>
      <c r="CV514" s="8"/>
      <c r="CW514" s="8"/>
      <c r="CX514" s="8"/>
      <c r="CY514" s="8"/>
      <c r="CZ514" s="8"/>
      <c r="DA514" s="8"/>
      <c r="DB514" s="8"/>
      <c r="DC514" s="8"/>
      <c r="DD514" s="8"/>
      <c r="DE514" s="8"/>
      <c r="DF514" s="8"/>
      <c r="DG514" s="8"/>
      <c r="DH514" s="8"/>
      <c r="DI514" s="8"/>
      <c r="DJ514" s="8"/>
      <c r="DK514" s="8"/>
      <c r="DL514" s="8"/>
      <c r="DM514" s="8"/>
      <c r="DN514" s="8"/>
      <c r="DO514" s="8"/>
      <c r="DP514" s="8"/>
      <c r="DQ514" s="8"/>
      <c r="DR514" s="8"/>
      <c r="DS514" s="8"/>
      <c r="DT514" s="8"/>
      <c r="DU514" s="8"/>
      <c r="DV514" s="8"/>
      <c r="DW514" s="8"/>
      <c r="DX514" s="8"/>
      <c r="DY514" s="8"/>
      <c r="DZ514" s="8"/>
      <c r="EA514" s="8"/>
      <c r="EB514" s="8"/>
      <c r="EC514" s="8"/>
      <c r="ED514" s="8"/>
      <c r="EE514" s="8"/>
      <c r="EF514" s="8"/>
      <c r="EG514" s="8"/>
      <c r="EH514" s="8"/>
      <c r="EI514" s="8"/>
      <c r="EJ514" s="8"/>
      <c r="EK514" s="8"/>
      <c r="EL514" s="8"/>
      <c r="EM514" s="8"/>
      <c r="EN514" s="8"/>
      <c r="EO514" s="8"/>
      <c r="EP514" s="8"/>
      <c r="EQ514" s="8"/>
      <c r="ER514" s="8"/>
      <c r="ES514" s="8"/>
      <c r="ET514" s="8"/>
      <c r="EU514" s="8"/>
      <c r="EV514" s="8"/>
      <c r="EW514" s="8"/>
      <c r="EX514" s="8"/>
      <c r="EY514" s="8"/>
      <c r="EZ514" s="8"/>
      <c r="FA514" s="8"/>
      <c r="FB514" s="8"/>
      <c r="FC514" s="8"/>
      <c r="FD514" s="8"/>
      <c r="FE514" s="8"/>
      <c r="FF514" s="8"/>
      <c r="FG514" s="8"/>
      <c r="FH514" s="8"/>
      <c r="FI514" s="8"/>
      <c r="FJ514" s="8"/>
    </row>
    <row r="515" spans="1:166" x14ac:dyDescent="0.25">
      <c r="A515" t="s">
        <v>127</v>
      </c>
      <c r="C515" s="6">
        <v>39596</v>
      </c>
      <c r="D515" s="5"/>
      <c r="E515" s="6"/>
      <c r="G515" s="5">
        <v>142</v>
      </c>
      <c r="H515" t="s">
        <v>117</v>
      </c>
      <c r="I515" s="7">
        <v>7.9</v>
      </c>
      <c r="J515">
        <v>750</v>
      </c>
      <c r="K515" s="5">
        <f t="shared" si="8"/>
        <v>168.77637130801685</v>
      </c>
      <c r="L515" s="5"/>
      <c r="M515" s="8"/>
      <c r="N515" s="8"/>
      <c r="O515" s="8"/>
      <c r="P515" s="8"/>
      <c r="Q515" s="5"/>
      <c r="R515" s="5"/>
      <c r="S515" s="5"/>
      <c r="T515" s="5"/>
      <c r="U515" s="5"/>
      <c r="V515" s="5"/>
      <c r="W515" s="5"/>
      <c r="X515" s="8"/>
      <c r="Y515" s="8"/>
      <c r="Z515" s="8"/>
      <c r="AA515" s="8"/>
      <c r="AB515" s="8"/>
      <c r="AC515" s="5">
        <v>456.41496371446175</v>
      </c>
      <c r="AD515" s="8"/>
      <c r="AE515" s="8"/>
      <c r="AF515" s="8"/>
      <c r="AG515" s="8"/>
      <c r="AH515" s="8"/>
      <c r="AI515" s="8"/>
      <c r="AJ515" s="5">
        <v>127.67554547803684</v>
      </c>
      <c r="AK515" s="8">
        <v>2.0402129674343867</v>
      </c>
      <c r="AL515" s="8"/>
      <c r="AM515" s="8"/>
      <c r="AN515" s="8"/>
      <c r="AO515" s="8"/>
      <c r="AP515" s="8"/>
      <c r="AQ515" s="9">
        <f>AK515/AJ515</f>
        <v>1.597966908851273E-2</v>
      </c>
      <c r="AR515" s="8"/>
      <c r="AS515" s="8"/>
      <c r="AT515" s="8"/>
      <c r="AU515" s="5">
        <v>0</v>
      </c>
      <c r="AV515" s="5"/>
      <c r="AW515" s="5"/>
      <c r="AX515" s="5"/>
      <c r="AY515" s="5">
        <v>362.40104771741403</v>
      </c>
      <c r="AZ515" s="5"/>
      <c r="BA515" s="5"/>
      <c r="BB515" s="5"/>
      <c r="BC515" s="5"/>
      <c r="BD515" s="5"/>
      <c r="BE515" s="5"/>
      <c r="BF515" s="5">
        <v>13.466101121889201</v>
      </c>
      <c r="BG515" s="5">
        <v>639.29762974586254</v>
      </c>
      <c r="BH515" s="5">
        <v>1015.1647785851658</v>
      </c>
      <c r="BI515" s="8"/>
      <c r="BJ515" s="5"/>
      <c r="BK515" s="5">
        <f>AC515+AJ515+BH515</f>
        <v>1599.2552877776643</v>
      </c>
      <c r="BL515" s="5"/>
      <c r="BM515" s="8">
        <f>BH515/BK515</f>
        <v>0.63477343882717152</v>
      </c>
      <c r="BN515" s="8"/>
      <c r="BO515" s="7"/>
      <c r="BP515" s="5"/>
      <c r="BQ515" s="5"/>
      <c r="BR515" s="5"/>
      <c r="BS515" s="5"/>
      <c r="BT515" s="7"/>
      <c r="BU515" s="7"/>
      <c r="BV515" s="7"/>
      <c r="BW515" s="7"/>
      <c r="BX515" s="8">
        <f>AC515/BK515</f>
        <v>0.28539218672754801</v>
      </c>
      <c r="BY515" s="8">
        <f>AJ515/BK515</f>
        <v>7.9834374445280479E-2</v>
      </c>
      <c r="BZ515" s="8">
        <f>BH515/BK515</f>
        <v>0.63477343882717152</v>
      </c>
      <c r="CA515" s="5">
        <v>162.96618709102728</v>
      </c>
      <c r="CB515" s="5">
        <v>0</v>
      </c>
      <c r="CC515" s="5">
        <v>64.663387194494248</v>
      </c>
      <c r="CD515" s="5">
        <v>90.228731592782012</v>
      </c>
      <c r="CE515" s="5"/>
      <c r="CF515" s="5"/>
      <c r="CG515" s="5"/>
      <c r="CH515" s="5"/>
      <c r="CI515" s="5">
        <v>8.0740683037509982</v>
      </c>
      <c r="CJ515" s="5"/>
      <c r="CK515" s="8"/>
      <c r="CL515" s="5"/>
      <c r="CM515" s="5"/>
      <c r="CN515" s="8"/>
      <c r="CO515" s="5"/>
      <c r="CP515" s="5"/>
      <c r="CQ515" s="5"/>
      <c r="CR515" s="8"/>
      <c r="CS515" s="8"/>
      <c r="CT515" s="8"/>
      <c r="CU515" s="8"/>
      <c r="CV515" s="8"/>
      <c r="CW515" s="8"/>
      <c r="CX515" s="8"/>
      <c r="CY515" s="8"/>
      <c r="CZ515" s="8"/>
      <c r="DA515" s="8"/>
      <c r="DB515" s="8"/>
      <c r="DC515" s="8"/>
      <c r="DD515" s="8"/>
      <c r="DE515" s="8"/>
      <c r="DF515" s="8"/>
      <c r="DG515" s="8"/>
      <c r="DH515" s="8"/>
      <c r="DI515" s="8"/>
      <c r="DJ515" s="8"/>
      <c r="DK515" s="8"/>
      <c r="DL515" s="8"/>
      <c r="DM515" s="8"/>
      <c r="DN515" s="8"/>
      <c r="DO515" s="8"/>
      <c r="DP515" s="8"/>
      <c r="DQ515" s="8"/>
      <c r="DR515" s="8"/>
      <c r="DS515" s="8"/>
      <c r="DT515" s="8"/>
      <c r="DU515" s="8"/>
      <c r="DV515" s="8"/>
      <c r="DW515" s="8"/>
      <c r="DX515" s="8"/>
      <c r="DY515" s="8"/>
      <c r="DZ515" s="8"/>
      <c r="EA515" s="8"/>
      <c r="EB515" s="8"/>
      <c r="EC515" s="8"/>
      <c r="ED515" s="8"/>
      <c r="EE515" s="8"/>
      <c r="EF515" s="8"/>
      <c r="EG515" s="8"/>
      <c r="EH515" s="8"/>
      <c r="EI515" s="8"/>
      <c r="EJ515" s="8"/>
      <c r="EK515" s="8"/>
      <c r="EL515" s="8"/>
      <c r="EM515" s="8"/>
      <c r="EN515" s="8"/>
      <c r="EO515" s="8"/>
      <c r="EP515" s="8"/>
      <c r="EQ515" s="8"/>
      <c r="ER515" s="8"/>
      <c r="ES515" s="8"/>
      <c r="ET515" s="8"/>
      <c r="EU515" s="8"/>
      <c r="EV515" s="8"/>
      <c r="EW515" s="8"/>
      <c r="EX515" s="8"/>
      <c r="EY515" s="8"/>
      <c r="EZ515" s="8"/>
      <c r="FA515" s="8"/>
      <c r="FB515" s="8"/>
      <c r="FC515" s="8"/>
      <c r="FD515" s="8"/>
      <c r="FE515" s="8"/>
      <c r="FF515" s="8"/>
      <c r="FG515" s="8"/>
      <c r="FH515" s="8"/>
      <c r="FI515" s="8"/>
      <c r="FJ515" s="8"/>
    </row>
    <row r="516" spans="1:166" x14ac:dyDescent="0.25">
      <c r="A516" t="s">
        <v>127</v>
      </c>
      <c r="C516" s="6">
        <v>39610</v>
      </c>
      <c r="D516" s="5"/>
      <c r="E516" s="6"/>
      <c r="G516" s="5">
        <v>156</v>
      </c>
      <c r="H516" t="s">
        <v>117</v>
      </c>
      <c r="I516" s="7">
        <v>7.9</v>
      </c>
      <c r="J516">
        <v>750</v>
      </c>
      <c r="K516" s="5">
        <f t="shared" si="8"/>
        <v>168.77637130801685</v>
      </c>
      <c r="L516" s="5"/>
      <c r="M516" s="8"/>
      <c r="N516" s="8"/>
      <c r="O516" s="8"/>
      <c r="P516" s="8"/>
      <c r="Q516" s="5"/>
      <c r="R516" s="5"/>
      <c r="S516" s="5"/>
      <c r="T516" s="5"/>
      <c r="U516" s="5"/>
      <c r="V516" s="5"/>
      <c r="W516" s="5"/>
      <c r="X516" s="8"/>
      <c r="Y516" s="8"/>
      <c r="Z516" s="8"/>
      <c r="AA516" s="8"/>
      <c r="AB516" s="8"/>
      <c r="AC516" s="5">
        <v>681.42261494136267</v>
      </c>
      <c r="AD516" s="8"/>
      <c r="AE516" s="8"/>
      <c r="AF516" s="8"/>
      <c r="AG516" s="8"/>
      <c r="AH516" s="8"/>
      <c r="AI516" s="8"/>
      <c r="AJ516" s="5">
        <v>120.67169175830865</v>
      </c>
      <c r="AK516" s="8"/>
      <c r="AL516" s="8"/>
      <c r="AM516" s="8"/>
      <c r="AN516" s="8"/>
      <c r="AO516" s="8"/>
      <c r="AP516" s="8"/>
      <c r="AQ516" s="9"/>
      <c r="AR516" s="8"/>
      <c r="AS516" s="8"/>
      <c r="AT516" s="8"/>
      <c r="AU516" s="5">
        <v>0</v>
      </c>
      <c r="AV516" s="5"/>
      <c r="AW516" s="5"/>
      <c r="AX516" s="5"/>
      <c r="AY516" s="5">
        <v>69.72142190480055</v>
      </c>
      <c r="AZ516" s="5"/>
      <c r="BA516" s="5"/>
      <c r="BB516" s="5"/>
      <c r="BC516" s="5"/>
      <c r="BD516" s="5"/>
      <c r="BE516" s="5"/>
      <c r="BF516" s="5">
        <v>0</v>
      </c>
      <c r="BG516" s="5">
        <v>1124.7793491052228</v>
      </c>
      <c r="BH516" s="5">
        <v>1194.5007710100233</v>
      </c>
      <c r="BI516" s="8"/>
      <c r="BJ516" s="5"/>
      <c r="BK516" s="5">
        <f>AC516+AJ516+BH516</f>
        <v>1996.5950777096946</v>
      </c>
      <c r="BL516" s="5"/>
      <c r="BM516" s="8">
        <f>BH516/BK516</f>
        <v>0.5982689150873004</v>
      </c>
      <c r="BN516" s="8"/>
      <c r="BO516" s="7"/>
      <c r="BP516" s="5"/>
      <c r="BQ516" s="5"/>
      <c r="BR516" s="5"/>
      <c r="BS516" s="5"/>
      <c r="BT516" s="7"/>
      <c r="BU516" s="7"/>
      <c r="BV516" s="7"/>
      <c r="BW516" s="7"/>
      <c r="BX516" s="8">
        <f>AC516/BK516</f>
        <v>0.34129234442620504</v>
      </c>
      <c r="BY516" s="8">
        <f>AJ516/BK516</f>
        <v>6.0438740486494551E-2</v>
      </c>
      <c r="BZ516" s="8">
        <f>BH516/BK516</f>
        <v>0.5982689150873004</v>
      </c>
      <c r="CA516" s="5">
        <v>157.91604106642862</v>
      </c>
      <c r="CB516" s="5">
        <v>0</v>
      </c>
      <c r="CC516" s="5">
        <v>11.918191778598386</v>
      </c>
      <c r="CD516" s="5">
        <v>145.99784928783023</v>
      </c>
      <c r="CE516" s="5"/>
      <c r="CF516" s="5"/>
      <c r="CG516" s="5"/>
      <c r="CH516" s="5"/>
      <c r="CI516" s="5">
        <v>0</v>
      </c>
      <c r="CJ516" s="5"/>
      <c r="CK516" s="8"/>
      <c r="CL516" s="5"/>
      <c r="CM516" s="5"/>
      <c r="CN516" s="8"/>
      <c r="CO516" s="5"/>
      <c r="CP516" s="5"/>
      <c r="CQ516" s="5"/>
      <c r="CR516" s="8"/>
      <c r="CS516" s="8"/>
      <c r="CT516" s="8"/>
      <c r="CU516" s="8"/>
      <c r="CV516" s="8"/>
      <c r="CW516" s="8"/>
      <c r="CX516" s="8"/>
      <c r="CY516" s="8"/>
      <c r="CZ516" s="8"/>
      <c r="DA516" s="8"/>
      <c r="DB516" s="8"/>
      <c r="DC516" s="8"/>
      <c r="DD516" s="8"/>
      <c r="DE516" s="8"/>
      <c r="DF516" s="8"/>
      <c r="DG516" s="8"/>
      <c r="DH516" s="8"/>
      <c r="DI516" s="8"/>
      <c r="DJ516" s="8"/>
      <c r="DK516" s="8"/>
      <c r="DL516" s="8"/>
      <c r="DM516" s="8"/>
      <c r="DN516" s="8"/>
      <c r="DO516" s="8"/>
      <c r="DP516" s="8"/>
      <c r="DQ516" s="8"/>
      <c r="DR516" s="8"/>
      <c r="DS516" s="8"/>
      <c r="DT516" s="8"/>
      <c r="DU516" s="8"/>
      <c r="DV516" s="8"/>
      <c r="DW516" s="8"/>
      <c r="DX516" s="8"/>
      <c r="DY516" s="8"/>
      <c r="DZ516" s="8"/>
      <c r="EA516" s="8"/>
      <c r="EB516" s="8"/>
      <c r="EC516" s="8"/>
      <c r="ED516" s="8"/>
      <c r="EE516" s="8"/>
      <c r="EF516" s="8"/>
      <c r="EG516" s="8"/>
      <c r="EH516" s="8"/>
      <c r="EI516" s="8"/>
      <c r="EJ516" s="8"/>
      <c r="EK516" s="8"/>
      <c r="EL516" s="8"/>
      <c r="EM516" s="8"/>
      <c r="EN516" s="8"/>
      <c r="EO516" s="8"/>
      <c r="EP516" s="8"/>
      <c r="EQ516" s="8"/>
      <c r="ER516" s="8"/>
      <c r="ES516" s="8"/>
      <c r="ET516" s="8"/>
      <c r="EU516" s="8"/>
      <c r="EV516" s="8"/>
      <c r="EW516" s="8"/>
      <c r="EX516" s="8"/>
      <c r="EY516" s="8"/>
      <c r="EZ516" s="8"/>
      <c r="FA516" s="8"/>
      <c r="FB516" s="8"/>
      <c r="FC516" s="8"/>
      <c r="FD516" s="8"/>
      <c r="FE516" s="8"/>
      <c r="FF516" s="8"/>
      <c r="FG516" s="8"/>
      <c r="FH516" s="8"/>
      <c r="FI516" s="8"/>
      <c r="FJ516" s="8"/>
    </row>
    <row r="517" spans="1:166" x14ac:dyDescent="0.25">
      <c r="A517" t="s">
        <v>127</v>
      </c>
      <c r="C517" s="6">
        <v>39613</v>
      </c>
      <c r="D517" s="5">
        <v>9</v>
      </c>
      <c r="E517" s="6" t="s">
        <v>207</v>
      </c>
      <c r="F517" t="s">
        <v>15</v>
      </c>
      <c r="G517" s="5">
        <v>159</v>
      </c>
      <c r="H517" t="s">
        <v>117</v>
      </c>
      <c r="I517" s="7">
        <v>7.9</v>
      </c>
      <c r="J517">
        <v>750</v>
      </c>
      <c r="K517" s="5">
        <f t="shared" si="8"/>
        <v>168.77637130801685</v>
      </c>
      <c r="L517" s="5"/>
      <c r="M517" s="8"/>
      <c r="N517" s="8"/>
      <c r="O517" s="8"/>
      <c r="P517" s="8"/>
      <c r="Q517" s="5"/>
      <c r="R517" s="5"/>
      <c r="S517" s="5"/>
      <c r="T517" s="5"/>
      <c r="U517" s="5"/>
      <c r="V517" s="5">
        <v>159</v>
      </c>
      <c r="W517" s="5"/>
      <c r="X517" s="8"/>
      <c r="Y517" s="8"/>
      <c r="Z517" s="8"/>
      <c r="AA517" s="8"/>
      <c r="AB517" s="8"/>
      <c r="AC517" s="5"/>
      <c r="AD517" s="8"/>
      <c r="AE517" s="8"/>
      <c r="AF517" s="8"/>
      <c r="AG517" s="8"/>
      <c r="AH517" s="8"/>
      <c r="AI517" s="8"/>
      <c r="AJ517" s="5"/>
      <c r="AK517" s="8"/>
      <c r="AL517" s="8"/>
      <c r="AM517" s="8"/>
      <c r="AN517" s="8"/>
      <c r="AO517" s="8"/>
      <c r="AP517" s="8"/>
      <c r="AQ517" s="9"/>
      <c r="AR517" s="8"/>
      <c r="AS517" s="8"/>
      <c r="AT517" s="8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8"/>
      <c r="BJ517" s="5"/>
      <c r="BK517" s="5"/>
      <c r="BL517" s="5"/>
      <c r="BM517" s="8"/>
      <c r="BN517" s="8"/>
      <c r="BO517" s="7"/>
      <c r="BP517" s="5"/>
      <c r="BQ517" s="5"/>
      <c r="BR517" s="5"/>
      <c r="BS517" s="5"/>
      <c r="BT517" s="7"/>
      <c r="BU517" s="7"/>
      <c r="BV517" s="7"/>
      <c r="BW517" s="7"/>
      <c r="BX517" s="7"/>
      <c r="BY517" s="7"/>
      <c r="BZ517" s="7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8"/>
      <c r="CL517" s="5"/>
      <c r="CM517" s="5"/>
      <c r="CN517" s="8"/>
      <c r="CO517" s="5"/>
      <c r="CP517" s="5"/>
      <c r="CQ517" s="5"/>
      <c r="CR517" s="8"/>
      <c r="CS517" s="8"/>
      <c r="CT517" s="8"/>
      <c r="CU517" s="8"/>
      <c r="CV517" s="8"/>
      <c r="CW517" s="8"/>
      <c r="CX517" s="8"/>
      <c r="CY517" s="8"/>
      <c r="CZ517" s="8"/>
      <c r="DA517" s="8"/>
      <c r="DB517" s="8"/>
      <c r="DC517" s="8"/>
      <c r="DD517" s="8"/>
      <c r="DE517" s="8"/>
      <c r="DF517" s="8"/>
      <c r="DG517" s="8"/>
      <c r="DH517" s="8"/>
      <c r="DI517" s="8"/>
      <c r="DJ517" s="8"/>
      <c r="DK517" s="8"/>
      <c r="DL517" s="8"/>
      <c r="DM517" s="8"/>
      <c r="DN517" s="8"/>
      <c r="DO517" s="8"/>
      <c r="DP517" s="8"/>
      <c r="DQ517" s="8"/>
      <c r="DR517" s="8"/>
      <c r="DS517" s="8"/>
      <c r="DT517" s="8"/>
      <c r="DU517" s="8"/>
      <c r="DV517" s="8"/>
      <c r="DW517" s="8"/>
      <c r="DX517" s="8"/>
      <c r="DY517" s="8"/>
      <c r="DZ517" s="8"/>
      <c r="EA517" s="8"/>
      <c r="EB517" s="8"/>
      <c r="EC517" s="8"/>
      <c r="ED517" s="8"/>
      <c r="EE517" s="8"/>
      <c r="EF517" s="8"/>
      <c r="EG517" s="8"/>
      <c r="EH517" s="8"/>
      <c r="EI517" s="8"/>
      <c r="EJ517" s="8"/>
      <c r="EK517" s="8"/>
      <c r="EL517" s="8"/>
      <c r="EM517" s="8"/>
      <c r="EN517" s="8"/>
      <c r="EO517" s="8"/>
      <c r="EP517" s="8"/>
      <c r="EQ517" s="8"/>
      <c r="ER517" s="8"/>
      <c r="ES517" s="8"/>
      <c r="ET517" s="8"/>
      <c r="EU517" s="8"/>
      <c r="EV517" s="8"/>
      <c r="EW517" s="8"/>
      <c r="EX517" s="8"/>
      <c r="EY517" s="8"/>
      <c r="EZ517" s="8"/>
      <c r="FA517" s="8"/>
      <c r="FB517" s="8"/>
      <c r="FC517" s="8"/>
      <c r="FD517" s="8"/>
      <c r="FE517" s="8"/>
      <c r="FF517" s="8"/>
      <c r="FG517" s="8"/>
      <c r="FH517" s="8"/>
      <c r="FI517" s="8"/>
      <c r="FJ517" s="8"/>
    </row>
    <row r="518" spans="1:166" x14ac:dyDescent="0.25">
      <c r="A518" t="s">
        <v>127</v>
      </c>
      <c r="C518" s="6">
        <v>38888</v>
      </c>
      <c r="D518" s="5">
        <v>10</v>
      </c>
      <c r="E518" s="6" t="s">
        <v>108</v>
      </c>
      <c r="F518" t="s">
        <v>16</v>
      </c>
      <c r="G518" s="5">
        <v>165</v>
      </c>
      <c r="H518" t="s">
        <v>117</v>
      </c>
      <c r="I518" s="7">
        <v>7.9</v>
      </c>
      <c r="J518">
        <v>750</v>
      </c>
      <c r="K518" s="5">
        <f t="shared" si="8"/>
        <v>168.77637130801685</v>
      </c>
      <c r="L518" s="5"/>
      <c r="M518" s="8"/>
      <c r="N518" s="8"/>
      <c r="O518" s="8"/>
      <c r="P518" s="8"/>
      <c r="Q518" s="5"/>
      <c r="R518" s="5"/>
      <c r="S518" s="5"/>
      <c r="T518" s="5"/>
      <c r="U518" s="5"/>
      <c r="V518" s="5"/>
      <c r="W518" s="5"/>
      <c r="X518" s="8"/>
      <c r="Y518" s="8"/>
      <c r="Z518" s="8"/>
      <c r="AA518" s="8"/>
      <c r="AB518" s="8"/>
      <c r="AC518" s="5"/>
      <c r="AD518" s="8"/>
      <c r="AE518" s="8"/>
      <c r="AF518" s="8"/>
      <c r="AG518" s="8"/>
      <c r="AH518" s="8"/>
      <c r="AI518" s="8"/>
      <c r="AJ518" s="5"/>
      <c r="AK518" s="8"/>
      <c r="AL518" s="8"/>
      <c r="AM518" s="8"/>
      <c r="AN518" s="8"/>
      <c r="AO518" s="8"/>
      <c r="AP518" s="8"/>
      <c r="AQ518" s="9"/>
      <c r="AR518" s="8"/>
      <c r="AS518" s="8"/>
      <c r="AT518" s="8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>
        <v>710.1583140062337</v>
      </c>
      <c r="BH518" s="5"/>
      <c r="BI518" s="8"/>
      <c r="BJ518" s="5"/>
      <c r="BK518" s="5"/>
      <c r="BL518" s="5"/>
      <c r="BM518" s="8"/>
      <c r="BN518" s="8"/>
      <c r="BO518" s="7">
        <v>37.475000000000001</v>
      </c>
      <c r="BP518" s="5">
        <v>266.13182817383608</v>
      </c>
      <c r="BQ518" s="5"/>
      <c r="BR518" s="5"/>
      <c r="BS518" s="5"/>
      <c r="BT518" s="7">
        <v>11.723869082547845</v>
      </c>
      <c r="BU518" s="7"/>
      <c r="BV518" s="7"/>
      <c r="BW518" s="7"/>
      <c r="BX518" s="7"/>
      <c r="BY518" s="7"/>
      <c r="BZ518" s="7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8"/>
      <c r="CL518" s="5"/>
      <c r="CM518" s="5"/>
      <c r="CN518" s="8"/>
      <c r="CO518" s="5"/>
      <c r="CP518" s="5"/>
      <c r="CQ518" s="5"/>
      <c r="CR518" s="8"/>
      <c r="CS518" s="8"/>
      <c r="CT518" s="8"/>
      <c r="CU518" s="8"/>
      <c r="CV518" s="8"/>
      <c r="CW518" s="8"/>
      <c r="CX518" s="8"/>
      <c r="CY518" s="8"/>
      <c r="CZ518" s="8"/>
      <c r="DA518" s="8"/>
      <c r="DB518" s="8"/>
      <c r="DC518" s="8"/>
      <c r="DD518" s="8"/>
      <c r="DE518" s="8"/>
      <c r="DF518" s="8"/>
      <c r="DG518" s="8"/>
      <c r="DH518" s="8"/>
      <c r="DI518" s="8"/>
      <c r="DJ518" s="8"/>
      <c r="DK518" s="8"/>
      <c r="DL518" s="8"/>
      <c r="DM518" s="8"/>
      <c r="DN518" s="8"/>
      <c r="DO518" s="8"/>
      <c r="DP518" s="8"/>
      <c r="DQ518" s="8"/>
      <c r="DR518" s="8"/>
      <c r="DS518" s="8"/>
      <c r="DT518" s="8"/>
      <c r="DU518" s="8"/>
      <c r="DV518" s="8"/>
      <c r="DW518" s="8"/>
      <c r="DX518" s="8"/>
      <c r="DY518" s="8"/>
      <c r="DZ518" s="8"/>
      <c r="EA518" s="8"/>
      <c r="EB518" s="8"/>
      <c r="EC518" s="8"/>
      <c r="ED518" s="8"/>
      <c r="EE518" s="8"/>
      <c r="EF518" s="8"/>
      <c r="EG518" s="8"/>
      <c r="EH518" s="8"/>
      <c r="EI518" s="8"/>
      <c r="EJ518" s="8"/>
      <c r="EK518" s="8"/>
      <c r="EL518" s="8"/>
      <c r="EM518" s="8"/>
      <c r="EN518" s="8"/>
      <c r="EO518" s="8"/>
      <c r="EP518" s="8"/>
      <c r="EQ518" s="8"/>
      <c r="ER518" s="8"/>
      <c r="ES518" s="8"/>
      <c r="ET518" s="8"/>
      <c r="EU518" s="8"/>
      <c r="EV518" s="8"/>
      <c r="EW518" s="8"/>
      <c r="EX518" s="8"/>
      <c r="EY518" s="8"/>
      <c r="EZ518" s="8"/>
      <c r="FA518" s="8"/>
      <c r="FB518" s="8"/>
      <c r="FC518" s="8"/>
      <c r="FD518" s="8"/>
      <c r="FE518" s="8"/>
      <c r="FF518" s="8"/>
      <c r="FG518" s="8"/>
      <c r="FH518" s="8"/>
      <c r="FI518" s="8"/>
      <c r="FJ518" s="8"/>
    </row>
    <row r="519" spans="1:166" x14ac:dyDescent="0.25">
      <c r="A519" t="s">
        <v>132</v>
      </c>
      <c r="C519" s="6">
        <v>39783</v>
      </c>
      <c r="D519" s="5">
        <v>1</v>
      </c>
      <c r="E519" s="6" t="s">
        <v>209</v>
      </c>
      <c r="F519" t="s">
        <v>10</v>
      </c>
      <c r="G519">
        <v>0</v>
      </c>
      <c r="H519" t="s">
        <v>114</v>
      </c>
      <c r="I519" s="7">
        <v>8.3000000000000007</v>
      </c>
      <c r="J519">
        <v>750</v>
      </c>
      <c r="K519" s="5">
        <f t="shared" si="8"/>
        <v>160.64257028112448</v>
      </c>
      <c r="L519" s="5"/>
      <c r="M519" s="8"/>
      <c r="N519" s="8"/>
      <c r="O519" s="8"/>
      <c r="P519" s="8"/>
      <c r="Q519" s="5"/>
      <c r="R519" s="5"/>
      <c r="S519" s="5"/>
      <c r="T519" s="5"/>
      <c r="U519" s="5"/>
      <c r="V519" s="5"/>
      <c r="W519" s="5"/>
      <c r="X519" s="8"/>
      <c r="Y519" s="8"/>
      <c r="Z519" s="8"/>
      <c r="AA519" s="8"/>
      <c r="AB519" s="8"/>
      <c r="AC519" s="5"/>
      <c r="AD519" s="8"/>
      <c r="AE519" s="8"/>
      <c r="AF519" s="8"/>
      <c r="AG519" s="8"/>
      <c r="AH519" s="8"/>
      <c r="AI519" s="8"/>
      <c r="AJ519" s="5"/>
      <c r="AK519" s="8"/>
      <c r="AL519" s="8"/>
      <c r="AM519" s="8"/>
      <c r="AN519" s="8"/>
      <c r="AO519" s="8"/>
      <c r="AP519" s="8"/>
      <c r="AQ519" s="9"/>
      <c r="AR519" s="8"/>
      <c r="AS519" s="8"/>
      <c r="AT519" s="8"/>
      <c r="AU519" s="5">
        <v>0</v>
      </c>
      <c r="AV519" s="5"/>
      <c r="AW519" s="5"/>
      <c r="AX519" s="5"/>
      <c r="AY519" s="5">
        <v>0</v>
      </c>
      <c r="AZ519" s="5"/>
      <c r="BA519" s="5"/>
      <c r="BB519" s="5"/>
      <c r="BC519" s="5"/>
      <c r="BD519" s="5"/>
      <c r="BE519" s="5"/>
      <c r="BF519" s="5">
        <v>0</v>
      </c>
      <c r="BG519" s="5">
        <v>0</v>
      </c>
      <c r="BH519" s="5"/>
      <c r="BI519" s="8"/>
      <c r="BJ519" s="5"/>
      <c r="BK519" s="5"/>
      <c r="BL519" s="5"/>
      <c r="BM519" s="8"/>
      <c r="BN519" s="8"/>
      <c r="BO519" s="7"/>
      <c r="BP519" s="5"/>
      <c r="BQ519" s="5"/>
      <c r="BR519" s="5"/>
      <c r="BS519" s="5"/>
      <c r="BT519" s="7"/>
      <c r="BU519" s="7"/>
      <c r="BV519" s="7"/>
      <c r="BW519" s="7"/>
      <c r="BX519" s="7"/>
      <c r="BY519" s="7"/>
      <c r="BZ519" s="7"/>
      <c r="CA519" s="5">
        <v>0</v>
      </c>
      <c r="CB519" s="5">
        <v>0</v>
      </c>
      <c r="CC519" s="5">
        <v>0</v>
      </c>
      <c r="CD519" s="5">
        <v>0</v>
      </c>
      <c r="CE519" s="5"/>
      <c r="CF519" s="5"/>
      <c r="CG519" s="5"/>
      <c r="CH519" s="5"/>
      <c r="CI519" s="5">
        <v>0</v>
      </c>
      <c r="CJ519" s="5"/>
      <c r="CK519" s="8"/>
      <c r="CL519" s="5"/>
      <c r="CM519" s="5"/>
      <c r="CN519" s="8"/>
      <c r="CO519" s="5"/>
      <c r="CP519" s="5"/>
      <c r="CQ519" s="5"/>
      <c r="CR519" s="8"/>
      <c r="CS519" s="8"/>
      <c r="CT519" s="8"/>
      <c r="CU519" s="8"/>
      <c r="CV519" s="8"/>
      <c r="CW519" s="8"/>
      <c r="CX519" s="8"/>
      <c r="CY519" s="8"/>
      <c r="CZ519" s="8"/>
      <c r="DA519" s="8"/>
      <c r="DB519" s="8"/>
      <c r="DC519" s="8"/>
      <c r="DD519" s="8"/>
      <c r="DE519" s="8"/>
      <c r="DF519" s="8"/>
      <c r="DG519" s="8"/>
      <c r="DH519" s="8"/>
      <c r="DI519" s="8"/>
      <c r="DJ519" s="8"/>
      <c r="DK519" s="8"/>
      <c r="DL519" s="8"/>
      <c r="DM519" s="8"/>
      <c r="DN519" s="8"/>
      <c r="DO519" s="8"/>
      <c r="DP519" s="8"/>
      <c r="DQ519" s="8"/>
      <c r="DR519" s="8"/>
      <c r="DS519" s="8"/>
      <c r="DT519" s="8"/>
      <c r="DU519" s="8"/>
      <c r="DV519" s="8"/>
      <c r="DW519" s="8"/>
      <c r="DX519" s="8"/>
      <c r="DY519" s="8"/>
      <c r="DZ519" s="8"/>
      <c r="EA519" s="8"/>
      <c r="EB519" s="8"/>
      <c r="EC519" s="8"/>
      <c r="ED519" s="8"/>
      <c r="EE519" s="8"/>
      <c r="EF519" s="8"/>
      <c r="EG519" s="8"/>
      <c r="EH519" s="8"/>
      <c r="EI519" s="8"/>
      <c r="EJ519" s="8"/>
      <c r="EK519" s="8"/>
      <c r="EL519" s="8"/>
      <c r="EM519" s="8"/>
      <c r="EN519" s="8"/>
      <c r="EO519" s="8"/>
      <c r="EP519" s="8"/>
      <c r="EQ519" s="8"/>
      <c r="ER519" s="8"/>
      <c r="ES519" s="8"/>
      <c r="ET519" s="8"/>
      <c r="EU519" s="8"/>
      <c r="EV519" s="8"/>
      <c r="EW519" s="8"/>
      <c r="EX519" s="8"/>
      <c r="EY519" s="8"/>
      <c r="EZ519" s="8"/>
      <c r="FA519" s="8"/>
      <c r="FB519" s="8"/>
      <c r="FC519" s="8"/>
      <c r="FD519" s="8"/>
      <c r="FE519" s="8"/>
      <c r="FF519" s="8"/>
      <c r="FG519" s="8"/>
      <c r="FH519" s="8"/>
      <c r="FI519" s="8"/>
      <c r="FJ519" s="8"/>
    </row>
    <row r="520" spans="1:166" x14ac:dyDescent="0.25">
      <c r="A520" t="s">
        <v>132</v>
      </c>
      <c r="C520" s="6">
        <v>39798</v>
      </c>
      <c r="D520" s="5"/>
      <c r="E520" s="6"/>
      <c r="G520">
        <v>15</v>
      </c>
      <c r="H520" t="s">
        <v>114</v>
      </c>
      <c r="I520" s="7">
        <v>8.3000000000000007</v>
      </c>
      <c r="J520">
        <v>750</v>
      </c>
      <c r="K520" s="5">
        <f t="shared" si="8"/>
        <v>160.64257028112448</v>
      </c>
      <c r="L520" s="5"/>
      <c r="M520" s="8"/>
      <c r="N520" s="7">
        <v>5.75</v>
      </c>
      <c r="O520" s="7"/>
      <c r="P520" s="7"/>
      <c r="Q520" s="5"/>
      <c r="R520" s="5"/>
      <c r="S520" s="5"/>
      <c r="T520" s="5"/>
      <c r="U520" s="5"/>
      <c r="V520" s="5"/>
      <c r="W520" s="5"/>
      <c r="X520" s="8"/>
      <c r="Y520" s="8"/>
      <c r="Z520" s="8"/>
      <c r="AA520" s="8"/>
      <c r="AB520" s="8"/>
      <c r="AC520" s="5"/>
      <c r="AD520" s="8"/>
      <c r="AE520" s="8"/>
      <c r="AF520" s="8"/>
      <c r="AG520" s="8"/>
      <c r="AH520" s="8"/>
      <c r="AI520" s="8"/>
      <c r="AJ520" s="5"/>
      <c r="AK520" s="8"/>
      <c r="AL520" s="8"/>
      <c r="AM520" s="8"/>
      <c r="AN520" s="8"/>
      <c r="AO520" s="8"/>
      <c r="AP520" s="8"/>
      <c r="AQ520" s="9"/>
      <c r="AR520" s="8"/>
      <c r="AS520" s="8"/>
      <c r="AT520" s="8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8"/>
      <c r="BJ520" s="5"/>
      <c r="BK520" s="5"/>
      <c r="BL520" s="5"/>
      <c r="BM520" s="8"/>
      <c r="BN520" s="8"/>
      <c r="BO520" s="7"/>
      <c r="BP520" s="5"/>
      <c r="BQ520" s="5"/>
      <c r="BR520" s="5"/>
      <c r="BS520" s="5"/>
      <c r="BT520" s="7"/>
      <c r="BU520" s="7"/>
      <c r="BV520" s="7"/>
      <c r="BW520" s="7"/>
      <c r="BX520" s="7"/>
      <c r="BY520" s="7"/>
      <c r="BZ520" s="7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8"/>
      <c r="CL520" s="5"/>
      <c r="CM520" s="5"/>
      <c r="CN520" s="8"/>
      <c r="CO520" s="5"/>
      <c r="CP520" s="5"/>
      <c r="CQ520" s="5"/>
      <c r="CR520" s="8"/>
      <c r="CS520" s="8"/>
      <c r="CT520" s="8"/>
      <c r="CU520" s="8"/>
      <c r="CV520" s="8"/>
      <c r="CW520" s="8"/>
      <c r="CX520" s="8"/>
      <c r="CY520" s="8"/>
      <c r="CZ520" s="8"/>
      <c r="DA520" s="8"/>
      <c r="DB520" s="8"/>
      <c r="DC520" s="8"/>
      <c r="DD520" s="8"/>
      <c r="DE520" s="8"/>
      <c r="DF520" s="8"/>
      <c r="DG520" s="8"/>
      <c r="DH520" s="8"/>
      <c r="DI520" s="8"/>
      <c r="DJ520" s="8"/>
      <c r="DK520" s="8"/>
      <c r="DL520" s="8"/>
      <c r="DM520" s="8"/>
      <c r="DN520" s="8"/>
      <c r="DO520" s="8"/>
      <c r="DP520" s="8"/>
      <c r="DQ520" s="8"/>
      <c r="DR520" s="8"/>
      <c r="DS520" s="8"/>
      <c r="DT520" s="8"/>
      <c r="DU520" s="8"/>
      <c r="DV520" s="8"/>
      <c r="DW520" s="8"/>
      <c r="DX520" s="8"/>
      <c r="DY520" s="8"/>
      <c r="DZ520" s="8"/>
      <c r="EA520" s="8"/>
      <c r="EB520" s="8"/>
      <c r="EC520" s="8"/>
      <c r="ED520" s="8"/>
      <c r="EE520" s="8"/>
      <c r="EF520" s="8"/>
      <c r="EG520" s="8"/>
      <c r="EH520" s="8"/>
      <c r="EI520" s="8"/>
      <c r="EJ520" s="8"/>
      <c r="EK520" s="8"/>
      <c r="EL520" s="8"/>
      <c r="EM520" s="8"/>
      <c r="EN520" s="8"/>
      <c r="EO520" s="8"/>
      <c r="EP520" s="8"/>
      <c r="EQ520" s="8"/>
      <c r="ER520" s="8"/>
      <c r="ES520" s="8"/>
      <c r="ET520" s="8"/>
      <c r="EU520" s="8"/>
      <c r="EV520" s="8"/>
      <c r="EW520" s="8"/>
      <c r="EX520" s="8"/>
      <c r="EY520" s="8"/>
      <c r="EZ520" s="8"/>
      <c r="FA520" s="8"/>
      <c r="FB520" s="8"/>
      <c r="FC520" s="8"/>
      <c r="FD520" s="8"/>
      <c r="FE520" s="8"/>
      <c r="FF520" s="8"/>
      <c r="FG520" s="8"/>
      <c r="FH520" s="8"/>
      <c r="FI520" s="8"/>
      <c r="FJ520" s="8"/>
    </row>
    <row r="521" spans="1:166" x14ac:dyDescent="0.25">
      <c r="A521" t="s">
        <v>132</v>
      </c>
      <c r="C521" s="6">
        <v>39804</v>
      </c>
      <c r="D521" s="5">
        <v>4</v>
      </c>
      <c r="E521" t="s">
        <v>210</v>
      </c>
      <c r="F521" t="s">
        <v>12</v>
      </c>
      <c r="G521">
        <v>21</v>
      </c>
      <c r="H521" t="s">
        <v>114</v>
      </c>
      <c r="I521" s="7">
        <v>8.3000000000000007</v>
      </c>
      <c r="J521">
        <v>750</v>
      </c>
      <c r="K521" s="5">
        <f t="shared" si="8"/>
        <v>160.64257028112448</v>
      </c>
      <c r="L521" s="5"/>
      <c r="M521" s="8"/>
      <c r="N521" s="8"/>
      <c r="O521" s="8"/>
      <c r="P521" s="8"/>
      <c r="Q521" s="5"/>
      <c r="R521" s="5">
        <v>21</v>
      </c>
      <c r="S521" s="5"/>
      <c r="T521" s="5"/>
      <c r="U521" s="5"/>
      <c r="V521" s="5"/>
      <c r="W521" s="5"/>
      <c r="X521" s="8"/>
      <c r="Y521" s="8"/>
      <c r="Z521" s="8"/>
      <c r="AA521" s="8"/>
      <c r="AB521" s="8"/>
      <c r="AC521" s="5"/>
      <c r="AD521" s="8"/>
      <c r="AE521" s="8"/>
      <c r="AF521" s="8"/>
      <c r="AG521" s="8"/>
      <c r="AH521" s="8"/>
      <c r="AI521" s="8"/>
      <c r="AJ521" s="5"/>
      <c r="AK521" s="8"/>
      <c r="AL521" s="8"/>
      <c r="AM521" s="8"/>
      <c r="AN521" s="8"/>
      <c r="AO521" s="8"/>
      <c r="AP521" s="8"/>
      <c r="AQ521" s="9"/>
      <c r="AR521" s="8"/>
      <c r="AS521" s="8"/>
      <c r="AT521" s="8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8"/>
      <c r="BJ521" s="5"/>
      <c r="BK521" s="5"/>
      <c r="BL521" s="5"/>
      <c r="BM521" s="8"/>
      <c r="BN521" s="8"/>
      <c r="BO521" s="7"/>
      <c r="BP521" s="5"/>
      <c r="BQ521" s="5"/>
      <c r="BR521" s="5"/>
      <c r="BS521" s="5"/>
      <c r="BT521" s="7"/>
      <c r="BU521" s="7"/>
      <c r="BV521" s="7"/>
      <c r="BW521" s="7"/>
      <c r="BX521" s="7"/>
      <c r="BY521" s="7"/>
      <c r="BZ521" s="7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8"/>
      <c r="CL521" s="5"/>
      <c r="CM521" s="5"/>
      <c r="CN521" s="8"/>
      <c r="CO521" s="5"/>
      <c r="CP521" s="5"/>
      <c r="CQ521" s="5"/>
      <c r="CR521" s="8"/>
      <c r="CS521" s="8"/>
      <c r="CT521" s="8"/>
      <c r="CU521" s="8"/>
      <c r="CV521" s="8"/>
      <c r="CW521" s="8"/>
      <c r="CX521" s="8"/>
      <c r="CY521" s="8"/>
      <c r="CZ521" s="8"/>
      <c r="DA521" s="8"/>
      <c r="DB521" s="8"/>
      <c r="DC521" s="8"/>
      <c r="DD521" s="8"/>
      <c r="DE521" s="8"/>
      <c r="DF521" s="8"/>
      <c r="DG521" s="8"/>
      <c r="DH521" s="8"/>
      <c r="DI521" s="8"/>
      <c r="DJ521" s="8"/>
      <c r="DK521" s="8"/>
      <c r="DL521" s="8"/>
      <c r="DM521" s="8"/>
      <c r="DN521" s="8"/>
      <c r="DO521" s="8"/>
      <c r="DP521" s="8"/>
      <c r="DQ521" s="8"/>
      <c r="DR521" s="8"/>
      <c r="DS521" s="8"/>
      <c r="DT521" s="8"/>
      <c r="DU521" s="8"/>
      <c r="DV521" s="8"/>
      <c r="DW521" s="8"/>
      <c r="DX521" s="8"/>
      <c r="DY521" s="8"/>
      <c r="DZ521" s="8"/>
      <c r="EA521" s="8"/>
      <c r="EB521" s="8"/>
      <c r="EC521" s="8"/>
      <c r="ED521" s="8"/>
      <c r="EE521" s="8"/>
      <c r="EF521" s="8"/>
      <c r="EG521" s="8"/>
      <c r="EH521" s="8"/>
      <c r="EI521" s="8"/>
      <c r="EJ521" s="8"/>
      <c r="EK521" s="8"/>
      <c r="EL521" s="8"/>
      <c r="EM521" s="8"/>
      <c r="EN521" s="8"/>
      <c r="EO521" s="8"/>
      <c r="EP521" s="8"/>
      <c r="EQ521" s="8"/>
      <c r="ER521" s="8"/>
      <c r="ES521" s="8"/>
      <c r="ET521" s="8"/>
      <c r="EU521" s="8"/>
      <c r="EV521" s="8"/>
      <c r="EW521" s="8"/>
      <c r="EX521" s="8"/>
      <c r="EY521" s="8"/>
      <c r="EZ521" s="8"/>
      <c r="FA521" s="8"/>
      <c r="FB521" s="8"/>
      <c r="FC521" s="8"/>
      <c r="FD521" s="8"/>
      <c r="FE521" s="8"/>
      <c r="FF521" s="8"/>
      <c r="FG521" s="8"/>
      <c r="FH521" s="8"/>
      <c r="FI521" s="8"/>
      <c r="FJ521" s="8"/>
    </row>
    <row r="522" spans="1:166" x14ac:dyDescent="0.25">
      <c r="A522" t="s">
        <v>132</v>
      </c>
      <c r="C522" s="6">
        <v>39806</v>
      </c>
      <c r="D522" s="5"/>
      <c r="E522" s="6"/>
      <c r="G522">
        <v>23</v>
      </c>
      <c r="H522" t="s">
        <v>114</v>
      </c>
      <c r="I522" s="7">
        <v>8.3000000000000007</v>
      </c>
      <c r="J522">
        <v>750</v>
      </c>
      <c r="K522" s="5">
        <f t="shared" si="8"/>
        <v>160.64257028112448</v>
      </c>
      <c r="L522" s="5"/>
      <c r="M522" s="8"/>
      <c r="N522" s="7">
        <v>9.1999999999999993</v>
      </c>
      <c r="O522" s="7"/>
      <c r="P522" s="7"/>
      <c r="Q522" s="5"/>
      <c r="R522" s="5"/>
      <c r="S522" s="5"/>
      <c r="T522" s="5"/>
      <c r="U522" s="5"/>
      <c r="V522" s="5"/>
      <c r="W522" s="5"/>
      <c r="X522" s="8"/>
      <c r="Y522" s="8"/>
      <c r="Z522" s="8"/>
      <c r="AA522" s="8"/>
      <c r="AB522" s="8"/>
      <c r="AC522" s="5"/>
      <c r="AD522" s="8"/>
      <c r="AE522" s="8"/>
      <c r="AF522" s="8"/>
      <c r="AG522" s="8"/>
      <c r="AH522" s="8"/>
      <c r="AI522" s="8"/>
      <c r="AJ522" s="5"/>
      <c r="AK522" s="8"/>
      <c r="AL522" s="8"/>
      <c r="AM522" s="8"/>
      <c r="AN522" s="8"/>
      <c r="AO522" s="8"/>
      <c r="AP522" s="8"/>
      <c r="AQ522" s="9"/>
      <c r="AR522" s="8"/>
      <c r="AS522" s="8"/>
      <c r="AT522" s="8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8"/>
      <c r="BJ522" s="5"/>
      <c r="BK522" s="5"/>
      <c r="BL522" s="5"/>
      <c r="BM522" s="8"/>
      <c r="BN522" s="8"/>
      <c r="BO522" s="7"/>
      <c r="BP522" s="5"/>
      <c r="BQ522" s="5"/>
      <c r="BR522" s="5"/>
      <c r="BS522" s="5"/>
      <c r="BT522" s="7"/>
      <c r="BU522" s="7"/>
      <c r="BV522" s="7"/>
      <c r="BW522" s="7"/>
      <c r="BX522" s="7"/>
      <c r="BY522" s="7"/>
      <c r="BZ522" s="7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8"/>
      <c r="CL522" s="5"/>
      <c r="CM522" s="5"/>
      <c r="CN522" s="8"/>
      <c r="CO522" s="5"/>
      <c r="CP522" s="5"/>
      <c r="CQ522" s="5"/>
      <c r="CR522" s="8"/>
      <c r="CS522" s="8"/>
      <c r="CT522" s="8"/>
      <c r="CU522" s="8"/>
      <c r="CV522" s="8"/>
      <c r="CW522" s="8"/>
      <c r="CX522" s="8"/>
      <c r="CY522" s="8"/>
      <c r="CZ522" s="8"/>
      <c r="DA522" s="8"/>
      <c r="DB522" s="8"/>
      <c r="DC522" s="8"/>
      <c r="DD522" s="8"/>
      <c r="DE522" s="8"/>
      <c r="DF522" s="8"/>
      <c r="DG522" s="8"/>
      <c r="DH522" s="8"/>
      <c r="DI522" s="8"/>
      <c r="DJ522" s="8"/>
      <c r="DK522" s="8"/>
      <c r="DL522" s="8"/>
      <c r="DM522" s="8"/>
      <c r="DN522" s="8"/>
      <c r="DO522" s="8"/>
      <c r="DP522" s="8"/>
      <c r="DQ522" s="8"/>
      <c r="DR522" s="8"/>
      <c r="DS522" s="8"/>
      <c r="DT522" s="8"/>
      <c r="DU522" s="8"/>
      <c r="DV522" s="8"/>
      <c r="DW522" s="8"/>
      <c r="DX522" s="8"/>
      <c r="DY522" s="8"/>
      <c r="DZ522" s="8"/>
      <c r="EA522" s="8"/>
      <c r="EB522" s="8"/>
      <c r="EC522" s="8"/>
      <c r="ED522" s="8"/>
      <c r="EE522" s="8"/>
      <c r="EF522" s="8"/>
      <c r="EG522" s="8"/>
      <c r="EH522" s="8"/>
      <c r="EI522" s="8"/>
      <c r="EJ522" s="8"/>
      <c r="EK522" s="8"/>
      <c r="EL522" s="8"/>
      <c r="EM522" s="8"/>
      <c r="EN522" s="8"/>
      <c r="EO522" s="8"/>
      <c r="EP522" s="8"/>
      <c r="EQ522" s="8"/>
      <c r="ER522" s="8"/>
      <c r="ES522" s="8"/>
      <c r="ET522" s="8"/>
      <c r="EU522" s="8"/>
      <c r="EV522" s="8"/>
      <c r="EW522" s="8"/>
      <c r="EX522" s="8"/>
      <c r="EY522" s="8"/>
      <c r="EZ522" s="8"/>
      <c r="FA522" s="8"/>
      <c r="FB522" s="8"/>
      <c r="FC522" s="8"/>
      <c r="FD522" s="8"/>
      <c r="FE522" s="8"/>
      <c r="FF522" s="8"/>
      <c r="FG522" s="8"/>
      <c r="FH522" s="8"/>
      <c r="FI522" s="8"/>
      <c r="FJ522" s="8"/>
    </row>
    <row r="523" spans="1:166" x14ac:dyDescent="0.25">
      <c r="A523" t="s">
        <v>132</v>
      </c>
      <c r="C523" s="6">
        <v>39813</v>
      </c>
      <c r="D523" s="5"/>
      <c r="E523" s="6"/>
      <c r="G523">
        <v>30</v>
      </c>
      <c r="H523" t="s">
        <v>114</v>
      </c>
      <c r="I523" s="7">
        <v>8.3000000000000007</v>
      </c>
      <c r="J523">
        <v>750</v>
      </c>
      <c r="K523" s="5">
        <f t="shared" si="8"/>
        <v>160.64257028112448</v>
      </c>
      <c r="L523" s="5"/>
      <c r="M523" s="8"/>
      <c r="N523" s="7">
        <v>11.05</v>
      </c>
      <c r="O523" s="7"/>
      <c r="P523" s="7"/>
      <c r="Q523" s="5"/>
      <c r="R523" s="5"/>
      <c r="S523" s="5"/>
      <c r="T523" s="5"/>
      <c r="U523" s="5"/>
      <c r="V523" s="5"/>
      <c r="W523" s="5"/>
      <c r="X523" s="8"/>
      <c r="Y523" s="8"/>
      <c r="Z523" s="8"/>
      <c r="AA523" s="8"/>
      <c r="AB523" s="8"/>
      <c r="AC523" s="5"/>
      <c r="AD523" s="8"/>
      <c r="AE523" s="8"/>
      <c r="AF523" s="8"/>
      <c r="AG523" s="8"/>
      <c r="AH523" s="8"/>
      <c r="AI523" s="8"/>
      <c r="AJ523" s="5"/>
      <c r="AK523" s="8"/>
      <c r="AL523" s="8"/>
      <c r="AM523" s="8"/>
      <c r="AN523" s="8"/>
      <c r="AO523" s="8"/>
      <c r="AP523" s="8"/>
      <c r="AQ523" s="9"/>
      <c r="AR523" s="8"/>
      <c r="AS523" s="8"/>
      <c r="AT523" s="8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8"/>
      <c r="BJ523" s="5"/>
      <c r="BK523" s="5"/>
      <c r="BL523" s="5"/>
      <c r="BM523" s="8"/>
      <c r="BN523" s="8"/>
      <c r="BO523" s="7"/>
      <c r="BP523" s="5"/>
      <c r="BQ523" s="5"/>
      <c r="BR523" s="5"/>
      <c r="BS523" s="5"/>
      <c r="BT523" s="7"/>
      <c r="BU523" s="7"/>
      <c r="BV523" s="7"/>
      <c r="BW523" s="7"/>
      <c r="BX523" s="7"/>
      <c r="BY523" s="7"/>
      <c r="BZ523" s="7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8"/>
      <c r="CL523" s="5"/>
      <c r="CM523" s="5"/>
      <c r="CN523" s="8"/>
      <c r="CO523" s="5"/>
      <c r="CP523" s="5"/>
      <c r="CQ523" s="5"/>
      <c r="CR523" s="8"/>
      <c r="CS523" s="8"/>
      <c r="CT523" s="8"/>
      <c r="CU523" s="8"/>
      <c r="CV523" s="8"/>
      <c r="CW523" s="8"/>
      <c r="CX523" s="8"/>
      <c r="CY523" s="8"/>
      <c r="CZ523" s="8"/>
      <c r="DA523" s="8"/>
      <c r="DB523" s="8"/>
      <c r="DC523" s="8"/>
      <c r="DD523" s="8"/>
      <c r="DE523" s="8"/>
      <c r="DF523" s="8"/>
      <c r="DG523" s="8"/>
      <c r="DH523" s="8"/>
      <c r="DI523" s="8"/>
      <c r="DJ523" s="8"/>
      <c r="DK523" s="8"/>
      <c r="DL523" s="8"/>
      <c r="DM523" s="8"/>
      <c r="DN523" s="8"/>
      <c r="DO523" s="8"/>
      <c r="DP523" s="8"/>
      <c r="DQ523" s="8"/>
      <c r="DR523" s="8"/>
      <c r="DS523" s="8"/>
      <c r="DT523" s="8"/>
      <c r="DU523" s="8"/>
      <c r="DV523" s="8"/>
      <c r="DW523" s="8"/>
      <c r="DX523" s="8"/>
      <c r="DY523" s="8"/>
      <c r="DZ523" s="8"/>
      <c r="EA523" s="8"/>
      <c r="EB523" s="8"/>
      <c r="EC523" s="8"/>
      <c r="ED523" s="8"/>
      <c r="EE523" s="8"/>
      <c r="EF523" s="8"/>
      <c r="EG523" s="8"/>
      <c r="EH523" s="8"/>
      <c r="EI523" s="8"/>
      <c r="EJ523" s="8"/>
      <c r="EK523" s="8"/>
      <c r="EL523" s="8"/>
      <c r="EM523" s="8"/>
      <c r="EN523" s="8"/>
      <c r="EO523" s="8"/>
      <c r="EP523" s="8"/>
      <c r="EQ523" s="8"/>
      <c r="ER523" s="8"/>
      <c r="ES523" s="8"/>
      <c r="ET523" s="8"/>
      <c r="EU523" s="8"/>
      <c r="EV523" s="8"/>
      <c r="EW523" s="8"/>
      <c r="EX523" s="8"/>
      <c r="EY523" s="8"/>
      <c r="EZ523" s="8"/>
      <c r="FA523" s="8"/>
      <c r="FB523" s="8"/>
      <c r="FC523" s="8"/>
      <c r="FD523" s="8"/>
      <c r="FE523" s="8"/>
      <c r="FF523" s="8"/>
      <c r="FG523" s="8"/>
      <c r="FH523" s="8"/>
      <c r="FI523" s="8"/>
      <c r="FJ523" s="8"/>
    </row>
    <row r="524" spans="1:166" x14ac:dyDescent="0.25">
      <c r="A524" t="s">
        <v>132</v>
      </c>
      <c r="C524" s="6">
        <v>39818</v>
      </c>
      <c r="D524" s="5"/>
      <c r="E524" s="6"/>
      <c r="G524">
        <v>35</v>
      </c>
      <c r="H524" t="s">
        <v>114</v>
      </c>
      <c r="I524" s="7">
        <v>8.3000000000000007</v>
      </c>
      <c r="J524">
        <v>750</v>
      </c>
      <c r="K524" s="5">
        <f t="shared" si="8"/>
        <v>160.64257028112448</v>
      </c>
      <c r="L524" s="5"/>
      <c r="M524" s="8"/>
      <c r="N524" s="8"/>
      <c r="O524" s="8"/>
      <c r="P524" s="8"/>
      <c r="Q524" s="5"/>
      <c r="R524" s="5"/>
      <c r="S524" s="5"/>
      <c r="T524" s="5"/>
      <c r="U524" s="5"/>
      <c r="V524" s="5"/>
      <c r="W524" s="5"/>
      <c r="X524" s="8"/>
      <c r="Y524" s="8"/>
      <c r="Z524" s="8"/>
      <c r="AA524" s="8"/>
      <c r="AB524" s="8"/>
      <c r="AC524" s="5"/>
      <c r="AD524" s="8"/>
      <c r="AE524" s="8"/>
      <c r="AF524" s="8"/>
      <c r="AG524" s="8"/>
      <c r="AH524" s="8"/>
      <c r="AI524" s="8"/>
      <c r="AJ524" s="5">
        <v>111.77244661249192</v>
      </c>
      <c r="AK524" s="8">
        <v>1.5990840160604942</v>
      </c>
      <c r="AL524" s="8"/>
      <c r="AM524" s="8"/>
      <c r="AN524" s="8"/>
      <c r="AO524" s="8"/>
      <c r="AP524" s="8"/>
      <c r="AQ524" s="9">
        <f>AK524/AJ524</f>
        <v>1.4306602964542938E-2</v>
      </c>
      <c r="AR524" s="8"/>
      <c r="AS524" s="8"/>
      <c r="AT524" s="8"/>
      <c r="AU524" s="5">
        <v>0</v>
      </c>
      <c r="AV524" s="5"/>
      <c r="AW524" s="5"/>
      <c r="AX524" s="5"/>
      <c r="AY524" s="5">
        <v>0</v>
      </c>
      <c r="AZ524" s="5"/>
      <c r="BA524" s="5"/>
      <c r="BB524" s="5"/>
      <c r="BC524" s="5"/>
      <c r="BD524" s="5"/>
      <c r="BE524" s="5"/>
      <c r="BF524" s="5">
        <v>0</v>
      </c>
      <c r="BG524" s="5">
        <v>0</v>
      </c>
      <c r="BH524" s="5"/>
      <c r="BI524" s="8"/>
      <c r="BJ524" s="5"/>
      <c r="BK524" s="5">
        <f>AC524+AJ524+BH524</f>
        <v>111.77244661249192</v>
      </c>
      <c r="BL524" s="5"/>
      <c r="BM524" s="8">
        <f>BH524/BK524</f>
        <v>0</v>
      </c>
      <c r="BN524" s="8"/>
      <c r="BO524" s="7"/>
      <c r="BP524" s="5"/>
      <c r="BQ524" s="5"/>
      <c r="BR524" s="5"/>
      <c r="BS524" s="5"/>
      <c r="BT524" s="7"/>
      <c r="BU524" s="7"/>
      <c r="BV524" s="7"/>
      <c r="BW524" s="7"/>
      <c r="BX524" s="8">
        <f>AC524/BK524</f>
        <v>0</v>
      </c>
      <c r="BY524" s="8">
        <f>AJ524/BK524</f>
        <v>1</v>
      </c>
      <c r="BZ524" s="8">
        <f>BH524/BK524</f>
        <v>0</v>
      </c>
      <c r="CA524" s="5">
        <v>180.78249125934727</v>
      </c>
      <c r="CB524" s="5">
        <v>180.78249125934727</v>
      </c>
      <c r="CC524" s="5">
        <v>0</v>
      </c>
      <c r="CD524" s="5">
        <v>0</v>
      </c>
      <c r="CE524" s="5"/>
      <c r="CF524" s="5"/>
      <c r="CG524" s="5"/>
      <c r="CH524" s="5"/>
      <c r="CI524" s="5">
        <v>0</v>
      </c>
      <c r="CJ524" s="5"/>
      <c r="CK524" s="8"/>
      <c r="CL524" s="5"/>
      <c r="CM524" s="5"/>
      <c r="CN524" s="8"/>
      <c r="CO524" s="5"/>
      <c r="CP524" s="5"/>
      <c r="CQ524" s="5"/>
      <c r="CR524" s="8"/>
      <c r="CS524" s="8"/>
      <c r="CT524" s="8"/>
      <c r="CU524" s="8"/>
      <c r="CV524" s="8"/>
      <c r="CW524" s="8"/>
      <c r="CX524" s="8"/>
      <c r="CY524" s="8"/>
      <c r="CZ524" s="8"/>
      <c r="DA524" s="8"/>
      <c r="DB524" s="8"/>
      <c r="DC524" s="8"/>
      <c r="DD524" s="8"/>
      <c r="DE524" s="8"/>
      <c r="DF524" s="8"/>
      <c r="DG524" s="8"/>
      <c r="DH524" s="8"/>
      <c r="DI524" s="8"/>
      <c r="DJ524" s="8"/>
      <c r="DK524" s="8"/>
      <c r="DL524" s="8"/>
      <c r="DM524" s="8"/>
      <c r="DN524" s="8"/>
      <c r="DO524" s="8"/>
      <c r="DP524" s="8"/>
      <c r="DQ524" s="8"/>
      <c r="DR524" s="8"/>
      <c r="DS524" s="8"/>
      <c r="DT524" s="8"/>
      <c r="DU524" s="8"/>
      <c r="DV524" s="8"/>
      <c r="DW524" s="8"/>
      <c r="DX524" s="8"/>
      <c r="DY524" s="8"/>
      <c r="DZ524" s="8"/>
      <c r="EA524" s="8"/>
      <c r="EB524" s="8"/>
      <c r="EC524" s="8"/>
      <c r="ED524" s="8"/>
      <c r="EE524" s="8"/>
      <c r="EF524" s="8"/>
      <c r="EG524" s="8"/>
      <c r="EH524" s="8"/>
      <c r="EI524" s="8"/>
      <c r="EJ524" s="8"/>
      <c r="EK524" s="8"/>
      <c r="EL524" s="8"/>
      <c r="EM524" s="8"/>
      <c r="EN524" s="8"/>
      <c r="EO524" s="8"/>
      <c r="EP524" s="8"/>
      <c r="EQ524" s="8"/>
      <c r="ER524" s="8"/>
      <c r="ES524" s="8"/>
      <c r="ET524" s="8"/>
      <c r="EU524" s="8"/>
      <c r="EV524" s="8"/>
      <c r="EW524" s="8"/>
      <c r="EX524" s="8"/>
      <c r="EY524" s="8"/>
      <c r="EZ524" s="8"/>
      <c r="FA524" s="8"/>
      <c r="FB524" s="8"/>
      <c r="FC524" s="8"/>
      <c r="FD524" s="8"/>
      <c r="FE524" s="8"/>
      <c r="FF524" s="8"/>
      <c r="FG524" s="8"/>
      <c r="FH524" s="8"/>
      <c r="FI524" s="8"/>
      <c r="FJ524" s="8"/>
    </row>
    <row r="525" spans="1:166" x14ac:dyDescent="0.25">
      <c r="A525" t="s">
        <v>132</v>
      </c>
      <c r="C525" s="6">
        <v>39819</v>
      </c>
      <c r="D525" s="5"/>
      <c r="E525" s="6"/>
      <c r="G525">
        <v>36</v>
      </c>
      <c r="H525" t="s">
        <v>114</v>
      </c>
      <c r="I525" s="7">
        <v>8.3000000000000007</v>
      </c>
      <c r="J525">
        <v>750</v>
      </c>
      <c r="K525" s="5">
        <f t="shared" si="8"/>
        <v>160.64257028112448</v>
      </c>
      <c r="L525" s="5"/>
      <c r="M525" s="8"/>
      <c r="N525" s="7">
        <v>14.55</v>
      </c>
      <c r="O525" s="7"/>
      <c r="P525" s="7"/>
      <c r="Q525" s="5"/>
      <c r="R525" s="5"/>
      <c r="S525" s="5"/>
      <c r="T525" s="5"/>
      <c r="U525" s="5"/>
      <c r="V525" s="5"/>
      <c r="W525" s="5"/>
      <c r="X525" s="8"/>
      <c r="Y525" s="8"/>
      <c r="Z525" s="8"/>
      <c r="AA525" s="8"/>
      <c r="AB525" s="8"/>
      <c r="AC525" s="5"/>
      <c r="AD525" s="8"/>
      <c r="AE525" s="8"/>
      <c r="AF525" s="8"/>
      <c r="AG525" s="8"/>
      <c r="AH525" s="8"/>
      <c r="AI525" s="8"/>
      <c r="AJ525" s="5"/>
      <c r="AK525" s="8"/>
      <c r="AL525" s="8"/>
      <c r="AM525" s="8"/>
      <c r="AN525" s="8"/>
      <c r="AO525" s="8"/>
      <c r="AP525" s="8"/>
      <c r="AQ525" s="9"/>
      <c r="AR525" s="8"/>
      <c r="AS525" s="8"/>
      <c r="AT525" s="8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8"/>
      <c r="BJ525" s="5"/>
      <c r="BK525" s="5"/>
      <c r="BL525" s="5"/>
      <c r="BM525" s="8"/>
      <c r="BN525" s="8"/>
      <c r="BO525" s="7"/>
      <c r="BP525" s="5"/>
      <c r="BQ525" s="5"/>
      <c r="BR525" s="5"/>
      <c r="BS525" s="5"/>
      <c r="BT525" s="7"/>
      <c r="BU525" s="7"/>
      <c r="BV525" s="7"/>
      <c r="BW525" s="7"/>
      <c r="BX525" s="7"/>
      <c r="BY525" s="7"/>
      <c r="BZ525" s="7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8"/>
      <c r="CL525" s="5"/>
      <c r="CM525" s="5"/>
      <c r="CN525" s="8"/>
      <c r="CO525" s="5"/>
      <c r="CP525" s="5"/>
      <c r="CQ525" s="5"/>
      <c r="CR525" s="8"/>
      <c r="CS525" s="8"/>
      <c r="CT525" s="8"/>
      <c r="CU525" s="8"/>
      <c r="CV525" s="8"/>
      <c r="CW525" s="8"/>
      <c r="CX525" s="8"/>
      <c r="CY525" s="8"/>
      <c r="CZ525" s="8"/>
      <c r="DA525" s="8"/>
      <c r="DB525" s="8"/>
      <c r="DC525" s="8"/>
      <c r="DD525" s="8"/>
      <c r="DE525" s="8"/>
      <c r="DF525" s="8"/>
      <c r="DG525" s="8"/>
      <c r="DH525" s="8"/>
      <c r="DI525" s="8"/>
      <c r="DJ525" s="8"/>
      <c r="DK525" s="8"/>
      <c r="DL525" s="8"/>
      <c r="DM525" s="8"/>
      <c r="DN525" s="8"/>
      <c r="DO525" s="8"/>
      <c r="DP525" s="8"/>
      <c r="DQ525" s="8"/>
      <c r="DR525" s="8"/>
      <c r="DS525" s="8"/>
      <c r="DT525" s="8"/>
      <c r="DU525" s="8"/>
      <c r="DV525" s="8"/>
      <c r="DW525" s="8"/>
      <c r="DX525" s="8"/>
      <c r="DY525" s="8"/>
      <c r="DZ525" s="8"/>
      <c r="EA525" s="8"/>
      <c r="EB525" s="8"/>
      <c r="EC525" s="8"/>
      <c r="ED525" s="8"/>
      <c r="EE525" s="8"/>
      <c r="EF525" s="8"/>
      <c r="EG525" s="8"/>
      <c r="EH525" s="8"/>
      <c r="EI525" s="8"/>
      <c r="EJ525" s="8"/>
      <c r="EK525" s="8"/>
      <c r="EL525" s="8"/>
      <c r="EM525" s="8"/>
      <c r="EN525" s="8"/>
      <c r="EO525" s="8"/>
      <c r="EP525" s="8"/>
      <c r="EQ525" s="8"/>
      <c r="ER525" s="8"/>
      <c r="ES525" s="8"/>
      <c r="ET525" s="8"/>
      <c r="EU525" s="8"/>
      <c r="EV525" s="8"/>
      <c r="EW525" s="8"/>
      <c r="EX525" s="8"/>
      <c r="EY525" s="8"/>
      <c r="EZ525" s="8"/>
      <c r="FA525" s="8"/>
      <c r="FB525" s="8"/>
      <c r="FC525" s="8"/>
      <c r="FD525" s="8"/>
      <c r="FE525" s="8"/>
      <c r="FF525" s="8"/>
      <c r="FG525" s="8"/>
      <c r="FH525" s="8"/>
      <c r="FI525" s="8"/>
      <c r="FJ525" s="8"/>
    </row>
    <row r="526" spans="1:166" x14ac:dyDescent="0.25">
      <c r="A526" t="s">
        <v>132</v>
      </c>
      <c r="C526" s="6">
        <v>39825</v>
      </c>
      <c r="D526" s="5">
        <v>4</v>
      </c>
      <c r="E526" t="s">
        <v>206</v>
      </c>
      <c r="F526" t="s">
        <v>13</v>
      </c>
      <c r="G526">
        <v>42</v>
      </c>
      <c r="H526" t="s">
        <v>114</v>
      </c>
      <c r="I526" s="7">
        <v>8.3000000000000007</v>
      </c>
      <c r="J526">
        <v>750</v>
      </c>
      <c r="K526" s="5">
        <f t="shared" si="8"/>
        <v>160.64257028112448</v>
      </c>
      <c r="L526" s="5"/>
      <c r="M526" s="8"/>
      <c r="N526" s="8"/>
      <c r="O526" s="8"/>
      <c r="P526" s="8"/>
      <c r="Q526" s="5"/>
      <c r="R526" s="5"/>
      <c r="S526" s="5">
        <v>42</v>
      </c>
      <c r="T526" s="5"/>
      <c r="U526" s="5"/>
      <c r="V526" s="5"/>
      <c r="W526" s="5"/>
      <c r="X526" s="8"/>
      <c r="Y526" s="8"/>
      <c r="Z526" s="8"/>
      <c r="AA526" s="8"/>
      <c r="AB526" s="8"/>
      <c r="AC526" s="5">
        <v>193.11159392194858</v>
      </c>
      <c r="AD526" s="8"/>
      <c r="AE526" s="8"/>
      <c r="AF526" s="8"/>
      <c r="AG526" s="8"/>
      <c r="AH526" s="8"/>
      <c r="AI526" s="8"/>
      <c r="AJ526" s="5">
        <v>176.62434780885332</v>
      </c>
      <c r="AK526" s="8">
        <v>3.7587160265084436</v>
      </c>
      <c r="AL526" s="8"/>
      <c r="AM526" s="8"/>
      <c r="AN526" s="8"/>
      <c r="AO526" s="8"/>
      <c r="AP526" s="8"/>
      <c r="AQ526" s="9">
        <f>AK526/AJ526</f>
        <v>2.1280848722941684E-2</v>
      </c>
      <c r="AR526" s="8"/>
      <c r="AS526" s="8"/>
      <c r="AT526" s="8"/>
      <c r="AU526" s="5">
        <v>21.146160006906314</v>
      </c>
      <c r="AV526" s="5"/>
      <c r="AW526" s="5"/>
      <c r="AX526" s="5"/>
      <c r="AY526" s="5">
        <v>2.5303568330122532</v>
      </c>
      <c r="AZ526" s="5"/>
      <c r="BA526" s="5"/>
      <c r="BB526" s="5"/>
      <c r="BC526" s="5"/>
      <c r="BD526" s="5"/>
      <c r="BE526" s="5"/>
      <c r="BF526" s="5">
        <v>0</v>
      </c>
      <c r="BG526" s="5">
        <v>0</v>
      </c>
      <c r="BH526" s="5">
        <v>23.676516839918566</v>
      </c>
      <c r="BI526" s="8"/>
      <c r="BJ526" s="5"/>
      <c r="BK526" s="5">
        <f>AC526+AJ526+BH526</f>
        <v>393.41245857072045</v>
      </c>
      <c r="BL526" s="5"/>
      <c r="BM526" s="8">
        <f>BH526/BK526</f>
        <v>6.0182427689087631E-2</v>
      </c>
      <c r="BN526" s="8"/>
      <c r="BO526" s="7"/>
      <c r="BP526" s="5"/>
      <c r="BQ526" s="5"/>
      <c r="BR526" s="5"/>
      <c r="BS526" s="5"/>
      <c r="BT526" s="7"/>
      <c r="BU526" s="7"/>
      <c r="BV526" s="7"/>
      <c r="BW526" s="7"/>
      <c r="BX526" s="8">
        <f>AC526/BK526</f>
        <v>0.49086293459929797</v>
      </c>
      <c r="BY526" s="8">
        <f>AJ526/BK526</f>
        <v>0.44895463771161442</v>
      </c>
      <c r="BZ526" s="8">
        <f>BH526/BK526</f>
        <v>6.0182427689087631E-2</v>
      </c>
      <c r="CA526" s="5">
        <v>234.15089200422833</v>
      </c>
      <c r="CB526" s="5">
        <v>227.24211980620129</v>
      </c>
      <c r="CC526" s="5">
        <v>6.9087721980270445</v>
      </c>
      <c r="CD526" s="5">
        <v>0</v>
      </c>
      <c r="CE526" s="5"/>
      <c r="CF526" s="5"/>
      <c r="CG526" s="5"/>
      <c r="CH526" s="5"/>
      <c r="CI526" s="5">
        <v>0</v>
      </c>
      <c r="CJ526" s="5"/>
      <c r="CK526" s="8"/>
      <c r="CL526" s="5"/>
      <c r="CM526" s="5"/>
      <c r="CN526" s="8"/>
      <c r="CO526" s="5"/>
      <c r="CP526" s="5"/>
      <c r="CQ526" s="5"/>
      <c r="CR526" s="8"/>
      <c r="CS526" s="8"/>
      <c r="CT526" s="8"/>
      <c r="CU526" s="8"/>
      <c r="CV526" s="8"/>
      <c r="CW526" s="8"/>
      <c r="CX526" s="8"/>
      <c r="CY526" s="8"/>
      <c r="CZ526" s="8"/>
      <c r="DA526" s="8"/>
      <c r="DB526" s="8"/>
      <c r="DC526" s="8"/>
      <c r="DD526" s="8"/>
      <c r="DE526" s="8"/>
      <c r="DF526" s="8"/>
      <c r="DG526" s="8"/>
      <c r="DH526" s="8"/>
      <c r="DI526" s="8"/>
      <c r="DJ526" s="8"/>
      <c r="DK526" s="8"/>
      <c r="DL526" s="8"/>
      <c r="DM526" s="8"/>
      <c r="DN526" s="8"/>
      <c r="DO526" s="8"/>
      <c r="DP526" s="8"/>
      <c r="DQ526" s="8"/>
      <c r="DR526" s="8"/>
      <c r="DS526" s="8"/>
      <c r="DT526" s="8"/>
      <c r="DU526" s="8"/>
      <c r="DV526" s="8"/>
      <c r="DW526" s="8"/>
      <c r="DX526" s="8"/>
      <c r="DY526" s="8"/>
      <c r="DZ526" s="8"/>
      <c r="EA526" s="8"/>
      <c r="EB526" s="8"/>
      <c r="EC526" s="8"/>
      <c r="ED526" s="8"/>
      <c r="EE526" s="8"/>
      <c r="EF526" s="8"/>
      <c r="EG526" s="8"/>
      <c r="EH526" s="8"/>
      <c r="EI526" s="8"/>
      <c r="EJ526" s="8"/>
      <c r="EK526" s="8"/>
      <c r="EL526" s="8"/>
      <c r="EM526" s="8"/>
      <c r="EN526" s="8"/>
      <c r="EO526" s="8"/>
      <c r="EP526" s="8"/>
      <c r="EQ526" s="8"/>
      <c r="ER526" s="8"/>
      <c r="ES526" s="8"/>
      <c r="ET526" s="8"/>
      <c r="EU526" s="8"/>
      <c r="EV526" s="8"/>
      <c r="EW526" s="8"/>
      <c r="EX526" s="8"/>
      <c r="EY526" s="8"/>
      <c r="EZ526" s="8"/>
      <c r="FA526" s="8"/>
      <c r="FB526" s="8"/>
      <c r="FC526" s="8"/>
      <c r="FD526" s="8"/>
      <c r="FE526" s="8"/>
      <c r="FF526" s="8"/>
      <c r="FG526" s="8"/>
      <c r="FH526" s="8"/>
      <c r="FI526" s="8"/>
      <c r="FJ526" s="8"/>
    </row>
    <row r="527" spans="1:166" x14ac:dyDescent="0.25">
      <c r="A527" t="s">
        <v>132</v>
      </c>
      <c r="C527" s="6">
        <v>39827</v>
      </c>
      <c r="D527" s="5"/>
      <c r="E527" s="6"/>
      <c r="G527">
        <v>44</v>
      </c>
      <c r="H527" t="s">
        <v>114</v>
      </c>
      <c r="I527" s="7">
        <v>8.3000000000000007</v>
      </c>
      <c r="J527">
        <v>750</v>
      </c>
      <c r="K527" s="5">
        <f t="shared" si="8"/>
        <v>160.64257028112448</v>
      </c>
      <c r="L527" s="5"/>
      <c r="M527" s="8"/>
      <c r="N527" s="7">
        <v>16.149999999999999</v>
      </c>
      <c r="O527" s="7"/>
      <c r="P527" s="7"/>
      <c r="Q527" s="5"/>
      <c r="R527" s="5"/>
      <c r="S527" s="5"/>
      <c r="T527" s="5"/>
      <c r="U527" s="5"/>
      <c r="V527" s="5"/>
      <c r="W527" s="5"/>
      <c r="X527" s="8"/>
      <c r="Y527" s="8"/>
      <c r="Z527" s="8"/>
      <c r="AA527" s="8"/>
      <c r="AB527" s="8"/>
      <c r="AC527" s="5"/>
      <c r="AD527" s="8"/>
      <c r="AE527" s="8"/>
      <c r="AF527" s="8"/>
      <c r="AG527" s="8"/>
      <c r="AH527" s="8"/>
      <c r="AI527" s="8"/>
      <c r="AJ527" s="5"/>
      <c r="AK527" s="8"/>
      <c r="AL527" s="8"/>
      <c r="AM527" s="8"/>
      <c r="AN527" s="8"/>
      <c r="AO527" s="8"/>
      <c r="AP527" s="8"/>
      <c r="AQ527" s="9"/>
      <c r="AR527" s="8"/>
      <c r="AS527" s="8"/>
      <c r="AT527" s="8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8"/>
      <c r="BJ527" s="5"/>
      <c r="BK527" s="5"/>
      <c r="BL527" s="5"/>
      <c r="BM527" s="8"/>
      <c r="BN527" s="8"/>
      <c r="BO527" s="7"/>
      <c r="BP527" s="5"/>
      <c r="BQ527" s="5"/>
      <c r="BR527" s="5"/>
      <c r="BS527" s="5"/>
      <c r="BT527" s="7"/>
      <c r="BU527" s="7"/>
      <c r="BV527" s="7"/>
      <c r="BW527" s="7"/>
      <c r="BX527" s="7"/>
      <c r="BY527" s="7"/>
      <c r="BZ527" s="7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8"/>
      <c r="CL527" s="5"/>
      <c r="CM527" s="5"/>
      <c r="CN527" s="8"/>
      <c r="CO527" s="5"/>
      <c r="CP527" s="5"/>
      <c r="CQ527" s="5"/>
      <c r="CR527" s="8"/>
      <c r="CS527" s="8"/>
      <c r="CT527" s="8"/>
      <c r="CU527" s="8"/>
      <c r="CV527" s="8"/>
      <c r="CW527" s="8"/>
      <c r="CX527" s="8"/>
      <c r="CY527" s="8"/>
      <c r="CZ527" s="8"/>
      <c r="DA527" s="8"/>
      <c r="DB527" s="8"/>
      <c r="DC527" s="8"/>
      <c r="DD527" s="8"/>
      <c r="DE527" s="8"/>
      <c r="DF527" s="8"/>
      <c r="DG527" s="8"/>
      <c r="DH527" s="8"/>
      <c r="DI527" s="8"/>
      <c r="DJ527" s="8"/>
      <c r="DK527" s="8"/>
      <c r="DL527" s="8"/>
      <c r="DM527" s="8"/>
      <c r="DN527" s="8"/>
      <c r="DO527" s="8"/>
      <c r="DP527" s="8"/>
      <c r="DQ527" s="8"/>
      <c r="DR527" s="8"/>
      <c r="DS527" s="8"/>
      <c r="DT527" s="8"/>
      <c r="DU527" s="8"/>
      <c r="DV527" s="8"/>
      <c r="DW527" s="8"/>
      <c r="DX527" s="8"/>
      <c r="DY527" s="8"/>
      <c r="DZ527" s="8"/>
      <c r="EA527" s="8"/>
      <c r="EB527" s="8"/>
      <c r="EC527" s="8"/>
      <c r="ED527" s="8"/>
      <c r="EE527" s="8"/>
      <c r="EF527" s="8"/>
      <c r="EG527" s="8"/>
      <c r="EH527" s="8"/>
      <c r="EI527" s="8"/>
      <c r="EJ527" s="8"/>
      <c r="EK527" s="8"/>
      <c r="EL527" s="8"/>
      <c r="EM527" s="8"/>
      <c r="EN527" s="8"/>
      <c r="EO527" s="8"/>
      <c r="EP527" s="8"/>
      <c r="EQ527" s="8"/>
      <c r="ER527" s="8"/>
      <c r="ES527" s="8"/>
      <c r="ET527" s="8"/>
      <c r="EU527" s="8"/>
      <c r="EV527" s="8"/>
      <c r="EW527" s="8"/>
      <c r="EX527" s="8"/>
      <c r="EY527" s="8"/>
      <c r="EZ527" s="8"/>
      <c r="FA527" s="8"/>
      <c r="FB527" s="8"/>
      <c r="FC527" s="8"/>
      <c r="FD527" s="8"/>
      <c r="FE527" s="8"/>
      <c r="FF527" s="8"/>
      <c r="FG527" s="8"/>
      <c r="FH527" s="8"/>
      <c r="FI527" s="8"/>
      <c r="FJ527" s="8"/>
    </row>
    <row r="528" spans="1:166" x14ac:dyDescent="0.25">
      <c r="A528" t="s">
        <v>132</v>
      </c>
      <c r="C528" s="6">
        <v>39833</v>
      </c>
      <c r="D528" s="5"/>
      <c r="E528" s="6"/>
      <c r="G528">
        <v>50</v>
      </c>
      <c r="H528" t="s">
        <v>114</v>
      </c>
      <c r="I528" s="7">
        <v>8.3000000000000007</v>
      </c>
      <c r="J528">
        <v>750</v>
      </c>
      <c r="K528" s="5">
        <f t="shared" si="8"/>
        <v>160.64257028112448</v>
      </c>
      <c r="L528" s="5"/>
      <c r="M528" s="8"/>
      <c r="N528" s="7">
        <v>17.850000000000001</v>
      </c>
      <c r="O528" s="7"/>
      <c r="P528" s="7"/>
      <c r="Q528" s="5"/>
      <c r="R528" s="5"/>
      <c r="S528" s="5"/>
      <c r="T528" s="5"/>
      <c r="U528" s="5"/>
      <c r="V528" s="5"/>
      <c r="W528" s="5"/>
      <c r="X528" s="8"/>
      <c r="Y528" s="8"/>
      <c r="Z528" s="8"/>
      <c r="AA528" s="8"/>
      <c r="AB528" s="8"/>
      <c r="AC528" s="5"/>
      <c r="AD528" s="8"/>
      <c r="AE528" s="8"/>
      <c r="AF528" s="8"/>
      <c r="AG528" s="8"/>
      <c r="AH528" s="8"/>
      <c r="AI528" s="8"/>
      <c r="AJ528" s="5"/>
      <c r="AK528" s="8"/>
      <c r="AL528" s="8"/>
      <c r="AM528" s="8"/>
      <c r="AN528" s="8"/>
      <c r="AO528" s="8"/>
      <c r="AP528" s="8"/>
      <c r="AQ528" s="9"/>
      <c r="AR528" s="8"/>
      <c r="AS528" s="8"/>
      <c r="AT528" s="8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8"/>
      <c r="BJ528" s="5"/>
      <c r="BK528" s="5"/>
      <c r="BL528" s="5"/>
      <c r="BM528" s="8"/>
      <c r="BN528" s="8"/>
      <c r="BO528" s="7"/>
      <c r="BP528" s="5"/>
      <c r="BQ528" s="5"/>
      <c r="BR528" s="5"/>
      <c r="BS528" s="5"/>
      <c r="BT528" s="7"/>
      <c r="BU528" s="7"/>
      <c r="BV528" s="7"/>
      <c r="BW528" s="7"/>
      <c r="BX528" s="7"/>
      <c r="BY528" s="7"/>
      <c r="BZ528" s="7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8"/>
      <c r="CL528" s="5"/>
      <c r="CM528" s="5"/>
      <c r="CN528" s="8"/>
      <c r="CO528" s="5"/>
      <c r="CP528" s="5"/>
      <c r="CQ528" s="5"/>
      <c r="CR528" s="8"/>
      <c r="CS528" s="8"/>
      <c r="CT528" s="8"/>
      <c r="CU528" s="8"/>
      <c r="CV528" s="8"/>
      <c r="CW528" s="8"/>
      <c r="CX528" s="8"/>
      <c r="CY528" s="8"/>
      <c r="CZ528" s="8"/>
      <c r="DA528" s="8"/>
      <c r="DB528" s="8"/>
      <c r="DC528" s="8"/>
      <c r="DD528" s="8"/>
      <c r="DE528" s="8"/>
      <c r="DF528" s="8"/>
      <c r="DG528" s="8"/>
      <c r="DH528" s="8"/>
      <c r="DI528" s="8"/>
      <c r="DJ528" s="8"/>
      <c r="DK528" s="8"/>
      <c r="DL528" s="8"/>
      <c r="DM528" s="8"/>
      <c r="DN528" s="8"/>
      <c r="DO528" s="8"/>
      <c r="DP528" s="8"/>
      <c r="DQ528" s="8"/>
      <c r="DR528" s="8"/>
      <c r="DS528" s="8"/>
      <c r="DT528" s="8"/>
      <c r="DU528" s="8"/>
      <c r="DV528" s="8"/>
      <c r="DW528" s="8"/>
      <c r="DX528" s="8"/>
      <c r="DY528" s="8"/>
      <c r="DZ528" s="8"/>
      <c r="EA528" s="8"/>
      <c r="EB528" s="8"/>
      <c r="EC528" s="8"/>
      <c r="ED528" s="8"/>
      <c r="EE528" s="8"/>
      <c r="EF528" s="8"/>
      <c r="EG528" s="8"/>
      <c r="EH528" s="8"/>
      <c r="EI528" s="8"/>
      <c r="EJ528" s="8"/>
      <c r="EK528" s="8"/>
      <c r="EL528" s="8"/>
      <c r="EM528" s="8"/>
      <c r="EN528" s="8"/>
      <c r="EO528" s="8"/>
      <c r="EP528" s="8"/>
      <c r="EQ528" s="8"/>
      <c r="ER528" s="8"/>
      <c r="ES528" s="8"/>
      <c r="ET528" s="8"/>
      <c r="EU528" s="8"/>
      <c r="EV528" s="8"/>
      <c r="EW528" s="8"/>
      <c r="EX528" s="8"/>
      <c r="EY528" s="8"/>
      <c r="EZ528" s="8"/>
      <c r="FA528" s="8"/>
      <c r="FB528" s="8"/>
      <c r="FC528" s="8"/>
      <c r="FD528" s="8"/>
      <c r="FE528" s="8"/>
      <c r="FF528" s="8"/>
      <c r="FG528" s="8"/>
      <c r="FH528" s="8"/>
      <c r="FI528" s="8"/>
      <c r="FJ528" s="8"/>
    </row>
    <row r="529" spans="1:166" x14ac:dyDescent="0.25">
      <c r="A529" t="s">
        <v>132</v>
      </c>
      <c r="C529" s="6">
        <v>39840</v>
      </c>
      <c r="D529" s="5"/>
      <c r="E529" s="6"/>
      <c r="G529">
        <v>57</v>
      </c>
      <c r="H529" t="s">
        <v>114</v>
      </c>
      <c r="I529" s="7">
        <v>8.3000000000000007</v>
      </c>
      <c r="J529">
        <v>750</v>
      </c>
      <c r="K529" s="5">
        <f t="shared" si="8"/>
        <v>160.64257028112448</v>
      </c>
      <c r="L529" s="5"/>
      <c r="M529" s="8"/>
      <c r="N529" s="7">
        <v>18.649999999999999</v>
      </c>
      <c r="O529" s="7"/>
      <c r="P529" s="7"/>
      <c r="Q529" s="5"/>
      <c r="R529" s="5"/>
      <c r="S529" s="5"/>
      <c r="T529" s="5"/>
      <c r="U529" s="5"/>
      <c r="V529" s="5"/>
      <c r="W529" s="5"/>
      <c r="X529" s="8"/>
      <c r="Y529" s="8"/>
      <c r="Z529" s="8"/>
      <c r="AA529" s="8"/>
      <c r="AB529" s="8"/>
      <c r="AC529" s="5"/>
      <c r="AD529" s="8"/>
      <c r="AE529" s="8"/>
      <c r="AF529" s="8"/>
      <c r="AG529" s="8"/>
      <c r="AH529" s="8"/>
      <c r="AI529" s="8"/>
      <c r="AJ529" s="5"/>
      <c r="AK529" s="8"/>
      <c r="AL529" s="8"/>
      <c r="AM529" s="8"/>
      <c r="AN529" s="8"/>
      <c r="AO529" s="8"/>
      <c r="AP529" s="8"/>
      <c r="AQ529" s="9"/>
      <c r="AR529" s="8"/>
      <c r="AS529" s="8"/>
      <c r="AT529" s="8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8"/>
      <c r="BJ529" s="5"/>
      <c r="BK529" s="5"/>
      <c r="BL529" s="5"/>
      <c r="BM529" s="8"/>
      <c r="BN529" s="8"/>
      <c r="BO529" s="7"/>
      <c r="BP529" s="5"/>
      <c r="BQ529" s="5"/>
      <c r="BR529" s="5"/>
      <c r="BS529" s="5"/>
      <c r="BT529" s="7"/>
      <c r="BU529" s="7"/>
      <c r="BV529" s="7"/>
      <c r="BW529" s="7"/>
      <c r="BX529" s="7"/>
      <c r="BY529" s="7"/>
      <c r="BZ529" s="7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8"/>
      <c r="CL529" s="5"/>
      <c r="CM529" s="5"/>
      <c r="CN529" s="8"/>
      <c r="CO529" s="5"/>
      <c r="CP529" s="5"/>
      <c r="CQ529" s="5"/>
      <c r="CR529" s="8"/>
      <c r="CS529" s="8"/>
      <c r="CT529" s="8"/>
      <c r="CU529" s="8"/>
      <c r="CV529" s="8"/>
      <c r="CW529" s="8"/>
      <c r="CX529" s="8"/>
      <c r="CY529" s="8"/>
      <c r="CZ529" s="8"/>
      <c r="DA529" s="8"/>
      <c r="DB529" s="8"/>
      <c r="DC529" s="8"/>
      <c r="DD529" s="8"/>
      <c r="DE529" s="8"/>
      <c r="DF529" s="8"/>
      <c r="DG529" s="8"/>
      <c r="DH529" s="8"/>
      <c r="DI529" s="8"/>
      <c r="DJ529" s="8"/>
      <c r="DK529" s="8"/>
      <c r="DL529" s="8"/>
      <c r="DM529" s="8"/>
      <c r="DN529" s="8"/>
      <c r="DO529" s="8"/>
      <c r="DP529" s="8"/>
      <c r="DQ529" s="8"/>
      <c r="DR529" s="8"/>
      <c r="DS529" s="8"/>
      <c r="DT529" s="8"/>
      <c r="DU529" s="8"/>
      <c r="DV529" s="8"/>
      <c r="DW529" s="8"/>
      <c r="DX529" s="8"/>
      <c r="DY529" s="8"/>
      <c r="DZ529" s="8"/>
      <c r="EA529" s="8"/>
      <c r="EB529" s="8"/>
      <c r="EC529" s="8"/>
      <c r="ED529" s="8"/>
      <c r="EE529" s="8"/>
      <c r="EF529" s="8"/>
      <c r="EG529" s="8"/>
      <c r="EH529" s="8"/>
      <c r="EI529" s="8"/>
      <c r="EJ529" s="8"/>
      <c r="EK529" s="8"/>
      <c r="EL529" s="8"/>
      <c r="EM529" s="8"/>
      <c r="EN529" s="8"/>
      <c r="EO529" s="8"/>
      <c r="EP529" s="8"/>
      <c r="EQ529" s="8"/>
      <c r="ER529" s="8"/>
      <c r="ES529" s="8"/>
      <c r="ET529" s="8"/>
      <c r="EU529" s="8"/>
      <c r="EV529" s="8"/>
      <c r="EW529" s="8"/>
      <c r="EX529" s="8"/>
      <c r="EY529" s="8"/>
      <c r="EZ529" s="8"/>
      <c r="FA529" s="8"/>
      <c r="FB529" s="8"/>
      <c r="FC529" s="8"/>
      <c r="FD529" s="8"/>
      <c r="FE529" s="8"/>
      <c r="FF529" s="8"/>
      <c r="FG529" s="8"/>
      <c r="FH529" s="8"/>
      <c r="FI529" s="8"/>
      <c r="FJ529" s="8"/>
    </row>
    <row r="530" spans="1:166" x14ac:dyDescent="0.25">
      <c r="A530" t="s">
        <v>132</v>
      </c>
      <c r="C530" s="6">
        <v>39841</v>
      </c>
      <c r="D530" s="5"/>
      <c r="E530" s="6"/>
      <c r="G530">
        <v>58</v>
      </c>
      <c r="H530" t="s">
        <v>114</v>
      </c>
      <c r="I530" s="7">
        <v>8.3000000000000007</v>
      </c>
      <c r="J530">
        <v>750</v>
      </c>
      <c r="K530" s="5">
        <f t="shared" si="8"/>
        <v>160.64257028112448</v>
      </c>
      <c r="L530" s="5"/>
      <c r="M530" s="8"/>
      <c r="N530" s="8"/>
      <c r="O530" s="8"/>
      <c r="P530" s="8"/>
      <c r="Q530" s="5"/>
      <c r="R530" s="5"/>
      <c r="S530" s="5"/>
      <c r="T530" s="5"/>
      <c r="U530" s="5"/>
      <c r="V530" s="5"/>
      <c r="W530" s="5"/>
      <c r="X530" s="8"/>
      <c r="Y530" s="8"/>
      <c r="Z530" s="8"/>
      <c r="AA530" s="8"/>
      <c r="AB530" s="8"/>
      <c r="AC530" s="5">
        <v>331.12740762876905</v>
      </c>
      <c r="AD530" s="8"/>
      <c r="AE530" s="8"/>
      <c r="AF530" s="8"/>
      <c r="AG530" s="8"/>
      <c r="AH530" s="8"/>
      <c r="AI530" s="8"/>
      <c r="AJ530" s="5">
        <v>243.22387211708264</v>
      </c>
      <c r="AK530" s="8">
        <v>4.6007077525506919</v>
      </c>
      <c r="AL530" s="8"/>
      <c r="AM530" s="8"/>
      <c r="AN530" s="8"/>
      <c r="AO530" s="8"/>
      <c r="AP530" s="8"/>
      <c r="AQ530" s="9">
        <f>AK530/AJ530</f>
        <v>1.891552713352089E-2</v>
      </c>
      <c r="AR530" s="8"/>
      <c r="AS530" s="8"/>
      <c r="AT530" s="8"/>
      <c r="AU530" s="5">
        <v>25.862670848385267</v>
      </c>
      <c r="AV530" s="5"/>
      <c r="AW530" s="5"/>
      <c r="AX530" s="5"/>
      <c r="AY530" s="5">
        <v>49.277897605765048</v>
      </c>
      <c r="AZ530" s="5"/>
      <c r="BA530" s="5"/>
      <c r="BB530" s="5"/>
      <c r="BC530" s="5"/>
      <c r="BD530" s="5"/>
      <c r="BE530" s="5"/>
      <c r="BF530" s="5">
        <v>0</v>
      </c>
      <c r="BG530" s="5">
        <v>0</v>
      </c>
      <c r="BH530" s="5">
        <v>75.140568454150326</v>
      </c>
      <c r="BI530" s="8"/>
      <c r="BJ530" s="5"/>
      <c r="BK530" s="5">
        <f>AC530+AJ530+BH530</f>
        <v>649.49184820000198</v>
      </c>
      <c r="BL530" s="5"/>
      <c r="BM530" s="8">
        <f>BH530/BK530</f>
        <v>0.11569131877851041</v>
      </c>
      <c r="BN530" s="8"/>
      <c r="BO530" s="7"/>
      <c r="BP530" s="5"/>
      <c r="BQ530" s="5"/>
      <c r="BR530" s="5"/>
      <c r="BS530" s="5"/>
      <c r="BT530" s="7"/>
      <c r="BU530" s="7"/>
      <c r="BV530" s="7"/>
      <c r="BW530" s="7"/>
      <c r="BX530" s="8">
        <f>AC530/BK530</f>
        <v>0.50982534814940894</v>
      </c>
      <c r="BY530" s="8">
        <f>AJ530/BK530</f>
        <v>0.3744833330720807</v>
      </c>
      <c r="BZ530" s="8">
        <f>BH530/BK530</f>
        <v>0.11569131877851041</v>
      </c>
      <c r="CA530" s="5">
        <v>197.24260473728742</v>
      </c>
      <c r="CB530" s="5">
        <v>148.73347760819021</v>
      </c>
      <c r="CC530" s="5">
        <v>48.509127129097202</v>
      </c>
      <c r="CD530" s="5">
        <v>0</v>
      </c>
      <c r="CE530" s="5"/>
      <c r="CF530" s="5"/>
      <c r="CG530" s="5"/>
      <c r="CH530" s="5"/>
      <c r="CI530" s="5">
        <v>0</v>
      </c>
      <c r="CJ530" s="5"/>
      <c r="CK530" s="8"/>
      <c r="CL530" s="5"/>
      <c r="CM530" s="5"/>
      <c r="CN530" s="8"/>
      <c r="CO530" s="5"/>
      <c r="CP530" s="5"/>
      <c r="CQ530" s="5"/>
      <c r="CR530" s="8"/>
      <c r="CS530" s="8"/>
      <c r="CT530" s="8"/>
      <c r="CU530" s="8"/>
      <c r="CV530" s="8"/>
      <c r="CW530" s="8"/>
      <c r="CX530" s="8"/>
      <c r="CY530" s="8"/>
      <c r="CZ530" s="8"/>
      <c r="DA530" s="8"/>
      <c r="DB530" s="8"/>
      <c r="DC530" s="8"/>
      <c r="DD530" s="8"/>
      <c r="DE530" s="8"/>
      <c r="DF530" s="8"/>
      <c r="DG530" s="8"/>
      <c r="DH530" s="8"/>
      <c r="DI530" s="8"/>
      <c r="DJ530" s="8"/>
      <c r="DK530" s="8"/>
      <c r="DL530" s="8"/>
      <c r="DM530" s="8"/>
      <c r="DN530" s="8"/>
      <c r="DO530" s="8"/>
      <c r="DP530" s="8"/>
      <c r="DQ530" s="8"/>
      <c r="DR530" s="8"/>
      <c r="DS530" s="8"/>
      <c r="DT530" s="8"/>
      <c r="DU530" s="8"/>
      <c r="DV530" s="8"/>
      <c r="DW530" s="8"/>
      <c r="DX530" s="8"/>
      <c r="DY530" s="8"/>
      <c r="DZ530" s="8"/>
      <c r="EA530" s="8"/>
      <c r="EB530" s="8"/>
      <c r="EC530" s="8"/>
      <c r="ED530" s="8"/>
      <c r="EE530" s="8"/>
      <c r="EF530" s="8"/>
      <c r="EG530" s="8"/>
      <c r="EH530" s="8"/>
      <c r="EI530" s="8"/>
      <c r="EJ530" s="8"/>
      <c r="EK530" s="8"/>
      <c r="EL530" s="8"/>
      <c r="EM530" s="8"/>
      <c r="EN530" s="8"/>
      <c r="EO530" s="8"/>
      <c r="EP530" s="8"/>
      <c r="EQ530" s="8"/>
      <c r="ER530" s="8"/>
      <c r="ES530" s="8"/>
      <c r="ET530" s="8"/>
      <c r="EU530" s="8"/>
      <c r="EV530" s="8"/>
      <c r="EW530" s="8"/>
      <c r="EX530" s="8"/>
      <c r="EY530" s="8"/>
      <c r="EZ530" s="8"/>
      <c r="FA530" s="8"/>
      <c r="FB530" s="8"/>
      <c r="FC530" s="8"/>
      <c r="FD530" s="8"/>
      <c r="FE530" s="8"/>
      <c r="FF530" s="8"/>
      <c r="FG530" s="8"/>
      <c r="FH530" s="8"/>
      <c r="FI530" s="8"/>
      <c r="FJ530" s="8"/>
    </row>
    <row r="531" spans="1:166" x14ac:dyDescent="0.25">
      <c r="A531" t="s">
        <v>132</v>
      </c>
      <c r="C531" s="6">
        <v>39848</v>
      </c>
      <c r="D531" s="5"/>
      <c r="E531" s="6"/>
      <c r="G531">
        <v>65</v>
      </c>
      <c r="H531" t="s">
        <v>114</v>
      </c>
      <c r="I531" s="7">
        <v>8.3000000000000007</v>
      </c>
      <c r="J531">
        <v>750</v>
      </c>
      <c r="K531" s="5">
        <f t="shared" si="8"/>
        <v>160.64257028112448</v>
      </c>
      <c r="L531" s="5"/>
      <c r="M531" s="8"/>
      <c r="N531" s="7">
        <v>20.149999999999999</v>
      </c>
      <c r="O531" s="7"/>
      <c r="P531" s="7"/>
      <c r="Q531" s="5"/>
      <c r="R531" s="5"/>
      <c r="S531" s="5"/>
      <c r="T531" s="5"/>
      <c r="U531" s="5"/>
      <c r="V531" s="5"/>
      <c r="W531" s="5"/>
      <c r="X531" s="8"/>
      <c r="Y531" s="8"/>
      <c r="Z531" s="8"/>
      <c r="AA531" s="8"/>
      <c r="AB531" s="8"/>
      <c r="AC531" s="5"/>
      <c r="AD531" s="8"/>
      <c r="AE531" s="8"/>
      <c r="AF531" s="8"/>
      <c r="AG531" s="8"/>
      <c r="AH531" s="8"/>
      <c r="AI531" s="8"/>
      <c r="AJ531" s="5"/>
      <c r="AK531" s="8"/>
      <c r="AL531" s="8"/>
      <c r="AM531" s="8"/>
      <c r="AN531" s="8"/>
      <c r="AO531" s="8"/>
      <c r="AP531" s="8"/>
      <c r="AQ531" s="9"/>
      <c r="AR531" s="8"/>
      <c r="AS531" s="8"/>
      <c r="AT531" s="8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8"/>
      <c r="BJ531" s="5"/>
      <c r="BK531" s="5"/>
      <c r="BL531" s="5"/>
      <c r="BM531" s="8"/>
      <c r="BN531" s="8"/>
      <c r="BO531" s="7"/>
      <c r="BP531" s="5"/>
      <c r="BQ531" s="5"/>
      <c r="BR531" s="5"/>
      <c r="BS531" s="5"/>
      <c r="BT531" s="7"/>
      <c r="BU531" s="7"/>
      <c r="BV531" s="7"/>
      <c r="BW531" s="7"/>
      <c r="BX531" s="7"/>
      <c r="BY531" s="7"/>
      <c r="BZ531" s="7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8"/>
      <c r="CL531" s="5"/>
      <c r="CM531" s="5"/>
      <c r="CN531" s="8"/>
      <c r="CO531" s="5"/>
      <c r="CP531" s="5"/>
      <c r="CQ531" s="5"/>
      <c r="CR531" s="8"/>
      <c r="CS531" s="8"/>
      <c r="CT531" s="8"/>
      <c r="CU531" s="8"/>
      <c r="CV531" s="8"/>
      <c r="CW531" s="8"/>
      <c r="CX531" s="8"/>
      <c r="CY531" s="8"/>
      <c r="CZ531" s="8"/>
      <c r="DA531" s="8"/>
      <c r="DB531" s="8"/>
      <c r="DC531" s="8"/>
      <c r="DD531" s="8"/>
      <c r="DE531" s="8"/>
      <c r="DF531" s="8"/>
      <c r="DG531" s="8"/>
      <c r="DH531" s="8"/>
      <c r="DI531" s="8"/>
      <c r="DJ531" s="8"/>
      <c r="DK531" s="8"/>
      <c r="DL531" s="8"/>
      <c r="DM531" s="8"/>
      <c r="DN531" s="8"/>
      <c r="DO531" s="8"/>
      <c r="DP531" s="8"/>
      <c r="DQ531" s="8"/>
      <c r="DR531" s="8"/>
      <c r="DS531" s="8"/>
      <c r="DT531" s="8"/>
      <c r="DU531" s="8"/>
      <c r="DV531" s="8"/>
      <c r="DW531" s="8"/>
      <c r="DX531" s="8"/>
      <c r="DY531" s="8"/>
      <c r="DZ531" s="8"/>
      <c r="EA531" s="8"/>
      <c r="EB531" s="8"/>
      <c r="EC531" s="8"/>
      <c r="ED531" s="8"/>
      <c r="EE531" s="8"/>
      <c r="EF531" s="8"/>
      <c r="EG531" s="8"/>
      <c r="EH531" s="8"/>
      <c r="EI531" s="8"/>
      <c r="EJ531" s="8"/>
      <c r="EK531" s="8"/>
      <c r="EL531" s="8"/>
      <c r="EM531" s="8"/>
      <c r="EN531" s="8"/>
      <c r="EO531" s="8"/>
      <c r="EP531" s="8"/>
      <c r="EQ531" s="8"/>
      <c r="ER531" s="8"/>
      <c r="ES531" s="8"/>
      <c r="ET531" s="8"/>
      <c r="EU531" s="8"/>
      <c r="EV531" s="8"/>
      <c r="EW531" s="8"/>
      <c r="EX531" s="8"/>
      <c r="EY531" s="8"/>
      <c r="EZ531" s="8"/>
      <c r="FA531" s="8"/>
      <c r="FB531" s="8"/>
      <c r="FC531" s="8"/>
      <c r="FD531" s="8"/>
      <c r="FE531" s="8"/>
      <c r="FF531" s="8"/>
      <c r="FG531" s="8"/>
      <c r="FH531" s="8"/>
      <c r="FI531" s="8"/>
      <c r="FJ531" s="8"/>
    </row>
    <row r="532" spans="1:166" x14ac:dyDescent="0.25">
      <c r="A532" t="s">
        <v>132</v>
      </c>
      <c r="C532" s="6">
        <v>39853</v>
      </c>
      <c r="D532" s="5">
        <v>6</v>
      </c>
      <c r="E532" s="6" t="s">
        <v>239</v>
      </c>
      <c r="F532" t="s">
        <v>89</v>
      </c>
      <c r="G532">
        <v>70</v>
      </c>
      <c r="H532" t="s">
        <v>114</v>
      </c>
      <c r="I532" s="7">
        <v>8.3000000000000007</v>
      </c>
      <c r="J532">
        <v>750</v>
      </c>
      <c r="K532" s="5">
        <f t="shared" si="8"/>
        <v>160.64257028112448</v>
      </c>
      <c r="L532" s="5"/>
      <c r="M532" s="8"/>
      <c r="N532" s="8"/>
      <c r="O532" s="8"/>
      <c r="P532" s="8"/>
      <c r="Q532" s="5"/>
      <c r="R532" s="5"/>
      <c r="S532" s="5"/>
      <c r="T532" s="5"/>
      <c r="U532" s="5"/>
      <c r="V532" s="5"/>
      <c r="W532" s="5"/>
      <c r="X532" s="8"/>
      <c r="Y532" s="8"/>
      <c r="Z532" s="8"/>
      <c r="AA532" s="8"/>
      <c r="AB532" s="8"/>
      <c r="AC532" s="5">
        <v>312.13028265057881</v>
      </c>
      <c r="AD532" s="8"/>
      <c r="AE532" s="8"/>
      <c r="AF532" s="8"/>
      <c r="AG532" s="8"/>
      <c r="AH532" s="8"/>
      <c r="AI532" s="8"/>
      <c r="AJ532" s="5">
        <v>187.48641766041609</v>
      </c>
      <c r="AK532" s="8">
        <v>3.8769690559152243</v>
      </c>
      <c r="AL532" s="8"/>
      <c r="AM532" s="8"/>
      <c r="AN532" s="8"/>
      <c r="AO532" s="8"/>
      <c r="AP532" s="8"/>
      <c r="AQ532" s="9">
        <f>AK532/AJ532</f>
        <v>2.0678666243105496E-2</v>
      </c>
      <c r="AR532" s="8"/>
      <c r="AS532" s="8"/>
      <c r="AT532" s="8"/>
      <c r="AU532" s="5">
        <v>2.5518707795870457</v>
      </c>
      <c r="AV532" s="5"/>
      <c r="AW532" s="5"/>
      <c r="AX532" s="5"/>
      <c r="AY532" s="5">
        <v>135.070591829438</v>
      </c>
      <c r="AZ532" s="5"/>
      <c r="BA532" s="5"/>
      <c r="BB532" s="5"/>
      <c r="BC532" s="5"/>
      <c r="BD532" s="5"/>
      <c r="BE532" s="5"/>
      <c r="BF532" s="5">
        <v>0</v>
      </c>
      <c r="BG532" s="5">
        <v>0</v>
      </c>
      <c r="BH532" s="5">
        <v>137.62246260902504</v>
      </c>
      <c r="BI532" s="8"/>
      <c r="BJ532" s="5"/>
      <c r="BK532" s="5">
        <f>AC532+AJ532+BH532</f>
        <v>637.23916292001991</v>
      </c>
      <c r="BL532" s="5"/>
      <c r="BM532" s="8">
        <f>BH532/BK532</f>
        <v>0.2159667368502555</v>
      </c>
      <c r="BN532" s="8"/>
      <c r="BO532" s="7"/>
      <c r="BP532" s="5"/>
      <c r="BQ532" s="5"/>
      <c r="BR532" s="5"/>
      <c r="BS532" s="5"/>
      <c r="BT532" s="7"/>
      <c r="BU532" s="7"/>
      <c r="BV532" s="7"/>
      <c r="BW532" s="7"/>
      <c r="BX532" s="8">
        <f>AC532/BK532</f>
        <v>0.48981654112453599</v>
      </c>
      <c r="BY532" s="8">
        <f>AJ532/BK532</f>
        <v>0.2942167220252086</v>
      </c>
      <c r="BZ532" s="8">
        <f>BH532/BK532</f>
        <v>0.2159667368502555</v>
      </c>
      <c r="CA532" s="5">
        <v>78.741442797433479</v>
      </c>
      <c r="CB532" s="5">
        <v>16.502645131142849</v>
      </c>
      <c r="CC532" s="5">
        <v>62.238797666290623</v>
      </c>
      <c r="CD532" s="5">
        <v>0</v>
      </c>
      <c r="CE532" s="5"/>
      <c r="CF532" s="5"/>
      <c r="CG532" s="5"/>
      <c r="CH532" s="5"/>
      <c r="CI532" s="5">
        <v>0</v>
      </c>
      <c r="CJ532" s="5"/>
      <c r="CK532" s="8"/>
      <c r="CL532" s="5"/>
      <c r="CM532" s="5"/>
      <c r="CN532" s="8"/>
      <c r="CO532" s="5"/>
      <c r="CP532" s="5"/>
      <c r="CQ532" s="5"/>
      <c r="CR532" s="8"/>
      <c r="CS532" s="8"/>
      <c r="CT532" s="8"/>
      <c r="CU532" s="8"/>
      <c r="CV532" s="8"/>
      <c r="CW532" s="8"/>
      <c r="CX532" s="8"/>
      <c r="CY532" s="8"/>
      <c r="CZ532" s="8"/>
      <c r="DA532" s="8"/>
      <c r="DB532" s="8"/>
      <c r="DC532" s="8"/>
      <c r="DD532" s="8"/>
      <c r="DE532" s="8"/>
      <c r="DF532" s="8"/>
      <c r="DG532" s="8"/>
      <c r="DH532" s="8"/>
      <c r="DI532" s="8"/>
      <c r="DJ532" s="8"/>
      <c r="DK532" s="8"/>
      <c r="DL532" s="8"/>
      <c r="DM532" s="8"/>
      <c r="DN532" s="8"/>
      <c r="DO532" s="8"/>
      <c r="DP532" s="8"/>
      <c r="DQ532" s="8"/>
      <c r="DR532" s="8"/>
      <c r="DS532" s="8"/>
      <c r="DT532" s="8"/>
      <c r="DU532" s="8"/>
      <c r="DV532" s="8"/>
      <c r="DW532" s="8"/>
      <c r="DX532" s="8"/>
      <c r="DY532" s="8"/>
      <c r="DZ532" s="8"/>
      <c r="EA532" s="8"/>
      <c r="EB532" s="8"/>
      <c r="EC532" s="8"/>
      <c r="ED532" s="8"/>
      <c r="EE532" s="8"/>
      <c r="EF532" s="8"/>
      <c r="EG532" s="8"/>
      <c r="EH532" s="8"/>
      <c r="EI532" s="8"/>
      <c r="EJ532" s="8"/>
      <c r="EK532" s="8"/>
      <c r="EL532" s="8"/>
      <c r="EM532" s="8"/>
      <c r="EN532" s="8"/>
      <c r="EO532" s="8"/>
      <c r="EP532" s="8"/>
      <c r="EQ532" s="8"/>
      <c r="ER532" s="8"/>
      <c r="ES532" s="8"/>
      <c r="ET532" s="8"/>
      <c r="EU532" s="8"/>
      <c r="EV532" s="8"/>
      <c r="EW532" s="8"/>
      <c r="EX532" s="8"/>
      <c r="EY532" s="8"/>
      <c r="EZ532" s="8"/>
      <c r="FA532" s="8"/>
      <c r="FB532" s="8"/>
      <c r="FC532" s="8"/>
      <c r="FD532" s="8"/>
      <c r="FE532" s="8"/>
      <c r="FF532" s="8"/>
      <c r="FG532" s="8"/>
      <c r="FH532" s="8"/>
      <c r="FI532" s="8"/>
      <c r="FJ532" s="8"/>
    </row>
    <row r="533" spans="1:166" x14ac:dyDescent="0.25">
      <c r="A533" t="s">
        <v>132</v>
      </c>
      <c r="C533" s="6">
        <v>39854</v>
      </c>
      <c r="D533" s="5"/>
      <c r="E533" s="6"/>
      <c r="G533">
        <v>71</v>
      </c>
      <c r="H533" t="s">
        <v>114</v>
      </c>
      <c r="I533" s="7">
        <v>8.3000000000000007</v>
      </c>
      <c r="J533">
        <v>750</v>
      </c>
      <c r="K533" s="5">
        <f t="shared" si="8"/>
        <v>160.64257028112448</v>
      </c>
      <c r="L533" s="5"/>
      <c r="M533" s="8"/>
      <c r="N533" s="7">
        <v>20.65</v>
      </c>
      <c r="O533" s="7"/>
      <c r="P533" s="7"/>
      <c r="Q533" s="5"/>
      <c r="R533" s="5"/>
      <c r="S533" s="5"/>
      <c r="T533" s="5"/>
      <c r="U533" s="5"/>
      <c r="V533" s="5"/>
      <c r="W533" s="5"/>
      <c r="X533" s="8"/>
      <c r="Y533" s="8"/>
      <c r="Z533" s="8"/>
      <c r="AA533" s="8"/>
      <c r="AB533" s="8"/>
      <c r="AC533" s="5"/>
      <c r="AD533" s="8"/>
      <c r="AE533" s="8"/>
      <c r="AF533" s="8"/>
      <c r="AG533" s="8"/>
      <c r="AH533" s="8"/>
      <c r="AI533" s="8"/>
      <c r="AJ533" s="5"/>
      <c r="AK533" s="8"/>
      <c r="AL533" s="8"/>
      <c r="AM533" s="8"/>
      <c r="AN533" s="8"/>
      <c r="AO533" s="8"/>
      <c r="AP533" s="8"/>
      <c r="AQ533" s="9"/>
      <c r="AR533" s="8"/>
      <c r="AS533" s="8"/>
      <c r="AT533" s="8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8"/>
      <c r="BJ533" s="5"/>
      <c r="BK533" s="5"/>
      <c r="BL533" s="5"/>
      <c r="BM533" s="8"/>
      <c r="BN533" s="8"/>
      <c r="BO533" s="7"/>
      <c r="BP533" s="5"/>
      <c r="BQ533" s="5"/>
      <c r="BR533" s="5"/>
      <c r="BS533" s="5"/>
      <c r="BT533" s="7"/>
      <c r="BU533" s="7"/>
      <c r="BV533" s="7"/>
      <c r="BW533" s="7"/>
      <c r="BX533" s="7"/>
      <c r="BY533" s="7"/>
      <c r="BZ533" s="7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8"/>
      <c r="CL533" s="5"/>
      <c r="CM533" s="5"/>
      <c r="CN533" s="8"/>
      <c r="CO533" s="5"/>
      <c r="CP533" s="5"/>
      <c r="CQ533" s="5"/>
      <c r="CR533" s="8"/>
      <c r="CS533" s="8"/>
      <c r="CT533" s="8"/>
      <c r="CU533" s="8"/>
      <c r="CV533" s="8"/>
      <c r="CW533" s="8"/>
      <c r="CX533" s="8"/>
      <c r="CY533" s="8"/>
      <c r="CZ533" s="8"/>
      <c r="DA533" s="8"/>
      <c r="DB533" s="8"/>
      <c r="DC533" s="8"/>
      <c r="DD533" s="8"/>
      <c r="DE533" s="8"/>
      <c r="DF533" s="8"/>
      <c r="DG533" s="8"/>
      <c r="DH533" s="8"/>
      <c r="DI533" s="8"/>
      <c r="DJ533" s="8"/>
      <c r="DK533" s="8"/>
      <c r="DL533" s="8"/>
      <c r="DM533" s="8"/>
      <c r="DN533" s="8"/>
      <c r="DO533" s="8"/>
      <c r="DP533" s="8"/>
      <c r="DQ533" s="8"/>
      <c r="DR533" s="8"/>
      <c r="DS533" s="8"/>
      <c r="DT533" s="8"/>
      <c r="DU533" s="8"/>
      <c r="DV533" s="8"/>
      <c r="DW533" s="8"/>
      <c r="DX533" s="8"/>
      <c r="DY533" s="8"/>
      <c r="DZ533" s="8"/>
      <c r="EA533" s="8"/>
      <c r="EB533" s="8"/>
      <c r="EC533" s="8"/>
      <c r="ED533" s="8"/>
      <c r="EE533" s="8"/>
      <c r="EF533" s="8"/>
      <c r="EG533" s="8"/>
      <c r="EH533" s="8"/>
      <c r="EI533" s="8"/>
      <c r="EJ533" s="8"/>
      <c r="EK533" s="8"/>
      <c r="EL533" s="8"/>
      <c r="EM533" s="8"/>
      <c r="EN533" s="8"/>
      <c r="EO533" s="8"/>
      <c r="EP533" s="8"/>
      <c r="EQ533" s="8"/>
      <c r="ER533" s="8"/>
      <c r="ES533" s="8"/>
      <c r="ET533" s="8"/>
      <c r="EU533" s="8"/>
      <c r="EV533" s="8"/>
      <c r="EW533" s="8"/>
      <c r="EX533" s="8"/>
      <c r="EY533" s="8"/>
      <c r="EZ533" s="8"/>
      <c r="FA533" s="8"/>
      <c r="FB533" s="8"/>
      <c r="FC533" s="8"/>
      <c r="FD533" s="8"/>
      <c r="FE533" s="8"/>
      <c r="FF533" s="8"/>
      <c r="FG533" s="8"/>
      <c r="FH533" s="8"/>
      <c r="FI533" s="8"/>
      <c r="FJ533" s="8"/>
    </row>
    <row r="534" spans="1:166" x14ac:dyDescent="0.25">
      <c r="A534" t="s">
        <v>132</v>
      </c>
      <c r="C534" s="6">
        <v>39860</v>
      </c>
      <c r="D534" s="5"/>
      <c r="E534" s="6"/>
      <c r="G534">
        <v>77</v>
      </c>
      <c r="H534" t="s">
        <v>114</v>
      </c>
      <c r="I534" s="7">
        <v>8.3000000000000007</v>
      </c>
      <c r="J534">
        <v>750</v>
      </c>
      <c r="K534" s="5">
        <f t="shared" si="8"/>
        <v>160.64257028112448</v>
      </c>
      <c r="L534" s="5"/>
      <c r="M534" s="8"/>
      <c r="N534" s="7">
        <v>21.9</v>
      </c>
      <c r="O534" s="7"/>
      <c r="P534" s="7"/>
      <c r="Q534" s="5"/>
      <c r="R534" s="5"/>
      <c r="S534" s="5"/>
      <c r="T534" s="5"/>
      <c r="U534" s="5"/>
      <c r="V534" s="5"/>
      <c r="W534" s="5"/>
      <c r="X534" s="8"/>
      <c r="Y534" s="8"/>
      <c r="Z534" s="8"/>
      <c r="AA534" s="8"/>
      <c r="AB534" s="8"/>
      <c r="AC534" s="5"/>
      <c r="AD534" s="8"/>
      <c r="AE534" s="8"/>
      <c r="AF534" s="8"/>
      <c r="AG534" s="8"/>
      <c r="AH534" s="8"/>
      <c r="AI534" s="8"/>
      <c r="AJ534" s="5"/>
      <c r="AK534" s="8"/>
      <c r="AL534" s="8"/>
      <c r="AM534" s="8"/>
      <c r="AN534" s="8"/>
      <c r="AO534" s="8"/>
      <c r="AP534" s="8"/>
      <c r="AQ534" s="9"/>
      <c r="AR534" s="8"/>
      <c r="AS534" s="8"/>
      <c r="AT534" s="8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8"/>
      <c r="BJ534" s="5"/>
      <c r="BK534" s="5"/>
      <c r="BL534" s="5"/>
      <c r="BM534" s="8"/>
      <c r="BN534" s="8"/>
      <c r="BO534" s="7"/>
      <c r="BP534" s="5"/>
      <c r="BQ534" s="5"/>
      <c r="BR534" s="5"/>
      <c r="BS534" s="5"/>
      <c r="BT534" s="7"/>
      <c r="BU534" s="7"/>
      <c r="BV534" s="7"/>
      <c r="BW534" s="7"/>
      <c r="BX534" s="7"/>
      <c r="BY534" s="7"/>
      <c r="BZ534" s="7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8"/>
      <c r="CL534" s="5"/>
      <c r="CM534" s="5"/>
      <c r="CN534" s="8"/>
      <c r="CO534" s="5"/>
      <c r="CP534" s="5"/>
      <c r="CQ534" s="5"/>
      <c r="CR534" s="8"/>
      <c r="CS534" s="8"/>
      <c r="CT534" s="8"/>
      <c r="CU534" s="8"/>
      <c r="CV534" s="8"/>
      <c r="CW534" s="8"/>
      <c r="CX534" s="8"/>
      <c r="CY534" s="8"/>
      <c r="CZ534" s="8"/>
      <c r="DA534" s="8"/>
      <c r="DB534" s="8"/>
      <c r="DC534" s="8"/>
      <c r="DD534" s="8"/>
      <c r="DE534" s="8"/>
      <c r="DF534" s="8"/>
      <c r="DG534" s="8"/>
      <c r="DH534" s="8"/>
      <c r="DI534" s="8"/>
      <c r="DJ534" s="8"/>
      <c r="DK534" s="8"/>
      <c r="DL534" s="8"/>
      <c r="DM534" s="8"/>
      <c r="DN534" s="8"/>
      <c r="DO534" s="8"/>
      <c r="DP534" s="8"/>
      <c r="DQ534" s="8"/>
      <c r="DR534" s="8"/>
      <c r="DS534" s="8"/>
      <c r="DT534" s="8"/>
      <c r="DU534" s="8"/>
      <c r="DV534" s="8"/>
      <c r="DW534" s="8"/>
      <c r="DX534" s="8"/>
      <c r="DY534" s="8"/>
      <c r="DZ534" s="8"/>
      <c r="EA534" s="8"/>
      <c r="EB534" s="8"/>
      <c r="EC534" s="8"/>
      <c r="ED534" s="8"/>
      <c r="EE534" s="8"/>
      <c r="EF534" s="8"/>
      <c r="EG534" s="8"/>
      <c r="EH534" s="8"/>
      <c r="EI534" s="8"/>
      <c r="EJ534" s="8"/>
      <c r="EK534" s="8"/>
      <c r="EL534" s="8"/>
      <c r="EM534" s="8"/>
      <c r="EN534" s="8"/>
      <c r="EO534" s="8"/>
      <c r="EP534" s="8"/>
      <c r="EQ534" s="8"/>
      <c r="ER534" s="8"/>
      <c r="ES534" s="8"/>
      <c r="ET534" s="8"/>
      <c r="EU534" s="8"/>
      <c r="EV534" s="8"/>
      <c r="EW534" s="8"/>
      <c r="EX534" s="8"/>
      <c r="EY534" s="8"/>
      <c r="EZ534" s="8"/>
      <c r="FA534" s="8"/>
      <c r="FB534" s="8"/>
      <c r="FC534" s="8"/>
      <c r="FD534" s="8"/>
      <c r="FE534" s="8"/>
      <c r="FF534" s="8"/>
      <c r="FG534" s="8"/>
      <c r="FH534" s="8"/>
      <c r="FI534" s="8"/>
      <c r="FJ534" s="8"/>
    </row>
    <row r="535" spans="1:166" x14ac:dyDescent="0.25">
      <c r="A535" t="s">
        <v>132</v>
      </c>
      <c r="C535" s="6">
        <v>39874</v>
      </c>
      <c r="D535" s="5"/>
      <c r="E535" s="6"/>
      <c r="G535">
        <v>91</v>
      </c>
      <c r="H535" t="s">
        <v>114</v>
      </c>
      <c r="I535" s="7">
        <v>8.3000000000000007</v>
      </c>
      <c r="J535">
        <v>750</v>
      </c>
      <c r="K535" s="5">
        <f t="shared" si="8"/>
        <v>160.64257028112448</v>
      </c>
      <c r="L535" s="5"/>
      <c r="M535" s="8"/>
      <c r="N535" s="7">
        <v>25.15</v>
      </c>
      <c r="O535" s="7"/>
      <c r="P535" s="7"/>
      <c r="Q535" s="5"/>
      <c r="R535" s="5"/>
      <c r="S535" s="5"/>
      <c r="T535" s="5"/>
      <c r="U535" s="5"/>
      <c r="V535" s="5"/>
      <c r="W535" s="5"/>
      <c r="X535" s="8"/>
      <c r="Y535" s="8"/>
      <c r="Z535" s="8"/>
      <c r="AA535" s="8"/>
      <c r="AB535" s="8"/>
      <c r="AC535" s="5"/>
      <c r="AD535" s="8"/>
      <c r="AE535" s="8"/>
      <c r="AF535" s="8"/>
      <c r="AG535" s="8"/>
      <c r="AH535" s="8"/>
      <c r="AI535" s="8"/>
      <c r="AJ535" s="5"/>
      <c r="AK535" s="8"/>
      <c r="AL535" s="8"/>
      <c r="AM535" s="8"/>
      <c r="AN535" s="8"/>
      <c r="AO535" s="8"/>
      <c r="AP535" s="8"/>
      <c r="AQ535" s="9"/>
      <c r="AR535" s="8"/>
      <c r="AS535" s="8"/>
      <c r="AT535" s="8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8"/>
      <c r="BJ535" s="5"/>
      <c r="BK535" s="5"/>
      <c r="BL535" s="5"/>
      <c r="BM535" s="8"/>
      <c r="BN535" s="8"/>
      <c r="BO535" s="7"/>
      <c r="BP535" s="5"/>
      <c r="BQ535" s="5"/>
      <c r="BR535" s="5"/>
      <c r="BS535" s="5"/>
      <c r="BT535" s="7"/>
      <c r="BU535" s="7"/>
      <c r="BV535" s="7"/>
      <c r="BW535" s="7"/>
      <c r="BX535" s="7"/>
      <c r="BY535" s="7"/>
      <c r="BZ535" s="7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8"/>
      <c r="CL535" s="5"/>
      <c r="CM535" s="5"/>
      <c r="CN535" s="8"/>
      <c r="CO535" s="5"/>
      <c r="CP535" s="5"/>
      <c r="CQ535" s="5"/>
      <c r="CR535" s="8"/>
      <c r="CS535" s="8"/>
      <c r="CT535" s="8"/>
      <c r="CU535" s="8"/>
      <c r="CV535" s="8"/>
      <c r="CW535" s="8"/>
      <c r="CX535" s="8"/>
      <c r="CY535" s="8"/>
      <c r="CZ535" s="8"/>
      <c r="DA535" s="8"/>
      <c r="DB535" s="8"/>
      <c r="DC535" s="8"/>
      <c r="DD535" s="8"/>
      <c r="DE535" s="8"/>
      <c r="DF535" s="8"/>
      <c r="DG535" s="8"/>
      <c r="DH535" s="8"/>
      <c r="DI535" s="8"/>
      <c r="DJ535" s="8"/>
      <c r="DK535" s="8"/>
      <c r="DL535" s="8"/>
      <c r="DM535" s="8"/>
      <c r="DN535" s="8"/>
      <c r="DO535" s="8"/>
      <c r="DP535" s="8"/>
      <c r="DQ535" s="8"/>
      <c r="DR535" s="8"/>
      <c r="DS535" s="8"/>
      <c r="DT535" s="8"/>
      <c r="DU535" s="8"/>
      <c r="DV535" s="8"/>
      <c r="DW535" s="8"/>
      <c r="DX535" s="8"/>
      <c r="DY535" s="8"/>
      <c r="DZ535" s="8"/>
      <c r="EA535" s="8"/>
      <c r="EB535" s="8"/>
      <c r="EC535" s="8"/>
      <c r="ED535" s="8"/>
      <c r="EE535" s="8"/>
      <c r="EF535" s="8"/>
      <c r="EG535" s="8"/>
      <c r="EH535" s="8"/>
      <c r="EI535" s="8"/>
      <c r="EJ535" s="8"/>
      <c r="EK535" s="8"/>
      <c r="EL535" s="8"/>
      <c r="EM535" s="8"/>
      <c r="EN535" s="8"/>
      <c r="EO535" s="8"/>
      <c r="EP535" s="8"/>
      <c r="EQ535" s="8"/>
      <c r="ER535" s="8"/>
      <c r="ES535" s="8"/>
      <c r="ET535" s="8"/>
      <c r="EU535" s="8"/>
      <c r="EV535" s="8"/>
      <c r="EW535" s="8"/>
      <c r="EX535" s="8"/>
      <c r="EY535" s="8"/>
      <c r="EZ535" s="8"/>
      <c r="FA535" s="8"/>
      <c r="FB535" s="8"/>
      <c r="FC535" s="8"/>
      <c r="FD535" s="8"/>
      <c r="FE535" s="8"/>
      <c r="FF535" s="8"/>
      <c r="FG535" s="8"/>
      <c r="FH535" s="8"/>
      <c r="FI535" s="8"/>
      <c r="FJ535" s="8"/>
    </row>
    <row r="536" spans="1:166" x14ac:dyDescent="0.25">
      <c r="A536" t="s">
        <v>132</v>
      </c>
      <c r="C536" s="6">
        <v>39875</v>
      </c>
      <c r="D536" s="5"/>
      <c r="E536" s="6"/>
      <c r="G536">
        <v>92</v>
      </c>
      <c r="H536" t="s">
        <v>114</v>
      </c>
      <c r="I536" s="7">
        <v>8.3000000000000007</v>
      </c>
      <c r="J536">
        <v>750</v>
      </c>
      <c r="K536" s="5">
        <f t="shared" si="8"/>
        <v>160.64257028112448</v>
      </c>
      <c r="L536" s="5"/>
      <c r="M536" s="8"/>
      <c r="N536" s="8"/>
      <c r="O536" s="8"/>
      <c r="P536" s="8"/>
      <c r="Q536" s="5"/>
      <c r="R536" s="5"/>
      <c r="S536" s="5"/>
      <c r="T536" s="5"/>
      <c r="U536" s="5"/>
      <c r="V536" s="5"/>
      <c r="W536" s="5"/>
      <c r="X536" s="8"/>
      <c r="Y536" s="8"/>
      <c r="Z536" s="8"/>
      <c r="AA536" s="8"/>
      <c r="AB536" s="8"/>
      <c r="AC536" s="5">
        <v>544.94365704358461</v>
      </c>
      <c r="AD536" s="8"/>
      <c r="AE536" s="8"/>
      <c r="AF536" s="8"/>
      <c r="AG536" s="8"/>
      <c r="AH536" s="8"/>
      <c r="AI536" s="8"/>
      <c r="AJ536" s="5">
        <v>171.78947062024196</v>
      </c>
      <c r="AK536" s="8">
        <v>2.7488838194405214</v>
      </c>
      <c r="AL536" s="8"/>
      <c r="AM536" s="8"/>
      <c r="AN536" s="8"/>
      <c r="AO536" s="8"/>
      <c r="AP536" s="8"/>
      <c r="AQ536" s="9">
        <f>AK536/AJ536</f>
        <v>1.6001468597090028E-2</v>
      </c>
      <c r="AR536" s="8"/>
      <c r="AS536" s="8"/>
      <c r="AT536" s="8"/>
      <c r="AU536" s="5">
        <v>5.2596608502570454</v>
      </c>
      <c r="AV536" s="5"/>
      <c r="AW536" s="5"/>
      <c r="AX536" s="5"/>
      <c r="AY536" s="5">
        <v>308.13018945949437</v>
      </c>
      <c r="AZ536" s="5"/>
      <c r="BA536" s="5"/>
      <c r="BB536" s="5"/>
      <c r="BC536" s="5"/>
      <c r="BD536" s="5"/>
      <c r="BE536" s="5"/>
      <c r="BF536" s="5">
        <v>0</v>
      </c>
      <c r="BG536" s="5">
        <v>0</v>
      </c>
      <c r="BH536" s="5">
        <v>313.38985030975141</v>
      </c>
      <c r="BI536" s="8"/>
      <c r="BJ536" s="5"/>
      <c r="BK536" s="5">
        <f>AC536+AJ536+BH536</f>
        <v>1030.1229779735779</v>
      </c>
      <c r="BL536" s="5"/>
      <c r="BM536" s="8">
        <f>BH536/BK536</f>
        <v>0.30422566723658667</v>
      </c>
      <c r="BN536" s="8"/>
      <c r="BO536" s="7"/>
      <c r="BP536" s="5"/>
      <c r="BQ536" s="5"/>
      <c r="BR536" s="5"/>
      <c r="BS536" s="5"/>
      <c r="BT536" s="7"/>
      <c r="BU536" s="7"/>
      <c r="BV536" s="7"/>
      <c r="BW536" s="7"/>
      <c r="BX536" s="8">
        <f>AC536/BK536</f>
        <v>0.5290083501637628</v>
      </c>
      <c r="BY536" s="8">
        <f>AJ536/BK536</f>
        <v>0.16676598259965061</v>
      </c>
      <c r="BZ536" s="8">
        <f>BH536/BK536</f>
        <v>0.30422566723658667</v>
      </c>
      <c r="CA536" s="5">
        <v>158.77605198308686</v>
      </c>
      <c r="CB536" s="5">
        <v>85.717103081664447</v>
      </c>
      <c r="CC536" s="5">
        <v>73.058948901422397</v>
      </c>
      <c r="CD536" s="5">
        <v>0</v>
      </c>
      <c r="CE536" s="5"/>
      <c r="CF536" s="5"/>
      <c r="CG536" s="5"/>
      <c r="CH536" s="5"/>
      <c r="CI536" s="5">
        <v>0</v>
      </c>
      <c r="CJ536" s="5"/>
      <c r="CK536" s="8"/>
      <c r="CL536" s="5"/>
      <c r="CM536" s="5"/>
      <c r="CN536" s="8"/>
      <c r="CO536" s="5"/>
      <c r="CP536" s="5"/>
      <c r="CQ536" s="5"/>
      <c r="CR536" s="8"/>
      <c r="CS536" s="8"/>
      <c r="CT536" s="8"/>
      <c r="CU536" s="8"/>
      <c r="CV536" s="8"/>
      <c r="CW536" s="8"/>
      <c r="CX536" s="8"/>
      <c r="CY536" s="8"/>
      <c r="CZ536" s="8"/>
      <c r="DA536" s="8"/>
      <c r="DB536" s="8"/>
      <c r="DC536" s="8"/>
      <c r="DD536" s="8"/>
      <c r="DE536" s="8"/>
      <c r="DF536" s="8"/>
      <c r="DG536" s="8"/>
      <c r="DH536" s="8"/>
      <c r="DI536" s="8"/>
      <c r="DJ536" s="8"/>
      <c r="DK536" s="8"/>
      <c r="DL536" s="8"/>
      <c r="DM536" s="8"/>
      <c r="DN536" s="8"/>
      <c r="DO536" s="8"/>
      <c r="DP536" s="8"/>
      <c r="DQ536" s="8"/>
      <c r="DR536" s="8"/>
      <c r="DS536" s="8"/>
      <c r="DT536" s="8"/>
      <c r="DU536" s="8"/>
      <c r="DV536" s="8"/>
      <c r="DW536" s="8"/>
      <c r="DX536" s="8"/>
      <c r="DY536" s="8"/>
      <c r="DZ536" s="8"/>
      <c r="EA536" s="8"/>
      <c r="EB536" s="8"/>
      <c r="EC536" s="8"/>
      <c r="ED536" s="8"/>
      <c r="EE536" s="8"/>
      <c r="EF536" s="8"/>
      <c r="EG536" s="8"/>
      <c r="EH536" s="8"/>
      <c r="EI536" s="8"/>
      <c r="EJ536" s="8"/>
      <c r="EK536" s="8"/>
      <c r="EL536" s="8"/>
      <c r="EM536" s="8"/>
      <c r="EN536" s="8"/>
      <c r="EO536" s="8"/>
      <c r="EP536" s="8"/>
      <c r="EQ536" s="8"/>
      <c r="ER536" s="8"/>
      <c r="ES536" s="8"/>
      <c r="ET536" s="8"/>
      <c r="EU536" s="8"/>
      <c r="EV536" s="8"/>
      <c r="EW536" s="8"/>
      <c r="EX536" s="8"/>
      <c r="EY536" s="8"/>
      <c r="EZ536" s="8"/>
      <c r="FA536" s="8"/>
      <c r="FB536" s="8"/>
      <c r="FC536" s="8"/>
      <c r="FD536" s="8"/>
      <c r="FE536" s="8"/>
      <c r="FF536" s="8"/>
      <c r="FG536" s="8"/>
      <c r="FH536" s="8"/>
      <c r="FI536" s="8"/>
      <c r="FJ536" s="8"/>
    </row>
    <row r="537" spans="1:166" x14ac:dyDescent="0.25">
      <c r="A537" t="s">
        <v>132</v>
      </c>
      <c r="C537" s="6">
        <v>39877</v>
      </c>
      <c r="D537" s="5">
        <v>8</v>
      </c>
      <c r="E537" t="s">
        <v>208</v>
      </c>
      <c r="F537" t="s">
        <v>14</v>
      </c>
      <c r="G537">
        <v>94</v>
      </c>
      <c r="H537" t="s">
        <v>114</v>
      </c>
      <c r="I537" s="7">
        <v>8.3000000000000007</v>
      </c>
      <c r="J537">
        <v>750</v>
      </c>
      <c r="K537" s="5">
        <f t="shared" si="8"/>
        <v>160.64257028112448</v>
      </c>
      <c r="L537" s="5"/>
      <c r="M537" s="8"/>
      <c r="N537" s="8"/>
      <c r="O537" s="8"/>
      <c r="P537" s="8"/>
      <c r="Q537" s="5"/>
      <c r="R537" s="5"/>
      <c r="S537" s="5"/>
      <c r="T537" s="5"/>
      <c r="U537" s="5">
        <v>94</v>
      </c>
      <c r="V537" s="5"/>
      <c r="W537" s="5"/>
      <c r="X537" s="8"/>
      <c r="Y537" s="8"/>
      <c r="Z537" s="8"/>
      <c r="AA537" s="8"/>
      <c r="AB537" s="8"/>
      <c r="AC537" s="5"/>
      <c r="AD537" s="8"/>
      <c r="AE537" s="8"/>
      <c r="AF537" s="8"/>
      <c r="AG537" s="8"/>
      <c r="AH537" s="8"/>
      <c r="AI537" s="8"/>
      <c r="AJ537" s="5"/>
      <c r="AK537" s="8"/>
      <c r="AL537" s="8"/>
      <c r="AM537" s="8"/>
      <c r="AN537" s="8"/>
      <c r="AO537" s="8"/>
      <c r="AP537" s="8"/>
      <c r="AQ537" s="9"/>
      <c r="AR537" s="8"/>
      <c r="AS537" s="8"/>
      <c r="AT537" s="8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8"/>
      <c r="BJ537" s="5"/>
      <c r="BK537" s="5"/>
      <c r="BL537" s="5"/>
      <c r="BM537" s="8"/>
      <c r="BN537" s="8"/>
      <c r="BO537" s="7"/>
      <c r="BP537" s="5"/>
      <c r="BQ537" s="5"/>
      <c r="BR537" s="5"/>
      <c r="BS537" s="5"/>
      <c r="BT537" s="7"/>
      <c r="BU537" s="7"/>
      <c r="BV537" s="7"/>
      <c r="BW537" s="7"/>
      <c r="BX537" s="7"/>
      <c r="BY537" s="7"/>
      <c r="BZ537" s="7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8"/>
      <c r="CL537" s="5"/>
      <c r="CM537" s="5"/>
      <c r="CN537" s="8"/>
      <c r="CO537" s="5"/>
      <c r="CP537" s="5"/>
      <c r="CQ537" s="5"/>
      <c r="CR537" s="8"/>
      <c r="CS537" s="8"/>
      <c r="CT537" s="8"/>
      <c r="CU537" s="8"/>
      <c r="CV537" s="8"/>
      <c r="CW537" s="8"/>
      <c r="CX537" s="8"/>
      <c r="CY537" s="8"/>
      <c r="CZ537" s="8"/>
      <c r="DA537" s="8"/>
      <c r="DB537" s="8"/>
      <c r="DC537" s="8"/>
      <c r="DD537" s="8"/>
      <c r="DE537" s="8"/>
      <c r="DF537" s="8"/>
      <c r="DG537" s="8"/>
      <c r="DH537" s="8"/>
      <c r="DI537" s="8"/>
      <c r="DJ537" s="8"/>
      <c r="DK537" s="8"/>
      <c r="DL537" s="8"/>
      <c r="DM537" s="8"/>
      <c r="DN537" s="8"/>
      <c r="DO537" s="8"/>
      <c r="DP537" s="8"/>
      <c r="DQ537" s="8"/>
      <c r="DR537" s="8"/>
      <c r="DS537" s="8"/>
      <c r="DT537" s="8"/>
      <c r="DU537" s="8"/>
      <c r="DV537" s="8"/>
      <c r="DW537" s="8"/>
      <c r="DX537" s="8"/>
      <c r="DY537" s="8"/>
      <c r="DZ537" s="8"/>
      <c r="EA537" s="8"/>
      <c r="EB537" s="8"/>
      <c r="EC537" s="8"/>
      <c r="ED537" s="8"/>
      <c r="EE537" s="8"/>
      <c r="EF537" s="8"/>
      <c r="EG537" s="8"/>
      <c r="EH537" s="8"/>
      <c r="EI537" s="8"/>
      <c r="EJ537" s="8"/>
      <c r="EK537" s="8"/>
      <c r="EL537" s="8"/>
      <c r="EM537" s="8"/>
      <c r="EN537" s="8"/>
      <c r="EO537" s="8"/>
      <c r="EP537" s="8"/>
      <c r="EQ537" s="8"/>
      <c r="ER537" s="8"/>
      <c r="ES537" s="8"/>
      <c r="ET537" s="8"/>
      <c r="EU537" s="8"/>
      <c r="EV537" s="8"/>
      <c r="EW537" s="8"/>
      <c r="EX537" s="8"/>
      <c r="EY537" s="8"/>
      <c r="EZ537" s="8"/>
      <c r="FA537" s="8"/>
      <c r="FB537" s="8"/>
      <c r="FC537" s="8"/>
      <c r="FD537" s="8"/>
      <c r="FE537" s="8"/>
      <c r="FF537" s="8"/>
      <c r="FG537" s="8"/>
      <c r="FH537" s="8"/>
      <c r="FI537" s="8"/>
      <c r="FJ537" s="8"/>
    </row>
    <row r="538" spans="1:166" x14ac:dyDescent="0.25">
      <c r="A538" t="s">
        <v>132</v>
      </c>
      <c r="C538" s="6">
        <v>39884</v>
      </c>
      <c r="D538" s="5"/>
      <c r="E538" s="6"/>
      <c r="G538">
        <v>101</v>
      </c>
      <c r="H538" t="s">
        <v>114</v>
      </c>
      <c r="I538" s="7">
        <v>8.3000000000000007</v>
      </c>
      <c r="J538">
        <v>750</v>
      </c>
      <c r="K538" s="5">
        <f t="shared" si="8"/>
        <v>160.64257028112448</v>
      </c>
      <c r="L538" s="5"/>
      <c r="M538" s="8"/>
      <c r="N538" s="7">
        <v>25.9</v>
      </c>
      <c r="O538" s="7"/>
      <c r="P538" s="7"/>
      <c r="Q538" s="5"/>
      <c r="R538" s="5"/>
      <c r="S538" s="5"/>
      <c r="T538" s="5"/>
      <c r="U538" s="5"/>
      <c r="V538" s="5"/>
      <c r="W538" s="5"/>
      <c r="X538" s="8"/>
      <c r="Y538" s="8"/>
      <c r="Z538" s="8"/>
      <c r="AA538" s="8"/>
      <c r="AB538" s="8"/>
      <c r="AC538" s="5"/>
      <c r="AD538" s="8"/>
      <c r="AE538" s="8"/>
      <c r="AF538" s="8"/>
      <c r="AG538" s="8"/>
      <c r="AH538" s="8"/>
      <c r="AI538" s="8"/>
      <c r="AJ538" s="5"/>
      <c r="AK538" s="8"/>
      <c r="AL538" s="8"/>
      <c r="AM538" s="8"/>
      <c r="AN538" s="8"/>
      <c r="AO538" s="8"/>
      <c r="AP538" s="8"/>
      <c r="AQ538" s="9"/>
      <c r="AR538" s="8"/>
      <c r="AS538" s="8"/>
      <c r="AT538" s="8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8"/>
      <c r="BJ538" s="5"/>
      <c r="BK538" s="5"/>
      <c r="BL538" s="5"/>
      <c r="BM538" s="8"/>
      <c r="BN538" s="8"/>
      <c r="BO538" s="7"/>
      <c r="BP538" s="5"/>
      <c r="BQ538" s="5"/>
      <c r="BR538" s="5"/>
      <c r="BS538" s="5"/>
      <c r="BT538" s="7"/>
      <c r="BU538" s="7"/>
      <c r="BV538" s="7"/>
      <c r="BW538" s="7"/>
      <c r="BX538" s="7"/>
      <c r="BY538" s="7"/>
      <c r="BZ538" s="7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8"/>
      <c r="CL538" s="5"/>
      <c r="CM538" s="5"/>
      <c r="CN538" s="8"/>
      <c r="CO538" s="5"/>
      <c r="CP538" s="5"/>
      <c r="CQ538" s="5"/>
      <c r="CR538" s="8"/>
      <c r="CS538" s="8"/>
      <c r="CT538" s="8"/>
      <c r="CU538" s="8"/>
      <c r="CV538" s="8"/>
      <c r="CW538" s="8"/>
      <c r="CX538" s="8"/>
      <c r="CY538" s="8"/>
      <c r="CZ538" s="8"/>
      <c r="DA538" s="8"/>
      <c r="DB538" s="8"/>
      <c r="DC538" s="8"/>
      <c r="DD538" s="8"/>
      <c r="DE538" s="8"/>
      <c r="DF538" s="8"/>
      <c r="DG538" s="8"/>
      <c r="DH538" s="8"/>
      <c r="DI538" s="8"/>
      <c r="DJ538" s="8"/>
      <c r="DK538" s="8"/>
      <c r="DL538" s="8"/>
      <c r="DM538" s="8"/>
      <c r="DN538" s="8"/>
      <c r="DO538" s="8"/>
      <c r="DP538" s="8"/>
      <c r="DQ538" s="8"/>
      <c r="DR538" s="8"/>
      <c r="DS538" s="8"/>
      <c r="DT538" s="8"/>
      <c r="DU538" s="8"/>
      <c r="DV538" s="8"/>
      <c r="DW538" s="8"/>
      <c r="DX538" s="8"/>
      <c r="DY538" s="8"/>
      <c r="DZ538" s="8"/>
      <c r="EA538" s="8"/>
      <c r="EB538" s="8"/>
      <c r="EC538" s="8"/>
      <c r="ED538" s="8"/>
      <c r="EE538" s="8"/>
      <c r="EF538" s="8"/>
      <c r="EG538" s="8"/>
      <c r="EH538" s="8"/>
      <c r="EI538" s="8"/>
      <c r="EJ538" s="8"/>
      <c r="EK538" s="8"/>
      <c r="EL538" s="8"/>
      <c r="EM538" s="8"/>
      <c r="EN538" s="8"/>
      <c r="EO538" s="8"/>
      <c r="EP538" s="8"/>
      <c r="EQ538" s="8"/>
      <c r="ER538" s="8"/>
      <c r="ES538" s="8"/>
      <c r="ET538" s="8"/>
      <c r="EU538" s="8"/>
      <c r="EV538" s="8"/>
      <c r="EW538" s="8"/>
      <c r="EX538" s="8"/>
      <c r="EY538" s="8"/>
      <c r="EZ538" s="8"/>
      <c r="FA538" s="8"/>
      <c r="FB538" s="8"/>
      <c r="FC538" s="8"/>
      <c r="FD538" s="8"/>
      <c r="FE538" s="8"/>
      <c r="FF538" s="8"/>
      <c r="FG538" s="8"/>
      <c r="FH538" s="8"/>
      <c r="FI538" s="8"/>
      <c r="FJ538" s="8"/>
    </row>
    <row r="539" spans="1:166" x14ac:dyDescent="0.25">
      <c r="A539" t="s">
        <v>132</v>
      </c>
      <c r="C539" s="6">
        <v>39889</v>
      </c>
      <c r="D539" s="5"/>
      <c r="E539" s="6"/>
      <c r="G539">
        <v>106</v>
      </c>
      <c r="H539" t="s">
        <v>114</v>
      </c>
      <c r="I539" s="7">
        <v>8.3000000000000007</v>
      </c>
      <c r="J539">
        <v>750</v>
      </c>
      <c r="K539" s="5">
        <f t="shared" si="8"/>
        <v>160.64257028112448</v>
      </c>
      <c r="L539" s="5"/>
      <c r="M539" s="8"/>
      <c r="N539" s="8"/>
      <c r="O539" s="8"/>
      <c r="P539" s="8"/>
      <c r="Q539" s="5"/>
      <c r="R539" s="5"/>
      <c r="S539" s="5"/>
      <c r="T539" s="5"/>
      <c r="U539" s="5"/>
      <c r="V539" s="5"/>
      <c r="W539" s="5"/>
      <c r="X539" s="8"/>
      <c r="Y539" s="8"/>
      <c r="Z539" s="8"/>
      <c r="AA539" s="8"/>
      <c r="AB539" s="8"/>
      <c r="AC539" s="5">
        <v>668.81888337689065</v>
      </c>
      <c r="AD539" s="8"/>
      <c r="AE539" s="8"/>
      <c r="AF539" s="8"/>
      <c r="AG539" s="8"/>
      <c r="AH539" s="8"/>
      <c r="AI539" s="8"/>
      <c r="AJ539" s="5">
        <v>287.48376542738509</v>
      </c>
      <c r="AK539" s="8">
        <v>3.4481074349776382</v>
      </c>
      <c r="AL539" s="8"/>
      <c r="AM539" s="8"/>
      <c r="AN539" s="8"/>
      <c r="AO539" s="8"/>
      <c r="AP539" s="8"/>
      <c r="AQ539" s="9">
        <f>AK539/AJ539</f>
        <v>1.1994094448608397E-2</v>
      </c>
      <c r="AR539" s="8"/>
      <c r="AS539" s="8"/>
      <c r="AT539" s="8"/>
      <c r="AU539" s="5">
        <v>21.628203394371774</v>
      </c>
      <c r="AV539" s="5"/>
      <c r="AW539" s="5"/>
      <c r="AX539" s="5"/>
      <c r="AY539" s="5">
        <v>164.17715700758899</v>
      </c>
      <c r="AZ539" s="5"/>
      <c r="BA539" s="5"/>
      <c r="BB539" s="5"/>
      <c r="BC539" s="5"/>
      <c r="BD539" s="5"/>
      <c r="BE539" s="5"/>
      <c r="BF539" s="5">
        <v>78.912645290740841</v>
      </c>
      <c r="BG539" s="5">
        <v>98.768659969592747</v>
      </c>
      <c r="BH539" s="5">
        <v>363.4866656622944</v>
      </c>
      <c r="BI539" s="8"/>
      <c r="BJ539" s="5"/>
      <c r="BK539" s="5">
        <f>AC539+AJ539+BH539</f>
        <v>1319.7893144665702</v>
      </c>
      <c r="BL539" s="5"/>
      <c r="BM539" s="8">
        <f>BH539/BK539</f>
        <v>0.27541264478960242</v>
      </c>
      <c r="BN539" s="8"/>
      <c r="BO539" s="7"/>
      <c r="BP539" s="5"/>
      <c r="BQ539" s="5"/>
      <c r="BR539" s="5"/>
      <c r="BS539" s="5"/>
      <c r="BT539" s="7"/>
      <c r="BU539" s="7"/>
      <c r="BV539" s="7"/>
      <c r="BW539" s="7"/>
      <c r="BX539" s="8">
        <f>AC539/BK539</f>
        <v>0.5067618566431662</v>
      </c>
      <c r="BY539" s="8">
        <f>AJ539/BK539</f>
        <v>0.21782549856723132</v>
      </c>
      <c r="BZ539" s="8">
        <f>BH539/BK539</f>
        <v>0.27541264478960242</v>
      </c>
      <c r="CA539" s="5">
        <v>258.12114249097766</v>
      </c>
      <c r="CB539" s="5">
        <v>148.47620703233844</v>
      </c>
      <c r="CC539" s="5">
        <v>64.893617251048653</v>
      </c>
      <c r="CD539" s="5">
        <v>19.191592977352663</v>
      </c>
      <c r="CE539" s="5"/>
      <c r="CF539" s="5"/>
      <c r="CG539" s="5"/>
      <c r="CH539" s="5"/>
      <c r="CI539" s="5">
        <v>25.559725230237941</v>
      </c>
      <c r="CJ539" s="5"/>
      <c r="CK539" s="8"/>
      <c r="CL539" s="5"/>
      <c r="CM539" s="5"/>
      <c r="CN539" s="8"/>
      <c r="CO539" s="5"/>
      <c r="CP539" s="5"/>
      <c r="CQ539" s="5"/>
      <c r="CR539" s="8"/>
      <c r="CS539" s="8"/>
      <c r="CT539" s="8"/>
      <c r="CU539" s="8"/>
      <c r="CV539" s="8"/>
      <c r="CW539" s="8"/>
      <c r="CX539" s="8"/>
      <c r="CY539" s="8"/>
      <c r="CZ539" s="8"/>
      <c r="DA539" s="8"/>
      <c r="DB539" s="8"/>
      <c r="DC539" s="8"/>
      <c r="DD539" s="8"/>
      <c r="DE539" s="8"/>
      <c r="DF539" s="8"/>
      <c r="DG539" s="8"/>
      <c r="DH539" s="8"/>
      <c r="DI539" s="8"/>
      <c r="DJ539" s="8"/>
      <c r="DK539" s="8"/>
      <c r="DL539" s="8"/>
      <c r="DM539" s="8"/>
      <c r="DN539" s="8"/>
      <c r="DO539" s="8"/>
      <c r="DP539" s="8"/>
      <c r="DQ539" s="8"/>
      <c r="DR539" s="8"/>
      <c r="DS539" s="8"/>
      <c r="DT539" s="8"/>
      <c r="DU539" s="8"/>
      <c r="DV539" s="8"/>
      <c r="DW539" s="8"/>
      <c r="DX539" s="8"/>
      <c r="DY539" s="8"/>
      <c r="DZ539" s="8"/>
      <c r="EA539" s="8"/>
      <c r="EB539" s="8"/>
      <c r="EC539" s="8"/>
      <c r="ED539" s="8"/>
      <c r="EE539" s="8"/>
      <c r="EF539" s="8"/>
      <c r="EG539" s="8"/>
      <c r="EH539" s="8"/>
      <c r="EI539" s="8"/>
      <c r="EJ539" s="8"/>
      <c r="EK539" s="8"/>
      <c r="EL539" s="8"/>
      <c r="EM539" s="8"/>
      <c r="EN539" s="8"/>
      <c r="EO539" s="8"/>
      <c r="EP539" s="8"/>
      <c r="EQ539" s="8"/>
      <c r="ER539" s="8"/>
      <c r="ES539" s="8"/>
      <c r="ET539" s="8"/>
      <c r="EU539" s="8"/>
      <c r="EV539" s="8"/>
      <c r="EW539" s="8"/>
      <c r="EX539" s="8"/>
      <c r="EY539" s="8"/>
      <c r="EZ539" s="8"/>
      <c r="FA539" s="8"/>
      <c r="FB539" s="8"/>
      <c r="FC539" s="8"/>
      <c r="FD539" s="8"/>
      <c r="FE539" s="8"/>
      <c r="FF539" s="8"/>
      <c r="FG539" s="8"/>
      <c r="FH539" s="8"/>
      <c r="FI539" s="8"/>
      <c r="FJ539" s="8"/>
    </row>
    <row r="540" spans="1:166" x14ac:dyDescent="0.25">
      <c r="A540" t="s">
        <v>132</v>
      </c>
      <c r="C540" s="6">
        <v>39895</v>
      </c>
      <c r="D540" s="5"/>
      <c r="E540" s="6"/>
      <c r="G540">
        <v>112</v>
      </c>
      <c r="H540" t="s">
        <v>114</v>
      </c>
      <c r="I540" s="7">
        <v>8.3000000000000007</v>
      </c>
      <c r="J540">
        <v>750</v>
      </c>
      <c r="K540" s="5">
        <f t="shared" si="8"/>
        <v>160.64257028112448</v>
      </c>
      <c r="L540" s="5"/>
      <c r="M540" s="8"/>
      <c r="N540" s="7">
        <v>26.3</v>
      </c>
      <c r="O540" s="7"/>
      <c r="P540" s="7"/>
      <c r="Q540" s="5"/>
      <c r="R540" s="5"/>
      <c r="S540" s="5"/>
      <c r="T540" s="5"/>
      <c r="U540" s="5"/>
      <c r="V540" s="5"/>
      <c r="W540" s="5"/>
      <c r="X540" s="8"/>
      <c r="Y540" s="8"/>
      <c r="Z540" s="8"/>
      <c r="AA540" s="8"/>
      <c r="AB540" s="8"/>
      <c r="AC540" s="5"/>
      <c r="AD540" s="8"/>
      <c r="AE540" s="8"/>
      <c r="AF540" s="8"/>
      <c r="AG540" s="8"/>
      <c r="AH540" s="8"/>
      <c r="AI540" s="8"/>
      <c r="AJ540" s="5"/>
      <c r="AK540" s="8"/>
      <c r="AL540" s="8"/>
      <c r="AM540" s="8"/>
      <c r="AN540" s="8"/>
      <c r="AO540" s="8"/>
      <c r="AP540" s="8"/>
      <c r="AQ540" s="9"/>
      <c r="AR540" s="8"/>
      <c r="AS540" s="8"/>
      <c r="AT540" s="8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8"/>
      <c r="BJ540" s="5"/>
      <c r="BK540" s="5"/>
      <c r="BL540" s="5"/>
      <c r="BM540" s="8"/>
      <c r="BN540" s="8"/>
      <c r="BO540" s="7"/>
      <c r="BP540" s="5"/>
      <c r="BQ540" s="5"/>
      <c r="BR540" s="5"/>
      <c r="BS540" s="5"/>
      <c r="BT540" s="7"/>
      <c r="BU540" s="7"/>
      <c r="BV540" s="7"/>
      <c r="BW540" s="7"/>
      <c r="BX540" s="7"/>
      <c r="BY540" s="7"/>
      <c r="BZ540" s="7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8"/>
      <c r="CL540" s="5"/>
      <c r="CM540" s="5"/>
      <c r="CN540" s="8"/>
      <c r="CO540" s="5"/>
      <c r="CP540" s="5"/>
      <c r="CQ540" s="5"/>
      <c r="CR540" s="8"/>
      <c r="CS540" s="8"/>
      <c r="CT540" s="8"/>
      <c r="CU540" s="8"/>
      <c r="CV540" s="8"/>
      <c r="CW540" s="8"/>
      <c r="CX540" s="8"/>
      <c r="CY540" s="8"/>
      <c r="CZ540" s="8"/>
      <c r="DA540" s="8"/>
      <c r="DB540" s="8"/>
      <c r="DC540" s="8"/>
      <c r="DD540" s="8"/>
      <c r="DE540" s="8"/>
      <c r="DF540" s="8"/>
      <c r="DG540" s="8"/>
      <c r="DH540" s="8"/>
      <c r="DI540" s="8"/>
      <c r="DJ540" s="8"/>
      <c r="DK540" s="8"/>
      <c r="DL540" s="8"/>
      <c r="DM540" s="8"/>
      <c r="DN540" s="8"/>
      <c r="DO540" s="8"/>
      <c r="DP540" s="8"/>
      <c r="DQ540" s="8"/>
      <c r="DR540" s="8"/>
      <c r="DS540" s="8"/>
      <c r="DT540" s="8"/>
      <c r="DU540" s="8"/>
      <c r="DV540" s="8"/>
      <c r="DW540" s="8"/>
      <c r="DX540" s="8"/>
      <c r="DY540" s="8"/>
      <c r="DZ540" s="8"/>
      <c r="EA540" s="8"/>
      <c r="EB540" s="8"/>
      <c r="EC540" s="8"/>
      <c r="ED540" s="8"/>
      <c r="EE540" s="8"/>
      <c r="EF540" s="8"/>
      <c r="EG540" s="8"/>
      <c r="EH540" s="8"/>
      <c r="EI540" s="8"/>
      <c r="EJ540" s="8"/>
      <c r="EK540" s="8"/>
      <c r="EL540" s="8"/>
      <c r="EM540" s="8"/>
      <c r="EN540" s="8"/>
      <c r="EO540" s="8"/>
      <c r="EP540" s="8"/>
      <c r="EQ540" s="8"/>
      <c r="ER540" s="8"/>
      <c r="ES540" s="8"/>
      <c r="ET540" s="8"/>
      <c r="EU540" s="8"/>
      <c r="EV540" s="8"/>
      <c r="EW540" s="8"/>
      <c r="EX540" s="8"/>
      <c r="EY540" s="8"/>
      <c r="EZ540" s="8"/>
      <c r="FA540" s="8"/>
      <c r="FB540" s="8"/>
      <c r="FC540" s="8"/>
      <c r="FD540" s="8"/>
      <c r="FE540" s="8"/>
      <c r="FF540" s="8"/>
      <c r="FG540" s="8"/>
      <c r="FH540" s="8"/>
      <c r="FI540" s="8"/>
      <c r="FJ540" s="8"/>
    </row>
    <row r="541" spans="1:166" x14ac:dyDescent="0.25">
      <c r="A541" t="s">
        <v>132</v>
      </c>
      <c r="C541" s="6">
        <v>39904</v>
      </c>
      <c r="D541" s="5"/>
      <c r="E541" s="6"/>
      <c r="G541">
        <v>121</v>
      </c>
      <c r="H541" t="s">
        <v>114</v>
      </c>
      <c r="I541" s="7">
        <v>8.3000000000000007</v>
      </c>
      <c r="J541">
        <v>750</v>
      </c>
      <c r="K541" s="5">
        <f t="shared" si="8"/>
        <v>160.64257028112448</v>
      </c>
      <c r="L541" s="5"/>
      <c r="M541" s="8"/>
      <c r="N541" s="8"/>
      <c r="O541" s="8"/>
      <c r="P541" s="8"/>
      <c r="Q541" s="5"/>
      <c r="R541" s="5"/>
      <c r="S541" s="5"/>
      <c r="T541" s="5"/>
      <c r="U541" s="5"/>
      <c r="V541" s="5"/>
      <c r="W541" s="5"/>
      <c r="X541" s="8"/>
      <c r="Y541" s="8"/>
      <c r="Z541" s="8"/>
      <c r="AA541" s="8"/>
      <c r="AB541" s="8"/>
      <c r="AC541" s="5"/>
      <c r="AD541" s="8"/>
      <c r="AE541" s="8"/>
      <c r="AF541" s="8"/>
      <c r="AG541" s="8"/>
      <c r="AH541" s="8"/>
      <c r="AI541" s="8"/>
      <c r="AJ541" s="5"/>
      <c r="AK541" s="8"/>
      <c r="AL541" s="8"/>
      <c r="AM541" s="8"/>
      <c r="AN541" s="8"/>
      <c r="AO541" s="8"/>
      <c r="AP541" s="8"/>
      <c r="AQ541" s="9"/>
      <c r="AR541" s="8"/>
      <c r="AS541" s="8"/>
      <c r="AT541" s="8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8"/>
      <c r="BJ541" s="5"/>
      <c r="BK541" s="5"/>
      <c r="BL541" s="5"/>
      <c r="BM541" s="8"/>
      <c r="BN541" s="8"/>
      <c r="BO541" s="7"/>
      <c r="BP541" s="5"/>
      <c r="BQ541" s="5"/>
      <c r="BR541" s="5"/>
      <c r="BS541" s="5"/>
      <c r="BT541" s="7"/>
      <c r="BU541" s="7"/>
      <c r="BV541" s="7"/>
      <c r="BW541" s="7"/>
      <c r="BX541" s="7"/>
      <c r="BY541" s="7"/>
      <c r="BZ541" s="7"/>
      <c r="CA541" s="5"/>
      <c r="CB541" s="5"/>
      <c r="CC541" s="5"/>
      <c r="CD541" s="5"/>
      <c r="CE541" s="5"/>
      <c r="CF541" s="5"/>
      <c r="CG541" s="5"/>
      <c r="CH541" s="5"/>
      <c r="CI541" s="5"/>
      <c r="CJ541" s="5">
        <v>4.6640475470937846</v>
      </c>
      <c r="CK541" s="8">
        <v>3.8583333333333329</v>
      </c>
      <c r="CL541" s="5"/>
      <c r="CM541" s="5"/>
      <c r="CN541" s="8"/>
      <c r="CO541" s="5"/>
      <c r="CP541" s="5"/>
      <c r="CQ541" s="5"/>
      <c r="CR541" s="8"/>
      <c r="CS541" s="8"/>
      <c r="CT541" s="8"/>
      <c r="CU541" s="8"/>
      <c r="CV541" s="8"/>
      <c r="CW541" s="8"/>
      <c r="CX541" s="8"/>
      <c r="CY541" s="8"/>
      <c r="CZ541" s="8"/>
      <c r="DA541" s="8"/>
      <c r="DB541" s="8"/>
      <c r="DC541" s="8"/>
      <c r="DD541" s="8"/>
      <c r="DE541" s="8"/>
      <c r="DF541" s="8"/>
      <c r="DG541" s="8"/>
      <c r="DH541" s="8"/>
      <c r="DI541" s="8"/>
      <c r="DJ541" s="8"/>
      <c r="DK541" s="8"/>
      <c r="DL541" s="8"/>
      <c r="DM541" s="8"/>
      <c r="DN541" s="8"/>
      <c r="DO541" s="8"/>
      <c r="DP541" s="8"/>
      <c r="DQ541" s="8"/>
      <c r="DR541" s="8"/>
      <c r="DS541" s="8"/>
      <c r="DT541" s="8"/>
      <c r="DU541" s="8"/>
      <c r="DV541" s="8"/>
      <c r="DW541" s="8"/>
      <c r="DX541" s="8"/>
      <c r="DY541" s="8"/>
      <c r="DZ541" s="8"/>
      <c r="EA541" s="8"/>
      <c r="EB541" s="8"/>
      <c r="EC541" s="8"/>
      <c r="ED541" s="8"/>
      <c r="EE541" s="8"/>
      <c r="EF541" s="8"/>
      <c r="EG541" s="8"/>
      <c r="EH541" s="8"/>
      <c r="EI541" s="8"/>
      <c r="EJ541" s="8"/>
      <c r="EK541" s="8"/>
      <c r="EL541" s="8"/>
      <c r="EM541" s="8"/>
      <c r="EN541" s="8"/>
      <c r="EO541" s="8"/>
      <c r="EP541" s="8"/>
      <c r="EQ541" s="8"/>
      <c r="ER541" s="8"/>
      <c r="ES541" s="8"/>
      <c r="ET541" s="8"/>
      <c r="EU541" s="8"/>
      <c r="EV541" s="8"/>
      <c r="EW541" s="8"/>
      <c r="EX541" s="8"/>
      <c r="EY541" s="8"/>
      <c r="EZ541" s="8"/>
      <c r="FA541" s="8"/>
      <c r="FB541" s="8"/>
      <c r="FC541" s="8"/>
      <c r="FD541" s="8"/>
      <c r="FE541" s="8"/>
      <c r="FF541" s="8"/>
      <c r="FG541" s="8"/>
      <c r="FH541" s="8"/>
      <c r="FI541" s="8"/>
      <c r="FJ541" s="8"/>
    </row>
    <row r="542" spans="1:166" x14ac:dyDescent="0.25">
      <c r="A542" t="s">
        <v>132</v>
      </c>
      <c r="C542" s="6">
        <v>39910</v>
      </c>
      <c r="D542" s="5"/>
      <c r="E542" s="6"/>
      <c r="G542">
        <v>127</v>
      </c>
      <c r="H542" t="s">
        <v>114</v>
      </c>
      <c r="I542" s="7">
        <v>8.3000000000000007</v>
      </c>
      <c r="J542">
        <v>750</v>
      </c>
      <c r="K542" s="5">
        <f t="shared" si="8"/>
        <v>160.64257028112448</v>
      </c>
      <c r="L542" s="5"/>
      <c r="M542" s="8"/>
      <c r="N542" s="8"/>
      <c r="O542" s="8"/>
      <c r="P542" s="8"/>
      <c r="Q542" s="5"/>
      <c r="R542" s="5"/>
      <c r="S542" s="5"/>
      <c r="T542" s="5"/>
      <c r="U542" s="5"/>
      <c r="V542" s="5"/>
      <c r="W542" s="5"/>
      <c r="X542" s="8"/>
      <c r="Y542" s="8"/>
      <c r="Z542" s="8"/>
      <c r="AA542" s="8"/>
      <c r="AB542" s="8"/>
      <c r="AC542" s="5">
        <v>713.77536695713025</v>
      </c>
      <c r="AD542" s="8"/>
      <c r="AE542" s="8"/>
      <c r="AF542" s="8"/>
      <c r="AG542" s="8"/>
      <c r="AH542" s="8"/>
      <c r="AI542" s="8"/>
      <c r="AJ542" s="5">
        <v>268.5153694136016</v>
      </c>
      <c r="AK542" s="8">
        <v>2.8804539756916885</v>
      </c>
      <c r="AL542" s="8"/>
      <c r="AM542" s="8"/>
      <c r="AN542" s="8"/>
      <c r="AO542" s="8"/>
      <c r="AP542" s="8"/>
      <c r="AQ542" s="9">
        <f>AK542/AJ542</f>
        <v>1.0727333716435599E-2</v>
      </c>
      <c r="AR542" s="8"/>
      <c r="AS542" s="8"/>
      <c r="AT542" s="8"/>
      <c r="AU542" s="5">
        <v>16.852560774943406</v>
      </c>
      <c r="AV542" s="5"/>
      <c r="AW542" s="5"/>
      <c r="AX542" s="5"/>
      <c r="AY542" s="5">
        <v>196.94933674960089</v>
      </c>
      <c r="AZ542" s="5"/>
      <c r="BA542" s="5"/>
      <c r="BB542" s="5"/>
      <c r="BC542" s="5"/>
      <c r="BD542" s="5"/>
      <c r="BE542" s="5"/>
      <c r="BF542" s="5">
        <v>180.55655331682664</v>
      </c>
      <c r="BG542" s="5">
        <v>76.357144414105363</v>
      </c>
      <c r="BH542" s="5">
        <v>470.71559525547639</v>
      </c>
      <c r="BI542" s="8"/>
      <c r="BJ542" s="5"/>
      <c r="BK542" s="5">
        <f>AC542+AJ542+BH542</f>
        <v>1453.0063316262081</v>
      </c>
      <c r="BL542" s="5"/>
      <c r="BM542" s="8">
        <f>BH542/BK542</f>
        <v>0.32395976879787608</v>
      </c>
      <c r="BN542" s="8"/>
      <c r="BO542" s="7"/>
      <c r="BP542" s="5"/>
      <c r="BQ542" s="5"/>
      <c r="BR542" s="5"/>
      <c r="BS542" s="5"/>
      <c r="BT542" s="7"/>
      <c r="BU542" s="7"/>
      <c r="BV542" s="7"/>
      <c r="BW542" s="7"/>
      <c r="BX542" s="8">
        <f>AC542/BK542</f>
        <v>0.49124036930952064</v>
      </c>
      <c r="BY542" s="8">
        <f>AJ542/BK542</f>
        <v>0.18479986189260345</v>
      </c>
      <c r="BZ542" s="8">
        <f>BH542/BK542</f>
        <v>0.32395976879787608</v>
      </c>
      <c r="CA542" s="5">
        <v>272.61950969513458</v>
      </c>
      <c r="CB542" s="5">
        <v>91.035482973198057</v>
      </c>
      <c r="CC542" s="5">
        <v>124.00024713240077</v>
      </c>
      <c r="CD542" s="5">
        <v>16.27935275747393</v>
      </c>
      <c r="CE542" s="5"/>
      <c r="CF542" s="5"/>
      <c r="CG542" s="5"/>
      <c r="CH542" s="5"/>
      <c r="CI542" s="5">
        <v>41.30442683206185</v>
      </c>
      <c r="CJ542" s="5"/>
      <c r="CK542" s="8"/>
      <c r="CL542" s="5"/>
      <c r="CM542" s="5"/>
      <c r="CN542" s="8"/>
      <c r="CO542" s="5"/>
      <c r="CP542" s="5"/>
      <c r="CQ542" s="5"/>
      <c r="CR542" s="8"/>
      <c r="CS542" s="8"/>
      <c r="CT542" s="8"/>
      <c r="CU542" s="8"/>
      <c r="CV542" s="8"/>
      <c r="CW542" s="8"/>
      <c r="CX542" s="8"/>
      <c r="CY542" s="8"/>
      <c r="CZ542" s="8"/>
      <c r="DA542" s="8"/>
      <c r="DB542" s="8"/>
      <c r="DC542" s="8"/>
      <c r="DD542" s="8"/>
      <c r="DE542" s="8"/>
      <c r="DF542" s="8"/>
      <c r="DG542" s="8"/>
      <c r="DH542" s="8"/>
      <c r="DI542" s="8"/>
      <c r="DJ542" s="8"/>
      <c r="DK542" s="8"/>
      <c r="DL542" s="8"/>
      <c r="DM542" s="8"/>
      <c r="DN542" s="8"/>
      <c r="DO542" s="8"/>
      <c r="DP542" s="8"/>
      <c r="DQ542" s="8"/>
      <c r="DR542" s="8"/>
      <c r="DS542" s="8"/>
      <c r="DT542" s="8"/>
      <c r="DU542" s="8"/>
      <c r="DV542" s="8"/>
      <c r="DW542" s="8"/>
      <c r="DX542" s="8"/>
      <c r="DY542" s="8"/>
      <c r="DZ542" s="8"/>
      <c r="EA542" s="8"/>
      <c r="EB542" s="8"/>
      <c r="EC542" s="8"/>
      <c r="ED542" s="8"/>
      <c r="EE542" s="8"/>
      <c r="EF542" s="8"/>
      <c r="EG542" s="8"/>
      <c r="EH542" s="8"/>
      <c r="EI542" s="8"/>
      <c r="EJ542" s="8"/>
      <c r="EK542" s="8"/>
      <c r="EL542" s="8"/>
      <c r="EM542" s="8"/>
      <c r="EN542" s="8"/>
      <c r="EO542" s="8"/>
      <c r="EP542" s="8"/>
      <c r="EQ542" s="8"/>
      <c r="ER542" s="8"/>
      <c r="ES542" s="8"/>
      <c r="ET542" s="8"/>
      <c r="EU542" s="8"/>
      <c r="EV542" s="8"/>
      <c r="EW542" s="8"/>
      <c r="EX542" s="8"/>
      <c r="EY542" s="8"/>
      <c r="EZ542" s="8"/>
      <c r="FA542" s="8"/>
      <c r="FB542" s="8"/>
      <c r="FC542" s="8"/>
      <c r="FD542" s="8"/>
      <c r="FE542" s="8"/>
      <c r="FF542" s="8"/>
      <c r="FG542" s="8"/>
      <c r="FH542" s="8"/>
      <c r="FI542" s="8"/>
      <c r="FJ542" s="8"/>
    </row>
    <row r="543" spans="1:166" x14ac:dyDescent="0.25">
      <c r="A543" t="s">
        <v>132</v>
      </c>
      <c r="C543" s="6">
        <v>39911</v>
      </c>
      <c r="D543" s="5"/>
      <c r="E543" s="6"/>
      <c r="G543">
        <v>128</v>
      </c>
      <c r="H543" t="s">
        <v>114</v>
      </c>
      <c r="I543" s="7">
        <v>8.3000000000000007</v>
      </c>
      <c r="J543">
        <v>750</v>
      </c>
      <c r="K543" s="5">
        <f t="shared" si="8"/>
        <v>160.64257028112448</v>
      </c>
      <c r="L543" s="5"/>
      <c r="M543" s="8"/>
      <c r="N543" s="8"/>
      <c r="O543" s="8"/>
      <c r="P543" s="8"/>
      <c r="Q543" s="5"/>
      <c r="R543" s="5"/>
      <c r="S543" s="5"/>
      <c r="T543" s="5"/>
      <c r="U543" s="5"/>
      <c r="V543" s="5"/>
      <c r="W543" s="5"/>
      <c r="X543" s="8"/>
      <c r="Y543" s="8"/>
      <c r="Z543" s="8"/>
      <c r="AA543" s="8"/>
      <c r="AB543" s="8"/>
      <c r="AC543" s="5"/>
      <c r="AD543" s="8"/>
      <c r="AE543" s="8"/>
      <c r="AF543" s="8"/>
      <c r="AG543" s="8"/>
      <c r="AH543" s="8"/>
      <c r="AI543" s="8"/>
      <c r="AJ543" s="5"/>
      <c r="AK543" s="8"/>
      <c r="AL543" s="8"/>
      <c r="AM543" s="8"/>
      <c r="AN543" s="8"/>
      <c r="AO543" s="8"/>
      <c r="AP543" s="8"/>
      <c r="AQ543" s="9"/>
      <c r="AR543" s="8"/>
      <c r="AS543" s="8"/>
      <c r="AT543" s="8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8"/>
      <c r="BJ543" s="5"/>
      <c r="BK543" s="5"/>
      <c r="BL543" s="5"/>
      <c r="BM543" s="8"/>
      <c r="BN543" s="8"/>
      <c r="BO543" s="7"/>
      <c r="BP543" s="5"/>
      <c r="BQ543" s="5"/>
      <c r="BR543" s="5"/>
      <c r="BS543" s="5"/>
      <c r="BT543" s="7"/>
      <c r="BU543" s="7"/>
      <c r="BV543" s="7"/>
      <c r="BW543" s="7"/>
      <c r="BX543" s="7"/>
      <c r="BY543" s="7"/>
      <c r="BZ543" s="7"/>
      <c r="CA543" s="5"/>
      <c r="CB543" s="5"/>
      <c r="CC543" s="5"/>
      <c r="CD543" s="5"/>
      <c r="CE543" s="5"/>
      <c r="CF543" s="5"/>
      <c r="CG543" s="5"/>
      <c r="CH543" s="5"/>
      <c r="CI543" s="5"/>
      <c r="CJ543" s="5">
        <v>12.6548806285887</v>
      </c>
      <c r="CK543" s="8">
        <v>4.8075757575757576</v>
      </c>
      <c r="CL543" s="5"/>
      <c r="CM543" s="5"/>
      <c r="CN543" s="8"/>
      <c r="CO543" s="5"/>
      <c r="CP543" s="5"/>
      <c r="CQ543" s="5"/>
      <c r="CR543" s="8"/>
      <c r="CS543" s="8"/>
      <c r="CT543" s="8"/>
      <c r="CU543" s="8"/>
      <c r="CV543" s="8"/>
      <c r="CW543" s="8"/>
      <c r="CX543" s="8"/>
      <c r="CY543" s="8"/>
      <c r="CZ543" s="8"/>
      <c r="DA543" s="8"/>
      <c r="DB543" s="8"/>
      <c r="DC543" s="8"/>
      <c r="DD543" s="8"/>
      <c r="DE543" s="8"/>
      <c r="DF543" s="8"/>
      <c r="DG543" s="8"/>
      <c r="DH543" s="8"/>
      <c r="DI543" s="8"/>
      <c r="DJ543" s="8"/>
      <c r="DK543" s="8"/>
      <c r="DL543" s="8"/>
      <c r="DM543" s="8"/>
      <c r="DN543" s="8"/>
      <c r="DO543" s="8"/>
      <c r="DP543" s="8"/>
      <c r="DQ543" s="8"/>
      <c r="DR543" s="8"/>
      <c r="DS543" s="8"/>
      <c r="DT543" s="8"/>
      <c r="DU543" s="8"/>
      <c r="DV543" s="8"/>
      <c r="DW543" s="8"/>
      <c r="DX543" s="8"/>
      <c r="DY543" s="8"/>
      <c r="DZ543" s="8"/>
      <c r="EA543" s="8"/>
      <c r="EB543" s="8"/>
      <c r="EC543" s="8"/>
      <c r="ED543" s="8"/>
      <c r="EE543" s="8"/>
      <c r="EF543" s="8"/>
      <c r="EG543" s="8"/>
      <c r="EH543" s="8"/>
      <c r="EI543" s="8"/>
      <c r="EJ543" s="8"/>
      <c r="EK543" s="8"/>
      <c r="EL543" s="8"/>
      <c r="EM543" s="8"/>
      <c r="EN543" s="8"/>
      <c r="EO543" s="8"/>
      <c r="EP543" s="8"/>
      <c r="EQ543" s="8"/>
      <c r="ER543" s="8"/>
      <c r="ES543" s="8"/>
      <c r="ET543" s="8"/>
      <c r="EU543" s="8"/>
      <c r="EV543" s="8"/>
      <c r="EW543" s="8"/>
      <c r="EX543" s="8"/>
      <c r="EY543" s="8"/>
      <c r="EZ543" s="8"/>
      <c r="FA543" s="8"/>
      <c r="FB543" s="8"/>
      <c r="FC543" s="8"/>
      <c r="FD543" s="8"/>
      <c r="FE543" s="8"/>
      <c r="FF543" s="8"/>
      <c r="FG543" s="8"/>
      <c r="FH543" s="8"/>
      <c r="FI543" s="8"/>
      <c r="FJ543" s="8"/>
    </row>
    <row r="544" spans="1:166" x14ac:dyDescent="0.25">
      <c r="A544" t="s">
        <v>132</v>
      </c>
      <c r="C544" s="6">
        <v>39920</v>
      </c>
      <c r="D544" s="5"/>
      <c r="E544" s="6"/>
      <c r="G544">
        <v>137</v>
      </c>
      <c r="H544" t="s">
        <v>114</v>
      </c>
      <c r="I544" s="7">
        <v>8.3000000000000007</v>
      </c>
      <c r="J544">
        <v>750</v>
      </c>
      <c r="K544" s="5">
        <f t="shared" si="8"/>
        <v>160.64257028112448</v>
      </c>
      <c r="L544" s="5"/>
      <c r="M544" s="8"/>
      <c r="N544" s="8"/>
      <c r="O544" s="8"/>
      <c r="P544" s="8"/>
      <c r="Q544" s="5"/>
      <c r="R544" s="5"/>
      <c r="S544" s="5"/>
      <c r="T544" s="5"/>
      <c r="U544" s="5"/>
      <c r="V544" s="5"/>
      <c r="W544" s="5"/>
      <c r="X544" s="8"/>
      <c r="Y544" s="8"/>
      <c r="Z544" s="8"/>
      <c r="AA544" s="8"/>
      <c r="AB544" s="8"/>
      <c r="AC544" s="5"/>
      <c r="AD544" s="8"/>
      <c r="AE544" s="8"/>
      <c r="AF544" s="8"/>
      <c r="AG544" s="8"/>
      <c r="AH544" s="8"/>
      <c r="AI544" s="8"/>
      <c r="AJ544" s="5"/>
      <c r="AK544" s="8"/>
      <c r="AL544" s="8"/>
      <c r="AM544" s="8"/>
      <c r="AN544" s="8"/>
      <c r="AO544" s="8"/>
      <c r="AP544" s="8"/>
      <c r="AQ544" s="9"/>
      <c r="AR544" s="8"/>
      <c r="AS544" s="8"/>
      <c r="AT544" s="8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8"/>
      <c r="BJ544" s="5"/>
      <c r="BK544" s="5"/>
      <c r="BL544" s="5"/>
      <c r="BM544" s="8"/>
      <c r="BN544" s="8"/>
      <c r="BO544" s="7"/>
      <c r="BP544" s="5"/>
      <c r="BQ544" s="5"/>
      <c r="BR544" s="5"/>
      <c r="BS544" s="5"/>
      <c r="BT544" s="7"/>
      <c r="BU544" s="7"/>
      <c r="BV544" s="7"/>
      <c r="BW544" s="7"/>
      <c r="BX544" s="7"/>
      <c r="BY544" s="7"/>
      <c r="BZ544" s="7"/>
      <c r="CA544" s="5"/>
      <c r="CB544" s="5"/>
      <c r="CC544" s="5"/>
      <c r="CD544" s="5"/>
      <c r="CE544" s="5"/>
      <c r="CF544" s="5"/>
      <c r="CG544" s="5"/>
      <c r="CH544" s="5"/>
      <c r="CI544" s="5"/>
      <c r="CJ544" s="5">
        <v>17.062052986803668</v>
      </c>
      <c r="CK544" s="8">
        <v>4.375</v>
      </c>
      <c r="CL544" s="5"/>
      <c r="CM544" s="5"/>
      <c r="CN544" s="8"/>
      <c r="CO544" s="5"/>
      <c r="CP544" s="5"/>
      <c r="CQ544" s="5"/>
      <c r="CR544" s="8"/>
      <c r="CS544" s="8"/>
      <c r="CT544" s="8"/>
      <c r="CU544" s="8"/>
      <c r="CV544" s="8"/>
      <c r="CW544" s="8"/>
      <c r="CX544" s="8"/>
      <c r="CY544" s="8"/>
      <c r="CZ544" s="8"/>
      <c r="DA544" s="8"/>
      <c r="DB544" s="8"/>
      <c r="DC544" s="8"/>
      <c r="DD544" s="8"/>
      <c r="DE544" s="8"/>
      <c r="DF544" s="8"/>
      <c r="DG544" s="8"/>
      <c r="DH544" s="8"/>
      <c r="DI544" s="8"/>
      <c r="DJ544" s="8"/>
      <c r="DK544" s="8"/>
      <c r="DL544" s="8"/>
      <c r="DM544" s="8"/>
      <c r="DN544" s="8"/>
      <c r="DO544" s="8"/>
      <c r="DP544" s="8"/>
      <c r="DQ544" s="8"/>
      <c r="DR544" s="8"/>
      <c r="DS544" s="8"/>
      <c r="DT544" s="8"/>
      <c r="DU544" s="8"/>
      <c r="DV544" s="8"/>
      <c r="DW544" s="8"/>
      <c r="DX544" s="8"/>
      <c r="DY544" s="8"/>
      <c r="DZ544" s="8"/>
      <c r="EA544" s="8"/>
      <c r="EB544" s="8"/>
      <c r="EC544" s="8"/>
      <c r="ED544" s="8"/>
      <c r="EE544" s="8"/>
      <c r="EF544" s="8"/>
      <c r="EG544" s="8"/>
      <c r="EH544" s="8"/>
      <c r="EI544" s="8"/>
      <c r="EJ544" s="8"/>
      <c r="EK544" s="8"/>
      <c r="EL544" s="8"/>
      <c r="EM544" s="8"/>
      <c r="EN544" s="8"/>
      <c r="EO544" s="8"/>
      <c r="EP544" s="8"/>
      <c r="EQ544" s="8"/>
      <c r="ER544" s="8"/>
      <c r="ES544" s="8"/>
      <c r="ET544" s="8"/>
      <c r="EU544" s="8"/>
      <c r="EV544" s="8"/>
      <c r="EW544" s="8"/>
      <c r="EX544" s="8"/>
      <c r="EY544" s="8"/>
      <c r="EZ544" s="8"/>
      <c r="FA544" s="8"/>
      <c r="FB544" s="8"/>
      <c r="FC544" s="8"/>
      <c r="FD544" s="8"/>
      <c r="FE544" s="8"/>
      <c r="FF544" s="8"/>
      <c r="FG544" s="8"/>
      <c r="FH544" s="8"/>
      <c r="FI544" s="8"/>
      <c r="FJ544" s="8"/>
    </row>
    <row r="545" spans="1:166" x14ac:dyDescent="0.25">
      <c r="A545" t="s">
        <v>132</v>
      </c>
      <c r="C545" s="6">
        <v>39925</v>
      </c>
      <c r="D545" s="5"/>
      <c r="E545" s="6"/>
      <c r="G545">
        <v>142</v>
      </c>
      <c r="H545" t="s">
        <v>114</v>
      </c>
      <c r="I545" s="7">
        <v>8.3000000000000007</v>
      </c>
      <c r="J545">
        <v>750</v>
      </c>
      <c r="K545" s="5">
        <f t="shared" si="8"/>
        <v>160.64257028112448</v>
      </c>
      <c r="L545" s="5"/>
      <c r="M545" s="8"/>
      <c r="N545" s="8"/>
      <c r="O545" s="8"/>
      <c r="P545" s="8"/>
      <c r="Q545" s="5"/>
      <c r="R545" s="5"/>
      <c r="S545" s="5"/>
      <c r="T545" s="5"/>
      <c r="U545" s="5"/>
      <c r="V545" s="5"/>
      <c r="W545" s="5"/>
      <c r="X545" s="8"/>
      <c r="Y545" s="8"/>
      <c r="Z545" s="8"/>
      <c r="AA545" s="8"/>
      <c r="AB545" s="8"/>
      <c r="AC545" s="5"/>
      <c r="AD545" s="8"/>
      <c r="AE545" s="8"/>
      <c r="AF545" s="8"/>
      <c r="AG545" s="8"/>
      <c r="AH545" s="8"/>
      <c r="AI545" s="8"/>
      <c r="AJ545" s="5"/>
      <c r="AK545" s="8"/>
      <c r="AL545" s="8"/>
      <c r="AM545" s="8"/>
      <c r="AN545" s="8"/>
      <c r="AO545" s="8"/>
      <c r="AP545" s="8"/>
      <c r="AQ545" s="9"/>
      <c r="AR545" s="8"/>
      <c r="AS545" s="8"/>
      <c r="AT545" s="8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8"/>
      <c r="BJ545" s="5"/>
      <c r="BK545" s="5"/>
      <c r="BL545" s="5"/>
      <c r="BM545" s="8"/>
      <c r="BN545" s="8"/>
      <c r="BO545" s="7"/>
      <c r="BP545" s="5"/>
      <c r="BQ545" s="5"/>
      <c r="BR545" s="5"/>
      <c r="BS545" s="5"/>
      <c r="BT545" s="7"/>
      <c r="BU545" s="7"/>
      <c r="BV545" s="7"/>
      <c r="BW545" s="7"/>
      <c r="BX545" s="7"/>
      <c r="BY545" s="7"/>
      <c r="BZ545" s="7"/>
      <c r="CA545" s="5"/>
      <c r="CB545" s="5"/>
      <c r="CC545" s="5"/>
      <c r="CD545" s="5"/>
      <c r="CE545" s="5"/>
      <c r="CF545" s="5"/>
      <c r="CG545" s="5"/>
      <c r="CH545" s="5"/>
      <c r="CI545" s="5"/>
      <c r="CJ545" s="5">
        <v>21.86713004936033</v>
      </c>
      <c r="CK545" s="8">
        <v>4.24</v>
      </c>
      <c r="CL545" s="5"/>
      <c r="CM545" s="5"/>
      <c r="CN545" s="8"/>
      <c r="CO545" s="5"/>
      <c r="CP545" s="5"/>
      <c r="CQ545" s="5"/>
      <c r="CR545" s="8"/>
      <c r="CS545" s="8"/>
      <c r="CT545" s="8"/>
      <c r="CU545" s="8"/>
      <c r="CV545" s="8"/>
      <c r="CW545" s="8"/>
      <c r="CX545" s="8"/>
      <c r="CY545" s="8"/>
      <c r="CZ545" s="8"/>
      <c r="DA545" s="8"/>
      <c r="DB545" s="8"/>
      <c r="DC545" s="8"/>
      <c r="DD545" s="8"/>
      <c r="DE545" s="8"/>
      <c r="DF545" s="8"/>
      <c r="DG545" s="8"/>
      <c r="DH545" s="8"/>
      <c r="DI545" s="8"/>
      <c r="DJ545" s="8"/>
      <c r="DK545" s="8"/>
      <c r="DL545" s="8"/>
      <c r="DM545" s="8"/>
      <c r="DN545" s="8"/>
      <c r="DO545" s="8"/>
      <c r="DP545" s="8"/>
      <c r="DQ545" s="8"/>
      <c r="DR545" s="8"/>
      <c r="DS545" s="8"/>
      <c r="DT545" s="8"/>
      <c r="DU545" s="8"/>
      <c r="DV545" s="8"/>
      <c r="DW545" s="8"/>
      <c r="DX545" s="8"/>
      <c r="DY545" s="8"/>
      <c r="DZ545" s="8"/>
      <c r="EA545" s="8"/>
      <c r="EB545" s="8"/>
      <c r="EC545" s="8"/>
      <c r="ED545" s="8"/>
      <c r="EE545" s="8"/>
      <c r="EF545" s="8"/>
      <c r="EG545" s="8"/>
      <c r="EH545" s="8"/>
      <c r="EI545" s="8"/>
      <c r="EJ545" s="8"/>
      <c r="EK545" s="8"/>
      <c r="EL545" s="8"/>
      <c r="EM545" s="8"/>
      <c r="EN545" s="8"/>
      <c r="EO545" s="8"/>
      <c r="EP545" s="8"/>
      <c r="EQ545" s="8"/>
      <c r="ER545" s="8"/>
      <c r="ES545" s="8"/>
      <c r="ET545" s="8"/>
      <c r="EU545" s="8"/>
      <c r="EV545" s="8"/>
      <c r="EW545" s="8"/>
      <c r="EX545" s="8"/>
      <c r="EY545" s="8"/>
      <c r="EZ545" s="8"/>
      <c r="FA545" s="8"/>
      <c r="FB545" s="8"/>
      <c r="FC545" s="8"/>
      <c r="FD545" s="8"/>
      <c r="FE545" s="8"/>
      <c r="FF545" s="8"/>
      <c r="FG545" s="8"/>
      <c r="FH545" s="8"/>
      <c r="FI545" s="8"/>
      <c r="FJ545" s="8"/>
    </row>
    <row r="546" spans="1:166" x14ac:dyDescent="0.25">
      <c r="A546" t="s">
        <v>132</v>
      </c>
      <c r="C546" s="6">
        <v>39932</v>
      </c>
      <c r="D546" s="5"/>
      <c r="E546" s="6"/>
      <c r="G546">
        <v>149</v>
      </c>
      <c r="H546" t="s">
        <v>114</v>
      </c>
      <c r="I546" s="7">
        <v>8.3000000000000007</v>
      </c>
      <c r="J546">
        <v>750</v>
      </c>
      <c r="K546" s="5">
        <f t="shared" si="8"/>
        <v>160.64257028112448</v>
      </c>
      <c r="L546" s="5"/>
      <c r="M546" s="8"/>
      <c r="N546" s="8"/>
      <c r="O546" s="8"/>
      <c r="P546" s="8"/>
      <c r="Q546" s="5"/>
      <c r="R546" s="5"/>
      <c r="S546" s="5"/>
      <c r="T546" s="5"/>
      <c r="U546" s="5"/>
      <c r="V546" s="5"/>
      <c r="W546" s="5"/>
      <c r="X546" s="8"/>
      <c r="Y546" s="8"/>
      <c r="Z546" s="8"/>
      <c r="AA546" s="8"/>
      <c r="AB546" s="8"/>
      <c r="AC546" s="5"/>
      <c r="AD546" s="8"/>
      <c r="AE546" s="8"/>
      <c r="AF546" s="8"/>
      <c r="AG546" s="8"/>
      <c r="AH546" s="8"/>
      <c r="AI546" s="8"/>
      <c r="AJ546" s="5"/>
      <c r="AK546" s="8"/>
      <c r="AL546" s="8"/>
      <c r="AM546" s="8"/>
      <c r="AN546" s="8"/>
      <c r="AO546" s="8"/>
      <c r="AP546" s="8"/>
      <c r="AQ546" s="9"/>
      <c r="AR546" s="8"/>
      <c r="AS546" s="8"/>
      <c r="AT546" s="8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8"/>
      <c r="BJ546" s="5"/>
      <c r="BK546" s="5"/>
      <c r="BL546" s="5"/>
      <c r="BM546" s="8"/>
      <c r="BN546" s="8"/>
      <c r="BO546" s="7"/>
      <c r="BP546" s="5"/>
      <c r="BQ546" s="5"/>
      <c r="BR546" s="5"/>
      <c r="BS546" s="5"/>
      <c r="BT546" s="7"/>
      <c r="BU546" s="7"/>
      <c r="BV546" s="7"/>
      <c r="BW546" s="7"/>
      <c r="BX546" s="7"/>
      <c r="BY546" s="7"/>
      <c r="BZ546" s="7"/>
      <c r="CA546" s="5"/>
      <c r="CB546" s="5"/>
      <c r="CC546" s="5"/>
      <c r="CD546" s="5"/>
      <c r="CE546" s="5"/>
      <c r="CF546" s="5"/>
      <c r="CG546" s="5"/>
      <c r="CH546" s="5"/>
      <c r="CI546" s="5"/>
      <c r="CJ546" s="5">
        <v>24.9571874685202</v>
      </c>
      <c r="CK546" s="8">
        <v>3.9580645161290322</v>
      </c>
      <c r="CL546" s="5"/>
      <c r="CM546" s="5"/>
      <c r="CN546" s="8"/>
      <c r="CO546" s="5"/>
      <c r="CP546" s="5"/>
      <c r="CQ546" s="5"/>
      <c r="CR546" s="8"/>
      <c r="CS546" s="8"/>
      <c r="CT546" s="8"/>
      <c r="CU546" s="8"/>
      <c r="CV546" s="8"/>
      <c r="CW546" s="8"/>
      <c r="CX546" s="8"/>
      <c r="CY546" s="8"/>
      <c r="CZ546" s="8"/>
      <c r="DA546" s="8"/>
      <c r="DB546" s="8"/>
      <c r="DC546" s="8"/>
      <c r="DD546" s="8"/>
      <c r="DE546" s="8"/>
      <c r="DF546" s="8"/>
      <c r="DG546" s="8"/>
      <c r="DH546" s="8"/>
      <c r="DI546" s="8"/>
      <c r="DJ546" s="8"/>
      <c r="DK546" s="8"/>
      <c r="DL546" s="8"/>
      <c r="DM546" s="8"/>
      <c r="DN546" s="8"/>
      <c r="DO546" s="8"/>
      <c r="DP546" s="8"/>
      <c r="DQ546" s="8"/>
      <c r="DR546" s="8"/>
      <c r="DS546" s="8"/>
      <c r="DT546" s="8"/>
      <c r="DU546" s="8"/>
      <c r="DV546" s="8"/>
      <c r="DW546" s="8"/>
      <c r="DX546" s="8"/>
      <c r="DY546" s="8"/>
      <c r="DZ546" s="8"/>
      <c r="EA546" s="8"/>
      <c r="EB546" s="8"/>
      <c r="EC546" s="8"/>
      <c r="ED546" s="8"/>
      <c r="EE546" s="8"/>
      <c r="EF546" s="8"/>
      <c r="EG546" s="8"/>
      <c r="EH546" s="8"/>
      <c r="EI546" s="8"/>
      <c r="EJ546" s="8"/>
      <c r="EK546" s="8"/>
      <c r="EL546" s="8"/>
      <c r="EM546" s="8"/>
      <c r="EN546" s="8"/>
      <c r="EO546" s="8"/>
      <c r="EP546" s="8"/>
      <c r="EQ546" s="8"/>
      <c r="ER546" s="8"/>
      <c r="ES546" s="8"/>
      <c r="ET546" s="8"/>
      <c r="EU546" s="8"/>
      <c r="EV546" s="8"/>
      <c r="EW546" s="8"/>
      <c r="EX546" s="8"/>
      <c r="EY546" s="8"/>
      <c r="EZ546" s="8"/>
      <c r="FA546" s="8"/>
      <c r="FB546" s="8"/>
      <c r="FC546" s="8"/>
      <c r="FD546" s="8"/>
      <c r="FE546" s="8"/>
      <c r="FF546" s="8"/>
      <c r="FG546" s="8"/>
      <c r="FH546" s="8"/>
      <c r="FI546" s="8"/>
      <c r="FJ546" s="8"/>
    </row>
    <row r="547" spans="1:166" x14ac:dyDescent="0.25">
      <c r="A547" t="s">
        <v>132</v>
      </c>
      <c r="C547" s="6">
        <v>39939</v>
      </c>
      <c r="D547" s="5"/>
      <c r="E547" s="6"/>
      <c r="G547">
        <v>156</v>
      </c>
      <c r="H547" t="s">
        <v>114</v>
      </c>
      <c r="I547" s="7">
        <v>8.3000000000000007</v>
      </c>
      <c r="J547">
        <v>750</v>
      </c>
      <c r="K547" s="5">
        <f t="shared" si="8"/>
        <v>160.64257028112448</v>
      </c>
      <c r="L547" s="5"/>
      <c r="M547" s="8"/>
      <c r="N547" s="8"/>
      <c r="O547" s="8"/>
      <c r="P547" s="8"/>
      <c r="Q547" s="5"/>
      <c r="R547" s="5"/>
      <c r="S547" s="5"/>
      <c r="T547" s="5"/>
      <c r="U547" s="5"/>
      <c r="V547" s="5"/>
      <c r="W547" s="5"/>
      <c r="X547" s="8"/>
      <c r="Y547" s="8"/>
      <c r="Z547" s="8"/>
      <c r="AA547" s="8"/>
      <c r="AB547" s="8"/>
      <c r="AC547" s="5"/>
      <c r="AD547" s="8"/>
      <c r="AE547" s="8"/>
      <c r="AF547" s="8"/>
      <c r="AG547" s="8"/>
      <c r="AH547" s="8"/>
      <c r="AI547" s="8"/>
      <c r="AJ547" s="5"/>
      <c r="AK547" s="8"/>
      <c r="AL547" s="8"/>
      <c r="AM547" s="8"/>
      <c r="AN547" s="8"/>
      <c r="AO547" s="8"/>
      <c r="AP547" s="8"/>
      <c r="AQ547" s="9"/>
      <c r="AR547" s="8"/>
      <c r="AS547" s="8"/>
      <c r="AT547" s="8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8"/>
      <c r="BJ547" s="5"/>
      <c r="BK547" s="5"/>
      <c r="BL547" s="5"/>
      <c r="BM547" s="8"/>
      <c r="BN547" s="8"/>
      <c r="BO547" s="7"/>
      <c r="BP547" s="5"/>
      <c r="BQ547" s="5"/>
      <c r="BR547" s="5"/>
      <c r="BS547" s="5"/>
      <c r="BT547" s="7"/>
      <c r="BU547" s="7"/>
      <c r="BV547" s="7"/>
      <c r="BW547" s="7"/>
      <c r="BX547" s="7"/>
      <c r="BY547" s="7"/>
      <c r="BZ547" s="7"/>
      <c r="CA547" s="5"/>
      <c r="CB547" s="5"/>
      <c r="CC547" s="5"/>
      <c r="CD547" s="5"/>
      <c r="CE547" s="5"/>
      <c r="CF547" s="5"/>
      <c r="CG547" s="5"/>
      <c r="CH547" s="5"/>
      <c r="CI547" s="5"/>
      <c r="CJ547" s="5">
        <v>38.823410899566845</v>
      </c>
      <c r="CK547" s="8">
        <v>4.4403225806451614</v>
      </c>
      <c r="CL547" s="5"/>
      <c r="CM547" s="5"/>
      <c r="CN547" s="8"/>
      <c r="CO547" s="5"/>
      <c r="CP547" s="5"/>
      <c r="CQ547" s="5"/>
      <c r="CR547" s="8"/>
      <c r="CS547" s="8"/>
      <c r="CT547" s="8"/>
      <c r="CU547" s="8"/>
      <c r="CV547" s="8"/>
      <c r="CW547" s="8"/>
      <c r="CX547" s="8"/>
      <c r="CY547" s="8"/>
      <c r="CZ547" s="8"/>
      <c r="DA547" s="8"/>
      <c r="DB547" s="8"/>
      <c r="DC547" s="8"/>
      <c r="DD547" s="8"/>
      <c r="DE547" s="8"/>
      <c r="DF547" s="8"/>
      <c r="DG547" s="8"/>
      <c r="DH547" s="8"/>
      <c r="DI547" s="8"/>
      <c r="DJ547" s="8"/>
      <c r="DK547" s="8"/>
      <c r="DL547" s="8"/>
      <c r="DM547" s="8"/>
      <c r="DN547" s="8"/>
      <c r="DO547" s="8"/>
      <c r="DP547" s="8"/>
      <c r="DQ547" s="8"/>
      <c r="DR547" s="8"/>
      <c r="DS547" s="8"/>
      <c r="DT547" s="8"/>
      <c r="DU547" s="8"/>
      <c r="DV547" s="8"/>
      <c r="DW547" s="8"/>
      <c r="DX547" s="8"/>
      <c r="DY547" s="8"/>
      <c r="DZ547" s="8"/>
      <c r="EA547" s="8"/>
      <c r="EB547" s="8"/>
      <c r="EC547" s="8"/>
      <c r="ED547" s="8"/>
      <c r="EE547" s="8"/>
      <c r="EF547" s="8"/>
      <c r="EG547" s="8"/>
      <c r="EH547" s="8"/>
      <c r="EI547" s="8"/>
      <c r="EJ547" s="8"/>
      <c r="EK547" s="8"/>
      <c r="EL547" s="8"/>
      <c r="EM547" s="8"/>
      <c r="EN547" s="8"/>
      <c r="EO547" s="8"/>
      <c r="EP547" s="8"/>
      <c r="EQ547" s="8"/>
      <c r="ER547" s="8"/>
      <c r="ES547" s="8"/>
      <c r="ET547" s="8"/>
      <c r="EU547" s="8"/>
      <c r="EV547" s="8"/>
      <c r="EW547" s="8"/>
      <c r="EX547" s="8"/>
      <c r="EY547" s="8"/>
      <c r="EZ547" s="8"/>
      <c r="FA547" s="8"/>
      <c r="FB547" s="8"/>
      <c r="FC547" s="8"/>
      <c r="FD547" s="8"/>
      <c r="FE547" s="8"/>
      <c r="FF547" s="8"/>
      <c r="FG547" s="8"/>
      <c r="FH547" s="8"/>
      <c r="FI547" s="8"/>
      <c r="FJ547" s="8"/>
    </row>
    <row r="548" spans="1:166" x14ac:dyDescent="0.25">
      <c r="A548" t="s">
        <v>132</v>
      </c>
      <c r="C548" s="6">
        <v>39946</v>
      </c>
      <c r="D548" s="5"/>
      <c r="E548" s="6"/>
      <c r="G548">
        <v>163</v>
      </c>
      <c r="H548" t="s">
        <v>114</v>
      </c>
      <c r="I548" s="7">
        <v>8.3000000000000007</v>
      </c>
      <c r="J548">
        <v>750</v>
      </c>
      <c r="K548" s="5">
        <f t="shared" si="8"/>
        <v>160.64257028112448</v>
      </c>
      <c r="L548" s="5"/>
      <c r="M548" s="8"/>
      <c r="N548" s="8"/>
      <c r="O548" s="8"/>
      <c r="P548" s="8"/>
      <c r="Q548" s="5"/>
      <c r="R548" s="5"/>
      <c r="S548" s="5"/>
      <c r="T548" s="5"/>
      <c r="U548" s="5"/>
      <c r="V548" s="5"/>
      <c r="W548" s="5"/>
      <c r="X548" s="8"/>
      <c r="Y548" s="8"/>
      <c r="Z548" s="8"/>
      <c r="AA548" s="8"/>
      <c r="AB548" s="8"/>
      <c r="AC548" s="5"/>
      <c r="AD548" s="8"/>
      <c r="AE548" s="8"/>
      <c r="AF548" s="8"/>
      <c r="AG548" s="8"/>
      <c r="AH548" s="8"/>
      <c r="AI548" s="8"/>
      <c r="AJ548" s="5"/>
      <c r="AK548" s="8"/>
      <c r="AL548" s="8"/>
      <c r="AM548" s="8"/>
      <c r="AN548" s="8"/>
      <c r="AO548" s="8"/>
      <c r="AP548" s="8"/>
      <c r="AQ548" s="9"/>
      <c r="AR548" s="8"/>
      <c r="AS548" s="8"/>
      <c r="AT548" s="8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8"/>
      <c r="BJ548" s="5"/>
      <c r="BK548" s="5"/>
      <c r="BL548" s="5"/>
      <c r="BM548" s="8"/>
      <c r="BN548" s="8"/>
      <c r="BO548" s="7"/>
      <c r="BP548" s="5"/>
      <c r="BQ548" s="5"/>
      <c r="BR548" s="5"/>
      <c r="BS548" s="5"/>
      <c r="BT548" s="7"/>
      <c r="BU548" s="7"/>
      <c r="BV548" s="7"/>
      <c r="BW548" s="7"/>
      <c r="BX548" s="7"/>
      <c r="BY548" s="7"/>
      <c r="BZ548" s="7"/>
      <c r="CA548" s="5"/>
      <c r="CB548" s="5"/>
      <c r="CC548" s="5"/>
      <c r="CD548" s="5"/>
      <c r="CE548" s="5"/>
      <c r="CF548" s="5"/>
      <c r="CG548" s="5"/>
      <c r="CH548" s="5"/>
      <c r="CI548" s="5"/>
      <c r="CJ548" s="5">
        <v>58.784124105973611</v>
      </c>
      <c r="CK548" s="8">
        <v>5.0484076433121023</v>
      </c>
      <c r="CL548" s="5"/>
      <c r="CM548" s="5"/>
      <c r="CN548" s="8"/>
      <c r="CO548" s="5"/>
      <c r="CP548" s="5"/>
      <c r="CQ548" s="5"/>
      <c r="CR548" s="8"/>
      <c r="CS548" s="8"/>
      <c r="CT548" s="8"/>
      <c r="CU548" s="8"/>
      <c r="CV548" s="8"/>
      <c r="CW548" s="8"/>
      <c r="CX548" s="8"/>
      <c r="CY548" s="8"/>
      <c r="CZ548" s="8"/>
      <c r="DA548" s="8"/>
      <c r="DB548" s="8"/>
      <c r="DC548" s="8"/>
      <c r="DD548" s="8"/>
      <c r="DE548" s="8"/>
      <c r="DF548" s="8"/>
      <c r="DG548" s="8"/>
      <c r="DH548" s="8"/>
      <c r="DI548" s="8"/>
      <c r="DJ548" s="8"/>
      <c r="DK548" s="8"/>
      <c r="DL548" s="8"/>
      <c r="DM548" s="8"/>
      <c r="DN548" s="8"/>
      <c r="DO548" s="8"/>
      <c r="DP548" s="8"/>
      <c r="DQ548" s="8"/>
      <c r="DR548" s="8"/>
      <c r="DS548" s="8"/>
      <c r="DT548" s="8"/>
      <c r="DU548" s="8"/>
      <c r="DV548" s="8"/>
      <c r="DW548" s="8"/>
      <c r="DX548" s="8"/>
      <c r="DY548" s="8"/>
      <c r="DZ548" s="8"/>
      <c r="EA548" s="8"/>
      <c r="EB548" s="8"/>
      <c r="EC548" s="8"/>
      <c r="ED548" s="8"/>
      <c r="EE548" s="8"/>
      <c r="EF548" s="8"/>
      <c r="EG548" s="8"/>
      <c r="EH548" s="8"/>
      <c r="EI548" s="8"/>
      <c r="EJ548" s="8"/>
      <c r="EK548" s="8"/>
      <c r="EL548" s="8"/>
      <c r="EM548" s="8"/>
      <c r="EN548" s="8"/>
      <c r="EO548" s="8"/>
      <c r="EP548" s="8"/>
      <c r="EQ548" s="8"/>
      <c r="ER548" s="8"/>
      <c r="ES548" s="8"/>
      <c r="ET548" s="8"/>
      <c r="EU548" s="8"/>
      <c r="EV548" s="8"/>
      <c r="EW548" s="8"/>
      <c r="EX548" s="8"/>
      <c r="EY548" s="8"/>
      <c r="EZ548" s="8"/>
      <c r="FA548" s="8"/>
      <c r="FB548" s="8"/>
      <c r="FC548" s="8"/>
      <c r="FD548" s="8"/>
      <c r="FE548" s="8"/>
      <c r="FF548" s="8"/>
      <c r="FG548" s="8"/>
      <c r="FH548" s="8"/>
      <c r="FI548" s="8"/>
      <c r="FJ548" s="8"/>
    </row>
    <row r="549" spans="1:166" x14ac:dyDescent="0.25">
      <c r="A549" t="s">
        <v>132</v>
      </c>
      <c r="C549" s="6">
        <v>39947</v>
      </c>
      <c r="D549" s="5">
        <v>9</v>
      </c>
      <c r="E549" s="6" t="s">
        <v>207</v>
      </c>
      <c r="F549" t="s">
        <v>15</v>
      </c>
      <c r="G549">
        <v>164</v>
      </c>
      <c r="H549" t="s">
        <v>114</v>
      </c>
      <c r="I549" s="7">
        <v>8.3000000000000007</v>
      </c>
      <c r="J549">
        <v>750</v>
      </c>
      <c r="K549" s="5">
        <f t="shared" si="8"/>
        <v>160.64257028112448</v>
      </c>
      <c r="L549" s="5"/>
      <c r="M549" s="8"/>
      <c r="N549" s="8"/>
      <c r="O549" s="8"/>
      <c r="P549" s="8"/>
      <c r="Q549" s="5"/>
      <c r="R549" s="5"/>
      <c r="S549" s="5"/>
      <c r="T549" s="5"/>
      <c r="U549" s="5"/>
      <c r="V549" s="5">
        <v>164</v>
      </c>
      <c r="W549" s="5"/>
      <c r="X549" s="8"/>
      <c r="Y549" s="8"/>
      <c r="Z549" s="8"/>
      <c r="AA549" s="8"/>
      <c r="AB549" s="8"/>
      <c r="AC549" s="5"/>
      <c r="AD549" s="8"/>
      <c r="AE549" s="8"/>
      <c r="AF549" s="8"/>
      <c r="AG549" s="8"/>
      <c r="AH549" s="8"/>
      <c r="AI549" s="8"/>
      <c r="AJ549" s="5"/>
      <c r="AK549" s="8"/>
      <c r="AL549" s="8"/>
      <c r="AM549" s="8"/>
      <c r="AN549" s="8"/>
      <c r="AO549" s="8"/>
      <c r="AP549" s="8"/>
      <c r="AQ549" s="9"/>
      <c r="AR549" s="8"/>
      <c r="AS549" s="8"/>
      <c r="AT549" s="8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8"/>
      <c r="BJ549" s="5"/>
      <c r="BK549" s="5"/>
      <c r="BL549" s="5"/>
      <c r="BM549" s="8"/>
      <c r="BN549" s="8"/>
      <c r="BO549" s="7"/>
      <c r="BP549" s="5"/>
      <c r="BQ549" s="5"/>
      <c r="BR549" s="5"/>
      <c r="BS549" s="5"/>
      <c r="BT549" s="7"/>
      <c r="BU549" s="7"/>
      <c r="BV549" s="7"/>
      <c r="BW549" s="7"/>
      <c r="BX549" s="7"/>
      <c r="BY549" s="7"/>
      <c r="BZ549" s="7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8"/>
      <c r="CL549" s="5"/>
      <c r="CM549" s="5"/>
      <c r="CN549" s="8"/>
      <c r="CO549" s="5"/>
      <c r="CP549" s="5"/>
      <c r="CQ549" s="5"/>
      <c r="CR549" s="8"/>
      <c r="CS549" s="8"/>
      <c r="CT549" s="8"/>
      <c r="CU549" s="8"/>
      <c r="CV549" s="8"/>
      <c r="CW549" s="8"/>
      <c r="CX549" s="8"/>
      <c r="CY549" s="8"/>
      <c r="CZ549" s="8"/>
      <c r="DA549" s="8"/>
      <c r="DB549" s="8"/>
      <c r="DC549" s="8"/>
      <c r="DD549" s="8"/>
      <c r="DE549" s="8"/>
      <c r="DF549" s="8"/>
      <c r="DG549" s="8"/>
      <c r="DH549" s="8"/>
      <c r="DI549" s="8"/>
      <c r="DJ549" s="8"/>
      <c r="DK549" s="8"/>
      <c r="DL549" s="8"/>
      <c r="DM549" s="8"/>
      <c r="DN549" s="8"/>
      <c r="DO549" s="8"/>
      <c r="DP549" s="8"/>
      <c r="DQ549" s="8"/>
      <c r="DR549" s="8"/>
      <c r="DS549" s="8"/>
      <c r="DT549" s="8"/>
      <c r="DU549" s="8"/>
      <c r="DV549" s="8"/>
      <c r="DW549" s="8"/>
      <c r="DX549" s="8"/>
      <c r="DY549" s="8"/>
      <c r="DZ549" s="8"/>
      <c r="EA549" s="8"/>
      <c r="EB549" s="8"/>
      <c r="EC549" s="8"/>
      <c r="ED549" s="8"/>
      <c r="EE549" s="8"/>
      <c r="EF549" s="8"/>
      <c r="EG549" s="8"/>
      <c r="EH549" s="8"/>
      <c r="EI549" s="8"/>
      <c r="EJ549" s="8"/>
      <c r="EK549" s="8"/>
      <c r="EL549" s="8"/>
      <c r="EM549" s="8"/>
      <c r="EN549" s="8"/>
      <c r="EO549" s="8"/>
      <c r="EP549" s="8"/>
      <c r="EQ549" s="8"/>
      <c r="ER549" s="8"/>
      <c r="ES549" s="8"/>
      <c r="ET549" s="8"/>
      <c r="EU549" s="8"/>
      <c r="EV549" s="8"/>
      <c r="EW549" s="8"/>
      <c r="EX549" s="8"/>
      <c r="EY549" s="8"/>
      <c r="EZ549" s="8"/>
      <c r="FA549" s="8"/>
      <c r="FB549" s="8"/>
      <c r="FC549" s="8"/>
      <c r="FD549" s="8"/>
      <c r="FE549" s="8"/>
      <c r="FF549" s="8"/>
      <c r="FG549" s="8"/>
      <c r="FH549" s="8"/>
      <c r="FI549" s="8"/>
      <c r="FJ549" s="8"/>
    </row>
    <row r="550" spans="1:166" x14ac:dyDescent="0.25">
      <c r="A550" t="s">
        <v>132</v>
      </c>
      <c r="C550" s="6">
        <v>39953</v>
      </c>
      <c r="D550" s="5">
        <v>10</v>
      </c>
      <c r="E550" s="6" t="s">
        <v>108</v>
      </c>
      <c r="F550" t="s">
        <v>16</v>
      </c>
      <c r="G550">
        <v>170</v>
      </c>
      <c r="H550" t="s">
        <v>114</v>
      </c>
      <c r="I550" s="7">
        <v>8.3000000000000007</v>
      </c>
      <c r="J550">
        <v>750</v>
      </c>
      <c r="K550" s="5">
        <f t="shared" ref="K550:K613" si="9">1000000/I550/J550</f>
        <v>160.64257028112448</v>
      </c>
      <c r="L550" s="5"/>
      <c r="M550" s="8"/>
      <c r="N550" s="8"/>
      <c r="O550" s="8"/>
      <c r="P550" s="8"/>
      <c r="Q550" s="5"/>
      <c r="R550" s="5"/>
      <c r="S550" s="5"/>
      <c r="T550" s="5"/>
      <c r="U550" s="5"/>
      <c r="V550" s="5"/>
      <c r="W550" s="5"/>
      <c r="X550" s="8"/>
      <c r="Y550" s="8"/>
      <c r="Z550" s="8"/>
      <c r="AA550" s="8"/>
      <c r="AB550" s="8"/>
      <c r="AC550" s="5"/>
      <c r="AD550" s="8"/>
      <c r="AE550" s="8"/>
      <c r="AF550" s="8"/>
      <c r="AG550" s="8"/>
      <c r="AH550" s="8"/>
      <c r="AI550" s="8"/>
      <c r="AJ550" s="5"/>
      <c r="AK550" s="8"/>
      <c r="AL550" s="8"/>
      <c r="AM550" s="8"/>
      <c r="AN550" s="8"/>
      <c r="AO550" s="8"/>
      <c r="AP550" s="8"/>
      <c r="AQ550" s="9"/>
      <c r="AR550" s="8"/>
      <c r="AS550" s="8"/>
      <c r="AT550" s="8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>
        <v>529.27417013341983</v>
      </c>
      <c r="BH550" s="5"/>
      <c r="BI550" s="8"/>
      <c r="BJ550" s="5"/>
      <c r="BK550" s="5"/>
      <c r="BL550" s="5"/>
      <c r="BM550" s="8"/>
      <c r="BN550" s="8"/>
      <c r="BO550" s="7">
        <v>36.729669836852487</v>
      </c>
      <c r="BP550" s="5">
        <v>194.40065522174601</v>
      </c>
      <c r="BQ550" s="5"/>
      <c r="BR550" s="5"/>
      <c r="BS550" s="5"/>
      <c r="BT550" s="7">
        <v>8.5639055163764759</v>
      </c>
      <c r="BU550" s="7"/>
      <c r="BV550" s="7"/>
      <c r="BW550" s="7"/>
      <c r="BX550" s="7"/>
      <c r="BY550" s="7"/>
      <c r="BZ550" s="7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8"/>
      <c r="CL550" s="5"/>
      <c r="CM550" s="5"/>
      <c r="CN550" s="8"/>
      <c r="CO550" s="5"/>
      <c r="CP550" s="5"/>
      <c r="CQ550" s="5"/>
      <c r="CR550" s="8"/>
      <c r="CS550" s="8"/>
      <c r="CT550" s="8"/>
      <c r="CU550" s="8"/>
      <c r="CV550" s="8"/>
      <c r="CW550" s="8"/>
      <c r="CX550" s="8"/>
      <c r="CY550" s="8"/>
      <c r="CZ550" s="8"/>
      <c r="DA550" s="8"/>
      <c r="DB550" s="8"/>
      <c r="DC550" s="8"/>
      <c r="DD550" s="8"/>
      <c r="DE550" s="8"/>
      <c r="DF550" s="8"/>
      <c r="DG550" s="8"/>
      <c r="DH550" s="8"/>
      <c r="DI550" s="8"/>
      <c r="DJ550" s="8"/>
      <c r="DK550" s="8"/>
      <c r="DL550" s="8"/>
      <c r="DM550" s="8"/>
      <c r="DN550" s="8"/>
      <c r="DO550" s="8"/>
      <c r="DP550" s="8"/>
      <c r="DQ550" s="8"/>
      <c r="DR550" s="8"/>
      <c r="DS550" s="8"/>
      <c r="DT550" s="8"/>
      <c r="DU550" s="8"/>
      <c r="DV550" s="8"/>
      <c r="DW550" s="8"/>
      <c r="DX550" s="8"/>
      <c r="DY550" s="8"/>
      <c r="DZ550" s="8"/>
      <c r="EA550" s="8"/>
      <c r="EB550" s="8"/>
      <c r="EC550" s="8"/>
      <c r="ED550" s="8"/>
      <c r="EE550" s="8"/>
      <c r="EF550" s="8"/>
      <c r="EG550" s="8"/>
      <c r="EH550" s="8"/>
      <c r="EI550" s="8"/>
      <c r="EJ550" s="8"/>
      <c r="EK550" s="8"/>
      <c r="EL550" s="8"/>
      <c r="EM550" s="8"/>
      <c r="EN550" s="8"/>
      <c r="EO550" s="8"/>
      <c r="EP550" s="8"/>
      <c r="EQ550" s="8"/>
      <c r="ER550" s="8"/>
      <c r="ES550" s="8"/>
      <c r="ET550" s="8"/>
      <c r="EU550" s="8"/>
      <c r="EV550" s="8"/>
      <c r="EW550" s="8"/>
      <c r="EX550" s="8"/>
      <c r="EY550" s="8"/>
      <c r="EZ550" s="8"/>
      <c r="FA550" s="8"/>
      <c r="FB550" s="8"/>
      <c r="FC550" s="8"/>
      <c r="FD550" s="8"/>
      <c r="FE550" s="8"/>
      <c r="FF550" s="8"/>
      <c r="FG550" s="8"/>
      <c r="FH550" s="8"/>
      <c r="FI550" s="8"/>
      <c r="FJ550" s="8"/>
    </row>
    <row r="551" spans="1:166" x14ac:dyDescent="0.25">
      <c r="A551" t="s">
        <v>132</v>
      </c>
      <c r="C551" s="6">
        <v>39954</v>
      </c>
      <c r="D551" s="5"/>
      <c r="E551" s="6"/>
      <c r="G551">
        <v>171</v>
      </c>
      <c r="H551" t="s">
        <v>114</v>
      </c>
      <c r="I551" s="7">
        <v>8.3000000000000007</v>
      </c>
      <c r="J551">
        <v>750</v>
      </c>
      <c r="K551" s="5">
        <f t="shared" si="9"/>
        <v>160.64257028112448</v>
      </c>
      <c r="L551" s="5"/>
      <c r="M551" s="8"/>
      <c r="N551" s="8"/>
      <c r="O551" s="8"/>
      <c r="P551" s="8"/>
      <c r="Q551" s="5"/>
      <c r="R551" s="5"/>
      <c r="S551" s="5"/>
      <c r="T551" s="5"/>
      <c r="U551" s="5"/>
      <c r="V551" s="5"/>
      <c r="W551" s="5"/>
      <c r="X551" s="8"/>
      <c r="Y551" s="8"/>
      <c r="Z551" s="8"/>
      <c r="AA551" s="8"/>
      <c r="AB551" s="8"/>
      <c r="AC551" s="5"/>
      <c r="AD551" s="8"/>
      <c r="AE551" s="8"/>
      <c r="AF551" s="8"/>
      <c r="AG551" s="8"/>
      <c r="AH551" s="8"/>
      <c r="AI551" s="8"/>
      <c r="AJ551" s="5"/>
      <c r="AK551" s="8"/>
      <c r="AL551" s="8"/>
      <c r="AM551" s="8"/>
      <c r="AN551" s="8"/>
      <c r="AO551" s="8"/>
      <c r="AP551" s="8"/>
      <c r="AQ551" s="9"/>
      <c r="AR551" s="8"/>
      <c r="AS551" s="8"/>
      <c r="AT551" s="8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8"/>
      <c r="BJ551" s="5"/>
      <c r="BK551" s="5"/>
      <c r="BL551" s="5"/>
      <c r="BM551" s="8"/>
      <c r="BN551" s="8"/>
      <c r="BO551" s="7"/>
      <c r="BP551" s="5"/>
      <c r="BQ551" s="5"/>
      <c r="BR551" s="5"/>
      <c r="BS551" s="5"/>
      <c r="BT551" s="7"/>
      <c r="BU551" s="7"/>
      <c r="BV551" s="7"/>
      <c r="BW551" s="7"/>
      <c r="BX551" s="7"/>
      <c r="BY551" s="7"/>
      <c r="BZ551" s="7"/>
      <c r="CA551" s="5"/>
      <c r="CB551" s="5"/>
      <c r="CC551" s="5"/>
      <c r="CD551" s="5"/>
      <c r="CE551" s="5"/>
      <c r="CF551" s="5"/>
      <c r="CG551" s="5"/>
      <c r="CH551" s="5"/>
      <c r="CI551" s="5"/>
      <c r="CJ551" s="5">
        <v>87.73546892313891</v>
      </c>
      <c r="CK551" s="8">
        <v>4.3381132075471696</v>
      </c>
      <c r="CL551" s="5"/>
      <c r="CM551" s="5"/>
      <c r="CN551" s="8"/>
      <c r="CO551" s="5"/>
      <c r="CP551" s="5"/>
      <c r="CQ551" s="5"/>
      <c r="CR551" s="8"/>
      <c r="CS551" s="8"/>
      <c r="CT551" s="8"/>
      <c r="CU551" s="8"/>
      <c r="CV551" s="8"/>
      <c r="CW551" s="8"/>
      <c r="CX551" s="8"/>
      <c r="CY551" s="8"/>
      <c r="CZ551" s="8"/>
      <c r="DA551" s="8"/>
      <c r="DB551" s="8"/>
      <c r="DC551" s="8"/>
      <c r="DD551" s="8"/>
      <c r="DE551" s="8"/>
      <c r="DF551" s="8"/>
      <c r="DG551" s="8"/>
      <c r="DH551" s="8"/>
      <c r="DI551" s="8"/>
      <c r="DJ551" s="8"/>
      <c r="DK551" s="8"/>
      <c r="DL551" s="8"/>
      <c r="DM551" s="8"/>
      <c r="DN551" s="8"/>
      <c r="DO551" s="8"/>
      <c r="DP551" s="8"/>
      <c r="DQ551" s="8"/>
      <c r="DR551" s="8"/>
      <c r="DS551" s="8"/>
      <c r="DT551" s="8"/>
      <c r="DU551" s="8"/>
      <c r="DV551" s="8"/>
      <c r="DW551" s="8"/>
      <c r="DX551" s="8"/>
      <c r="DY551" s="8"/>
      <c r="DZ551" s="8"/>
      <c r="EA551" s="8"/>
      <c r="EB551" s="8"/>
      <c r="EC551" s="8"/>
      <c r="ED551" s="8"/>
      <c r="EE551" s="8"/>
      <c r="EF551" s="8"/>
      <c r="EG551" s="8"/>
      <c r="EH551" s="8"/>
      <c r="EI551" s="8"/>
      <c r="EJ551" s="8"/>
      <c r="EK551" s="8"/>
      <c r="EL551" s="8"/>
      <c r="EM551" s="8"/>
      <c r="EN551" s="8"/>
      <c r="EO551" s="8"/>
      <c r="EP551" s="8"/>
      <c r="EQ551" s="8"/>
      <c r="ER551" s="8"/>
      <c r="ES551" s="8"/>
      <c r="ET551" s="8"/>
      <c r="EU551" s="8"/>
      <c r="EV551" s="8"/>
      <c r="EW551" s="8"/>
      <c r="EX551" s="8"/>
      <c r="EY551" s="8"/>
      <c r="EZ551" s="8"/>
      <c r="FA551" s="8"/>
      <c r="FB551" s="8"/>
      <c r="FC551" s="8"/>
      <c r="FD551" s="8"/>
      <c r="FE551" s="8"/>
      <c r="FF551" s="8"/>
      <c r="FG551" s="8"/>
      <c r="FH551" s="8"/>
      <c r="FI551" s="8"/>
      <c r="FJ551" s="8"/>
    </row>
    <row r="552" spans="1:166" x14ac:dyDescent="0.25">
      <c r="A552" t="s">
        <v>132</v>
      </c>
      <c r="C552" s="6">
        <v>39960</v>
      </c>
      <c r="D552" s="5"/>
      <c r="E552" s="6"/>
      <c r="G552">
        <v>177</v>
      </c>
      <c r="H552" t="s">
        <v>114</v>
      </c>
      <c r="I552" s="7">
        <v>8.3000000000000007</v>
      </c>
      <c r="J552">
        <v>750</v>
      </c>
      <c r="K552" s="5">
        <f t="shared" si="9"/>
        <v>160.64257028112448</v>
      </c>
      <c r="L552" s="5"/>
      <c r="M552" s="8"/>
      <c r="N552" s="8"/>
      <c r="O552" s="8"/>
      <c r="P552" s="8"/>
      <c r="Q552" s="5"/>
      <c r="R552" s="5"/>
      <c r="S552" s="5"/>
      <c r="T552" s="5"/>
      <c r="U552" s="5"/>
      <c r="V552" s="5"/>
      <c r="W552" s="5"/>
      <c r="X552" s="8"/>
      <c r="Y552" s="8"/>
      <c r="Z552" s="8"/>
      <c r="AA552" s="8"/>
      <c r="AB552" s="8"/>
      <c r="AC552" s="5"/>
      <c r="AD552" s="8"/>
      <c r="AE552" s="8"/>
      <c r="AF552" s="8"/>
      <c r="AG552" s="8"/>
      <c r="AH552" s="8"/>
      <c r="AI552" s="8"/>
      <c r="AJ552" s="5"/>
      <c r="AK552" s="8"/>
      <c r="AL552" s="8"/>
      <c r="AM552" s="8"/>
      <c r="AN552" s="8"/>
      <c r="AO552" s="8"/>
      <c r="AP552" s="8"/>
      <c r="AQ552" s="9"/>
      <c r="AR552" s="8"/>
      <c r="AS552" s="8"/>
      <c r="AT552" s="8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8"/>
      <c r="BJ552" s="5"/>
      <c r="BK552" s="5"/>
      <c r="BL552" s="5"/>
      <c r="BM552" s="8"/>
      <c r="BN552" s="8"/>
      <c r="BO552" s="7"/>
      <c r="BP552" s="5"/>
      <c r="BQ552" s="5"/>
      <c r="BR552" s="5"/>
      <c r="BS552" s="5"/>
      <c r="BT552" s="7"/>
      <c r="BU552" s="7"/>
      <c r="BV552" s="7"/>
      <c r="BW552" s="7"/>
      <c r="BX552" s="7"/>
      <c r="BY552" s="7"/>
      <c r="BZ552" s="7"/>
      <c r="CA552" s="5"/>
      <c r="CB552" s="5"/>
      <c r="CC552" s="5"/>
      <c r="CD552" s="5"/>
      <c r="CE552" s="5"/>
      <c r="CF552" s="5"/>
      <c r="CG552" s="5"/>
      <c r="CH552" s="5"/>
      <c r="CI552" s="5"/>
      <c r="CJ552" s="5">
        <v>100</v>
      </c>
      <c r="CK552" s="8">
        <v>4.1982758620689653</v>
      </c>
      <c r="CL552" s="5"/>
      <c r="CM552" s="5"/>
      <c r="CN552" s="8"/>
      <c r="CO552" s="5"/>
      <c r="CP552" s="5"/>
      <c r="CQ552" s="5"/>
      <c r="CR552" s="8"/>
      <c r="CS552" s="8"/>
      <c r="CT552" s="8"/>
      <c r="CU552" s="8"/>
      <c r="CV552" s="8"/>
      <c r="CW552" s="8"/>
      <c r="CX552" s="8"/>
      <c r="CY552" s="8"/>
      <c r="CZ552" s="8"/>
      <c r="DA552" s="8"/>
      <c r="DB552" s="8"/>
      <c r="DC552" s="8"/>
      <c r="DD552" s="8"/>
      <c r="DE552" s="8"/>
      <c r="DF552" s="8"/>
      <c r="DG552" s="8"/>
      <c r="DH552" s="8"/>
      <c r="DI552" s="8"/>
      <c r="DJ552" s="8"/>
      <c r="DK552" s="8"/>
      <c r="DL552" s="8"/>
      <c r="DM552" s="8"/>
      <c r="DN552" s="8"/>
      <c r="DO552" s="8"/>
      <c r="DP552" s="8"/>
      <c r="DQ552" s="8"/>
      <c r="DR552" s="8"/>
      <c r="DS552" s="8"/>
      <c r="DT552" s="8"/>
      <c r="DU552" s="8"/>
      <c r="DV552" s="8"/>
      <c r="DW552" s="8"/>
      <c r="DX552" s="8"/>
      <c r="DY552" s="8"/>
      <c r="DZ552" s="8"/>
      <c r="EA552" s="8"/>
      <c r="EB552" s="8"/>
      <c r="EC552" s="8"/>
      <c r="ED552" s="8"/>
      <c r="EE552" s="8"/>
      <c r="EF552" s="8"/>
      <c r="EG552" s="8"/>
      <c r="EH552" s="8"/>
      <c r="EI552" s="8"/>
      <c r="EJ552" s="8"/>
      <c r="EK552" s="8"/>
      <c r="EL552" s="8"/>
      <c r="EM552" s="8"/>
      <c r="EN552" s="8"/>
      <c r="EO552" s="8"/>
      <c r="EP552" s="8"/>
      <c r="EQ552" s="8"/>
      <c r="ER552" s="8"/>
      <c r="ES552" s="8"/>
      <c r="ET552" s="8"/>
      <c r="EU552" s="8"/>
      <c r="EV552" s="8"/>
      <c r="EW552" s="8"/>
      <c r="EX552" s="8"/>
      <c r="EY552" s="8"/>
      <c r="EZ552" s="8"/>
      <c r="FA552" s="8"/>
      <c r="FB552" s="8"/>
      <c r="FC552" s="8"/>
      <c r="FD552" s="8"/>
      <c r="FE552" s="8"/>
      <c r="FF552" s="8"/>
      <c r="FG552" s="8"/>
      <c r="FH552" s="8"/>
      <c r="FI552" s="8"/>
      <c r="FJ552" s="8"/>
    </row>
    <row r="553" spans="1:166" x14ac:dyDescent="0.25">
      <c r="A553" t="s">
        <v>129</v>
      </c>
      <c r="C553" s="6">
        <v>39783</v>
      </c>
      <c r="D553" s="5">
        <v>1</v>
      </c>
      <c r="E553" s="6" t="s">
        <v>209</v>
      </c>
      <c r="F553" t="s">
        <v>10</v>
      </c>
      <c r="G553">
        <v>0</v>
      </c>
      <c r="H553" t="s">
        <v>115</v>
      </c>
      <c r="I553" s="7">
        <v>8.3000000000000007</v>
      </c>
      <c r="J553">
        <v>750</v>
      </c>
      <c r="K553" s="5">
        <f t="shared" si="9"/>
        <v>160.64257028112448</v>
      </c>
      <c r="L553" s="5"/>
      <c r="M553" s="8"/>
      <c r="N553" s="8"/>
      <c r="O553" s="8"/>
      <c r="P553" s="8"/>
      <c r="Q553" s="5"/>
      <c r="R553" s="5"/>
      <c r="S553" s="5"/>
      <c r="T553" s="5"/>
      <c r="U553" s="5"/>
      <c r="V553" s="5"/>
      <c r="W553" s="5"/>
      <c r="X553" s="8"/>
      <c r="Y553" s="8"/>
      <c r="Z553" s="8"/>
      <c r="AA553" s="8"/>
      <c r="AB553" s="8"/>
      <c r="AC553" s="5"/>
      <c r="AD553" s="8"/>
      <c r="AE553" s="8"/>
      <c r="AF553" s="8"/>
      <c r="AG553" s="8"/>
      <c r="AH553" s="8"/>
      <c r="AI553" s="8"/>
      <c r="AJ553" s="5"/>
      <c r="AK553" s="8"/>
      <c r="AL553" s="8"/>
      <c r="AM553" s="8"/>
      <c r="AN553" s="8"/>
      <c r="AO553" s="8"/>
      <c r="AP553" s="8"/>
      <c r="AQ553" s="9"/>
      <c r="AR553" s="8"/>
      <c r="AS553" s="8"/>
      <c r="AT553" s="8"/>
      <c r="AU553" s="5">
        <v>0</v>
      </c>
      <c r="AV553" s="5"/>
      <c r="AW553" s="5"/>
      <c r="AX553" s="5"/>
      <c r="AY553" s="5">
        <v>0</v>
      </c>
      <c r="AZ553" s="5"/>
      <c r="BA553" s="5"/>
      <c r="BB553" s="5"/>
      <c r="BC553" s="5"/>
      <c r="BD553" s="5"/>
      <c r="BE553" s="5"/>
      <c r="BF553" s="5">
        <v>0</v>
      </c>
      <c r="BG553" s="5">
        <v>0</v>
      </c>
      <c r="BH553" s="5"/>
      <c r="BI553" s="8"/>
      <c r="BJ553" s="5"/>
      <c r="BK553" s="5"/>
      <c r="BL553" s="5"/>
      <c r="BM553" s="8"/>
      <c r="BN553" s="8"/>
      <c r="BO553" s="7"/>
      <c r="BP553" s="5"/>
      <c r="BQ553" s="5"/>
      <c r="BR553" s="5"/>
      <c r="BS553" s="5"/>
      <c r="BT553" s="7"/>
      <c r="BU553" s="7"/>
      <c r="BV553" s="7"/>
      <c r="BW553" s="7"/>
      <c r="BX553" s="7"/>
      <c r="BY553" s="7"/>
      <c r="BZ553" s="7"/>
      <c r="CA553" s="5">
        <v>0</v>
      </c>
      <c r="CB553" s="5">
        <v>0</v>
      </c>
      <c r="CC553" s="5">
        <v>0</v>
      </c>
      <c r="CD553" s="5">
        <v>0</v>
      </c>
      <c r="CE553" s="5"/>
      <c r="CF553" s="5"/>
      <c r="CG553" s="5"/>
      <c r="CH553" s="5"/>
      <c r="CI553" s="5">
        <v>0</v>
      </c>
      <c r="CJ553" s="5"/>
      <c r="CK553" s="8"/>
      <c r="CL553" s="5"/>
      <c r="CM553" s="5"/>
      <c r="CN553" s="8"/>
      <c r="CO553" s="5"/>
      <c r="CP553" s="5"/>
      <c r="CQ553" s="5"/>
      <c r="CR553" s="8"/>
      <c r="CS553" s="8"/>
      <c r="CT553" s="8"/>
      <c r="CU553" s="8"/>
      <c r="CV553" s="8"/>
      <c r="CW553" s="8"/>
      <c r="CX553" s="8"/>
      <c r="CY553" s="8"/>
      <c r="CZ553" s="8"/>
      <c r="DA553" s="8"/>
      <c r="DB553" s="8"/>
      <c r="DC553" s="8"/>
      <c r="DD553" s="8"/>
      <c r="DE553" s="8"/>
      <c r="DF553" s="8"/>
      <c r="DG553" s="8"/>
      <c r="DH553" s="8"/>
      <c r="DI553" s="8"/>
      <c r="DJ553" s="8"/>
      <c r="DK553" s="8"/>
      <c r="DL553" s="8"/>
      <c r="DM553" s="8"/>
      <c r="DN553" s="8"/>
      <c r="DO553" s="8"/>
      <c r="DP553" s="8"/>
      <c r="DQ553" s="8"/>
      <c r="DR553" s="8"/>
      <c r="DS553" s="8"/>
      <c r="DT553" s="8"/>
      <c r="DU553" s="8"/>
      <c r="DV553" s="8"/>
      <c r="DW553" s="8"/>
      <c r="DX553" s="8"/>
      <c r="DY553" s="8"/>
      <c r="DZ553" s="8"/>
      <c r="EA553" s="8"/>
      <c r="EB553" s="8"/>
      <c r="EC553" s="8"/>
      <c r="ED553" s="8"/>
      <c r="EE553" s="8"/>
      <c r="EF553" s="8"/>
      <c r="EG553" s="8"/>
      <c r="EH553" s="8"/>
      <c r="EI553" s="8"/>
      <c r="EJ553" s="8"/>
      <c r="EK553" s="8"/>
      <c r="EL553" s="8"/>
      <c r="EM553" s="8"/>
      <c r="EN553" s="8"/>
      <c r="EO553" s="8"/>
      <c r="EP553" s="8"/>
      <c r="EQ553" s="8"/>
      <c r="ER553" s="8"/>
      <c r="ES553" s="8"/>
      <c r="ET553" s="8"/>
      <c r="EU553" s="8"/>
      <c r="EV553" s="8"/>
      <c r="EW553" s="8"/>
      <c r="EX553" s="8"/>
      <c r="EY553" s="8"/>
      <c r="EZ553" s="8"/>
      <c r="FA553" s="8"/>
      <c r="FB553" s="8"/>
      <c r="FC553" s="8"/>
      <c r="FD553" s="8"/>
      <c r="FE553" s="8"/>
      <c r="FF553" s="8"/>
      <c r="FG553" s="8"/>
      <c r="FH553" s="8"/>
      <c r="FI553" s="8"/>
      <c r="FJ553" s="8"/>
    </row>
    <row r="554" spans="1:166" x14ac:dyDescent="0.25">
      <c r="A554" t="s">
        <v>129</v>
      </c>
      <c r="C554" s="6">
        <v>39798</v>
      </c>
      <c r="D554" s="5"/>
      <c r="E554" s="6"/>
      <c r="G554">
        <v>15</v>
      </c>
      <c r="H554" t="s">
        <v>115</v>
      </c>
      <c r="I554" s="7">
        <v>8.3000000000000007</v>
      </c>
      <c r="J554">
        <v>750</v>
      </c>
      <c r="K554" s="5">
        <f t="shared" si="9"/>
        <v>160.64257028112448</v>
      </c>
      <c r="L554" s="5"/>
      <c r="M554" s="8"/>
      <c r="N554" s="7">
        <v>5.6</v>
      </c>
      <c r="O554" s="7"/>
      <c r="P554" s="7"/>
      <c r="Q554" s="5"/>
      <c r="R554" s="5"/>
      <c r="S554" s="5"/>
      <c r="T554" s="5"/>
      <c r="U554" s="5"/>
      <c r="V554" s="5"/>
      <c r="W554" s="5"/>
      <c r="X554" s="8"/>
      <c r="Y554" s="8"/>
      <c r="Z554" s="8"/>
      <c r="AA554" s="8"/>
      <c r="AB554" s="8"/>
      <c r="AC554" s="5"/>
      <c r="AD554" s="8"/>
      <c r="AE554" s="8"/>
      <c r="AF554" s="8"/>
      <c r="AG554" s="8"/>
      <c r="AH554" s="8"/>
      <c r="AI554" s="8"/>
      <c r="AJ554" s="5"/>
      <c r="AK554" s="8"/>
      <c r="AL554" s="8"/>
      <c r="AM554" s="8"/>
      <c r="AN554" s="8"/>
      <c r="AO554" s="8"/>
      <c r="AP554" s="8"/>
      <c r="AQ554" s="9"/>
      <c r="AR554" s="8"/>
      <c r="AS554" s="8"/>
      <c r="AT554" s="8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8"/>
      <c r="BJ554" s="5"/>
      <c r="BK554" s="5"/>
      <c r="BL554" s="5"/>
      <c r="BM554" s="8"/>
      <c r="BN554" s="8"/>
      <c r="BO554" s="7"/>
      <c r="BP554" s="5"/>
      <c r="BQ554" s="5"/>
      <c r="BR554" s="5"/>
      <c r="BS554" s="5"/>
      <c r="BT554" s="7"/>
      <c r="BU554" s="7"/>
      <c r="BV554" s="7"/>
      <c r="BW554" s="7"/>
      <c r="BX554" s="7"/>
      <c r="BY554" s="7"/>
      <c r="BZ554" s="7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8"/>
      <c r="CL554" s="5"/>
      <c r="CM554" s="5"/>
      <c r="CN554" s="8"/>
      <c r="CO554" s="5"/>
      <c r="CP554" s="5"/>
      <c r="CQ554" s="5"/>
      <c r="CR554" s="8"/>
      <c r="CS554" s="8"/>
      <c r="CT554" s="8"/>
      <c r="CU554" s="8"/>
      <c r="CV554" s="8"/>
      <c r="CW554" s="8"/>
      <c r="CX554" s="8"/>
      <c r="CY554" s="8"/>
      <c r="CZ554" s="8"/>
      <c r="DA554" s="8"/>
      <c r="DB554" s="8"/>
      <c r="DC554" s="8"/>
      <c r="DD554" s="8"/>
      <c r="DE554" s="8"/>
      <c r="DF554" s="8"/>
      <c r="DG554" s="8"/>
      <c r="DH554" s="8"/>
      <c r="DI554" s="8"/>
      <c r="DJ554" s="8"/>
      <c r="DK554" s="8"/>
      <c r="DL554" s="8"/>
      <c r="DM554" s="8"/>
      <c r="DN554" s="8"/>
      <c r="DO554" s="8"/>
      <c r="DP554" s="8"/>
      <c r="DQ554" s="8"/>
      <c r="DR554" s="8"/>
      <c r="DS554" s="8"/>
      <c r="DT554" s="8"/>
      <c r="DU554" s="8"/>
      <c r="DV554" s="8"/>
      <c r="DW554" s="8"/>
      <c r="DX554" s="8"/>
      <c r="DY554" s="8"/>
      <c r="DZ554" s="8"/>
      <c r="EA554" s="8"/>
      <c r="EB554" s="8"/>
      <c r="EC554" s="8"/>
      <c r="ED554" s="8"/>
      <c r="EE554" s="8"/>
      <c r="EF554" s="8"/>
      <c r="EG554" s="8"/>
      <c r="EH554" s="8"/>
      <c r="EI554" s="8"/>
      <c r="EJ554" s="8"/>
      <c r="EK554" s="8"/>
      <c r="EL554" s="8"/>
      <c r="EM554" s="8"/>
      <c r="EN554" s="8"/>
      <c r="EO554" s="8"/>
      <c r="EP554" s="8"/>
      <c r="EQ554" s="8"/>
      <c r="ER554" s="8"/>
      <c r="ES554" s="8"/>
      <c r="ET554" s="8"/>
      <c r="EU554" s="8"/>
      <c r="EV554" s="8"/>
      <c r="EW554" s="8"/>
      <c r="EX554" s="8"/>
      <c r="EY554" s="8"/>
      <c r="EZ554" s="8"/>
      <c r="FA554" s="8"/>
      <c r="FB554" s="8"/>
      <c r="FC554" s="8"/>
      <c r="FD554" s="8"/>
      <c r="FE554" s="8"/>
      <c r="FF554" s="8"/>
      <c r="FG554" s="8"/>
      <c r="FH554" s="8"/>
      <c r="FI554" s="8"/>
      <c r="FJ554" s="8"/>
    </row>
    <row r="555" spans="1:166" x14ac:dyDescent="0.25">
      <c r="A555" t="s">
        <v>129</v>
      </c>
      <c r="C555" s="6">
        <v>39804</v>
      </c>
      <c r="D555" s="5">
        <v>4</v>
      </c>
      <c r="E555" t="s">
        <v>210</v>
      </c>
      <c r="F555" t="s">
        <v>12</v>
      </c>
      <c r="G555">
        <v>21</v>
      </c>
      <c r="H555" t="s">
        <v>115</v>
      </c>
      <c r="I555" s="7">
        <v>8.3000000000000007</v>
      </c>
      <c r="J555">
        <v>750</v>
      </c>
      <c r="K555" s="5">
        <f t="shared" si="9"/>
        <v>160.64257028112448</v>
      </c>
      <c r="L555" s="5"/>
      <c r="M555" s="8"/>
      <c r="N555" s="8"/>
      <c r="O555" s="8"/>
      <c r="P555" s="8"/>
      <c r="Q555" s="5"/>
      <c r="R555" s="5">
        <v>21</v>
      </c>
      <c r="S555" s="5"/>
      <c r="T555" s="5"/>
      <c r="U555" s="5"/>
      <c r="V555" s="5"/>
      <c r="W555" s="5"/>
      <c r="X555" s="8"/>
      <c r="Y555" s="8"/>
      <c r="Z555" s="8"/>
      <c r="AA555" s="8"/>
      <c r="AB555" s="8"/>
      <c r="AC555" s="5"/>
      <c r="AD555" s="8"/>
      <c r="AE555" s="8"/>
      <c r="AF555" s="8"/>
      <c r="AG555" s="8"/>
      <c r="AH555" s="8"/>
      <c r="AI555" s="8"/>
      <c r="AJ555" s="5"/>
      <c r="AK555" s="8"/>
      <c r="AL555" s="8"/>
      <c r="AM555" s="8"/>
      <c r="AN555" s="8"/>
      <c r="AO555" s="8"/>
      <c r="AP555" s="8"/>
      <c r="AQ555" s="9"/>
      <c r="AR555" s="8"/>
      <c r="AS555" s="8"/>
      <c r="AT555" s="8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8"/>
      <c r="BJ555" s="5"/>
      <c r="BK555" s="5"/>
      <c r="BL555" s="5"/>
      <c r="BM555" s="8"/>
      <c r="BN555" s="8"/>
      <c r="BO555" s="7"/>
      <c r="BP555" s="5"/>
      <c r="BQ555" s="5"/>
      <c r="BR555" s="5"/>
      <c r="BS555" s="5"/>
      <c r="BT555" s="7"/>
      <c r="BU555" s="7"/>
      <c r="BV555" s="7"/>
      <c r="BW555" s="7"/>
      <c r="BX555" s="7"/>
      <c r="BY555" s="7"/>
      <c r="BZ555" s="7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8"/>
      <c r="CL555" s="5"/>
      <c r="CM555" s="5"/>
      <c r="CN555" s="8"/>
      <c r="CO555" s="5"/>
      <c r="CP555" s="5"/>
      <c r="CQ555" s="5"/>
      <c r="CR555" s="8"/>
      <c r="CS555" s="8"/>
      <c r="CT555" s="8"/>
      <c r="CU555" s="8"/>
      <c r="CV555" s="8"/>
      <c r="CW555" s="8"/>
      <c r="CX555" s="8"/>
      <c r="CY555" s="8"/>
      <c r="CZ555" s="8"/>
      <c r="DA555" s="8"/>
      <c r="DB555" s="8"/>
      <c r="DC555" s="8"/>
      <c r="DD555" s="8"/>
      <c r="DE555" s="8"/>
      <c r="DF555" s="8"/>
      <c r="DG555" s="8"/>
      <c r="DH555" s="8"/>
      <c r="DI555" s="8"/>
      <c r="DJ555" s="8"/>
      <c r="DK555" s="8"/>
      <c r="DL555" s="8"/>
      <c r="DM555" s="8"/>
      <c r="DN555" s="8"/>
      <c r="DO555" s="8"/>
      <c r="DP555" s="8"/>
      <c r="DQ555" s="8"/>
      <c r="DR555" s="8"/>
      <c r="DS555" s="8"/>
      <c r="DT555" s="8"/>
      <c r="DU555" s="8"/>
      <c r="DV555" s="8"/>
      <c r="DW555" s="8"/>
      <c r="DX555" s="8"/>
      <c r="DY555" s="8"/>
      <c r="DZ555" s="8"/>
      <c r="EA555" s="8"/>
      <c r="EB555" s="8"/>
      <c r="EC555" s="8"/>
      <c r="ED555" s="8"/>
      <c r="EE555" s="8"/>
      <c r="EF555" s="8"/>
      <c r="EG555" s="8"/>
      <c r="EH555" s="8"/>
      <c r="EI555" s="8"/>
      <c r="EJ555" s="8"/>
      <c r="EK555" s="8"/>
      <c r="EL555" s="8"/>
      <c r="EM555" s="8"/>
      <c r="EN555" s="8"/>
      <c r="EO555" s="8"/>
      <c r="EP555" s="8"/>
      <c r="EQ555" s="8"/>
      <c r="ER555" s="8"/>
      <c r="ES555" s="8"/>
      <c r="ET555" s="8"/>
      <c r="EU555" s="8"/>
      <c r="EV555" s="8"/>
      <c r="EW555" s="8"/>
      <c r="EX555" s="8"/>
      <c r="EY555" s="8"/>
      <c r="EZ555" s="8"/>
      <c r="FA555" s="8"/>
      <c r="FB555" s="8"/>
      <c r="FC555" s="8"/>
      <c r="FD555" s="8"/>
      <c r="FE555" s="8"/>
      <c r="FF555" s="8"/>
      <c r="FG555" s="8"/>
      <c r="FH555" s="8"/>
      <c r="FI555" s="8"/>
      <c r="FJ555" s="8"/>
    </row>
    <row r="556" spans="1:166" x14ac:dyDescent="0.25">
      <c r="A556" t="s">
        <v>129</v>
      </c>
      <c r="C556" s="6">
        <v>39806</v>
      </c>
      <c r="D556" s="5"/>
      <c r="E556" s="6"/>
      <c r="G556">
        <v>23</v>
      </c>
      <c r="H556" t="s">
        <v>115</v>
      </c>
      <c r="I556" s="7">
        <v>8.3000000000000007</v>
      </c>
      <c r="J556">
        <v>750</v>
      </c>
      <c r="K556" s="5">
        <f t="shared" si="9"/>
        <v>160.64257028112448</v>
      </c>
      <c r="L556" s="5"/>
      <c r="M556" s="8"/>
      <c r="N556" s="7">
        <v>9.1333333333333329</v>
      </c>
      <c r="O556" s="7"/>
      <c r="P556" s="7"/>
      <c r="Q556" s="5"/>
      <c r="R556" s="5"/>
      <c r="S556" s="5"/>
      <c r="T556" s="5"/>
      <c r="U556" s="5"/>
      <c r="V556" s="5"/>
      <c r="W556" s="5"/>
      <c r="X556" s="8"/>
      <c r="Y556" s="8"/>
      <c r="Z556" s="8"/>
      <c r="AA556" s="8"/>
      <c r="AB556" s="8"/>
      <c r="AC556" s="5"/>
      <c r="AD556" s="8"/>
      <c r="AE556" s="8"/>
      <c r="AF556" s="8"/>
      <c r="AG556" s="8"/>
      <c r="AH556" s="8"/>
      <c r="AI556" s="8"/>
      <c r="AJ556" s="5"/>
      <c r="AK556" s="8"/>
      <c r="AL556" s="8"/>
      <c r="AM556" s="8"/>
      <c r="AN556" s="8"/>
      <c r="AO556" s="8"/>
      <c r="AP556" s="8"/>
      <c r="AQ556" s="9"/>
      <c r="AR556" s="8"/>
      <c r="AS556" s="8"/>
      <c r="AT556" s="8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8"/>
      <c r="BJ556" s="5"/>
      <c r="BK556" s="5"/>
      <c r="BL556" s="5"/>
      <c r="BM556" s="8"/>
      <c r="BN556" s="8"/>
      <c r="BO556" s="7"/>
      <c r="BP556" s="5"/>
      <c r="BQ556" s="5"/>
      <c r="BR556" s="5"/>
      <c r="BS556" s="5"/>
      <c r="BT556" s="7"/>
      <c r="BU556" s="7"/>
      <c r="BV556" s="7"/>
      <c r="BW556" s="7"/>
      <c r="BX556" s="7"/>
      <c r="BY556" s="7"/>
      <c r="BZ556" s="7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8"/>
      <c r="CL556" s="5"/>
      <c r="CM556" s="5"/>
      <c r="CN556" s="8"/>
      <c r="CO556" s="5"/>
      <c r="CP556" s="5"/>
      <c r="CQ556" s="5"/>
      <c r="CR556" s="8"/>
      <c r="CS556" s="8"/>
      <c r="CT556" s="8"/>
      <c r="CU556" s="8"/>
      <c r="CV556" s="8"/>
      <c r="CW556" s="8"/>
      <c r="CX556" s="8"/>
      <c r="CY556" s="8"/>
      <c r="CZ556" s="8"/>
      <c r="DA556" s="8"/>
      <c r="DB556" s="8"/>
      <c r="DC556" s="8"/>
      <c r="DD556" s="8"/>
      <c r="DE556" s="8"/>
      <c r="DF556" s="8"/>
      <c r="DG556" s="8"/>
      <c r="DH556" s="8"/>
      <c r="DI556" s="8"/>
      <c r="DJ556" s="8"/>
      <c r="DK556" s="8"/>
      <c r="DL556" s="8"/>
      <c r="DM556" s="8"/>
      <c r="DN556" s="8"/>
      <c r="DO556" s="8"/>
      <c r="DP556" s="8"/>
      <c r="DQ556" s="8"/>
      <c r="DR556" s="8"/>
      <c r="DS556" s="8"/>
      <c r="DT556" s="8"/>
      <c r="DU556" s="8"/>
      <c r="DV556" s="8"/>
      <c r="DW556" s="8"/>
      <c r="DX556" s="8"/>
      <c r="DY556" s="8"/>
      <c r="DZ556" s="8"/>
      <c r="EA556" s="8"/>
      <c r="EB556" s="8"/>
      <c r="EC556" s="8"/>
      <c r="ED556" s="8"/>
      <c r="EE556" s="8"/>
      <c r="EF556" s="8"/>
      <c r="EG556" s="8"/>
      <c r="EH556" s="8"/>
      <c r="EI556" s="8"/>
      <c r="EJ556" s="8"/>
      <c r="EK556" s="8"/>
      <c r="EL556" s="8"/>
      <c r="EM556" s="8"/>
      <c r="EN556" s="8"/>
      <c r="EO556" s="8"/>
      <c r="EP556" s="8"/>
      <c r="EQ556" s="8"/>
      <c r="ER556" s="8"/>
      <c r="ES556" s="8"/>
      <c r="ET556" s="8"/>
      <c r="EU556" s="8"/>
      <c r="EV556" s="8"/>
      <c r="EW556" s="8"/>
      <c r="EX556" s="8"/>
      <c r="EY556" s="8"/>
      <c r="EZ556" s="8"/>
      <c r="FA556" s="8"/>
      <c r="FB556" s="8"/>
      <c r="FC556" s="8"/>
      <c r="FD556" s="8"/>
      <c r="FE556" s="8"/>
      <c r="FF556" s="8"/>
      <c r="FG556" s="8"/>
      <c r="FH556" s="8"/>
      <c r="FI556" s="8"/>
      <c r="FJ556" s="8"/>
    </row>
    <row r="557" spans="1:166" x14ac:dyDescent="0.25">
      <c r="A557" t="s">
        <v>129</v>
      </c>
      <c r="C557" s="6">
        <v>39813</v>
      </c>
      <c r="D557" s="5"/>
      <c r="E557" s="6"/>
      <c r="G557">
        <v>30</v>
      </c>
      <c r="H557" t="s">
        <v>115</v>
      </c>
      <c r="I557" s="7">
        <v>8.3000000000000007</v>
      </c>
      <c r="J557">
        <v>750</v>
      </c>
      <c r="K557" s="5">
        <f t="shared" si="9"/>
        <v>160.64257028112448</v>
      </c>
      <c r="L557" s="5"/>
      <c r="M557" s="8"/>
      <c r="N557" s="7">
        <v>11</v>
      </c>
      <c r="O557" s="7"/>
      <c r="P557" s="7"/>
      <c r="Q557" s="5"/>
      <c r="R557" s="5"/>
      <c r="S557" s="5"/>
      <c r="T557" s="5"/>
      <c r="U557" s="5"/>
      <c r="V557" s="5"/>
      <c r="W557" s="5"/>
      <c r="X557" s="8"/>
      <c r="Y557" s="8"/>
      <c r="Z557" s="8"/>
      <c r="AA557" s="8"/>
      <c r="AB557" s="8"/>
      <c r="AC557" s="5"/>
      <c r="AD557" s="8"/>
      <c r="AE557" s="8"/>
      <c r="AF557" s="8"/>
      <c r="AG557" s="8"/>
      <c r="AH557" s="8"/>
      <c r="AI557" s="8"/>
      <c r="AJ557" s="5"/>
      <c r="AK557" s="8"/>
      <c r="AL557" s="8"/>
      <c r="AM557" s="8"/>
      <c r="AN557" s="8"/>
      <c r="AO557" s="8"/>
      <c r="AP557" s="8"/>
      <c r="AQ557" s="9"/>
      <c r="AR557" s="8"/>
      <c r="AS557" s="8"/>
      <c r="AT557" s="8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8"/>
      <c r="BJ557" s="5"/>
      <c r="BK557" s="5"/>
      <c r="BL557" s="5"/>
      <c r="BM557" s="8"/>
      <c r="BN557" s="8"/>
      <c r="BO557" s="7"/>
      <c r="BP557" s="5"/>
      <c r="BQ557" s="5"/>
      <c r="BR557" s="5"/>
      <c r="BS557" s="5"/>
      <c r="BT557" s="7"/>
      <c r="BU557" s="7"/>
      <c r="BV557" s="7"/>
      <c r="BW557" s="7"/>
      <c r="BX557" s="7"/>
      <c r="BY557" s="7"/>
      <c r="BZ557" s="7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8"/>
      <c r="CL557" s="5"/>
      <c r="CM557" s="5"/>
      <c r="CN557" s="8"/>
      <c r="CO557" s="5"/>
      <c r="CP557" s="5"/>
      <c r="CQ557" s="5"/>
      <c r="CR557" s="8"/>
      <c r="CS557" s="8"/>
      <c r="CT557" s="8"/>
      <c r="CU557" s="8"/>
      <c r="CV557" s="8"/>
      <c r="CW557" s="8"/>
      <c r="CX557" s="8"/>
      <c r="CY557" s="8"/>
      <c r="CZ557" s="8"/>
      <c r="DA557" s="8"/>
      <c r="DB557" s="8"/>
      <c r="DC557" s="8"/>
      <c r="DD557" s="8"/>
      <c r="DE557" s="8"/>
      <c r="DF557" s="8"/>
      <c r="DG557" s="8"/>
      <c r="DH557" s="8"/>
      <c r="DI557" s="8"/>
      <c r="DJ557" s="8"/>
      <c r="DK557" s="8"/>
      <c r="DL557" s="8"/>
      <c r="DM557" s="8"/>
      <c r="DN557" s="8"/>
      <c r="DO557" s="8"/>
      <c r="DP557" s="8"/>
      <c r="DQ557" s="8"/>
      <c r="DR557" s="8"/>
      <c r="DS557" s="8"/>
      <c r="DT557" s="8"/>
      <c r="DU557" s="8"/>
      <c r="DV557" s="8"/>
      <c r="DW557" s="8"/>
      <c r="DX557" s="8"/>
      <c r="DY557" s="8"/>
      <c r="DZ557" s="8"/>
      <c r="EA557" s="8"/>
      <c r="EB557" s="8"/>
      <c r="EC557" s="8"/>
      <c r="ED557" s="8"/>
      <c r="EE557" s="8"/>
      <c r="EF557" s="8"/>
      <c r="EG557" s="8"/>
      <c r="EH557" s="8"/>
      <c r="EI557" s="8"/>
      <c r="EJ557" s="8"/>
      <c r="EK557" s="8"/>
      <c r="EL557" s="8"/>
      <c r="EM557" s="8"/>
      <c r="EN557" s="8"/>
      <c r="EO557" s="8"/>
      <c r="EP557" s="8"/>
      <c r="EQ557" s="8"/>
      <c r="ER557" s="8"/>
      <c r="ES557" s="8"/>
      <c r="ET557" s="8"/>
      <c r="EU557" s="8"/>
      <c r="EV557" s="8"/>
      <c r="EW557" s="8"/>
      <c r="EX557" s="8"/>
      <c r="EY557" s="8"/>
      <c r="EZ557" s="8"/>
      <c r="FA557" s="8"/>
      <c r="FB557" s="8"/>
      <c r="FC557" s="8"/>
      <c r="FD557" s="8"/>
      <c r="FE557" s="8"/>
      <c r="FF557" s="8"/>
      <c r="FG557" s="8"/>
      <c r="FH557" s="8"/>
      <c r="FI557" s="8"/>
      <c r="FJ557" s="8"/>
    </row>
    <row r="558" spans="1:166" x14ac:dyDescent="0.25">
      <c r="A558" t="s">
        <v>129</v>
      </c>
      <c r="C558" s="6">
        <v>39818</v>
      </c>
      <c r="D558" s="5"/>
      <c r="E558" s="6"/>
      <c r="G558">
        <v>35</v>
      </c>
      <c r="H558" t="s">
        <v>115</v>
      </c>
      <c r="I558" s="7">
        <v>8.3000000000000007</v>
      </c>
      <c r="J558">
        <v>750</v>
      </c>
      <c r="K558" s="5">
        <f t="shared" si="9"/>
        <v>160.64257028112448</v>
      </c>
      <c r="L558" s="5"/>
      <c r="M558" s="8"/>
      <c r="N558" s="8"/>
      <c r="O558" s="8"/>
      <c r="P558" s="8"/>
      <c r="Q558" s="5"/>
      <c r="R558" s="5"/>
      <c r="S558" s="5"/>
      <c r="T558" s="5"/>
      <c r="U558" s="5"/>
      <c r="V558" s="5"/>
      <c r="W558" s="5"/>
      <c r="X558" s="8"/>
      <c r="Y558" s="8"/>
      <c r="Z558" s="8"/>
      <c r="AA558" s="8"/>
      <c r="AB558" s="8"/>
      <c r="AC558" s="5"/>
      <c r="AD558" s="8"/>
      <c r="AE558" s="8"/>
      <c r="AF558" s="8"/>
      <c r="AG558" s="8"/>
      <c r="AH558" s="8"/>
      <c r="AI558" s="8"/>
      <c r="AJ558" s="5">
        <v>123.55321101773139</v>
      </c>
      <c r="AK558" s="8">
        <v>1.9382415872544301</v>
      </c>
      <c r="AL558" s="8"/>
      <c r="AM558" s="8"/>
      <c r="AN558" s="8"/>
      <c r="AO558" s="8"/>
      <c r="AP558" s="8"/>
      <c r="AQ558" s="9">
        <f>AK558/AJ558</f>
        <v>1.5687504770525704E-2</v>
      </c>
      <c r="AR558" s="8"/>
      <c r="AS558" s="8"/>
      <c r="AT558" s="8"/>
      <c r="AU558" s="5">
        <v>0</v>
      </c>
      <c r="AV558" s="5"/>
      <c r="AW558" s="5"/>
      <c r="AX558" s="5"/>
      <c r="AY558" s="5">
        <v>0</v>
      </c>
      <c r="AZ558" s="5"/>
      <c r="BA558" s="5"/>
      <c r="BB558" s="5"/>
      <c r="BC558" s="5"/>
      <c r="BD558" s="5"/>
      <c r="BE558" s="5"/>
      <c r="BF558" s="5">
        <v>0</v>
      </c>
      <c r="BG558" s="5">
        <v>0</v>
      </c>
      <c r="BH558" s="5"/>
      <c r="BI558" s="8"/>
      <c r="BJ558" s="5"/>
      <c r="BK558" s="5">
        <f>AC558+AJ558+BH558</f>
        <v>123.55321101773139</v>
      </c>
      <c r="BL558" s="5"/>
      <c r="BM558" s="8">
        <f>BH558/BK558</f>
        <v>0</v>
      </c>
      <c r="BN558" s="8"/>
      <c r="BO558" s="7"/>
      <c r="BP558" s="5"/>
      <c r="BQ558" s="5"/>
      <c r="BR558" s="5"/>
      <c r="BS558" s="5"/>
      <c r="BT558" s="7"/>
      <c r="BU558" s="7"/>
      <c r="BV558" s="7"/>
      <c r="BW558" s="7"/>
      <c r="BX558" s="8">
        <f>AC558/BK558</f>
        <v>0</v>
      </c>
      <c r="BY558" s="8">
        <f>AJ558/BK558</f>
        <v>1</v>
      </c>
      <c r="BZ558" s="8">
        <f>BH558/BK558</f>
        <v>0</v>
      </c>
      <c r="CA558" s="5">
        <v>221.67653992845882</v>
      </c>
      <c r="CB558" s="5">
        <v>221.67653992845882</v>
      </c>
      <c r="CC558" s="5">
        <v>0</v>
      </c>
      <c r="CD558" s="5">
        <v>0</v>
      </c>
      <c r="CE558" s="5"/>
      <c r="CF558" s="5"/>
      <c r="CG558" s="5"/>
      <c r="CH558" s="5"/>
      <c r="CI558" s="5">
        <v>0</v>
      </c>
      <c r="CJ558" s="5"/>
      <c r="CK558" s="8"/>
      <c r="CL558" s="5"/>
      <c r="CM558" s="5"/>
      <c r="CN558" s="8"/>
      <c r="CO558" s="5"/>
      <c r="CP558" s="5"/>
      <c r="CQ558" s="5"/>
      <c r="CR558" s="8"/>
      <c r="CS558" s="8"/>
      <c r="CT558" s="8"/>
      <c r="CU558" s="8"/>
      <c r="CV558" s="8"/>
      <c r="CW558" s="8"/>
      <c r="CX558" s="8"/>
      <c r="CY558" s="8"/>
      <c r="CZ558" s="8"/>
      <c r="DA558" s="8"/>
      <c r="DB558" s="8"/>
      <c r="DC558" s="8"/>
      <c r="DD558" s="8"/>
      <c r="DE558" s="8"/>
      <c r="DF558" s="8"/>
      <c r="DG558" s="8"/>
      <c r="DH558" s="8"/>
      <c r="DI558" s="8"/>
      <c r="DJ558" s="8"/>
      <c r="DK558" s="8"/>
      <c r="DL558" s="8"/>
      <c r="DM558" s="8"/>
      <c r="DN558" s="8"/>
      <c r="DO558" s="8"/>
      <c r="DP558" s="8"/>
      <c r="DQ558" s="8"/>
      <c r="DR558" s="8"/>
      <c r="DS558" s="8"/>
      <c r="DT558" s="8"/>
      <c r="DU558" s="8"/>
      <c r="DV558" s="8"/>
      <c r="DW558" s="8"/>
      <c r="DX558" s="8"/>
      <c r="DY558" s="8"/>
      <c r="DZ558" s="8"/>
      <c r="EA558" s="8"/>
      <c r="EB558" s="8"/>
      <c r="EC558" s="8"/>
      <c r="ED558" s="8"/>
      <c r="EE558" s="8"/>
      <c r="EF558" s="8"/>
      <c r="EG558" s="8"/>
      <c r="EH558" s="8"/>
      <c r="EI558" s="8"/>
      <c r="EJ558" s="8"/>
      <c r="EK558" s="8"/>
      <c r="EL558" s="8"/>
      <c r="EM558" s="8"/>
      <c r="EN558" s="8"/>
      <c r="EO558" s="8"/>
      <c r="EP558" s="8"/>
      <c r="EQ558" s="8"/>
      <c r="ER558" s="8"/>
      <c r="ES558" s="8"/>
      <c r="ET558" s="8"/>
      <c r="EU558" s="8"/>
      <c r="EV558" s="8"/>
      <c r="EW558" s="8"/>
      <c r="EX558" s="8"/>
      <c r="EY558" s="8"/>
      <c r="EZ558" s="8"/>
      <c r="FA558" s="8"/>
      <c r="FB558" s="8"/>
      <c r="FC558" s="8"/>
      <c r="FD558" s="8"/>
      <c r="FE558" s="8"/>
      <c r="FF558" s="8"/>
      <c r="FG558" s="8"/>
      <c r="FH558" s="8"/>
      <c r="FI558" s="8"/>
      <c r="FJ558" s="8"/>
    </row>
    <row r="559" spans="1:166" x14ac:dyDescent="0.25">
      <c r="A559" t="s">
        <v>129</v>
      </c>
      <c r="C559" s="6">
        <v>39819</v>
      </c>
      <c r="D559" s="5"/>
      <c r="E559" s="6"/>
      <c r="G559">
        <v>36</v>
      </c>
      <c r="H559" t="s">
        <v>115</v>
      </c>
      <c r="I559" s="7">
        <v>8.3000000000000007</v>
      </c>
      <c r="J559">
        <v>750</v>
      </c>
      <c r="K559" s="5">
        <f t="shared" si="9"/>
        <v>160.64257028112448</v>
      </c>
      <c r="L559" s="5"/>
      <c r="M559" s="8"/>
      <c r="N559" s="7">
        <v>13.85</v>
      </c>
      <c r="O559" s="7"/>
      <c r="P559" s="7"/>
      <c r="Q559" s="5"/>
      <c r="R559" s="5"/>
      <c r="S559" s="5"/>
      <c r="T559" s="5"/>
      <c r="U559" s="5"/>
      <c r="V559" s="5"/>
      <c r="W559" s="5"/>
      <c r="X559" s="8"/>
      <c r="Y559" s="8"/>
      <c r="Z559" s="8"/>
      <c r="AA559" s="8"/>
      <c r="AB559" s="8"/>
      <c r="AC559" s="5"/>
      <c r="AD559" s="8"/>
      <c r="AE559" s="8"/>
      <c r="AF559" s="8"/>
      <c r="AG559" s="8"/>
      <c r="AH559" s="8"/>
      <c r="AI559" s="8"/>
      <c r="AJ559" s="5"/>
      <c r="AK559" s="8"/>
      <c r="AL559" s="8"/>
      <c r="AM559" s="8"/>
      <c r="AN559" s="8"/>
      <c r="AO559" s="8"/>
      <c r="AP559" s="8"/>
      <c r="AQ559" s="9"/>
      <c r="AR559" s="8"/>
      <c r="AS559" s="8"/>
      <c r="AT559" s="8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8"/>
      <c r="BJ559" s="5"/>
      <c r="BK559" s="5"/>
      <c r="BL559" s="5"/>
      <c r="BM559" s="8"/>
      <c r="BN559" s="8"/>
      <c r="BO559" s="7"/>
      <c r="BP559" s="5"/>
      <c r="BQ559" s="5"/>
      <c r="BR559" s="5"/>
      <c r="BS559" s="5"/>
      <c r="BT559" s="7"/>
      <c r="BU559" s="7"/>
      <c r="BV559" s="7"/>
      <c r="BW559" s="7"/>
      <c r="BX559" s="7"/>
      <c r="BY559" s="7"/>
      <c r="BZ559" s="7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8"/>
      <c r="CL559" s="5"/>
      <c r="CM559" s="5"/>
      <c r="CN559" s="8"/>
      <c r="CO559" s="5"/>
      <c r="CP559" s="5"/>
      <c r="CQ559" s="5"/>
      <c r="CR559" s="8"/>
      <c r="CS559" s="8"/>
      <c r="CT559" s="8"/>
      <c r="CU559" s="8"/>
      <c r="CV559" s="8"/>
      <c r="CW559" s="8"/>
      <c r="CX559" s="8"/>
      <c r="CY559" s="8"/>
      <c r="CZ559" s="8"/>
      <c r="DA559" s="8"/>
      <c r="DB559" s="8"/>
      <c r="DC559" s="8"/>
      <c r="DD559" s="8"/>
      <c r="DE559" s="8"/>
      <c r="DF559" s="8"/>
      <c r="DG559" s="8"/>
      <c r="DH559" s="8"/>
      <c r="DI559" s="8"/>
      <c r="DJ559" s="8"/>
      <c r="DK559" s="8"/>
      <c r="DL559" s="8"/>
      <c r="DM559" s="8"/>
      <c r="DN559" s="8"/>
      <c r="DO559" s="8"/>
      <c r="DP559" s="8"/>
      <c r="DQ559" s="8"/>
      <c r="DR559" s="8"/>
      <c r="DS559" s="8"/>
      <c r="DT559" s="8"/>
      <c r="DU559" s="8"/>
      <c r="DV559" s="8"/>
      <c r="DW559" s="8"/>
      <c r="DX559" s="8"/>
      <c r="DY559" s="8"/>
      <c r="DZ559" s="8"/>
      <c r="EA559" s="8"/>
      <c r="EB559" s="8"/>
      <c r="EC559" s="8"/>
      <c r="ED559" s="8"/>
      <c r="EE559" s="8"/>
      <c r="EF559" s="8"/>
      <c r="EG559" s="8"/>
      <c r="EH559" s="8"/>
      <c r="EI559" s="8"/>
      <c r="EJ559" s="8"/>
      <c r="EK559" s="8"/>
      <c r="EL559" s="8"/>
      <c r="EM559" s="8"/>
      <c r="EN559" s="8"/>
      <c r="EO559" s="8"/>
      <c r="EP559" s="8"/>
      <c r="EQ559" s="8"/>
      <c r="ER559" s="8"/>
      <c r="ES559" s="8"/>
      <c r="ET559" s="8"/>
      <c r="EU559" s="8"/>
      <c r="EV559" s="8"/>
      <c r="EW559" s="8"/>
      <c r="EX559" s="8"/>
      <c r="EY559" s="8"/>
      <c r="EZ559" s="8"/>
      <c r="FA559" s="8"/>
      <c r="FB559" s="8"/>
      <c r="FC559" s="8"/>
      <c r="FD559" s="8"/>
      <c r="FE559" s="8"/>
      <c r="FF559" s="8"/>
      <c r="FG559" s="8"/>
      <c r="FH559" s="8"/>
      <c r="FI559" s="8"/>
      <c r="FJ559" s="8"/>
    </row>
    <row r="560" spans="1:166" x14ac:dyDescent="0.25">
      <c r="A560" t="s">
        <v>129</v>
      </c>
      <c r="C560" s="6">
        <v>39825</v>
      </c>
      <c r="D560" s="5">
        <v>4</v>
      </c>
      <c r="E560" t="s">
        <v>206</v>
      </c>
      <c r="F560" t="s">
        <v>13</v>
      </c>
      <c r="G560">
        <v>42</v>
      </c>
      <c r="H560" t="s">
        <v>115</v>
      </c>
      <c r="I560" s="7">
        <v>8.3000000000000007</v>
      </c>
      <c r="J560">
        <v>750</v>
      </c>
      <c r="K560" s="5">
        <f t="shared" si="9"/>
        <v>160.64257028112448</v>
      </c>
      <c r="L560" s="5"/>
      <c r="M560" s="8"/>
      <c r="N560" s="8"/>
      <c r="O560" s="8"/>
      <c r="P560" s="8"/>
      <c r="Q560" s="5"/>
      <c r="R560" s="5"/>
      <c r="S560" s="5">
        <v>42</v>
      </c>
      <c r="T560" s="5"/>
      <c r="U560" s="5"/>
      <c r="V560" s="5"/>
      <c r="W560" s="5"/>
      <c r="X560" s="8"/>
      <c r="Y560" s="8"/>
      <c r="Z560" s="8"/>
      <c r="AA560" s="8"/>
      <c r="AB560" s="8"/>
      <c r="AC560" s="5">
        <v>161.79129846714338</v>
      </c>
      <c r="AD560" s="8"/>
      <c r="AE560" s="8"/>
      <c r="AF560" s="8"/>
      <c r="AG560" s="8"/>
      <c r="AH560" s="8"/>
      <c r="AI560" s="8"/>
      <c r="AJ560" s="5">
        <v>152.11418790646351</v>
      </c>
      <c r="AK560" s="8">
        <v>3.0999079542670778</v>
      </c>
      <c r="AL560" s="8"/>
      <c r="AM560" s="8"/>
      <c r="AN560" s="8"/>
      <c r="AO560" s="8"/>
      <c r="AP560" s="8"/>
      <c r="AQ560" s="9">
        <f>AK560/AJ560</f>
        <v>2.0378821968751799E-2</v>
      </c>
      <c r="AR560" s="8"/>
      <c r="AS560" s="8"/>
      <c r="AT560" s="8"/>
      <c r="AU560" s="5">
        <v>21.139581227789861</v>
      </c>
      <c r="AV560" s="5"/>
      <c r="AW560" s="5"/>
      <c r="AX560" s="5"/>
      <c r="AY560" s="5">
        <v>1.8183901210476612</v>
      </c>
      <c r="AZ560" s="5"/>
      <c r="BA560" s="5"/>
      <c r="BB560" s="5"/>
      <c r="BC560" s="5"/>
      <c r="BD560" s="5"/>
      <c r="BE560" s="5"/>
      <c r="BF560" s="5">
        <v>0</v>
      </c>
      <c r="BG560" s="5">
        <v>0</v>
      </c>
      <c r="BH560" s="5">
        <v>22.957971348837525</v>
      </c>
      <c r="BI560" s="8"/>
      <c r="BJ560" s="5"/>
      <c r="BK560" s="5">
        <f>AC560+AJ560+BH560</f>
        <v>336.86345772244442</v>
      </c>
      <c r="BL560" s="5"/>
      <c r="BM560" s="8">
        <f>BH560/BK560</f>
        <v>6.8152157268876384E-2</v>
      </c>
      <c r="BN560" s="8"/>
      <c r="BO560" s="7"/>
      <c r="BP560" s="5"/>
      <c r="BQ560" s="5"/>
      <c r="BR560" s="5"/>
      <c r="BS560" s="5"/>
      <c r="BT560" s="7"/>
      <c r="BU560" s="7"/>
      <c r="BV560" s="7"/>
      <c r="BW560" s="7"/>
      <c r="BX560" s="8">
        <f>AC560/BK560</f>
        <v>0.48028747184697557</v>
      </c>
      <c r="BY560" s="8">
        <f>AJ560/BK560</f>
        <v>0.45156037088414802</v>
      </c>
      <c r="BZ560" s="8">
        <f>BH560/BK560</f>
        <v>6.8152157268876384E-2</v>
      </c>
      <c r="CA560" s="5">
        <v>254.85520414701801</v>
      </c>
      <c r="CB560" s="5">
        <v>248.76682550814627</v>
      </c>
      <c r="CC560" s="5">
        <v>6.0883786388717311</v>
      </c>
      <c r="CD560" s="5">
        <v>0</v>
      </c>
      <c r="CE560" s="5"/>
      <c r="CF560" s="5"/>
      <c r="CG560" s="5"/>
      <c r="CH560" s="5"/>
      <c r="CI560" s="5">
        <v>0</v>
      </c>
      <c r="CJ560" s="5"/>
      <c r="CK560" s="8"/>
      <c r="CL560" s="5"/>
      <c r="CM560" s="5"/>
      <c r="CN560" s="8"/>
      <c r="CO560" s="5"/>
      <c r="CP560" s="5"/>
      <c r="CQ560" s="5"/>
      <c r="CR560" s="8"/>
      <c r="CS560" s="8"/>
      <c r="CT560" s="8"/>
      <c r="CU560" s="8"/>
      <c r="CV560" s="8"/>
      <c r="CW560" s="8"/>
      <c r="CX560" s="8"/>
      <c r="CY560" s="8"/>
      <c r="CZ560" s="8"/>
      <c r="DA560" s="8"/>
      <c r="DB560" s="8"/>
      <c r="DC560" s="8"/>
      <c r="DD560" s="8"/>
      <c r="DE560" s="8"/>
      <c r="DF560" s="8"/>
      <c r="DG560" s="8"/>
      <c r="DH560" s="8"/>
      <c r="DI560" s="8"/>
      <c r="DJ560" s="8"/>
      <c r="DK560" s="8"/>
      <c r="DL560" s="8"/>
      <c r="DM560" s="8"/>
      <c r="DN560" s="8"/>
      <c r="DO560" s="8"/>
      <c r="DP560" s="8"/>
      <c r="DQ560" s="8"/>
      <c r="DR560" s="8"/>
      <c r="DS560" s="8"/>
      <c r="DT560" s="8"/>
      <c r="DU560" s="8"/>
      <c r="DV560" s="8"/>
      <c r="DW560" s="8"/>
      <c r="DX560" s="8"/>
      <c r="DY560" s="8"/>
      <c r="DZ560" s="8"/>
      <c r="EA560" s="8"/>
      <c r="EB560" s="8"/>
      <c r="EC560" s="8"/>
      <c r="ED560" s="8"/>
      <c r="EE560" s="8"/>
      <c r="EF560" s="8"/>
      <c r="EG560" s="8"/>
      <c r="EH560" s="8"/>
      <c r="EI560" s="8"/>
      <c r="EJ560" s="8"/>
      <c r="EK560" s="8"/>
      <c r="EL560" s="8"/>
      <c r="EM560" s="8"/>
      <c r="EN560" s="8"/>
      <c r="EO560" s="8"/>
      <c r="EP560" s="8"/>
      <c r="EQ560" s="8"/>
      <c r="ER560" s="8"/>
      <c r="ES560" s="8"/>
      <c r="ET560" s="8"/>
      <c r="EU560" s="8"/>
      <c r="EV560" s="8"/>
      <c r="EW560" s="8"/>
      <c r="EX560" s="8"/>
      <c r="EY560" s="8"/>
      <c r="EZ560" s="8"/>
      <c r="FA560" s="8"/>
      <c r="FB560" s="8"/>
      <c r="FC560" s="8"/>
      <c r="FD560" s="8"/>
      <c r="FE560" s="8"/>
      <c r="FF560" s="8"/>
      <c r="FG560" s="8"/>
      <c r="FH560" s="8"/>
      <c r="FI560" s="8"/>
      <c r="FJ560" s="8"/>
    </row>
    <row r="561" spans="1:166" x14ac:dyDescent="0.25">
      <c r="A561" t="s">
        <v>129</v>
      </c>
      <c r="C561" s="6">
        <v>39827</v>
      </c>
      <c r="D561" s="5"/>
      <c r="E561" s="6"/>
      <c r="G561">
        <v>44</v>
      </c>
      <c r="H561" t="s">
        <v>115</v>
      </c>
      <c r="I561" s="7">
        <v>8.3000000000000007</v>
      </c>
      <c r="J561">
        <v>750</v>
      </c>
      <c r="K561" s="5">
        <f t="shared" si="9"/>
        <v>160.64257028112448</v>
      </c>
      <c r="L561" s="5"/>
      <c r="M561" s="8"/>
      <c r="N561" s="7">
        <v>15.9</v>
      </c>
      <c r="O561" s="7"/>
      <c r="P561" s="7"/>
      <c r="Q561" s="5"/>
      <c r="R561" s="5"/>
      <c r="S561" s="5"/>
      <c r="T561" s="5"/>
      <c r="U561" s="5"/>
      <c r="V561" s="5"/>
      <c r="W561" s="5"/>
      <c r="X561" s="8"/>
      <c r="Y561" s="8"/>
      <c r="Z561" s="8"/>
      <c r="AA561" s="8"/>
      <c r="AB561" s="8"/>
      <c r="AC561" s="5"/>
      <c r="AD561" s="8"/>
      <c r="AE561" s="8"/>
      <c r="AF561" s="8"/>
      <c r="AG561" s="8"/>
      <c r="AH561" s="8"/>
      <c r="AI561" s="8"/>
      <c r="AJ561" s="5"/>
      <c r="AK561" s="8"/>
      <c r="AL561" s="8"/>
      <c r="AM561" s="8"/>
      <c r="AN561" s="8"/>
      <c r="AO561" s="8"/>
      <c r="AP561" s="8"/>
      <c r="AQ561" s="9"/>
      <c r="AR561" s="8"/>
      <c r="AS561" s="8"/>
      <c r="AT561" s="8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8"/>
      <c r="BJ561" s="5"/>
      <c r="BK561" s="5"/>
      <c r="BL561" s="5"/>
      <c r="BM561" s="8"/>
      <c r="BN561" s="8"/>
      <c r="BO561" s="7"/>
      <c r="BP561" s="5"/>
      <c r="BQ561" s="5"/>
      <c r="BR561" s="5"/>
      <c r="BS561" s="5"/>
      <c r="BT561" s="7"/>
      <c r="BU561" s="7"/>
      <c r="BV561" s="7"/>
      <c r="BW561" s="7"/>
      <c r="BX561" s="7"/>
      <c r="BY561" s="7"/>
      <c r="BZ561" s="7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8"/>
      <c r="CL561" s="5"/>
      <c r="CM561" s="5"/>
      <c r="CN561" s="8"/>
      <c r="CO561" s="5"/>
      <c r="CP561" s="5"/>
      <c r="CQ561" s="5"/>
      <c r="CR561" s="8"/>
      <c r="CS561" s="8"/>
      <c r="CT561" s="8"/>
      <c r="CU561" s="8"/>
      <c r="CV561" s="8"/>
      <c r="CW561" s="8"/>
      <c r="CX561" s="8"/>
      <c r="CY561" s="8"/>
      <c r="CZ561" s="8"/>
      <c r="DA561" s="8"/>
      <c r="DB561" s="8"/>
      <c r="DC561" s="8"/>
      <c r="DD561" s="8"/>
      <c r="DE561" s="8"/>
      <c r="DF561" s="8"/>
      <c r="DG561" s="8"/>
      <c r="DH561" s="8"/>
      <c r="DI561" s="8"/>
      <c r="DJ561" s="8"/>
      <c r="DK561" s="8"/>
      <c r="DL561" s="8"/>
      <c r="DM561" s="8"/>
      <c r="DN561" s="8"/>
      <c r="DO561" s="8"/>
      <c r="DP561" s="8"/>
      <c r="DQ561" s="8"/>
      <c r="DR561" s="8"/>
      <c r="DS561" s="8"/>
      <c r="DT561" s="8"/>
      <c r="DU561" s="8"/>
      <c r="DV561" s="8"/>
      <c r="DW561" s="8"/>
      <c r="DX561" s="8"/>
      <c r="DY561" s="8"/>
      <c r="DZ561" s="8"/>
      <c r="EA561" s="8"/>
      <c r="EB561" s="8"/>
      <c r="EC561" s="8"/>
      <c r="ED561" s="8"/>
      <c r="EE561" s="8"/>
      <c r="EF561" s="8"/>
      <c r="EG561" s="8"/>
      <c r="EH561" s="8"/>
      <c r="EI561" s="8"/>
      <c r="EJ561" s="8"/>
      <c r="EK561" s="8"/>
      <c r="EL561" s="8"/>
      <c r="EM561" s="8"/>
      <c r="EN561" s="8"/>
      <c r="EO561" s="8"/>
      <c r="EP561" s="8"/>
      <c r="EQ561" s="8"/>
      <c r="ER561" s="8"/>
      <c r="ES561" s="8"/>
      <c r="ET561" s="8"/>
      <c r="EU561" s="8"/>
      <c r="EV561" s="8"/>
      <c r="EW561" s="8"/>
      <c r="EX561" s="8"/>
      <c r="EY561" s="8"/>
      <c r="EZ561" s="8"/>
      <c r="FA561" s="8"/>
      <c r="FB561" s="8"/>
      <c r="FC561" s="8"/>
      <c r="FD561" s="8"/>
      <c r="FE561" s="8"/>
      <c r="FF561" s="8"/>
      <c r="FG561" s="8"/>
      <c r="FH561" s="8"/>
      <c r="FI561" s="8"/>
      <c r="FJ561" s="8"/>
    </row>
    <row r="562" spans="1:166" x14ac:dyDescent="0.25">
      <c r="A562" t="s">
        <v>129</v>
      </c>
      <c r="C562" s="6">
        <v>39833</v>
      </c>
      <c r="D562" s="5"/>
      <c r="E562" s="6"/>
      <c r="G562">
        <v>50</v>
      </c>
      <c r="H562" t="s">
        <v>115</v>
      </c>
      <c r="I562" s="7">
        <v>8.3000000000000007</v>
      </c>
      <c r="J562">
        <v>750</v>
      </c>
      <c r="K562" s="5">
        <f t="shared" si="9"/>
        <v>160.64257028112448</v>
      </c>
      <c r="L562" s="5"/>
      <c r="M562" s="8"/>
      <c r="N562" s="7">
        <v>17.55</v>
      </c>
      <c r="O562" s="7"/>
      <c r="P562" s="7"/>
      <c r="Q562" s="5"/>
      <c r="R562" s="5"/>
      <c r="S562" s="5"/>
      <c r="T562" s="5"/>
      <c r="U562" s="5"/>
      <c r="V562" s="5"/>
      <c r="W562" s="5"/>
      <c r="X562" s="8"/>
      <c r="Y562" s="8"/>
      <c r="Z562" s="8"/>
      <c r="AA562" s="8"/>
      <c r="AB562" s="8"/>
      <c r="AC562" s="5"/>
      <c r="AD562" s="8"/>
      <c r="AE562" s="8"/>
      <c r="AF562" s="8"/>
      <c r="AG562" s="8"/>
      <c r="AH562" s="8"/>
      <c r="AI562" s="8"/>
      <c r="AJ562" s="5"/>
      <c r="AK562" s="8"/>
      <c r="AL562" s="8"/>
      <c r="AM562" s="8"/>
      <c r="AN562" s="8"/>
      <c r="AO562" s="8"/>
      <c r="AP562" s="8"/>
      <c r="AQ562" s="9"/>
      <c r="AR562" s="8"/>
      <c r="AS562" s="8"/>
      <c r="AT562" s="8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8"/>
      <c r="BJ562" s="5"/>
      <c r="BK562" s="5"/>
      <c r="BL562" s="5"/>
      <c r="BM562" s="8"/>
      <c r="BN562" s="8"/>
      <c r="BO562" s="7"/>
      <c r="BP562" s="5"/>
      <c r="BQ562" s="5"/>
      <c r="BR562" s="5"/>
      <c r="BS562" s="5"/>
      <c r="BT562" s="7"/>
      <c r="BU562" s="7"/>
      <c r="BV562" s="7"/>
      <c r="BW562" s="7"/>
      <c r="BX562" s="7"/>
      <c r="BY562" s="7"/>
      <c r="BZ562" s="7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8"/>
      <c r="CL562" s="5"/>
      <c r="CM562" s="5"/>
      <c r="CN562" s="8"/>
      <c r="CO562" s="5"/>
      <c r="CP562" s="5"/>
      <c r="CQ562" s="5"/>
      <c r="CR562" s="8"/>
      <c r="CS562" s="8"/>
      <c r="CT562" s="8"/>
      <c r="CU562" s="8"/>
      <c r="CV562" s="8"/>
      <c r="CW562" s="8"/>
      <c r="CX562" s="8"/>
      <c r="CY562" s="8"/>
      <c r="CZ562" s="8"/>
      <c r="DA562" s="8"/>
      <c r="DB562" s="8"/>
      <c r="DC562" s="8"/>
      <c r="DD562" s="8"/>
      <c r="DE562" s="8"/>
      <c r="DF562" s="8"/>
      <c r="DG562" s="8"/>
      <c r="DH562" s="8"/>
      <c r="DI562" s="8"/>
      <c r="DJ562" s="8"/>
      <c r="DK562" s="8"/>
      <c r="DL562" s="8"/>
      <c r="DM562" s="8"/>
      <c r="DN562" s="8"/>
      <c r="DO562" s="8"/>
      <c r="DP562" s="8"/>
      <c r="DQ562" s="8"/>
      <c r="DR562" s="8"/>
      <c r="DS562" s="8"/>
      <c r="DT562" s="8"/>
      <c r="DU562" s="8"/>
      <c r="DV562" s="8"/>
      <c r="DW562" s="8"/>
      <c r="DX562" s="8"/>
      <c r="DY562" s="8"/>
      <c r="DZ562" s="8"/>
      <c r="EA562" s="8"/>
      <c r="EB562" s="8"/>
      <c r="EC562" s="8"/>
      <c r="ED562" s="8"/>
      <c r="EE562" s="8"/>
      <c r="EF562" s="8"/>
      <c r="EG562" s="8"/>
      <c r="EH562" s="8"/>
      <c r="EI562" s="8"/>
      <c r="EJ562" s="8"/>
      <c r="EK562" s="8"/>
      <c r="EL562" s="8"/>
      <c r="EM562" s="8"/>
      <c r="EN562" s="8"/>
      <c r="EO562" s="8"/>
      <c r="EP562" s="8"/>
      <c r="EQ562" s="8"/>
      <c r="ER562" s="8"/>
      <c r="ES562" s="8"/>
      <c r="ET562" s="8"/>
      <c r="EU562" s="8"/>
      <c r="EV562" s="8"/>
      <c r="EW562" s="8"/>
      <c r="EX562" s="8"/>
      <c r="EY562" s="8"/>
      <c r="EZ562" s="8"/>
      <c r="FA562" s="8"/>
      <c r="FB562" s="8"/>
      <c r="FC562" s="8"/>
      <c r="FD562" s="8"/>
      <c r="FE562" s="8"/>
      <c r="FF562" s="8"/>
      <c r="FG562" s="8"/>
      <c r="FH562" s="8"/>
      <c r="FI562" s="8"/>
      <c r="FJ562" s="8"/>
    </row>
    <row r="563" spans="1:166" x14ac:dyDescent="0.25">
      <c r="A563" t="s">
        <v>129</v>
      </c>
      <c r="C563" s="6">
        <v>39840</v>
      </c>
      <c r="D563" s="5"/>
      <c r="E563" s="6"/>
      <c r="G563">
        <v>57</v>
      </c>
      <c r="H563" t="s">
        <v>115</v>
      </c>
      <c r="I563" s="7">
        <v>8.3000000000000007</v>
      </c>
      <c r="J563">
        <v>750</v>
      </c>
      <c r="K563" s="5">
        <f t="shared" si="9"/>
        <v>160.64257028112448</v>
      </c>
      <c r="L563" s="5"/>
      <c r="M563" s="8"/>
      <c r="N563" s="7">
        <v>19.2</v>
      </c>
      <c r="O563" s="7"/>
      <c r="P563" s="7"/>
      <c r="Q563" s="5"/>
      <c r="R563" s="5"/>
      <c r="S563" s="5"/>
      <c r="T563" s="5"/>
      <c r="U563" s="5"/>
      <c r="V563" s="5"/>
      <c r="W563" s="5"/>
      <c r="X563" s="8"/>
      <c r="Y563" s="8"/>
      <c r="Z563" s="8"/>
      <c r="AA563" s="8"/>
      <c r="AB563" s="8"/>
      <c r="AC563" s="5"/>
      <c r="AD563" s="8"/>
      <c r="AE563" s="8"/>
      <c r="AF563" s="8"/>
      <c r="AG563" s="8"/>
      <c r="AH563" s="8"/>
      <c r="AI563" s="8"/>
      <c r="AJ563" s="5"/>
      <c r="AK563" s="8"/>
      <c r="AL563" s="8"/>
      <c r="AM563" s="8"/>
      <c r="AN563" s="8"/>
      <c r="AO563" s="8"/>
      <c r="AP563" s="8"/>
      <c r="AQ563" s="9"/>
      <c r="AR563" s="8"/>
      <c r="AS563" s="8"/>
      <c r="AT563" s="8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8"/>
      <c r="BJ563" s="5"/>
      <c r="BK563" s="5"/>
      <c r="BL563" s="5"/>
      <c r="BM563" s="8"/>
      <c r="BN563" s="8"/>
      <c r="BO563" s="7"/>
      <c r="BP563" s="5"/>
      <c r="BQ563" s="5"/>
      <c r="BR563" s="5"/>
      <c r="BS563" s="5"/>
      <c r="BT563" s="7"/>
      <c r="BU563" s="7"/>
      <c r="BV563" s="7"/>
      <c r="BW563" s="7"/>
      <c r="BX563" s="7"/>
      <c r="BY563" s="7"/>
      <c r="BZ563" s="7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8"/>
      <c r="CL563" s="5"/>
      <c r="CM563" s="5"/>
      <c r="CN563" s="8"/>
      <c r="CO563" s="5"/>
      <c r="CP563" s="5"/>
      <c r="CQ563" s="5"/>
      <c r="CR563" s="8"/>
      <c r="CS563" s="8"/>
      <c r="CT563" s="8"/>
      <c r="CU563" s="8"/>
      <c r="CV563" s="8"/>
      <c r="CW563" s="8"/>
      <c r="CX563" s="8"/>
      <c r="CY563" s="8"/>
      <c r="CZ563" s="8"/>
      <c r="DA563" s="8"/>
      <c r="DB563" s="8"/>
      <c r="DC563" s="8"/>
      <c r="DD563" s="8"/>
      <c r="DE563" s="8"/>
      <c r="DF563" s="8"/>
      <c r="DG563" s="8"/>
      <c r="DH563" s="8"/>
      <c r="DI563" s="8"/>
      <c r="DJ563" s="8"/>
      <c r="DK563" s="8"/>
      <c r="DL563" s="8"/>
      <c r="DM563" s="8"/>
      <c r="DN563" s="8"/>
      <c r="DO563" s="8"/>
      <c r="DP563" s="8"/>
      <c r="DQ563" s="8"/>
      <c r="DR563" s="8"/>
      <c r="DS563" s="8"/>
      <c r="DT563" s="8"/>
      <c r="DU563" s="8"/>
      <c r="DV563" s="8"/>
      <c r="DW563" s="8"/>
      <c r="DX563" s="8"/>
      <c r="DY563" s="8"/>
      <c r="DZ563" s="8"/>
      <c r="EA563" s="8"/>
      <c r="EB563" s="8"/>
      <c r="EC563" s="8"/>
      <c r="ED563" s="8"/>
      <c r="EE563" s="8"/>
      <c r="EF563" s="8"/>
      <c r="EG563" s="8"/>
      <c r="EH563" s="8"/>
      <c r="EI563" s="8"/>
      <c r="EJ563" s="8"/>
      <c r="EK563" s="8"/>
      <c r="EL563" s="8"/>
      <c r="EM563" s="8"/>
      <c r="EN563" s="8"/>
      <c r="EO563" s="8"/>
      <c r="EP563" s="8"/>
      <c r="EQ563" s="8"/>
      <c r="ER563" s="8"/>
      <c r="ES563" s="8"/>
      <c r="ET563" s="8"/>
      <c r="EU563" s="8"/>
      <c r="EV563" s="8"/>
      <c r="EW563" s="8"/>
      <c r="EX563" s="8"/>
      <c r="EY563" s="8"/>
      <c r="EZ563" s="8"/>
      <c r="FA563" s="8"/>
      <c r="FB563" s="8"/>
      <c r="FC563" s="8"/>
      <c r="FD563" s="8"/>
      <c r="FE563" s="8"/>
      <c r="FF563" s="8"/>
      <c r="FG563" s="8"/>
      <c r="FH563" s="8"/>
      <c r="FI563" s="8"/>
      <c r="FJ563" s="8"/>
    </row>
    <row r="564" spans="1:166" x14ac:dyDescent="0.25">
      <c r="A564" t="s">
        <v>129</v>
      </c>
      <c r="C564" s="6">
        <v>39841</v>
      </c>
      <c r="D564" s="5"/>
      <c r="E564" s="6"/>
      <c r="G564">
        <v>58</v>
      </c>
      <c r="H564" t="s">
        <v>115</v>
      </c>
      <c r="I564" s="7">
        <v>8.3000000000000007</v>
      </c>
      <c r="J564">
        <v>750</v>
      </c>
      <c r="K564" s="5">
        <f t="shared" si="9"/>
        <v>160.64257028112448</v>
      </c>
      <c r="L564" s="5"/>
      <c r="M564" s="8"/>
      <c r="N564" s="8"/>
      <c r="O564" s="8"/>
      <c r="P564" s="8"/>
      <c r="Q564" s="5"/>
      <c r="R564" s="5"/>
      <c r="S564" s="5"/>
      <c r="T564" s="5"/>
      <c r="U564" s="5"/>
      <c r="V564" s="5"/>
      <c r="W564" s="5"/>
      <c r="X564" s="8"/>
      <c r="Y564" s="8"/>
      <c r="Z564" s="8"/>
      <c r="AA564" s="8"/>
      <c r="AB564" s="8"/>
      <c r="AC564" s="5">
        <v>319.80330427758838</v>
      </c>
      <c r="AD564" s="8"/>
      <c r="AE564" s="8"/>
      <c r="AF564" s="8"/>
      <c r="AG564" s="8"/>
      <c r="AH564" s="8"/>
      <c r="AI564" s="8"/>
      <c r="AJ564" s="5">
        <v>223.63616733242262</v>
      </c>
      <c r="AK564" s="8">
        <v>3.9240312808169167</v>
      </c>
      <c r="AL564" s="8"/>
      <c r="AM564" s="8"/>
      <c r="AN564" s="8"/>
      <c r="AO564" s="8"/>
      <c r="AP564" s="8"/>
      <c r="AQ564" s="9">
        <f>AK564/AJ564</f>
        <v>1.7546496738982582E-2</v>
      </c>
      <c r="AR564" s="8"/>
      <c r="AS564" s="8"/>
      <c r="AT564" s="8"/>
      <c r="AU564" s="5">
        <v>32.792153428976313</v>
      </c>
      <c r="AV564" s="5"/>
      <c r="AW564" s="5"/>
      <c r="AX564" s="5"/>
      <c r="AY564" s="5">
        <v>42.292217696348516</v>
      </c>
      <c r="AZ564" s="5"/>
      <c r="BA564" s="5"/>
      <c r="BB564" s="5"/>
      <c r="BC564" s="5"/>
      <c r="BD564" s="5"/>
      <c r="BE564" s="5"/>
      <c r="BF564" s="5">
        <v>0</v>
      </c>
      <c r="BG564" s="5">
        <v>0</v>
      </c>
      <c r="BH564" s="5">
        <v>75.084371125324836</v>
      </c>
      <c r="BI564" s="8"/>
      <c r="BJ564" s="5"/>
      <c r="BK564" s="5">
        <f>AC564+AJ564+BH564</f>
        <v>618.52384273533585</v>
      </c>
      <c r="BL564" s="5"/>
      <c r="BM564" s="8">
        <f>BH564/BK564</f>
        <v>0.12139284848466735</v>
      </c>
      <c r="BN564" s="8"/>
      <c r="BO564" s="7"/>
      <c r="BP564" s="5"/>
      <c r="BQ564" s="5"/>
      <c r="BR564" s="5"/>
      <c r="BS564" s="5"/>
      <c r="BT564" s="7"/>
      <c r="BU564" s="7"/>
      <c r="BV564" s="7"/>
      <c r="BW564" s="7"/>
      <c r="BX564" s="8">
        <f>AC564/BK564</f>
        <v>0.5170428077005127</v>
      </c>
      <c r="BY564" s="8">
        <f>AJ564/BK564</f>
        <v>0.36156434381482</v>
      </c>
      <c r="BZ564" s="8">
        <f>BH564/BK564</f>
        <v>0.12139284848466735</v>
      </c>
      <c r="CA564" s="5">
        <v>224.54683152403885</v>
      </c>
      <c r="CB564" s="5">
        <v>176.45314902568384</v>
      </c>
      <c r="CC564" s="5">
        <v>48.093682498354994</v>
      </c>
      <c r="CD564" s="5">
        <v>0</v>
      </c>
      <c r="CE564" s="5"/>
      <c r="CF564" s="5"/>
      <c r="CG564" s="5"/>
      <c r="CH564" s="5"/>
      <c r="CI564" s="5">
        <v>0</v>
      </c>
      <c r="CJ564" s="5"/>
      <c r="CK564" s="8"/>
      <c r="CL564" s="5"/>
      <c r="CM564" s="5"/>
      <c r="CN564" s="8"/>
      <c r="CO564" s="5"/>
      <c r="CP564" s="5"/>
      <c r="CQ564" s="5"/>
      <c r="CR564" s="8"/>
      <c r="CS564" s="8"/>
      <c r="CT564" s="8"/>
      <c r="CU564" s="8"/>
      <c r="CV564" s="8"/>
      <c r="CW564" s="8"/>
      <c r="CX564" s="8"/>
      <c r="CY564" s="8"/>
      <c r="CZ564" s="8"/>
      <c r="DA564" s="8"/>
      <c r="DB564" s="8"/>
      <c r="DC564" s="8"/>
      <c r="DD564" s="8"/>
      <c r="DE564" s="8"/>
      <c r="DF564" s="8"/>
      <c r="DG564" s="8"/>
      <c r="DH564" s="8"/>
      <c r="DI564" s="8"/>
      <c r="DJ564" s="8"/>
      <c r="DK564" s="8"/>
      <c r="DL564" s="8"/>
      <c r="DM564" s="8"/>
      <c r="DN564" s="8"/>
      <c r="DO564" s="8"/>
      <c r="DP564" s="8"/>
      <c r="DQ564" s="8"/>
      <c r="DR564" s="8"/>
      <c r="DS564" s="8"/>
      <c r="DT564" s="8"/>
      <c r="DU564" s="8"/>
      <c r="DV564" s="8"/>
      <c r="DW564" s="8"/>
      <c r="DX564" s="8"/>
      <c r="DY564" s="8"/>
      <c r="DZ564" s="8"/>
      <c r="EA564" s="8"/>
      <c r="EB564" s="8"/>
      <c r="EC564" s="8"/>
      <c r="ED564" s="8"/>
      <c r="EE564" s="8"/>
      <c r="EF564" s="8"/>
      <c r="EG564" s="8"/>
      <c r="EH564" s="8"/>
      <c r="EI564" s="8"/>
      <c r="EJ564" s="8"/>
      <c r="EK564" s="8"/>
      <c r="EL564" s="8"/>
      <c r="EM564" s="8"/>
      <c r="EN564" s="8"/>
      <c r="EO564" s="8"/>
      <c r="EP564" s="8"/>
      <c r="EQ564" s="8"/>
      <c r="ER564" s="8"/>
      <c r="ES564" s="8"/>
      <c r="ET564" s="8"/>
      <c r="EU564" s="8"/>
      <c r="EV564" s="8"/>
      <c r="EW564" s="8"/>
      <c r="EX564" s="8"/>
      <c r="EY564" s="8"/>
      <c r="EZ564" s="8"/>
      <c r="FA564" s="8"/>
      <c r="FB564" s="8"/>
      <c r="FC564" s="8"/>
      <c r="FD564" s="8"/>
      <c r="FE564" s="8"/>
      <c r="FF564" s="8"/>
      <c r="FG564" s="8"/>
      <c r="FH564" s="8"/>
      <c r="FI564" s="8"/>
      <c r="FJ564" s="8"/>
    </row>
    <row r="565" spans="1:166" x14ac:dyDescent="0.25">
      <c r="A565" t="s">
        <v>129</v>
      </c>
      <c r="C565" s="6">
        <v>39848</v>
      </c>
      <c r="D565" s="5"/>
      <c r="E565" s="6"/>
      <c r="G565">
        <v>65</v>
      </c>
      <c r="H565" t="s">
        <v>115</v>
      </c>
      <c r="I565" s="7">
        <v>8.3000000000000007</v>
      </c>
      <c r="J565">
        <v>750</v>
      </c>
      <c r="K565" s="5">
        <f t="shared" si="9"/>
        <v>160.64257028112448</v>
      </c>
      <c r="L565" s="5"/>
      <c r="M565" s="8"/>
      <c r="N565" s="7">
        <v>19.05</v>
      </c>
      <c r="O565" s="7"/>
      <c r="P565" s="7"/>
      <c r="Q565" s="5"/>
      <c r="R565" s="5"/>
      <c r="S565" s="5"/>
      <c r="T565" s="5"/>
      <c r="U565" s="5"/>
      <c r="V565" s="5"/>
      <c r="W565" s="5"/>
      <c r="X565" s="8"/>
      <c r="Y565" s="8"/>
      <c r="Z565" s="8"/>
      <c r="AA565" s="8"/>
      <c r="AB565" s="8"/>
      <c r="AC565" s="5"/>
      <c r="AD565" s="8"/>
      <c r="AE565" s="8"/>
      <c r="AF565" s="8"/>
      <c r="AG565" s="8"/>
      <c r="AH565" s="8"/>
      <c r="AI565" s="8"/>
      <c r="AJ565" s="5"/>
      <c r="AK565" s="8"/>
      <c r="AL565" s="8"/>
      <c r="AM565" s="8"/>
      <c r="AN565" s="8"/>
      <c r="AO565" s="8"/>
      <c r="AP565" s="8"/>
      <c r="AQ565" s="9"/>
      <c r="AR565" s="8"/>
      <c r="AS565" s="8"/>
      <c r="AT565" s="8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8"/>
      <c r="BJ565" s="5"/>
      <c r="BK565" s="5"/>
      <c r="BL565" s="5"/>
      <c r="BM565" s="8"/>
      <c r="BN565" s="8"/>
      <c r="BO565" s="7"/>
      <c r="BP565" s="5"/>
      <c r="BQ565" s="5"/>
      <c r="BR565" s="5"/>
      <c r="BS565" s="5"/>
      <c r="BT565" s="7"/>
      <c r="BU565" s="7"/>
      <c r="BV565" s="7"/>
      <c r="BW565" s="7"/>
      <c r="BX565" s="7"/>
      <c r="BY565" s="7"/>
      <c r="BZ565" s="7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8"/>
      <c r="CL565" s="5"/>
      <c r="CM565" s="5"/>
      <c r="CN565" s="8"/>
      <c r="CO565" s="5"/>
      <c r="CP565" s="5"/>
      <c r="CQ565" s="5"/>
      <c r="CR565" s="8"/>
      <c r="CS565" s="8"/>
      <c r="CT565" s="8"/>
      <c r="CU565" s="8"/>
      <c r="CV565" s="8"/>
      <c r="CW565" s="8"/>
      <c r="CX565" s="8"/>
      <c r="CY565" s="8"/>
      <c r="CZ565" s="8"/>
      <c r="DA565" s="8"/>
      <c r="DB565" s="8"/>
      <c r="DC565" s="8"/>
      <c r="DD565" s="8"/>
      <c r="DE565" s="8"/>
      <c r="DF565" s="8"/>
      <c r="DG565" s="8"/>
      <c r="DH565" s="8"/>
      <c r="DI565" s="8"/>
      <c r="DJ565" s="8"/>
      <c r="DK565" s="8"/>
      <c r="DL565" s="8"/>
      <c r="DM565" s="8"/>
      <c r="DN565" s="8"/>
      <c r="DO565" s="8"/>
      <c r="DP565" s="8"/>
      <c r="DQ565" s="8"/>
      <c r="DR565" s="8"/>
      <c r="DS565" s="8"/>
      <c r="DT565" s="8"/>
      <c r="DU565" s="8"/>
      <c r="DV565" s="8"/>
      <c r="DW565" s="8"/>
      <c r="DX565" s="8"/>
      <c r="DY565" s="8"/>
      <c r="DZ565" s="8"/>
      <c r="EA565" s="8"/>
      <c r="EB565" s="8"/>
      <c r="EC565" s="8"/>
      <c r="ED565" s="8"/>
      <c r="EE565" s="8"/>
      <c r="EF565" s="8"/>
      <c r="EG565" s="8"/>
      <c r="EH565" s="8"/>
      <c r="EI565" s="8"/>
      <c r="EJ565" s="8"/>
      <c r="EK565" s="8"/>
      <c r="EL565" s="8"/>
      <c r="EM565" s="8"/>
      <c r="EN565" s="8"/>
      <c r="EO565" s="8"/>
      <c r="EP565" s="8"/>
      <c r="EQ565" s="8"/>
      <c r="ER565" s="8"/>
      <c r="ES565" s="8"/>
      <c r="ET565" s="8"/>
      <c r="EU565" s="8"/>
      <c r="EV565" s="8"/>
      <c r="EW565" s="8"/>
      <c r="EX565" s="8"/>
      <c r="EY565" s="8"/>
      <c r="EZ565" s="8"/>
      <c r="FA565" s="8"/>
      <c r="FB565" s="8"/>
      <c r="FC565" s="8"/>
      <c r="FD565" s="8"/>
      <c r="FE565" s="8"/>
      <c r="FF565" s="8"/>
      <c r="FG565" s="8"/>
      <c r="FH565" s="8"/>
      <c r="FI565" s="8"/>
      <c r="FJ565" s="8"/>
    </row>
    <row r="566" spans="1:166" x14ac:dyDescent="0.25">
      <c r="A566" t="s">
        <v>129</v>
      </c>
      <c r="C566" s="6">
        <v>39853</v>
      </c>
      <c r="D566" s="5">
        <v>6</v>
      </c>
      <c r="E566" s="6" t="s">
        <v>239</v>
      </c>
      <c r="F566" t="s">
        <v>89</v>
      </c>
      <c r="G566">
        <v>70</v>
      </c>
      <c r="H566" t="s">
        <v>115</v>
      </c>
      <c r="I566" s="7">
        <v>8.3000000000000007</v>
      </c>
      <c r="J566">
        <v>750</v>
      </c>
      <c r="K566" s="5">
        <f t="shared" si="9"/>
        <v>160.64257028112448</v>
      </c>
      <c r="L566" s="5"/>
      <c r="M566" s="8"/>
      <c r="N566" s="8"/>
      <c r="O566" s="8"/>
      <c r="P566" s="8"/>
      <c r="Q566" s="5"/>
      <c r="R566" s="5"/>
      <c r="S566" s="5"/>
      <c r="T566" s="5"/>
      <c r="U566" s="5"/>
      <c r="V566" s="5"/>
      <c r="W566" s="5"/>
      <c r="X566" s="8"/>
      <c r="Y566" s="8"/>
      <c r="Z566" s="8"/>
      <c r="AA566" s="8"/>
      <c r="AB566" s="8"/>
      <c r="AC566" s="5">
        <v>324.80666755131131</v>
      </c>
      <c r="AD566" s="8"/>
      <c r="AE566" s="8"/>
      <c r="AF566" s="8"/>
      <c r="AG566" s="8"/>
      <c r="AH566" s="8"/>
      <c r="AI566" s="8"/>
      <c r="AJ566" s="5">
        <v>202.85861049910318</v>
      </c>
      <c r="AK566" s="8">
        <v>4.1964554288514631</v>
      </c>
      <c r="AL566" s="8"/>
      <c r="AM566" s="8"/>
      <c r="AN566" s="8"/>
      <c r="AO566" s="8"/>
      <c r="AP566" s="8"/>
      <c r="AQ566" s="9">
        <f>AK566/AJ566</f>
        <v>2.0686602449492848E-2</v>
      </c>
      <c r="AR566" s="8"/>
      <c r="AS566" s="8"/>
      <c r="AT566" s="8"/>
      <c r="AU566" s="5">
        <v>3.1517267047911641</v>
      </c>
      <c r="AV566" s="5"/>
      <c r="AW566" s="5"/>
      <c r="AX566" s="5"/>
      <c r="AY566" s="5">
        <v>98.568613073875269</v>
      </c>
      <c r="AZ566" s="5"/>
      <c r="BA566" s="5"/>
      <c r="BB566" s="5"/>
      <c r="BC566" s="5"/>
      <c r="BD566" s="5"/>
      <c r="BE566" s="5"/>
      <c r="BF566" s="5">
        <v>0</v>
      </c>
      <c r="BG566" s="5">
        <v>0</v>
      </c>
      <c r="BH566" s="5">
        <v>101.72033977866644</v>
      </c>
      <c r="BI566" s="8"/>
      <c r="BJ566" s="5"/>
      <c r="BK566" s="5">
        <f>AC566+AJ566+BH566</f>
        <v>629.38561782908096</v>
      </c>
      <c r="BL566" s="5"/>
      <c r="BM566" s="8">
        <f>BH566/BK566</f>
        <v>0.16161846870528604</v>
      </c>
      <c r="BN566" s="8"/>
      <c r="BO566" s="7"/>
      <c r="BP566" s="5"/>
      <c r="BQ566" s="5"/>
      <c r="BR566" s="5"/>
      <c r="BS566" s="5"/>
      <c r="BT566" s="7"/>
      <c r="BU566" s="7"/>
      <c r="BV566" s="7"/>
      <c r="BW566" s="7"/>
      <c r="BX566" s="8">
        <f>AC566/BK566</f>
        <v>0.5160694149187206</v>
      </c>
      <c r="BY566" s="8">
        <f>AJ566/BK566</f>
        <v>0.32231211637599327</v>
      </c>
      <c r="BZ566" s="8">
        <f>BH566/BK566</f>
        <v>0.16161846870528604</v>
      </c>
      <c r="CA566" s="5">
        <v>90.647413562430756</v>
      </c>
      <c r="CB566" s="5">
        <v>24.874928255951634</v>
      </c>
      <c r="CC566" s="5">
        <v>65.772485306479126</v>
      </c>
      <c r="CD566" s="5">
        <v>0</v>
      </c>
      <c r="CE566" s="5"/>
      <c r="CF566" s="5"/>
      <c r="CG566" s="5"/>
      <c r="CH566" s="5"/>
      <c r="CI566" s="5">
        <v>0</v>
      </c>
      <c r="CJ566" s="5"/>
      <c r="CK566" s="8"/>
      <c r="CL566" s="5"/>
      <c r="CM566" s="5"/>
      <c r="CN566" s="8"/>
      <c r="CO566" s="5"/>
      <c r="CP566" s="5"/>
      <c r="CQ566" s="5"/>
      <c r="CR566" s="8"/>
      <c r="CS566" s="8"/>
      <c r="CT566" s="8"/>
      <c r="CU566" s="8"/>
      <c r="CV566" s="8"/>
      <c r="CW566" s="8"/>
      <c r="CX566" s="8"/>
      <c r="CY566" s="8"/>
      <c r="CZ566" s="8"/>
      <c r="DA566" s="8"/>
      <c r="DB566" s="8"/>
      <c r="DC566" s="8"/>
      <c r="DD566" s="8"/>
      <c r="DE566" s="8"/>
      <c r="DF566" s="8"/>
      <c r="DG566" s="8"/>
      <c r="DH566" s="8"/>
      <c r="DI566" s="8"/>
      <c r="DJ566" s="8"/>
      <c r="DK566" s="8"/>
      <c r="DL566" s="8"/>
      <c r="DM566" s="8"/>
      <c r="DN566" s="8"/>
      <c r="DO566" s="8"/>
      <c r="DP566" s="8"/>
      <c r="DQ566" s="8"/>
      <c r="DR566" s="8"/>
      <c r="DS566" s="8"/>
      <c r="DT566" s="8"/>
      <c r="DU566" s="8"/>
      <c r="DV566" s="8"/>
      <c r="DW566" s="8"/>
      <c r="DX566" s="8"/>
      <c r="DY566" s="8"/>
      <c r="DZ566" s="8"/>
      <c r="EA566" s="8"/>
      <c r="EB566" s="8"/>
      <c r="EC566" s="8"/>
      <c r="ED566" s="8"/>
      <c r="EE566" s="8"/>
      <c r="EF566" s="8"/>
      <c r="EG566" s="8"/>
      <c r="EH566" s="8"/>
      <c r="EI566" s="8"/>
      <c r="EJ566" s="8"/>
      <c r="EK566" s="8"/>
      <c r="EL566" s="8"/>
      <c r="EM566" s="8"/>
      <c r="EN566" s="8"/>
      <c r="EO566" s="8"/>
      <c r="EP566" s="8"/>
      <c r="EQ566" s="8"/>
      <c r="ER566" s="8"/>
      <c r="ES566" s="8"/>
      <c r="ET566" s="8"/>
      <c r="EU566" s="8"/>
      <c r="EV566" s="8"/>
      <c r="EW566" s="8"/>
      <c r="EX566" s="8"/>
      <c r="EY566" s="8"/>
      <c r="EZ566" s="8"/>
      <c r="FA566" s="8"/>
      <c r="FB566" s="8"/>
      <c r="FC566" s="8"/>
      <c r="FD566" s="8"/>
      <c r="FE566" s="8"/>
      <c r="FF566" s="8"/>
      <c r="FG566" s="8"/>
      <c r="FH566" s="8"/>
      <c r="FI566" s="8"/>
      <c r="FJ566" s="8"/>
    </row>
    <row r="567" spans="1:166" x14ac:dyDescent="0.25">
      <c r="A567" t="s">
        <v>129</v>
      </c>
      <c r="C567" s="6">
        <v>39854</v>
      </c>
      <c r="D567" s="5"/>
      <c r="E567" s="6"/>
      <c r="G567">
        <v>71</v>
      </c>
      <c r="H567" t="s">
        <v>115</v>
      </c>
      <c r="I567" s="7">
        <v>8.3000000000000007</v>
      </c>
      <c r="J567">
        <v>750</v>
      </c>
      <c r="K567" s="5">
        <f t="shared" si="9"/>
        <v>160.64257028112448</v>
      </c>
      <c r="L567" s="5"/>
      <c r="M567" s="8"/>
      <c r="N567" s="7">
        <v>20.3</v>
      </c>
      <c r="O567" s="7"/>
      <c r="P567" s="7"/>
      <c r="Q567" s="5"/>
      <c r="R567" s="5"/>
      <c r="S567" s="5"/>
      <c r="T567" s="5"/>
      <c r="U567" s="5"/>
      <c r="V567" s="5"/>
      <c r="W567" s="5"/>
      <c r="X567" s="8"/>
      <c r="Y567" s="8"/>
      <c r="Z567" s="8"/>
      <c r="AA567" s="8"/>
      <c r="AB567" s="8"/>
      <c r="AC567" s="5"/>
      <c r="AD567" s="8"/>
      <c r="AE567" s="8"/>
      <c r="AF567" s="8"/>
      <c r="AG567" s="8"/>
      <c r="AH567" s="8"/>
      <c r="AI567" s="8"/>
      <c r="AJ567" s="5"/>
      <c r="AK567" s="8"/>
      <c r="AL567" s="8"/>
      <c r="AM567" s="8"/>
      <c r="AN567" s="8"/>
      <c r="AO567" s="8"/>
      <c r="AP567" s="8"/>
      <c r="AQ567" s="9"/>
      <c r="AR567" s="8"/>
      <c r="AS567" s="8"/>
      <c r="AT567" s="8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8"/>
      <c r="BJ567" s="5"/>
      <c r="BK567" s="5"/>
      <c r="BL567" s="5"/>
      <c r="BM567" s="8"/>
      <c r="BN567" s="8"/>
      <c r="BO567" s="7"/>
      <c r="BP567" s="5"/>
      <c r="BQ567" s="5"/>
      <c r="BR567" s="5"/>
      <c r="BS567" s="5"/>
      <c r="BT567" s="7"/>
      <c r="BU567" s="7"/>
      <c r="BV567" s="7"/>
      <c r="BW567" s="7"/>
      <c r="BX567" s="7"/>
      <c r="BY567" s="7"/>
      <c r="BZ567" s="7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8"/>
      <c r="CL567" s="5"/>
      <c r="CM567" s="5"/>
      <c r="CN567" s="8"/>
      <c r="CO567" s="5"/>
      <c r="CP567" s="5"/>
      <c r="CQ567" s="5"/>
      <c r="CR567" s="8"/>
      <c r="CS567" s="8"/>
      <c r="CT567" s="8"/>
      <c r="CU567" s="8"/>
      <c r="CV567" s="8"/>
      <c r="CW567" s="8"/>
      <c r="CX567" s="8"/>
      <c r="CY567" s="8"/>
      <c r="CZ567" s="8"/>
      <c r="DA567" s="8"/>
      <c r="DB567" s="8"/>
      <c r="DC567" s="8"/>
      <c r="DD567" s="8"/>
      <c r="DE567" s="8"/>
      <c r="DF567" s="8"/>
      <c r="DG567" s="8"/>
      <c r="DH567" s="8"/>
      <c r="DI567" s="8"/>
      <c r="DJ567" s="8"/>
      <c r="DK567" s="8"/>
      <c r="DL567" s="8"/>
      <c r="DM567" s="8"/>
      <c r="DN567" s="8"/>
      <c r="DO567" s="8"/>
      <c r="DP567" s="8"/>
      <c r="DQ567" s="8"/>
      <c r="DR567" s="8"/>
      <c r="DS567" s="8"/>
      <c r="DT567" s="8"/>
      <c r="DU567" s="8"/>
      <c r="DV567" s="8"/>
      <c r="DW567" s="8"/>
      <c r="DX567" s="8"/>
      <c r="DY567" s="8"/>
      <c r="DZ567" s="8"/>
      <c r="EA567" s="8"/>
      <c r="EB567" s="8"/>
      <c r="EC567" s="8"/>
      <c r="ED567" s="8"/>
      <c r="EE567" s="8"/>
      <c r="EF567" s="8"/>
      <c r="EG567" s="8"/>
      <c r="EH567" s="8"/>
      <c r="EI567" s="8"/>
      <c r="EJ567" s="8"/>
      <c r="EK567" s="8"/>
      <c r="EL567" s="8"/>
      <c r="EM567" s="8"/>
      <c r="EN567" s="8"/>
      <c r="EO567" s="8"/>
      <c r="EP567" s="8"/>
      <c r="EQ567" s="8"/>
      <c r="ER567" s="8"/>
      <c r="ES567" s="8"/>
      <c r="ET567" s="8"/>
      <c r="EU567" s="8"/>
      <c r="EV567" s="8"/>
      <c r="EW567" s="8"/>
      <c r="EX567" s="8"/>
      <c r="EY567" s="8"/>
      <c r="EZ567" s="8"/>
      <c r="FA567" s="8"/>
      <c r="FB567" s="8"/>
      <c r="FC567" s="8"/>
      <c r="FD567" s="8"/>
      <c r="FE567" s="8"/>
      <c r="FF567" s="8"/>
      <c r="FG567" s="8"/>
      <c r="FH567" s="8"/>
      <c r="FI567" s="8"/>
      <c r="FJ567" s="8"/>
    </row>
    <row r="568" spans="1:166" x14ac:dyDescent="0.25">
      <c r="A568" t="s">
        <v>129</v>
      </c>
      <c r="C568" s="6">
        <v>39860</v>
      </c>
      <c r="D568" s="5"/>
      <c r="E568" s="6"/>
      <c r="G568">
        <v>77</v>
      </c>
      <c r="H568" t="s">
        <v>115</v>
      </c>
      <c r="I568" s="7">
        <v>8.3000000000000007</v>
      </c>
      <c r="J568">
        <v>750</v>
      </c>
      <c r="K568" s="5">
        <f t="shared" si="9"/>
        <v>160.64257028112448</v>
      </c>
      <c r="L568" s="5"/>
      <c r="M568" s="8"/>
      <c r="N568" s="7">
        <v>20.7</v>
      </c>
      <c r="O568" s="7"/>
      <c r="P568" s="7"/>
      <c r="Q568" s="5"/>
      <c r="R568" s="5"/>
      <c r="S568" s="5"/>
      <c r="T568" s="5"/>
      <c r="U568" s="5"/>
      <c r="V568" s="5"/>
      <c r="W568" s="5"/>
      <c r="X568" s="8"/>
      <c r="Y568" s="8"/>
      <c r="Z568" s="8"/>
      <c r="AA568" s="8"/>
      <c r="AB568" s="8"/>
      <c r="AC568" s="5"/>
      <c r="AD568" s="8"/>
      <c r="AE568" s="8"/>
      <c r="AF568" s="8"/>
      <c r="AG568" s="8"/>
      <c r="AH568" s="8"/>
      <c r="AI568" s="8"/>
      <c r="AJ568" s="5"/>
      <c r="AK568" s="8"/>
      <c r="AL568" s="8"/>
      <c r="AM568" s="8"/>
      <c r="AN568" s="8"/>
      <c r="AO568" s="8"/>
      <c r="AP568" s="8"/>
      <c r="AQ568" s="9"/>
      <c r="AR568" s="8"/>
      <c r="AS568" s="8"/>
      <c r="AT568" s="8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8"/>
      <c r="BJ568" s="5"/>
      <c r="BK568" s="5"/>
      <c r="BL568" s="5"/>
      <c r="BM568" s="8"/>
      <c r="BN568" s="8"/>
      <c r="BO568" s="7"/>
      <c r="BP568" s="5"/>
      <c r="BQ568" s="5"/>
      <c r="BR568" s="5"/>
      <c r="BS568" s="5"/>
      <c r="BT568" s="7"/>
      <c r="BU568" s="7"/>
      <c r="BV568" s="7"/>
      <c r="BW568" s="7"/>
      <c r="BX568" s="7"/>
      <c r="BY568" s="7"/>
      <c r="BZ568" s="7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8"/>
      <c r="CL568" s="5"/>
      <c r="CM568" s="5"/>
      <c r="CN568" s="8"/>
      <c r="CO568" s="5"/>
      <c r="CP568" s="5"/>
      <c r="CQ568" s="5"/>
      <c r="CR568" s="8"/>
      <c r="CS568" s="8"/>
      <c r="CT568" s="8"/>
      <c r="CU568" s="8"/>
      <c r="CV568" s="8"/>
      <c r="CW568" s="8"/>
      <c r="CX568" s="8"/>
      <c r="CY568" s="8"/>
      <c r="CZ568" s="8"/>
      <c r="DA568" s="8"/>
      <c r="DB568" s="8"/>
      <c r="DC568" s="8"/>
      <c r="DD568" s="8"/>
      <c r="DE568" s="8"/>
      <c r="DF568" s="8"/>
      <c r="DG568" s="8"/>
      <c r="DH568" s="8"/>
      <c r="DI568" s="8"/>
      <c r="DJ568" s="8"/>
      <c r="DK568" s="8"/>
      <c r="DL568" s="8"/>
      <c r="DM568" s="8"/>
      <c r="DN568" s="8"/>
      <c r="DO568" s="8"/>
      <c r="DP568" s="8"/>
      <c r="DQ568" s="8"/>
      <c r="DR568" s="8"/>
      <c r="DS568" s="8"/>
      <c r="DT568" s="8"/>
      <c r="DU568" s="8"/>
      <c r="DV568" s="8"/>
      <c r="DW568" s="8"/>
      <c r="DX568" s="8"/>
      <c r="DY568" s="8"/>
      <c r="DZ568" s="8"/>
      <c r="EA568" s="8"/>
      <c r="EB568" s="8"/>
      <c r="EC568" s="8"/>
      <c r="ED568" s="8"/>
      <c r="EE568" s="8"/>
      <c r="EF568" s="8"/>
      <c r="EG568" s="8"/>
      <c r="EH568" s="8"/>
      <c r="EI568" s="8"/>
      <c r="EJ568" s="8"/>
      <c r="EK568" s="8"/>
      <c r="EL568" s="8"/>
      <c r="EM568" s="8"/>
      <c r="EN568" s="8"/>
      <c r="EO568" s="8"/>
      <c r="EP568" s="8"/>
      <c r="EQ568" s="8"/>
      <c r="ER568" s="8"/>
      <c r="ES568" s="8"/>
      <c r="ET568" s="8"/>
      <c r="EU568" s="8"/>
      <c r="EV568" s="8"/>
      <c r="EW568" s="8"/>
      <c r="EX568" s="8"/>
      <c r="EY568" s="8"/>
      <c r="EZ568" s="8"/>
      <c r="FA568" s="8"/>
      <c r="FB568" s="8"/>
      <c r="FC568" s="8"/>
      <c r="FD568" s="8"/>
      <c r="FE568" s="8"/>
      <c r="FF568" s="8"/>
      <c r="FG568" s="8"/>
      <c r="FH568" s="8"/>
      <c r="FI568" s="8"/>
      <c r="FJ568" s="8"/>
    </row>
    <row r="569" spans="1:166" x14ac:dyDescent="0.25">
      <c r="A569" t="s">
        <v>129</v>
      </c>
      <c r="C569" s="6">
        <v>39874</v>
      </c>
      <c r="D569" s="5"/>
      <c r="E569" s="6"/>
      <c r="G569">
        <v>91</v>
      </c>
      <c r="H569" t="s">
        <v>115</v>
      </c>
      <c r="I569" s="7">
        <v>8.3000000000000007</v>
      </c>
      <c r="J569">
        <v>750</v>
      </c>
      <c r="K569" s="5">
        <f t="shared" si="9"/>
        <v>160.64257028112448</v>
      </c>
      <c r="L569" s="5"/>
      <c r="M569" s="8"/>
      <c r="N569" s="7">
        <v>25.15</v>
      </c>
      <c r="O569" s="7"/>
      <c r="P569" s="7"/>
      <c r="Q569" s="5"/>
      <c r="R569" s="5"/>
      <c r="S569" s="5"/>
      <c r="T569" s="5"/>
      <c r="U569" s="5"/>
      <c r="V569" s="5"/>
      <c r="W569" s="5"/>
      <c r="X569" s="8"/>
      <c r="Y569" s="8"/>
      <c r="Z569" s="8"/>
      <c r="AA569" s="8"/>
      <c r="AB569" s="8"/>
      <c r="AC569" s="5"/>
      <c r="AD569" s="8"/>
      <c r="AE569" s="8"/>
      <c r="AF569" s="8"/>
      <c r="AG569" s="8"/>
      <c r="AH569" s="8"/>
      <c r="AI569" s="8"/>
      <c r="AJ569" s="5"/>
      <c r="AK569" s="8"/>
      <c r="AL569" s="8"/>
      <c r="AM569" s="8"/>
      <c r="AN569" s="8"/>
      <c r="AO569" s="8"/>
      <c r="AP569" s="8"/>
      <c r="AQ569" s="9"/>
      <c r="AR569" s="8"/>
      <c r="AS569" s="8"/>
      <c r="AT569" s="8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8"/>
      <c r="BJ569" s="5"/>
      <c r="BK569" s="5"/>
      <c r="BL569" s="5"/>
      <c r="BM569" s="8"/>
      <c r="BN569" s="8"/>
      <c r="BO569" s="7"/>
      <c r="BP569" s="5"/>
      <c r="BQ569" s="5"/>
      <c r="BR569" s="5"/>
      <c r="BS569" s="5"/>
      <c r="BT569" s="7"/>
      <c r="BU569" s="7"/>
      <c r="BV569" s="7"/>
      <c r="BW569" s="7"/>
      <c r="BX569" s="7"/>
      <c r="BY569" s="7"/>
      <c r="BZ569" s="7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8"/>
      <c r="CL569" s="5"/>
      <c r="CM569" s="5"/>
      <c r="CN569" s="8"/>
      <c r="CO569" s="5"/>
      <c r="CP569" s="5"/>
      <c r="CQ569" s="5"/>
      <c r="CR569" s="8"/>
      <c r="CS569" s="8"/>
      <c r="CT569" s="8"/>
      <c r="CU569" s="8"/>
      <c r="CV569" s="8"/>
      <c r="CW569" s="8"/>
      <c r="CX569" s="8"/>
      <c r="CY569" s="8"/>
      <c r="CZ569" s="8"/>
      <c r="DA569" s="8"/>
      <c r="DB569" s="8"/>
      <c r="DC569" s="8"/>
      <c r="DD569" s="8"/>
      <c r="DE569" s="8"/>
      <c r="DF569" s="8"/>
      <c r="DG569" s="8"/>
      <c r="DH569" s="8"/>
      <c r="DI569" s="8"/>
      <c r="DJ569" s="8"/>
      <c r="DK569" s="8"/>
      <c r="DL569" s="8"/>
      <c r="DM569" s="8"/>
      <c r="DN569" s="8"/>
      <c r="DO569" s="8"/>
      <c r="DP569" s="8"/>
      <c r="DQ569" s="8"/>
      <c r="DR569" s="8"/>
      <c r="DS569" s="8"/>
      <c r="DT569" s="8"/>
      <c r="DU569" s="8"/>
      <c r="DV569" s="8"/>
      <c r="DW569" s="8"/>
      <c r="DX569" s="8"/>
      <c r="DY569" s="8"/>
      <c r="DZ569" s="8"/>
      <c r="EA569" s="8"/>
      <c r="EB569" s="8"/>
      <c r="EC569" s="8"/>
      <c r="ED569" s="8"/>
      <c r="EE569" s="8"/>
      <c r="EF569" s="8"/>
      <c r="EG569" s="8"/>
      <c r="EH569" s="8"/>
      <c r="EI569" s="8"/>
      <c r="EJ569" s="8"/>
      <c r="EK569" s="8"/>
      <c r="EL569" s="8"/>
      <c r="EM569" s="8"/>
      <c r="EN569" s="8"/>
      <c r="EO569" s="8"/>
      <c r="EP569" s="8"/>
      <c r="EQ569" s="8"/>
      <c r="ER569" s="8"/>
      <c r="ES569" s="8"/>
      <c r="ET569" s="8"/>
      <c r="EU569" s="8"/>
      <c r="EV569" s="8"/>
      <c r="EW569" s="8"/>
      <c r="EX569" s="8"/>
      <c r="EY569" s="8"/>
      <c r="EZ569" s="8"/>
      <c r="FA569" s="8"/>
      <c r="FB569" s="8"/>
      <c r="FC569" s="8"/>
      <c r="FD569" s="8"/>
      <c r="FE569" s="8"/>
      <c r="FF569" s="8"/>
      <c r="FG569" s="8"/>
      <c r="FH569" s="8"/>
      <c r="FI569" s="8"/>
      <c r="FJ569" s="8"/>
    </row>
    <row r="570" spans="1:166" x14ac:dyDescent="0.25">
      <c r="A570" t="s">
        <v>129</v>
      </c>
      <c r="C570" s="6">
        <v>39875</v>
      </c>
      <c r="D570" s="5"/>
      <c r="E570" s="6"/>
      <c r="G570">
        <v>92</v>
      </c>
      <c r="H570" t="s">
        <v>115</v>
      </c>
      <c r="I570" s="7">
        <v>8.3000000000000007</v>
      </c>
      <c r="J570">
        <v>750</v>
      </c>
      <c r="K570" s="5">
        <f t="shared" si="9"/>
        <v>160.64257028112448</v>
      </c>
      <c r="L570" s="5"/>
      <c r="M570" s="8"/>
      <c r="N570" s="8"/>
      <c r="O570" s="8"/>
      <c r="P570" s="8"/>
      <c r="Q570" s="5"/>
      <c r="R570" s="5"/>
      <c r="S570" s="5"/>
      <c r="T570" s="5"/>
      <c r="U570" s="5"/>
      <c r="V570" s="5"/>
      <c r="W570" s="5"/>
      <c r="X570" s="8"/>
      <c r="Y570" s="8"/>
      <c r="Z570" s="8"/>
      <c r="AA570" s="8"/>
      <c r="AB570" s="8"/>
      <c r="AC570" s="5">
        <v>539.70725751809709</v>
      </c>
      <c r="AD570" s="8"/>
      <c r="AE570" s="8"/>
      <c r="AF570" s="8"/>
      <c r="AG570" s="8"/>
      <c r="AH570" s="8"/>
      <c r="AI570" s="8"/>
      <c r="AJ570" s="5">
        <v>243.0248686871609</v>
      </c>
      <c r="AK570" s="8">
        <v>2.7358675809513762</v>
      </c>
      <c r="AL570" s="8"/>
      <c r="AM570" s="8"/>
      <c r="AN570" s="8"/>
      <c r="AO570" s="8"/>
      <c r="AP570" s="8"/>
      <c r="AQ570" s="9">
        <f>AK570/AJ570</f>
        <v>1.1257562222873503E-2</v>
      </c>
      <c r="AR570" s="8"/>
      <c r="AS570" s="8"/>
      <c r="AT570" s="8"/>
      <c r="AU570" s="5">
        <v>5.8952961491629363</v>
      </c>
      <c r="AV570" s="5"/>
      <c r="AW570" s="5"/>
      <c r="AX570" s="5"/>
      <c r="AY570" s="5">
        <v>279.4142326788326</v>
      </c>
      <c r="AZ570" s="5"/>
      <c r="BA570" s="5"/>
      <c r="BB570" s="5"/>
      <c r="BC570" s="5"/>
      <c r="BD570" s="5"/>
      <c r="BE570" s="5"/>
      <c r="BF570" s="5">
        <v>0</v>
      </c>
      <c r="BG570" s="5">
        <v>0</v>
      </c>
      <c r="BH570" s="5">
        <v>285.30952882799556</v>
      </c>
      <c r="BI570" s="8"/>
      <c r="BJ570" s="5"/>
      <c r="BK570" s="5">
        <f>AC570+AJ570+BH570</f>
        <v>1068.0416550332536</v>
      </c>
      <c r="BL570" s="5"/>
      <c r="BM570" s="8">
        <f>BH570/BK570</f>
        <v>0.26713333462552302</v>
      </c>
      <c r="BN570" s="8"/>
      <c r="BO570" s="7"/>
      <c r="BP570" s="5"/>
      <c r="BQ570" s="5"/>
      <c r="BR570" s="5"/>
      <c r="BS570" s="5"/>
      <c r="BT570" s="7"/>
      <c r="BU570" s="7"/>
      <c r="BV570" s="7"/>
      <c r="BW570" s="7"/>
      <c r="BX570" s="8">
        <f>AC570/BK570</f>
        <v>0.50532416500299626</v>
      </c>
      <c r="BY570" s="8">
        <f>AJ570/BK570</f>
        <v>0.22754250037148063</v>
      </c>
      <c r="BZ570" s="8">
        <f>BH570/BK570</f>
        <v>0.26713333462552302</v>
      </c>
      <c r="CA570" s="5">
        <v>172.35477145319945</v>
      </c>
      <c r="CB570" s="5">
        <v>100.87986845760695</v>
      </c>
      <c r="CC570" s="5">
        <v>71.474902995592501</v>
      </c>
      <c r="CD570" s="5">
        <v>0</v>
      </c>
      <c r="CE570" s="5"/>
      <c r="CF570" s="5"/>
      <c r="CG570" s="5"/>
      <c r="CH570" s="5"/>
      <c r="CI570" s="5">
        <v>0</v>
      </c>
      <c r="CJ570" s="5"/>
      <c r="CK570" s="8"/>
      <c r="CL570" s="5"/>
      <c r="CM570" s="5"/>
      <c r="CN570" s="8"/>
      <c r="CO570" s="5"/>
      <c r="CP570" s="5"/>
      <c r="CQ570" s="5"/>
      <c r="CR570" s="8"/>
      <c r="CS570" s="8"/>
      <c r="CT570" s="8"/>
      <c r="CU570" s="8"/>
      <c r="CV570" s="8"/>
      <c r="CW570" s="8"/>
      <c r="CX570" s="8"/>
      <c r="CY570" s="8"/>
      <c r="CZ570" s="8"/>
      <c r="DA570" s="8"/>
      <c r="DB570" s="8"/>
      <c r="DC570" s="8"/>
      <c r="DD570" s="8"/>
      <c r="DE570" s="8"/>
      <c r="DF570" s="8"/>
      <c r="DG570" s="8"/>
      <c r="DH570" s="8"/>
      <c r="DI570" s="8"/>
      <c r="DJ570" s="8"/>
      <c r="DK570" s="8"/>
      <c r="DL570" s="8"/>
      <c r="DM570" s="8"/>
      <c r="DN570" s="8"/>
      <c r="DO570" s="8"/>
      <c r="DP570" s="8"/>
      <c r="DQ570" s="8"/>
      <c r="DR570" s="8"/>
      <c r="DS570" s="8"/>
      <c r="DT570" s="8"/>
      <c r="DU570" s="8"/>
      <c r="DV570" s="8"/>
      <c r="DW570" s="8"/>
      <c r="DX570" s="8"/>
      <c r="DY570" s="8"/>
      <c r="DZ570" s="8"/>
      <c r="EA570" s="8"/>
      <c r="EB570" s="8"/>
      <c r="EC570" s="8"/>
      <c r="ED570" s="8"/>
      <c r="EE570" s="8"/>
      <c r="EF570" s="8"/>
      <c r="EG570" s="8"/>
      <c r="EH570" s="8"/>
      <c r="EI570" s="8"/>
      <c r="EJ570" s="8"/>
      <c r="EK570" s="8"/>
      <c r="EL570" s="8"/>
      <c r="EM570" s="8"/>
      <c r="EN570" s="8"/>
      <c r="EO570" s="8"/>
      <c r="EP570" s="8"/>
      <c r="EQ570" s="8"/>
      <c r="ER570" s="8"/>
      <c r="ES570" s="8"/>
      <c r="ET570" s="8"/>
      <c r="EU570" s="8"/>
      <c r="EV570" s="8"/>
      <c r="EW570" s="8"/>
      <c r="EX570" s="8"/>
      <c r="EY570" s="8"/>
      <c r="EZ570" s="8"/>
      <c r="FA570" s="8"/>
      <c r="FB570" s="8"/>
      <c r="FC570" s="8"/>
      <c r="FD570" s="8"/>
      <c r="FE570" s="8"/>
      <c r="FF570" s="8"/>
      <c r="FG570" s="8"/>
      <c r="FH570" s="8"/>
      <c r="FI570" s="8"/>
      <c r="FJ570" s="8"/>
    </row>
    <row r="571" spans="1:166" x14ac:dyDescent="0.25">
      <c r="A571" t="s">
        <v>129</v>
      </c>
      <c r="C571" s="6">
        <v>39877</v>
      </c>
      <c r="D571" s="5">
        <v>8</v>
      </c>
      <c r="E571" t="s">
        <v>208</v>
      </c>
      <c r="F571" t="s">
        <v>14</v>
      </c>
      <c r="G571">
        <v>94</v>
      </c>
      <c r="H571" t="s">
        <v>115</v>
      </c>
      <c r="I571" s="7">
        <v>8.3000000000000007</v>
      </c>
      <c r="J571">
        <v>750</v>
      </c>
      <c r="K571" s="5">
        <f t="shared" si="9"/>
        <v>160.64257028112448</v>
      </c>
      <c r="L571" s="5"/>
      <c r="M571" s="8"/>
      <c r="N571" s="8"/>
      <c r="O571" s="8"/>
      <c r="P571" s="8"/>
      <c r="Q571" s="5"/>
      <c r="R571" s="5"/>
      <c r="S571" s="5"/>
      <c r="T571" s="5"/>
      <c r="U571" s="5">
        <v>94</v>
      </c>
      <c r="V571" s="5"/>
      <c r="W571" s="5"/>
      <c r="X571" s="8"/>
      <c r="Y571" s="8"/>
      <c r="Z571" s="8"/>
      <c r="AA571" s="8"/>
      <c r="AB571" s="8"/>
      <c r="AC571" s="5"/>
      <c r="AD571" s="8"/>
      <c r="AE571" s="8"/>
      <c r="AF571" s="8"/>
      <c r="AG571" s="8"/>
      <c r="AH571" s="8"/>
      <c r="AI571" s="8"/>
      <c r="AJ571" s="5"/>
      <c r="AK571" s="8"/>
      <c r="AL571" s="8"/>
      <c r="AM571" s="8"/>
      <c r="AN571" s="8"/>
      <c r="AO571" s="8"/>
      <c r="AP571" s="8"/>
      <c r="AQ571" s="9"/>
      <c r="AR571" s="8"/>
      <c r="AS571" s="8"/>
      <c r="AT571" s="8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8"/>
      <c r="BJ571" s="5"/>
      <c r="BK571" s="5"/>
      <c r="BL571" s="5"/>
      <c r="BM571" s="8"/>
      <c r="BN571" s="8"/>
      <c r="BO571" s="7"/>
      <c r="BP571" s="5"/>
      <c r="BQ571" s="5"/>
      <c r="BR571" s="5"/>
      <c r="BS571" s="5"/>
      <c r="BT571" s="7"/>
      <c r="BU571" s="7"/>
      <c r="BV571" s="7"/>
      <c r="BW571" s="7"/>
      <c r="BX571" s="7"/>
      <c r="BY571" s="7"/>
      <c r="BZ571" s="7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8"/>
      <c r="CL571" s="5"/>
      <c r="CM571" s="5"/>
      <c r="CN571" s="8"/>
      <c r="CO571" s="5"/>
      <c r="CP571" s="5"/>
      <c r="CQ571" s="5"/>
      <c r="CR571" s="8"/>
      <c r="CS571" s="8"/>
      <c r="CT571" s="8"/>
      <c r="CU571" s="8"/>
      <c r="CV571" s="8"/>
      <c r="CW571" s="8"/>
      <c r="CX571" s="8"/>
      <c r="CY571" s="8"/>
      <c r="CZ571" s="8"/>
      <c r="DA571" s="8"/>
      <c r="DB571" s="8"/>
      <c r="DC571" s="8"/>
      <c r="DD571" s="8"/>
      <c r="DE571" s="8"/>
      <c r="DF571" s="8"/>
      <c r="DG571" s="8"/>
      <c r="DH571" s="8"/>
      <c r="DI571" s="8"/>
      <c r="DJ571" s="8"/>
      <c r="DK571" s="8"/>
      <c r="DL571" s="8"/>
      <c r="DM571" s="8"/>
      <c r="DN571" s="8"/>
      <c r="DO571" s="8"/>
      <c r="DP571" s="8"/>
      <c r="DQ571" s="8"/>
      <c r="DR571" s="8"/>
      <c r="DS571" s="8"/>
      <c r="DT571" s="8"/>
      <c r="DU571" s="8"/>
      <c r="DV571" s="8"/>
      <c r="DW571" s="8"/>
      <c r="DX571" s="8"/>
      <c r="DY571" s="8"/>
      <c r="DZ571" s="8"/>
      <c r="EA571" s="8"/>
      <c r="EB571" s="8"/>
      <c r="EC571" s="8"/>
      <c r="ED571" s="8"/>
      <c r="EE571" s="8"/>
      <c r="EF571" s="8"/>
      <c r="EG571" s="8"/>
      <c r="EH571" s="8"/>
      <c r="EI571" s="8"/>
      <c r="EJ571" s="8"/>
      <c r="EK571" s="8"/>
      <c r="EL571" s="8"/>
      <c r="EM571" s="8"/>
      <c r="EN571" s="8"/>
      <c r="EO571" s="8"/>
      <c r="EP571" s="8"/>
      <c r="EQ571" s="8"/>
      <c r="ER571" s="8"/>
      <c r="ES571" s="8"/>
      <c r="ET571" s="8"/>
      <c r="EU571" s="8"/>
      <c r="EV571" s="8"/>
      <c r="EW571" s="8"/>
      <c r="EX571" s="8"/>
      <c r="EY571" s="8"/>
      <c r="EZ571" s="8"/>
      <c r="FA571" s="8"/>
      <c r="FB571" s="8"/>
      <c r="FC571" s="8"/>
      <c r="FD571" s="8"/>
      <c r="FE571" s="8"/>
      <c r="FF571" s="8"/>
      <c r="FG571" s="8"/>
      <c r="FH571" s="8"/>
      <c r="FI571" s="8"/>
      <c r="FJ571" s="8"/>
    </row>
    <row r="572" spans="1:166" x14ac:dyDescent="0.25">
      <c r="A572" t="s">
        <v>129</v>
      </c>
      <c r="C572" s="6">
        <v>39884</v>
      </c>
      <c r="D572" s="5"/>
      <c r="E572" s="6"/>
      <c r="G572">
        <v>101</v>
      </c>
      <c r="H572" t="s">
        <v>115</v>
      </c>
      <c r="I572" s="7">
        <v>8.3000000000000007</v>
      </c>
      <c r="J572">
        <v>750</v>
      </c>
      <c r="K572" s="5">
        <f t="shared" si="9"/>
        <v>160.64257028112448</v>
      </c>
      <c r="L572" s="5"/>
      <c r="M572" s="8"/>
      <c r="N572" s="7">
        <v>26.5</v>
      </c>
      <c r="O572" s="7"/>
      <c r="P572" s="7"/>
      <c r="Q572" s="5"/>
      <c r="R572" s="5"/>
      <c r="S572" s="5"/>
      <c r="T572" s="5"/>
      <c r="U572" s="5"/>
      <c r="V572" s="5"/>
      <c r="W572" s="5"/>
      <c r="X572" s="8"/>
      <c r="Y572" s="8"/>
      <c r="Z572" s="8"/>
      <c r="AA572" s="8"/>
      <c r="AB572" s="8"/>
      <c r="AC572" s="5"/>
      <c r="AD572" s="8"/>
      <c r="AE572" s="8"/>
      <c r="AF572" s="8"/>
      <c r="AG572" s="8"/>
      <c r="AH572" s="8"/>
      <c r="AI572" s="8"/>
      <c r="AJ572" s="5"/>
      <c r="AK572" s="8"/>
      <c r="AL572" s="8"/>
      <c r="AM572" s="8"/>
      <c r="AN572" s="8"/>
      <c r="AO572" s="8"/>
      <c r="AP572" s="8"/>
      <c r="AQ572" s="9"/>
      <c r="AR572" s="8"/>
      <c r="AS572" s="8"/>
      <c r="AT572" s="8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8"/>
      <c r="BJ572" s="5"/>
      <c r="BK572" s="5"/>
      <c r="BL572" s="5"/>
      <c r="BM572" s="8"/>
      <c r="BN572" s="8"/>
      <c r="BO572" s="7"/>
      <c r="BP572" s="5"/>
      <c r="BQ572" s="5"/>
      <c r="BR572" s="5"/>
      <c r="BS572" s="5"/>
      <c r="BT572" s="7"/>
      <c r="BU572" s="7"/>
      <c r="BV572" s="7"/>
      <c r="BW572" s="7"/>
      <c r="BX572" s="7"/>
      <c r="BY572" s="7"/>
      <c r="BZ572" s="7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8"/>
      <c r="CL572" s="5"/>
      <c r="CM572" s="5"/>
      <c r="CN572" s="8"/>
      <c r="CO572" s="5"/>
      <c r="CP572" s="5"/>
      <c r="CQ572" s="5"/>
      <c r="CR572" s="8"/>
      <c r="CS572" s="8"/>
      <c r="CT572" s="8"/>
      <c r="CU572" s="8"/>
      <c r="CV572" s="8"/>
      <c r="CW572" s="8"/>
      <c r="CX572" s="8"/>
      <c r="CY572" s="8"/>
      <c r="CZ572" s="8"/>
      <c r="DA572" s="8"/>
      <c r="DB572" s="8"/>
      <c r="DC572" s="8"/>
      <c r="DD572" s="8"/>
      <c r="DE572" s="8"/>
      <c r="DF572" s="8"/>
      <c r="DG572" s="8"/>
      <c r="DH572" s="8"/>
      <c r="DI572" s="8"/>
      <c r="DJ572" s="8"/>
      <c r="DK572" s="8"/>
      <c r="DL572" s="8"/>
      <c r="DM572" s="8"/>
      <c r="DN572" s="8"/>
      <c r="DO572" s="8"/>
      <c r="DP572" s="8"/>
      <c r="DQ572" s="8"/>
      <c r="DR572" s="8"/>
      <c r="DS572" s="8"/>
      <c r="DT572" s="8"/>
      <c r="DU572" s="8"/>
      <c r="DV572" s="8"/>
      <c r="DW572" s="8"/>
      <c r="DX572" s="8"/>
      <c r="DY572" s="8"/>
      <c r="DZ572" s="8"/>
      <c r="EA572" s="8"/>
      <c r="EB572" s="8"/>
      <c r="EC572" s="8"/>
      <c r="ED572" s="8"/>
      <c r="EE572" s="8"/>
      <c r="EF572" s="8"/>
      <c r="EG572" s="8"/>
      <c r="EH572" s="8"/>
      <c r="EI572" s="8"/>
      <c r="EJ572" s="8"/>
      <c r="EK572" s="8"/>
      <c r="EL572" s="8"/>
      <c r="EM572" s="8"/>
      <c r="EN572" s="8"/>
      <c r="EO572" s="8"/>
      <c r="EP572" s="8"/>
      <c r="EQ572" s="8"/>
      <c r="ER572" s="8"/>
      <c r="ES572" s="8"/>
      <c r="ET572" s="8"/>
      <c r="EU572" s="8"/>
      <c r="EV572" s="8"/>
      <c r="EW572" s="8"/>
      <c r="EX572" s="8"/>
      <c r="EY572" s="8"/>
      <c r="EZ572" s="8"/>
      <c r="FA572" s="8"/>
      <c r="FB572" s="8"/>
      <c r="FC572" s="8"/>
      <c r="FD572" s="8"/>
      <c r="FE572" s="8"/>
      <c r="FF572" s="8"/>
      <c r="FG572" s="8"/>
      <c r="FH572" s="8"/>
      <c r="FI572" s="8"/>
      <c r="FJ572" s="8"/>
    </row>
    <row r="573" spans="1:166" x14ac:dyDescent="0.25">
      <c r="A573" t="s">
        <v>129</v>
      </c>
      <c r="C573" s="6">
        <v>39889</v>
      </c>
      <c r="D573" s="5"/>
      <c r="E573" s="6"/>
      <c r="G573">
        <v>106</v>
      </c>
      <c r="H573" t="s">
        <v>115</v>
      </c>
      <c r="I573" s="7">
        <v>8.3000000000000007</v>
      </c>
      <c r="J573">
        <v>750</v>
      </c>
      <c r="K573" s="5">
        <f t="shared" si="9"/>
        <v>160.64257028112448</v>
      </c>
      <c r="L573" s="5"/>
      <c r="M573" s="8"/>
      <c r="N573" s="8"/>
      <c r="O573" s="8"/>
      <c r="P573" s="8"/>
      <c r="Q573" s="5"/>
      <c r="R573" s="5"/>
      <c r="S573" s="5"/>
      <c r="T573" s="5"/>
      <c r="U573" s="5"/>
      <c r="V573" s="5"/>
      <c r="W573" s="5"/>
      <c r="X573" s="8"/>
      <c r="Y573" s="8"/>
      <c r="Z573" s="8"/>
      <c r="AA573" s="8"/>
      <c r="AB573" s="8"/>
      <c r="AC573" s="5">
        <v>731.68715749499609</v>
      </c>
      <c r="AD573" s="8"/>
      <c r="AE573" s="8"/>
      <c r="AF573" s="8"/>
      <c r="AG573" s="8"/>
      <c r="AH573" s="8"/>
      <c r="AI573" s="8"/>
      <c r="AJ573" s="5">
        <v>322.49609645606671</v>
      </c>
      <c r="AK573" s="8">
        <v>3.7119823659589035</v>
      </c>
      <c r="AL573" s="8"/>
      <c r="AM573" s="8"/>
      <c r="AN573" s="8"/>
      <c r="AO573" s="8"/>
      <c r="AP573" s="8"/>
      <c r="AQ573" s="9">
        <f>AK573/AJ573</f>
        <v>1.1510162159325803E-2</v>
      </c>
      <c r="AR573" s="8"/>
      <c r="AS573" s="8"/>
      <c r="AT573" s="8"/>
      <c r="AU573" s="5">
        <v>19.551741511349</v>
      </c>
      <c r="AV573" s="5"/>
      <c r="AW573" s="5"/>
      <c r="AX573" s="5"/>
      <c r="AY573" s="5">
        <v>194.28160443925248</v>
      </c>
      <c r="AZ573" s="5"/>
      <c r="BA573" s="5"/>
      <c r="BB573" s="5"/>
      <c r="BC573" s="5"/>
      <c r="BD573" s="5"/>
      <c r="BE573" s="5"/>
      <c r="BF573" s="5">
        <v>59.109472605516977</v>
      </c>
      <c r="BG573" s="5">
        <v>152.7171974024632</v>
      </c>
      <c r="BH573" s="5">
        <v>425.66001595858171</v>
      </c>
      <c r="BI573" s="8"/>
      <c r="BJ573" s="5"/>
      <c r="BK573" s="5">
        <f>AC573+AJ573+BH573</f>
        <v>1479.8432699096445</v>
      </c>
      <c r="BL573" s="5"/>
      <c r="BM573" s="8">
        <f>BH573/BK573</f>
        <v>0.2876385794453567</v>
      </c>
      <c r="BN573" s="8"/>
      <c r="BO573" s="7"/>
      <c r="BP573" s="5"/>
      <c r="BQ573" s="5"/>
      <c r="BR573" s="5"/>
      <c r="BS573" s="5"/>
      <c r="BT573" s="7"/>
      <c r="BU573" s="7"/>
      <c r="BV573" s="7"/>
      <c r="BW573" s="7"/>
      <c r="BX573" s="8">
        <f>AC573/BK573</f>
        <v>0.49443557461302712</v>
      </c>
      <c r="BY573" s="8">
        <f>AJ573/BK573</f>
        <v>0.21792584594161618</v>
      </c>
      <c r="BZ573" s="8">
        <f>BH573/BK573</f>
        <v>0.2876385794453567</v>
      </c>
      <c r="CA573" s="5">
        <v>262.19424874743834</v>
      </c>
      <c r="CB573" s="5">
        <v>155.39684926981585</v>
      </c>
      <c r="CC573" s="5">
        <v>66.458743078738365</v>
      </c>
      <c r="CD573" s="5">
        <v>24.131127678200588</v>
      </c>
      <c r="CE573" s="5"/>
      <c r="CF573" s="5"/>
      <c r="CG573" s="5"/>
      <c r="CH573" s="5"/>
      <c r="CI573" s="5">
        <v>16.207528720683527</v>
      </c>
      <c r="CJ573" s="5"/>
      <c r="CK573" s="8"/>
      <c r="CL573" s="5"/>
      <c r="CM573" s="5"/>
      <c r="CN573" s="8"/>
      <c r="CO573" s="5"/>
      <c r="CP573" s="5"/>
      <c r="CQ573" s="5"/>
      <c r="CR573" s="8"/>
      <c r="CS573" s="8"/>
      <c r="CT573" s="8"/>
      <c r="CU573" s="8"/>
      <c r="CV573" s="8"/>
      <c r="CW573" s="8"/>
      <c r="CX573" s="8"/>
      <c r="CY573" s="8"/>
      <c r="CZ573" s="8"/>
      <c r="DA573" s="8"/>
      <c r="DB573" s="8"/>
      <c r="DC573" s="8"/>
      <c r="DD573" s="8"/>
      <c r="DE573" s="8"/>
      <c r="DF573" s="8"/>
      <c r="DG573" s="8"/>
      <c r="DH573" s="8"/>
      <c r="DI573" s="8"/>
      <c r="DJ573" s="8"/>
      <c r="DK573" s="8"/>
      <c r="DL573" s="8"/>
      <c r="DM573" s="8"/>
      <c r="DN573" s="8"/>
      <c r="DO573" s="8"/>
      <c r="DP573" s="8"/>
      <c r="DQ573" s="8"/>
      <c r="DR573" s="8"/>
      <c r="DS573" s="8"/>
      <c r="DT573" s="8"/>
      <c r="DU573" s="8"/>
      <c r="DV573" s="8"/>
      <c r="DW573" s="8"/>
      <c r="DX573" s="8"/>
      <c r="DY573" s="8"/>
      <c r="DZ573" s="8"/>
      <c r="EA573" s="8"/>
      <c r="EB573" s="8"/>
      <c r="EC573" s="8"/>
      <c r="ED573" s="8"/>
      <c r="EE573" s="8"/>
      <c r="EF573" s="8"/>
      <c r="EG573" s="8"/>
      <c r="EH573" s="8"/>
      <c r="EI573" s="8"/>
      <c r="EJ573" s="8"/>
      <c r="EK573" s="8"/>
      <c r="EL573" s="8"/>
      <c r="EM573" s="8"/>
      <c r="EN573" s="8"/>
      <c r="EO573" s="8"/>
      <c r="EP573" s="8"/>
      <c r="EQ573" s="8"/>
      <c r="ER573" s="8"/>
      <c r="ES573" s="8"/>
      <c r="ET573" s="8"/>
      <c r="EU573" s="8"/>
      <c r="EV573" s="8"/>
      <c r="EW573" s="8"/>
      <c r="EX573" s="8"/>
      <c r="EY573" s="8"/>
      <c r="EZ573" s="8"/>
      <c r="FA573" s="8"/>
      <c r="FB573" s="8"/>
      <c r="FC573" s="8"/>
      <c r="FD573" s="8"/>
      <c r="FE573" s="8"/>
      <c r="FF573" s="8"/>
      <c r="FG573" s="8"/>
      <c r="FH573" s="8"/>
      <c r="FI573" s="8"/>
      <c r="FJ573" s="8"/>
    </row>
    <row r="574" spans="1:166" x14ac:dyDescent="0.25">
      <c r="A574" t="s">
        <v>129</v>
      </c>
      <c r="C574" s="6">
        <v>39895</v>
      </c>
      <c r="D574" s="5"/>
      <c r="E574" s="6"/>
      <c r="G574">
        <v>112</v>
      </c>
      <c r="H574" t="s">
        <v>115</v>
      </c>
      <c r="I574" s="7">
        <v>8.3000000000000007</v>
      </c>
      <c r="J574">
        <v>750</v>
      </c>
      <c r="K574" s="5">
        <f t="shared" si="9"/>
        <v>160.64257028112448</v>
      </c>
      <c r="L574" s="5"/>
      <c r="M574" s="8"/>
      <c r="N574" s="7">
        <v>27.2</v>
      </c>
      <c r="O574" s="7"/>
      <c r="P574" s="7"/>
      <c r="Q574" s="5"/>
      <c r="R574" s="5"/>
      <c r="S574" s="5"/>
      <c r="T574" s="5"/>
      <c r="U574" s="5"/>
      <c r="V574" s="5"/>
      <c r="W574" s="5"/>
      <c r="X574" s="8"/>
      <c r="Y574" s="8"/>
      <c r="Z574" s="8"/>
      <c r="AA574" s="8"/>
      <c r="AB574" s="8"/>
      <c r="AC574" s="5"/>
      <c r="AD574" s="8"/>
      <c r="AE574" s="8"/>
      <c r="AF574" s="8"/>
      <c r="AG574" s="8"/>
      <c r="AH574" s="8"/>
      <c r="AI574" s="8"/>
      <c r="AJ574" s="5"/>
      <c r="AK574" s="8"/>
      <c r="AL574" s="8"/>
      <c r="AM574" s="8"/>
      <c r="AN574" s="8"/>
      <c r="AO574" s="8"/>
      <c r="AP574" s="8"/>
      <c r="AQ574" s="9"/>
      <c r="AR574" s="8"/>
      <c r="AS574" s="8"/>
      <c r="AT574" s="8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8"/>
      <c r="BJ574" s="5"/>
      <c r="BK574" s="5"/>
      <c r="BL574" s="5"/>
      <c r="BM574" s="8"/>
      <c r="BN574" s="8"/>
      <c r="BO574" s="7"/>
      <c r="BP574" s="5"/>
      <c r="BQ574" s="5"/>
      <c r="BR574" s="5"/>
      <c r="BS574" s="5"/>
      <c r="BT574" s="7"/>
      <c r="BU574" s="7"/>
      <c r="BV574" s="7"/>
      <c r="BW574" s="7"/>
      <c r="BX574" s="7"/>
      <c r="BY574" s="7"/>
      <c r="BZ574" s="7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8"/>
      <c r="CL574" s="5"/>
      <c r="CM574" s="5"/>
      <c r="CN574" s="8"/>
      <c r="CO574" s="5"/>
      <c r="CP574" s="5"/>
      <c r="CQ574" s="5"/>
      <c r="CR574" s="8"/>
      <c r="CS574" s="8"/>
      <c r="CT574" s="8"/>
      <c r="CU574" s="8"/>
      <c r="CV574" s="8"/>
      <c r="CW574" s="8"/>
      <c r="CX574" s="8"/>
      <c r="CY574" s="8"/>
      <c r="CZ574" s="8"/>
      <c r="DA574" s="8"/>
      <c r="DB574" s="8"/>
      <c r="DC574" s="8"/>
      <c r="DD574" s="8"/>
      <c r="DE574" s="8"/>
      <c r="DF574" s="8"/>
      <c r="DG574" s="8"/>
      <c r="DH574" s="8"/>
      <c r="DI574" s="8"/>
      <c r="DJ574" s="8"/>
      <c r="DK574" s="8"/>
      <c r="DL574" s="8"/>
      <c r="DM574" s="8"/>
      <c r="DN574" s="8"/>
      <c r="DO574" s="8"/>
      <c r="DP574" s="8"/>
      <c r="DQ574" s="8"/>
      <c r="DR574" s="8"/>
      <c r="DS574" s="8"/>
      <c r="DT574" s="8"/>
      <c r="DU574" s="8"/>
      <c r="DV574" s="8"/>
      <c r="DW574" s="8"/>
      <c r="DX574" s="8"/>
      <c r="DY574" s="8"/>
      <c r="DZ574" s="8"/>
      <c r="EA574" s="8"/>
      <c r="EB574" s="8"/>
      <c r="EC574" s="8"/>
      <c r="ED574" s="8"/>
      <c r="EE574" s="8"/>
      <c r="EF574" s="8"/>
      <c r="EG574" s="8"/>
      <c r="EH574" s="8"/>
      <c r="EI574" s="8"/>
      <c r="EJ574" s="8"/>
      <c r="EK574" s="8"/>
      <c r="EL574" s="8"/>
      <c r="EM574" s="8"/>
      <c r="EN574" s="8"/>
      <c r="EO574" s="8"/>
      <c r="EP574" s="8"/>
      <c r="EQ574" s="8"/>
      <c r="ER574" s="8"/>
      <c r="ES574" s="8"/>
      <c r="ET574" s="8"/>
      <c r="EU574" s="8"/>
      <c r="EV574" s="8"/>
      <c r="EW574" s="8"/>
      <c r="EX574" s="8"/>
      <c r="EY574" s="8"/>
      <c r="EZ574" s="8"/>
      <c r="FA574" s="8"/>
      <c r="FB574" s="8"/>
      <c r="FC574" s="8"/>
      <c r="FD574" s="8"/>
      <c r="FE574" s="8"/>
      <c r="FF574" s="8"/>
      <c r="FG574" s="8"/>
      <c r="FH574" s="8"/>
      <c r="FI574" s="8"/>
      <c r="FJ574" s="8"/>
    </row>
    <row r="575" spans="1:166" x14ac:dyDescent="0.25">
      <c r="A575" t="s">
        <v>129</v>
      </c>
      <c r="C575" s="6">
        <v>39904</v>
      </c>
      <c r="D575" s="5"/>
      <c r="E575" s="6"/>
      <c r="G575">
        <v>121</v>
      </c>
      <c r="H575" t="s">
        <v>115</v>
      </c>
      <c r="I575" s="7">
        <v>8.3000000000000007</v>
      </c>
      <c r="J575">
        <v>750</v>
      </c>
      <c r="K575" s="5">
        <f t="shared" si="9"/>
        <v>160.64257028112448</v>
      </c>
      <c r="L575" s="5"/>
      <c r="M575" s="8"/>
      <c r="N575" s="8"/>
      <c r="O575" s="8"/>
      <c r="P575" s="8"/>
      <c r="Q575" s="5"/>
      <c r="R575" s="5"/>
      <c r="S575" s="5"/>
      <c r="T575" s="5"/>
      <c r="U575" s="5"/>
      <c r="V575" s="5"/>
      <c r="W575" s="5"/>
      <c r="X575" s="8"/>
      <c r="Y575" s="8"/>
      <c r="Z575" s="8"/>
      <c r="AA575" s="8"/>
      <c r="AB575" s="8"/>
      <c r="AC575" s="5"/>
      <c r="AD575" s="8"/>
      <c r="AE575" s="8"/>
      <c r="AF575" s="8"/>
      <c r="AG575" s="8"/>
      <c r="AH575" s="8"/>
      <c r="AI575" s="8"/>
      <c r="AJ575" s="5"/>
      <c r="AK575" s="8"/>
      <c r="AL575" s="8"/>
      <c r="AM575" s="8"/>
      <c r="AN575" s="8"/>
      <c r="AO575" s="8"/>
      <c r="AP575" s="8"/>
      <c r="AQ575" s="9"/>
      <c r="AR575" s="8"/>
      <c r="AS575" s="8"/>
      <c r="AT575" s="8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8"/>
      <c r="BJ575" s="5"/>
      <c r="BK575" s="5"/>
      <c r="BL575" s="5"/>
      <c r="BM575" s="8"/>
      <c r="BN575" s="8"/>
      <c r="BO575" s="7"/>
      <c r="BP575" s="5"/>
      <c r="BQ575" s="5"/>
      <c r="BR575" s="5"/>
      <c r="BS575" s="5"/>
      <c r="BT575" s="7"/>
      <c r="BU575" s="7"/>
      <c r="BV575" s="7"/>
      <c r="BW575" s="7"/>
      <c r="BX575" s="7"/>
      <c r="BY575" s="7"/>
      <c r="BZ575" s="7"/>
      <c r="CA575" s="5"/>
      <c r="CB575" s="5"/>
      <c r="CC575" s="5"/>
      <c r="CD575" s="5"/>
      <c r="CE575" s="5"/>
      <c r="CF575" s="5"/>
      <c r="CG575" s="5"/>
      <c r="CH575" s="5"/>
      <c r="CI575" s="5"/>
      <c r="CJ575" s="5">
        <v>0</v>
      </c>
      <c r="CK575" s="8">
        <v>3.9947368421052634</v>
      </c>
      <c r="CL575" s="5"/>
      <c r="CM575" s="5"/>
      <c r="CN575" s="8"/>
      <c r="CO575" s="5"/>
      <c r="CP575" s="5"/>
      <c r="CQ575" s="5"/>
      <c r="CR575" s="8"/>
      <c r="CS575" s="8"/>
      <c r="CT575" s="8"/>
      <c r="CU575" s="8"/>
      <c r="CV575" s="8"/>
      <c r="CW575" s="8"/>
      <c r="CX575" s="8"/>
      <c r="CY575" s="8"/>
      <c r="CZ575" s="8"/>
      <c r="DA575" s="8"/>
      <c r="DB575" s="8"/>
      <c r="DC575" s="8"/>
      <c r="DD575" s="8"/>
      <c r="DE575" s="8"/>
      <c r="DF575" s="8"/>
      <c r="DG575" s="8"/>
      <c r="DH575" s="8"/>
      <c r="DI575" s="8"/>
      <c r="DJ575" s="8"/>
      <c r="DK575" s="8"/>
      <c r="DL575" s="8"/>
      <c r="DM575" s="8"/>
      <c r="DN575" s="8"/>
      <c r="DO575" s="8"/>
      <c r="DP575" s="8"/>
      <c r="DQ575" s="8"/>
      <c r="DR575" s="8"/>
      <c r="DS575" s="8"/>
      <c r="DT575" s="8"/>
      <c r="DU575" s="8"/>
      <c r="DV575" s="8"/>
      <c r="DW575" s="8"/>
      <c r="DX575" s="8"/>
      <c r="DY575" s="8"/>
      <c r="DZ575" s="8"/>
      <c r="EA575" s="8"/>
      <c r="EB575" s="8"/>
      <c r="EC575" s="8"/>
      <c r="ED575" s="8"/>
      <c r="EE575" s="8"/>
      <c r="EF575" s="8"/>
      <c r="EG575" s="8"/>
      <c r="EH575" s="8"/>
      <c r="EI575" s="8"/>
      <c r="EJ575" s="8"/>
      <c r="EK575" s="8"/>
      <c r="EL575" s="8"/>
      <c r="EM575" s="8"/>
      <c r="EN575" s="8"/>
      <c r="EO575" s="8"/>
      <c r="EP575" s="8"/>
      <c r="EQ575" s="8"/>
      <c r="ER575" s="8"/>
      <c r="ES575" s="8"/>
      <c r="ET575" s="8"/>
      <c r="EU575" s="8"/>
      <c r="EV575" s="8"/>
      <c r="EW575" s="8"/>
      <c r="EX575" s="8"/>
      <c r="EY575" s="8"/>
      <c r="EZ575" s="8"/>
      <c r="FA575" s="8"/>
      <c r="FB575" s="8"/>
      <c r="FC575" s="8"/>
      <c r="FD575" s="8"/>
      <c r="FE575" s="8"/>
      <c r="FF575" s="8"/>
      <c r="FG575" s="8"/>
      <c r="FH575" s="8"/>
      <c r="FI575" s="8"/>
      <c r="FJ575" s="8"/>
    </row>
    <row r="576" spans="1:166" x14ac:dyDescent="0.25">
      <c r="A576" t="s">
        <v>129</v>
      </c>
      <c r="C576" s="6">
        <v>39910</v>
      </c>
      <c r="D576" s="5"/>
      <c r="E576" s="6"/>
      <c r="G576">
        <v>127</v>
      </c>
      <c r="H576" t="s">
        <v>115</v>
      </c>
      <c r="I576" s="7">
        <v>8.3000000000000007</v>
      </c>
      <c r="J576">
        <v>750</v>
      </c>
      <c r="K576" s="5">
        <f t="shared" si="9"/>
        <v>160.64257028112448</v>
      </c>
      <c r="L576" s="5"/>
      <c r="M576" s="8"/>
      <c r="N576" s="8"/>
      <c r="O576" s="8"/>
      <c r="P576" s="8"/>
      <c r="Q576" s="5"/>
      <c r="R576" s="5"/>
      <c r="S576" s="5"/>
      <c r="T576" s="5"/>
      <c r="U576" s="5"/>
      <c r="V576" s="5"/>
      <c r="W576" s="5"/>
      <c r="X576" s="8"/>
      <c r="Y576" s="8"/>
      <c r="Z576" s="8"/>
      <c r="AA576" s="8"/>
      <c r="AB576" s="8"/>
      <c r="AC576" s="5">
        <v>1015.2466791449253</v>
      </c>
      <c r="AD576" s="8"/>
      <c r="AE576" s="8"/>
      <c r="AF576" s="8"/>
      <c r="AG576" s="8"/>
      <c r="AH576" s="8"/>
      <c r="AI576" s="8"/>
      <c r="AJ576" s="5">
        <v>302.7665590882923</v>
      </c>
      <c r="AK576" s="8">
        <v>2.9380380673259836</v>
      </c>
      <c r="AL576" s="8"/>
      <c r="AM576" s="8"/>
      <c r="AN576" s="8"/>
      <c r="AO576" s="8"/>
      <c r="AP576" s="8"/>
      <c r="AQ576" s="9">
        <f>AK576/AJ576</f>
        <v>9.7039715223939168E-3</v>
      </c>
      <c r="AR576" s="8"/>
      <c r="AS576" s="8"/>
      <c r="AT576" s="8"/>
      <c r="AU576" s="5">
        <v>17.350092784434683</v>
      </c>
      <c r="AV576" s="5"/>
      <c r="AW576" s="5"/>
      <c r="AX576" s="5"/>
      <c r="AY576" s="5">
        <v>267.41927569008544</v>
      </c>
      <c r="AZ576" s="5"/>
      <c r="BA576" s="5"/>
      <c r="BB576" s="5"/>
      <c r="BC576" s="5"/>
      <c r="BD576" s="5"/>
      <c r="BE576" s="5"/>
      <c r="BF576" s="5">
        <v>150.29789766770079</v>
      </c>
      <c r="BG576" s="5">
        <v>161.24015932417075</v>
      </c>
      <c r="BH576" s="5">
        <v>596.30742546639158</v>
      </c>
      <c r="BI576" s="8"/>
      <c r="BJ576" s="5"/>
      <c r="BK576" s="5">
        <f>AC576+AJ576+BH576</f>
        <v>1914.3206636996092</v>
      </c>
      <c r="BL576" s="5"/>
      <c r="BM576" s="8">
        <f>BH576/BK576</f>
        <v>0.31149819190373779</v>
      </c>
      <c r="BN576" s="8"/>
      <c r="BO576" s="7"/>
      <c r="BP576" s="5"/>
      <c r="BQ576" s="5"/>
      <c r="BR576" s="5"/>
      <c r="BS576" s="5"/>
      <c r="BT576" s="7"/>
      <c r="BU576" s="7"/>
      <c r="BV576" s="7"/>
      <c r="BW576" s="7"/>
      <c r="BX576" s="8">
        <f>AC576/BK576</f>
        <v>0.5303430602806446</v>
      </c>
      <c r="BY576" s="8">
        <f>AJ576/BK576</f>
        <v>0.15815874781561765</v>
      </c>
      <c r="BZ576" s="8">
        <f>BH576/BK576</f>
        <v>0.31149819190373779</v>
      </c>
      <c r="CA576" s="5">
        <v>292.06271277864897</v>
      </c>
      <c r="CB576" s="5">
        <v>104.83649704909101</v>
      </c>
      <c r="CC576" s="5">
        <v>127.3462718376</v>
      </c>
      <c r="CD576" s="5">
        <v>25.721607337883775</v>
      </c>
      <c r="CE576" s="5"/>
      <c r="CF576" s="5"/>
      <c r="CG576" s="5"/>
      <c r="CH576" s="5"/>
      <c r="CI576" s="5">
        <v>34.158336554074218</v>
      </c>
      <c r="CJ576" s="5"/>
      <c r="CK576" s="8"/>
      <c r="CL576" s="5"/>
      <c r="CM576" s="5"/>
      <c r="CN576" s="8"/>
      <c r="CO576" s="5"/>
      <c r="CP576" s="5"/>
      <c r="CQ576" s="5"/>
      <c r="CR576" s="8"/>
      <c r="CS576" s="8"/>
      <c r="CT576" s="8"/>
      <c r="CU576" s="8"/>
      <c r="CV576" s="8"/>
      <c r="CW576" s="8"/>
      <c r="CX576" s="8"/>
      <c r="CY576" s="8"/>
      <c r="CZ576" s="8"/>
      <c r="DA576" s="8"/>
      <c r="DB576" s="8"/>
      <c r="DC576" s="8"/>
      <c r="DD576" s="8"/>
      <c r="DE576" s="8"/>
      <c r="DF576" s="8"/>
      <c r="DG576" s="8"/>
      <c r="DH576" s="8"/>
      <c r="DI576" s="8"/>
      <c r="DJ576" s="8"/>
      <c r="DK576" s="8"/>
      <c r="DL576" s="8"/>
      <c r="DM576" s="8"/>
      <c r="DN576" s="8"/>
      <c r="DO576" s="8"/>
      <c r="DP576" s="8"/>
      <c r="DQ576" s="8"/>
      <c r="DR576" s="8"/>
      <c r="DS576" s="8"/>
      <c r="DT576" s="8"/>
      <c r="DU576" s="8"/>
      <c r="DV576" s="8"/>
      <c r="DW576" s="8"/>
      <c r="DX576" s="8"/>
      <c r="DY576" s="8"/>
      <c r="DZ576" s="8"/>
      <c r="EA576" s="8"/>
      <c r="EB576" s="8"/>
      <c r="EC576" s="8"/>
      <c r="ED576" s="8"/>
      <c r="EE576" s="8"/>
      <c r="EF576" s="8"/>
      <c r="EG576" s="8"/>
      <c r="EH576" s="8"/>
      <c r="EI576" s="8"/>
      <c r="EJ576" s="8"/>
      <c r="EK576" s="8"/>
      <c r="EL576" s="8"/>
      <c r="EM576" s="8"/>
      <c r="EN576" s="8"/>
      <c r="EO576" s="8"/>
      <c r="EP576" s="8"/>
      <c r="EQ576" s="8"/>
      <c r="ER576" s="8"/>
      <c r="ES576" s="8"/>
      <c r="ET576" s="8"/>
      <c r="EU576" s="8"/>
      <c r="EV576" s="8"/>
      <c r="EW576" s="8"/>
      <c r="EX576" s="8"/>
      <c r="EY576" s="8"/>
      <c r="EZ576" s="8"/>
      <c r="FA576" s="8"/>
      <c r="FB576" s="8"/>
      <c r="FC576" s="8"/>
      <c r="FD576" s="8"/>
      <c r="FE576" s="8"/>
      <c r="FF576" s="8"/>
      <c r="FG576" s="8"/>
      <c r="FH576" s="8"/>
      <c r="FI576" s="8"/>
      <c r="FJ576" s="8"/>
    </row>
    <row r="577" spans="1:166" x14ac:dyDescent="0.25">
      <c r="A577" t="s">
        <v>129</v>
      </c>
      <c r="C577" s="6">
        <v>39911</v>
      </c>
      <c r="D577" s="5"/>
      <c r="E577" s="6"/>
      <c r="G577">
        <v>128</v>
      </c>
      <c r="H577" t="s">
        <v>115</v>
      </c>
      <c r="I577" s="7">
        <v>8.3000000000000007</v>
      </c>
      <c r="J577">
        <v>750</v>
      </c>
      <c r="K577" s="5">
        <f t="shared" si="9"/>
        <v>160.64257028112448</v>
      </c>
      <c r="L577" s="5"/>
      <c r="M577" s="8"/>
      <c r="N577" s="8"/>
      <c r="O577" s="8"/>
      <c r="P577" s="8"/>
      <c r="Q577" s="5"/>
      <c r="R577" s="5"/>
      <c r="S577" s="5"/>
      <c r="T577" s="5"/>
      <c r="U577" s="5"/>
      <c r="V577" s="5"/>
      <c r="W577" s="5"/>
      <c r="X577" s="8"/>
      <c r="Y577" s="8"/>
      <c r="Z577" s="8"/>
      <c r="AA577" s="8"/>
      <c r="AB577" s="8"/>
      <c r="AC577" s="5"/>
      <c r="AD577" s="8"/>
      <c r="AE577" s="8"/>
      <c r="AF577" s="8"/>
      <c r="AG577" s="8"/>
      <c r="AH577" s="8"/>
      <c r="AI577" s="8"/>
      <c r="AJ577" s="5"/>
      <c r="AK577" s="8"/>
      <c r="AL577" s="8"/>
      <c r="AM577" s="8"/>
      <c r="AN577" s="8"/>
      <c r="AO577" s="8"/>
      <c r="AP577" s="8"/>
      <c r="AQ577" s="9"/>
      <c r="AR577" s="8"/>
      <c r="AS577" s="8"/>
      <c r="AT577" s="8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8"/>
      <c r="BJ577" s="5"/>
      <c r="BK577" s="5"/>
      <c r="BL577" s="5"/>
      <c r="BM577" s="8"/>
      <c r="BN577" s="8"/>
      <c r="BO577" s="7"/>
      <c r="BP577" s="5"/>
      <c r="BQ577" s="5"/>
      <c r="BR577" s="5"/>
      <c r="BS577" s="5"/>
      <c r="BT577" s="7"/>
      <c r="BU577" s="7"/>
      <c r="BV577" s="7"/>
      <c r="BW577" s="7"/>
      <c r="BX577" s="7"/>
      <c r="BY577" s="7"/>
      <c r="BZ577" s="7"/>
      <c r="CA577" s="5"/>
      <c r="CB577" s="5"/>
      <c r="CC577" s="5"/>
      <c r="CD577" s="5"/>
      <c r="CE577" s="5"/>
      <c r="CF577" s="5"/>
      <c r="CG577" s="5"/>
      <c r="CH577" s="5"/>
      <c r="CI577" s="5"/>
      <c r="CJ577" s="5">
        <v>2.2992216615315515</v>
      </c>
      <c r="CK577" s="8">
        <v>4.7661971830985914</v>
      </c>
      <c r="CL577" s="5"/>
      <c r="CM577" s="5"/>
      <c r="CN577" s="8"/>
      <c r="CO577" s="5"/>
      <c r="CP577" s="5"/>
      <c r="CQ577" s="5"/>
      <c r="CR577" s="8"/>
      <c r="CS577" s="8"/>
      <c r="CT577" s="8"/>
      <c r="CU577" s="8"/>
      <c r="CV577" s="8"/>
      <c r="CW577" s="8"/>
      <c r="CX577" s="8"/>
      <c r="CY577" s="8"/>
      <c r="CZ577" s="8"/>
      <c r="DA577" s="8"/>
      <c r="DB577" s="8"/>
      <c r="DC577" s="8"/>
      <c r="DD577" s="8"/>
      <c r="DE577" s="8"/>
      <c r="DF577" s="8"/>
      <c r="DG577" s="8"/>
      <c r="DH577" s="8"/>
      <c r="DI577" s="8"/>
      <c r="DJ577" s="8"/>
      <c r="DK577" s="8"/>
      <c r="DL577" s="8"/>
      <c r="DM577" s="8"/>
      <c r="DN577" s="8"/>
      <c r="DO577" s="8"/>
      <c r="DP577" s="8"/>
      <c r="DQ577" s="8"/>
      <c r="DR577" s="8"/>
      <c r="DS577" s="8"/>
      <c r="DT577" s="8"/>
      <c r="DU577" s="8"/>
      <c r="DV577" s="8"/>
      <c r="DW577" s="8"/>
      <c r="DX577" s="8"/>
      <c r="DY577" s="8"/>
      <c r="DZ577" s="8"/>
      <c r="EA577" s="8"/>
      <c r="EB577" s="8"/>
      <c r="EC577" s="8"/>
      <c r="ED577" s="8"/>
      <c r="EE577" s="8"/>
      <c r="EF577" s="8"/>
      <c r="EG577" s="8"/>
      <c r="EH577" s="8"/>
      <c r="EI577" s="8"/>
      <c r="EJ577" s="8"/>
      <c r="EK577" s="8"/>
      <c r="EL577" s="8"/>
      <c r="EM577" s="8"/>
      <c r="EN577" s="8"/>
      <c r="EO577" s="8"/>
      <c r="EP577" s="8"/>
      <c r="EQ577" s="8"/>
      <c r="ER577" s="8"/>
      <c r="ES577" s="8"/>
      <c r="ET577" s="8"/>
      <c r="EU577" s="8"/>
      <c r="EV577" s="8"/>
      <c r="EW577" s="8"/>
      <c r="EX577" s="8"/>
      <c r="EY577" s="8"/>
      <c r="EZ577" s="8"/>
      <c r="FA577" s="8"/>
      <c r="FB577" s="8"/>
      <c r="FC577" s="8"/>
      <c r="FD577" s="8"/>
      <c r="FE577" s="8"/>
      <c r="FF577" s="8"/>
      <c r="FG577" s="8"/>
      <c r="FH577" s="8"/>
      <c r="FI577" s="8"/>
      <c r="FJ577" s="8"/>
    </row>
    <row r="578" spans="1:166" x14ac:dyDescent="0.25">
      <c r="A578" t="s">
        <v>129</v>
      </c>
      <c r="C578" s="6">
        <v>39920</v>
      </c>
      <c r="D578" s="5"/>
      <c r="E578" s="6"/>
      <c r="G578">
        <v>137</v>
      </c>
      <c r="H578" t="s">
        <v>115</v>
      </c>
      <c r="I578" s="7">
        <v>8.3000000000000007</v>
      </c>
      <c r="J578">
        <v>750</v>
      </c>
      <c r="K578" s="5">
        <f t="shared" si="9"/>
        <v>160.64257028112448</v>
      </c>
      <c r="L578" s="5"/>
      <c r="M578" s="8"/>
      <c r="N578" s="8"/>
      <c r="O578" s="8"/>
      <c r="P578" s="8"/>
      <c r="Q578" s="5"/>
      <c r="R578" s="5"/>
      <c r="S578" s="5"/>
      <c r="T578" s="5"/>
      <c r="U578" s="5"/>
      <c r="V578" s="5"/>
      <c r="W578" s="5"/>
      <c r="X578" s="8"/>
      <c r="Y578" s="8"/>
      <c r="Z578" s="8"/>
      <c r="AA578" s="8"/>
      <c r="AB578" s="8"/>
      <c r="AC578" s="5"/>
      <c r="AD578" s="8"/>
      <c r="AE578" s="8"/>
      <c r="AF578" s="8"/>
      <c r="AG578" s="8"/>
      <c r="AH578" s="8"/>
      <c r="AI578" s="8"/>
      <c r="AJ578" s="5"/>
      <c r="AK578" s="8"/>
      <c r="AL578" s="8"/>
      <c r="AM578" s="8"/>
      <c r="AN578" s="8"/>
      <c r="AO578" s="8"/>
      <c r="AP578" s="8"/>
      <c r="AQ578" s="9"/>
      <c r="AR578" s="8"/>
      <c r="AS578" s="8"/>
      <c r="AT578" s="8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8"/>
      <c r="BJ578" s="5"/>
      <c r="BK578" s="5"/>
      <c r="BL578" s="5"/>
      <c r="BM578" s="8"/>
      <c r="BN578" s="8"/>
      <c r="BO578" s="7"/>
      <c r="BP578" s="5"/>
      <c r="BQ578" s="5"/>
      <c r="BR578" s="5"/>
      <c r="BS578" s="5"/>
      <c r="BT578" s="7"/>
      <c r="BU578" s="7"/>
      <c r="BV578" s="7"/>
      <c r="BW578" s="7"/>
      <c r="BX578" s="7"/>
      <c r="BY578" s="7"/>
      <c r="BZ578" s="7"/>
      <c r="CA578" s="5"/>
      <c r="CB578" s="5"/>
      <c r="CC578" s="5"/>
      <c r="CD578" s="5"/>
      <c r="CE578" s="5"/>
      <c r="CF578" s="5"/>
      <c r="CG578" s="5"/>
      <c r="CH578" s="5"/>
      <c r="CI578" s="5"/>
      <c r="CJ578" s="5">
        <v>5.5782093302358877</v>
      </c>
      <c r="CK578" s="8">
        <v>4.1788732394366193</v>
      </c>
      <c r="CL578" s="5"/>
      <c r="CM578" s="5"/>
      <c r="CN578" s="8"/>
      <c r="CO578" s="5"/>
      <c r="CP578" s="5"/>
      <c r="CQ578" s="5"/>
      <c r="CR578" s="8"/>
      <c r="CS578" s="8"/>
      <c r="CT578" s="8"/>
      <c r="CU578" s="8"/>
      <c r="CV578" s="8"/>
      <c r="CW578" s="8"/>
      <c r="CX578" s="8"/>
      <c r="CY578" s="8"/>
      <c r="CZ578" s="8"/>
      <c r="DA578" s="8"/>
      <c r="DB578" s="8"/>
      <c r="DC578" s="8"/>
      <c r="DD578" s="8"/>
      <c r="DE578" s="8"/>
      <c r="DF578" s="8"/>
      <c r="DG578" s="8"/>
      <c r="DH578" s="8"/>
      <c r="DI578" s="8"/>
      <c r="DJ578" s="8"/>
      <c r="DK578" s="8"/>
      <c r="DL578" s="8"/>
      <c r="DM578" s="8"/>
      <c r="DN578" s="8"/>
      <c r="DO578" s="8"/>
      <c r="DP578" s="8"/>
      <c r="DQ578" s="8"/>
      <c r="DR578" s="8"/>
      <c r="DS578" s="8"/>
      <c r="DT578" s="8"/>
      <c r="DU578" s="8"/>
      <c r="DV578" s="8"/>
      <c r="DW578" s="8"/>
      <c r="DX578" s="8"/>
      <c r="DY578" s="8"/>
      <c r="DZ578" s="8"/>
      <c r="EA578" s="8"/>
      <c r="EB578" s="8"/>
      <c r="EC578" s="8"/>
      <c r="ED578" s="8"/>
      <c r="EE578" s="8"/>
      <c r="EF578" s="8"/>
      <c r="EG578" s="8"/>
      <c r="EH578" s="8"/>
      <c r="EI578" s="8"/>
      <c r="EJ578" s="8"/>
      <c r="EK578" s="8"/>
      <c r="EL578" s="8"/>
      <c r="EM578" s="8"/>
      <c r="EN578" s="8"/>
      <c r="EO578" s="8"/>
      <c r="EP578" s="8"/>
      <c r="EQ578" s="8"/>
      <c r="ER578" s="8"/>
      <c r="ES578" s="8"/>
      <c r="ET578" s="8"/>
      <c r="EU578" s="8"/>
      <c r="EV578" s="8"/>
      <c r="EW578" s="8"/>
      <c r="EX578" s="8"/>
      <c r="EY578" s="8"/>
      <c r="EZ578" s="8"/>
      <c r="FA578" s="8"/>
      <c r="FB578" s="8"/>
      <c r="FC578" s="8"/>
      <c r="FD578" s="8"/>
      <c r="FE578" s="8"/>
      <c r="FF578" s="8"/>
      <c r="FG578" s="8"/>
      <c r="FH578" s="8"/>
      <c r="FI578" s="8"/>
      <c r="FJ578" s="8"/>
    </row>
    <row r="579" spans="1:166" x14ac:dyDescent="0.25">
      <c r="A579" t="s">
        <v>129</v>
      </c>
      <c r="C579" s="6">
        <v>39925</v>
      </c>
      <c r="D579" s="5"/>
      <c r="E579" s="6"/>
      <c r="G579">
        <v>142</v>
      </c>
      <c r="H579" t="s">
        <v>115</v>
      </c>
      <c r="I579" s="7">
        <v>8.3000000000000007</v>
      </c>
      <c r="J579">
        <v>750</v>
      </c>
      <c r="K579" s="5">
        <f t="shared" si="9"/>
        <v>160.64257028112448</v>
      </c>
      <c r="L579" s="5"/>
      <c r="M579" s="8"/>
      <c r="N579" s="8"/>
      <c r="O579" s="8"/>
      <c r="P579" s="8"/>
      <c r="Q579" s="5"/>
      <c r="R579" s="5"/>
      <c r="S579" s="5"/>
      <c r="T579" s="5"/>
      <c r="U579" s="5"/>
      <c r="V579" s="5"/>
      <c r="W579" s="5"/>
      <c r="X579" s="8"/>
      <c r="Y579" s="8"/>
      <c r="Z579" s="8"/>
      <c r="AA579" s="8"/>
      <c r="AB579" s="8"/>
      <c r="AC579" s="5"/>
      <c r="AD579" s="8"/>
      <c r="AE579" s="8"/>
      <c r="AF579" s="8"/>
      <c r="AG579" s="8"/>
      <c r="AH579" s="8"/>
      <c r="AI579" s="8"/>
      <c r="AJ579" s="5"/>
      <c r="AK579" s="8"/>
      <c r="AL579" s="8"/>
      <c r="AM579" s="8"/>
      <c r="AN579" s="8"/>
      <c r="AO579" s="8"/>
      <c r="AP579" s="8"/>
      <c r="AQ579" s="9"/>
      <c r="AR579" s="8"/>
      <c r="AS579" s="8"/>
      <c r="AT579" s="8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8"/>
      <c r="BJ579" s="5"/>
      <c r="BK579" s="5"/>
      <c r="BL579" s="5"/>
      <c r="BM579" s="8"/>
      <c r="BN579" s="8"/>
      <c r="BO579" s="7"/>
      <c r="BP579" s="5"/>
      <c r="BQ579" s="5"/>
      <c r="BR579" s="5"/>
      <c r="BS579" s="5"/>
      <c r="BT579" s="7"/>
      <c r="BU579" s="7"/>
      <c r="BV579" s="7"/>
      <c r="BW579" s="7"/>
      <c r="BX579" s="7"/>
      <c r="BY579" s="7"/>
      <c r="BZ579" s="7"/>
      <c r="CA579" s="5"/>
      <c r="CB579" s="5"/>
      <c r="CC579" s="5"/>
      <c r="CD579" s="5"/>
      <c r="CE579" s="5"/>
      <c r="CF579" s="5"/>
      <c r="CG579" s="5"/>
      <c r="CH579" s="5"/>
      <c r="CI579" s="5"/>
      <c r="CJ579" s="5">
        <v>11.541025946955074</v>
      </c>
      <c r="CK579" s="8">
        <v>4.6712328767123283</v>
      </c>
      <c r="CL579" s="5"/>
      <c r="CM579" s="5"/>
      <c r="CN579" s="8"/>
      <c r="CO579" s="5"/>
      <c r="CP579" s="5"/>
      <c r="CQ579" s="5"/>
      <c r="CR579" s="8"/>
      <c r="CS579" s="8"/>
      <c r="CT579" s="8"/>
      <c r="CU579" s="8"/>
      <c r="CV579" s="8"/>
      <c r="CW579" s="8"/>
      <c r="CX579" s="8"/>
      <c r="CY579" s="8"/>
      <c r="CZ579" s="8"/>
      <c r="DA579" s="8"/>
      <c r="DB579" s="8"/>
      <c r="DC579" s="8"/>
      <c r="DD579" s="8"/>
      <c r="DE579" s="8"/>
      <c r="DF579" s="8"/>
      <c r="DG579" s="8"/>
      <c r="DH579" s="8"/>
      <c r="DI579" s="8"/>
      <c r="DJ579" s="8"/>
      <c r="DK579" s="8"/>
      <c r="DL579" s="8"/>
      <c r="DM579" s="8"/>
      <c r="DN579" s="8"/>
      <c r="DO579" s="8"/>
      <c r="DP579" s="8"/>
      <c r="DQ579" s="8"/>
      <c r="DR579" s="8"/>
      <c r="DS579" s="8"/>
      <c r="DT579" s="8"/>
      <c r="DU579" s="8"/>
      <c r="DV579" s="8"/>
      <c r="DW579" s="8"/>
      <c r="DX579" s="8"/>
      <c r="DY579" s="8"/>
      <c r="DZ579" s="8"/>
      <c r="EA579" s="8"/>
      <c r="EB579" s="8"/>
      <c r="EC579" s="8"/>
      <c r="ED579" s="8"/>
      <c r="EE579" s="8"/>
      <c r="EF579" s="8"/>
      <c r="EG579" s="8"/>
      <c r="EH579" s="8"/>
      <c r="EI579" s="8"/>
      <c r="EJ579" s="8"/>
      <c r="EK579" s="8"/>
      <c r="EL579" s="8"/>
      <c r="EM579" s="8"/>
      <c r="EN579" s="8"/>
      <c r="EO579" s="8"/>
      <c r="EP579" s="8"/>
      <c r="EQ579" s="8"/>
      <c r="ER579" s="8"/>
      <c r="ES579" s="8"/>
      <c r="ET579" s="8"/>
      <c r="EU579" s="8"/>
      <c r="EV579" s="8"/>
      <c r="EW579" s="8"/>
      <c r="EX579" s="8"/>
      <c r="EY579" s="8"/>
      <c r="EZ579" s="8"/>
      <c r="FA579" s="8"/>
      <c r="FB579" s="8"/>
      <c r="FC579" s="8"/>
      <c r="FD579" s="8"/>
      <c r="FE579" s="8"/>
      <c r="FF579" s="8"/>
      <c r="FG579" s="8"/>
      <c r="FH579" s="8"/>
      <c r="FI579" s="8"/>
      <c r="FJ579" s="8"/>
    </row>
    <row r="580" spans="1:166" x14ac:dyDescent="0.25">
      <c r="A580" t="s">
        <v>129</v>
      </c>
      <c r="C580" s="6">
        <v>39932</v>
      </c>
      <c r="D580" s="5"/>
      <c r="E580" s="6"/>
      <c r="G580">
        <v>149</v>
      </c>
      <c r="H580" t="s">
        <v>115</v>
      </c>
      <c r="I580" s="7">
        <v>8.3000000000000007</v>
      </c>
      <c r="J580">
        <v>750</v>
      </c>
      <c r="K580" s="5">
        <f t="shared" si="9"/>
        <v>160.64257028112448</v>
      </c>
      <c r="L580" s="5"/>
      <c r="M580" s="8"/>
      <c r="N580" s="8"/>
      <c r="O580" s="8"/>
      <c r="P580" s="8"/>
      <c r="Q580" s="5"/>
      <c r="R580" s="5"/>
      <c r="S580" s="5"/>
      <c r="T580" s="5"/>
      <c r="U580" s="5"/>
      <c r="V580" s="5"/>
      <c r="W580" s="5"/>
      <c r="X580" s="8"/>
      <c r="Y580" s="8"/>
      <c r="Z580" s="8"/>
      <c r="AA580" s="8"/>
      <c r="AB580" s="8"/>
      <c r="AC580" s="5"/>
      <c r="AD580" s="8"/>
      <c r="AE580" s="8"/>
      <c r="AF580" s="8"/>
      <c r="AG580" s="8"/>
      <c r="AH580" s="8"/>
      <c r="AI580" s="8"/>
      <c r="AJ580" s="5"/>
      <c r="AK580" s="8"/>
      <c r="AL580" s="8"/>
      <c r="AM580" s="8"/>
      <c r="AN580" s="8"/>
      <c r="AO580" s="8"/>
      <c r="AP580" s="8"/>
      <c r="AQ580" s="9"/>
      <c r="AR580" s="8"/>
      <c r="AS580" s="8"/>
      <c r="AT580" s="8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8"/>
      <c r="BJ580" s="5"/>
      <c r="BK580" s="5"/>
      <c r="BL580" s="5"/>
      <c r="BM580" s="8"/>
      <c r="BN580" s="8"/>
      <c r="BO580" s="7"/>
      <c r="BP580" s="5"/>
      <c r="BQ580" s="5"/>
      <c r="BR580" s="5"/>
      <c r="BS580" s="5"/>
      <c r="BT580" s="7"/>
      <c r="BU580" s="7"/>
      <c r="BV580" s="7"/>
      <c r="BW580" s="7"/>
      <c r="BX580" s="7"/>
      <c r="BY580" s="7"/>
      <c r="BZ580" s="7"/>
      <c r="CA580" s="5"/>
      <c r="CB580" s="5"/>
      <c r="CC580" s="5"/>
      <c r="CD580" s="5"/>
      <c r="CE580" s="5"/>
      <c r="CF580" s="5"/>
      <c r="CG580" s="5"/>
      <c r="CH580" s="5"/>
      <c r="CI580" s="5"/>
      <c r="CJ580" s="5">
        <v>21.786458735428084</v>
      </c>
      <c r="CK580" s="8">
        <v>4.6590163934426227</v>
      </c>
      <c r="CL580" s="5"/>
      <c r="CM580" s="5"/>
      <c r="CN580" s="8"/>
      <c r="CO580" s="5"/>
      <c r="CP580" s="5"/>
      <c r="CQ580" s="5"/>
      <c r="CR580" s="8"/>
      <c r="CS580" s="8"/>
      <c r="CT580" s="8"/>
      <c r="CU580" s="8"/>
      <c r="CV580" s="8"/>
      <c r="CW580" s="8"/>
      <c r="CX580" s="8"/>
      <c r="CY580" s="8"/>
      <c r="CZ580" s="8"/>
      <c r="DA580" s="8"/>
      <c r="DB580" s="8"/>
      <c r="DC580" s="8"/>
      <c r="DD580" s="8"/>
      <c r="DE580" s="8"/>
      <c r="DF580" s="8"/>
      <c r="DG580" s="8"/>
      <c r="DH580" s="8"/>
      <c r="DI580" s="8"/>
      <c r="DJ580" s="8"/>
      <c r="DK580" s="8"/>
      <c r="DL580" s="8"/>
      <c r="DM580" s="8"/>
      <c r="DN580" s="8"/>
      <c r="DO580" s="8"/>
      <c r="DP580" s="8"/>
      <c r="DQ580" s="8"/>
      <c r="DR580" s="8"/>
      <c r="DS580" s="8"/>
      <c r="DT580" s="8"/>
      <c r="DU580" s="8"/>
      <c r="DV580" s="8"/>
      <c r="DW580" s="8"/>
      <c r="DX580" s="8"/>
      <c r="DY580" s="8"/>
      <c r="DZ580" s="8"/>
      <c r="EA580" s="8"/>
      <c r="EB580" s="8"/>
      <c r="EC580" s="8"/>
      <c r="ED580" s="8"/>
      <c r="EE580" s="8"/>
      <c r="EF580" s="8"/>
      <c r="EG580" s="8"/>
      <c r="EH580" s="8"/>
      <c r="EI580" s="8"/>
      <c r="EJ580" s="8"/>
      <c r="EK580" s="8"/>
      <c r="EL580" s="8"/>
      <c r="EM580" s="8"/>
      <c r="EN580" s="8"/>
      <c r="EO580" s="8"/>
      <c r="EP580" s="8"/>
      <c r="EQ580" s="8"/>
      <c r="ER580" s="8"/>
      <c r="ES580" s="8"/>
      <c r="ET580" s="8"/>
      <c r="EU580" s="8"/>
      <c r="EV580" s="8"/>
      <c r="EW580" s="8"/>
      <c r="EX580" s="8"/>
      <c r="EY580" s="8"/>
      <c r="EZ580" s="8"/>
      <c r="FA580" s="8"/>
      <c r="FB580" s="8"/>
      <c r="FC580" s="8"/>
      <c r="FD580" s="8"/>
      <c r="FE580" s="8"/>
      <c r="FF580" s="8"/>
      <c r="FG580" s="8"/>
      <c r="FH580" s="8"/>
      <c r="FI580" s="8"/>
      <c r="FJ580" s="8"/>
    </row>
    <row r="581" spans="1:166" x14ac:dyDescent="0.25">
      <c r="A581" t="s">
        <v>129</v>
      </c>
      <c r="C581" s="6">
        <v>39939</v>
      </c>
      <c r="D581" s="5"/>
      <c r="E581" s="6"/>
      <c r="G581">
        <v>156</v>
      </c>
      <c r="H581" t="s">
        <v>115</v>
      </c>
      <c r="I581" s="7">
        <v>8.3000000000000007</v>
      </c>
      <c r="J581">
        <v>750</v>
      </c>
      <c r="K581" s="5">
        <f t="shared" si="9"/>
        <v>160.64257028112448</v>
      </c>
      <c r="L581" s="5"/>
      <c r="M581" s="8"/>
      <c r="N581" s="8"/>
      <c r="O581" s="8"/>
      <c r="P581" s="8"/>
      <c r="Q581" s="5"/>
      <c r="R581" s="5"/>
      <c r="S581" s="5"/>
      <c r="T581" s="5"/>
      <c r="U581" s="5"/>
      <c r="V581" s="5"/>
      <c r="W581" s="5"/>
      <c r="X581" s="8"/>
      <c r="Y581" s="8"/>
      <c r="Z581" s="8"/>
      <c r="AA581" s="8"/>
      <c r="AB581" s="8"/>
      <c r="AC581" s="5"/>
      <c r="AD581" s="8"/>
      <c r="AE581" s="8"/>
      <c r="AF581" s="8"/>
      <c r="AG581" s="8"/>
      <c r="AH581" s="8"/>
      <c r="AI581" s="8"/>
      <c r="AJ581" s="5"/>
      <c r="AK581" s="8"/>
      <c r="AL581" s="8"/>
      <c r="AM581" s="8"/>
      <c r="AN581" s="8"/>
      <c r="AO581" s="8"/>
      <c r="AP581" s="8"/>
      <c r="AQ581" s="9"/>
      <c r="AR581" s="8"/>
      <c r="AS581" s="8"/>
      <c r="AT581" s="8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8"/>
      <c r="BJ581" s="5"/>
      <c r="BK581" s="5"/>
      <c r="BL581" s="5"/>
      <c r="BM581" s="8"/>
      <c r="BN581" s="8"/>
      <c r="BO581" s="7"/>
      <c r="BP581" s="5"/>
      <c r="BQ581" s="5"/>
      <c r="BR581" s="5"/>
      <c r="BS581" s="5"/>
      <c r="BT581" s="7"/>
      <c r="BU581" s="7"/>
      <c r="BV581" s="7"/>
      <c r="BW581" s="7"/>
      <c r="BX581" s="7"/>
      <c r="BY581" s="7"/>
      <c r="BZ581" s="7"/>
      <c r="CA581" s="5"/>
      <c r="CB581" s="5"/>
      <c r="CC581" s="5"/>
      <c r="CD581" s="5"/>
      <c r="CE581" s="5"/>
      <c r="CF581" s="5"/>
      <c r="CG581" s="5"/>
      <c r="CH581" s="5"/>
      <c r="CI581" s="5"/>
      <c r="CJ581" s="5">
        <v>41.685674782254729</v>
      </c>
      <c r="CK581" s="8">
        <v>4.7906832298136646</v>
      </c>
      <c r="CL581" s="5"/>
      <c r="CM581" s="5"/>
      <c r="CN581" s="8"/>
      <c r="CO581" s="5"/>
      <c r="CP581" s="5"/>
      <c r="CQ581" s="5"/>
      <c r="CR581" s="8"/>
      <c r="CS581" s="8"/>
      <c r="CT581" s="8"/>
      <c r="CU581" s="8"/>
      <c r="CV581" s="8"/>
      <c r="CW581" s="8"/>
      <c r="CX581" s="8"/>
      <c r="CY581" s="8"/>
      <c r="CZ581" s="8"/>
      <c r="DA581" s="8"/>
      <c r="DB581" s="8"/>
      <c r="DC581" s="8"/>
      <c r="DD581" s="8"/>
      <c r="DE581" s="8"/>
      <c r="DF581" s="8"/>
      <c r="DG581" s="8"/>
      <c r="DH581" s="8"/>
      <c r="DI581" s="8"/>
      <c r="DJ581" s="8"/>
      <c r="DK581" s="8"/>
      <c r="DL581" s="8"/>
      <c r="DM581" s="8"/>
      <c r="DN581" s="8"/>
      <c r="DO581" s="8"/>
      <c r="DP581" s="8"/>
      <c r="DQ581" s="8"/>
      <c r="DR581" s="8"/>
      <c r="DS581" s="8"/>
      <c r="DT581" s="8"/>
      <c r="DU581" s="8"/>
      <c r="DV581" s="8"/>
      <c r="DW581" s="8"/>
      <c r="DX581" s="8"/>
      <c r="DY581" s="8"/>
      <c r="DZ581" s="8"/>
      <c r="EA581" s="8"/>
      <c r="EB581" s="8"/>
      <c r="EC581" s="8"/>
      <c r="ED581" s="8"/>
      <c r="EE581" s="8"/>
      <c r="EF581" s="8"/>
      <c r="EG581" s="8"/>
      <c r="EH581" s="8"/>
      <c r="EI581" s="8"/>
      <c r="EJ581" s="8"/>
      <c r="EK581" s="8"/>
      <c r="EL581" s="8"/>
      <c r="EM581" s="8"/>
      <c r="EN581" s="8"/>
      <c r="EO581" s="8"/>
      <c r="EP581" s="8"/>
      <c r="EQ581" s="8"/>
      <c r="ER581" s="8"/>
      <c r="ES581" s="8"/>
      <c r="ET581" s="8"/>
      <c r="EU581" s="8"/>
      <c r="EV581" s="8"/>
      <c r="EW581" s="8"/>
      <c r="EX581" s="8"/>
      <c r="EY581" s="8"/>
      <c r="EZ581" s="8"/>
      <c r="FA581" s="8"/>
      <c r="FB581" s="8"/>
      <c r="FC581" s="8"/>
      <c r="FD581" s="8"/>
      <c r="FE581" s="8"/>
      <c r="FF581" s="8"/>
      <c r="FG581" s="8"/>
      <c r="FH581" s="8"/>
      <c r="FI581" s="8"/>
      <c r="FJ581" s="8"/>
    </row>
    <row r="582" spans="1:166" x14ac:dyDescent="0.25">
      <c r="A582" t="s">
        <v>129</v>
      </c>
      <c r="C582" s="6">
        <v>39945</v>
      </c>
      <c r="D582" s="5">
        <v>9</v>
      </c>
      <c r="E582" s="6" t="s">
        <v>207</v>
      </c>
      <c r="F582" t="s">
        <v>15</v>
      </c>
      <c r="G582">
        <v>162</v>
      </c>
      <c r="H582" t="s">
        <v>115</v>
      </c>
      <c r="I582" s="7">
        <v>8.3000000000000007</v>
      </c>
      <c r="J582">
        <v>750</v>
      </c>
      <c r="K582" s="5">
        <f t="shared" si="9"/>
        <v>160.64257028112448</v>
      </c>
      <c r="L582" s="5"/>
      <c r="M582" s="8"/>
      <c r="N582" s="8"/>
      <c r="O582" s="8"/>
      <c r="P582" s="8"/>
      <c r="Q582" s="5"/>
      <c r="R582" s="5"/>
      <c r="S582" s="5"/>
      <c r="T582" s="5"/>
      <c r="U582" s="5"/>
      <c r="V582" s="5">
        <v>162</v>
      </c>
      <c r="W582" s="5"/>
      <c r="X582" s="8"/>
      <c r="Y582" s="8"/>
      <c r="Z582" s="8"/>
      <c r="AA582" s="8"/>
      <c r="AB582" s="8"/>
      <c r="AC582" s="5"/>
      <c r="AD582" s="8"/>
      <c r="AE582" s="8"/>
      <c r="AF582" s="8"/>
      <c r="AG582" s="8"/>
      <c r="AH582" s="8"/>
      <c r="AI582" s="8"/>
      <c r="AJ582" s="5"/>
      <c r="AK582" s="8"/>
      <c r="AL582" s="8"/>
      <c r="AM582" s="8"/>
      <c r="AN582" s="8"/>
      <c r="AO582" s="8"/>
      <c r="AP582" s="8"/>
      <c r="AQ582" s="9"/>
      <c r="AR582" s="8"/>
      <c r="AS582" s="8"/>
      <c r="AT582" s="8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8"/>
      <c r="BJ582" s="5"/>
      <c r="BK582" s="5"/>
      <c r="BL582" s="5"/>
      <c r="BM582" s="8"/>
      <c r="BN582" s="8"/>
      <c r="BO582" s="7"/>
      <c r="BP582" s="5"/>
      <c r="BQ582" s="5"/>
      <c r="BR582" s="5"/>
      <c r="BS582" s="5"/>
      <c r="BT582" s="7"/>
      <c r="BU582" s="7"/>
      <c r="BV582" s="7"/>
      <c r="BW582" s="7"/>
      <c r="BX582" s="7"/>
      <c r="BY582" s="7"/>
      <c r="BZ582" s="7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8"/>
      <c r="CL582" s="5"/>
      <c r="CM582" s="5"/>
      <c r="CN582" s="8"/>
      <c r="CO582" s="5"/>
      <c r="CP582" s="5"/>
      <c r="CQ582" s="5"/>
      <c r="CR582" s="8"/>
      <c r="CS582" s="8"/>
      <c r="CT582" s="8"/>
      <c r="CU582" s="8"/>
      <c r="CV582" s="8"/>
      <c r="CW582" s="8"/>
      <c r="CX582" s="8"/>
      <c r="CY582" s="8"/>
      <c r="CZ582" s="8"/>
      <c r="DA582" s="8"/>
      <c r="DB582" s="8"/>
      <c r="DC582" s="8"/>
      <c r="DD582" s="8"/>
      <c r="DE582" s="8"/>
      <c r="DF582" s="8"/>
      <c r="DG582" s="8"/>
      <c r="DH582" s="8"/>
      <c r="DI582" s="8"/>
      <c r="DJ582" s="8"/>
      <c r="DK582" s="8"/>
      <c r="DL582" s="8"/>
      <c r="DM582" s="8"/>
      <c r="DN582" s="8"/>
      <c r="DO582" s="8"/>
      <c r="DP582" s="8"/>
      <c r="DQ582" s="8"/>
      <c r="DR582" s="8"/>
      <c r="DS582" s="8"/>
      <c r="DT582" s="8"/>
      <c r="DU582" s="8"/>
      <c r="DV582" s="8"/>
      <c r="DW582" s="8"/>
      <c r="DX582" s="8"/>
      <c r="DY582" s="8"/>
      <c r="DZ582" s="8"/>
      <c r="EA582" s="8"/>
      <c r="EB582" s="8"/>
      <c r="EC582" s="8"/>
      <c r="ED582" s="8"/>
      <c r="EE582" s="8"/>
      <c r="EF582" s="8"/>
      <c r="EG582" s="8"/>
      <c r="EH582" s="8"/>
      <c r="EI582" s="8"/>
      <c r="EJ582" s="8"/>
      <c r="EK582" s="8"/>
      <c r="EL582" s="8"/>
      <c r="EM582" s="8"/>
      <c r="EN582" s="8"/>
      <c r="EO582" s="8"/>
      <c r="EP582" s="8"/>
      <c r="EQ582" s="8"/>
      <c r="ER582" s="8"/>
      <c r="ES582" s="8"/>
      <c r="ET582" s="8"/>
      <c r="EU582" s="8"/>
      <c r="EV582" s="8"/>
      <c r="EW582" s="8"/>
      <c r="EX582" s="8"/>
      <c r="EY582" s="8"/>
      <c r="EZ582" s="8"/>
      <c r="FA582" s="8"/>
      <c r="FB582" s="8"/>
      <c r="FC582" s="8"/>
      <c r="FD582" s="8"/>
      <c r="FE582" s="8"/>
      <c r="FF582" s="8"/>
      <c r="FG582" s="8"/>
      <c r="FH582" s="8"/>
      <c r="FI582" s="8"/>
      <c r="FJ582" s="8"/>
    </row>
    <row r="583" spans="1:166" x14ac:dyDescent="0.25">
      <c r="A583" t="s">
        <v>129</v>
      </c>
      <c r="C583" s="6">
        <v>39946</v>
      </c>
      <c r="D583" s="5"/>
      <c r="E583" s="6"/>
      <c r="G583">
        <v>163</v>
      </c>
      <c r="H583" t="s">
        <v>115</v>
      </c>
      <c r="I583" s="7">
        <v>8.3000000000000007</v>
      </c>
      <c r="J583">
        <v>750</v>
      </c>
      <c r="K583" s="5">
        <f t="shared" si="9"/>
        <v>160.64257028112448</v>
      </c>
      <c r="L583" s="5"/>
      <c r="M583" s="8"/>
      <c r="N583" s="8"/>
      <c r="O583" s="8"/>
      <c r="P583" s="8"/>
      <c r="Q583" s="5"/>
      <c r="R583" s="5"/>
      <c r="S583" s="5"/>
      <c r="T583" s="5"/>
      <c r="U583" s="5"/>
      <c r="V583" s="5"/>
      <c r="W583" s="5"/>
      <c r="X583" s="8"/>
      <c r="Y583" s="8"/>
      <c r="Z583" s="8"/>
      <c r="AA583" s="8"/>
      <c r="AB583" s="8"/>
      <c r="AC583" s="5"/>
      <c r="AD583" s="8"/>
      <c r="AE583" s="8"/>
      <c r="AF583" s="8"/>
      <c r="AG583" s="8"/>
      <c r="AH583" s="8"/>
      <c r="AI583" s="8"/>
      <c r="AJ583" s="5"/>
      <c r="AK583" s="8"/>
      <c r="AL583" s="8"/>
      <c r="AM583" s="8"/>
      <c r="AN583" s="8"/>
      <c r="AO583" s="8"/>
      <c r="AP583" s="8"/>
      <c r="AQ583" s="9"/>
      <c r="AR583" s="8"/>
      <c r="AS583" s="8"/>
      <c r="AT583" s="8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8"/>
      <c r="BJ583" s="5"/>
      <c r="BK583" s="5"/>
      <c r="BL583" s="5"/>
      <c r="BM583" s="8"/>
      <c r="BN583" s="8"/>
      <c r="BO583" s="7"/>
      <c r="BP583" s="5"/>
      <c r="BQ583" s="5"/>
      <c r="BR583" s="5"/>
      <c r="BS583" s="5"/>
      <c r="BT583" s="7"/>
      <c r="BU583" s="7"/>
      <c r="BV583" s="7"/>
      <c r="BW583" s="7"/>
      <c r="BX583" s="7"/>
      <c r="BY583" s="7"/>
      <c r="BZ583" s="7"/>
      <c r="CA583" s="5"/>
      <c r="CB583" s="5"/>
      <c r="CC583" s="5"/>
      <c r="CD583" s="5"/>
      <c r="CE583" s="5"/>
      <c r="CF583" s="5"/>
      <c r="CG583" s="5"/>
      <c r="CH583" s="5"/>
      <c r="CI583" s="5"/>
      <c r="CJ583" s="5">
        <v>62.813002252900297</v>
      </c>
      <c r="CK583" s="8">
        <v>5.0596059113300491</v>
      </c>
      <c r="CL583" s="5"/>
      <c r="CM583" s="5"/>
      <c r="CN583" s="8"/>
      <c r="CO583" s="5"/>
      <c r="CP583" s="5"/>
      <c r="CQ583" s="5"/>
      <c r="CR583" s="8"/>
      <c r="CS583" s="8"/>
      <c r="CT583" s="8"/>
      <c r="CU583" s="8"/>
      <c r="CV583" s="8"/>
      <c r="CW583" s="8"/>
      <c r="CX583" s="8"/>
      <c r="CY583" s="8"/>
      <c r="CZ583" s="8"/>
      <c r="DA583" s="8"/>
      <c r="DB583" s="8"/>
      <c r="DC583" s="8"/>
      <c r="DD583" s="8"/>
      <c r="DE583" s="8"/>
      <c r="DF583" s="8"/>
      <c r="DG583" s="8"/>
      <c r="DH583" s="8"/>
      <c r="DI583" s="8"/>
      <c r="DJ583" s="8"/>
      <c r="DK583" s="8"/>
      <c r="DL583" s="8"/>
      <c r="DM583" s="8"/>
      <c r="DN583" s="8"/>
      <c r="DO583" s="8"/>
      <c r="DP583" s="8"/>
      <c r="DQ583" s="8"/>
      <c r="DR583" s="8"/>
      <c r="DS583" s="8"/>
      <c r="DT583" s="8"/>
      <c r="DU583" s="8"/>
      <c r="DV583" s="8"/>
      <c r="DW583" s="8"/>
      <c r="DX583" s="8"/>
      <c r="DY583" s="8"/>
      <c r="DZ583" s="8"/>
      <c r="EA583" s="8"/>
      <c r="EB583" s="8"/>
      <c r="EC583" s="8"/>
      <c r="ED583" s="8"/>
      <c r="EE583" s="8"/>
      <c r="EF583" s="8"/>
      <c r="EG583" s="8"/>
      <c r="EH583" s="8"/>
      <c r="EI583" s="8"/>
      <c r="EJ583" s="8"/>
      <c r="EK583" s="8"/>
      <c r="EL583" s="8"/>
      <c r="EM583" s="8"/>
      <c r="EN583" s="8"/>
      <c r="EO583" s="8"/>
      <c r="EP583" s="8"/>
      <c r="EQ583" s="8"/>
      <c r="ER583" s="8"/>
      <c r="ES583" s="8"/>
      <c r="ET583" s="8"/>
      <c r="EU583" s="8"/>
      <c r="EV583" s="8"/>
      <c r="EW583" s="8"/>
      <c r="EX583" s="8"/>
      <c r="EY583" s="8"/>
      <c r="EZ583" s="8"/>
      <c r="FA583" s="8"/>
      <c r="FB583" s="8"/>
      <c r="FC583" s="8"/>
      <c r="FD583" s="8"/>
      <c r="FE583" s="8"/>
      <c r="FF583" s="8"/>
      <c r="FG583" s="8"/>
      <c r="FH583" s="8"/>
      <c r="FI583" s="8"/>
      <c r="FJ583" s="8"/>
    </row>
    <row r="584" spans="1:166" x14ac:dyDescent="0.25">
      <c r="A584" t="s">
        <v>129</v>
      </c>
      <c r="C584" s="6">
        <v>39953</v>
      </c>
      <c r="D584" s="5">
        <v>10</v>
      </c>
      <c r="E584" s="6" t="s">
        <v>108</v>
      </c>
      <c r="F584" t="s">
        <v>16</v>
      </c>
      <c r="G584">
        <v>170</v>
      </c>
      <c r="H584" t="s">
        <v>115</v>
      </c>
      <c r="I584" s="7">
        <v>8.3000000000000007</v>
      </c>
      <c r="J584">
        <v>750</v>
      </c>
      <c r="K584" s="5">
        <f t="shared" si="9"/>
        <v>160.64257028112448</v>
      </c>
      <c r="L584" s="5"/>
      <c r="M584" s="8"/>
      <c r="N584" s="8"/>
      <c r="O584" s="8"/>
      <c r="P584" s="8"/>
      <c r="Q584" s="5"/>
      <c r="R584" s="5"/>
      <c r="S584" s="5"/>
      <c r="T584" s="5"/>
      <c r="U584" s="5"/>
      <c r="V584" s="5"/>
      <c r="W584" s="5"/>
      <c r="X584" s="8"/>
      <c r="Y584" s="8"/>
      <c r="Z584" s="8"/>
      <c r="AA584" s="8"/>
      <c r="AB584" s="8"/>
      <c r="AC584" s="5"/>
      <c r="AD584" s="8"/>
      <c r="AE584" s="8"/>
      <c r="AF584" s="8"/>
      <c r="AG584" s="8"/>
      <c r="AH584" s="8"/>
      <c r="AI584" s="8"/>
      <c r="AJ584" s="5"/>
      <c r="AK584" s="8"/>
      <c r="AL584" s="8"/>
      <c r="AM584" s="8"/>
      <c r="AN584" s="8"/>
      <c r="AO584" s="8"/>
      <c r="AP584" s="8"/>
      <c r="AQ584" s="9"/>
      <c r="AR584" s="8"/>
      <c r="AS584" s="8"/>
      <c r="AT584" s="8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>
        <v>505.78909049027618</v>
      </c>
      <c r="BH584" s="5"/>
      <c r="BI584" s="8"/>
      <c r="BJ584" s="5"/>
      <c r="BK584" s="5"/>
      <c r="BL584" s="5"/>
      <c r="BM584" s="8"/>
      <c r="BN584" s="8"/>
      <c r="BO584" s="7">
        <v>36.753793760503925</v>
      </c>
      <c r="BP584" s="5">
        <v>185.89667918192467</v>
      </c>
      <c r="BQ584" s="5"/>
      <c r="BR584" s="5"/>
      <c r="BS584" s="5"/>
      <c r="BT584" s="7">
        <v>8.1892810212301619</v>
      </c>
      <c r="BU584" s="7"/>
      <c r="BV584" s="7"/>
      <c r="BW584" s="7"/>
      <c r="BX584" s="7"/>
      <c r="BY584" s="7"/>
      <c r="BZ584" s="7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8"/>
      <c r="CL584" s="5"/>
      <c r="CM584" s="5"/>
      <c r="CN584" s="8"/>
      <c r="CO584" s="5"/>
      <c r="CP584" s="5"/>
      <c r="CQ584" s="5"/>
      <c r="CR584" s="8"/>
      <c r="CS584" s="8"/>
      <c r="CT584" s="8"/>
      <c r="CU584" s="8"/>
      <c r="CV584" s="8"/>
      <c r="CW584" s="8"/>
      <c r="CX584" s="8"/>
      <c r="CY584" s="8"/>
      <c r="CZ584" s="8"/>
      <c r="DA584" s="8"/>
      <c r="DB584" s="8"/>
      <c r="DC584" s="8"/>
      <c r="DD584" s="8"/>
      <c r="DE584" s="8"/>
      <c r="DF584" s="8"/>
      <c r="DG584" s="8"/>
      <c r="DH584" s="8"/>
      <c r="DI584" s="8"/>
      <c r="DJ584" s="8"/>
      <c r="DK584" s="8"/>
      <c r="DL584" s="8"/>
      <c r="DM584" s="8"/>
      <c r="DN584" s="8"/>
      <c r="DO584" s="8"/>
      <c r="DP584" s="8"/>
      <c r="DQ584" s="8"/>
      <c r="DR584" s="8"/>
      <c r="DS584" s="8"/>
      <c r="DT584" s="8"/>
      <c r="DU584" s="8"/>
      <c r="DV584" s="8"/>
      <c r="DW584" s="8"/>
      <c r="DX584" s="8"/>
      <c r="DY584" s="8"/>
      <c r="DZ584" s="8"/>
      <c r="EA584" s="8"/>
      <c r="EB584" s="8"/>
      <c r="EC584" s="8"/>
      <c r="ED584" s="8"/>
      <c r="EE584" s="8"/>
      <c r="EF584" s="8"/>
      <c r="EG584" s="8"/>
      <c r="EH584" s="8"/>
      <c r="EI584" s="8"/>
      <c r="EJ584" s="8"/>
      <c r="EK584" s="8"/>
      <c r="EL584" s="8"/>
      <c r="EM584" s="8"/>
      <c r="EN584" s="8"/>
      <c r="EO584" s="8"/>
      <c r="EP584" s="8"/>
      <c r="EQ584" s="8"/>
      <c r="ER584" s="8"/>
      <c r="ES584" s="8"/>
      <c r="ET584" s="8"/>
      <c r="EU584" s="8"/>
      <c r="EV584" s="8"/>
      <c r="EW584" s="8"/>
      <c r="EX584" s="8"/>
      <c r="EY584" s="8"/>
      <c r="EZ584" s="8"/>
      <c r="FA584" s="8"/>
      <c r="FB584" s="8"/>
      <c r="FC584" s="8"/>
      <c r="FD584" s="8"/>
      <c r="FE584" s="8"/>
      <c r="FF584" s="8"/>
      <c r="FG584" s="8"/>
      <c r="FH584" s="8"/>
      <c r="FI584" s="8"/>
      <c r="FJ584" s="8"/>
    </row>
    <row r="585" spans="1:166" x14ac:dyDescent="0.25">
      <c r="A585" t="s">
        <v>129</v>
      </c>
      <c r="C585" s="6">
        <v>39954</v>
      </c>
      <c r="D585" s="5"/>
      <c r="E585" s="6"/>
      <c r="G585">
        <v>171</v>
      </c>
      <c r="H585" t="s">
        <v>115</v>
      </c>
      <c r="I585" s="7">
        <v>8.3000000000000007</v>
      </c>
      <c r="J585">
        <v>750</v>
      </c>
      <c r="K585" s="5">
        <f t="shared" si="9"/>
        <v>160.64257028112448</v>
      </c>
      <c r="L585" s="5"/>
      <c r="M585" s="8"/>
      <c r="N585" s="8"/>
      <c r="O585" s="8"/>
      <c r="P585" s="8"/>
      <c r="Q585" s="5"/>
      <c r="R585" s="5"/>
      <c r="S585" s="5"/>
      <c r="T585" s="5"/>
      <c r="U585" s="5"/>
      <c r="V585" s="5"/>
      <c r="W585" s="5"/>
      <c r="X585" s="8"/>
      <c r="Y585" s="8"/>
      <c r="Z585" s="8"/>
      <c r="AA585" s="8"/>
      <c r="AB585" s="8"/>
      <c r="AC585" s="5"/>
      <c r="AD585" s="8"/>
      <c r="AE585" s="8"/>
      <c r="AF585" s="8"/>
      <c r="AG585" s="8"/>
      <c r="AH585" s="8"/>
      <c r="AI585" s="8"/>
      <c r="AJ585" s="5"/>
      <c r="AK585" s="8"/>
      <c r="AL585" s="8"/>
      <c r="AM585" s="8"/>
      <c r="AN585" s="8"/>
      <c r="AO585" s="8"/>
      <c r="AP585" s="8"/>
      <c r="AQ585" s="9"/>
      <c r="AR585" s="8"/>
      <c r="AS585" s="8"/>
      <c r="AT585" s="8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8"/>
      <c r="BJ585" s="5"/>
      <c r="BK585" s="5"/>
      <c r="BL585" s="5"/>
      <c r="BM585" s="8"/>
      <c r="BN585" s="8"/>
      <c r="BO585" s="7"/>
      <c r="BP585" s="5"/>
      <c r="BQ585" s="5"/>
      <c r="BR585" s="5"/>
      <c r="BS585" s="5"/>
      <c r="BT585" s="7"/>
      <c r="BU585" s="7"/>
      <c r="BV585" s="7"/>
      <c r="BW585" s="7"/>
      <c r="BX585" s="7"/>
      <c r="BY585" s="7"/>
      <c r="BZ585" s="7"/>
      <c r="CA585" s="5"/>
      <c r="CB585" s="5"/>
      <c r="CC585" s="5"/>
      <c r="CD585" s="5"/>
      <c r="CE585" s="5"/>
      <c r="CF585" s="5"/>
      <c r="CG585" s="5"/>
      <c r="CH585" s="5"/>
      <c r="CI585" s="5"/>
      <c r="CJ585" s="5">
        <v>89.916691815865747</v>
      </c>
      <c r="CK585" s="8">
        <v>4.6332417582417582</v>
      </c>
      <c r="CL585" s="5"/>
      <c r="CM585" s="5"/>
      <c r="CN585" s="8"/>
      <c r="CO585" s="5"/>
      <c r="CP585" s="5"/>
      <c r="CQ585" s="5"/>
      <c r="CR585" s="8"/>
      <c r="CS585" s="8"/>
      <c r="CT585" s="8"/>
      <c r="CU585" s="8"/>
      <c r="CV585" s="8"/>
      <c r="CW585" s="8"/>
      <c r="CX585" s="8"/>
      <c r="CY585" s="8"/>
      <c r="CZ585" s="8"/>
      <c r="DA585" s="8"/>
      <c r="DB585" s="8"/>
      <c r="DC585" s="8"/>
      <c r="DD585" s="8"/>
      <c r="DE585" s="8"/>
      <c r="DF585" s="8"/>
      <c r="DG585" s="8"/>
      <c r="DH585" s="8"/>
      <c r="DI585" s="8"/>
      <c r="DJ585" s="8"/>
      <c r="DK585" s="8"/>
      <c r="DL585" s="8"/>
      <c r="DM585" s="8"/>
      <c r="DN585" s="8"/>
      <c r="DO585" s="8"/>
      <c r="DP585" s="8"/>
      <c r="DQ585" s="8"/>
      <c r="DR585" s="8"/>
      <c r="DS585" s="8"/>
      <c r="DT585" s="8"/>
      <c r="DU585" s="8"/>
      <c r="DV585" s="8"/>
      <c r="DW585" s="8"/>
      <c r="DX585" s="8"/>
      <c r="DY585" s="8"/>
      <c r="DZ585" s="8"/>
      <c r="EA585" s="8"/>
      <c r="EB585" s="8"/>
      <c r="EC585" s="8"/>
      <c r="ED585" s="8"/>
      <c r="EE585" s="8"/>
      <c r="EF585" s="8"/>
      <c r="EG585" s="8"/>
      <c r="EH585" s="8"/>
      <c r="EI585" s="8"/>
      <c r="EJ585" s="8"/>
      <c r="EK585" s="8"/>
      <c r="EL585" s="8"/>
      <c r="EM585" s="8"/>
      <c r="EN585" s="8"/>
      <c r="EO585" s="8"/>
      <c r="EP585" s="8"/>
      <c r="EQ585" s="8"/>
      <c r="ER585" s="8"/>
      <c r="ES585" s="8"/>
      <c r="ET585" s="8"/>
      <c r="EU585" s="8"/>
      <c r="EV585" s="8"/>
      <c r="EW585" s="8"/>
      <c r="EX585" s="8"/>
      <c r="EY585" s="8"/>
      <c r="EZ585" s="8"/>
      <c r="FA585" s="8"/>
      <c r="FB585" s="8"/>
      <c r="FC585" s="8"/>
      <c r="FD585" s="8"/>
      <c r="FE585" s="8"/>
      <c r="FF585" s="8"/>
      <c r="FG585" s="8"/>
      <c r="FH585" s="8"/>
      <c r="FI585" s="8"/>
      <c r="FJ585" s="8"/>
    </row>
    <row r="586" spans="1:166" x14ac:dyDescent="0.25">
      <c r="A586" t="s">
        <v>129</v>
      </c>
      <c r="C586" s="6">
        <v>39960</v>
      </c>
      <c r="D586" s="5"/>
      <c r="E586" s="6"/>
      <c r="G586">
        <v>177</v>
      </c>
      <c r="H586" t="s">
        <v>115</v>
      </c>
      <c r="I586" s="7">
        <v>8.3000000000000007</v>
      </c>
      <c r="J586">
        <v>750</v>
      </c>
      <c r="K586" s="5">
        <f t="shared" si="9"/>
        <v>160.64257028112448</v>
      </c>
      <c r="L586" s="5"/>
      <c r="M586" s="8"/>
      <c r="N586" s="8"/>
      <c r="O586" s="8"/>
      <c r="P586" s="8"/>
      <c r="Q586" s="5"/>
      <c r="R586" s="5"/>
      <c r="S586" s="5"/>
      <c r="T586" s="5"/>
      <c r="U586" s="5"/>
      <c r="V586" s="5"/>
      <c r="W586" s="5"/>
      <c r="X586" s="8"/>
      <c r="Y586" s="8"/>
      <c r="Z586" s="8"/>
      <c r="AA586" s="8"/>
      <c r="AB586" s="8"/>
      <c r="AC586" s="5"/>
      <c r="AD586" s="8"/>
      <c r="AE586" s="8"/>
      <c r="AF586" s="8"/>
      <c r="AG586" s="8"/>
      <c r="AH586" s="8"/>
      <c r="AI586" s="8"/>
      <c r="AJ586" s="5"/>
      <c r="AK586" s="8"/>
      <c r="AL586" s="8"/>
      <c r="AM586" s="8"/>
      <c r="AN586" s="8"/>
      <c r="AO586" s="8"/>
      <c r="AP586" s="8"/>
      <c r="AQ586" s="9"/>
      <c r="AR586" s="8"/>
      <c r="AS586" s="8"/>
      <c r="AT586" s="8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8"/>
      <c r="BJ586" s="5"/>
      <c r="BK586" s="5"/>
      <c r="BL586" s="5"/>
      <c r="BM586" s="8"/>
      <c r="BN586" s="8"/>
      <c r="BO586" s="7"/>
      <c r="BP586" s="5"/>
      <c r="BQ586" s="5"/>
      <c r="BR586" s="5"/>
      <c r="BS586" s="5"/>
      <c r="BT586" s="7"/>
      <c r="BU586" s="7"/>
      <c r="BV586" s="7"/>
      <c r="BW586" s="7"/>
      <c r="BX586" s="7"/>
      <c r="BY586" s="7"/>
      <c r="BZ586" s="7"/>
      <c r="CA586" s="5"/>
      <c r="CB586" s="5"/>
      <c r="CC586" s="5"/>
      <c r="CD586" s="5"/>
      <c r="CE586" s="5"/>
      <c r="CF586" s="5"/>
      <c r="CG586" s="5"/>
      <c r="CH586" s="5"/>
      <c r="CI586" s="5"/>
      <c r="CJ586" s="5">
        <v>100</v>
      </c>
      <c r="CK586" s="8">
        <v>3.9847619047619047</v>
      </c>
      <c r="CL586" s="5"/>
      <c r="CM586" s="5"/>
      <c r="CN586" s="8"/>
      <c r="CO586" s="5"/>
      <c r="CP586" s="5"/>
      <c r="CQ586" s="5"/>
      <c r="CR586" s="8"/>
      <c r="CS586" s="8"/>
      <c r="CT586" s="8"/>
      <c r="CU586" s="8"/>
      <c r="CV586" s="8"/>
      <c r="CW586" s="8"/>
      <c r="CX586" s="8"/>
      <c r="CY586" s="8"/>
      <c r="CZ586" s="8"/>
      <c r="DA586" s="8"/>
      <c r="DB586" s="8"/>
      <c r="DC586" s="8"/>
      <c r="DD586" s="8"/>
      <c r="DE586" s="8"/>
      <c r="DF586" s="8"/>
      <c r="DG586" s="8"/>
      <c r="DH586" s="8"/>
      <c r="DI586" s="8"/>
      <c r="DJ586" s="8"/>
      <c r="DK586" s="8"/>
      <c r="DL586" s="8"/>
      <c r="DM586" s="8"/>
      <c r="DN586" s="8"/>
      <c r="DO586" s="8"/>
      <c r="DP586" s="8"/>
      <c r="DQ586" s="8"/>
      <c r="DR586" s="8"/>
      <c r="DS586" s="8"/>
      <c r="DT586" s="8"/>
      <c r="DU586" s="8"/>
      <c r="DV586" s="8"/>
      <c r="DW586" s="8"/>
      <c r="DX586" s="8"/>
      <c r="DY586" s="8"/>
      <c r="DZ586" s="8"/>
      <c r="EA586" s="8"/>
      <c r="EB586" s="8"/>
      <c r="EC586" s="8"/>
      <c r="ED586" s="8"/>
      <c r="EE586" s="8"/>
      <c r="EF586" s="8"/>
      <c r="EG586" s="8"/>
      <c r="EH586" s="8"/>
      <c r="EI586" s="8"/>
      <c r="EJ586" s="8"/>
      <c r="EK586" s="8"/>
      <c r="EL586" s="8"/>
      <c r="EM586" s="8"/>
      <c r="EN586" s="8"/>
      <c r="EO586" s="8"/>
      <c r="EP586" s="8"/>
      <c r="EQ586" s="8"/>
      <c r="ER586" s="8"/>
      <c r="ES586" s="8"/>
      <c r="ET586" s="8"/>
      <c r="EU586" s="8"/>
      <c r="EV586" s="8"/>
      <c r="EW586" s="8"/>
      <c r="EX586" s="8"/>
      <c r="EY586" s="8"/>
      <c r="EZ586" s="8"/>
      <c r="FA586" s="8"/>
      <c r="FB586" s="8"/>
      <c r="FC586" s="8"/>
      <c r="FD586" s="8"/>
      <c r="FE586" s="8"/>
      <c r="FF586" s="8"/>
      <c r="FG586" s="8"/>
      <c r="FH586" s="8"/>
      <c r="FI586" s="8"/>
      <c r="FJ586" s="8"/>
    </row>
    <row r="587" spans="1:166" x14ac:dyDescent="0.25">
      <c r="A587" t="s">
        <v>131</v>
      </c>
      <c r="C587" s="6">
        <v>39783</v>
      </c>
      <c r="D587" s="5">
        <v>1</v>
      </c>
      <c r="E587" s="6" t="s">
        <v>209</v>
      </c>
      <c r="F587" t="s">
        <v>10</v>
      </c>
      <c r="G587">
        <v>0</v>
      </c>
      <c r="H587" t="s">
        <v>116</v>
      </c>
      <c r="I587" s="7">
        <v>8.3000000000000007</v>
      </c>
      <c r="J587">
        <v>750</v>
      </c>
      <c r="K587" s="5">
        <f t="shared" si="9"/>
        <v>160.64257028112448</v>
      </c>
      <c r="L587" s="5"/>
      <c r="M587" s="8"/>
      <c r="N587" s="8"/>
      <c r="O587" s="8"/>
      <c r="P587" s="8"/>
      <c r="Q587" s="5"/>
      <c r="R587" s="5"/>
      <c r="S587" s="5"/>
      <c r="T587" s="5"/>
      <c r="U587" s="5"/>
      <c r="V587" s="5"/>
      <c r="W587" s="5"/>
      <c r="X587" s="8"/>
      <c r="Y587" s="8"/>
      <c r="Z587" s="8"/>
      <c r="AA587" s="8"/>
      <c r="AB587" s="8"/>
      <c r="AC587" s="5"/>
      <c r="AD587" s="8"/>
      <c r="AE587" s="8"/>
      <c r="AF587" s="8"/>
      <c r="AG587" s="8"/>
      <c r="AH587" s="8"/>
      <c r="AI587" s="8"/>
      <c r="AJ587" s="5"/>
      <c r="AK587" s="8"/>
      <c r="AL587" s="8"/>
      <c r="AM587" s="8"/>
      <c r="AN587" s="8"/>
      <c r="AO587" s="8"/>
      <c r="AP587" s="8"/>
      <c r="AQ587" s="9"/>
      <c r="AR587" s="8"/>
      <c r="AS587" s="8"/>
      <c r="AT587" s="8"/>
      <c r="AU587" s="5">
        <v>0</v>
      </c>
      <c r="AV587" s="5"/>
      <c r="AW587" s="5"/>
      <c r="AX587" s="5"/>
      <c r="AY587" s="5">
        <v>0</v>
      </c>
      <c r="AZ587" s="5"/>
      <c r="BA587" s="5"/>
      <c r="BB587" s="5"/>
      <c r="BC587" s="5"/>
      <c r="BD587" s="5"/>
      <c r="BE587" s="5"/>
      <c r="BF587" s="5">
        <v>0</v>
      </c>
      <c r="BG587" s="5">
        <v>0</v>
      </c>
      <c r="BH587" s="5"/>
      <c r="BI587" s="8"/>
      <c r="BJ587" s="5"/>
      <c r="BK587" s="5"/>
      <c r="BL587" s="5"/>
      <c r="BM587" s="8"/>
      <c r="BN587" s="8"/>
      <c r="BO587" s="7"/>
      <c r="BP587" s="5"/>
      <c r="BQ587" s="5"/>
      <c r="BR587" s="5"/>
      <c r="BS587" s="5"/>
      <c r="BT587" s="7"/>
      <c r="BU587" s="7"/>
      <c r="BV587" s="7"/>
      <c r="BW587" s="7"/>
      <c r="BX587" s="7"/>
      <c r="BY587" s="7"/>
      <c r="BZ587" s="7"/>
      <c r="CA587" s="5">
        <v>0</v>
      </c>
      <c r="CB587" s="5">
        <v>0</v>
      </c>
      <c r="CC587" s="5">
        <v>0</v>
      </c>
      <c r="CD587" s="5">
        <v>0</v>
      </c>
      <c r="CE587" s="5"/>
      <c r="CF587" s="5"/>
      <c r="CG587" s="5"/>
      <c r="CH587" s="5"/>
      <c r="CI587" s="5">
        <v>0</v>
      </c>
      <c r="CJ587" s="5"/>
      <c r="CK587" s="8"/>
      <c r="CL587" s="5"/>
      <c r="CM587" s="5"/>
      <c r="CN587" s="8"/>
      <c r="CO587" s="5"/>
      <c r="CP587" s="5"/>
      <c r="CQ587" s="5"/>
      <c r="CR587" s="8"/>
      <c r="CS587" s="8"/>
      <c r="CT587" s="8"/>
      <c r="CU587" s="8"/>
      <c r="CV587" s="8"/>
      <c r="CW587" s="8"/>
      <c r="CX587" s="8"/>
      <c r="CY587" s="8"/>
      <c r="CZ587" s="8"/>
      <c r="DA587" s="8"/>
      <c r="DB587" s="8"/>
      <c r="DC587" s="8"/>
      <c r="DD587" s="8"/>
      <c r="DE587" s="8"/>
      <c r="DF587" s="8"/>
      <c r="DG587" s="8"/>
      <c r="DH587" s="8"/>
      <c r="DI587" s="8"/>
      <c r="DJ587" s="8"/>
      <c r="DK587" s="8"/>
      <c r="DL587" s="8"/>
      <c r="DM587" s="8"/>
      <c r="DN587" s="8"/>
      <c r="DO587" s="8"/>
      <c r="DP587" s="8"/>
      <c r="DQ587" s="8"/>
      <c r="DR587" s="8"/>
      <c r="DS587" s="8"/>
      <c r="DT587" s="8"/>
      <c r="DU587" s="8"/>
      <c r="DV587" s="8"/>
      <c r="DW587" s="8"/>
      <c r="DX587" s="8"/>
      <c r="DY587" s="8"/>
      <c r="DZ587" s="8"/>
      <c r="EA587" s="8"/>
      <c r="EB587" s="8"/>
      <c r="EC587" s="8"/>
      <c r="ED587" s="8"/>
      <c r="EE587" s="8"/>
      <c r="EF587" s="8"/>
      <c r="EG587" s="8"/>
      <c r="EH587" s="8"/>
      <c r="EI587" s="8"/>
      <c r="EJ587" s="8"/>
      <c r="EK587" s="8"/>
      <c r="EL587" s="8"/>
      <c r="EM587" s="8"/>
      <c r="EN587" s="8"/>
      <c r="EO587" s="8"/>
      <c r="EP587" s="8"/>
      <c r="EQ587" s="8"/>
      <c r="ER587" s="8"/>
      <c r="ES587" s="8"/>
      <c r="ET587" s="8"/>
      <c r="EU587" s="8"/>
      <c r="EV587" s="8"/>
      <c r="EW587" s="8"/>
      <c r="EX587" s="8"/>
      <c r="EY587" s="8"/>
      <c r="EZ587" s="8"/>
      <c r="FA587" s="8"/>
      <c r="FB587" s="8"/>
      <c r="FC587" s="8"/>
      <c r="FD587" s="8"/>
      <c r="FE587" s="8"/>
      <c r="FF587" s="8"/>
      <c r="FG587" s="8"/>
      <c r="FH587" s="8"/>
      <c r="FI587" s="8"/>
      <c r="FJ587" s="8"/>
    </row>
    <row r="588" spans="1:166" x14ac:dyDescent="0.25">
      <c r="A588" t="s">
        <v>131</v>
      </c>
      <c r="C588" s="6">
        <v>39798</v>
      </c>
      <c r="D588" s="5"/>
      <c r="E588" s="6"/>
      <c r="G588">
        <v>15</v>
      </c>
      <c r="H588" t="s">
        <v>116</v>
      </c>
      <c r="I588" s="7">
        <v>8.3000000000000007</v>
      </c>
      <c r="J588">
        <v>750</v>
      </c>
      <c r="K588" s="5">
        <f t="shared" si="9"/>
        <v>160.64257028112448</v>
      </c>
      <c r="L588" s="5"/>
      <c r="M588" s="8"/>
      <c r="N588" s="7">
        <v>5.4</v>
      </c>
      <c r="O588" s="7"/>
      <c r="P588" s="7"/>
      <c r="Q588" s="5"/>
      <c r="R588" s="5"/>
      <c r="S588" s="5"/>
      <c r="T588" s="5"/>
      <c r="U588" s="5"/>
      <c r="V588" s="5"/>
      <c r="W588" s="5"/>
      <c r="X588" s="8"/>
      <c r="Y588" s="8"/>
      <c r="Z588" s="8"/>
      <c r="AA588" s="8"/>
      <c r="AB588" s="8"/>
      <c r="AC588" s="5"/>
      <c r="AD588" s="8"/>
      <c r="AE588" s="8"/>
      <c r="AF588" s="8"/>
      <c r="AG588" s="8"/>
      <c r="AH588" s="8"/>
      <c r="AI588" s="8"/>
      <c r="AJ588" s="5"/>
      <c r="AK588" s="8"/>
      <c r="AL588" s="8"/>
      <c r="AM588" s="8"/>
      <c r="AN588" s="8"/>
      <c r="AO588" s="8"/>
      <c r="AP588" s="8"/>
      <c r="AQ588" s="9"/>
      <c r="AR588" s="8"/>
      <c r="AS588" s="8"/>
      <c r="AT588" s="8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8"/>
      <c r="BJ588" s="5"/>
      <c r="BK588" s="5"/>
      <c r="BL588" s="5"/>
      <c r="BM588" s="8"/>
      <c r="BN588" s="8"/>
      <c r="BO588" s="7"/>
      <c r="BP588" s="5"/>
      <c r="BQ588" s="5"/>
      <c r="BR588" s="5"/>
      <c r="BS588" s="5"/>
      <c r="BT588" s="7"/>
      <c r="BU588" s="7"/>
      <c r="BV588" s="7"/>
      <c r="BW588" s="7"/>
      <c r="BX588" s="7"/>
      <c r="BY588" s="7"/>
      <c r="BZ588" s="7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8"/>
      <c r="CL588" s="5"/>
      <c r="CM588" s="5"/>
      <c r="CN588" s="8"/>
      <c r="CO588" s="5"/>
      <c r="CP588" s="5"/>
      <c r="CQ588" s="5"/>
      <c r="CR588" s="8"/>
      <c r="CS588" s="8"/>
      <c r="CT588" s="8"/>
      <c r="CU588" s="8"/>
      <c r="CV588" s="8"/>
      <c r="CW588" s="8"/>
      <c r="CX588" s="8"/>
      <c r="CY588" s="8"/>
      <c r="CZ588" s="8"/>
      <c r="DA588" s="8"/>
      <c r="DB588" s="8"/>
      <c r="DC588" s="8"/>
      <c r="DD588" s="8"/>
      <c r="DE588" s="8"/>
      <c r="DF588" s="8"/>
      <c r="DG588" s="8"/>
      <c r="DH588" s="8"/>
      <c r="DI588" s="8"/>
      <c r="DJ588" s="8"/>
      <c r="DK588" s="8"/>
      <c r="DL588" s="8"/>
      <c r="DM588" s="8"/>
      <c r="DN588" s="8"/>
      <c r="DO588" s="8"/>
      <c r="DP588" s="8"/>
      <c r="DQ588" s="8"/>
      <c r="DR588" s="8"/>
      <c r="DS588" s="8"/>
      <c r="DT588" s="8"/>
      <c r="DU588" s="8"/>
      <c r="DV588" s="8"/>
      <c r="DW588" s="8"/>
      <c r="DX588" s="8"/>
      <c r="DY588" s="8"/>
      <c r="DZ588" s="8"/>
      <c r="EA588" s="8"/>
      <c r="EB588" s="8"/>
      <c r="EC588" s="8"/>
      <c r="ED588" s="8"/>
      <c r="EE588" s="8"/>
      <c r="EF588" s="8"/>
      <c r="EG588" s="8"/>
      <c r="EH588" s="8"/>
      <c r="EI588" s="8"/>
      <c r="EJ588" s="8"/>
      <c r="EK588" s="8"/>
      <c r="EL588" s="8"/>
      <c r="EM588" s="8"/>
      <c r="EN588" s="8"/>
      <c r="EO588" s="8"/>
      <c r="EP588" s="8"/>
      <c r="EQ588" s="8"/>
      <c r="ER588" s="8"/>
      <c r="ES588" s="8"/>
      <c r="ET588" s="8"/>
      <c r="EU588" s="8"/>
      <c r="EV588" s="8"/>
      <c r="EW588" s="8"/>
      <c r="EX588" s="8"/>
      <c r="EY588" s="8"/>
      <c r="EZ588" s="8"/>
      <c r="FA588" s="8"/>
      <c r="FB588" s="8"/>
      <c r="FC588" s="8"/>
      <c r="FD588" s="8"/>
      <c r="FE588" s="8"/>
      <c r="FF588" s="8"/>
      <c r="FG588" s="8"/>
      <c r="FH588" s="8"/>
      <c r="FI588" s="8"/>
      <c r="FJ588" s="8"/>
    </row>
    <row r="589" spans="1:166" x14ac:dyDescent="0.25">
      <c r="A589" t="s">
        <v>131</v>
      </c>
      <c r="C589" s="6">
        <v>39804</v>
      </c>
      <c r="D589" s="5">
        <v>4</v>
      </c>
      <c r="E589" t="s">
        <v>210</v>
      </c>
      <c r="F589" t="s">
        <v>12</v>
      </c>
      <c r="G589">
        <v>21</v>
      </c>
      <c r="H589" t="s">
        <v>116</v>
      </c>
      <c r="I589" s="7">
        <v>8.3000000000000007</v>
      </c>
      <c r="J589">
        <v>750</v>
      </c>
      <c r="K589" s="5">
        <f t="shared" si="9"/>
        <v>160.64257028112448</v>
      </c>
      <c r="L589" s="5"/>
      <c r="M589" s="8"/>
      <c r="N589" s="8"/>
      <c r="O589" s="8"/>
      <c r="P589" s="8"/>
      <c r="Q589" s="5"/>
      <c r="R589" s="5">
        <v>21</v>
      </c>
      <c r="S589" s="5"/>
      <c r="T589" s="5"/>
      <c r="U589" s="5"/>
      <c r="V589" s="5"/>
      <c r="W589" s="5"/>
      <c r="X589" s="8"/>
      <c r="Y589" s="8"/>
      <c r="Z589" s="8"/>
      <c r="AA589" s="8"/>
      <c r="AB589" s="8"/>
      <c r="AC589" s="5"/>
      <c r="AD589" s="8"/>
      <c r="AE589" s="8"/>
      <c r="AF589" s="8"/>
      <c r="AG589" s="8"/>
      <c r="AH589" s="8"/>
      <c r="AI589" s="8"/>
      <c r="AJ589" s="5"/>
      <c r="AK589" s="8"/>
      <c r="AL589" s="8"/>
      <c r="AM589" s="8"/>
      <c r="AN589" s="8"/>
      <c r="AO589" s="8"/>
      <c r="AP589" s="8"/>
      <c r="AQ589" s="9"/>
      <c r="AR589" s="8"/>
      <c r="AS589" s="8"/>
      <c r="AT589" s="8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8"/>
      <c r="BJ589" s="5"/>
      <c r="BK589" s="5"/>
      <c r="BL589" s="5"/>
      <c r="BM589" s="8"/>
      <c r="BN589" s="8"/>
      <c r="BO589" s="7"/>
      <c r="BP589" s="5"/>
      <c r="BQ589" s="5"/>
      <c r="BR589" s="5"/>
      <c r="BS589" s="5"/>
      <c r="BT589" s="7"/>
      <c r="BU589" s="7"/>
      <c r="BV589" s="7"/>
      <c r="BW589" s="7"/>
      <c r="BX589" s="7"/>
      <c r="BY589" s="7"/>
      <c r="BZ589" s="7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8"/>
      <c r="CL589" s="5"/>
      <c r="CM589" s="5"/>
      <c r="CN589" s="8"/>
      <c r="CO589" s="5"/>
      <c r="CP589" s="5"/>
      <c r="CQ589" s="5"/>
      <c r="CR589" s="8"/>
      <c r="CS589" s="8"/>
      <c r="CT589" s="8"/>
      <c r="CU589" s="8"/>
      <c r="CV589" s="8"/>
      <c r="CW589" s="8"/>
      <c r="CX589" s="8"/>
      <c r="CY589" s="8"/>
      <c r="CZ589" s="8"/>
      <c r="DA589" s="8"/>
      <c r="DB589" s="8"/>
      <c r="DC589" s="8"/>
      <c r="DD589" s="8"/>
      <c r="DE589" s="8"/>
      <c r="DF589" s="8"/>
      <c r="DG589" s="8"/>
      <c r="DH589" s="8"/>
      <c r="DI589" s="8"/>
      <c r="DJ589" s="8"/>
      <c r="DK589" s="8"/>
      <c r="DL589" s="8"/>
      <c r="DM589" s="8"/>
      <c r="DN589" s="8"/>
      <c r="DO589" s="8"/>
      <c r="DP589" s="8"/>
      <c r="DQ589" s="8"/>
      <c r="DR589" s="8"/>
      <c r="DS589" s="8"/>
      <c r="DT589" s="8"/>
      <c r="DU589" s="8"/>
      <c r="DV589" s="8"/>
      <c r="DW589" s="8"/>
      <c r="DX589" s="8"/>
      <c r="DY589" s="8"/>
      <c r="DZ589" s="8"/>
      <c r="EA589" s="8"/>
      <c r="EB589" s="8"/>
      <c r="EC589" s="8"/>
      <c r="ED589" s="8"/>
      <c r="EE589" s="8"/>
      <c r="EF589" s="8"/>
      <c r="EG589" s="8"/>
      <c r="EH589" s="8"/>
      <c r="EI589" s="8"/>
      <c r="EJ589" s="8"/>
      <c r="EK589" s="8"/>
      <c r="EL589" s="8"/>
      <c r="EM589" s="8"/>
      <c r="EN589" s="8"/>
      <c r="EO589" s="8"/>
      <c r="EP589" s="8"/>
      <c r="EQ589" s="8"/>
      <c r="ER589" s="8"/>
      <c r="ES589" s="8"/>
      <c r="ET589" s="8"/>
      <c r="EU589" s="8"/>
      <c r="EV589" s="8"/>
      <c r="EW589" s="8"/>
      <c r="EX589" s="8"/>
      <c r="EY589" s="8"/>
      <c r="EZ589" s="8"/>
      <c r="FA589" s="8"/>
      <c r="FB589" s="8"/>
      <c r="FC589" s="8"/>
      <c r="FD589" s="8"/>
      <c r="FE589" s="8"/>
      <c r="FF589" s="8"/>
      <c r="FG589" s="8"/>
      <c r="FH589" s="8"/>
      <c r="FI589" s="8"/>
      <c r="FJ589" s="8"/>
    </row>
    <row r="590" spans="1:166" x14ac:dyDescent="0.25">
      <c r="A590" t="s">
        <v>131</v>
      </c>
      <c r="C590" s="6">
        <v>39806</v>
      </c>
      <c r="D590" s="5"/>
      <c r="E590" s="6"/>
      <c r="G590">
        <v>23</v>
      </c>
      <c r="H590" t="s">
        <v>116</v>
      </c>
      <c r="I590" s="7">
        <v>8.3000000000000007</v>
      </c>
      <c r="J590">
        <v>750</v>
      </c>
      <c r="K590" s="5">
        <f t="shared" si="9"/>
        <v>160.64257028112448</v>
      </c>
      <c r="L590" s="5"/>
      <c r="M590" s="8"/>
      <c r="N590" s="7">
        <v>9.1333333333333329</v>
      </c>
      <c r="O590" s="7"/>
      <c r="P590" s="7"/>
      <c r="Q590" s="5"/>
      <c r="R590" s="5"/>
      <c r="S590" s="5"/>
      <c r="T590" s="5"/>
      <c r="U590" s="5"/>
      <c r="V590" s="5"/>
      <c r="W590" s="5"/>
      <c r="X590" s="8"/>
      <c r="Y590" s="8"/>
      <c r="Z590" s="8"/>
      <c r="AA590" s="8"/>
      <c r="AB590" s="8"/>
      <c r="AC590" s="5"/>
      <c r="AD590" s="8"/>
      <c r="AE590" s="8"/>
      <c r="AF590" s="8"/>
      <c r="AG590" s="8"/>
      <c r="AH590" s="8"/>
      <c r="AI590" s="8"/>
      <c r="AJ590" s="5"/>
      <c r="AK590" s="8"/>
      <c r="AL590" s="8"/>
      <c r="AM590" s="8"/>
      <c r="AN590" s="8"/>
      <c r="AO590" s="8"/>
      <c r="AP590" s="8"/>
      <c r="AQ590" s="9"/>
      <c r="AR590" s="8"/>
      <c r="AS590" s="8"/>
      <c r="AT590" s="8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8"/>
      <c r="BJ590" s="5"/>
      <c r="BK590" s="5"/>
      <c r="BL590" s="5"/>
      <c r="BM590" s="8"/>
      <c r="BN590" s="8"/>
      <c r="BO590" s="7"/>
      <c r="BP590" s="5"/>
      <c r="BQ590" s="5"/>
      <c r="BR590" s="5"/>
      <c r="BS590" s="5"/>
      <c r="BT590" s="7"/>
      <c r="BU590" s="7"/>
      <c r="BV590" s="7"/>
      <c r="BW590" s="7"/>
      <c r="BX590" s="7"/>
      <c r="BY590" s="7"/>
      <c r="BZ590" s="7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8"/>
      <c r="CL590" s="5"/>
      <c r="CM590" s="5"/>
      <c r="CN590" s="8"/>
      <c r="CO590" s="5"/>
      <c r="CP590" s="5"/>
      <c r="CQ590" s="5"/>
      <c r="CR590" s="8"/>
      <c r="CS590" s="8"/>
      <c r="CT590" s="8"/>
      <c r="CU590" s="8"/>
      <c r="CV590" s="8"/>
      <c r="CW590" s="8"/>
      <c r="CX590" s="8"/>
      <c r="CY590" s="8"/>
      <c r="CZ590" s="8"/>
      <c r="DA590" s="8"/>
      <c r="DB590" s="8"/>
      <c r="DC590" s="8"/>
      <c r="DD590" s="8"/>
      <c r="DE590" s="8"/>
      <c r="DF590" s="8"/>
      <c r="DG590" s="8"/>
      <c r="DH590" s="8"/>
      <c r="DI590" s="8"/>
      <c r="DJ590" s="8"/>
      <c r="DK590" s="8"/>
      <c r="DL590" s="8"/>
      <c r="DM590" s="8"/>
      <c r="DN590" s="8"/>
      <c r="DO590" s="8"/>
      <c r="DP590" s="8"/>
      <c r="DQ590" s="8"/>
      <c r="DR590" s="8"/>
      <c r="DS590" s="8"/>
      <c r="DT590" s="8"/>
      <c r="DU590" s="8"/>
      <c r="DV590" s="8"/>
      <c r="DW590" s="8"/>
      <c r="DX590" s="8"/>
      <c r="DY590" s="8"/>
      <c r="DZ590" s="8"/>
      <c r="EA590" s="8"/>
      <c r="EB590" s="8"/>
      <c r="EC590" s="8"/>
      <c r="ED590" s="8"/>
      <c r="EE590" s="8"/>
      <c r="EF590" s="8"/>
      <c r="EG590" s="8"/>
      <c r="EH590" s="8"/>
      <c r="EI590" s="8"/>
      <c r="EJ590" s="8"/>
      <c r="EK590" s="8"/>
      <c r="EL590" s="8"/>
      <c r="EM590" s="8"/>
      <c r="EN590" s="8"/>
      <c r="EO590" s="8"/>
      <c r="EP590" s="8"/>
      <c r="EQ590" s="8"/>
      <c r="ER590" s="8"/>
      <c r="ES590" s="8"/>
      <c r="ET590" s="8"/>
      <c r="EU590" s="8"/>
      <c r="EV590" s="8"/>
      <c r="EW590" s="8"/>
      <c r="EX590" s="8"/>
      <c r="EY590" s="8"/>
      <c r="EZ590" s="8"/>
      <c r="FA590" s="8"/>
      <c r="FB590" s="8"/>
      <c r="FC590" s="8"/>
      <c r="FD590" s="8"/>
      <c r="FE590" s="8"/>
      <c r="FF590" s="8"/>
      <c r="FG590" s="8"/>
      <c r="FH590" s="8"/>
      <c r="FI590" s="8"/>
      <c r="FJ590" s="8"/>
    </row>
    <row r="591" spans="1:166" x14ac:dyDescent="0.25">
      <c r="A591" t="s">
        <v>131</v>
      </c>
      <c r="C591" s="6">
        <v>39813</v>
      </c>
      <c r="D591" s="5"/>
      <c r="E591" s="6"/>
      <c r="G591">
        <v>30</v>
      </c>
      <c r="H591" t="s">
        <v>116</v>
      </c>
      <c r="I591" s="7">
        <v>8.3000000000000007</v>
      </c>
      <c r="J591">
        <v>750</v>
      </c>
      <c r="K591" s="5">
        <f t="shared" si="9"/>
        <v>160.64257028112448</v>
      </c>
      <c r="L591" s="5"/>
      <c r="M591" s="8"/>
      <c r="N591" s="7">
        <v>11</v>
      </c>
      <c r="O591" s="7"/>
      <c r="P591" s="7"/>
      <c r="Q591" s="5"/>
      <c r="R591" s="5"/>
      <c r="S591" s="5"/>
      <c r="T591" s="5"/>
      <c r="U591" s="5"/>
      <c r="V591" s="5"/>
      <c r="W591" s="5"/>
      <c r="X591" s="8"/>
      <c r="Y591" s="8"/>
      <c r="Z591" s="8"/>
      <c r="AA591" s="8"/>
      <c r="AB591" s="8"/>
      <c r="AC591" s="5"/>
      <c r="AD591" s="8"/>
      <c r="AE591" s="8"/>
      <c r="AF591" s="8"/>
      <c r="AG591" s="8"/>
      <c r="AH591" s="8"/>
      <c r="AI591" s="8"/>
      <c r="AJ591" s="5"/>
      <c r="AK591" s="8"/>
      <c r="AL591" s="8"/>
      <c r="AM591" s="8"/>
      <c r="AN591" s="8"/>
      <c r="AO591" s="8"/>
      <c r="AP591" s="8"/>
      <c r="AQ591" s="9"/>
      <c r="AR591" s="8"/>
      <c r="AS591" s="8"/>
      <c r="AT591" s="8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8"/>
      <c r="BJ591" s="5"/>
      <c r="BK591" s="5"/>
      <c r="BL591" s="5"/>
      <c r="BM591" s="8"/>
      <c r="BN591" s="8"/>
      <c r="BO591" s="7"/>
      <c r="BP591" s="5"/>
      <c r="BQ591" s="5"/>
      <c r="BR591" s="5"/>
      <c r="BS591" s="5"/>
      <c r="BT591" s="7"/>
      <c r="BU591" s="7"/>
      <c r="BV591" s="7"/>
      <c r="BW591" s="7"/>
      <c r="BX591" s="7"/>
      <c r="BY591" s="7"/>
      <c r="BZ591" s="7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8"/>
      <c r="CL591" s="5"/>
      <c r="CM591" s="5"/>
      <c r="CN591" s="8"/>
      <c r="CO591" s="5"/>
      <c r="CP591" s="5"/>
      <c r="CQ591" s="5"/>
      <c r="CR591" s="8"/>
      <c r="CS591" s="8"/>
      <c r="CT591" s="8"/>
      <c r="CU591" s="8"/>
      <c r="CV591" s="8"/>
      <c r="CW591" s="8"/>
      <c r="CX591" s="8"/>
      <c r="CY591" s="8"/>
      <c r="CZ591" s="8"/>
      <c r="DA591" s="8"/>
      <c r="DB591" s="8"/>
      <c r="DC591" s="8"/>
      <c r="DD591" s="8"/>
      <c r="DE591" s="8"/>
      <c r="DF591" s="8"/>
      <c r="DG591" s="8"/>
      <c r="DH591" s="8"/>
      <c r="DI591" s="8"/>
      <c r="DJ591" s="8"/>
      <c r="DK591" s="8"/>
      <c r="DL591" s="8"/>
      <c r="DM591" s="8"/>
      <c r="DN591" s="8"/>
      <c r="DO591" s="8"/>
      <c r="DP591" s="8"/>
      <c r="DQ591" s="8"/>
      <c r="DR591" s="8"/>
      <c r="DS591" s="8"/>
      <c r="DT591" s="8"/>
      <c r="DU591" s="8"/>
      <c r="DV591" s="8"/>
      <c r="DW591" s="8"/>
      <c r="DX591" s="8"/>
      <c r="DY591" s="8"/>
      <c r="DZ591" s="8"/>
      <c r="EA591" s="8"/>
      <c r="EB591" s="8"/>
      <c r="EC591" s="8"/>
      <c r="ED591" s="8"/>
      <c r="EE591" s="8"/>
      <c r="EF591" s="8"/>
      <c r="EG591" s="8"/>
      <c r="EH591" s="8"/>
      <c r="EI591" s="8"/>
      <c r="EJ591" s="8"/>
      <c r="EK591" s="8"/>
      <c r="EL591" s="8"/>
      <c r="EM591" s="8"/>
      <c r="EN591" s="8"/>
      <c r="EO591" s="8"/>
      <c r="EP591" s="8"/>
      <c r="EQ591" s="8"/>
      <c r="ER591" s="8"/>
      <c r="ES591" s="8"/>
      <c r="ET591" s="8"/>
      <c r="EU591" s="8"/>
      <c r="EV591" s="8"/>
      <c r="EW591" s="8"/>
      <c r="EX591" s="8"/>
      <c r="EY591" s="8"/>
      <c r="EZ591" s="8"/>
      <c r="FA591" s="8"/>
      <c r="FB591" s="8"/>
      <c r="FC591" s="8"/>
      <c r="FD591" s="8"/>
      <c r="FE591" s="8"/>
      <c r="FF591" s="8"/>
      <c r="FG591" s="8"/>
      <c r="FH591" s="8"/>
      <c r="FI591" s="8"/>
      <c r="FJ591" s="8"/>
    </row>
    <row r="592" spans="1:166" x14ac:dyDescent="0.25">
      <c r="A592" t="s">
        <v>131</v>
      </c>
      <c r="C592" s="6">
        <v>39818</v>
      </c>
      <c r="D592" s="5"/>
      <c r="E592" s="6"/>
      <c r="G592">
        <v>35</v>
      </c>
      <c r="H592" t="s">
        <v>116</v>
      </c>
      <c r="I592" s="7">
        <v>8.3000000000000007</v>
      </c>
      <c r="J592">
        <v>750</v>
      </c>
      <c r="K592" s="5">
        <f t="shared" si="9"/>
        <v>160.64257028112448</v>
      </c>
      <c r="L592" s="5"/>
      <c r="M592" s="8"/>
      <c r="N592" s="8"/>
      <c r="O592" s="8"/>
      <c r="P592" s="8"/>
      <c r="Q592" s="5"/>
      <c r="R592" s="5"/>
      <c r="S592" s="5"/>
      <c r="T592" s="5"/>
      <c r="U592" s="5"/>
      <c r="V592" s="5"/>
      <c r="W592" s="5"/>
      <c r="X592" s="8"/>
      <c r="Y592" s="8"/>
      <c r="Z592" s="8"/>
      <c r="AA592" s="8"/>
      <c r="AB592" s="8"/>
      <c r="AC592" s="5"/>
      <c r="AD592" s="8"/>
      <c r="AE592" s="8"/>
      <c r="AF592" s="8"/>
      <c r="AG592" s="8"/>
      <c r="AH592" s="8"/>
      <c r="AI592" s="8"/>
      <c r="AJ592" s="5">
        <v>114.38120553117798</v>
      </c>
      <c r="AK592" s="8">
        <v>1.395519352185056</v>
      </c>
      <c r="AL592" s="8"/>
      <c r="AM592" s="8"/>
      <c r="AN592" s="8"/>
      <c r="AO592" s="8"/>
      <c r="AP592" s="8"/>
      <c r="AQ592" s="9">
        <f>AK592/AJ592</f>
        <v>1.2200600139720208E-2</v>
      </c>
      <c r="AR592" s="8"/>
      <c r="AS592" s="8"/>
      <c r="AT592" s="8"/>
      <c r="AU592" s="5">
        <v>0</v>
      </c>
      <c r="AV592" s="5"/>
      <c r="AW592" s="5"/>
      <c r="AX592" s="5"/>
      <c r="AY592" s="5">
        <v>0</v>
      </c>
      <c r="AZ592" s="5"/>
      <c r="BA592" s="5"/>
      <c r="BB592" s="5"/>
      <c r="BC592" s="5"/>
      <c r="BD592" s="5"/>
      <c r="BE592" s="5"/>
      <c r="BF592" s="5">
        <v>0</v>
      </c>
      <c r="BG592" s="5">
        <v>0</v>
      </c>
      <c r="BH592" s="5"/>
      <c r="BI592" s="8"/>
      <c r="BJ592" s="5"/>
      <c r="BK592" s="5">
        <f>AC592+AJ592+BH592</f>
        <v>114.38120553117798</v>
      </c>
      <c r="BL592" s="5"/>
      <c r="BM592" s="8">
        <f>BH592/BK592</f>
        <v>0</v>
      </c>
      <c r="BN592" s="8"/>
      <c r="BO592" s="7"/>
      <c r="BP592" s="5"/>
      <c r="BQ592" s="5"/>
      <c r="BR592" s="5"/>
      <c r="BS592" s="5"/>
      <c r="BT592" s="7"/>
      <c r="BU592" s="7"/>
      <c r="BV592" s="7"/>
      <c r="BW592" s="7"/>
      <c r="BX592" s="8">
        <f>AC592/BK592</f>
        <v>0</v>
      </c>
      <c r="BY592" s="8">
        <f>AJ592/BK592</f>
        <v>1</v>
      </c>
      <c r="BZ592" s="8">
        <f>BH592/BK592</f>
        <v>0</v>
      </c>
      <c r="CA592" s="5">
        <v>227.51136911724114</v>
      </c>
      <c r="CB592" s="5">
        <v>227.51136911724114</v>
      </c>
      <c r="CC592" s="5">
        <v>0</v>
      </c>
      <c r="CD592" s="5">
        <v>0</v>
      </c>
      <c r="CE592" s="5"/>
      <c r="CF592" s="5"/>
      <c r="CG592" s="5"/>
      <c r="CH592" s="5"/>
      <c r="CI592" s="5">
        <v>0</v>
      </c>
      <c r="CJ592" s="5"/>
      <c r="CK592" s="8"/>
      <c r="CL592" s="5"/>
      <c r="CM592" s="5"/>
      <c r="CN592" s="8"/>
      <c r="CO592" s="5"/>
      <c r="CP592" s="5"/>
      <c r="CQ592" s="5"/>
      <c r="CR592" s="8"/>
      <c r="CS592" s="8"/>
      <c r="CT592" s="8"/>
      <c r="CU592" s="8"/>
      <c r="CV592" s="8"/>
      <c r="CW592" s="8"/>
      <c r="CX592" s="8"/>
      <c r="CY592" s="8"/>
      <c r="CZ592" s="8"/>
      <c r="DA592" s="8"/>
      <c r="DB592" s="8"/>
      <c r="DC592" s="8"/>
      <c r="DD592" s="8"/>
      <c r="DE592" s="8"/>
      <c r="DF592" s="8"/>
      <c r="DG592" s="8"/>
      <c r="DH592" s="8"/>
      <c r="DI592" s="8"/>
      <c r="DJ592" s="8"/>
      <c r="DK592" s="8"/>
      <c r="DL592" s="8"/>
      <c r="DM592" s="8"/>
      <c r="DN592" s="8"/>
      <c r="DO592" s="8"/>
      <c r="DP592" s="8"/>
      <c r="DQ592" s="8"/>
      <c r="DR592" s="8"/>
      <c r="DS592" s="8"/>
      <c r="DT592" s="8"/>
      <c r="DU592" s="8"/>
      <c r="DV592" s="8"/>
      <c r="DW592" s="8"/>
      <c r="DX592" s="8"/>
      <c r="DY592" s="8"/>
      <c r="DZ592" s="8"/>
      <c r="EA592" s="8"/>
      <c r="EB592" s="8"/>
      <c r="EC592" s="8"/>
      <c r="ED592" s="8"/>
      <c r="EE592" s="8"/>
      <c r="EF592" s="8"/>
      <c r="EG592" s="8"/>
      <c r="EH592" s="8"/>
      <c r="EI592" s="8"/>
      <c r="EJ592" s="8"/>
      <c r="EK592" s="8"/>
      <c r="EL592" s="8"/>
      <c r="EM592" s="8"/>
      <c r="EN592" s="8"/>
      <c r="EO592" s="8"/>
      <c r="EP592" s="8"/>
      <c r="EQ592" s="8"/>
      <c r="ER592" s="8"/>
      <c r="ES592" s="8"/>
      <c r="ET592" s="8"/>
      <c r="EU592" s="8"/>
      <c r="EV592" s="8"/>
      <c r="EW592" s="8"/>
      <c r="EX592" s="8"/>
      <c r="EY592" s="8"/>
      <c r="EZ592" s="8"/>
      <c r="FA592" s="8"/>
      <c r="FB592" s="8"/>
      <c r="FC592" s="8"/>
      <c r="FD592" s="8"/>
      <c r="FE592" s="8"/>
      <c r="FF592" s="8"/>
      <c r="FG592" s="8"/>
      <c r="FH592" s="8"/>
      <c r="FI592" s="8"/>
      <c r="FJ592" s="8"/>
    </row>
    <row r="593" spans="1:166" x14ac:dyDescent="0.25">
      <c r="A593" t="s">
        <v>131</v>
      </c>
      <c r="C593" s="6">
        <v>39819</v>
      </c>
      <c r="D593" s="5"/>
      <c r="E593" s="6"/>
      <c r="G593">
        <v>36</v>
      </c>
      <c r="H593" t="s">
        <v>116</v>
      </c>
      <c r="I593" s="7">
        <v>8.3000000000000007</v>
      </c>
      <c r="J593">
        <v>750</v>
      </c>
      <c r="K593" s="5">
        <f t="shared" si="9"/>
        <v>160.64257028112448</v>
      </c>
      <c r="L593" s="5"/>
      <c r="M593" s="8"/>
      <c r="N593" s="7">
        <v>13.95</v>
      </c>
      <c r="O593" s="7"/>
      <c r="P593" s="7"/>
      <c r="Q593" s="5"/>
      <c r="R593" s="5"/>
      <c r="S593" s="5"/>
      <c r="T593" s="5"/>
      <c r="U593" s="5"/>
      <c r="V593" s="5"/>
      <c r="W593" s="5"/>
      <c r="X593" s="8"/>
      <c r="Y593" s="8"/>
      <c r="Z593" s="8"/>
      <c r="AA593" s="8"/>
      <c r="AB593" s="8"/>
      <c r="AC593" s="5"/>
      <c r="AD593" s="8"/>
      <c r="AE593" s="8"/>
      <c r="AF593" s="8"/>
      <c r="AG593" s="8"/>
      <c r="AH593" s="8"/>
      <c r="AI593" s="8"/>
      <c r="AJ593" s="5"/>
      <c r="AK593" s="8"/>
      <c r="AL593" s="8"/>
      <c r="AM593" s="8"/>
      <c r="AN593" s="8"/>
      <c r="AO593" s="8"/>
      <c r="AP593" s="8"/>
      <c r="AQ593" s="9"/>
      <c r="AR593" s="8"/>
      <c r="AS593" s="8"/>
      <c r="AT593" s="8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8"/>
      <c r="BJ593" s="5"/>
      <c r="BK593" s="5"/>
      <c r="BL593" s="5"/>
      <c r="BM593" s="8"/>
      <c r="BN593" s="8"/>
      <c r="BO593" s="7"/>
      <c r="BP593" s="5"/>
      <c r="BQ593" s="5"/>
      <c r="BR593" s="5"/>
      <c r="BS593" s="5"/>
      <c r="BT593" s="7"/>
      <c r="BU593" s="7"/>
      <c r="BV593" s="7"/>
      <c r="BW593" s="7"/>
      <c r="BX593" s="7"/>
      <c r="BY593" s="7"/>
      <c r="BZ593" s="7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8"/>
      <c r="CL593" s="5"/>
      <c r="CM593" s="5"/>
      <c r="CN593" s="8"/>
      <c r="CO593" s="5"/>
      <c r="CP593" s="5"/>
      <c r="CQ593" s="5"/>
      <c r="CR593" s="8"/>
      <c r="CS593" s="8"/>
      <c r="CT593" s="8"/>
      <c r="CU593" s="8"/>
      <c r="CV593" s="8"/>
      <c r="CW593" s="8"/>
      <c r="CX593" s="8"/>
      <c r="CY593" s="8"/>
      <c r="CZ593" s="8"/>
      <c r="DA593" s="8"/>
      <c r="DB593" s="8"/>
      <c r="DC593" s="8"/>
      <c r="DD593" s="8"/>
      <c r="DE593" s="8"/>
      <c r="DF593" s="8"/>
      <c r="DG593" s="8"/>
      <c r="DH593" s="8"/>
      <c r="DI593" s="8"/>
      <c r="DJ593" s="8"/>
      <c r="DK593" s="8"/>
      <c r="DL593" s="8"/>
      <c r="DM593" s="8"/>
      <c r="DN593" s="8"/>
      <c r="DO593" s="8"/>
      <c r="DP593" s="8"/>
      <c r="DQ593" s="8"/>
      <c r="DR593" s="8"/>
      <c r="DS593" s="8"/>
      <c r="DT593" s="8"/>
      <c r="DU593" s="8"/>
      <c r="DV593" s="8"/>
      <c r="DW593" s="8"/>
      <c r="DX593" s="8"/>
      <c r="DY593" s="8"/>
      <c r="DZ593" s="8"/>
      <c r="EA593" s="8"/>
      <c r="EB593" s="8"/>
      <c r="EC593" s="8"/>
      <c r="ED593" s="8"/>
      <c r="EE593" s="8"/>
      <c r="EF593" s="8"/>
      <c r="EG593" s="8"/>
      <c r="EH593" s="8"/>
      <c r="EI593" s="8"/>
      <c r="EJ593" s="8"/>
      <c r="EK593" s="8"/>
      <c r="EL593" s="8"/>
      <c r="EM593" s="8"/>
      <c r="EN593" s="8"/>
      <c r="EO593" s="8"/>
      <c r="EP593" s="8"/>
      <c r="EQ593" s="8"/>
      <c r="ER593" s="8"/>
      <c r="ES593" s="8"/>
      <c r="ET593" s="8"/>
      <c r="EU593" s="8"/>
      <c r="EV593" s="8"/>
      <c r="EW593" s="8"/>
      <c r="EX593" s="8"/>
      <c r="EY593" s="8"/>
      <c r="EZ593" s="8"/>
      <c r="FA593" s="8"/>
      <c r="FB593" s="8"/>
      <c r="FC593" s="8"/>
      <c r="FD593" s="8"/>
      <c r="FE593" s="8"/>
      <c r="FF593" s="8"/>
      <c r="FG593" s="8"/>
      <c r="FH593" s="8"/>
      <c r="FI593" s="8"/>
      <c r="FJ593" s="8"/>
    </row>
    <row r="594" spans="1:166" x14ac:dyDescent="0.25">
      <c r="A594" t="s">
        <v>131</v>
      </c>
      <c r="C594" s="6">
        <v>39825</v>
      </c>
      <c r="D594" s="5">
        <v>4</v>
      </c>
      <c r="E594" t="s">
        <v>206</v>
      </c>
      <c r="F594" t="s">
        <v>13</v>
      </c>
      <c r="G594">
        <v>42</v>
      </c>
      <c r="H594" t="s">
        <v>116</v>
      </c>
      <c r="I594" s="7">
        <v>8.3000000000000007</v>
      </c>
      <c r="J594">
        <v>750</v>
      </c>
      <c r="K594" s="5">
        <f t="shared" si="9"/>
        <v>160.64257028112448</v>
      </c>
      <c r="L594" s="5"/>
      <c r="M594" s="8"/>
      <c r="N594" s="8"/>
      <c r="O594" s="8"/>
      <c r="P594" s="8"/>
      <c r="Q594" s="5"/>
      <c r="R594" s="5"/>
      <c r="S594" s="5">
        <v>42</v>
      </c>
      <c r="T594" s="5"/>
      <c r="U594" s="5"/>
      <c r="V594" s="5"/>
      <c r="W594" s="5"/>
      <c r="X594" s="8"/>
      <c r="Y594" s="8"/>
      <c r="Z594" s="8"/>
      <c r="AA594" s="8"/>
      <c r="AB594" s="8"/>
      <c r="AC594" s="5">
        <v>204.12341490065248</v>
      </c>
      <c r="AD594" s="8"/>
      <c r="AE594" s="8"/>
      <c r="AF594" s="8"/>
      <c r="AG594" s="8"/>
      <c r="AH594" s="8"/>
      <c r="AI594" s="8"/>
      <c r="AJ594" s="5">
        <v>175.32980175656607</v>
      </c>
      <c r="AK594" s="8">
        <v>3.7488861092383066</v>
      </c>
      <c r="AL594" s="8"/>
      <c r="AM594" s="8"/>
      <c r="AN594" s="8"/>
      <c r="AO594" s="8"/>
      <c r="AP594" s="8"/>
      <c r="AQ594" s="9">
        <f>AK594/AJ594</f>
        <v>2.1381910386480612E-2</v>
      </c>
      <c r="AR594" s="8"/>
      <c r="AS594" s="8"/>
      <c r="AT594" s="8"/>
      <c r="AU594" s="5">
        <v>21.0971075893947</v>
      </c>
      <c r="AV594" s="5"/>
      <c r="AW594" s="5"/>
      <c r="AX594" s="5"/>
      <c r="AY594" s="5">
        <v>2.3121648754266082</v>
      </c>
      <c r="AZ594" s="5"/>
      <c r="BA594" s="5"/>
      <c r="BB594" s="5"/>
      <c r="BC594" s="5"/>
      <c r="BD594" s="5"/>
      <c r="BE594" s="5"/>
      <c r="BF594" s="5">
        <v>0</v>
      </c>
      <c r="BG594" s="5">
        <v>0</v>
      </c>
      <c r="BH594" s="5">
        <v>23.409272464821306</v>
      </c>
      <c r="BI594" s="8"/>
      <c r="BJ594" s="5"/>
      <c r="BK594" s="5">
        <f>AC594+AJ594+BH594</f>
        <v>402.86248912203985</v>
      </c>
      <c r="BL594" s="5"/>
      <c r="BM594" s="8">
        <f>BH594/BK594</f>
        <v>5.8107352004494753E-2</v>
      </c>
      <c r="BN594" s="8"/>
      <c r="BO594" s="7"/>
      <c r="BP594" s="5"/>
      <c r="BQ594" s="5"/>
      <c r="BR594" s="5"/>
      <c r="BS594" s="5"/>
      <c r="BT594" s="7"/>
      <c r="BU594" s="7"/>
      <c r="BV594" s="7"/>
      <c r="BW594" s="7"/>
      <c r="BX594" s="8">
        <f>AC594/BK594</f>
        <v>0.50668260364845485</v>
      </c>
      <c r="BY594" s="8">
        <f>AJ594/BK594</f>
        <v>0.43521004434705041</v>
      </c>
      <c r="BZ594" s="8">
        <f>BH594/BK594</f>
        <v>5.8107352004494753E-2</v>
      </c>
      <c r="CA594" s="5">
        <v>196.93081672551736</v>
      </c>
      <c r="CB594" s="5">
        <v>191.3228619585787</v>
      </c>
      <c r="CC594" s="5">
        <v>5.6079547669386622</v>
      </c>
      <c r="CD594" s="5">
        <v>0</v>
      </c>
      <c r="CE594" s="5"/>
      <c r="CF594" s="5"/>
      <c r="CG594" s="5"/>
      <c r="CH594" s="5"/>
      <c r="CI594" s="5">
        <v>0</v>
      </c>
      <c r="CJ594" s="5"/>
      <c r="CK594" s="8"/>
      <c r="CL594" s="5"/>
      <c r="CM594" s="5"/>
      <c r="CN594" s="8"/>
      <c r="CO594" s="5"/>
      <c r="CP594" s="5"/>
      <c r="CQ594" s="5"/>
      <c r="CR594" s="8"/>
      <c r="CS594" s="8"/>
      <c r="CT594" s="8"/>
      <c r="CU594" s="8"/>
      <c r="CV594" s="8"/>
      <c r="CW594" s="8"/>
      <c r="CX594" s="8"/>
      <c r="CY594" s="8"/>
      <c r="CZ594" s="8"/>
      <c r="DA594" s="8"/>
      <c r="DB594" s="8"/>
      <c r="DC594" s="8"/>
      <c r="DD594" s="8"/>
      <c r="DE594" s="8"/>
      <c r="DF594" s="8"/>
      <c r="DG594" s="8"/>
      <c r="DH594" s="8"/>
      <c r="DI594" s="8"/>
      <c r="DJ594" s="8"/>
      <c r="DK594" s="8"/>
      <c r="DL594" s="8"/>
      <c r="DM594" s="8"/>
      <c r="DN594" s="8"/>
      <c r="DO594" s="8"/>
      <c r="DP594" s="8"/>
      <c r="DQ594" s="8"/>
      <c r="DR594" s="8"/>
      <c r="DS594" s="8"/>
      <c r="DT594" s="8"/>
      <c r="DU594" s="8"/>
      <c r="DV594" s="8"/>
      <c r="DW594" s="8"/>
      <c r="DX594" s="8"/>
      <c r="DY594" s="8"/>
      <c r="DZ594" s="8"/>
      <c r="EA594" s="8"/>
      <c r="EB594" s="8"/>
      <c r="EC594" s="8"/>
      <c r="ED594" s="8"/>
      <c r="EE594" s="8"/>
      <c r="EF594" s="8"/>
      <c r="EG594" s="8"/>
      <c r="EH594" s="8"/>
      <c r="EI594" s="8"/>
      <c r="EJ594" s="8"/>
      <c r="EK594" s="8"/>
      <c r="EL594" s="8"/>
      <c r="EM594" s="8"/>
      <c r="EN594" s="8"/>
      <c r="EO594" s="8"/>
      <c r="EP594" s="8"/>
      <c r="EQ594" s="8"/>
      <c r="ER594" s="8"/>
      <c r="ES594" s="8"/>
      <c r="ET594" s="8"/>
      <c r="EU594" s="8"/>
      <c r="EV594" s="8"/>
      <c r="EW594" s="8"/>
      <c r="EX594" s="8"/>
      <c r="EY594" s="8"/>
      <c r="EZ594" s="8"/>
      <c r="FA594" s="8"/>
      <c r="FB594" s="8"/>
      <c r="FC594" s="8"/>
      <c r="FD594" s="8"/>
      <c r="FE594" s="8"/>
      <c r="FF594" s="8"/>
      <c r="FG594" s="8"/>
      <c r="FH594" s="8"/>
      <c r="FI594" s="8"/>
      <c r="FJ594" s="8"/>
    </row>
    <row r="595" spans="1:166" x14ac:dyDescent="0.25">
      <c r="A595" t="s">
        <v>131</v>
      </c>
      <c r="C595" s="6">
        <v>39827</v>
      </c>
      <c r="D595" s="5"/>
      <c r="E595" s="6"/>
      <c r="G595">
        <v>44</v>
      </c>
      <c r="H595" t="s">
        <v>116</v>
      </c>
      <c r="I595" s="7">
        <v>8.3000000000000007</v>
      </c>
      <c r="J595">
        <v>750</v>
      </c>
      <c r="K595" s="5">
        <f t="shared" si="9"/>
        <v>160.64257028112448</v>
      </c>
      <c r="L595" s="5"/>
      <c r="M595" s="8"/>
      <c r="N595" s="7">
        <v>15.6</v>
      </c>
      <c r="O595" s="7"/>
      <c r="P595" s="7"/>
      <c r="Q595" s="5"/>
      <c r="R595" s="5"/>
      <c r="S595" s="5"/>
      <c r="T595" s="5"/>
      <c r="U595" s="5"/>
      <c r="V595" s="5"/>
      <c r="W595" s="5"/>
      <c r="X595" s="8"/>
      <c r="Y595" s="8"/>
      <c r="Z595" s="8"/>
      <c r="AA595" s="8"/>
      <c r="AB595" s="8"/>
      <c r="AC595" s="5"/>
      <c r="AD595" s="8"/>
      <c r="AE595" s="8"/>
      <c r="AF595" s="8"/>
      <c r="AG595" s="8"/>
      <c r="AH595" s="8"/>
      <c r="AI595" s="8"/>
      <c r="AJ595" s="5"/>
      <c r="AK595" s="8"/>
      <c r="AL595" s="8"/>
      <c r="AM595" s="8"/>
      <c r="AN595" s="8"/>
      <c r="AO595" s="8"/>
      <c r="AP595" s="8"/>
      <c r="AQ595" s="9"/>
      <c r="AR595" s="8"/>
      <c r="AS595" s="8"/>
      <c r="AT595" s="8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8"/>
      <c r="BJ595" s="5"/>
      <c r="BK595" s="5"/>
      <c r="BL595" s="5"/>
      <c r="BM595" s="8"/>
      <c r="BN595" s="8"/>
      <c r="BO595" s="7"/>
      <c r="BP595" s="5"/>
      <c r="BQ595" s="5"/>
      <c r="BR595" s="5"/>
      <c r="BS595" s="5"/>
      <c r="BT595" s="7"/>
      <c r="BU595" s="7"/>
      <c r="BV595" s="7"/>
      <c r="BW595" s="7"/>
      <c r="BX595" s="7"/>
      <c r="BY595" s="7"/>
      <c r="BZ595" s="7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8"/>
      <c r="CL595" s="5"/>
      <c r="CM595" s="5"/>
      <c r="CN595" s="8"/>
      <c r="CO595" s="5"/>
      <c r="CP595" s="5"/>
      <c r="CQ595" s="5"/>
      <c r="CR595" s="8"/>
      <c r="CS595" s="8"/>
      <c r="CT595" s="8"/>
      <c r="CU595" s="8"/>
      <c r="CV595" s="8"/>
      <c r="CW595" s="8"/>
      <c r="CX595" s="8"/>
      <c r="CY595" s="8"/>
      <c r="CZ595" s="8"/>
      <c r="DA595" s="8"/>
      <c r="DB595" s="8"/>
      <c r="DC595" s="8"/>
      <c r="DD595" s="8"/>
      <c r="DE595" s="8"/>
      <c r="DF595" s="8"/>
      <c r="DG595" s="8"/>
      <c r="DH595" s="8"/>
      <c r="DI595" s="8"/>
      <c r="DJ595" s="8"/>
      <c r="DK595" s="8"/>
      <c r="DL595" s="8"/>
      <c r="DM595" s="8"/>
      <c r="DN595" s="8"/>
      <c r="DO595" s="8"/>
      <c r="DP595" s="8"/>
      <c r="DQ595" s="8"/>
      <c r="DR595" s="8"/>
      <c r="DS595" s="8"/>
      <c r="DT595" s="8"/>
      <c r="DU595" s="8"/>
      <c r="DV595" s="8"/>
      <c r="DW595" s="8"/>
      <c r="DX595" s="8"/>
      <c r="DY595" s="8"/>
      <c r="DZ595" s="8"/>
      <c r="EA595" s="8"/>
      <c r="EB595" s="8"/>
      <c r="EC595" s="8"/>
      <c r="ED595" s="8"/>
      <c r="EE595" s="8"/>
      <c r="EF595" s="8"/>
      <c r="EG595" s="8"/>
      <c r="EH595" s="8"/>
      <c r="EI595" s="8"/>
      <c r="EJ595" s="8"/>
      <c r="EK595" s="8"/>
      <c r="EL595" s="8"/>
      <c r="EM595" s="8"/>
      <c r="EN595" s="8"/>
      <c r="EO595" s="8"/>
      <c r="EP595" s="8"/>
      <c r="EQ595" s="8"/>
      <c r="ER595" s="8"/>
      <c r="ES595" s="8"/>
      <c r="ET595" s="8"/>
      <c r="EU595" s="8"/>
      <c r="EV595" s="8"/>
      <c r="EW595" s="8"/>
      <c r="EX595" s="8"/>
      <c r="EY595" s="8"/>
      <c r="EZ595" s="8"/>
      <c r="FA595" s="8"/>
      <c r="FB595" s="8"/>
      <c r="FC595" s="8"/>
      <c r="FD595" s="8"/>
      <c r="FE595" s="8"/>
      <c r="FF595" s="8"/>
      <c r="FG595" s="8"/>
      <c r="FH595" s="8"/>
      <c r="FI595" s="8"/>
      <c r="FJ595" s="8"/>
    </row>
    <row r="596" spans="1:166" x14ac:dyDescent="0.25">
      <c r="A596" t="s">
        <v>131</v>
      </c>
      <c r="C596" s="6">
        <v>39833</v>
      </c>
      <c r="D596" s="5"/>
      <c r="E596" s="6"/>
      <c r="G596">
        <v>50</v>
      </c>
      <c r="H596" t="s">
        <v>116</v>
      </c>
      <c r="I596" s="7">
        <v>8.3000000000000007</v>
      </c>
      <c r="J596">
        <v>750</v>
      </c>
      <c r="K596" s="5">
        <f t="shared" si="9"/>
        <v>160.64257028112448</v>
      </c>
      <c r="L596" s="5"/>
      <c r="M596" s="8"/>
      <c r="N596" s="7">
        <v>17.899999999999999</v>
      </c>
      <c r="O596" s="7"/>
      <c r="P596" s="7"/>
      <c r="Q596" s="5"/>
      <c r="R596" s="5"/>
      <c r="S596" s="5"/>
      <c r="T596" s="5"/>
      <c r="U596" s="5"/>
      <c r="V596" s="5"/>
      <c r="W596" s="5"/>
      <c r="X596" s="8"/>
      <c r="Y596" s="8"/>
      <c r="Z596" s="8"/>
      <c r="AA596" s="8"/>
      <c r="AB596" s="8"/>
      <c r="AC596" s="5"/>
      <c r="AD596" s="8"/>
      <c r="AE596" s="8"/>
      <c r="AF596" s="8"/>
      <c r="AG596" s="8"/>
      <c r="AH596" s="8"/>
      <c r="AI596" s="8"/>
      <c r="AJ596" s="5"/>
      <c r="AK596" s="8"/>
      <c r="AL596" s="8"/>
      <c r="AM596" s="8"/>
      <c r="AN596" s="8"/>
      <c r="AO596" s="8"/>
      <c r="AP596" s="8"/>
      <c r="AQ596" s="9"/>
      <c r="AR596" s="8"/>
      <c r="AS596" s="8"/>
      <c r="AT596" s="8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8"/>
      <c r="BJ596" s="5"/>
      <c r="BK596" s="5"/>
      <c r="BL596" s="5"/>
      <c r="BM596" s="8"/>
      <c r="BN596" s="8"/>
      <c r="BO596" s="7"/>
      <c r="BP596" s="5"/>
      <c r="BQ596" s="5"/>
      <c r="BR596" s="5"/>
      <c r="BS596" s="5"/>
      <c r="BT596" s="7"/>
      <c r="BU596" s="7"/>
      <c r="BV596" s="7"/>
      <c r="BW596" s="7"/>
      <c r="BX596" s="7"/>
      <c r="BY596" s="7"/>
      <c r="BZ596" s="7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8"/>
      <c r="CL596" s="5"/>
      <c r="CM596" s="5"/>
      <c r="CN596" s="8"/>
      <c r="CO596" s="5"/>
      <c r="CP596" s="5"/>
      <c r="CQ596" s="5"/>
      <c r="CR596" s="8"/>
      <c r="CS596" s="8"/>
      <c r="CT596" s="8"/>
      <c r="CU596" s="8"/>
      <c r="CV596" s="8"/>
      <c r="CW596" s="8"/>
      <c r="CX596" s="8"/>
      <c r="CY596" s="8"/>
      <c r="CZ596" s="8"/>
      <c r="DA596" s="8"/>
      <c r="DB596" s="8"/>
      <c r="DC596" s="8"/>
      <c r="DD596" s="8"/>
      <c r="DE596" s="8"/>
      <c r="DF596" s="8"/>
      <c r="DG596" s="8"/>
      <c r="DH596" s="8"/>
      <c r="DI596" s="8"/>
      <c r="DJ596" s="8"/>
      <c r="DK596" s="8"/>
      <c r="DL596" s="8"/>
      <c r="DM596" s="8"/>
      <c r="DN596" s="8"/>
      <c r="DO596" s="8"/>
      <c r="DP596" s="8"/>
      <c r="DQ596" s="8"/>
      <c r="DR596" s="8"/>
      <c r="DS596" s="8"/>
      <c r="DT596" s="8"/>
      <c r="DU596" s="8"/>
      <c r="DV596" s="8"/>
      <c r="DW596" s="8"/>
      <c r="DX596" s="8"/>
      <c r="DY596" s="8"/>
      <c r="DZ596" s="8"/>
      <c r="EA596" s="8"/>
      <c r="EB596" s="8"/>
      <c r="EC596" s="8"/>
      <c r="ED596" s="8"/>
      <c r="EE596" s="8"/>
      <c r="EF596" s="8"/>
      <c r="EG596" s="8"/>
      <c r="EH596" s="8"/>
      <c r="EI596" s="8"/>
      <c r="EJ596" s="8"/>
      <c r="EK596" s="8"/>
      <c r="EL596" s="8"/>
      <c r="EM596" s="8"/>
      <c r="EN596" s="8"/>
      <c r="EO596" s="8"/>
      <c r="EP596" s="8"/>
      <c r="EQ596" s="8"/>
      <c r="ER596" s="8"/>
      <c r="ES596" s="8"/>
      <c r="ET596" s="8"/>
      <c r="EU596" s="8"/>
      <c r="EV596" s="8"/>
      <c r="EW596" s="8"/>
      <c r="EX596" s="8"/>
      <c r="EY596" s="8"/>
      <c r="EZ596" s="8"/>
      <c r="FA596" s="8"/>
      <c r="FB596" s="8"/>
      <c r="FC596" s="8"/>
      <c r="FD596" s="8"/>
      <c r="FE596" s="8"/>
      <c r="FF596" s="8"/>
      <c r="FG596" s="8"/>
      <c r="FH596" s="8"/>
      <c r="FI596" s="8"/>
      <c r="FJ596" s="8"/>
    </row>
    <row r="597" spans="1:166" x14ac:dyDescent="0.25">
      <c r="A597" t="s">
        <v>131</v>
      </c>
      <c r="C597" s="6">
        <v>39840</v>
      </c>
      <c r="D597" s="5"/>
      <c r="E597" s="6"/>
      <c r="G597">
        <v>57</v>
      </c>
      <c r="H597" t="s">
        <v>116</v>
      </c>
      <c r="I597" s="7">
        <v>8.3000000000000007</v>
      </c>
      <c r="J597">
        <v>750</v>
      </c>
      <c r="K597" s="5">
        <f t="shared" si="9"/>
        <v>160.64257028112448</v>
      </c>
      <c r="L597" s="5"/>
      <c r="M597" s="8"/>
      <c r="N597" s="7">
        <v>19.399999999999999</v>
      </c>
      <c r="O597" s="7"/>
      <c r="P597" s="7"/>
      <c r="Q597" s="5"/>
      <c r="R597" s="5"/>
      <c r="S597" s="5"/>
      <c r="T597" s="5"/>
      <c r="U597" s="5"/>
      <c r="V597" s="5"/>
      <c r="W597" s="5"/>
      <c r="X597" s="8"/>
      <c r="Y597" s="8"/>
      <c r="Z597" s="8"/>
      <c r="AA597" s="8"/>
      <c r="AB597" s="8"/>
      <c r="AC597" s="5"/>
      <c r="AD597" s="8"/>
      <c r="AE597" s="8"/>
      <c r="AF597" s="8"/>
      <c r="AG597" s="8"/>
      <c r="AH597" s="8"/>
      <c r="AI597" s="8"/>
      <c r="AJ597" s="5"/>
      <c r="AK597" s="8"/>
      <c r="AL597" s="8"/>
      <c r="AM597" s="8"/>
      <c r="AN597" s="8"/>
      <c r="AO597" s="8"/>
      <c r="AP597" s="8"/>
      <c r="AQ597" s="9"/>
      <c r="AR597" s="8"/>
      <c r="AS597" s="8"/>
      <c r="AT597" s="8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8"/>
      <c r="BJ597" s="5"/>
      <c r="BK597" s="5"/>
      <c r="BL597" s="5"/>
      <c r="BM597" s="8"/>
      <c r="BN597" s="8"/>
      <c r="BO597" s="7"/>
      <c r="BP597" s="5"/>
      <c r="BQ597" s="5"/>
      <c r="BR597" s="5"/>
      <c r="BS597" s="5"/>
      <c r="BT597" s="7"/>
      <c r="BU597" s="7"/>
      <c r="BV597" s="7"/>
      <c r="BW597" s="7"/>
      <c r="BX597" s="7"/>
      <c r="BY597" s="7"/>
      <c r="BZ597" s="7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8"/>
      <c r="CL597" s="5"/>
      <c r="CM597" s="5"/>
      <c r="CN597" s="8"/>
      <c r="CO597" s="5"/>
      <c r="CP597" s="5"/>
      <c r="CQ597" s="5"/>
      <c r="CR597" s="8"/>
      <c r="CS597" s="8"/>
      <c r="CT597" s="8"/>
      <c r="CU597" s="8"/>
      <c r="CV597" s="8"/>
      <c r="CW597" s="8"/>
      <c r="CX597" s="8"/>
      <c r="CY597" s="8"/>
      <c r="CZ597" s="8"/>
      <c r="DA597" s="8"/>
      <c r="DB597" s="8"/>
      <c r="DC597" s="8"/>
      <c r="DD597" s="8"/>
      <c r="DE597" s="8"/>
      <c r="DF597" s="8"/>
      <c r="DG597" s="8"/>
      <c r="DH597" s="8"/>
      <c r="DI597" s="8"/>
      <c r="DJ597" s="8"/>
      <c r="DK597" s="8"/>
      <c r="DL597" s="8"/>
      <c r="DM597" s="8"/>
      <c r="DN597" s="8"/>
      <c r="DO597" s="8"/>
      <c r="DP597" s="8"/>
      <c r="DQ597" s="8"/>
      <c r="DR597" s="8"/>
      <c r="DS597" s="8"/>
      <c r="DT597" s="8"/>
      <c r="DU597" s="8"/>
      <c r="DV597" s="8"/>
      <c r="DW597" s="8"/>
      <c r="DX597" s="8"/>
      <c r="DY597" s="8"/>
      <c r="DZ597" s="8"/>
      <c r="EA597" s="8"/>
      <c r="EB597" s="8"/>
      <c r="EC597" s="8"/>
      <c r="ED597" s="8"/>
      <c r="EE597" s="8"/>
      <c r="EF597" s="8"/>
      <c r="EG597" s="8"/>
      <c r="EH597" s="8"/>
      <c r="EI597" s="8"/>
      <c r="EJ597" s="8"/>
      <c r="EK597" s="8"/>
      <c r="EL597" s="8"/>
      <c r="EM597" s="8"/>
      <c r="EN597" s="8"/>
      <c r="EO597" s="8"/>
      <c r="EP597" s="8"/>
      <c r="EQ597" s="8"/>
      <c r="ER597" s="8"/>
      <c r="ES597" s="8"/>
      <c r="ET597" s="8"/>
      <c r="EU597" s="8"/>
      <c r="EV597" s="8"/>
      <c r="EW597" s="8"/>
      <c r="EX597" s="8"/>
      <c r="EY597" s="8"/>
      <c r="EZ597" s="8"/>
      <c r="FA597" s="8"/>
      <c r="FB597" s="8"/>
      <c r="FC597" s="8"/>
      <c r="FD597" s="8"/>
      <c r="FE597" s="8"/>
      <c r="FF597" s="8"/>
      <c r="FG597" s="8"/>
      <c r="FH597" s="8"/>
      <c r="FI597" s="8"/>
      <c r="FJ597" s="8"/>
    </row>
    <row r="598" spans="1:166" x14ac:dyDescent="0.25">
      <c r="A598" t="s">
        <v>131</v>
      </c>
      <c r="C598" s="6">
        <v>39841</v>
      </c>
      <c r="D598" s="5"/>
      <c r="E598" s="6"/>
      <c r="G598">
        <v>58</v>
      </c>
      <c r="H598" t="s">
        <v>116</v>
      </c>
      <c r="I598" s="7">
        <v>8.3000000000000007</v>
      </c>
      <c r="J598">
        <v>750</v>
      </c>
      <c r="K598" s="5">
        <f t="shared" si="9"/>
        <v>160.64257028112448</v>
      </c>
      <c r="L598" s="5"/>
      <c r="M598" s="8"/>
      <c r="N598" s="8"/>
      <c r="O598" s="8"/>
      <c r="P598" s="8"/>
      <c r="Q598" s="5"/>
      <c r="R598" s="5"/>
      <c r="S598" s="5"/>
      <c r="T598" s="5"/>
      <c r="U598" s="5"/>
      <c r="V598" s="5"/>
      <c r="W598" s="5"/>
      <c r="X598" s="8"/>
      <c r="Y598" s="8"/>
      <c r="Z598" s="8"/>
      <c r="AA598" s="8"/>
      <c r="AB598" s="8"/>
      <c r="AC598" s="5">
        <v>321.88136583074692</v>
      </c>
      <c r="AD598" s="8"/>
      <c r="AE598" s="8"/>
      <c r="AF598" s="8"/>
      <c r="AG598" s="8"/>
      <c r="AH598" s="8"/>
      <c r="AI598" s="8"/>
      <c r="AJ598" s="5">
        <v>218.14895299328128</v>
      </c>
      <c r="AK598" s="8">
        <v>3.9367623439628341</v>
      </c>
      <c r="AL598" s="8"/>
      <c r="AM598" s="8"/>
      <c r="AN598" s="8"/>
      <c r="AO598" s="8"/>
      <c r="AP598" s="8"/>
      <c r="AQ598" s="9">
        <f>AK598/AJ598</f>
        <v>1.8046212415624482E-2</v>
      </c>
      <c r="AR598" s="8"/>
      <c r="AS598" s="8"/>
      <c r="AT598" s="8"/>
      <c r="AU598" s="5">
        <v>21.110752977061743</v>
      </c>
      <c r="AV598" s="5"/>
      <c r="AW598" s="5"/>
      <c r="AX598" s="5"/>
      <c r="AY598" s="5">
        <v>27.554054960545425</v>
      </c>
      <c r="AZ598" s="5"/>
      <c r="BA598" s="5"/>
      <c r="BB598" s="5"/>
      <c r="BC598" s="5"/>
      <c r="BD598" s="5"/>
      <c r="BE598" s="5"/>
      <c r="BF598" s="5">
        <v>0</v>
      </c>
      <c r="BG598" s="5">
        <v>0</v>
      </c>
      <c r="BH598" s="5">
        <v>48.664807937607165</v>
      </c>
      <c r="BI598" s="8"/>
      <c r="BJ598" s="5"/>
      <c r="BK598" s="5">
        <f>AC598+AJ598+BH598</f>
        <v>588.69512676163538</v>
      </c>
      <c r="BL598" s="5"/>
      <c r="BM598" s="8">
        <f>BH598/BK598</f>
        <v>8.2665552550618804E-2</v>
      </c>
      <c r="BN598" s="8"/>
      <c r="BO598" s="7"/>
      <c r="BP598" s="5"/>
      <c r="BQ598" s="5"/>
      <c r="BR598" s="5"/>
      <c r="BS598" s="5"/>
      <c r="BT598" s="7"/>
      <c r="BU598" s="7"/>
      <c r="BV598" s="7"/>
      <c r="BW598" s="7"/>
      <c r="BX598" s="8">
        <f>AC598/BK598</f>
        <v>0.54677090262559236</v>
      </c>
      <c r="BY598" s="8">
        <f>AJ598/BK598</f>
        <v>0.37056354482378878</v>
      </c>
      <c r="BZ598" s="8">
        <f>BH598/BK598</f>
        <v>8.2665552550618804E-2</v>
      </c>
      <c r="CA598" s="5">
        <v>163.27585785003487</v>
      </c>
      <c r="CB598" s="5">
        <v>128.95886776335669</v>
      </c>
      <c r="CC598" s="5">
        <v>34.316990086678167</v>
      </c>
      <c r="CD598" s="5">
        <v>0</v>
      </c>
      <c r="CE598" s="5"/>
      <c r="CF598" s="5"/>
      <c r="CG598" s="5"/>
      <c r="CH598" s="5"/>
      <c r="CI598" s="5">
        <v>0</v>
      </c>
      <c r="CJ598" s="5"/>
      <c r="CK598" s="8"/>
      <c r="CL598" s="5"/>
      <c r="CM598" s="5"/>
      <c r="CN598" s="8"/>
      <c r="CO598" s="5"/>
      <c r="CP598" s="5"/>
      <c r="CQ598" s="5"/>
      <c r="CR598" s="8"/>
      <c r="CS598" s="8"/>
      <c r="CT598" s="8"/>
      <c r="CU598" s="8"/>
      <c r="CV598" s="8"/>
      <c r="CW598" s="8"/>
      <c r="CX598" s="8"/>
      <c r="CY598" s="8"/>
      <c r="CZ598" s="8"/>
      <c r="DA598" s="8"/>
      <c r="DB598" s="8"/>
      <c r="DC598" s="8"/>
      <c r="DD598" s="8"/>
      <c r="DE598" s="8"/>
      <c r="DF598" s="8"/>
      <c r="DG598" s="8"/>
      <c r="DH598" s="8"/>
      <c r="DI598" s="8"/>
      <c r="DJ598" s="8"/>
      <c r="DK598" s="8"/>
      <c r="DL598" s="8"/>
      <c r="DM598" s="8"/>
      <c r="DN598" s="8"/>
      <c r="DO598" s="8"/>
      <c r="DP598" s="8"/>
      <c r="DQ598" s="8"/>
      <c r="DR598" s="8"/>
      <c r="DS598" s="8"/>
      <c r="DT598" s="8"/>
      <c r="DU598" s="8"/>
      <c r="DV598" s="8"/>
      <c r="DW598" s="8"/>
      <c r="DX598" s="8"/>
      <c r="DY598" s="8"/>
      <c r="DZ598" s="8"/>
      <c r="EA598" s="8"/>
      <c r="EB598" s="8"/>
      <c r="EC598" s="8"/>
      <c r="ED598" s="8"/>
      <c r="EE598" s="8"/>
      <c r="EF598" s="8"/>
      <c r="EG598" s="8"/>
      <c r="EH598" s="8"/>
      <c r="EI598" s="8"/>
      <c r="EJ598" s="8"/>
      <c r="EK598" s="8"/>
      <c r="EL598" s="8"/>
      <c r="EM598" s="8"/>
      <c r="EN598" s="8"/>
      <c r="EO598" s="8"/>
      <c r="EP598" s="8"/>
      <c r="EQ598" s="8"/>
      <c r="ER598" s="8"/>
      <c r="ES598" s="8"/>
      <c r="ET598" s="8"/>
      <c r="EU598" s="8"/>
      <c r="EV598" s="8"/>
      <c r="EW598" s="8"/>
      <c r="EX598" s="8"/>
      <c r="EY598" s="8"/>
      <c r="EZ598" s="8"/>
      <c r="FA598" s="8"/>
      <c r="FB598" s="8"/>
      <c r="FC598" s="8"/>
      <c r="FD598" s="8"/>
      <c r="FE598" s="8"/>
      <c r="FF598" s="8"/>
      <c r="FG598" s="8"/>
      <c r="FH598" s="8"/>
      <c r="FI598" s="8"/>
      <c r="FJ598" s="8"/>
    </row>
    <row r="599" spans="1:166" x14ac:dyDescent="0.25">
      <c r="A599" t="s">
        <v>131</v>
      </c>
      <c r="C599" s="6">
        <v>39848</v>
      </c>
      <c r="D599" s="5"/>
      <c r="E599" s="6"/>
      <c r="G599">
        <v>65</v>
      </c>
      <c r="H599" t="s">
        <v>116</v>
      </c>
      <c r="I599" s="7">
        <v>8.3000000000000007</v>
      </c>
      <c r="J599">
        <v>750</v>
      </c>
      <c r="K599" s="5">
        <f t="shared" si="9"/>
        <v>160.64257028112448</v>
      </c>
      <c r="L599" s="5"/>
      <c r="M599" s="8"/>
      <c r="N599" s="7">
        <v>19</v>
      </c>
      <c r="O599" s="7"/>
      <c r="P599" s="7"/>
      <c r="Q599" s="5"/>
      <c r="R599" s="5"/>
      <c r="S599" s="5"/>
      <c r="T599" s="5"/>
      <c r="U599" s="5"/>
      <c r="V599" s="5"/>
      <c r="W599" s="5"/>
      <c r="X599" s="8"/>
      <c r="Y599" s="8"/>
      <c r="Z599" s="8"/>
      <c r="AA599" s="8"/>
      <c r="AB599" s="8"/>
      <c r="AC599" s="5"/>
      <c r="AD599" s="8"/>
      <c r="AE599" s="8"/>
      <c r="AF599" s="8"/>
      <c r="AG599" s="8"/>
      <c r="AH599" s="8"/>
      <c r="AI599" s="8"/>
      <c r="AJ599" s="5"/>
      <c r="AK599" s="8"/>
      <c r="AL599" s="8"/>
      <c r="AM599" s="8"/>
      <c r="AN599" s="8"/>
      <c r="AO599" s="8"/>
      <c r="AP599" s="8"/>
      <c r="AQ599" s="9"/>
      <c r="AR599" s="8"/>
      <c r="AS599" s="8"/>
      <c r="AT599" s="8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8"/>
      <c r="BJ599" s="5"/>
      <c r="BK599" s="5"/>
      <c r="BL599" s="5"/>
      <c r="BM599" s="8"/>
      <c r="BN599" s="8"/>
      <c r="BO599" s="7"/>
      <c r="BP599" s="5"/>
      <c r="BQ599" s="5"/>
      <c r="BR599" s="5"/>
      <c r="BS599" s="5"/>
      <c r="BT599" s="7"/>
      <c r="BU599" s="7"/>
      <c r="BV599" s="7"/>
      <c r="BW599" s="7"/>
      <c r="BX599" s="7"/>
      <c r="BY599" s="7"/>
      <c r="BZ599" s="7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8"/>
      <c r="CL599" s="5"/>
      <c r="CM599" s="5"/>
      <c r="CN599" s="8"/>
      <c r="CO599" s="5"/>
      <c r="CP599" s="5"/>
      <c r="CQ599" s="5"/>
      <c r="CR599" s="8"/>
      <c r="CS599" s="8"/>
      <c r="CT599" s="8"/>
      <c r="CU599" s="8"/>
      <c r="CV599" s="8"/>
      <c r="CW599" s="8"/>
      <c r="CX599" s="8"/>
      <c r="CY599" s="8"/>
      <c r="CZ599" s="8"/>
      <c r="DA599" s="8"/>
      <c r="DB599" s="8"/>
      <c r="DC599" s="8"/>
      <c r="DD599" s="8"/>
      <c r="DE599" s="8"/>
      <c r="DF599" s="8"/>
      <c r="DG599" s="8"/>
      <c r="DH599" s="8"/>
      <c r="DI599" s="8"/>
      <c r="DJ599" s="8"/>
      <c r="DK599" s="8"/>
      <c r="DL599" s="8"/>
      <c r="DM599" s="8"/>
      <c r="DN599" s="8"/>
      <c r="DO599" s="8"/>
      <c r="DP599" s="8"/>
      <c r="DQ599" s="8"/>
      <c r="DR599" s="8"/>
      <c r="DS599" s="8"/>
      <c r="DT599" s="8"/>
      <c r="DU599" s="8"/>
      <c r="DV599" s="8"/>
      <c r="DW599" s="8"/>
      <c r="DX599" s="8"/>
      <c r="DY599" s="8"/>
      <c r="DZ599" s="8"/>
      <c r="EA599" s="8"/>
      <c r="EB599" s="8"/>
      <c r="EC599" s="8"/>
      <c r="ED599" s="8"/>
      <c r="EE599" s="8"/>
      <c r="EF599" s="8"/>
      <c r="EG599" s="8"/>
      <c r="EH599" s="8"/>
      <c r="EI599" s="8"/>
      <c r="EJ599" s="8"/>
      <c r="EK599" s="8"/>
      <c r="EL599" s="8"/>
      <c r="EM599" s="8"/>
      <c r="EN599" s="8"/>
      <c r="EO599" s="8"/>
      <c r="EP599" s="8"/>
      <c r="EQ599" s="8"/>
      <c r="ER599" s="8"/>
      <c r="ES599" s="8"/>
      <c r="ET599" s="8"/>
      <c r="EU599" s="8"/>
      <c r="EV599" s="8"/>
      <c r="EW599" s="8"/>
      <c r="EX599" s="8"/>
      <c r="EY599" s="8"/>
      <c r="EZ599" s="8"/>
      <c r="FA599" s="8"/>
      <c r="FB599" s="8"/>
      <c r="FC599" s="8"/>
      <c r="FD599" s="8"/>
      <c r="FE599" s="8"/>
      <c r="FF599" s="8"/>
      <c r="FG599" s="8"/>
      <c r="FH599" s="8"/>
      <c r="FI599" s="8"/>
      <c r="FJ599" s="8"/>
    </row>
    <row r="600" spans="1:166" x14ac:dyDescent="0.25">
      <c r="A600" t="s">
        <v>131</v>
      </c>
      <c r="C600" s="6">
        <v>39853</v>
      </c>
      <c r="D600" s="5">
        <v>6</v>
      </c>
      <c r="E600" s="6" t="s">
        <v>239</v>
      </c>
      <c r="F600" t="s">
        <v>89</v>
      </c>
      <c r="G600">
        <v>70</v>
      </c>
      <c r="H600" t="s">
        <v>116</v>
      </c>
      <c r="I600" s="7">
        <v>8.3000000000000007</v>
      </c>
      <c r="J600">
        <v>750</v>
      </c>
      <c r="K600" s="5">
        <f t="shared" si="9"/>
        <v>160.64257028112448</v>
      </c>
      <c r="L600" s="5"/>
      <c r="M600" s="8"/>
      <c r="N600" s="8"/>
      <c r="O600" s="8"/>
      <c r="P600" s="8"/>
      <c r="Q600" s="5"/>
      <c r="R600" s="5"/>
      <c r="S600" s="5"/>
      <c r="T600" s="5"/>
      <c r="U600" s="5"/>
      <c r="V600" s="5"/>
      <c r="W600" s="5"/>
      <c r="X600" s="8"/>
      <c r="Y600" s="8"/>
      <c r="Z600" s="8"/>
      <c r="AA600" s="8"/>
      <c r="AB600" s="8"/>
      <c r="AC600" s="5">
        <v>373.81068005468154</v>
      </c>
      <c r="AD600" s="8"/>
      <c r="AE600" s="8"/>
      <c r="AF600" s="8"/>
      <c r="AG600" s="8"/>
      <c r="AH600" s="8"/>
      <c r="AI600" s="8"/>
      <c r="AJ600" s="5">
        <v>201.8673678801552</v>
      </c>
      <c r="AK600" s="8">
        <v>4.5736193928957141</v>
      </c>
      <c r="AL600" s="8"/>
      <c r="AM600" s="8"/>
      <c r="AN600" s="8"/>
      <c r="AO600" s="8"/>
      <c r="AP600" s="8"/>
      <c r="AQ600" s="9">
        <f>AK600/AJ600</f>
        <v>2.2656556336589202E-2</v>
      </c>
      <c r="AR600" s="8"/>
      <c r="AS600" s="8"/>
      <c r="AT600" s="8"/>
      <c r="AU600" s="5">
        <v>3.8330485333967119</v>
      </c>
      <c r="AV600" s="5"/>
      <c r="AW600" s="5"/>
      <c r="AX600" s="5"/>
      <c r="AY600" s="5">
        <v>78.101047250421146</v>
      </c>
      <c r="AZ600" s="5"/>
      <c r="BA600" s="5"/>
      <c r="BB600" s="5"/>
      <c r="BC600" s="5"/>
      <c r="BD600" s="5"/>
      <c r="BE600" s="5"/>
      <c r="BF600" s="5">
        <v>0</v>
      </c>
      <c r="BG600" s="5">
        <v>0</v>
      </c>
      <c r="BH600" s="5">
        <v>81.934095783817867</v>
      </c>
      <c r="BI600" s="8"/>
      <c r="BJ600" s="5"/>
      <c r="BK600" s="5">
        <f>AC600+AJ600+BH600</f>
        <v>657.61214371865458</v>
      </c>
      <c r="BL600" s="5"/>
      <c r="BM600" s="8">
        <f>BH600/BK600</f>
        <v>0.12459334360904326</v>
      </c>
      <c r="BN600" s="8"/>
      <c r="BO600" s="7"/>
      <c r="BP600" s="5"/>
      <c r="BQ600" s="5"/>
      <c r="BR600" s="5"/>
      <c r="BS600" s="5"/>
      <c r="BT600" s="7"/>
      <c r="BU600" s="7"/>
      <c r="BV600" s="7"/>
      <c r="BW600" s="7"/>
      <c r="BX600" s="8">
        <f>AC600/BK600</f>
        <v>0.56843640073442514</v>
      </c>
      <c r="BY600" s="8">
        <f>AJ600/BK600</f>
        <v>0.30697025565653158</v>
      </c>
      <c r="BZ600" s="8">
        <f>BH600/BK600</f>
        <v>0.12459334360904326</v>
      </c>
      <c r="CA600" s="5">
        <v>83.319689400047437</v>
      </c>
      <c r="CB600" s="5">
        <v>33.569376619558142</v>
      </c>
      <c r="CC600" s="5">
        <v>49.750312780489296</v>
      </c>
      <c r="CD600" s="5">
        <v>0</v>
      </c>
      <c r="CE600" s="5"/>
      <c r="CF600" s="5"/>
      <c r="CG600" s="5"/>
      <c r="CH600" s="5"/>
      <c r="CI600" s="5">
        <v>0</v>
      </c>
      <c r="CJ600" s="5"/>
      <c r="CK600" s="8"/>
      <c r="CL600" s="5"/>
      <c r="CM600" s="5"/>
      <c r="CN600" s="8"/>
      <c r="CO600" s="5"/>
      <c r="CP600" s="5"/>
      <c r="CQ600" s="5"/>
      <c r="CR600" s="8"/>
      <c r="CS600" s="8"/>
      <c r="CT600" s="8"/>
      <c r="CU600" s="8"/>
      <c r="CV600" s="8"/>
      <c r="CW600" s="8"/>
      <c r="CX600" s="8"/>
      <c r="CY600" s="8"/>
      <c r="CZ600" s="8"/>
      <c r="DA600" s="8"/>
      <c r="DB600" s="8"/>
      <c r="DC600" s="8"/>
      <c r="DD600" s="8"/>
      <c r="DE600" s="8"/>
      <c r="DF600" s="8"/>
      <c r="DG600" s="8"/>
      <c r="DH600" s="8"/>
      <c r="DI600" s="8"/>
      <c r="DJ600" s="8"/>
      <c r="DK600" s="8"/>
      <c r="DL600" s="8"/>
      <c r="DM600" s="8"/>
      <c r="DN600" s="8"/>
      <c r="DO600" s="8"/>
      <c r="DP600" s="8"/>
      <c r="DQ600" s="8"/>
      <c r="DR600" s="8"/>
      <c r="DS600" s="8"/>
      <c r="DT600" s="8"/>
      <c r="DU600" s="8"/>
      <c r="DV600" s="8"/>
      <c r="DW600" s="8"/>
      <c r="DX600" s="8"/>
      <c r="DY600" s="8"/>
      <c r="DZ600" s="8"/>
      <c r="EA600" s="8"/>
      <c r="EB600" s="8"/>
      <c r="EC600" s="8"/>
      <c r="ED600" s="8"/>
      <c r="EE600" s="8"/>
      <c r="EF600" s="8"/>
      <c r="EG600" s="8"/>
      <c r="EH600" s="8"/>
      <c r="EI600" s="8"/>
      <c r="EJ600" s="8"/>
      <c r="EK600" s="8"/>
      <c r="EL600" s="8"/>
      <c r="EM600" s="8"/>
      <c r="EN600" s="8"/>
      <c r="EO600" s="8"/>
      <c r="EP600" s="8"/>
      <c r="EQ600" s="8"/>
      <c r="ER600" s="8"/>
      <c r="ES600" s="8"/>
      <c r="ET600" s="8"/>
      <c r="EU600" s="8"/>
      <c r="EV600" s="8"/>
      <c r="EW600" s="8"/>
      <c r="EX600" s="8"/>
      <c r="EY600" s="8"/>
      <c r="EZ600" s="8"/>
      <c r="FA600" s="8"/>
      <c r="FB600" s="8"/>
      <c r="FC600" s="8"/>
      <c r="FD600" s="8"/>
      <c r="FE600" s="8"/>
      <c r="FF600" s="8"/>
      <c r="FG600" s="8"/>
      <c r="FH600" s="8"/>
      <c r="FI600" s="8"/>
      <c r="FJ600" s="8"/>
    </row>
    <row r="601" spans="1:166" x14ac:dyDescent="0.25">
      <c r="A601" t="s">
        <v>131</v>
      </c>
      <c r="C601" s="6">
        <v>39854</v>
      </c>
      <c r="D601" s="5"/>
      <c r="E601" s="6"/>
      <c r="G601">
        <v>71</v>
      </c>
      <c r="H601" t="s">
        <v>116</v>
      </c>
      <c r="I601" s="7">
        <v>8.3000000000000007</v>
      </c>
      <c r="J601">
        <v>750</v>
      </c>
      <c r="K601" s="5">
        <f t="shared" si="9"/>
        <v>160.64257028112448</v>
      </c>
      <c r="L601" s="5"/>
      <c r="M601" s="8"/>
      <c r="N601" s="7">
        <v>20.5</v>
      </c>
      <c r="O601" s="7"/>
      <c r="P601" s="7"/>
      <c r="Q601" s="5"/>
      <c r="R601" s="5"/>
      <c r="S601" s="5"/>
      <c r="T601" s="5"/>
      <c r="U601" s="5"/>
      <c r="V601" s="5"/>
      <c r="W601" s="5"/>
      <c r="X601" s="8"/>
      <c r="Y601" s="8"/>
      <c r="Z601" s="8"/>
      <c r="AA601" s="8"/>
      <c r="AB601" s="8"/>
      <c r="AC601" s="5"/>
      <c r="AD601" s="8"/>
      <c r="AE601" s="8"/>
      <c r="AF601" s="8"/>
      <c r="AG601" s="8"/>
      <c r="AH601" s="8"/>
      <c r="AI601" s="8"/>
      <c r="AJ601" s="5"/>
      <c r="AK601" s="8"/>
      <c r="AL601" s="8"/>
      <c r="AM601" s="8"/>
      <c r="AN601" s="8"/>
      <c r="AO601" s="8"/>
      <c r="AP601" s="8"/>
      <c r="AQ601" s="9"/>
      <c r="AR601" s="8"/>
      <c r="AS601" s="8"/>
      <c r="AT601" s="8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8"/>
      <c r="BJ601" s="5"/>
      <c r="BK601" s="5"/>
      <c r="BL601" s="5"/>
      <c r="BM601" s="8"/>
      <c r="BN601" s="8"/>
      <c r="BO601" s="7"/>
      <c r="BP601" s="5"/>
      <c r="BQ601" s="5"/>
      <c r="BR601" s="5"/>
      <c r="BS601" s="5"/>
      <c r="BT601" s="7"/>
      <c r="BU601" s="7"/>
      <c r="BV601" s="7"/>
      <c r="BW601" s="7"/>
      <c r="BX601" s="7"/>
      <c r="BY601" s="7"/>
      <c r="BZ601" s="7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8"/>
      <c r="CL601" s="5"/>
      <c r="CM601" s="5"/>
      <c r="CN601" s="8"/>
      <c r="CO601" s="5"/>
      <c r="CP601" s="5"/>
      <c r="CQ601" s="5"/>
      <c r="CR601" s="8"/>
      <c r="CS601" s="8"/>
      <c r="CT601" s="8"/>
      <c r="CU601" s="8"/>
      <c r="CV601" s="8"/>
      <c r="CW601" s="8"/>
      <c r="CX601" s="8"/>
      <c r="CY601" s="8"/>
      <c r="CZ601" s="8"/>
      <c r="DA601" s="8"/>
      <c r="DB601" s="8"/>
      <c r="DC601" s="8"/>
      <c r="DD601" s="8"/>
      <c r="DE601" s="8"/>
      <c r="DF601" s="8"/>
      <c r="DG601" s="8"/>
      <c r="DH601" s="8"/>
      <c r="DI601" s="8"/>
      <c r="DJ601" s="8"/>
      <c r="DK601" s="8"/>
      <c r="DL601" s="8"/>
      <c r="DM601" s="8"/>
      <c r="DN601" s="8"/>
      <c r="DO601" s="8"/>
      <c r="DP601" s="8"/>
      <c r="DQ601" s="8"/>
      <c r="DR601" s="8"/>
      <c r="DS601" s="8"/>
      <c r="DT601" s="8"/>
      <c r="DU601" s="8"/>
      <c r="DV601" s="8"/>
      <c r="DW601" s="8"/>
      <c r="DX601" s="8"/>
      <c r="DY601" s="8"/>
      <c r="DZ601" s="8"/>
      <c r="EA601" s="8"/>
      <c r="EB601" s="8"/>
      <c r="EC601" s="8"/>
      <c r="ED601" s="8"/>
      <c r="EE601" s="8"/>
      <c r="EF601" s="8"/>
      <c r="EG601" s="8"/>
      <c r="EH601" s="8"/>
      <c r="EI601" s="8"/>
      <c r="EJ601" s="8"/>
      <c r="EK601" s="8"/>
      <c r="EL601" s="8"/>
      <c r="EM601" s="8"/>
      <c r="EN601" s="8"/>
      <c r="EO601" s="8"/>
      <c r="EP601" s="8"/>
      <c r="EQ601" s="8"/>
      <c r="ER601" s="8"/>
      <c r="ES601" s="8"/>
      <c r="ET601" s="8"/>
      <c r="EU601" s="8"/>
      <c r="EV601" s="8"/>
      <c r="EW601" s="8"/>
      <c r="EX601" s="8"/>
      <c r="EY601" s="8"/>
      <c r="EZ601" s="8"/>
      <c r="FA601" s="8"/>
      <c r="FB601" s="8"/>
      <c r="FC601" s="8"/>
      <c r="FD601" s="8"/>
      <c r="FE601" s="8"/>
      <c r="FF601" s="8"/>
      <c r="FG601" s="8"/>
      <c r="FH601" s="8"/>
      <c r="FI601" s="8"/>
      <c r="FJ601" s="8"/>
    </row>
    <row r="602" spans="1:166" x14ac:dyDescent="0.25">
      <c r="A602" t="s">
        <v>131</v>
      </c>
      <c r="C602" s="6">
        <v>39860</v>
      </c>
      <c r="D602" s="5"/>
      <c r="E602" s="6"/>
      <c r="G602">
        <v>77</v>
      </c>
      <c r="H602" t="s">
        <v>116</v>
      </c>
      <c r="I602" s="7">
        <v>8.3000000000000007</v>
      </c>
      <c r="J602">
        <v>750</v>
      </c>
      <c r="K602" s="5">
        <f t="shared" si="9"/>
        <v>160.64257028112448</v>
      </c>
      <c r="L602" s="5"/>
      <c r="M602" s="8"/>
      <c r="N602" s="7">
        <v>21.8</v>
      </c>
      <c r="O602" s="7"/>
      <c r="P602" s="7"/>
      <c r="Q602" s="5"/>
      <c r="R602" s="5"/>
      <c r="S602" s="5"/>
      <c r="T602" s="5"/>
      <c r="U602" s="5"/>
      <c r="V602" s="5"/>
      <c r="W602" s="5"/>
      <c r="X602" s="8"/>
      <c r="Y602" s="8"/>
      <c r="Z602" s="8"/>
      <c r="AA602" s="8"/>
      <c r="AB602" s="8"/>
      <c r="AC602" s="5"/>
      <c r="AD602" s="8"/>
      <c r="AE602" s="8"/>
      <c r="AF602" s="8"/>
      <c r="AG602" s="8"/>
      <c r="AH602" s="8"/>
      <c r="AI602" s="8"/>
      <c r="AJ602" s="5"/>
      <c r="AK602" s="8"/>
      <c r="AL602" s="8"/>
      <c r="AM602" s="8"/>
      <c r="AN602" s="8"/>
      <c r="AO602" s="8"/>
      <c r="AP602" s="8"/>
      <c r="AQ602" s="9"/>
      <c r="AR602" s="8"/>
      <c r="AS602" s="8"/>
      <c r="AT602" s="8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8"/>
      <c r="BJ602" s="5"/>
      <c r="BK602" s="5"/>
      <c r="BL602" s="5"/>
      <c r="BM602" s="8"/>
      <c r="BN602" s="8"/>
      <c r="BO602" s="7"/>
      <c r="BP602" s="5"/>
      <c r="BQ602" s="5"/>
      <c r="BR602" s="5"/>
      <c r="BS602" s="5"/>
      <c r="BT602" s="7"/>
      <c r="BU602" s="7"/>
      <c r="BV602" s="7"/>
      <c r="BW602" s="7"/>
      <c r="BX602" s="7"/>
      <c r="BY602" s="7"/>
      <c r="BZ602" s="7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8"/>
      <c r="CL602" s="5"/>
      <c r="CM602" s="5"/>
      <c r="CN602" s="8"/>
      <c r="CO602" s="5"/>
      <c r="CP602" s="5"/>
      <c r="CQ602" s="5"/>
      <c r="CR602" s="8"/>
      <c r="CS602" s="8"/>
      <c r="CT602" s="8"/>
      <c r="CU602" s="8"/>
      <c r="CV602" s="8"/>
      <c r="CW602" s="8"/>
      <c r="CX602" s="8"/>
      <c r="CY602" s="8"/>
      <c r="CZ602" s="8"/>
      <c r="DA602" s="8"/>
      <c r="DB602" s="8"/>
      <c r="DC602" s="8"/>
      <c r="DD602" s="8"/>
      <c r="DE602" s="8"/>
      <c r="DF602" s="8"/>
      <c r="DG602" s="8"/>
      <c r="DH602" s="8"/>
      <c r="DI602" s="8"/>
      <c r="DJ602" s="8"/>
      <c r="DK602" s="8"/>
      <c r="DL602" s="8"/>
      <c r="DM602" s="8"/>
      <c r="DN602" s="8"/>
      <c r="DO602" s="8"/>
      <c r="DP602" s="8"/>
      <c r="DQ602" s="8"/>
      <c r="DR602" s="8"/>
      <c r="DS602" s="8"/>
      <c r="DT602" s="8"/>
      <c r="DU602" s="8"/>
      <c r="DV602" s="8"/>
      <c r="DW602" s="8"/>
      <c r="DX602" s="8"/>
      <c r="DY602" s="8"/>
      <c r="DZ602" s="8"/>
      <c r="EA602" s="8"/>
      <c r="EB602" s="8"/>
      <c r="EC602" s="8"/>
      <c r="ED602" s="8"/>
      <c r="EE602" s="8"/>
      <c r="EF602" s="8"/>
      <c r="EG602" s="8"/>
      <c r="EH602" s="8"/>
      <c r="EI602" s="8"/>
      <c r="EJ602" s="8"/>
      <c r="EK602" s="8"/>
      <c r="EL602" s="8"/>
      <c r="EM602" s="8"/>
      <c r="EN602" s="8"/>
      <c r="EO602" s="8"/>
      <c r="EP602" s="8"/>
      <c r="EQ602" s="8"/>
      <c r="ER602" s="8"/>
      <c r="ES602" s="8"/>
      <c r="ET602" s="8"/>
      <c r="EU602" s="8"/>
      <c r="EV602" s="8"/>
      <c r="EW602" s="8"/>
      <c r="EX602" s="8"/>
      <c r="EY602" s="8"/>
      <c r="EZ602" s="8"/>
      <c r="FA602" s="8"/>
      <c r="FB602" s="8"/>
      <c r="FC602" s="8"/>
      <c r="FD602" s="8"/>
      <c r="FE602" s="8"/>
      <c r="FF602" s="8"/>
      <c r="FG602" s="8"/>
      <c r="FH602" s="8"/>
      <c r="FI602" s="8"/>
      <c r="FJ602" s="8"/>
    </row>
    <row r="603" spans="1:166" x14ac:dyDescent="0.25">
      <c r="A603" t="s">
        <v>131</v>
      </c>
      <c r="C603" s="6">
        <v>39874</v>
      </c>
      <c r="D603" s="5"/>
      <c r="E603" s="6"/>
      <c r="G603">
        <v>91</v>
      </c>
      <c r="H603" t="s">
        <v>116</v>
      </c>
      <c r="I603" s="7">
        <v>8.3000000000000007</v>
      </c>
      <c r="J603">
        <v>750</v>
      </c>
      <c r="K603" s="5">
        <f t="shared" si="9"/>
        <v>160.64257028112448</v>
      </c>
      <c r="L603" s="5"/>
      <c r="M603" s="8"/>
      <c r="N603" s="7">
        <v>25.2</v>
      </c>
      <c r="O603" s="7"/>
      <c r="P603" s="7"/>
      <c r="Q603" s="5"/>
      <c r="R603" s="5"/>
      <c r="S603" s="5"/>
      <c r="T603" s="5"/>
      <c r="U603" s="5"/>
      <c r="V603" s="5"/>
      <c r="W603" s="5"/>
      <c r="X603" s="8"/>
      <c r="Y603" s="8"/>
      <c r="Z603" s="8"/>
      <c r="AA603" s="8"/>
      <c r="AB603" s="8"/>
      <c r="AC603" s="5"/>
      <c r="AD603" s="8"/>
      <c r="AE603" s="8"/>
      <c r="AF603" s="8"/>
      <c r="AG603" s="8"/>
      <c r="AH603" s="8"/>
      <c r="AI603" s="8"/>
      <c r="AJ603" s="5"/>
      <c r="AK603" s="8"/>
      <c r="AL603" s="8"/>
      <c r="AM603" s="8"/>
      <c r="AN603" s="8"/>
      <c r="AO603" s="8"/>
      <c r="AP603" s="8"/>
      <c r="AQ603" s="9"/>
      <c r="AR603" s="8"/>
      <c r="AS603" s="8"/>
      <c r="AT603" s="8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8"/>
      <c r="BJ603" s="5"/>
      <c r="BK603" s="5"/>
      <c r="BL603" s="5"/>
      <c r="BM603" s="8"/>
      <c r="BN603" s="8"/>
      <c r="BO603" s="7"/>
      <c r="BP603" s="5"/>
      <c r="BQ603" s="5"/>
      <c r="BR603" s="5"/>
      <c r="BS603" s="5"/>
      <c r="BT603" s="7"/>
      <c r="BU603" s="7"/>
      <c r="BV603" s="7"/>
      <c r="BW603" s="7"/>
      <c r="BX603" s="7"/>
      <c r="BY603" s="7"/>
      <c r="BZ603" s="7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8"/>
      <c r="CL603" s="5"/>
      <c r="CM603" s="5"/>
      <c r="CN603" s="8"/>
      <c r="CO603" s="5"/>
      <c r="CP603" s="5"/>
      <c r="CQ603" s="5"/>
      <c r="CR603" s="8"/>
      <c r="CS603" s="8"/>
      <c r="CT603" s="8"/>
      <c r="CU603" s="8"/>
      <c r="CV603" s="8"/>
      <c r="CW603" s="8"/>
      <c r="CX603" s="8"/>
      <c r="CY603" s="8"/>
      <c r="CZ603" s="8"/>
      <c r="DA603" s="8"/>
      <c r="DB603" s="8"/>
      <c r="DC603" s="8"/>
      <c r="DD603" s="8"/>
      <c r="DE603" s="8"/>
      <c r="DF603" s="8"/>
      <c r="DG603" s="8"/>
      <c r="DH603" s="8"/>
      <c r="DI603" s="8"/>
      <c r="DJ603" s="8"/>
      <c r="DK603" s="8"/>
      <c r="DL603" s="8"/>
      <c r="DM603" s="8"/>
      <c r="DN603" s="8"/>
      <c r="DO603" s="8"/>
      <c r="DP603" s="8"/>
      <c r="DQ603" s="8"/>
      <c r="DR603" s="8"/>
      <c r="DS603" s="8"/>
      <c r="DT603" s="8"/>
      <c r="DU603" s="8"/>
      <c r="DV603" s="8"/>
      <c r="DW603" s="8"/>
      <c r="DX603" s="8"/>
      <c r="DY603" s="8"/>
      <c r="DZ603" s="8"/>
      <c r="EA603" s="8"/>
      <c r="EB603" s="8"/>
      <c r="EC603" s="8"/>
      <c r="ED603" s="8"/>
      <c r="EE603" s="8"/>
      <c r="EF603" s="8"/>
      <c r="EG603" s="8"/>
      <c r="EH603" s="8"/>
      <c r="EI603" s="8"/>
      <c r="EJ603" s="8"/>
      <c r="EK603" s="8"/>
      <c r="EL603" s="8"/>
      <c r="EM603" s="8"/>
      <c r="EN603" s="8"/>
      <c r="EO603" s="8"/>
      <c r="EP603" s="8"/>
      <c r="EQ603" s="8"/>
      <c r="ER603" s="8"/>
      <c r="ES603" s="8"/>
      <c r="ET603" s="8"/>
      <c r="EU603" s="8"/>
      <c r="EV603" s="8"/>
      <c r="EW603" s="8"/>
      <c r="EX603" s="8"/>
      <c r="EY603" s="8"/>
      <c r="EZ603" s="8"/>
      <c r="FA603" s="8"/>
      <c r="FB603" s="8"/>
      <c r="FC603" s="8"/>
      <c r="FD603" s="8"/>
      <c r="FE603" s="8"/>
      <c r="FF603" s="8"/>
      <c r="FG603" s="8"/>
      <c r="FH603" s="8"/>
      <c r="FI603" s="8"/>
      <c r="FJ603" s="8"/>
    </row>
    <row r="604" spans="1:166" x14ac:dyDescent="0.25">
      <c r="A604" t="s">
        <v>131</v>
      </c>
      <c r="C604" s="6">
        <v>39875</v>
      </c>
      <c r="D604" s="5"/>
      <c r="E604" s="6"/>
      <c r="G604">
        <v>92</v>
      </c>
      <c r="H604" t="s">
        <v>116</v>
      </c>
      <c r="I604" s="7">
        <v>8.3000000000000007</v>
      </c>
      <c r="J604">
        <v>750</v>
      </c>
      <c r="K604" s="5">
        <f t="shared" si="9"/>
        <v>160.64257028112448</v>
      </c>
      <c r="L604" s="5"/>
      <c r="M604" s="8"/>
      <c r="N604" s="8"/>
      <c r="O604" s="8"/>
      <c r="P604" s="8"/>
      <c r="Q604" s="5"/>
      <c r="R604" s="5"/>
      <c r="S604" s="5"/>
      <c r="T604" s="5"/>
      <c r="U604" s="5"/>
      <c r="V604" s="5"/>
      <c r="W604" s="5"/>
      <c r="X604" s="8"/>
      <c r="Y604" s="8"/>
      <c r="Z604" s="8"/>
      <c r="AA604" s="8"/>
      <c r="AB604" s="8"/>
      <c r="AC604" s="5">
        <v>450.42303307694965</v>
      </c>
      <c r="AD604" s="8"/>
      <c r="AE604" s="8"/>
      <c r="AF604" s="8"/>
      <c r="AG604" s="8"/>
      <c r="AH604" s="8"/>
      <c r="AI604" s="8"/>
      <c r="AJ604" s="5">
        <v>200.34202891867852</v>
      </c>
      <c r="AK604" s="8">
        <v>2.299597058748752</v>
      </c>
      <c r="AL604" s="8"/>
      <c r="AM604" s="8"/>
      <c r="AN604" s="8"/>
      <c r="AO604" s="8"/>
      <c r="AP604" s="8"/>
      <c r="AQ604" s="9">
        <f>AK604/AJ604</f>
        <v>1.1478355645894896E-2</v>
      </c>
      <c r="AR604" s="8"/>
      <c r="AS604" s="8"/>
      <c r="AT604" s="8"/>
      <c r="AU604" s="5">
        <v>5.6896984035699516</v>
      </c>
      <c r="AV604" s="5"/>
      <c r="AW604" s="5"/>
      <c r="AX604" s="5"/>
      <c r="AY604" s="5">
        <v>183.76293685157037</v>
      </c>
      <c r="AZ604" s="5"/>
      <c r="BA604" s="5"/>
      <c r="BB604" s="5"/>
      <c r="BC604" s="5"/>
      <c r="BD604" s="5"/>
      <c r="BE604" s="5"/>
      <c r="BF604" s="5">
        <v>0</v>
      </c>
      <c r="BG604" s="5">
        <v>0</v>
      </c>
      <c r="BH604" s="5">
        <v>189.45263525514034</v>
      </c>
      <c r="BI604" s="8"/>
      <c r="BJ604" s="5"/>
      <c r="BK604" s="5">
        <f>AC604+AJ604+BH604</f>
        <v>840.21769725076854</v>
      </c>
      <c r="BL604" s="5"/>
      <c r="BM604" s="8">
        <f>BH604/BK604</f>
        <v>0.22548041522457596</v>
      </c>
      <c r="BN604" s="8"/>
      <c r="BO604" s="7"/>
      <c r="BP604" s="5"/>
      <c r="BQ604" s="5"/>
      <c r="BR604" s="5"/>
      <c r="BS604" s="5"/>
      <c r="BT604" s="7"/>
      <c r="BU604" s="7"/>
      <c r="BV604" s="7"/>
      <c r="BW604" s="7"/>
      <c r="BX604" s="8">
        <f>AC604/BK604</f>
        <v>0.53607896447641468</v>
      </c>
      <c r="BY604" s="8">
        <f>AJ604/BK604</f>
        <v>0.23844062029900939</v>
      </c>
      <c r="BZ604" s="8">
        <f>BH604/BK604</f>
        <v>0.22548041522457596</v>
      </c>
      <c r="CA604" s="5">
        <v>163.45260959678177</v>
      </c>
      <c r="CB604" s="5">
        <v>108.04433621154178</v>
      </c>
      <c r="CC604" s="5">
        <v>55.40827338523998</v>
      </c>
      <c r="CD604" s="5">
        <v>0</v>
      </c>
      <c r="CE604" s="5"/>
      <c r="CF604" s="5"/>
      <c r="CG604" s="5"/>
      <c r="CH604" s="5"/>
      <c r="CI604" s="5">
        <v>0</v>
      </c>
      <c r="CJ604" s="5"/>
      <c r="CK604" s="8"/>
      <c r="CL604" s="5"/>
      <c r="CM604" s="5"/>
      <c r="CN604" s="8"/>
      <c r="CO604" s="5"/>
      <c r="CP604" s="5"/>
      <c r="CQ604" s="5"/>
      <c r="CR604" s="8"/>
      <c r="CS604" s="8"/>
      <c r="CT604" s="8"/>
      <c r="CU604" s="8"/>
      <c r="CV604" s="8"/>
      <c r="CW604" s="8"/>
      <c r="CX604" s="8"/>
      <c r="CY604" s="8"/>
      <c r="CZ604" s="8"/>
      <c r="DA604" s="8"/>
      <c r="DB604" s="8"/>
      <c r="DC604" s="8"/>
      <c r="DD604" s="8"/>
      <c r="DE604" s="8"/>
      <c r="DF604" s="8"/>
      <c r="DG604" s="8"/>
      <c r="DH604" s="8"/>
      <c r="DI604" s="8"/>
      <c r="DJ604" s="8"/>
      <c r="DK604" s="8"/>
      <c r="DL604" s="8"/>
      <c r="DM604" s="8"/>
      <c r="DN604" s="8"/>
      <c r="DO604" s="8"/>
      <c r="DP604" s="8"/>
      <c r="DQ604" s="8"/>
      <c r="DR604" s="8"/>
      <c r="DS604" s="8"/>
      <c r="DT604" s="8"/>
      <c r="DU604" s="8"/>
      <c r="DV604" s="8"/>
      <c r="DW604" s="8"/>
      <c r="DX604" s="8"/>
      <c r="DY604" s="8"/>
      <c r="DZ604" s="8"/>
      <c r="EA604" s="8"/>
      <c r="EB604" s="8"/>
      <c r="EC604" s="8"/>
      <c r="ED604" s="8"/>
      <c r="EE604" s="8"/>
      <c r="EF604" s="8"/>
      <c r="EG604" s="8"/>
      <c r="EH604" s="8"/>
      <c r="EI604" s="8"/>
      <c r="EJ604" s="8"/>
      <c r="EK604" s="8"/>
      <c r="EL604" s="8"/>
      <c r="EM604" s="8"/>
      <c r="EN604" s="8"/>
      <c r="EO604" s="8"/>
      <c r="EP604" s="8"/>
      <c r="EQ604" s="8"/>
      <c r="ER604" s="8"/>
      <c r="ES604" s="8"/>
      <c r="ET604" s="8"/>
      <c r="EU604" s="8"/>
      <c r="EV604" s="8"/>
      <c r="EW604" s="8"/>
      <c r="EX604" s="8"/>
      <c r="EY604" s="8"/>
      <c r="EZ604" s="8"/>
      <c r="FA604" s="8"/>
      <c r="FB604" s="8"/>
      <c r="FC604" s="8"/>
      <c r="FD604" s="8"/>
      <c r="FE604" s="8"/>
      <c r="FF604" s="8"/>
      <c r="FG604" s="8"/>
      <c r="FH604" s="8"/>
      <c r="FI604" s="8"/>
      <c r="FJ604" s="8"/>
    </row>
    <row r="605" spans="1:166" x14ac:dyDescent="0.25">
      <c r="A605" t="s">
        <v>131</v>
      </c>
      <c r="C605" s="6">
        <v>39877</v>
      </c>
      <c r="D605" s="5">
        <v>8</v>
      </c>
      <c r="E605" t="s">
        <v>208</v>
      </c>
      <c r="F605" t="s">
        <v>14</v>
      </c>
      <c r="G605">
        <v>94</v>
      </c>
      <c r="H605" t="s">
        <v>116</v>
      </c>
      <c r="I605" s="7">
        <v>8.3000000000000007</v>
      </c>
      <c r="J605">
        <v>750</v>
      </c>
      <c r="K605" s="5">
        <f t="shared" si="9"/>
        <v>160.64257028112448</v>
      </c>
      <c r="L605" s="5"/>
      <c r="M605" s="8"/>
      <c r="N605" s="8"/>
      <c r="O605" s="8"/>
      <c r="P605" s="8"/>
      <c r="Q605" s="5"/>
      <c r="R605" s="5"/>
      <c r="S605" s="5"/>
      <c r="T605" s="5"/>
      <c r="U605" s="5">
        <v>94</v>
      </c>
      <c r="V605" s="5"/>
      <c r="W605" s="5"/>
      <c r="X605" s="8"/>
      <c r="Y605" s="8"/>
      <c r="Z605" s="8"/>
      <c r="AA605" s="8"/>
      <c r="AB605" s="8"/>
      <c r="AC605" s="5"/>
      <c r="AD605" s="8"/>
      <c r="AE605" s="8"/>
      <c r="AF605" s="8"/>
      <c r="AG605" s="8"/>
      <c r="AH605" s="8"/>
      <c r="AI605" s="8"/>
      <c r="AJ605" s="5"/>
      <c r="AK605" s="8"/>
      <c r="AL605" s="8"/>
      <c r="AM605" s="8"/>
      <c r="AN605" s="8"/>
      <c r="AO605" s="8"/>
      <c r="AP605" s="8"/>
      <c r="AQ605" s="9"/>
      <c r="AR605" s="8"/>
      <c r="AS605" s="8"/>
      <c r="AT605" s="8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8"/>
      <c r="BJ605" s="5"/>
      <c r="BK605" s="5"/>
      <c r="BL605" s="5"/>
      <c r="BM605" s="8"/>
      <c r="BN605" s="8"/>
      <c r="BO605" s="7"/>
      <c r="BP605" s="5"/>
      <c r="BQ605" s="5"/>
      <c r="BR605" s="5"/>
      <c r="BS605" s="5"/>
      <c r="BT605" s="7"/>
      <c r="BU605" s="7"/>
      <c r="BV605" s="7"/>
      <c r="BW605" s="7"/>
      <c r="BX605" s="7"/>
      <c r="BY605" s="7"/>
      <c r="BZ605" s="7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8"/>
      <c r="CL605" s="5"/>
      <c r="CM605" s="5"/>
      <c r="CN605" s="8"/>
      <c r="CO605" s="5"/>
      <c r="CP605" s="5"/>
      <c r="CQ605" s="5"/>
      <c r="CR605" s="8"/>
      <c r="CS605" s="8"/>
      <c r="CT605" s="8"/>
      <c r="CU605" s="8"/>
      <c r="CV605" s="8"/>
      <c r="CW605" s="8"/>
      <c r="CX605" s="8"/>
      <c r="CY605" s="8"/>
      <c r="CZ605" s="8"/>
      <c r="DA605" s="8"/>
      <c r="DB605" s="8"/>
      <c r="DC605" s="8"/>
      <c r="DD605" s="8"/>
      <c r="DE605" s="8"/>
      <c r="DF605" s="8"/>
      <c r="DG605" s="8"/>
      <c r="DH605" s="8"/>
      <c r="DI605" s="8"/>
      <c r="DJ605" s="8"/>
      <c r="DK605" s="8"/>
      <c r="DL605" s="8"/>
      <c r="DM605" s="8"/>
      <c r="DN605" s="8"/>
      <c r="DO605" s="8"/>
      <c r="DP605" s="8"/>
      <c r="DQ605" s="8"/>
      <c r="DR605" s="8"/>
      <c r="DS605" s="8"/>
      <c r="DT605" s="8"/>
      <c r="DU605" s="8"/>
      <c r="DV605" s="8"/>
      <c r="DW605" s="8"/>
      <c r="DX605" s="8"/>
      <c r="DY605" s="8"/>
      <c r="DZ605" s="8"/>
      <c r="EA605" s="8"/>
      <c r="EB605" s="8"/>
      <c r="EC605" s="8"/>
      <c r="ED605" s="8"/>
      <c r="EE605" s="8"/>
      <c r="EF605" s="8"/>
      <c r="EG605" s="8"/>
      <c r="EH605" s="8"/>
      <c r="EI605" s="8"/>
      <c r="EJ605" s="8"/>
      <c r="EK605" s="8"/>
      <c r="EL605" s="8"/>
      <c r="EM605" s="8"/>
      <c r="EN605" s="8"/>
      <c r="EO605" s="8"/>
      <c r="EP605" s="8"/>
      <c r="EQ605" s="8"/>
      <c r="ER605" s="8"/>
      <c r="ES605" s="8"/>
      <c r="ET605" s="8"/>
      <c r="EU605" s="8"/>
      <c r="EV605" s="8"/>
      <c r="EW605" s="8"/>
      <c r="EX605" s="8"/>
      <c r="EY605" s="8"/>
      <c r="EZ605" s="8"/>
      <c r="FA605" s="8"/>
      <c r="FB605" s="8"/>
      <c r="FC605" s="8"/>
      <c r="FD605" s="8"/>
      <c r="FE605" s="8"/>
      <c r="FF605" s="8"/>
      <c r="FG605" s="8"/>
      <c r="FH605" s="8"/>
      <c r="FI605" s="8"/>
      <c r="FJ605" s="8"/>
    </row>
    <row r="606" spans="1:166" x14ac:dyDescent="0.25">
      <c r="A606" t="s">
        <v>131</v>
      </c>
      <c r="C606" s="6">
        <v>39884</v>
      </c>
      <c r="D606" s="5"/>
      <c r="E606" s="6"/>
      <c r="G606">
        <v>101</v>
      </c>
      <c r="H606" t="s">
        <v>116</v>
      </c>
      <c r="I606" s="7">
        <v>8.3000000000000007</v>
      </c>
      <c r="J606">
        <v>750</v>
      </c>
      <c r="K606" s="5">
        <f t="shared" si="9"/>
        <v>160.64257028112448</v>
      </c>
      <c r="L606" s="5"/>
      <c r="M606" s="8"/>
      <c r="N606" s="7">
        <v>27.95</v>
      </c>
      <c r="O606" s="7"/>
      <c r="P606" s="7"/>
      <c r="Q606" s="5"/>
      <c r="R606" s="5"/>
      <c r="S606" s="5"/>
      <c r="T606" s="5"/>
      <c r="U606" s="5"/>
      <c r="V606" s="5"/>
      <c r="W606" s="5"/>
      <c r="X606" s="8"/>
      <c r="Y606" s="8"/>
      <c r="Z606" s="8"/>
      <c r="AA606" s="8"/>
      <c r="AB606" s="8"/>
      <c r="AC606" s="5"/>
      <c r="AD606" s="8"/>
      <c r="AE606" s="8"/>
      <c r="AF606" s="8"/>
      <c r="AG606" s="8"/>
      <c r="AH606" s="8"/>
      <c r="AI606" s="8"/>
      <c r="AJ606" s="5"/>
      <c r="AK606" s="8"/>
      <c r="AL606" s="8"/>
      <c r="AM606" s="8"/>
      <c r="AN606" s="8"/>
      <c r="AO606" s="8"/>
      <c r="AP606" s="8"/>
      <c r="AQ606" s="9"/>
      <c r="AR606" s="8"/>
      <c r="AS606" s="8"/>
      <c r="AT606" s="8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8"/>
      <c r="BJ606" s="5"/>
      <c r="BK606" s="5"/>
      <c r="BL606" s="5"/>
      <c r="BM606" s="8"/>
      <c r="BN606" s="8"/>
      <c r="BO606" s="7"/>
      <c r="BP606" s="5"/>
      <c r="BQ606" s="5"/>
      <c r="BR606" s="5"/>
      <c r="BS606" s="5"/>
      <c r="BT606" s="7"/>
      <c r="BU606" s="7"/>
      <c r="BV606" s="7"/>
      <c r="BW606" s="7"/>
      <c r="BX606" s="7"/>
      <c r="BY606" s="7"/>
      <c r="BZ606" s="7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8"/>
      <c r="CL606" s="5"/>
      <c r="CM606" s="5"/>
      <c r="CN606" s="8"/>
      <c r="CO606" s="5"/>
      <c r="CP606" s="5"/>
      <c r="CQ606" s="5"/>
      <c r="CR606" s="8"/>
      <c r="CS606" s="8"/>
      <c r="CT606" s="8"/>
      <c r="CU606" s="8"/>
      <c r="CV606" s="8"/>
      <c r="CW606" s="8"/>
      <c r="CX606" s="8"/>
      <c r="CY606" s="8"/>
      <c r="CZ606" s="8"/>
      <c r="DA606" s="8"/>
      <c r="DB606" s="8"/>
      <c r="DC606" s="8"/>
      <c r="DD606" s="8"/>
      <c r="DE606" s="8"/>
      <c r="DF606" s="8"/>
      <c r="DG606" s="8"/>
      <c r="DH606" s="8"/>
      <c r="DI606" s="8"/>
      <c r="DJ606" s="8"/>
      <c r="DK606" s="8"/>
      <c r="DL606" s="8"/>
      <c r="DM606" s="8"/>
      <c r="DN606" s="8"/>
      <c r="DO606" s="8"/>
      <c r="DP606" s="8"/>
      <c r="DQ606" s="8"/>
      <c r="DR606" s="8"/>
      <c r="DS606" s="8"/>
      <c r="DT606" s="8"/>
      <c r="DU606" s="8"/>
      <c r="DV606" s="8"/>
      <c r="DW606" s="8"/>
      <c r="DX606" s="8"/>
      <c r="DY606" s="8"/>
      <c r="DZ606" s="8"/>
      <c r="EA606" s="8"/>
      <c r="EB606" s="8"/>
      <c r="EC606" s="8"/>
      <c r="ED606" s="8"/>
      <c r="EE606" s="8"/>
      <c r="EF606" s="8"/>
      <c r="EG606" s="8"/>
      <c r="EH606" s="8"/>
      <c r="EI606" s="8"/>
      <c r="EJ606" s="8"/>
      <c r="EK606" s="8"/>
      <c r="EL606" s="8"/>
      <c r="EM606" s="8"/>
      <c r="EN606" s="8"/>
      <c r="EO606" s="8"/>
      <c r="EP606" s="8"/>
      <c r="EQ606" s="8"/>
      <c r="ER606" s="8"/>
      <c r="ES606" s="8"/>
      <c r="ET606" s="8"/>
      <c r="EU606" s="8"/>
      <c r="EV606" s="8"/>
      <c r="EW606" s="8"/>
      <c r="EX606" s="8"/>
      <c r="EY606" s="8"/>
      <c r="EZ606" s="8"/>
      <c r="FA606" s="8"/>
      <c r="FB606" s="8"/>
      <c r="FC606" s="8"/>
      <c r="FD606" s="8"/>
      <c r="FE606" s="8"/>
      <c r="FF606" s="8"/>
      <c r="FG606" s="8"/>
      <c r="FH606" s="8"/>
      <c r="FI606" s="8"/>
      <c r="FJ606" s="8"/>
    </row>
    <row r="607" spans="1:166" x14ac:dyDescent="0.25">
      <c r="A607" t="s">
        <v>131</v>
      </c>
      <c r="C607" s="6">
        <v>39889</v>
      </c>
      <c r="D607" s="5"/>
      <c r="E607" s="6"/>
      <c r="G607">
        <v>106</v>
      </c>
      <c r="H607" t="s">
        <v>116</v>
      </c>
      <c r="I607" s="7">
        <v>8.3000000000000007</v>
      </c>
      <c r="J607">
        <v>750</v>
      </c>
      <c r="K607" s="5">
        <f t="shared" si="9"/>
        <v>160.64257028112448</v>
      </c>
      <c r="L607" s="5"/>
      <c r="M607" s="8"/>
      <c r="N607" s="8"/>
      <c r="O607" s="8"/>
      <c r="P607" s="8"/>
      <c r="Q607" s="5"/>
      <c r="R607" s="5"/>
      <c r="S607" s="5"/>
      <c r="T607" s="5"/>
      <c r="U607" s="5"/>
      <c r="V607" s="5"/>
      <c r="W607" s="5"/>
      <c r="X607" s="8"/>
      <c r="Y607" s="8"/>
      <c r="Z607" s="8"/>
      <c r="AA607" s="8"/>
      <c r="AB607" s="8"/>
      <c r="AC607" s="5">
        <v>652.79856117330144</v>
      </c>
      <c r="AD607" s="8"/>
      <c r="AE607" s="8"/>
      <c r="AF607" s="8"/>
      <c r="AG607" s="8"/>
      <c r="AH607" s="8"/>
      <c r="AI607" s="8"/>
      <c r="AJ607" s="5">
        <v>279.89370186424514</v>
      </c>
      <c r="AK607" s="8">
        <v>3.4003132965527243</v>
      </c>
      <c r="AL607" s="8"/>
      <c r="AM607" s="8"/>
      <c r="AN607" s="8"/>
      <c r="AO607" s="8"/>
      <c r="AP607" s="8"/>
      <c r="AQ607" s="9">
        <f>AK607/AJ607</f>
        <v>1.2148588102928997E-2</v>
      </c>
      <c r="AR607" s="8"/>
      <c r="AS607" s="8"/>
      <c r="AT607" s="8"/>
      <c r="AU607" s="5">
        <v>21.543922157185889</v>
      </c>
      <c r="AV607" s="5"/>
      <c r="AW607" s="5"/>
      <c r="AX607" s="5"/>
      <c r="AY607" s="5">
        <v>151.19217990618938</v>
      </c>
      <c r="AZ607" s="5"/>
      <c r="BA607" s="5"/>
      <c r="BB607" s="5"/>
      <c r="BC607" s="5"/>
      <c r="BD607" s="5"/>
      <c r="BE607" s="5"/>
      <c r="BF607" s="5">
        <v>43.266100281335056</v>
      </c>
      <c r="BG607" s="5">
        <v>53.94652842227233</v>
      </c>
      <c r="BH607" s="5">
        <v>269.94873076698269</v>
      </c>
      <c r="BI607" s="8"/>
      <c r="BJ607" s="5"/>
      <c r="BK607" s="5">
        <f>AC607+AJ607+BH607</f>
        <v>1202.6409938045292</v>
      </c>
      <c r="BL607" s="5"/>
      <c r="BM607" s="8">
        <f>BH607/BK607</f>
        <v>0.22446327055009627</v>
      </c>
      <c r="BN607" s="8"/>
      <c r="BO607" s="7"/>
      <c r="BP607" s="5"/>
      <c r="BQ607" s="5"/>
      <c r="BR607" s="5"/>
      <c r="BS607" s="5"/>
      <c r="BT607" s="7"/>
      <c r="BU607" s="7"/>
      <c r="BV607" s="7"/>
      <c r="BW607" s="7"/>
      <c r="BX607" s="8">
        <f>AC607/BK607</f>
        <v>0.54280418224243887</v>
      </c>
      <c r="BY607" s="8">
        <f>AJ607/BK607</f>
        <v>0.23273254720746495</v>
      </c>
      <c r="BZ607" s="8">
        <f>BH607/BK607</f>
        <v>0.22446327055009627</v>
      </c>
      <c r="CA607" s="5">
        <v>247.27129346235324</v>
      </c>
      <c r="CB607" s="5">
        <v>164.28366644829089</v>
      </c>
      <c r="CC607" s="5">
        <v>57.219972096744897</v>
      </c>
      <c r="CD607" s="5">
        <v>11.369016506943169</v>
      </c>
      <c r="CE607" s="5"/>
      <c r="CF607" s="5"/>
      <c r="CG607" s="5"/>
      <c r="CH607" s="5"/>
      <c r="CI607" s="5">
        <v>14.398638410374312</v>
      </c>
      <c r="CJ607" s="5"/>
      <c r="CK607" s="8"/>
      <c r="CL607" s="5"/>
      <c r="CM607" s="5"/>
      <c r="CN607" s="8"/>
      <c r="CO607" s="5"/>
      <c r="CP607" s="5"/>
      <c r="CQ607" s="5"/>
      <c r="CR607" s="8"/>
      <c r="CS607" s="8"/>
      <c r="CT607" s="8"/>
      <c r="CU607" s="8"/>
      <c r="CV607" s="8"/>
      <c r="CW607" s="8"/>
      <c r="CX607" s="8"/>
      <c r="CY607" s="8"/>
      <c r="CZ607" s="8"/>
      <c r="DA607" s="8"/>
      <c r="DB607" s="8"/>
      <c r="DC607" s="8"/>
      <c r="DD607" s="8"/>
      <c r="DE607" s="8"/>
      <c r="DF607" s="8"/>
      <c r="DG607" s="8"/>
      <c r="DH607" s="8"/>
      <c r="DI607" s="8"/>
      <c r="DJ607" s="8"/>
      <c r="DK607" s="8"/>
      <c r="DL607" s="8"/>
      <c r="DM607" s="8"/>
      <c r="DN607" s="8"/>
      <c r="DO607" s="8"/>
      <c r="DP607" s="8"/>
      <c r="DQ607" s="8"/>
      <c r="DR607" s="8"/>
      <c r="DS607" s="8"/>
      <c r="DT607" s="8"/>
      <c r="DU607" s="8"/>
      <c r="DV607" s="8"/>
      <c r="DW607" s="8"/>
      <c r="DX607" s="8"/>
      <c r="DY607" s="8"/>
      <c r="DZ607" s="8"/>
      <c r="EA607" s="8"/>
      <c r="EB607" s="8"/>
      <c r="EC607" s="8"/>
      <c r="ED607" s="8"/>
      <c r="EE607" s="8"/>
      <c r="EF607" s="8"/>
      <c r="EG607" s="8"/>
      <c r="EH607" s="8"/>
      <c r="EI607" s="8"/>
      <c r="EJ607" s="8"/>
      <c r="EK607" s="8"/>
      <c r="EL607" s="8"/>
      <c r="EM607" s="8"/>
      <c r="EN607" s="8"/>
      <c r="EO607" s="8"/>
      <c r="EP607" s="8"/>
      <c r="EQ607" s="8"/>
      <c r="ER607" s="8"/>
      <c r="ES607" s="8"/>
      <c r="ET607" s="8"/>
      <c r="EU607" s="8"/>
      <c r="EV607" s="8"/>
      <c r="EW607" s="8"/>
      <c r="EX607" s="8"/>
      <c r="EY607" s="8"/>
      <c r="EZ607" s="8"/>
      <c r="FA607" s="8"/>
      <c r="FB607" s="8"/>
      <c r="FC607" s="8"/>
      <c r="FD607" s="8"/>
      <c r="FE607" s="8"/>
      <c r="FF607" s="8"/>
      <c r="FG607" s="8"/>
      <c r="FH607" s="8"/>
      <c r="FI607" s="8"/>
      <c r="FJ607" s="8"/>
    </row>
    <row r="608" spans="1:166" x14ac:dyDescent="0.25">
      <c r="A608" t="s">
        <v>131</v>
      </c>
      <c r="C608" s="6">
        <v>39895</v>
      </c>
      <c r="D608" s="5"/>
      <c r="E608" s="6"/>
      <c r="G608">
        <v>112</v>
      </c>
      <c r="H608" t="s">
        <v>116</v>
      </c>
      <c r="I608" s="7">
        <v>8.3000000000000007</v>
      </c>
      <c r="J608">
        <v>750</v>
      </c>
      <c r="K608" s="5">
        <f t="shared" si="9"/>
        <v>160.64257028112448</v>
      </c>
      <c r="L608" s="5"/>
      <c r="M608" s="8"/>
      <c r="N608" s="7">
        <v>27.1</v>
      </c>
      <c r="O608" s="7"/>
      <c r="P608" s="7"/>
      <c r="Q608" s="5"/>
      <c r="R608" s="5"/>
      <c r="S608" s="5"/>
      <c r="T608" s="5"/>
      <c r="U608" s="5"/>
      <c r="V608" s="5"/>
      <c r="W608" s="5"/>
      <c r="X608" s="8"/>
      <c r="Y608" s="8"/>
      <c r="Z608" s="8"/>
      <c r="AA608" s="8"/>
      <c r="AB608" s="8"/>
      <c r="AC608" s="5"/>
      <c r="AD608" s="8"/>
      <c r="AE608" s="8"/>
      <c r="AF608" s="8"/>
      <c r="AG608" s="8"/>
      <c r="AH608" s="8"/>
      <c r="AI608" s="8"/>
      <c r="AJ608" s="5"/>
      <c r="AK608" s="8"/>
      <c r="AL608" s="8"/>
      <c r="AM608" s="8"/>
      <c r="AN608" s="8"/>
      <c r="AO608" s="8"/>
      <c r="AP608" s="8"/>
      <c r="AQ608" s="9"/>
      <c r="AR608" s="8"/>
      <c r="AS608" s="8"/>
      <c r="AT608" s="8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8"/>
      <c r="BJ608" s="5"/>
      <c r="BK608" s="5"/>
      <c r="BL608" s="5"/>
      <c r="BM608" s="8"/>
      <c r="BN608" s="8"/>
      <c r="BO608" s="7"/>
      <c r="BP608" s="5"/>
      <c r="BQ608" s="5"/>
      <c r="BR608" s="5"/>
      <c r="BS608" s="5"/>
      <c r="BT608" s="7"/>
      <c r="BU608" s="7"/>
      <c r="BV608" s="7"/>
      <c r="BW608" s="7"/>
      <c r="BX608" s="7"/>
      <c r="BY608" s="7"/>
      <c r="BZ608" s="7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8"/>
      <c r="CL608" s="5"/>
      <c r="CM608" s="5"/>
      <c r="CN608" s="8"/>
      <c r="CO608" s="5"/>
      <c r="CP608" s="5"/>
      <c r="CQ608" s="5"/>
      <c r="CR608" s="8"/>
      <c r="CS608" s="8"/>
      <c r="CT608" s="8"/>
      <c r="CU608" s="8"/>
      <c r="CV608" s="8"/>
      <c r="CW608" s="8"/>
      <c r="CX608" s="8"/>
      <c r="CY608" s="8"/>
      <c r="CZ608" s="8"/>
      <c r="DA608" s="8"/>
      <c r="DB608" s="8"/>
      <c r="DC608" s="8"/>
      <c r="DD608" s="8"/>
      <c r="DE608" s="8"/>
      <c r="DF608" s="8"/>
      <c r="DG608" s="8"/>
      <c r="DH608" s="8"/>
      <c r="DI608" s="8"/>
      <c r="DJ608" s="8"/>
      <c r="DK608" s="8"/>
      <c r="DL608" s="8"/>
      <c r="DM608" s="8"/>
      <c r="DN608" s="8"/>
      <c r="DO608" s="8"/>
      <c r="DP608" s="8"/>
      <c r="DQ608" s="8"/>
      <c r="DR608" s="8"/>
      <c r="DS608" s="8"/>
      <c r="DT608" s="8"/>
      <c r="DU608" s="8"/>
      <c r="DV608" s="8"/>
      <c r="DW608" s="8"/>
      <c r="DX608" s="8"/>
      <c r="DY608" s="8"/>
      <c r="DZ608" s="8"/>
      <c r="EA608" s="8"/>
      <c r="EB608" s="8"/>
      <c r="EC608" s="8"/>
      <c r="ED608" s="8"/>
      <c r="EE608" s="8"/>
      <c r="EF608" s="8"/>
      <c r="EG608" s="8"/>
      <c r="EH608" s="8"/>
      <c r="EI608" s="8"/>
      <c r="EJ608" s="8"/>
      <c r="EK608" s="8"/>
      <c r="EL608" s="8"/>
      <c r="EM608" s="8"/>
      <c r="EN608" s="8"/>
      <c r="EO608" s="8"/>
      <c r="EP608" s="8"/>
      <c r="EQ608" s="8"/>
      <c r="ER608" s="8"/>
      <c r="ES608" s="8"/>
      <c r="ET608" s="8"/>
      <c r="EU608" s="8"/>
      <c r="EV608" s="8"/>
      <c r="EW608" s="8"/>
      <c r="EX608" s="8"/>
      <c r="EY608" s="8"/>
      <c r="EZ608" s="8"/>
      <c r="FA608" s="8"/>
      <c r="FB608" s="8"/>
      <c r="FC608" s="8"/>
      <c r="FD608" s="8"/>
      <c r="FE608" s="8"/>
      <c r="FF608" s="8"/>
      <c r="FG608" s="8"/>
      <c r="FH608" s="8"/>
      <c r="FI608" s="8"/>
      <c r="FJ608" s="8"/>
    </row>
    <row r="609" spans="1:166" x14ac:dyDescent="0.25">
      <c r="A609" t="s">
        <v>131</v>
      </c>
      <c r="C609" s="6">
        <v>39904</v>
      </c>
      <c r="D609" s="5"/>
      <c r="E609" s="6"/>
      <c r="G609">
        <v>121</v>
      </c>
      <c r="H609" t="s">
        <v>116</v>
      </c>
      <c r="I609" s="7">
        <v>8.3000000000000007</v>
      </c>
      <c r="J609">
        <v>750</v>
      </c>
      <c r="K609" s="5">
        <f t="shared" si="9"/>
        <v>160.64257028112448</v>
      </c>
      <c r="L609" s="5"/>
      <c r="M609" s="8"/>
      <c r="N609" s="8"/>
      <c r="O609" s="8"/>
      <c r="P609" s="8"/>
      <c r="Q609" s="5"/>
      <c r="R609" s="5"/>
      <c r="S609" s="5"/>
      <c r="T609" s="5"/>
      <c r="U609" s="5"/>
      <c r="V609" s="5"/>
      <c r="W609" s="5"/>
      <c r="X609" s="8"/>
      <c r="Y609" s="8"/>
      <c r="Z609" s="8"/>
      <c r="AA609" s="8"/>
      <c r="AB609" s="8"/>
      <c r="AC609" s="5"/>
      <c r="AD609" s="8"/>
      <c r="AE609" s="8"/>
      <c r="AF609" s="8"/>
      <c r="AG609" s="8"/>
      <c r="AH609" s="8"/>
      <c r="AI609" s="8"/>
      <c r="AJ609" s="5"/>
      <c r="AK609" s="8"/>
      <c r="AL609" s="8"/>
      <c r="AM609" s="8"/>
      <c r="AN609" s="8"/>
      <c r="AO609" s="8"/>
      <c r="AP609" s="8"/>
      <c r="AQ609" s="9"/>
      <c r="AR609" s="8"/>
      <c r="AS609" s="8"/>
      <c r="AT609" s="8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8"/>
      <c r="BJ609" s="5"/>
      <c r="BK609" s="5"/>
      <c r="BL609" s="5"/>
      <c r="BM609" s="8"/>
      <c r="BN609" s="8"/>
      <c r="BO609" s="7"/>
      <c r="BP609" s="5"/>
      <c r="BQ609" s="5"/>
      <c r="BR609" s="5"/>
      <c r="BS609" s="5"/>
      <c r="BT609" s="7"/>
      <c r="BU609" s="7"/>
      <c r="BV609" s="7"/>
      <c r="BW609" s="7"/>
      <c r="BX609" s="7"/>
      <c r="BY609" s="7"/>
      <c r="BZ609" s="7"/>
      <c r="CA609" s="5"/>
      <c r="CB609" s="5"/>
      <c r="CC609" s="5"/>
      <c r="CD609" s="5"/>
      <c r="CE609" s="5"/>
      <c r="CF609" s="5"/>
      <c r="CG609" s="5"/>
      <c r="CH609" s="5"/>
      <c r="CI609" s="5"/>
      <c r="CJ609" s="5">
        <v>0</v>
      </c>
      <c r="CK609" s="8">
        <v>4.1657738095238095</v>
      </c>
      <c r="CL609" s="5"/>
      <c r="CM609" s="5"/>
      <c r="CN609" s="8"/>
      <c r="CO609" s="5"/>
      <c r="CP609" s="5"/>
      <c r="CQ609" s="5"/>
      <c r="CR609" s="8"/>
      <c r="CS609" s="8"/>
      <c r="CT609" s="8"/>
      <c r="CU609" s="8"/>
      <c r="CV609" s="8"/>
      <c r="CW609" s="8"/>
      <c r="CX609" s="8"/>
      <c r="CY609" s="8"/>
      <c r="CZ609" s="8"/>
      <c r="DA609" s="8"/>
      <c r="DB609" s="8"/>
      <c r="DC609" s="8"/>
      <c r="DD609" s="8"/>
      <c r="DE609" s="8"/>
      <c r="DF609" s="8"/>
      <c r="DG609" s="8"/>
      <c r="DH609" s="8"/>
      <c r="DI609" s="8"/>
      <c r="DJ609" s="8"/>
      <c r="DK609" s="8"/>
      <c r="DL609" s="8"/>
      <c r="DM609" s="8"/>
      <c r="DN609" s="8"/>
      <c r="DO609" s="8"/>
      <c r="DP609" s="8"/>
      <c r="DQ609" s="8"/>
      <c r="DR609" s="8"/>
      <c r="DS609" s="8"/>
      <c r="DT609" s="8"/>
      <c r="DU609" s="8"/>
      <c r="DV609" s="8"/>
      <c r="DW609" s="8"/>
      <c r="DX609" s="8"/>
      <c r="DY609" s="8"/>
      <c r="DZ609" s="8"/>
      <c r="EA609" s="8"/>
      <c r="EB609" s="8"/>
      <c r="EC609" s="8"/>
      <c r="ED609" s="8"/>
      <c r="EE609" s="8"/>
      <c r="EF609" s="8"/>
      <c r="EG609" s="8"/>
      <c r="EH609" s="8"/>
      <c r="EI609" s="8"/>
      <c r="EJ609" s="8"/>
      <c r="EK609" s="8"/>
      <c r="EL609" s="8"/>
      <c r="EM609" s="8"/>
      <c r="EN609" s="8"/>
      <c r="EO609" s="8"/>
      <c r="EP609" s="8"/>
      <c r="EQ609" s="8"/>
      <c r="ER609" s="8"/>
      <c r="ES609" s="8"/>
      <c r="ET609" s="8"/>
      <c r="EU609" s="8"/>
      <c r="EV609" s="8"/>
      <c r="EW609" s="8"/>
      <c r="EX609" s="8"/>
      <c r="EY609" s="8"/>
      <c r="EZ609" s="8"/>
      <c r="FA609" s="8"/>
      <c r="FB609" s="8"/>
      <c r="FC609" s="8"/>
      <c r="FD609" s="8"/>
      <c r="FE609" s="8"/>
      <c r="FF609" s="8"/>
      <c r="FG609" s="8"/>
      <c r="FH609" s="8"/>
      <c r="FI609" s="8"/>
      <c r="FJ609" s="8"/>
    </row>
    <row r="610" spans="1:166" x14ac:dyDescent="0.25">
      <c r="A610" t="s">
        <v>131</v>
      </c>
      <c r="C610" s="6">
        <v>39910</v>
      </c>
      <c r="D610" s="5"/>
      <c r="E610" s="6"/>
      <c r="G610">
        <v>127</v>
      </c>
      <c r="H610" t="s">
        <v>116</v>
      </c>
      <c r="I610" s="7">
        <v>8.3000000000000007</v>
      </c>
      <c r="J610">
        <v>750</v>
      </c>
      <c r="K610" s="5">
        <f t="shared" si="9"/>
        <v>160.64257028112448</v>
      </c>
      <c r="L610" s="5"/>
      <c r="M610" s="8"/>
      <c r="N610" s="8"/>
      <c r="O610" s="8"/>
      <c r="P610" s="8"/>
      <c r="Q610" s="5"/>
      <c r="R610" s="5"/>
      <c r="S610" s="5"/>
      <c r="T610" s="5"/>
      <c r="U610" s="5"/>
      <c r="V610" s="5"/>
      <c r="W610" s="5"/>
      <c r="X610" s="8"/>
      <c r="Y610" s="8"/>
      <c r="Z610" s="8"/>
      <c r="AA610" s="8"/>
      <c r="AB610" s="8"/>
      <c r="AC610" s="5">
        <v>717.96905912346676</v>
      </c>
      <c r="AD610" s="8"/>
      <c r="AE610" s="8"/>
      <c r="AF610" s="8"/>
      <c r="AG610" s="8"/>
      <c r="AH610" s="8"/>
      <c r="AI610" s="8"/>
      <c r="AJ610" s="5">
        <v>251.81156007978274</v>
      </c>
      <c r="AK610" s="8">
        <v>2.8266036841214532</v>
      </c>
      <c r="AL610" s="8"/>
      <c r="AM610" s="8"/>
      <c r="AN610" s="8"/>
      <c r="AO610" s="8"/>
      <c r="AP610" s="8"/>
      <c r="AQ610" s="9">
        <f>AK610/AJ610</f>
        <v>1.1225075144389265E-2</v>
      </c>
      <c r="AR610" s="8"/>
      <c r="AS610" s="8"/>
      <c r="AT610" s="8"/>
      <c r="AU610" s="5">
        <v>11.797422229984084</v>
      </c>
      <c r="AV610" s="5"/>
      <c r="AW610" s="5"/>
      <c r="AX610" s="5"/>
      <c r="AY610" s="5">
        <v>258.09913066122414</v>
      </c>
      <c r="AZ610" s="5"/>
      <c r="BA610" s="5"/>
      <c r="BB610" s="5"/>
      <c r="BC610" s="5"/>
      <c r="BD610" s="5"/>
      <c r="BE610" s="5"/>
      <c r="BF610" s="5">
        <v>80.692353640980855</v>
      </c>
      <c r="BG610" s="5">
        <v>78.591284576489642</v>
      </c>
      <c r="BH610" s="5">
        <v>429.18019110867874</v>
      </c>
      <c r="BI610" s="8"/>
      <c r="BJ610" s="5"/>
      <c r="BK610" s="5">
        <f>AC610+AJ610+BH610</f>
        <v>1398.9608103119281</v>
      </c>
      <c r="BL610" s="5"/>
      <c r="BM610" s="8">
        <f>BH610/BK610</f>
        <v>0.30678499922594965</v>
      </c>
      <c r="BN610" s="8"/>
      <c r="BO610" s="7"/>
      <c r="BP610" s="5"/>
      <c r="BQ610" s="5"/>
      <c r="BR610" s="5"/>
      <c r="BS610" s="5"/>
      <c r="BT610" s="7"/>
      <c r="BU610" s="7"/>
      <c r="BV610" s="7"/>
      <c r="BW610" s="7"/>
      <c r="BX610" s="8">
        <f>AC610/BK610</f>
        <v>0.5132159913495935</v>
      </c>
      <c r="BY610" s="8">
        <f>AJ610/BK610</f>
        <v>0.17999900942445698</v>
      </c>
      <c r="BZ610" s="8">
        <f>BH610/BK610</f>
        <v>0.30678499922594965</v>
      </c>
      <c r="CA610" s="5">
        <v>221.57927106114863</v>
      </c>
      <c r="CB610" s="5">
        <v>63.728225468054681</v>
      </c>
      <c r="CC610" s="5">
        <v>120.03619129620695</v>
      </c>
      <c r="CD610" s="5">
        <v>15.731396982112658</v>
      </c>
      <c r="CE610" s="5"/>
      <c r="CF610" s="5"/>
      <c r="CG610" s="5"/>
      <c r="CH610" s="5"/>
      <c r="CI610" s="5">
        <v>22.083457314774328</v>
      </c>
      <c r="CJ610" s="5"/>
      <c r="CK610" s="8"/>
      <c r="CL610" s="5"/>
      <c r="CM610" s="5"/>
      <c r="CN610" s="8"/>
      <c r="CO610" s="5"/>
      <c r="CP610" s="5"/>
      <c r="CQ610" s="5"/>
      <c r="CR610" s="8"/>
      <c r="CS610" s="8"/>
      <c r="CT610" s="8"/>
      <c r="CU610" s="8"/>
      <c r="CV610" s="8"/>
      <c r="CW610" s="8"/>
      <c r="CX610" s="8"/>
      <c r="CY610" s="8"/>
      <c r="CZ610" s="8"/>
      <c r="DA610" s="8"/>
      <c r="DB610" s="8"/>
      <c r="DC610" s="8"/>
      <c r="DD610" s="8"/>
      <c r="DE610" s="8"/>
      <c r="DF610" s="8"/>
      <c r="DG610" s="8"/>
      <c r="DH610" s="8"/>
      <c r="DI610" s="8"/>
      <c r="DJ610" s="8"/>
      <c r="DK610" s="8"/>
      <c r="DL610" s="8"/>
      <c r="DM610" s="8"/>
      <c r="DN610" s="8"/>
      <c r="DO610" s="8"/>
      <c r="DP610" s="8"/>
      <c r="DQ610" s="8"/>
      <c r="DR610" s="8"/>
      <c r="DS610" s="8"/>
      <c r="DT610" s="8"/>
      <c r="DU610" s="8"/>
      <c r="DV610" s="8"/>
      <c r="DW610" s="8"/>
      <c r="DX610" s="8"/>
      <c r="DY610" s="8"/>
      <c r="DZ610" s="8"/>
      <c r="EA610" s="8"/>
      <c r="EB610" s="8"/>
      <c r="EC610" s="8"/>
      <c r="ED610" s="8"/>
      <c r="EE610" s="8"/>
      <c r="EF610" s="8"/>
      <c r="EG610" s="8"/>
      <c r="EH610" s="8"/>
      <c r="EI610" s="8"/>
      <c r="EJ610" s="8"/>
      <c r="EK610" s="8"/>
      <c r="EL610" s="8"/>
      <c r="EM610" s="8"/>
      <c r="EN610" s="8"/>
      <c r="EO610" s="8"/>
      <c r="EP610" s="8"/>
      <c r="EQ610" s="8"/>
      <c r="ER610" s="8"/>
      <c r="ES610" s="8"/>
      <c r="ET610" s="8"/>
      <c r="EU610" s="8"/>
      <c r="EV610" s="8"/>
      <c r="EW610" s="8"/>
      <c r="EX610" s="8"/>
      <c r="EY610" s="8"/>
      <c r="EZ610" s="8"/>
      <c r="FA610" s="8"/>
      <c r="FB610" s="8"/>
      <c r="FC610" s="8"/>
      <c r="FD610" s="8"/>
      <c r="FE610" s="8"/>
      <c r="FF610" s="8"/>
      <c r="FG610" s="8"/>
      <c r="FH610" s="8"/>
      <c r="FI610" s="8"/>
      <c r="FJ610" s="8"/>
    </row>
    <row r="611" spans="1:166" x14ac:dyDescent="0.25">
      <c r="A611" t="s">
        <v>131</v>
      </c>
      <c r="C611" s="6">
        <v>39911</v>
      </c>
      <c r="D611" s="5"/>
      <c r="E611" s="6"/>
      <c r="G611">
        <v>128</v>
      </c>
      <c r="H611" t="s">
        <v>116</v>
      </c>
      <c r="I611" s="7">
        <v>8.3000000000000007</v>
      </c>
      <c r="J611">
        <v>750</v>
      </c>
      <c r="K611" s="5">
        <f t="shared" si="9"/>
        <v>160.64257028112448</v>
      </c>
      <c r="L611" s="5"/>
      <c r="M611" s="8"/>
      <c r="N611" s="8"/>
      <c r="O611" s="8"/>
      <c r="P611" s="8"/>
      <c r="Q611" s="5"/>
      <c r="R611" s="5"/>
      <c r="S611" s="5"/>
      <c r="T611" s="5"/>
      <c r="U611" s="5"/>
      <c r="V611" s="5"/>
      <c r="W611" s="5"/>
      <c r="X611" s="8"/>
      <c r="Y611" s="8"/>
      <c r="Z611" s="8"/>
      <c r="AA611" s="8"/>
      <c r="AB611" s="8"/>
      <c r="AC611" s="5"/>
      <c r="AD611" s="8"/>
      <c r="AE611" s="8"/>
      <c r="AF611" s="8"/>
      <c r="AG611" s="8"/>
      <c r="AH611" s="8"/>
      <c r="AI611" s="8"/>
      <c r="AJ611" s="5"/>
      <c r="AK611" s="8"/>
      <c r="AL611" s="8"/>
      <c r="AM611" s="8"/>
      <c r="AN611" s="8"/>
      <c r="AO611" s="8"/>
      <c r="AP611" s="8"/>
      <c r="AQ611" s="9"/>
      <c r="AR611" s="8"/>
      <c r="AS611" s="8"/>
      <c r="AT611" s="8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8"/>
      <c r="BJ611" s="5"/>
      <c r="BK611" s="5"/>
      <c r="BL611" s="5"/>
      <c r="BM611" s="8"/>
      <c r="BN611" s="8"/>
      <c r="BO611" s="7"/>
      <c r="BP611" s="5"/>
      <c r="BQ611" s="5"/>
      <c r="BR611" s="5"/>
      <c r="BS611" s="5"/>
      <c r="BT611" s="7"/>
      <c r="BU611" s="7"/>
      <c r="BV611" s="7"/>
      <c r="BW611" s="7"/>
      <c r="BX611" s="7"/>
      <c r="BY611" s="7"/>
      <c r="BZ611" s="7"/>
      <c r="CA611" s="5"/>
      <c r="CB611" s="5"/>
      <c r="CC611" s="5"/>
      <c r="CD611" s="5"/>
      <c r="CE611" s="5"/>
      <c r="CF611" s="5"/>
      <c r="CG611" s="5"/>
      <c r="CH611" s="5"/>
      <c r="CI611" s="5"/>
      <c r="CJ611" s="5">
        <v>3.7402794714431358</v>
      </c>
      <c r="CK611" s="8">
        <v>4.3134095634095635</v>
      </c>
      <c r="CL611" s="5"/>
      <c r="CM611" s="5"/>
      <c r="CN611" s="8"/>
      <c r="CO611" s="5"/>
      <c r="CP611" s="5"/>
      <c r="CQ611" s="5"/>
      <c r="CR611" s="8"/>
      <c r="CS611" s="8"/>
      <c r="CT611" s="8"/>
      <c r="CU611" s="8"/>
      <c r="CV611" s="8"/>
      <c r="CW611" s="8"/>
      <c r="CX611" s="8"/>
      <c r="CY611" s="8"/>
      <c r="CZ611" s="8"/>
      <c r="DA611" s="8"/>
      <c r="DB611" s="8"/>
      <c r="DC611" s="8"/>
      <c r="DD611" s="8"/>
      <c r="DE611" s="8"/>
      <c r="DF611" s="8"/>
      <c r="DG611" s="8"/>
      <c r="DH611" s="8"/>
      <c r="DI611" s="8"/>
      <c r="DJ611" s="8"/>
      <c r="DK611" s="8"/>
      <c r="DL611" s="8"/>
      <c r="DM611" s="8"/>
      <c r="DN611" s="8"/>
      <c r="DO611" s="8"/>
      <c r="DP611" s="8"/>
      <c r="DQ611" s="8"/>
      <c r="DR611" s="8"/>
      <c r="DS611" s="8"/>
      <c r="DT611" s="8"/>
      <c r="DU611" s="8"/>
      <c r="DV611" s="8"/>
      <c r="DW611" s="8"/>
      <c r="DX611" s="8"/>
      <c r="DY611" s="8"/>
      <c r="DZ611" s="8"/>
      <c r="EA611" s="8"/>
      <c r="EB611" s="8"/>
      <c r="EC611" s="8"/>
      <c r="ED611" s="8"/>
      <c r="EE611" s="8"/>
      <c r="EF611" s="8"/>
      <c r="EG611" s="8"/>
      <c r="EH611" s="8"/>
      <c r="EI611" s="8"/>
      <c r="EJ611" s="8"/>
      <c r="EK611" s="8"/>
      <c r="EL611" s="8"/>
      <c r="EM611" s="8"/>
      <c r="EN611" s="8"/>
      <c r="EO611" s="8"/>
      <c r="EP611" s="8"/>
      <c r="EQ611" s="8"/>
      <c r="ER611" s="8"/>
      <c r="ES611" s="8"/>
      <c r="ET611" s="8"/>
      <c r="EU611" s="8"/>
      <c r="EV611" s="8"/>
      <c r="EW611" s="8"/>
      <c r="EX611" s="8"/>
      <c r="EY611" s="8"/>
      <c r="EZ611" s="8"/>
      <c r="FA611" s="8"/>
      <c r="FB611" s="8"/>
      <c r="FC611" s="8"/>
      <c r="FD611" s="8"/>
      <c r="FE611" s="8"/>
      <c r="FF611" s="8"/>
      <c r="FG611" s="8"/>
      <c r="FH611" s="8"/>
      <c r="FI611" s="8"/>
      <c r="FJ611" s="8"/>
    </row>
    <row r="612" spans="1:166" x14ac:dyDescent="0.25">
      <c r="A612" t="s">
        <v>131</v>
      </c>
      <c r="C612" s="6">
        <v>39920</v>
      </c>
      <c r="D612" s="5"/>
      <c r="E612" s="6"/>
      <c r="G612">
        <v>137</v>
      </c>
      <c r="H612" t="s">
        <v>116</v>
      </c>
      <c r="I612" s="7">
        <v>8.3000000000000007</v>
      </c>
      <c r="J612">
        <v>750</v>
      </c>
      <c r="K612" s="5">
        <f t="shared" si="9"/>
        <v>160.64257028112448</v>
      </c>
      <c r="L612" s="5"/>
      <c r="M612" s="8"/>
      <c r="N612" s="8"/>
      <c r="O612" s="8"/>
      <c r="P612" s="8"/>
      <c r="Q612" s="5"/>
      <c r="R612" s="5"/>
      <c r="S612" s="5"/>
      <c r="T612" s="5"/>
      <c r="U612" s="5"/>
      <c r="V612" s="5"/>
      <c r="W612" s="5"/>
      <c r="X612" s="8"/>
      <c r="Y612" s="8"/>
      <c r="Z612" s="8"/>
      <c r="AA612" s="8"/>
      <c r="AB612" s="8"/>
      <c r="AC612" s="5"/>
      <c r="AD612" s="8"/>
      <c r="AE612" s="8"/>
      <c r="AF612" s="8"/>
      <c r="AG612" s="8"/>
      <c r="AH612" s="8"/>
      <c r="AI612" s="8"/>
      <c r="AJ612" s="5"/>
      <c r="AK612" s="8"/>
      <c r="AL612" s="8"/>
      <c r="AM612" s="8"/>
      <c r="AN612" s="8"/>
      <c r="AO612" s="8"/>
      <c r="AP612" s="8"/>
      <c r="AQ612" s="9"/>
      <c r="AR612" s="8"/>
      <c r="AS612" s="8"/>
      <c r="AT612" s="8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8"/>
      <c r="BJ612" s="5"/>
      <c r="BK612" s="5"/>
      <c r="BL612" s="5"/>
      <c r="BM612" s="8"/>
      <c r="BN612" s="8"/>
      <c r="BO612" s="7"/>
      <c r="BP612" s="5"/>
      <c r="BQ612" s="5"/>
      <c r="BR612" s="5"/>
      <c r="BS612" s="5"/>
      <c r="BT612" s="7"/>
      <c r="BU612" s="7"/>
      <c r="BV612" s="7"/>
      <c r="BW612" s="7"/>
      <c r="BX612" s="7"/>
      <c r="BY612" s="7"/>
      <c r="BZ612" s="7"/>
      <c r="CA612" s="5"/>
      <c r="CB612" s="5"/>
      <c r="CC612" s="5"/>
      <c r="CD612" s="5"/>
      <c r="CE612" s="5"/>
      <c r="CF612" s="5"/>
      <c r="CG612" s="5"/>
      <c r="CH612" s="5"/>
      <c r="CI612" s="5"/>
      <c r="CJ612" s="5">
        <v>8.4721028326969581</v>
      </c>
      <c r="CK612" s="8">
        <v>4.4774011299435026</v>
      </c>
      <c r="CL612" s="5"/>
      <c r="CM612" s="5"/>
      <c r="CN612" s="8"/>
      <c r="CO612" s="5"/>
      <c r="CP612" s="5"/>
      <c r="CQ612" s="5"/>
      <c r="CR612" s="8"/>
      <c r="CS612" s="8"/>
      <c r="CT612" s="8"/>
      <c r="CU612" s="8"/>
      <c r="CV612" s="8"/>
      <c r="CW612" s="8"/>
      <c r="CX612" s="8"/>
      <c r="CY612" s="8"/>
      <c r="CZ612" s="8"/>
      <c r="DA612" s="8"/>
      <c r="DB612" s="8"/>
      <c r="DC612" s="8"/>
      <c r="DD612" s="8"/>
      <c r="DE612" s="8"/>
      <c r="DF612" s="8"/>
      <c r="DG612" s="8"/>
      <c r="DH612" s="8"/>
      <c r="DI612" s="8"/>
      <c r="DJ612" s="8"/>
      <c r="DK612" s="8"/>
      <c r="DL612" s="8"/>
      <c r="DM612" s="8"/>
      <c r="DN612" s="8"/>
      <c r="DO612" s="8"/>
      <c r="DP612" s="8"/>
      <c r="DQ612" s="8"/>
      <c r="DR612" s="8"/>
      <c r="DS612" s="8"/>
      <c r="DT612" s="8"/>
      <c r="DU612" s="8"/>
      <c r="DV612" s="8"/>
      <c r="DW612" s="8"/>
      <c r="DX612" s="8"/>
      <c r="DY612" s="8"/>
      <c r="DZ612" s="8"/>
      <c r="EA612" s="8"/>
      <c r="EB612" s="8"/>
      <c r="EC612" s="8"/>
      <c r="ED612" s="8"/>
      <c r="EE612" s="8"/>
      <c r="EF612" s="8"/>
      <c r="EG612" s="8"/>
      <c r="EH612" s="8"/>
      <c r="EI612" s="8"/>
      <c r="EJ612" s="8"/>
      <c r="EK612" s="8"/>
      <c r="EL612" s="8"/>
      <c r="EM612" s="8"/>
      <c r="EN612" s="8"/>
      <c r="EO612" s="8"/>
      <c r="EP612" s="8"/>
      <c r="EQ612" s="8"/>
      <c r="ER612" s="8"/>
      <c r="ES612" s="8"/>
      <c r="ET612" s="8"/>
      <c r="EU612" s="8"/>
      <c r="EV612" s="8"/>
      <c r="EW612" s="8"/>
      <c r="EX612" s="8"/>
      <c r="EY612" s="8"/>
      <c r="EZ612" s="8"/>
      <c r="FA612" s="8"/>
      <c r="FB612" s="8"/>
      <c r="FC612" s="8"/>
      <c r="FD612" s="8"/>
      <c r="FE612" s="8"/>
      <c r="FF612" s="8"/>
      <c r="FG612" s="8"/>
      <c r="FH612" s="8"/>
      <c r="FI612" s="8"/>
      <c r="FJ612" s="8"/>
    </row>
    <row r="613" spans="1:166" x14ac:dyDescent="0.25">
      <c r="A613" t="s">
        <v>131</v>
      </c>
      <c r="C613" s="6">
        <v>39925</v>
      </c>
      <c r="D613" s="5"/>
      <c r="E613" s="6"/>
      <c r="G613">
        <v>142</v>
      </c>
      <c r="H613" t="s">
        <v>116</v>
      </c>
      <c r="I613" s="7">
        <v>8.3000000000000007</v>
      </c>
      <c r="J613">
        <v>750</v>
      </c>
      <c r="K613" s="5">
        <f t="shared" si="9"/>
        <v>160.64257028112448</v>
      </c>
      <c r="L613" s="5"/>
      <c r="M613" s="8"/>
      <c r="N613" s="8"/>
      <c r="O613" s="8"/>
      <c r="P613" s="8"/>
      <c r="Q613" s="5"/>
      <c r="R613" s="5"/>
      <c r="S613" s="5"/>
      <c r="T613" s="5"/>
      <c r="U613" s="5"/>
      <c r="V613" s="5"/>
      <c r="W613" s="5"/>
      <c r="X613" s="8"/>
      <c r="Y613" s="8"/>
      <c r="Z613" s="8"/>
      <c r="AA613" s="8"/>
      <c r="AB613" s="8"/>
      <c r="AC613" s="5"/>
      <c r="AD613" s="8"/>
      <c r="AE613" s="8"/>
      <c r="AF613" s="8"/>
      <c r="AG613" s="8"/>
      <c r="AH613" s="8"/>
      <c r="AI613" s="8"/>
      <c r="AJ613" s="5"/>
      <c r="AK613" s="8"/>
      <c r="AL613" s="8"/>
      <c r="AM613" s="8"/>
      <c r="AN613" s="8"/>
      <c r="AO613" s="8"/>
      <c r="AP613" s="8"/>
      <c r="AQ613" s="9"/>
      <c r="AR613" s="8"/>
      <c r="AS613" s="8"/>
      <c r="AT613" s="8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8"/>
      <c r="BJ613" s="5"/>
      <c r="BK613" s="5"/>
      <c r="BL613" s="5"/>
      <c r="BM613" s="8"/>
      <c r="BN613" s="8"/>
      <c r="BO613" s="7"/>
      <c r="BP613" s="5"/>
      <c r="BQ613" s="5"/>
      <c r="BR613" s="5"/>
      <c r="BS613" s="5"/>
      <c r="BT613" s="7"/>
      <c r="BU613" s="7"/>
      <c r="BV613" s="7"/>
      <c r="BW613" s="7"/>
      <c r="BX613" s="7"/>
      <c r="BY613" s="7"/>
      <c r="BZ613" s="7"/>
      <c r="CA613" s="5"/>
      <c r="CB613" s="5"/>
      <c r="CC613" s="5"/>
      <c r="CD613" s="5"/>
      <c r="CE613" s="5"/>
      <c r="CF613" s="5"/>
      <c r="CG613" s="5"/>
      <c r="CH613" s="5"/>
      <c r="CI613" s="5"/>
      <c r="CJ613" s="5">
        <v>13.107970333646524</v>
      </c>
      <c r="CK613" s="8">
        <v>4.8642857142857139</v>
      </c>
      <c r="CL613" s="5"/>
      <c r="CM613" s="5"/>
      <c r="CN613" s="8"/>
      <c r="CO613" s="5"/>
      <c r="CP613" s="5"/>
      <c r="CQ613" s="5"/>
      <c r="CR613" s="8"/>
      <c r="CS613" s="8"/>
      <c r="CT613" s="8"/>
      <c r="CU613" s="8"/>
      <c r="CV613" s="8"/>
      <c r="CW613" s="8"/>
      <c r="CX613" s="8"/>
      <c r="CY613" s="8"/>
      <c r="CZ613" s="8"/>
      <c r="DA613" s="8"/>
      <c r="DB613" s="8"/>
      <c r="DC613" s="8"/>
      <c r="DD613" s="8"/>
      <c r="DE613" s="8"/>
      <c r="DF613" s="8"/>
      <c r="DG613" s="8"/>
      <c r="DH613" s="8"/>
      <c r="DI613" s="8"/>
      <c r="DJ613" s="8"/>
      <c r="DK613" s="8"/>
      <c r="DL613" s="8"/>
      <c r="DM613" s="8"/>
      <c r="DN613" s="8"/>
      <c r="DO613" s="8"/>
      <c r="DP613" s="8"/>
      <c r="DQ613" s="8"/>
      <c r="DR613" s="8"/>
      <c r="DS613" s="8"/>
      <c r="DT613" s="8"/>
      <c r="DU613" s="8"/>
      <c r="DV613" s="8"/>
      <c r="DW613" s="8"/>
      <c r="DX613" s="8"/>
      <c r="DY613" s="8"/>
      <c r="DZ613" s="8"/>
      <c r="EA613" s="8"/>
      <c r="EB613" s="8"/>
      <c r="EC613" s="8"/>
      <c r="ED613" s="8"/>
      <c r="EE613" s="8"/>
      <c r="EF613" s="8"/>
      <c r="EG613" s="8"/>
      <c r="EH613" s="8"/>
      <c r="EI613" s="8"/>
      <c r="EJ613" s="8"/>
      <c r="EK613" s="8"/>
      <c r="EL613" s="8"/>
      <c r="EM613" s="8"/>
      <c r="EN613" s="8"/>
      <c r="EO613" s="8"/>
      <c r="EP613" s="8"/>
      <c r="EQ613" s="8"/>
      <c r="ER613" s="8"/>
      <c r="ES613" s="8"/>
      <c r="ET613" s="8"/>
      <c r="EU613" s="8"/>
      <c r="EV613" s="8"/>
      <c r="EW613" s="8"/>
      <c r="EX613" s="8"/>
      <c r="EY613" s="8"/>
      <c r="EZ613" s="8"/>
      <c r="FA613" s="8"/>
      <c r="FB613" s="8"/>
      <c r="FC613" s="8"/>
      <c r="FD613" s="8"/>
      <c r="FE613" s="8"/>
      <c r="FF613" s="8"/>
      <c r="FG613" s="8"/>
      <c r="FH613" s="8"/>
      <c r="FI613" s="8"/>
      <c r="FJ613" s="8"/>
    </row>
    <row r="614" spans="1:166" x14ac:dyDescent="0.25">
      <c r="A614" t="s">
        <v>131</v>
      </c>
      <c r="C614" s="6">
        <v>39932</v>
      </c>
      <c r="D614" s="5"/>
      <c r="E614" s="6"/>
      <c r="G614">
        <v>149</v>
      </c>
      <c r="H614" t="s">
        <v>116</v>
      </c>
      <c r="I614" s="7">
        <v>8.3000000000000007</v>
      </c>
      <c r="J614">
        <v>750</v>
      </c>
      <c r="K614" s="5">
        <f t="shared" ref="K614:K677" si="10">1000000/I614/J614</f>
        <v>160.64257028112448</v>
      </c>
      <c r="L614" s="5"/>
      <c r="M614" s="8"/>
      <c r="N614" s="8"/>
      <c r="O614" s="8"/>
      <c r="P614" s="8"/>
      <c r="Q614" s="5"/>
      <c r="R614" s="5"/>
      <c r="S614" s="5"/>
      <c r="T614" s="5"/>
      <c r="U614" s="5"/>
      <c r="V614" s="5"/>
      <c r="W614" s="5"/>
      <c r="X614" s="8"/>
      <c r="Y614" s="8"/>
      <c r="Z614" s="8"/>
      <c r="AA614" s="8"/>
      <c r="AB614" s="8"/>
      <c r="AC614" s="5"/>
      <c r="AD614" s="8"/>
      <c r="AE614" s="8"/>
      <c r="AF614" s="8"/>
      <c r="AG614" s="8"/>
      <c r="AH614" s="8"/>
      <c r="AI614" s="8"/>
      <c r="AJ614" s="5"/>
      <c r="AK614" s="8"/>
      <c r="AL614" s="8"/>
      <c r="AM614" s="8"/>
      <c r="AN614" s="8"/>
      <c r="AO614" s="8"/>
      <c r="AP614" s="8"/>
      <c r="AQ614" s="9"/>
      <c r="AR614" s="8"/>
      <c r="AS614" s="8"/>
      <c r="AT614" s="8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8"/>
      <c r="BJ614" s="5"/>
      <c r="BK614" s="5"/>
      <c r="BL614" s="5"/>
      <c r="BM614" s="8"/>
      <c r="BN614" s="8"/>
      <c r="BO614" s="7"/>
      <c r="BP614" s="5"/>
      <c r="BQ614" s="5"/>
      <c r="BR614" s="5"/>
      <c r="BS614" s="5"/>
      <c r="BT614" s="7"/>
      <c r="BU614" s="7"/>
      <c r="BV614" s="7"/>
      <c r="BW614" s="7"/>
      <c r="BX614" s="7"/>
      <c r="BY614" s="7"/>
      <c r="BZ614" s="7"/>
      <c r="CA614" s="5"/>
      <c r="CB614" s="5"/>
      <c r="CC614" s="5"/>
      <c r="CD614" s="5"/>
      <c r="CE614" s="5"/>
      <c r="CF614" s="5"/>
      <c r="CG614" s="5"/>
      <c r="CH614" s="5"/>
      <c r="CI614" s="5"/>
      <c r="CJ614" s="5">
        <v>16.878236011434741</v>
      </c>
      <c r="CK614" s="8">
        <v>4.9790113636363635</v>
      </c>
      <c r="CL614" s="5"/>
      <c r="CM614" s="5"/>
      <c r="CN614" s="8"/>
      <c r="CO614" s="5"/>
      <c r="CP614" s="5"/>
      <c r="CQ614" s="5"/>
      <c r="CR614" s="8"/>
      <c r="CS614" s="8"/>
      <c r="CT614" s="8"/>
      <c r="CU614" s="8"/>
      <c r="CV614" s="8"/>
      <c r="CW614" s="8"/>
      <c r="CX614" s="8"/>
      <c r="CY614" s="8"/>
      <c r="CZ614" s="8"/>
      <c r="DA614" s="8"/>
      <c r="DB614" s="8"/>
      <c r="DC614" s="8"/>
      <c r="DD614" s="8"/>
      <c r="DE614" s="8"/>
      <c r="DF614" s="8"/>
      <c r="DG614" s="8"/>
      <c r="DH614" s="8"/>
      <c r="DI614" s="8"/>
      <c r="DJ614" s="8"/>
      <c r="DK614" s="8"/>
      <c r="DL614" s="8"/>
      <c r="DM614" s="8"/>
      <c r="DN614" s="8"/>
      <c r="DO614" s="8"/>
      <c r="DP614" s="8"/>
      <c r="DQ614" s="8"/>
      <c r="DR614" s="8"/>
      <c r="DS614" s="8"/>
      <c r="DT614" s="8"/>
      <c r="DU614" s="8"/>
      <c r="DV614" s="8"/>
      <c r="DW614" s="8"/>
      <c r="DX614" s="8"/>
      <c r="DY614" s="8"/>
      <c r="DZ614" s="8"/>
      <c r="EA614" s="8"/>
      <c r="EB614" s="8"/>
      <c r="EC614" s="8"/>
      <c r="ED614" s="8"/>
      <c r="EE614" s="8"/>
      <c r="EF614" s="8"/>
      <c r="EG614" s="8"/>
      <c r="EH614" s="8"/>
      <c r="EI614" s="8"/>
      <c r="EJ614" s="8"/>
      <c r="EK614" s="8"/>
      <c r="EL614" s="8"/>
      <c r="EM614" s="8"/>
      <c r="EN614" s="8"/>
      <c r="EO614" s="8"/>
      <c r="EP614" s="8"/>
      <c r="EQ614" s="8"/>
      <c r="ER614" s="8"/>
      <c r="ES614" s="8"/>
      <c r="ET614" s="8"/>
      <c r="EU614" s="8"/>
      <c r="EV614" s="8"/>
      <c r="EW614" s="8"/>
      <c r="EX614" s="8"/>
      <c r="EY614" s="8"/>
      <c r="EZ614" s="8"/>
      <c r="FA614" s="8"/>
      <c r="FB614" s="8"/>
      <c r="FC614" s="8"/>
      <c r="FD614" s="8"/>
      <c r="FE614" s="8"/>
      <c r="FF614" s="8"/>
      <c r="FG614" s="8"/>
      <c r="FH614" s="8"/>
      <c r="FI614" s="8"/>
      <c r="FJ614" s="8"/>
    </row>
    <row r="615" spans="1:166" x14ac:dyDescent="0.25">
      <c r="A615" t="s">
        <v>131</v>
      </c>
      <c r="C615" s="6">
        <v>39939</v>
      </c>
      <c r="D615" s="5"/>
      <c r="E615" s="6"/>
      <c r="G615">
        <v>156</v>
      </c>
      <c r="H615" t="s">
        <v>116</v>
      </c>
      <c r="I615" s="7">
        <v>8.3000000000000007</v>
      </c>
      <c r="J615">
        <v>750</v>
      </c>
      <c r="K615" s="5">
        <f t="shared" si="10"/>
        <v>160.64257028112448</v>
      </c>
      <c r="L615" s="5"/>
      <c r="M615" s="8"/>
      <c r="N615" s="8"/>
      <c r="O615" s="8"/>
      <c r="P615" s="8"/>
      <c r="Q615" s="5"/>
      <c r="R615" s="5"/>
      <c r="S615" s="5"/>
      <c r="T615" s="5"/>
      <c r="U615" s="5"/>
      <c r="V615" s="5"/>
      <c r="W615" s="5"/>
      <c r="X615" s="8"/>
      <c r="Y615" s="8"/>
      <c r="Z615" s="8"/>
      <c r="AA615" s="8"/>
      <c r="AB615" s="8"/>
      <c r="AC615" s="5"/>
      <c r="AD615" s="8"/>
      <c r="AE615" s="8"/>
      <c r="AF615" s="8"/>
      <c r="AG615" s="8"/>
      <c r="AH615" s="8"/>
      <c r="AI615" s="8"/>
      <c r="AJ615" s="5"/>
      <c r="AK615" s="8"/>
      <c r="AL615" s="8"/>
      <c r="AM615" s="8"/>
      <c r="AN615" s="8"/>
      <c r="AO615" s="8"/>
      <c r="AP615" s="8"/>
      <c r="AQ615" s="9"/>
      <c r="AR615" s="8"/>
      <c r="AS615" s="8"/>
      <c r="AT615" s="8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8"/>
      <c r="BJ615" s="5"/>
      <c r="BK615" s="5"/>
      <c r="BL615" s="5"/>
      <c r="BM615" s="8"/>
      <c r="BN615" s="8"/>
      <c r="BO615" s="7"/>
      <c r="BP615" s="5"/>
      <c r="BQ615" s="5"/>
      <c r="BR615" s="5"/>
      <c r="BS615" s="5"/>
      <c r="BT615" s="7"/>
      <c r="BU615" s="7"/>
      <c r="BV615" s="7"/>
      <c r="BW615" s="7"/>
      <c r="BX615" s="7"/>
      <c r="BY615" s="7"/>
      <c r="BZ615" s="7"/>
      <c r="CA615" s="5"/>
      <c r="CB615" s="5"/>
      <c r="CC615" s="5"/>
      <c r="CD615" s="5"/>
      <c r="CE615" s="5"/>
      <c r="CF615" s="5"/>
      <c r="CG615" s="5"/>
      <c r="CH615" s="5"/>
      <c r="CI615" s="5"/>
      <c r="CJ615" s="5">
        <v>33.572556623952984</v>
      </c>
      <c r="CK615" s="8">
        <v>4.8496528393966276</v>
      </c>
      <c r="CL615" s="5"/>
      <c r="CM615" s="5"/>
      <c r="CN615" s="8"/>
      <c r="CO615" s="5"/>
      <c r="CP615" s="5"/>
      <c r="CQ615" s="5"/>
      <c r="CR615" s="8"/>
      <c r="CS615" s="8"/>
      <c r="CT615" s="8"/>
      <c r="CU615" s="8"/>
      <c r="CV615" s="8"/>
      <c r="CW615" s="8"/>
      <c r="CX615" s="8"/>
      <c r="CY615" s="8"/>
      <c r="CZ615" s="8"/>
      <c r="DA615" s="8"/>
      <c r="DB615" s="8"/>
      <c r="DC615" s="8"/>
      <c r="DD615" s="8"/>
      <c r="DE615" s="8"/>
      <c r="DF615" s="8"/>
      <c r="DG615" s="8"/>
      <c r="DH615" s="8"/>
      <c r="DI615" s="8"/>
      <c r="DJ615" s="8"/>
      <c r="DK615" s="8"/>
      <c r="DL615" s="8"/>
      <c r="DM615" s="8"/>
      <c r="DN615" s="8"/>
      <c r="DO615" s="8"/>
      <c r="DP615" s="8"/>
      <c r="DQ615" s="8"/>
      <c r="DR615" s="8"/>
      <c r="DS615" s="8"/>
      <c r="DT615" s="8"/>
      <c r="DU615" s="8"/>
      <c r="DV615" s="8"/>
      <c r="DW615" s="8"/>
      <c r="DX615" s="8"/>
      <c r="DY615" s="8"/>
      <c r="DZ615" s="8"/>
      <c r="EA615" s="8"/>
      <c r="EB615" s="8"/>
      <c r="EC615" s="8"/>
      <c r="ED615" s="8"/>
      <c r="EE615" s="8"/>
      <c r="EF615" s="8"/>
      <c r="EG615" s="8"/>
      <c r="EH615" s="8"/>
      <c r="EI615" s="8"/>
      <c r="EJ615" s="8"/>
      <c r="EK615" s="8"/>
      <c r="EL615" s="8"/>
      <c r="EM615" s="8"/>
      <c r="EN615" s="8"/>
      <c r="EO615" s="8"/>
      <c r="EP615" s="8"/>
      <c r="EQ615" s="8"/>
      <c r="ER615" s="8"/>
      <c r="ES615" s="8"/>
      <c r="ET615" s="8"/>
      <c r="EU615" s="8"/>
      <c r="EV615" s="8"/>
      <c r="EW615" s="8"/>
      <c r="EX615" s="8"/>
      <c r="EY615" s="8"/>
      <c r="EZ615" s="8"/>
      <c r="FA615" s="8"/>
      <c r="FB615" s="8"/>
      <c r="FC615" s="8"/>
      <c r="FD615" s="8"/>
      <c r="FE615" s="8"/>
      <c r="FF615" s="8"/>
      <c r="FG615" s="8"/>
      <c r="FH615" s="8"/>
      <c r="FI615" s="8"/>
      <c r="FJ615" s="8"/>
    </row>
    <row r="616" spans="1:166" x14ac:dyDescent="0.25">
      <c r="A616" t="s">
        <v>131</v>
      </c>
      <c r="C616" s="6">
        <v>39946</v>
      </c>
      <c r="D616" s="5"/>
      <c r="E616" s="6"/>
      <c r="G616">
        <v>163</v>
      </c>
      <c r="H616" t="s">
        <v>116</v>
      </c>
      <c r="I616" s="7">
        <v>8.3000000000000007</v>
      </c>
      <c r="J616">
        <v>750</v>
      </c>
      <c r="K616" s="5">
        <f t="shared" si="10"/>
        <v>160.64257028112448</v>
      </c>
      <c r="L616" s="5"/>
      <c r="M616" s="8"/>
      <c r="N616" s="8"/>
      <c r="O616" s="8"/>
      <c r="P616" s="8"/>
      <c r="Q616" s="5"/>
      <c r="R616" s="5"/>
      <c r="S616" s="5"/>
      <c r="T616" s="5"/>
      <c r="U616" s="5"/>
      <c r="V616" s="5"/>
      <c r="W616" s="5"/>
      <c r="X616" s="8"/>
      <c r="Y616" s="8"/>
      <c r="Z616" s="8"/>
      <c r="AA616" s="8"/>
      <c r="AB616" s="8"/>
      <c r="AC616" s="5"/>
      <c r="AD616" s="8"/>
      <c r="AE616" s="8"/>
      <c r="AF616" s="8"/>
      <c r="AG616" s="8"/>
      <c r="AH616" s="8"/>
      <c r="AI616" s="8"/>
      <c r="AJ616" s="5"/>
      <c r="AK616" s="8"/>
      <c r="AL616" s="8"/>
      <c r="AM616" s="8"/>
      <c r="AN616" s="8"/>
      <c r="AO616" s="8"/>
      <c r="AP616" s="8"/>
      <c r="AQ616" s="9"/>
      <c r="AR616" s="8"/>
      <c r="AS616" s="8"/>
      <c r="AT616" s="8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8"/>
      <c r="BJ616" s="5"/>
      <c r="BK616" s="5"/>
      <c r="BL616" s="5"/>
      <c r="BM616" s="8"/>
      <c r="BN616" s="8"/>
      <c r="BO616" s="7"/>
      <c r="BP616" s="5"/>
      <c r="BQ616" s="5"/>
      <c r="BR616" s="5"/>
      <c r="BS616" s="5"/>
      <c r="BT616" s="7"/>
      <c r="BU616" s="7"/>
      <c r="BV616" s="7"/>
      <c r="BW616" s="7"/>
      <c r="BX616" s="7"/>
      <c r="BY616" s="7"/>
      <c r="BZ616" s="7"/>
      <c r="CA616" s="5"/>
      <c r="CB616" s="5"/>
      <c r="CC616" s="5"/>
      <c r="CD616" s="5"/>
      <c r="CE616" s="5"/>
      <c r="CF616" s="5"/>
      <c r="CG616" s="5"/>
      <c r="CH616" s="5"/>
      <c r="CI616" s="5"/>
      <c r="CJ616" s="5">
        <v>57.353617336025422</v>
      </c>
      <c r="CK616" s="8">
        <v>5.6788732394366201</v>
      </c>
      <c r="CL616" s="5"/>
      <c r="CM616" s="5"/>
      <c r="CN616" s="8"/>
      <c r="CO616" s="5"/>
      <c r="CP616" s="5"/>
      <c r="CQ616" s="5"/>
      <c r="CR616" s="8"/>
      <c r="CS616" s="8"/>
      <c r="CT616" s="8"/>
      <c r="CU616" s="8"/>
      <c r="CV616" s="8"/>
      <c r="CW616" s="8"/>
      <c r="CX616" s="8"/>
      <c r="CY616" s="8"/>
      <c r="CZ616" s="8"/>
      <c r="DA616" s="8"/>
      <c r="DB616" s="8"/>
      <c r="DC616" s="8"/>
      <c r="DD616" s="8"/>
      <c r="DE616" s="8"/>
      <c r="DF616" s="8"/>
      <c r="DG616" s="8"/>
      <c r="DH616" s="8"/>
      <c r="DI616" s="8"/>
      <c r="DJ616" s="8"/>
      <c r="DK616" s="8"/>
      <c r="DL616" s="8"/>
      <c r="DM616" s="8"/>
      <c r="DN616" s="8"/>
      <c r="DO616" s="8"/>
      <c r="DP616" s="8"/>
      <c r="DQ616" s="8"/>
      <c r="DR616" s="8"/>
      <c r="DS616" s="8"/>
      <c r="DT616" s="8"/>
      <c r="DU616" s="8"/>
      <c r="DV616" s="8"/>
      <c r="DW616" s="8"/>
      <c r="DX616" s="8"/>
      <c r="DY616" s="8"/>
      <c r="DZ616" s="8"/>
      <c r="EA616" s="8"/>
      <c r="EB616" s="8"/>
      <c r="EC616" s="8"/>
      <c r="ED616" s="8"/>
      <c r="EE616" s="8"/>
      <c r="EF616" s="8"/>
      <c r="EG616" s="8"/>
      <c r="EH616" s="8"/>
      <c r="EI616" s="8"/>
      <c r="EJ616" s="8"/>
      <c r="EK616" s="8"/>
      <c r="EL616" s="8"/>
      <c r="EM616" s="8"/>
      <c r="EN616" s="8"/>
      <c r="EO616" s="8"/>
      <c r="EP616" s="8"/>
      <c r="EQ616" s="8"/>
      <c r="ER616" s="8"/>
      <c r="ES616" s="8"/>
      <c r="ET616" s="8"/>
      <c r="EU616" s="8"/>
      <c r="EV616" s="8"/>
      <c r="EW616" s="8"/>
      <c r="EX616" s="8"/>
      <c r="EY616" s="8"/>
      <c r="EZ616" s="8"/>
      <c r="FA616" s="8"/>
      <c r="FB616" s="8"/>
      <c r="FC616" s="8"/>
      <c r="FD616" s="8"/>
      <c r="FE616" s="8"/>
      <c r="FF616" s="8"/>
      <c r="FG616" s="8"/>
      <c r="FH616" s="8"/>
      <c r="FI616" s="8"/>
      <c r="FJ616" s="8"/>
    </row>
    <row r="617" spans="1:166" x14ac:dyDescent="0.25">
      <c r="A617" t="s">
        <v>131</v>
      </c>
      <c r="C617" s="6">
        <v>39947</v>
      </c>
      <c r="D617" s="5">
        <v>9</v>
      </c>
      <c r="E617" s="6" t="s">
        <v>207</v>
      </c>
      <c r="F617" t="s">
        <v>15</v>
      </c>
      <c r="G617">
        <v>164</v>
      </c>
      <c r="H617" t="s">
        <v>116</v>
      </c>
      <c r="I617" s="7">
        <v>8.3000000000000007</v>
      </c>
      <c r="J617">
        <v>750</v>
      </c>
      <c r="K617" s="5">
        <f t="shared" si="10"/>
        <v>160.64257028112448</v>
      </c>
      <c r="L617" s="5"/>
      <c r="M617" s="8"/>
      <c r="N617" s="8"/>
      <c r="O617" s="8"/>
      <c r="P617" s="8"/>
      <c r="Q617" s="5"/>
      <c r="R617" s="5"/>
      <c r="S617" s="5"/>
      <c r="T617" s="5"/>
      <c r="U617" s="5"/>
      <c r="V617" s="5">
        <v>164</v>
      </c>
      <c r="W617" s="5"/>
      <c r="X617" s="8"/>
      <c r="Y617" s="8"/>
      <c r="Z617" s="8"/>
      <c r="AA617" s="8"/>
      <c r="AB617" s="8"/>
      <c r="AC617" s="5"/>
      <c r="AD617" s="8"/>
      <c r="AE617" s="8"/>
      <c r="AF617" s="8"/>
      <c r="AG617" s="8"/>
      <c r="AH617" s="8"/>
      <c r="AI617" s="8"/>
      <c r="AJ617" s="5"/>
      <c r="AK617" s="8"/>
      <c r="AL617" s="8"/>
      <c r="AM617" s="8"/>
      <c r="AN617" s="8"/>
      <c r="AO617" s="8"/>
      <c r="AP617" s="8"/>
      <c r="AQ617" s="9"/>
      <c r="AR617" s="8"/>
      <c r="AS617" s="8"/>
      <c r="AT617" s="8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8"/>
      <c r="BJ617" s="5"/>
      <c r="BK617" s="5"/>
      <c r="BL617" s="5"/>
      <c r="BM617" s="8"/>
      <c r="BN617" s="8"/>
      <c r="BO617" s="7"/>
      <c r="BP617" s="5"/>
      <c r="BQ617" s="5"/>
      <c r="BR617" s="5"/>
      <c r="BS617" s="5"/>
      <c r="BT617" s="7"/>
      <c r="BU617" s="7"/>
      <c r="BV617" s="7"/>
      <c r="BW617" s="7"/>
      <c r="BX617" s="7"/>
      <c r="BY617" s="7"/>
      <c r="BZ617" s="7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8"/>
      <c r="CL617" s="5"/>
      <c r="CM617" s="5"/>
      <c r="CN617" s="8"/>
      <c r="CO617" s="5"/>
      <c r="CP617" s="5"/>
      <c r="CQ617" s="5"/>
      <c r="CR617" s="8"/>
      <c r="CS617" s="8"/>
      <c r="CT617" s="8"/>
      <c r="CU617" s="8"/>
      <c r="CV617" s="8"/>
      <c r="CW617" s="8"/>
      <c r="CX617" s="8"/>
      <c r="CY617" s="8"/>
      <c r="CZ617" s="8"/>
      <c r="DA617" s="8"/>
      <c r="DB617" s="8"/>
      <c r="DC617" s="8"/>
      <c r="DD617" s="8"/>
      <c r="DE617" s="8"/>
      <c r="DF617" s="8"/>
      <c r="DG617" s="8"/>
      <c r="DH617" s="8"/>
      <c r="DI617" s="8"/>
      <c r="DJ617" s="8"/>
      <c r="DK617" s="8"/>
      <c r="DL617" s="8"/>
      <c r="DM617" s="8"/>
      <c r="DN617" s="8"/>
      <c r="DO617" s="8"/>
      <c r="DP617" s="8"/>
      <c r="DQ617" s="8"/>
      <c r="DR617" s="8"/>
      <c r="DS617" s="8"/>
      <c r="DT617" s="8"/>
      <c r="DU617" s="8"/>
      <c r="DV617" s="8"/>
      <c r="DW617" s="8"/>
      <c r="DX617" s="8"/>
      <c r="DY617" s="8"/>
      <c r="DZ617" s="8"/>
      <c r="EA617" s="8"/>
      <c r="EB617" s="8"/>
      <c r="EC617" s="8"/>
      <c r="ED617" s="8"/>
      <c r="EE617" s="8"/>
      <c r="EF617" s="8"/>
      <c r="EG617" s="8"/>
      <c r="EH617" s="8"/>
      <c r="EI617" s="8"/>
      <c r="EJ617" s="8"/>
      <c r="EK617" s="8"/>
      <c r="EL617" s="8"/>
      <c r="EM617" s="8"/>
      <c r="EN617" s="8"/>
      <c r="EO617" s="8"/>
      <c r="EP617" s="8"/>
      <c r="EQ617" s="8"/>
      <c r="ER617" s="8"/>
      <c r="ES617" s="8"/>
      <c r="ET617" s="8"/>
      <c r="EU617" s="8"/>
      <c r="EV617" s="8"/>
      <c r="EW617" s="8"/>
      <c r="EX617" s="8"/>
      <c r="EY617" s="8"/>
      <c r="EZ617" s="8"/>
      <c r="FA617" s="8"/>
      <c r="FB617" s="8"/>
      <c r="FC617" s="8"/>
      <c r="FD617" s="8"/>
      <c r="FE617" s="8"/>
      <c r="FF617" s="8"/>
      <c r="FG617" s="8"/>
      <c r="FH617" s="8"/>
      <c r="FI617" s="8"/>
      <c r="FJ617" s="8"/>
    </row>
    <row r="618" spans="1:166" x14ac:dyDescent="0.25">
      <c r="A618" t="s">
        <v>131</v>
      </c>
      <c r="C618" s="6">
        <v>39954</v>
      </c>
      <c r="D618" s="5"/>
      <c r="E618" s="6"/>
      <c r="G618">
        <v>171</v>
      </c>
      <c r="H618" t="s">
        <v>116</v>
      </c>
      <c r="I618" s="7">
        <v>8.3000000000000007</v>
      </c>
      <c r="J618">
        <v>750</v>
      </c>
      <c r="K618" s="5">
        <f t="shared" si="10"/>
        <v>160.64257028112448</v>
      </c>
      <c r="L618" s="5"/>
      <c r="M618" s="8"/>
      <c r="N618" s="8"/>
      <c r="O618" s="8"/>
      <c r="P618" s="8"/>
      <c r="Q618" s="5"/>
      <c r="R618" s="5"/>
      <c r="S618" s="5"/>
      <c r="T618" s="5"/>
      <c r="U618" s="5"/>
      <c r="V618" s="5"/>
      <c r="W618" s="5"/>
      <c r="X618" s="8"/>
      <c r="Y618" s="8"/>
      <c r="Z618" s="8"/>
      <c r="AA618" s="8"/>
      <c r="AB618" s="8"/>
      <c r="AC618" s="5"/>
      <c r="AD618" s="8"/>
      <c r="AE618" s="8"/>
      <c r="AF618" s="8"/>
      <c r="AG618" s="8"/>
      <c r="AH618" s="8"/>
      <c r="AI618" s="8"/>
      <c r="AJ618" s="5"/>
      <c r="AK618" s="8"/>
      <c r="AL618" s="8"/>
      <c r="AM618" s="8"/>
      <c r="AN618" s="8"/>
      <c r="AO618" s="8"/>
      <c r="AP618" s="8"/>
      <c r="AQ618" s="9"/>
      <c r="AR618" s="8"/>
      <c r="AS618" s="8"/>
      <c r="AT618" s="8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8"/>
      <c r="BJ618" s="5"/>
      <c r="BK618" s="5"/>
      <c r="BL618" s="5"/>
      <c r="BM618" s="8"/>
      <c r="BN618" s="8"/>
      <c r="BO618" s="7"/>
      <c r="BP618" s="5"/>
      <c r="BQ618" s="5"/>
      <c r="BR618" s="5"/>
      <c r="BS618" s="5"/>
      <c r="BT618" s="7"/>
      <c r="BU618" s="7"/>
      <c r="BV618" s="7"/>
      <c r="BW618" s="7"/>
      <c r="BX618" s="7"/>
      <c r="BY618" s="7"/>
      <c r="BZ618" s="7"/>
      <c r="CA618" s="5"/>
      <c r="CB618" s="5"/>
      <c r="CC618" s="5"/>
      <c r="CD618" s="5"/>
      <c r="CE618" s="5"/>
      <c r="CF618" s="5"/>
      <c r="CG618" s="5"/>
      <c r="CH618" s="5"/>
      <c r="CI618" s="5"/>
      <c r="CJ618" s="5">
        <v>92.279551406353065</v>
      </c>
      <c r="CK618" s="8">
        <v>5.22</v>
      </c>
      <c r="CL618" s="5"/>
      <c r="CM618" s="5"/>
      <c r="CN618" s="8"/>
      <c r="CO618" s="5"/>
      <c r="CP618" s="5"/>
      <c r="CQ618" s="5"/>
      <c r="CR618" s="8"/>
      <c r="CS618" s="8"/>
      <c r="CT618" s="8"/>
      <c r="CU618" s="8"/>
      <c r="CV618" s="8"/>
      <c r="CW618" s="8"/>
      <c r="CX618" s="8"/>
      <c r="CY618" s="8"/>
      <c r="CZ618" s="8"/>
      <c r="DA618" s="8"/>
      <c r="DB618" s="8"/>
      <c r="DC618" s="8"/>
      <c r="DD618" s="8"/>
      <c r="DE618" s="8"/>
      <c r="DF618" s="8"/>
      <c r="DG618" s="8"/>
      <c r="DH618" s="8"/>
      <c r="DI618" s="8"/>
      <c r="DJ618" s="8"/>
      <c r="DK618" s="8"/>
      <c r="DL618" s="8"/>
      <c r="DM618" s="8"/>
      <c r="DN618" s="8"/>
      <c r="DO618" s="8"/>
      <c r="DP618" s="8"/>
      <c r="DQ618" s="8"/>
      <c r="DR618" s="8"/>
      <c r="DS618" s="8"/>
      <c r="DT618" s="8"/>
      <c r="DU618" s="8"/>
      <c r="DV618" s="8"/>
      <c r="DW618" s="8"/>
      <c r="DX618" s="8"/>
      <c r="DY618" s="8"/>
      <c r="DZ618" s="8"/>
      <c r="EA618" s="8"/>
      <c r="EB618" s="8"/>
      <c r="EC618" s="8"/>
      <c r="ED618" s="8"/>
      <c r="EE618" s="8"/>
      <c r="EF618" s="8"/>
      <c r="EG618" s="8"/>
      <c r="EH618" s="8"/>
      <c r="EI618" s="8"/>
      <c r="EJ618" s="8"/>
      <c r="EK618" s="8"/>
      <c r="EL618" s="8"/>
      <c r="EM618" s="8"/>
      <c r="EN618" s="8"/>
      <c r="EO618" s="8"/>
      <c r="EP618" s="8"/>
      <c r="EQ618" s="8"/>
      <c r="ER618" s="8"/>
      <c r="ES618" s="8"/>
      <c r="ET618" s="8"/>
      <c r="EU618" s="8"/>
      <c r="EV618" s="8"/>
      <c r="EW618" s="8"/>
      <c r="EX618" s="8"/>
      <c r="EY618" s="8"/>
      <c r="EZ618" s="8"/>
      <c r="FA618" s="8"/>
      <c r="FB618" s="8"/>
      <c r="FC618" s="8"/>
      <c r="FD618" s="8"/>
      <c r="FE618" s="8"/>
      <c r="FF618" s="8"/>
      <c r="FG618" s="8"/>
      <c r="FH618" s="8"/>
      <c r="FI618" s="8"/>
      <c r="FJ618" s="8"/>
    </row>
    <row r="619" spans="1:166" x14ac:dyDescent="0.25">
      <c r="A619" t="s">
        <v>131</v>
      </c>
      <c r="C619" s="6">
        <v>39957</v>
      </c>
      <c r="D619" s="5">
        <v>10</v>
      </c>
      <c r="E619" s="6" t="s">
        <v>108</v>
      </c>
      <c r="F619" t="s">
        <v>16</v>
      </c>
      <c r="G619">
        <v>174</v>
      </c>
      <c r="H619" t="s">
        <v>116</v>
      </c>
      <c r="I619" s="7">
        <v>8.3000000000000007</v>
      </c>
      <c r="J619">
        <v>750</v>
      </c>
      <c r="K619" s="5">
        <f t="shared" si="10"/>
        <v>160.64257028112448</v>
      </c>
      <c r="L619" s="5"/>
      <c r="M619" s="8"/>
      <c r="N619" s="8"/>
      <c r="O619" s="8"/>
      <c r="P619" s="8"/>
      <c r="Q619" s="5"/>
      <c r="R619" s="5"/>
      <c r="S619" s="5"/>
      <c r="T619" s="5"/>
      <c r="U619" s="5"/>
      <c r="V619" s="5"/>
      <c r="W619" s="5"/>
      <c r="X619" s="8"/>
      <c r="Y619" s="8"/>
      <c r="Z619" s="8"/>
      <c r="AA619" s="8"/>
      <c r="AB619" s="8"/>
      <c r="AC619" s="5"/>
      <c r="AD619" s="8"/>
      <c r="AE619" s="8"/>
      <c r="AF619" s="8"/>
      <c r="AG619" s="8"/>
      <c r="AH619" s="8"/>
      <c r="AI619" s="8"/>
      <c r="AJ619" s="5"/>
      <c r="AK619" s="8"/>
      <c r="AL619" s="8"/>
      <c r="AM619" s="8"/>
      <c r="AN619" s="8"/>
      <c r="AO619" s="8"/>
      <c r="AP619" s="8"/>
      <c r="AQ619" s="9"/>
      <c r="AR619" s="8"/>
      <c r="AS619" s="8"/>
      <c r="AT619" s="8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>
        <v>532.12734805897628</v>
      </c>
      <c r="BH619" s="5"/>
      <c r="BI619" s="8"/>
      <c r="BJ619" s="5"/>
      <c r="BK619" s="5"/>
      <c r="BL619" s="5"/>
      <c r="BM619" s="8"/>
      <c r="BN619" s="8"/>
      <c r="BO619" s="7">
        <v>39.992942058781779</v>
      </c>
      <c r="BP619" s="5">
        <v>212.81338198815843</v>
      </c>
      <c r="BQ619" s="5"/>
      <c r="BR619" s="5"/>
      <c r="BS619" s="5"/>
      <c r="BT619" s="7">
        <v>9.3750388541038951</v>
      </c>
      <c r="BU619" s="7"/>
      <c r="BV619" s="7"/>
      <c r="BW619" s="7"/>
      <c r="BX619" s="7"/>
      <c r="BY619" s="7"/>
      <c r="BZ619" s="7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8"/>
      <c r="CL619" s="5"/>
      <c r="CM619" s="5"/>
      <c r="CN619" s="8"/>
      <c r="CO619" s="5"/>
      <c r="CP619" s="5"/>
      <c r="CQ619" s="5"/>
      <c r="CR619" s="8"/>
      <c r="CS619" s="8"/>
      <c r="CT619" s="8"/>
      <c r="CU619" s="8"/>
      <c r="CV619" s="8"/>
      <c r="CW619" s="8"/>
      <c r="CX619" s="8"/>
      <c r="CY619" s="8"/>
      <c r="CZ619" s="8"/>
      <c r="DA619" s="8"/>
      <c r="DB619" s="8"/>
      <c r="DC619" s="8"/>
      <c r="DD619" s="8"/>
      <c r="DE619" s="8"/>
      <c r="DF619" s="8"/>
      <c r="DG619" s="8"/>
      <c r="DH619" s="8"/>
      <c r="DI619" s="8"/>
      <c r="DJ619" s="8"/>
      <c r="DK619" s="8"/>
      <c r="DL619" s="8"/>
      <c r="DM619" s="8"/>
      <c r="DN619" s="8"/>
      <c r="DO619" s="8"/>
      <c r="DP619" s="8"/>
      <c r="DQ619" s="8"/>
      <c r="DR619" s="8"/>
      <c r="DS619" s="8"/>
      <c r="DT619" s="8"/>
      <c r="DU619" s="8"/>
      <c r="DV619" s="8"/>
      <c r="DW619" s="8"/>
      <c r="DX619" s="8"/>
      <c r="DY619" s="8"/>
      <c r="DZ619" s="8"/>
      <c r="EA619" s="8"/>
      <c r="EB619" s="8"/>
      <c r="EC619" s="8"/>
      <c r="ED619" s="8"/>
      <c r="EE619" s="8"/>
      <c r="EF619" s="8"/>
      <c r="EG619" s="8"/>
      <c r="EH619" s="8"/>
      <c r="EI619" s="8"/>
      <c r="EJ619" s="8"/>
      <c r="EK619" s="8"/>
      <c r="EL619" s="8"/>
      <c r="EM619" s="8"/>
      <c r="EN619" s="8"/>
      <c r="EO619" s="8"/>
      <c r="EP619" s="8"/>
      <c r="EQ619" s="8"/>
      <c r="ER619" s="8"/>
      <c r="ES619" s="8"/>
      <c r="ET619" s="8"/>
      <c r="EU619" s="8"/>
      <c r="EV619" s="8"/>
      <c r="EW619" s="8"/>
      <c r="EX619" s="8"/>
      <c r="EY619" s="8"/>
      <c r="EZ619" s="8"/>
      <c r="FA619" s="8"/>
      <c r="FB619" s="8"/>
      <c r="FC619" s="8"/>
      <c r="FD619" s="8"/>
      <c r="FE619" s="8"/>
      <c r="FF619" s="8"/>
      <c r="FG619" s="8"/>
      <c r="FH619" s="8"/>
      <c r="FI619" s="8"/>
      <c r="FJ619" s="8"/>
    </row>
    <row r="620" spans="1:166" x14ac:dyDescent="0.25">
      <c r="A620" t="s">
        <v>131</v>
      </c>
      <c r="C620" s="6">
        <v>39960</v>
      </c>
      <c r="D620" s="5"/>
      <c r="E620" s="6"/>
      <c r="G620">
        <v>177</v>
      </c>
      <c r="H620" t="s">
        <v>116</v>
      </c>
      <c r="I620" s="7">
        <v>8.3000000000000007</v>
      </c>
      <c r="J620">
        <v>750</v>
      </c>
      <c r="K620" s="5">
        <f t="shared" si="10"/>
        <v>160.64257028112448</v>
      </c>
      <c r="L620" s="5"/>
      <c r="M620" s="8"/>
      <c r="N620" s="8"/>
      <c r="O620" s="8"/>
      <c r="P620" s="8"/>
      <c r="Q620" s="5"/>
      <c r="R620" s="5"/>
      <c r="S620" s="5"/>
      <c r="T620" s="5"/>
      <c r="U620" s="5"/>
      <c r="V620" s="5"/>
      <c r="W620" s="5"/>
      <c r="X620" s="8"/>
      <c r="Y620" s="8"/>
      <c r="Z620" s="8"/>
      <c r="AA620" s="8"/>
      <c r="AB620" s="8"/>
      <c r="AC620" s="5"/>
      <c r="AD620" s="8"/>
      <c r="AE620" s="8"/>
      <c r="AF620" s="8"/>
      <c r="AG620" s="8"/>
      <c r="AH620" s="8"/>
      <c r="AI620" s="8"/>
      <c r="AJ620" s="5"/>
      <c r="AK620" s="8"/>
      <c r="AL620" s="8"/>
      <c r="AM620" s="8"/>
      <c r="AN620" s="8"/>
      <c r="AO620" s="8"/>
      <c r="AP620" s="8"/>
      <c r="AQ620" s="9"/>
      <c r="AR620" s="8"/>
      <c r="AS620" s="8"/>
      <c r="AT620" s="8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8"/>
      <c r="BJ620" s="5"/>
      <c r="BK620" s="5"/>
      <c r="BL620" s="5"/>
      <c r="BM620" s="8"/>
      <c r="BN620" s="8"/>
      <c r="BO620" s="7"/>
      <c r="BP620" s="5"/>
      <c r="BQ620" s="5"/>
      <c r="BR620" s="5"/>
      <c r="BS620" s="5"/>
      <c r="BT620" s="7"/>
      <c r="BU620" s="7"/>
      <c r="BV620" s="7"/>
      <c r="BW620" s="7"/>
      <c r="BX620" s="7"/>
      <c r="BY620" s="7"/>
      <c r="BZ620" s="7"/>
      <c r="CA620" s="5"/>
      <c r="CB620" s="5"/>
      <c r="CC620" s="5"/>
      <c r="CD620" s="5"/>
      <c r="CE620" s="5"/>
      <c r="CF620" s="5"/>
      <c r="CG620" s="5"/>
      <c r="CH620" s="5"/>
      <c r="CI620" s="5"/>
      <c r="CJ620" s="5">
        <v>100</v>
      </c>
      <c r="CK620" s="8">
        <v>4.5903529411764712</v>
      </c>
      <c r="CL620" s="5"/>
      <c r="CM620" s="5"/>
      <c r="CN620" s="8"/>
      <c r="CO620" s="5"/>
      <c r="CP620" s="5"/>
      <c r="CQ620" s="5"/>
      <c r="CR620" s="8"/>
      <c r="CS620" s="8"/>
      <c r="CT620" s="8"/>
      <c r="CU620" s="8"/>
      <c r="CV620" s="8"/>
      <c r="CW620" s="8"/>
      <c r="CX620" s="8"/>
      <c r="CY620" s="8"/>
      <c r="CZ620" s="8"/>
      <c r="DA620" s="8"/>
      <c r="DB620" s="8"/>
      <c r="DC620" s="8"/>
      <c r="DD620" s="8"/>
      <c r="DE620" s="8"/>
      <c r="DF620" s="8"/>
      <c r="DG620" s="8"/>
      <c r="DH620" s="8"/>
      <c r="DI620" s="8"/>
      <c r="DJ620" s="8"/>
      <c r="DK620" s="8"/>
      <c r="DL620" s="8"/>
      <c r="DM620" s="8"/>
      <c r="DN620" s="8"/>
      <c r="DO620" s="8"/>
      <c r="DP620" s="8"/>
      <c r="DQ620" s="8"/>
      <c r="DR620" s="8"/>
      <c r="DS620" s="8"/>
      <c r="DT620" s="8"/>
      <c r="DU620" s="8"/>
      <c r="DV620" s="8"/>
      <c r="DW620" s="8"/>
      <c r="DX620" s="8"/>
      <c r="DY620" s="8"/>
      <c r="DZ620" s="8"/>
      <c r="EA620" s="8"/>
      <c r="EB620" s="8"/>
      <c r="EC620" s="8"/>
      <c r="ED620" s="8"/>
      <c r="EE620" s="8"/>
      <c r="EF620" s="8"/>
      <c r="EG620" s="8"/>
      <c r="EH620" s="8"/>
      <c r="EI620" s="8"/>
      <c r="EJ620" s="8"/>
      <c r="EK620" s="8"/>
      <c r="EL620" s="8"/>
      <c r="EM620" s="8"/>
      <c r="EN620" s="8"/>
      <c r="EO620" s="8"/>
      <c r="EP620" s="8"/>
      <c r="EQ620" s="8"/>
      <c r="ER620" s="8"/>
      <c r="ES620" s="8"/>
      <c r="ET620" s="8"/>
      <c r="EU620" s="8"/>
      <c r="EV620" s="8"/>
      <c r="EW620" s="8"/>
      <c r="EX620" s="8"/>
      <c r="EY620" s="8"/>
      <c r="EZ620" s="8"/>
      <c r="FA620" s="8"/>
      <c r="FB620" s="8"/>
      <c r="FC620" s="8"/>
      <c r="FD620" s="8"/>
      <c r="FE620" s="8"/>
      <c r="FF620" s="8"/>
      <c r="FG620" s="8"/>
      <c r="FH620" s="8"/>
      <c r="FI620" s="8"/>
      <c r="FJ620" s="8"/>
    </row>
    <row r="621" spans="1:166" x14ac:dyDescent="0.25">
      <c r="A621" t="s">
        <v>130</v>
      </c>
      <c r="C621" s="6">
        <v>39783</v>
      </c>
      <c r="D621" s="5">
        <v>1</v>
      </c>
      <c r="E621" s="6" t="s">
        <v>209</v>
      </c>
      <c r="F621" t="s">
        <v>10</v>
      </c>
      <c r="G621">
        <v>0</v>
      </c>
      <c r="H621" t="s">
        <v>117</v>
      </c>
      <c r="I621" s="7">
        <v>8.3000000000000007</v>
      </c>
      <c r="J621">
        <v>750</v>
      </c>
      <c r="K621" s="5">
        <f t="shared" si="10"/>
        <v>160.64257028112448</v>
      </c>
      <c r="L621" s="5"/>
      <c r="M621" s="8"/>
      <c r="N621" s="8"/>
      <c r="O621" s="8"/>
      <c r="P621" s="8"/>
      <c r="Q621" s="5"/>
      <c r="R621" s="5"/>
      <c r="S621" s="5"/>
      <c r="T621" s="5"/>
      <c r="U621" s="5"/>
      <c r="V621" s="5"/>
      <c r="W621" s="5"/>
      <c r="X621" s="8"/>
      <c r="Y621" s="8"/>
      <c r="Z621" s="8"/>
      <c r="AA621" s="8"/>
      <c r="AB621" s="8"/>
      <c r="AC621" s="5"/>
      <c r="AD621" s="8"/>
      <c r="AE621" s="8"/>
      <c r="AF621" s="8"/>
      <c r="AG621" s="8"/>
      <c r="AH621" s="8"/>
      <c r="AI621" s="8"/>
      <c r="AJ621" s="5"/>
      <c r="AK621" s="8"/>
      <c r="AL621" s="8"/>
      <c r="AM621" s="8"/>
      <c r="AN621" s="8"/>
      <c r="AO621" s="8"/>
      <c r="AP621" s="8"/>
      <c r="AQ621" s="9"/>
      <c r="AR621" s="8"/>
      <c r="AS621" s="8"/>
      <c r="AT621" s="8"/>
      <c r="AU621" s="5">
        <v>0</v>
      </c>
      <c r="AV621" s="5"/>
      <c r="AW621" s="5"/>
      <c r="AX621" s="5"/>
      <c r="AY621" s="5">
        <v>0</v>
      </c>
      <c r="AZ621" s="5"/>
      <c r="BA621" s="5"/>
      <c r="BB621" s="5"/>
      <c r="BC621" s="5"/>
      <c r="BD621" s="5"/>
      <c r="BE621" s="5"/>
      <c r="BF621" s="5">
        <v>0</v>
      </c>
      <c r="BG621" s="5">
        <v>0</v>
      </c>
      <c r="BH621" s="5"/>
      <c r="BI621" s="8"/>
      <c r="BJ621" s="5"/>
      <c r="BK621" s="5"/>
      <c r="BL621" s="5"/>
      <c r="BM621" s="8"/>
      <c r="BN621" s="8"/>
      <c r="BO621" s="7"/>
      <c r="BP621" s="5"/>
      <c r="BQ621" s="5"/>
      <c r="BR621" s="5"/>
      <c r="BS621" s="5"/>
      <c r="BT621" s="7"/>
      <c r="BU621" s="7"/>
      <c r="BV621" s="7"/>
      <c r="BW621" s="7"/>
      <c r="BX621" s="7"/>
      <c r="BY621" s="7"/>
      <c r="BZ621" s="7"/>
      <c r="CA621" s="5">
        <v>0</v>
      </c>
      <c r="CB621" s="5">
        <v>0</v>
      </c>
      <c r="CC621" s="5">
        <v>0</v>
      </c>
      <c r="CD621" s="5">
        <v>0</v>
      </c>
      <c r="CE621" s="5"/>
      <c r="CF621" s="5"/>
      <c r="CG621" s="5"/>
      <c r="CH621" s="5"/>
      <c r="CI621" s="5">
        <v>0</v>
      </c>
      <c r="CJ621" s="5"/>
      <c r="CK621" s="8"/>
      <c r="CL621" s="5"/>
      <c r="CM621" s="5"/>
      <c r="CN621" s="8"/>
      <c r="CO621" s="5"/>
      <c r="CP621" s="5"/>
      <c r="CQ621" s="5"/>
      <c r="CR621" s="8"/>
      <c r="CS621" s="8"/>
      <c r="CT621" s="8"/>
      <c r="CU621" s="8"/>
      <c r="CV621" s="8"/>
      <c r="CW621" s="8"/>
      <c r="CX621" s="8"/>
      <c r="CY621" s="8"/>
      <c r="CZ621" s="8"/>
      <c r="DA621" s="8"/>
      <c r="DB621" s="8"/>
      <c r="DC621" s="8"/>
      <c r="DD621" s="8"/>
      <c r="DE621" s="8"/>
      <c r="DF621" s="8"/>
      <c r="DG621" s="8"/>
      <c r="DH621" s="8"/>
      <c r="DI621" s="8"/>
      <c r="DJ621" s="8"/>
      <c r="DK621" s="8"/>
      <c r="DL621" s="8"/>
      <c r="DM621" s="8"/>
      <c r="DN621" s="8"/>
      <c r="DO621" s="8"/>
      <c r="DP621" s="8"/>
      <c r="DQ621" s="8"/>
      <c r="DR621" s="8"/>
      <c r="DS621" s="8"/>
      <c r="DT621" s="8"/>
      <c r="DU621" s="8"/>
      <c r="DV621" s="8"/>
      <c r="DW621" s="8"/>
      <c r="DX621" s="8"/>
      <c r="DY621" s="8"/>
      <c r="DZ621" s="8"/>
      <c r="EA621" s="8"/>
      <c r="EB621" s="8"/>
      <c r="EC621" s="8"/>
      <c r="ED621" s="8"/>
      <c r="EE621" s="8"/>
      <c r="EF621" s="8"/>
      <c r="EG621" s="8"/>
      <c r="EH621" s="8"/>
      <c r="EI621" s="8"/>
      <c r="EJ621" s="8"/>
      <c r="EK621" s="8"/>
      <c r="EL621" s="8"/>
      <c r="EM621" s="8"/>
      <c r="EN621" s="8"/>
      <c r="EO621" s="8"/>
      <c r="EP621" s="8"/>
      <c r="EQ621" s="8"/>
      <c r="ER621" s="8"/>
      <c r="ES621" s="8"/>
      <c r="ET621" s="8"/>
      <c r="EU621" s="8"/>
      <c r="EV621" s="8"/>
      <c r="EW621" s="8"/>
      <c r="EX621" s="8"/>
      <c r="EY621" s="8"/>
      <c r="EZ621" s="8"/>
      <c r="FA621" s="8"/>
      <c r="FB621" s="8"/>
      <c r="FC621" s="8"/>
      <c r="FD621" s="8"/>
      <c r="FE621" s="8"/>
      <c r="FF621" s="8"/>
      <c r="FG621" s="8"/>
      <c r="FH621" s="8"/>
      <c r="FI621" s="8"/>
      <c r="FJ621" s="8"/>
    </row>
    <row r="622" spans="1:166" x14ac:dyDescent="0.25">
      <c r="A622" t="s">
        <v>130</v>
      </c>
      <c r="C622" s="6">
        <v>39798</v>
      </c>
      <c r="D622" s="5"/>
      <c r="E622" s="6"/>
      <c r="G622">
        <v>15</v>
      </c>
      <c r="H622" t="s">
        <v>117</v>
      </c>
      <c r="I622" s="7">
        <v>8.3000000000000007</v>
      </c>
      <c r="J622">
        <v>750</v>
      </c>
      <c r="K622" s="5">
        <f t="shared" si="10"/>
        <v>160.64257028112448</v>
      </c>
      <c r="L622" s="5"/>
      <c r="M622" s="8"/>
      <c r="N622" s="7">
        <v>5.9</v>
      </c>
      <c r="O622" s="7"/>
      <c r="P622" s="7"/>
      <c r="Q622" s="5"/>
      <c r="R622" s="5"/>
      <c r="S622" s="5"/>
      <c r="T622" s="5"/>
      <c r="U622" s="5"/>
      <c r="V622" s="5"/>
      <c r="W622" s="5"/>
      <c r="X622" s="8"/>
      <c r="Y622" s="8"/>
      <c r="Z622" s="8"/>
      <c r="AA622" s="8"/>
      <c r="AB622" s="8"/>
      <c r="AC622" s="5"/>
      <c r="AD622" s="8"/>
      <c r="AE622" s="8"/>
      <c r="AF622" s="8"/>
      <c r="AG622" s="8"/>
      <c r="AH622" s="8"/>
      <c r="AI622" s="8"/>
      <c r="AJ622" s="5"/>
      <c r="AK622" s="8"/>
      <c r="AL622" s="8"/>
      <c r="AM622" s="8"/>
      <c r="AN622" s="8"/>
      <c r="AO622" s="8"/>
      <c r="AP622" s="8"/>
      <c r="AQ622" s="9"/>
      <c r="AR622" s="8"/>
      <c r="AS622" s="8"/>
      <c r="AT622" s="8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8"/>
      <c r="BJ622" s="5"/>
      <c r="BK622" s="5"/>
      <c r="BL622" s="5"/>
      <c r="BM622" s="8"/>
      <c r="BN622" s="8"/>
      <c r="BO622" s="7"/>
      <c r="BP622" s="5"/>
      <c r="BQ622" s="5"/>
      <c r="BR622" s="5"/>
      <c r="BS622" s="5"/>
      <c r="BT622" s="7"/>
      <c r="BU622" s="7"/>
      <c r="BV622" s="7"/>
      <c r="BW622" s="7"/>
      <c r="BX622" s="7"/>
      <c r="BY622" s="7"/>
      <c r="BZ622" s="7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8"/>
      <c r="CL622" s="5"/>
      <c r="CM622" s="5"/>
      <c r="CN622" s="8"/>
      <c r="CO622" s="5"/>
      <c r="CP622" s="5"/>
      <c r="CQ622" s="5"/>
      <c r="CR622" s="8"/>
      <c r="CS622" s="8"/>
      <c r="CT622" s="8"/>
      <c r="CU622" s="8"/>
      <c r="CV622" s="8"/>
      <c r="CW622" s="8"/>
      <c r="CX622" s="8"/>
      <c r="CY622" s="8"/>
      <c r="CZ622" s="8"/>
      <c r="DA622" s="8"/>
      <c r="DB622" s="8"/>
      <c r="DC622" s="8"/>
      <c r="DD622" s="8"/>
      <c r="DE622" s="8"/>
      <c r="DF622" s="8"/>
      <c r="DG622" s="8"/>
      <c r="DH622" s="8"/>
      <c r="DI622" s="8"/>
      <c r="DJ622" s="8"/>
      <c r="DK622" s="8"/>
      <c r="DL622" s="8"/>
      <c r="DM622" s="8"/>
      <c r="DN622" s="8"/>
      <c r="DO622" s="8"/>
      <c r="DP622" s="8"/>
      <c r="DQ622" s="8"/>
      <c r="DR622" s="8"/>
      <c r="DS622" s="8"/>
      <c r="DT622" s="8"/>
      <c r="DU622" s="8"/>
      <c r="DV622" s="8"/>
      <c r="DW622" s="8"/>
      <c r="DX622" s="8"/>
      <c r="DY622" s="8"/>
      <c r="DZ622" s="8"/>
      <c r="EA622" s="8"/>
      <c r="EB622" s="8"/>
      <c r="EC622" s="8"/>
      <c r="ED622" s="8"/>
      <c r="EE622" s="8"/>
      <c r="EF622" s="8"/>
      <c r="EG622" s="8"/>
      <c r="EH622" s="8"/>
      <c r="EI622" s="8"/>
      <c r="EJ622" s="8"/>
      <c r="EK622" s="8"/>
      <c r="EL622" s="8"/>
      <c r="EM622" s="8"/>
      <c r="EN622" s="8"/>
      <c r="EO622" s="8"/>
      <c r="EP622" s="8"/>
      <c r="EQ622" s="8"/>
      <c r="ER622" s="8"/>
      <c r="ES622" s="8"/>
      <c r="ET622" s="8"/>
      <c r="EU622" s="8"/>
      <c r="EV622" s="8"/>
      <c r="EW622" s="8"/>
      <c r="EX622" s="8"/>
      <c r="EY622" s="8"/>
      <c r="EZ622" s="8"/>
      <c r="FA622" s="8"/>
      <c r="FB622" s="8"/>
      <c r="FC622" s="8"/>
      <c r="FD622" s="8"/>
      <c r="FE622" s="8"/>
      <c r="FF622" s="8"/>
      <c r="FG622" s="8"/>
      <c r="FH622" s="8"/>
      <c r="FI622" s="8"/>
      <c r="FJ622" s="8"/>
    </row>
    <row r="623" spans="1:166" x14ac:dyDescent="0.25">
      <c r="A623" t="s">
        <v>130</v>
      </c>
      <c r="C623" s="6">
        <v>39804</v>
      </c>
      <c r="D623" s="5">
        <v>4</v>
      </c>
      <c r="E623" t="s">
        <v>210</v>
      </c>
      <c r="F623" t="s">
        <v>12</v>
      </c>
      <c r="G623">
        <v>21</v>
      </c>
      <c r="H623" t="s">
        <v>117</v>
      </c>
      <c r="I623" s="7">
        <v>8.3000000000000007</v>
      </c>
      <c r="J623">
        <v>750</v>
      </c>
      <c r="K623" s="5">
        <f t="shared" si="10"/>
        <v>160.64257028112448</v>
      </c>
      <c r="L623" s="5"/>
      <c r="M623" s="8"/>
      <c r="N623" s="8"/>
      <c r="O623" s="8"/>
      <c r="P623" s="8"/>
      <c r="Q623" s="5"/>
      <c r="R623" s="5">
        <v>21</v>
      </c>
      <c r="S623" s="5"/>
      <c r="T623" s="5"/>
      <c r="U623" s="5"/>
      <c r="V623" s="5"/>
      <c r="W623" s="5"/>
      <c r="X623" s="8"/>
      <c r="Y623" s="8"/>
      <c r="Z623" s="8"/>
      <c r="AA623" s="8"/>
      <c r="AB623" s="8"/>
      <c r="AC623" s="5"/>
      <c r="AD623" s="8"/>
      <c r="AE623" s="8"/>
      <c r="AF623" s="8"/>
      <c r="AG623" s="8"/>
      <c r="AH623" s="8"/>
      <c r="AI623" s="8"/>
      <c r="AJ623" s="5"/>
      <c r="AK623" s="8"/>
      <c r="AL623" s="8"/>
      <c r="AM623" s="8"/>
      <c r="AN623" s="8"/>
      <c r="AO623" s="8"/>
      <c r="AP623" s="8"/>
      <c r="AQ623" s="9"/>
      <c r="AR623" s="8"/>
      <c r="AS623" s="8"/>
      <c r="AT623" s="8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8"/>
      <c r="BJ623" s="5"/>
      <c r="BK623" s="5"/>
      <c r="BL623" s="5"/>
      <c r="BM623" s="8"/>
      <c r="BN623" s="8"/>
      <c r="BO623" s="7"/>
      <c r="BP623" s="5"/>
      <c r="BQ623" s="5"/>
      <c r="BR623" s="5"/>
      <c r="BS623" s="5"/>
      <c r="BT623" s="7"/>
      <c r="BU623" s="7"/>
      <c r="BV623" s="7"/>
      <c r="BW623" s="7"/>
      <c r="BX623" s="7"/>
      <c r="BY623" s="7"/>
      <c r="BZ623" s="7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8"/>
      <c r="CL623" s="5"/>
      <c r="CM623" s="5"/>
      <c r="CN623" s="8"/>
      <c r="CO623" s="5"/>
      <c r="CP623" s="5"/>
      <c r="CQ623" s="5"/>
      <c r="CR623" s="8"/>
      <c r="CS623" s="8"/>
      <c r="CT623" s="8"/>
      <c r="CU623" s="8"/>
      <c r="CV623" s="8"/>
      <c r="CW623" s="8"/>
      <c r="CX623" s="8"/>
      <c r="CY623" s="8"/>
      <c r="CZ623" s="8"/>
      <c r="DA623" s="8"/>
      <c r="DB623" s="8"/>
      <c r="DC623" s="8"/>
      <c r="DD623" s="8"/>
      <c r="DE623" s="8"/>
      <c r="DF623" s="8"/>
      <c r="DG623" s="8"/>
      <c r="DH623" s="8"/>
      <c r="DI623" s="8"/>
      <c r="DJ623" s="8"/>
      <c r="DK623" s="8"/>
      <c r="DL623" s="8"/>
      <c r="DM623" s="8"/>
      <c r="DN623" s="8"/>
      <c r="DO623" s="8"/>
      <c r="DP623" s="8"/>
      <c r="DQ623" s="8"/>
      <c r="DR623" s="8"/>
      <c r="DS623" s="8"/>
      <c r="DT623" s="8"/>
      <c r="DU623" s="8"/>
      <c r="DV623" s="8"/>
      <c r="DW623" s="8"/>
      <c r="DX623" s="8"/>
      <c r="DY623" s="8"/>
      <c r="DZ623" s="8"/>
      <c r="EA623" s="8"/>
      <c r="EB623" s="8"/>
      <c r="EC623" s="8"/>
      <c r="ED623" s="8"/>
      <c r="EE623" s="8"/>
      <c r="EF623" s="8"/>
      <c r="EG623" s="8"/>
      <c r="EH623" s="8"/>
      <c r="EI623" s="8"/>
      <c r="EJ623" s="8"/>
      <c r="EK623" s="8"/>
      <c r="EL623" s="8"/>
      <c r="EM623" s="8"/>
      <c r="EN623" s="8"/>
      <c r="EO623" s="8"/>
      <c r="EP623" s="8"/>
      <c r="EQ623" s="8"/>
      <c r="ER623" s="8"/>
      <c r="ES623" s="8"/>
      <c r="ET623" s="8"/>
      <c r="EU623" s="8"/>
      <c r="EV623" s="8"/>
      <c r="EW623" s="8"/>
      <c r="EX623" s="8"/>
      <c r="EY623" s="8"/>
      <c r="EZ623" s="8"/>
      <c r="FA623" s="8"/>
      <c r="FB623" s="8"/>
      <c r="FC623" s="8"/>
      <c r="FD623" s="8"/>
      <c r="FE623" s="8"/>
      <c r="FF623" s="8"/>
      <c r="FG623" s="8"/>
      <c r="FH623" s="8"/>
      <c r="FI623" s="8"/>
      <c r="FJ623" s="8"/>
    </row>
    <row r="624" spans="1:166" x14ac:dyDescent="0.25">
      <c r="A624" t="s">
        <v>130</v>
      </c>
      <c r="C624" s="6">
        <v>39806</v>
      </c>
      <c r="D624" s="5"/>
      <c r="E624" s="6"/>
      <c r="G624">
        <v>23</v>
      </c>
      <c r="H624" t="s">
        <v>117</v>
      </c>
      <c r="I624" s="7">
        <v>8.3000000000000007</v>
      </c>
      <c r="J624">
        <v>750</v>
      </c>
      <c r="K624" s="5">
        <f t="shared" si="10"/>
        <v>160.64257028112448</v>
      </c>
      <c r="L624" s="5"/>
      <c r="M624" s="8"/>
      <c r="N624" s="7">
        <v>9.3333333333333339</v>
      </c>
      <c r="O624" s="7"/>
      <c r="P624" s="7"/>
      <c r="Q624" s="5"/>
      <c r="R624" s="5"/>
      <c r="S624" s="5"/>
      <c r="T624" s="5"/>
      <c r="U624" s="5"/>
      <c r="V624" s="5"/>
      <c r="W624" s="5"/>
      <c r="X624" s="8"/>
      <c r="Y624" s="8"/>
      <c r="Z624" s="8"/>
      <c r="AA624" s="8"/>
      <c r="AB624" s="8"/>
      <c r="AC624" s="5"/>
      <c r="AD624" s="8"/>
      <c r="AE624" s="8"/>
      <c r="AF624" s="8"/>
      <c r="AG624" s="8"/>
      <c r="AH624" s="8"/>
      <c r="AI624" s="8"/>
      <c r="AJ624" s="5"/>
      <c r="AK624" s="8"/>
      <c r="AL624" s="8"/>
      <c r="AM624" s="8"/>
      <c r="AN624" s="8"/>
      <c r="AO624" s="8"/>
      <c r="AP624" s="8"/>
      <c r="AQ624" s="9"/>
      <c r="AR624" s="8"/>
      <c r="AS624" s="8"/>
      <c r="AT624" s="8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8"/>
      <c r="BJ624" s="5"/>
      <c r="BK624" s="5"/>
      <c r="BL624" s="5"/>
      <c r="BM624" s="8"/>
      <c r="BN624" s="8"/>
      <c r="BO624" s="7"/>
      <c r="BP624" s="5"/>
      <c r="BQ624" s="5"/>
      <c r="BR624" s="5"/>
      <c r="BS624" s="5"/>
      <c r="BT624" s="7"/>
      <c r="BU624" s="7"/>
      <c r="BV624" s="7"/>
      <c r="BW624" s="7"/>
      <c r="BX624" s="7"/>
      <c r="BY624" s="7"/>
      <c r="BZ624" s="7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8"/>
      <c r="CL624" s="5"/>
      <c r="CM624" s="5"/>
      <c r="CN624" s="8"/>
      <c r="CO624" s="5"/>
      <c r="CP624" s="5"/>
      <c r="CQ624" s="5"/>
      <c r="CR624" s="8"/>
      <c r="CS624" s="8"/>
      <c r="CT624" s="8"/>
      <c r="CU624" s="8"/>
      <c r="CV624" s="8"/>
      <c r="CW624" s="8"/>
      <c r="CX624" s="8"/>
      <c r="CY624" s="8"/>
      <c r="CZ624" s="8"/>
      <c r="DA624" s="8"/>
      <c r="DB624" s="8"/>
      <c r="DC624" s="8"/>
      <c r="DD624" s="8"/>
      <c r="DE624" s="8"/>
      <c r="DF624" s="8"/>
      <c r="DG624" s="8"/>
      <c r="DH624" s="8"/>
      <c r="DI624" s="8"/>
      <c r="DJ624" s="8"/>
      <c r="DK624" s="8"/>
      <c r="DL624" s="8"/>
      <c r="DM624" s="8"/>
      <c r="DN624" s="8"/>
      <c r="DO624" s="8"/>
      <c r="DP624" s="8"/>
      <c r="DQ624" s="8"/>
      <c r="DR624" s="8"/>
      <c r="DS624" s="8"/>
      <c r="DT624" s="8"/>
      <c r="DU624" s="8"/>
      <c r="DV624" s="8"/>
      <c r="DW624" s="8"/>
      <c r="DX624" s="8"/>
      <c r="DY624" s="8"/>
      <c r="DZ624" s="8"/>
      <c r="EA624" s="8"/>
      <c r="EB624" s="8"/>
      <c r="EC624" s="8"/>
      <c r="ED624" s="8"/>
      <c r="EE624" s="8"/>
      <c r="EF624" s="8"/>
      <c r="EG624" s="8"/>
      <c r="EH624" s="8"/>
      <c r="EI624" s="8"/>
      <c r="EJ624" s="8"/>
      <c r="EK624" s="8"/>
      <c r="EL624" s="8"/>
      <c r="EM624" s="8"/>
      <c r="EN624" s="8"/>
      <c r="EO624" s="8"/>
      <c r="EP624" s="8"/>
      <c r="EQ624" s="8"/>
      <c r="ER624" s="8"/>
      <c r="ES624" s="8"/>
      <c r="ET624" s="8"/>
      <c r="EU624" s="8"/>
      <c r="EV624" s="8"/>
      <c r="EW624" s="8"/>
      <c r="EX624" s="8"/>
      <c r="EY624" s="8"/>
      <c r="EZ624" s="8"/>
      <c r="FA624" s="8"/>
      <c r="FB624" s="8"/>
      <c r="FC624" s="8"/>
      <c r="FD624" s="8"/>
      <c r="FE624" s="8"/>
      <c r="FF624" s="8"/>
      <c r="FG624" s="8"/>
      <c r="FH624" s="8"/>
      <c r="FI624" s="8"/>
      <c r="FJ624" s="8"/>
    </row>
    <row r="625" spans="1:166" x14ac:dyDescent="0.25">
      <c r="A625" t="s">
        <v>130</v>
      </c>
      <c r="C625" s="6">
        <v>39813</v>
      </c>
      <c r="D625" s="5"/>
      <c r="E625" s="6"/>
      <c r="G625">
        <v>30</v>
      </c>
      <c r="H625" t="s">
        <v>117</v>
      </c>
      <c r="I625" s="7">
        <v>8.3000000000000007</v>
      </c>
      <c r="J625">
        <v>750</v>
      </c>
      <c r="K625" s="5">
        <f t="shared" si="10"/>
        <v>160.64257028112448</v>
      </c>
      <c r="L625" s="5"/>
      <c r="M625" s="8"/>
      <c r="N625" s="7">
        <v>12.05</v>
      </c>
      <c r="O625" s="7"/>
      <c r="P625" s="7"/>
      <c r="Q625" s="5"/>
      <c r="R625" s="5"/>
      <c r="S625" s="5"/>
      <c r="T625" s="5"/>
      <c r="U625" s="5"/>
      <c r="V625" s="5"/>
      <c r="W625" s="5"/>
      <c r="X625" s="8"/>
      <c r="Y625" s="8"/>
      <c r="Z625" s="8"/>
      <c r="AA625" s="8"/>
      <c r="AB625" s="8"/>
      <c r="AC625" s="5"/>
      <c r="AD625" s="8"/>
      <c r="AE625" s="8"/>
      <c r="AF625" s="8"/>
      <c r="AG625" s="8"/>
      <c r="AH625" s="8"/>
      <c r="AI625" s="8"/>
      <c r="AJ625" s="5"/>
      <c r="AK625" s="8"/>
      <c r="AL625" s="8"/>
      <c r="AM625" s="8"/>
      <c r="AN625" s="8"/>
      <c r="AO625" s="8"/>
      <c r="AP625" s="8"/>
      <c r="AQ625" s="9"/>
      <c r="AR625" s="8"/>
      <c r="AS625" s="8"/>
      <c r="AT625" s="8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8"/>
      <c r="BJ625" s="5"/>
      <c r="BK625" s="5"/>
      <c r="BL625" s="5"/>
      <c r="BM625" s="8"/>
      <c r="BN625" s="8"/>
      <c r="BO625" s="7"/>
      <c r="BP625" s="5"/>
      <c r="BQ625" s="5"/>
      <c r="BR625" s="5"/>
      <c r="BS625" s="5"/>
      <c r="BT625" s="7"/>
      <c r="BU625" s="7"/>
      <c r="BV625" s="7"/>
      <c r="BW625" s="7"/>
      <c r="BX625" s="7"/>
      <c r="BY625" s="7"/>
      <c r="BZ625" s="7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8"/>
      <c r="CL625" s="5"/>
      <c r="CM625" s="5"/>
      <c r="CN625" s="8"/>
      <c r="CO625" s="5"/>
      <c r="CP625" s="5"/>
      <c r="CQ625" s="5"/>
      <c r="CR625" s="8"/>
      <c r="CS625" s="8"/>
      <c r="CT625" s="8"/>
      <c r="CU625" s="8"/>
      <c r="CV625" s="8"/>
      <c r="CW625" s="8"/>
      <c r="CX625" s="8"/>
      <c r="CY625" s="8"/>
      <c r="CZ625" s="8"/>
      <c r="DA625" s="8"/>
      <c r="DB625" s="8"/>
      <c r="DC625" s="8"/>
      <c r="DD625" s="8"/>
      <c r="DE625" s="8"/>
      <c r="DF625" s="8"/>
      <c r="DG625" s="8"/>
      <c r="DH625" s="8"/>
      <c r="DI625" s="8"/>
      <c r="DJ625" s="8"/>
      <c r="DK625" s="8"/>
      <c r="DL625" s="8"/>
      <c r="DM625" s="8"/>
      <c r="DN625" s="8"/>
      <c r="DO625" s="8"/>
      <c r="DP625" s="8"/>
      <c r="DQ625" s="8"/>
      <c r="DR625" s="8"/>
      <c r="DS625" s="8"/>
      <c r="DT625" s="8"/>
      <c r="DU625" s="8"/>
      <c r="DV625" s="8"/>
      <c r="DW625" s="8"/>
      <c r="DX625" s="8"/>
      <c r="DY625" s="8"/>
      <c r="DZ625" s="8"/>
      <c r="EA625" s="8"/>
      <c r="EB625" s="8"/>
      <c r="EC625" s="8"/>
      <c r="ED625" s="8"/>
      <c r="EE625" s="8"/>
      <c r="EF625" s="8"/>
      <c r="EG625" s="8"/>
      <c r="EH625" s="8"/>
      <c r="EI625" s="8"/>
      <c r="EJ625" s="8"/>
      <c r="EK625" s="8"/>
      <c r="EL625" s="8"/>
      <c r="EM625" s="8"/>
      <c r="EN625" s="8"/>
      <c r="EO625" s="8"/>
      <c r="EP625" s="8"/>
      <c r="EQ625" s="8"/>
      <c r="ER625" s="8"/>
      <c r="ES625" s="8"/>
      <c r="ET625" s="8"/>
      <c r="EU625" s="8"/>
      <c r="EV625" s="8"/>
      <c r="EW625" s="8"/>
      <c r="EX625" s="8"/>
      <c r="EY625" s="8"/>
      <c r="EZ625" s="8"/>
      <c r="FA625" s="8"/>
      <c r="FB625" s="8"/>
      <c r="FC625" s="8"/>
      <c r="FD625" s="8"/>
      <c r="FE625" s="8"/>
      <c r="FF625" s="8"/>
      <c r="FG625" s="8"/>
      <c r="FH625" s="8"/>
      <c r="FI625" s="8"/>
      <c r="FJ625" s="8"/>
    </row>
    <row r="626" spans="1:166" x14ac:dyDescent="0.25">
      <c r="A626" t="s">
        <v>130</v>
      </c>
      <c r="C626" s="6">
        <v>39818</v>
      </c>
      <c r="D626" s="5"/>
      <c r="E626" s="6"/>
      <c r="G626">
        <v>35</v>
      </c>
      <c r="H626" t="s">
        <v>117</v>
      </c>
      <c r="I626" s="7">
        <v>8.3000000000000007</v>
      </c>
      <c r="J626">
        <v>750</v>
      </c>
      <c r="K626" s="5">
        <f t="shared" si="10"/>
        <v>160.64257028112448</v>
      </c>
      <c r="L626" s="5"/>
      <c r="M626" s="8"/>
      <c r="N626" s="8"/>
      <c r="O626" s="8"/>
      <c r="P626" s="8"/>
      <c r="Q626" s="5"/>
      <c r="R626" s="5"/>
      <c r="S626" s="5"/>
      <c r="T626" s="5"/>
      <c r="U626" s="5"/>
      <c r="V626" s="5"/>
      <c r="W626" s="5"/>
      <c r="X626" s="8"/>
      <c r="Y626" s="8"/>
      <c r="Z626" s="8"/>
      <c r="AA626" s="8"/>
      <c r="AB626" s="8"/>
      <c r="AC626" s="5"/>
      <c r="AD626" s="8"/>
      <c r="AE626" s="8"/>
      <c r="AF626" s="8"/>
      <c r="AG626" s="8"/>
      <c r="AH626" s="8"/>
      <c r="AI626" s="8"/>
      <c r="AJ626" s="5">
        <v>120.14850737944582</v>
      </c>
      <c r="AK626" s="8">
        <v>1.8863467685558037</v>
      </c>
      <c r="AL626" s="8"/>
      <c r="AM626" s="8"/>
      <c r="AN626" s="8"/>
      <c r="AO626" s="8"/>
      <c r="AP626" s="8"/>
      <c r="AQ626" s="9">
        <f>AK626/AJ626</f>
        <v>1.5700126532562378E-2</v>
      </c>
      <c r="AR626" s="8"/>
      <c r="AS626" s="8"/>
      <c r="AT626" s="8"/>
      <c r="AU626" s="5">
        <v>0</v>
      </c>
      <c r="AV626" s="5"/>
      <c r="AW626" s="5"/>
      <c r="AX626" s="5"/>
      <c r="AY626" s="5">
        <v>0</v>
      </c>
      <c r="AZ626" s="5"/>
      <c r="BA626" s="5"/>
      <c r="BB626" s="5"/>
      <c r="BC626" s="5"/>
      <c r="BD626" s="5"/>
      <c r="BE626" s="5"/>
      <c r="BF626" s="5">
        <v>0</v>
      </c>
      <c r="BG626" s="5">
        <v>0</v>
      </c>
      <c r="BH626" s="5"/>
      <c r="BI626" s="8"/>
      <c r="BJ626" s="5"/>
      <c r="BK626" s="5">
        <f>AC626+AJ626+BH626</f>
        <v>120.14850737944582</v>
      </c>
      <c r="BL626" s="5"/>
      <c r="BM626" s="8">
        <f>BH626/BK626</f>
        <v>0</v>
      </c>
      <c r="BN626" s="8"/>
      <c r="BO626" s="7"/>
      <c r="BP626" s="5"/>
      <c r="BQ626" s="5"/>
      <c r="BR626" s="5"/>
      <c r="BS626" s="5"/>
      <c r="BT626" s="7"/>
      <c r="BU626" s="7"/>
      <c r="BV626" s="7"/>
      <c r="BW626" s="7"/>
      <c r="BX626" s="8">
        <f>AC626/BK626</f>
        <v>0</v>
      </c>
      <c r="BY626" s="8">
        <f>AJ626/BK626</f>
        <v>1</v>
      </c>
      <c r="BZ626" s="8">
        <f>BH626/BK626</f>
        <v>0</v>
      </c>
      <c r="CA626" s="5">
        <v>259.40269836649298</v>
      </c>
      <c r="CB626" s="5">
        <v>259.40269836649298</v>
      </c>
      <c r="CC626" s="5">
        <v>0</v>
      </c>
      <c r="CD626" s="5">
        <v>0</v>
      </c>
      <c r="CE626" s="5"/>
      <c r="CF626" s="5"/>
      <c r="CG626" s="5"/>
      <c r="CH626" s="5"/>
      <c r="CI626" s="5">
        <v>0</v>
      </c>
      <c r="CJ626" s="5"/>
      <c r="CK626" s="8"/>
      <c r="CL626" s="5"/>
      <c r="CM626" s="5"/>
      <c r="CN626" s="8"/>
      <c r="CO626" s="5"/>
      <c r="CP626" s="5"/>
      <c r="CQ626" s="5"/>
      <c r="CR626" s="8"/>
      <c r="CS626" s="8"/>
      <c r="CT626" s="8"/>
      <c r="CU626" s="8"/>
      <c r="CV626" s="8"/>
      <c r="CW626" s="8"/>
      <c r="CX626" s="8"/>
      <c r="CY626" s="8"/>
      <c r="CZ626" s="8"/>
      <c r="DA626" s="8"/>
      <c r="DB626" s="8"/>
      <c r="DC626" s="8"/>
      <c r="DD626" s="8"/>
      <c r="DE626" s="8"/>
      <c r="DF626" s="8"/>
      <c r="DG626" s="8"/>
      <c r="DH626" s="8"/>
      <c r="DI626" s="8"/>
      <c r="DJ626" s="8"/>
      <c r="DK626" s="8"/>
      <c r="DL626" s="8"/>
      <c r="DM626" s="8"/>
      <c r="DN626" s="8"/>
      <c r="DO626" s="8"/>
      <c r="DP626" s="8"/>
      <c r="DQ626" s="8"/>
      <c r="DR626" s="8"/>
      <c r="DS626" s="8"/>
      <c r="DT626" s="8"/>
      <c r="DU626" s="8"/>
      <c r="DV626" s="8"/>
      <c r="DW626" s="8"/>
      <c r="DX626" s="8"/>
      <c r="DY626" s="8"/>
      <c r="DZ626" s="8"/>
      <c r="EA626" s="8"/>
      <c r="EB626" s="8"/>
      <c r="EC626" s="8"/>
      <c r="ED626" s="8"/>
      <c r="EE626" s="8"/>
      <c r="EF626" s="8"/>
      <c r="EG626" s="8"/>
      <c r="EH626" s="8"/>
      <c r="EI626" s="8"/>
      <c r="EJ626" s="8"/>
      <c r="EK626" s="8"/>
      <c r="EL626" s="8"/>
      <c r="EM626" s="8"/>
      <c r="EN626" s="8"/>
      <c r="EO626" s="8"/>
      <c r="EP626" s="8"/>
      <c r="EQ626" s="8"/>
      <c r="ER626" s="8"/>
      <c r="ES626" s="8"/>
      <c r="ET626" s="8"/>
      <c r="EU626" s="8"/>
      <c r="EV626" s="8"/>
      <c r="EW626" s="8"/>
      <c r="EX626" s="8"/>
      <c r="EY626" s="8"/>
      <c r="EZ626" s="8"/>
      <c r="FA626" s="8"/>
      <c r="FB626" s="8"/>
      <c r="FC626" s="8"/>
      <c r="FD626" s="8"/>
      <c r="FE626" s="8"/>
      <c r="FF626" s="8"/>
      <c r="FG626" s="8"/>
      <c r="FH626" s="8"/>
      <c r="FI626" s="8"/>
      <c r="FJ626" s="8"/>
    </row>
    <row r="627" spans="1:166" x14ac:dyDescent="0.25">
      <c r="A627" t="s">
        <v>130</v>
      </c>
      <c r="C627" s="6">
        <v>39819</v>
      </c>
      <c r="D627" s="5"/>
      <c r="E627" s="6"/>
      <c r="G627">
        <v>36</v>
      </c>
      <c r="H627" t="s">
        <v>117</v>
      </c>
      <c r="I627" s="7">
        <v>8.3000000000000007</v>
      </c>
      <c r="J627">
        <v>750</v>
      </c>
      <c r="K627" s="5">
        <f t="shared" si="10"/>
        <v>160.64257028112448</v>
      </c>
      <c r="L627" s="5"/>
      <c r="M627" s="8"/>
      <c r="N627" s="7">
        <v>14.1</v>
      </c>
      <c r="O627" s="7"/>
      <c r="P627" s="7"/>
      <c r="Q627" s="5"/>
      <c r="R627" s="5"/>
      <c r="S627" s="5"/>
      <c r="T627" s="5"/>
      <c r="U627" s="5"/>
      <c r="V627" s="5"/>
      <c r="W627" s="5"/>
      <c r="X627" s="8"/>
      <c r="Y627" s="8"/>
      <c r="Z627" s="8"/>
      <c r="AA627" s="8"/>
      <c r="AB627" s="8"/>
      <c r="AC627" s="5"/>
      <c r="AD627" s="8"/>
      <c r="AE627" s="8"/>
      <c r="AF627" s="8"/>
      <c r="AG627" s="8"/>
      <c r="AH627" s="8"/>
      <c r="AI627" s="8"/>
      <c r="AJ627" s="5"/>
      <c r="AK627" s="8"/>
      <c r="AL627" s="8"/>
      <c r="AM627" s="8"/>
      <c r="AN627" s="8"/>
      <c r="AO627" s="8"/>
      <c r="AP627" s="8"/>
      <c r="AQ627" s="9"/>
      <c r="AR627" s="8"/>
      <c r="AS627" s="8"/>
      <c r="AT627" s="8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8"/>
      <c r="BJ627" s="5"/>
      <c r="BK627" s="5"/>
      <c r="BL627" s="5"/>
      <c r="BM627" s="8"/>
      <c r="BN627" s="8"/>
      <c r="BO627" s="7"/>
      <c r="BP627" s="5"/>
      <c r="BQ627" s="5"/>
      <c r="BR627" s="5"/>
      <c r="BS627" s="5"/>
      <c r="BT627" s="7"/>
      <c r="BU627" s="7"/>
      <c r="BV627" s="7"/>
      <c r="BW627" s="7"/>
      <c r="BX627" s="7"/>
      <c r="BY627" s="7"/>
      <c r="BZ627" s="7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8"/>
      <c r="CL627" s="5"/>
      <c r="CM627" s="5"/>
      <c r="CN627" s="8"/>
      <c r="CO627" s="5"/>
      <c r="CP627" s="5"/>
      <c r="CQ627" s="5"/>
      <c r="CR627" s="8"/>
      <c r="CS627" s="8"/>
      <c r="CT627" s="8"/>
      <c r="CU627" s="8"/>
      <c r="CV627" s="8"/>
      <c r="CW627" s="8"/>
      <c r="CX627" s="8"/>
      <c r="CY627" s="8"/>
      <c r="CZ627" s="8"/>
      <c r="DA627" s="8"/>
      <c r="DB627" s="8"/>
      <c r="DC627" s="8"/>
      <c r="DD627" s="8"/>
      <c r="DE627" s="8"/>
      <c r="DF627" s="8"/>
      <c r="DG627" s="8"/>
      <c r="DH627" s="8"/>
      <c r="DI627" s="8"/>
      <c r="DJ627" s="8"/>
      <c r="DK627" s="8"/>
      <c r="DL627" s="8"/>
      <c r="DM627" s="8"/>
      <c r="DN627" s="8"/>
      <c r="DO627" s="8"/>
      <c r="DP627" s="8"/>
      <c r="DQ627" s="8"/>
      <c r="DR627" s="8"/>
      <c r="DS627" s="8"/>
      <c r="DT627" s="8"/>
      <c r="DU627" s="8"/>
      <c r="DV627" s="8"/>
      <c r="DW627" s="8"/>
      <c r="DX627" s="8"/>
      <c r="DY627" s="8"/>
      <c r="DZ627" s="8"/>
      <c r="EA627" s="8"/>
      <c r="EB627" s="8"/>
      <c r="EC627" s="8"/>
      <c r="ED627" s="8"/>
      <c r="EE627" s="8"/>
      <c r="EF627" s="8"/>
      <c r="EG627" s="8"/>
      <c r="EH627" s="8"/>
      <c r="EI627" s="8"/>
      <c r="EJ627" s="8"/>
      <c r="EK627" s="8"/>
      <c r="EL627" s="8"/>
      <c r="EM627" s="8"/>
      <c r="EN627" s="8"/>
      <c r="EO627" s="8"/>
      <c r="EP627" s="8"/>
      <c r="EQ627" s="8"/>
      <c r="ER627" s="8"/>
      <c r="ES627" s="8"/>
      <c r="ET627" s="8"/>
      <c r="EU627" s="8"/>
      <c r="EV627" s="8"/>
      <c r="EW627" s="8"/>
      <c r="EX627" s="8"/>
      <c r="EY627" s="8"/>
      <c r="EZ627" s="8"/>
      <c r="FA627" s="8"/>
      <c r="FB627" s="8"/>
      <c r="FC627" s="8"/>
      <c r="FD627" s="8"/>
      <c r="FE627" s="8"/>
      <c r="FF627" s="8"/>
      <c r="FG627" s="8"/>
      <c r="FH627" s="8"/>
      <c r="FI627" s="8"/>
      <c r="FJ627" s="8"/>
    </row>
    <row r="628" spans="1:166" x14ac:dyDescent="0.25">
      <c r="A628" t="s">
        <v>130</v>
      </c>
      <c r="C628" s="6">
        <v>39825</v>
      </c>
      <c r="D628" s="5">
        <v>4</v>
      </c>
      <c r="E628" t="s">
        <v>206</v>
      </c>
      <c r="F628" t="s">
        <v>13</v>
      </c>
      <c r="G628">
        <v>42</v>
      </c>
      <c r="H628" t="s">
        <v>117</v>
      </c>
      <c r="I628" s="7">
        <v>8.3000000000000007</v>
      </c>
      <c r="J628">
        <v>750</v>
      </c>
      <c r="K628" s="5">
        <f t="shared" si="10"/>
        <v>160.64257028112448</v>
      </c>
      <c r="L628" s="5"/>
      <c r="M628" s="8"/>
      <c r="N628" s="8"/>
      <c r="O628" s="8"/>
      <c r="P628" s="8"/>
      <c r="Q628" s="5"/>
      <c r="R628" s="5"/>
      <c r="S628" s="5">
        <v>42</v>
      </c>
      <c r="T628" s="5"/>
      <c r="U628" s="5"/>
      <c r="V628" s="5"/>
      <c r="W628" s="5"/>
      <c r="X628" s="8"/>
      <c r="Y628" s="8"/>
      <c r="Z628" s="8"/>
      <c r="AA628" s="8"/>
      <c r="AB628" s="8"/>
      <c r="AC628" s="5">
        <v>205.26302856521821</v>
      </c>
      <c r="AD628" s="8"/>
      <c r="AE628" s="8"/>
      <c r="AF628" s="8"/>
      <c r="AG628" s="8"/>
      <c r="AH628" s="8"/>
      <c r="AI628" s="8"/>
      <c r="AJ628" s="5">
        <v>155.72053234277402</v>
      </c>
      <c r="AK628" s="8">
        <v>3.1609679288603729</v>
      </c>
      <c r="AL628" s="8"/>
      <c r="AM628" s="8"/>
      <c r="AN628" s="8"/>
      <c r="AO628" s="8"/>
      <c r="AP628" s="8"/>
      <c r="AQ628" s="9">
        <f>AK628/AJ628</f>
        <v>2.0298979725437941E-2</v>
      </c>
      <c r="AR628" s="8"/>
      <c r="AS628" s="8"/>
      <c r="AT628" s="8"/>
      <c r="AU628" s="5">
        <v>21.079303346077086</v>
      </c>
      <c r="AV628" s="5"/>
      <c r="AW628" s="5"/>
      <c r="AX628" s="5"/>
      <c r="AY628" s="5">
        <v>0.61379576544484959</v>
      </c>
      <c r="AZ628" s="5"/>
      <c r="BA628" s="5"/>
      <c r="BB628" s="5"/>
      <c r="BC628" s="5"/>
      <c r="BD628" s="5"/>
      <c r="BE628" s="5"/>
      <c r="BF628" s="5">
        <v>0</v>
      </c>
      <c r="BG628" s="5">
        <v>0</v>
      </c>
      <c r="BH628" s="5">
        <v>21.693099111521935</v>
      </c>
      <c r="BI628" s="8"/>
      <c r="BJ628" s="5"/>
      <c r="BK628" s="5">
        <f>AC628+AJ628+BH628</f>
        <v>382.67666001951415</v>
      </c>
      <c r="BL628" s="5"/>
      <c r="BM628" s="8">
        <f>BH628/BK628</f>
        <v>5.6687802988600669E-2</v>
      </c>
      <c r="BN628" s="8"/>
      <c r="BO628" s="7"/>
      <c r="BP628" s="5"/>
      <c r="BQ628" s="5"/>
      <c r="BR628" s="5"/>
      <c r="BS628" s="5"/>
      <c r="BT628" s="7"/>
      <c r="BU628" s="7"/>
      <c r="BV628" s="7"/>
      <c r="BW628" s="7"/>
      <c r="BX628" s="8">
        <f>AC628/BK628</f>
        <v>0.53638763481094209</v>
      </c>
      <c r="BY628" s="8">
        <f>AJ628/BK628</f>
        <v>0.40692456220045725</v>
      </c>
      <c r="BZ628" s="8">
        <f>BH628/BK628</f>
        <v>5.6687802988600669E-2</v>
      </c>
      <c r="CA628" s="5">
        <v>307.19500207816742</v>
      </c>
      <c r="CB628" s="5">
        <v>305.96741054727772</v>
      </c>
      <c r="CC628" s="5">
        <v>1.2275915308896992</v>
      </c>
      <c r="CD628" s="5">
        <v>0</v>
      </c>
      <c r="CE628" s="5"/>
      <c r="CF628" s="5"/>
      <c r="CG628" s="5"/>
      <c r="CH628" s="5"/>
      <c r="CI628" s="5">
        <v>0</v>
      </c>
      <c r="CJ628" s="5"/>
      <c r="CK628" s="8"/>
      <c r="CL628" s="5"/>
      <c r="CM628" s="5"/>
      <c r="CN628" s="8"/>
      <c r="CO628" s="5"/>
      <c r="CP628" s="5"/>
      <c r="CQ628" s="5"/>
      <c r="CR628" s="8"/>
      <c r="CS628" s="8"/>
      <c r="CT628" s="8"/>
      <c r="CU628" s="8"/>
      <c r="CV628" s="8"/>
      <c r="CW628" s="8"/>
      <c r="CX628" s="8"/>
      <c r="CY628" s="8"/>
      <c r="CZ628" s="8"/>
      <c r="DA628" s="8"/>
      <c r="DB628" s="8"/>
      <c r="DC628" s="8"/>
      <c r="DD628" s="8"/>
      <c r="DE628" s="8"/>
      <c r="DF628" s="8"/>
      <c r="DG628" s="8"/>
      <c r="DH628" s="8"/>
      <c r="DI628" s="8"/>
      <c r="DJ628" s="8"/>
      <c r="DK628" s="8"/>
      <c r="DL628" s="8"/>
      <c r="DM628" s="8"/>
      <c r="DN628" s="8"/>
      <c r="DO628" s="8"/>
      <c r="DP628" s="8"/>
      <c r="DQ628" s="8"/>
      <c r="DR628" s="8"/>
      <c r="DS628" s="8"/>
      <c r="DT628" s="8"/>
      <c r="DU628" s="8"/>
      <c r="DV628" s="8"/>
      <c r="DW628" s="8"/>
      <c r="DX628" s="8"/>
      <c r="DY628" s="8"/>
      <c r="DZ628" s="8"/>
      <c r="EA628" s="8"/>
      <c r="EB628" s="8"/>
      <c r="EC628" s="8"/>
      <c r="ED628" s="8"/>
      <c r="EE628" s="8"/>
      <c r="EF628" s="8"/>
      <c r="EG628" s="8"/>
      <c r="EH628" s="8"/>
      <c r="EI628" s="8"/>
      <c r="EJ628" s="8"/>
      <c r="EK628" s="8"/>
      <c r="EL628" s="8"/>
      <c r="EM628" s="8"/>
      <c r="EN628" s="8"/>
      <c r="EO628" s="8"/>
      <c r="EP628" s="8"/>
      <c r="EQ628" s="8"/>
      <c r="ER628" s="8"/>
      <c r="ES628" s="8"/>
      <c r="ET628" s="8"/>
      <c r="EU628" s="8"/>
      <c r="EV628" s="8"/>
      <c r="EW628" s="8"/>
      <c r="EX628" s="8"/>
      <c r="EY628" s="8"/>
      <c r="EZ628" s="8"/>
      <c r="FA628" s="8"/>
      <c r="FB628" s="8"/>
      <c r="FC628" s="8"/>
      <c r="FD628" s="8"/>
      <c r="FE628" s="8"/>
      <c r="FF628" s="8"/>
      <c r="FG628" s="8"/>
      <c r="FH628" s="8"/>
      <c r="FI628" s="8"/>
      <c r="FJ628" s="8"/>
    </row>
    <row r="629" spans="1:166" x14ac:dyDescent="0.25">
      <c r="A629" t="s">
        <v>130</v>
      </c>
      <c r="C629" s="6">
        <v>39827</v>
      </c>
      <c r="D629" s="5"/>
      <c r="E629" s="6"/>
      <c r="G629">
        <v>44</v>
      </c>
      <c r="H629" t="s">
        <v>117</v>
      </c>
      <c r="I629" s="7">
        <v>8.3000000000000007</v>
      </c>
      <c r="J629">
        <v>750</v>
      </c>
      <c r="K629" s="5">
        <f t="shared" si="10"/>
        <v>160.64257028112448</v>
      </c>
      <c r="L629" s="5"/>
      <c r="M629" s="8"/>
      <c r="N629" s="7">
        <v>16.55</v>
      </c>
      <c r="O629" s="7"/>
      <c r="P629" s="7"/>
      <c r="Q629" s="5"/>
      <c r="R629" s="5"/>
      <c r="S629" s="5"/>
      <c r="T629" s="5"/>
      <c r="U629" s="5"/>
      <c r="V629" s="5"/>
      <c r="W629" s="5"/>
      <c r="X629" s="8"/>
      <c r="Y629" s="8"/>
      <c r="Z629" s="8"/>
      <c r="AA629" s="8"/>
      <c r="AB629" s="8"/>
      <c r="AC629" s="5"/>
      <c r="AD629" s="8"/>
      <c r="AE629" s="8"/>
      <c r="AF629" s="8"/>
      <c r="AG629" s="8"/>
      <c r="AH629" s="8"/>
      <c r="AI629" s="8"/>
      <c r="AJ629" s="5"/>
      <c r="AK629" s="8"/>
      <c r="AL629" s="8"/>
      <c r="AM629" s="8"/>
      <c r="AN629" s="8"/>
      <c r="AO629" s="8"/>
      <c r="AP629" s="8"/>
      <c r="AQ629" s="9"/>
      <c r="AR629" s="8"/>
      <c r="AS629" s="8"/>
      <c r="AT629" s="8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8"/>
      <c r="BJ629" s="5"/>
      <c r="BK629" s="5"/>
      <c r="BL629" s="5"/>
      <c r="BM629" s="8"/>
      <c r="BN629" s="8"/>
      <c r="BO629" s="7"/>
      <c r="BP629" s="5"/>
      <c r="BQ629" s="5"/>
      <c r="BR629" s="5"/>
      <c r="BS629" s="5"/>
      <c r="BT629" s="7"/>
      <c r="BU629" s="7"/>
      <c r="BV629" s="7"/>
      <c r="BW629" s="7"/>
      <c r="BX629" s="7"/>
      <c r="BY629" s="7"/>
      <c r="BZ629" s="7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8"/>
      <c r="CL629" s="5"/>
      <c r="CM629" s="5"/>
      <c r="CN629" s="8"/>
      <c r="CO629" s="5"/>
      <c r="CP629" s="5"/>
      <c r="CQ629" s="5"/>
      <c r="CR629" s="8"/>
      <c r="CS629" s="8"/>
      <c r="CT629" s="8"/>
      <c r="CU629" s="8"/>
      <c r="CV629" s="8"/>
      <c r="CW629" s="8"/>
      <c r="CX629" s="8"/>
      <c r="CY629" s="8"/>
      <c r="CZ629" s="8"/>
      <c r="DA629" s="8"/>
      <c r="DB629" s="8"/>
      <c r="DC629" s="8"/>
      <c r="DD629" s="8"/>
      <c r="DE629" s="8"/>
      <c r="DF629" s="8"/>
      <c r="DG629" s="8"/>
      <c r="DH629" s="8"/>
      <c r="DI629" s="8"/>
      <c r="DJ629" s="8"/>
      <c r="DK629" s="8"/>
      <c r="DL629" s="8"/>
      <c r="DM629" s="8"/>
      <c r="DN629" s="8"/>
      <c r="DO629" s="8"/>
      <c r="DP629" s="8"/>
      <c r="DQ629" s="8"/>
      <c r="DR629" s="8"/>
      <c r="DS629" s="8"/>
      <c r="DT629" s="8"/>
      <c r="DU629" s="8"/>
      <c r="DV629" s="8"/>
      <c r="DW629" s="8"/>
      <c r="DX629" s="8"/>
      <c r="DY629" s="8"/>
      <c r="DZ629" s="8"/>
      <c r="EA629" s="8"/>
      <c r="EB629" s="8"/>
      <c r="EC629" s="8"/>
      <c r="ED629" s="8"/>
      <c r="EE629" s="8"/>
      <c r="EF629" s="8"/>
      <c r="EG629" s="8"/>
      <c r="EH629" s="8"/>
      <c r="EI629" s="8"/>
      <c r="EJ629" s="8"/>
      <c r="EK629" s="8"/>
      <c r="EL629" s="8"/>
      <c r="EM629" s="8"/>
      <c r="EN629" s="8"/>
      <c r="EO629" s="8"/>
      <c r="EP629" s="8"/>
      <c r="EQ629" s="8"/>
      <c r="ER629" s="8"/>
      <c r="ES629" s="8"/>
      <c r="ET629" s="8"/>
      <c r="EU629" s="8"/>
      <c r="EV629" s="8"/>
      <c r="EW629" s="8"/>
      <c r="EX629" s="8"/>
      <c r="EY629" s="8"/>
      <c r="EZ629" s="8"/>
      <c r="FA629" s="8"/>
      <c r="FB629" s="8"/>
      <c r="FC629" s="8"/>
      <c r="FD629" s="8"/>
      <c r="FE629" s="8"/>
      <c r="FF629" s="8"/>
      <c r="FG629" s="8"/>
      <c r="FH629" s="8"/>
      <c r="FI629" s="8"/>
      <c r="FJ629" s="8"/>
    </row>
    <row r="630" spans="1:166" x14ac:dyDescent="0.25">
      <c r="A630" t="s">
        <v>130</v>
      </c>
      <c r="C630" s="6">
        <v>39833</v>
      </c>
      <c r="D630" s="5"/>
      <c r="E630" s="6"/>
      <c r="G630">
        <v>50</v>
      </c>
      <c r="H630" t="s">
        <v>117</v>
      </c>
      <c r="I630" s="7">
        <v>8.3000000000000007</v>
      </c>
      <c r="J630">
        <v>750</v>
      </c>
      <c r="K630" s="5">
        <f t="shared" si="10"/>
        <v>160.64257028112448</v>
      </c>
      <c r="L630" s="5"/>
      <c r="M630" s="8"/>
      <c r="N630" s="7">
        <v>17.850000000000001</v>
      </c>
      <c r="O630" s="7"/>
      <c r="P630" s="7"/>
      <c r="Q630" s="5"/>
      <c r="R630" s="5"/>
      <c r="S630" s="5"/>
      <c r="T630" s="5"/>
      <c r="U630" s="5"/>
      <c r="V630" s="5"/>
      <c r="W630" s="5"/>
      <c r="X630" s="8"/>
      <c r="Y630" s="8"/>
      <c r="Z630" s="8"/>
      <c r="AA630" s="8"/>
      <c r="AB630" s="8"/>
      <c r="AC630" s="5"/>
      <c r="AD630" s="8"/>
      <c r="AE630" s="8"/>
      <c r="AF630" s="8"/>
      <c r="AG630" s="8"/>
      <c r="AH630" s="8"/>
      <c r="AI630" s="8"/>
      <c r="AJ630" s="5"/>
      <c r="AK630" s="8"/>
      <c r="AL630" s="8"/>
      <c r="AM630" s="8"/>
      <c r="AN630" s="8"/>
      <c r="AO630" s="8"/>
      <c r="AP630" s="8"/>
      <c r="AQ630" s="9"/>
      <c r="AR630" s="8"/>
      <c r="AS630" s="8"/>
      <c r="AT630" s="8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8"/>
      <c r="BJ630" s="5"/>
      <c r="BK630" s="5"/>
      <c r="BL630" s="5"/>
      <c r="BM630" s="8"/>
      <c r="BN630" s="8"/>
      <c r="BO630" s="7"/>
      <c r="BP630" s="5"/>
      <c r="BQ630" s="5"/>
      <c r="BR630" s="5"/>
      <c r="BS630" s="5"/>
      <c r="BT630" s="7"/>
      <c r="BU630" s="7"/>
      <c r="BV630" s="7"/>
      <c r="BW630" s="7"/>
      <c r="BX630" s="7"/>
      <c r="BY630" s="7"/>
      <c r="BZ630" s="7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8"/>
      <c r="CL630" s="5"/>
      <c r="CM630" s="5"/>
      <c r="CN630" s="8"/>
      <c r="CO630" s="5"/>
      <c r="CP630" s="5"/>
      <c r="CQ630" s="5"/>
      <c r="CR630" s="8"/>
      <c r="CS630" s="8"/>
      <c r="CT630" s="8"/>
      <c r="CU630" s="8"/>
      <c r="CV630" s="8"/>
      <c r="CW630" s="8"/>
      <c r="CX630" s="8"/>
      <c r="CY630" s="8"/>
      <c r="CZ630" s="8"/>
      <c r="DA630" s="8"/>
      <c r="DB630" s="8"/>
      <c r="DC630" s="8"/>
      <c r="DD630" s="8"/>
      <c r="DE630" s="8"/>
      <c r="DF630" s="8"/>
      <c r="DG630" s="8"/>
      <c r="DH630" s="8"/>
      <c r="DI630" s="8"/>
      <c r="DJ630" s="8"/>
      <c r="DK630" s="8"/>
      <c r="DL630" s="8"/>
      <c r="DM630" s="8"/>
      <c r="DN630" s="8"/>
      <c r="DO630" s="8"/>
      <c r="DP630" s="8"/>
      <c r="DQ630" s="8"/>
      <c r="DR630" s="8"/>
      <c r="DS630" s="8"/>
      <c r="DT630" s="8"/>
      <c r="DU630" s="8"/>
      <c r="DV630" s="8"/>
      <c r="DW630" s="8"/>
      <c r="DX630" s="8"/>
      <c r="DY630" s="8"/>
      <c r="DZ630" s="8"/>
      <c r="EA630" s="8"/>
      <c r="EB630" s="8"/>
      <c r="EC630" s="8"/>
      <c r="ED630" s="8"/>
      <c r="EE630" s="8"/>
      <c r="EF630" s="8"/>
      <c r="EG630" s="8"/>
      <c r="EH630" s="8"/>
      <c r="EI630" s="8"/>
      <c r="EJ630" s="8"/>
      <c r="EK630" s="8"/>
      <c r="EL630" s="8"/>
      <c r="EM630" s="8"/>
      <c r="EN630" s="8"/>
      <c r="EO630" s="8"/>
      <c r="EP630" s="8"/>
      <c r="EQ630" s="8"/>
      <c r="ER630" s="8"/>
      <c r="ES630" s="8"/>
      <c r="ET630" s="8"/>
      <c r="EU630" s="8"/>
      <c r="EV630" s="8"/>
      <c r="EW630" s="8"/>
      <c r="EX630" s="8"/>
      <c r="EY630" s="8"/>
      <c r="EZ630" s="8"/>
      <c r="FA630" s="8"/>
      <c r="FB630" s="8"/>
      <c r="FC630" s="8"/>
      <c r="FD630" s="8"/>
      <c r="FE630" s="8"/>
      <c r="FF630" s="8"/>
      <c r="FG630" s="8"/>
      <c r="FH630" s="8"/>
      <c r="FI630" s="8"/>
      <c r="FJ630" s="8"/>
    </row>
    <row r="631" spans="1:166" x14ac:dyDescent="0.25">
      <c r="A631" t="s">
        <v>130</v>
      </c>
      <c r="C631" s="6">
        <v>39840</v>
      </c>
      <c r="D631" s="5"/>
      <c r="E631" s="6"/>
      <c r="G631">
        <v>57</v>
      </c>
      <c r="H631" t="s">
        <v>117</v>
      </c>
      <c r="I631" s="7">
        <v>8.3000000000000007</v>
      </c>
      <c r="J631">
        <v>750</v>
      </c>
      <c r="K631" s="5">
        <f t="shared" si="10"/>
        <v>160.64257028112448</v>
      </c>
      <c r="L631" s="5"/>
      <c r="M631" s="8"/>
      <c r="N631" s="7">
        <v>20.100000000000001</v>
      </c>
      <c r="O631" s="7"/>
      <c r="P631" s="7"/>
      <c r="Q631" s="5"/>
      <c r="R631" s="5"/>
      <c r="S631" s="5"/>
      <c r="T631" s="5"/>
      <c r="U631" s="5"/>
      <c r="V631" s="5"/>
      <c r="W631" s="5"/>
      <c r="X631" s="8"/>
      <c r="Y631" s="8"/>
      <c r="Z631" s="8"/>
      <c r="AA631" s="8"/>
      <c r="AB631" s="8"/>
      <c r="AC631" s="5"/>
      <c r="AD631" s="8"/>
      <c r="AE631" s="8"/>
      <c r="AF631" s="8"/>
      <c r="AG631" s="8"/>
      <c r="AH631" s="8"/>
      <c r="AI631" s="8"/>
      <c r="AJ631" s="5"/>
      <c r="AK631" s="8"/>
      <c r="AL631" s="8"/>
      <c r="AM631" s="8"/>
      <c r="AN631" s="8"/>
      <c r="AO631" s="8"/>
      <c r="AP631" s="8"/>
      <c r="AQ631" s="9"/>
      <c r="AR631" s="8"/>
      <c r="AS631" s="8"/>
      <c r="AT631" s="8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8"/>
      <c r="BJ631" s="5"/>
      <c r="BK631" s="5"/>
      <c r="BL631" s="5"/>
      <c r="BM631" s="8"/>
      <c r="BN631" s="8"/>
      <c r="BO631" s="7"/>
      <c r="BP631" s="5"/>
      <c r="BQ631" s="5"/>
      <c r="BR631" s="5"/>
      <c r="BS631" s="5"/>
      <c r="BT631" s="7"/>
      <c r="BU631" s="7"/>
      <c r="BV631" s="7"/>
      <c r="BW631" s="7"/>
      <c r="BX631" s="7"/>
      <c r="BY631" s="7"/>
      <c r="BZ631" s="7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8"/>
      <c r="CL631" s="5"/>
      <c r="CM631" s="5"/>
      <c r="CN631" s="8"/>
      <c r="CO631" s="5"/>
      <c r="CP631" s="5"/>
      <c r="CQ631" s="5"/>
      <c r="CR631" s="8"/>
      <c r="CS631" s="8"/>
      <c r="CT631" s="8"/>
      <c r="CU631" s="8"/>
      <c r="CV631" s="8"/>
      <c r="CW631" s="8"/>
      <c r="CX631" s="8"/>
      <c r="CY631" s="8"/>
      <c r="CZ631" s="8"/>
      <c r="DA631" s="8"/>
      <c r="DB631" s="8"/>
      <c r="DC631" s="8"/>
      <c r="DD631" s="8"/>
      <c r="DE631" s="8"/>
      <c r="DF631" s="8"/>
      <c r="DG631" s="8"/>
      <c r="DH631" s="8"/>
      <c r="DI631" s="8"/>
      <c r="DJ631" s="8"/>
      <c r="DK631" s="8"/>
      <c r="DL631" s="8"/>
      <c r="DM631" s="8"/>
      <c r="DN631" s="8"/>
      <c r="DO631" s="8"/>
      <c r="DP631" s="8"/>
      <c r="DQ631" s="8"/>
      <c r="DR631" s="8"/>
      <c r="DS631" s="8"/>
      <c r="DT631" s="8"/>
      <c r="DU631" s="8"/>
      <c r="DV631" s="8"/>
      <c r="DW631" s="8"/>
      <c r="DX631" s="8"/>
      <c r="DY631" s="8"/>
      <c r="DZ631" s="8"/>
      <c r="EA631" s="8"/>
      <c r="EB631" s="8"/>
      <c r="EC631" s="8"/>
      <c r="ED631" s="8"/>
      <c r="EE631" s="8"/>
      <c r="EF631" s="8"/>
      <c r="EG631" s="8"/>
      <c r="EH631" s="8"/>
      <c r="EI631" s="8"/>
      <c r="EJ631" s="8"/>
      <c r="EK631" s="8"/>
      <c r="EL631" s="8"/>
      <c r="EM631" s="8"/>
      <c r="EN631" s="8"/>
      <c r="EO631" s="8"/>
      <c r="EP631" s="8"/>
      <c r="EQ631" s="8"/>
      <c r="ER631" s="8"/>
      <c r="ES631" s="8"/>
      <c r="ET631" s="8"/>
      <c r="EU631" s="8"/>
      <c r="EV631" s="8"/>
      <c r="EW631" s="8"/>
      <c r="EX631" s="8"/>
      <c r="EY631" s="8"/>
      <c r="EZ631" s="8"/>
      <c r="FA631" s="8"/>
      <c r="FB631" s="8"/>
      <c r="FC631" s="8"/>
      <c r="FD631" s="8"/>
      <c r="FE631" s="8"/>
      <c r="FF631" s="8"/>
      <c r="FG631" s="8"/>
      <c r="FH631" s="8"/>
      <c r="FI631" s="8"/>
      <c r="FJ631" s="8"/>
    </row>
    <row r="632" spans="1:166" x14ac:dyDescent="0.25">
      <c r="A632" t="s">
        <v>130</v>
      </c>
      <c r="C632" s="6">
        <v>39841</v>
      </c>
      <c r="D632" s="5"/>
      <c r="E632" s="6"/>
      <c r="G632">
        <v>58</v>
      </c>
      <c r="H632" t="s">
        <v>117</v>
      </c>
      <c r="I632" s="7">
        <v>8.3000000000000007</v>
      </c>
      <c r="J632">
        <v>750</v>
      </c>
      <c r="K632" s="5">
        <f t="shared" si="10"/>
        <v>160.64257028112448</v>
      </c>
      <c r="L632" s="5"/>
      <c r="M632" s="8"/>
      <c r="N632" s="8"/>
      <c r="O632" s="8"/>
      <c r="P632" s="8"/>
      <c r="Q632" s="5"/>
      <c r="R632" s="5"/>
      <c r="S632" s="5"/>
      <c r="T632" s="5"/>
      <c r="U632" s="5"/>
      <c r="V632" s="5"/>
      <c r="W632" s="5"/>
      <c r="X632" s="8"/>
      <c r="Y632" s="8"/>
      <c r="Z632" s="8"/>
      <c r="AA632" s="8"/>
      <c r="AB632" s="8"/>
      <c r="AC632" s="5">
        <v>353.67316892320298</v>
      </c>
      <c r="AD632" s="8"/>
      <c r="AE632" s="8"/>
      <c r="AF632" s="8"/>
      <c r="AG632" s="8"/>
      <c r="AH632" s="8"/>
      <c r="AI632" s="8"/>
      <c r="AJ632" s="5">
        <v>204.61303092122949</v>
      </c>
      <c r="AK632" s="8">
        <v>4.0419939307092285</v>
      </c>
      <c r="AL632" s="8"/>
      <c r="AM632" s="8"/>
      <c r="AN632" s="8"/>
      <c r="AO632" s="8"/>
      <c r="AP632" s="8"/>
      <c r="AQ632" s="9">
        <f>AK632/AJ632</f>
        <v>1.9754332910816845E-2</v>
      </c>
      <c r="AR632" s="8"/>
      <c r="AS632" s="8"/>
      <c r="AT632" s="8"/>
      <c r="AU632" s="5">
        <v>27.292334623156044</v>
      </c>
      <c r="AV632" s="5"/>
      <c r="AW632" s="5"/>
      <c r="AX632" s="5"/>
      <c r="AY632" s="5">
        <v>47.442765692285619</v>
      </c>
      <c r="AZ632" s="5"/>
      <c r="BA632" s="5"/>
      <c r="BB632" s="5"/>
      <c r="BC632" s="5"/>
      <c r="BD632" s="5"/>
      <c r="BE632" s="5"/>
      <c r="BF632" s="5">
        <v>0</v>
      </c>
      <c r="BG632" s="5">
        <v>0</v>
      </c>
      <c r="BH632" s="5">
        <v>74.735100315441656</v>
      </c>
      <c r="BI632" s="8"/>
      <c r="BJ632" s="5"/>
      <c r="BK632" s="5">
        <f>AC632+AJ632+BH632</f>
        <v>633.02130015987416</v>
      </c>
      <c r="BL632" s="5"/>
      <c r="BM632" s="8">
        <f>BH632/BK632</f>
        <v>0.11806095671119875</v>
      </c>
      <c r="BN632" s="8"/>
      <c r="BO632" s="7"/>
      <c r="BP632" s="5"/>
      <c r="BQ632" s="5"/>
      <c r="BR632" s="5"/>
      <c r="BS632" s="5"/>
      <c r="BT632" s="7"/>
      <c r="BU632" s="7"/>
      <c r="BV632" s="7"/>
      <c r="BW632" s="7"/>
      <c r="BX632" s="8">
        <f>AC632/BK632</f>
        <v>0.55870658512419757</v>
      </c>
      <c r="BY632" s="8">
        <f>AJ632/BK632</f>
        <v>0.32323245816460361</v>
      </c>
      <c r="BZ632" s="8">
        <f>BH632/BK632</f>
        <v>0.11806095671119875</v>
      </c>
      <c r="CA632" s="5">
        <v>223.50454088313757</v>
      </c>
      <c r="CB632" s="5">
        <v>161.45564022404943</v>
      </c>
      <c r="CC632" s="5">
        <v>62.048900659088119</v>
      </c>
      <c r="CD632" s="5">
        <v>0</v>
      </c>
      <c r="CE632" s="5"/>
      <c r="CF632" s="5"/>
      <c r="CG632" s="5"/>
      <c r="CH632" s="5"/>
      <c r="CI632" s="5">
        <v>0</v>
      </c>
      <c r="CJ632" s="5"/>
      <c r="CK632" s="8"/>
      <c r="CL632" s="5"/>
      <c r="CM632" s="5"/>
      <c r="CN632" s="8"/>
      <c r="CO632" s="5"/>
      <c r="CP632" s="5"/>
      <c r="CQ632" s="5"/>
      <c r="CR632" s="8"/>
      <c r="CS632" s="8"/>
      <c r="CT632" s="8"/>
      <c r="CU632" s="8"/>
      <c r="CV632" s="8"/>
      <c r="CW632" s="8"/>
      <c r="CX632" s="8"/>
      <c r="CY632" s="8"/>
      <c r="CZ632" s="8"/>
      <c r="DA632" s="8"/>
      <c r="DB632" s="8"/>
      <c r="DC632" s="8"/>
      <c r="DD632" s="8"/>
      <c r="DE632" s="8"/>
      <c r="DF632" s="8"/>
      <c r="DG632" s="8"/>
      <c r="DH632" s="8"/>
      <c r="DI632" s="8"/>
      <c r="DJ632" s="8"/>
      <c r="DK632" s="8"/>
      <c r="DL632" s="8"/>
      <c r="DM632" s="8"/>
      <c r="DN632" s="8"/>
      <c r="DO632" s="8"/>
      <c r="DP632" s="8"/>
      <c r="DQ632" s="8"/>
      <c r="DR632" s="8"/>
      <c r="DS632" s="8"/>
      <c r="DT632" s="8"/>
      <c r="DU632" s="8"/>
      <c r="DV632" s="8"/>
      <c r="DW632" s="8"/>
      <c r="DX632" s="8"/>
      <c r="DY632" s="8"/>
      <c r="DZ632" s="8"/>
      <c r="EA632" s="8"/>
      <c r="EB632" s="8"/>
      <c r="EC632" s="8"/>
      <c r="ED632" s="8"/>
      <c r="EE632" s="8"/>
      <c r="EF632" s="8"/>
      <c r="EG632" s="8"/>
      <c r="EH632" s="8"/>
      <c r="EI632" s="8"/>
      <c r="EJ632" s="8"/>
      <c r="EK632" s="8"/>
      <c r="EL632" s="8"/>
      <c r="EM632" s="8"/>
      <c r="EN632" s="8"/>
      <c r="EO632" s="8"/>
      <c r="EP632" s="8"/>
      <c r="EQ632" s="8"/>
      <c r="ER632" s="8"/>
      <c r="ES632" s="8"/>
      <c r="ET632" s="8"/>
      <c r="EU632" s="8"/>
      <c r="EV632" s="8"/>
      <c r="EW632" s="8"/>
      <c r="EX632" s="8"/>
      <c r="EY632" s="8"/>
      <c r="EZ632" s="8"/>
      <c r="FA632" s="8"/>
      <c r="FB632" s="8"/>
      <c r="FC632" s="8"/>
      <c r="FD632" s="8"/>
      <c r="FE632" s="8"/>
      <c r="FF632" s="8"/>
      <c r="FG632" s="8"/>
      <c r="FH632" s="8"/>
      <c r="FI632" s="8"/>
      <c r="FJ632" s="8"/>
    </row>
    <row r="633" spans="1:166" x14ac:dyDescent="0.25">
      <c r="A633" t="s">
        <v>130</v>
      </c>
      <c r="C633" s="6">
        <v>39848</v>
      </c>
      <c r="D633" s="5"/>
      <c r="E633" s="6"/>
      <c r="G633">
        <v>65</v>
      </c>
      <c r="H633" t="s">
        <v>117</v>
      </c>
      <c r="I633" s="7">
        <v>8.3000000000000007</v>
      </c>
      <c r="J633">
        <v>750</v>
      </c>
      <c r="K633" s="5">
        <f t="shared" si="10"/>
        <v>160.64257028112448</v>
      </c>
      <c r="L633" s="5"/>
      <c r="M633" s="8"/>
      <c r="N633" s="7">
        <v>21.4</v>
      </c>
      <c r="O633" s="7"/>
      <c r="P633" s="7"/>
      <c r="Q633" s="5"/>
      <c r="R633" s="5"/>
      <c r="S633" s="5"/>
      <c r="T633" s="5"/>
      <c r="U633" s="5"/>
      <c r="V633" s="5"/>
      <c r="W633" s="5"/>
      <c r="X633" s="8"/>
      <c r="Y633" s="8"/>
      <c r="Z633" s="8"/>
      <c r="AA633" s="8"/>
      <c r="AB633" s="8"/>
      <c r="AC633" s="5"/>
      <c r="AD633" s="8"/>
      <c r="AE633" s="8"/>
      <c r="AF633" s="8"/>
      <c r="AG633" s="8"/>
      <c r="AH633" s="8"/>
      <c r="AI633" s="8"/>
      <c r="AJ633" s="5"/>
      <c r="AK633" s="8"/>
      <c r="AL633" s="8"/>
      <c r="AM633" s="8"/>
      <c r="AN633" s="8"/>
      <c r="AO633" s="8"/>
      <c r="AP633" s="8"/>
      <c r="AQ633" s="9"/>
      <c r="AR633" s="8"/>
      <c r="AS633" s="8"/>
      <c r="AT633" s="8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8"/>
      <c r="BJ633" s="5"/>
      <c r="BK633" s="5"/>
      <c r="BL633" s="5"/>
      <c r="BM633" s="8"/>
      <c r="BN633" s="8"/>
      <c r="BO633" s="7"/>
      <c r="BP633" s="5"/>
      <c r="BQ633" s="5"/>
      <c r="BR633" s="5"/>
      <c r="BS633" s="5"/>
      <c r="BT633" s="7"/>
      <c r="BU633" s="7"/>
      <c r="BV633" s="7"/>
      <c r="BW633" s="7"/>
      <c r="BX633" s="7"/>
      <c r="BY633" s="7"/>
      <c r="BZ633" s="7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8"/>
      <c r="CL633" s="5"/>
      <c r="CM633" s="5"/>
      <c r="CN633" s="8"/>
      <c r="CO633" s="5"/>
      <c r="CP633" s="5"/>
      <c r="CQ633" s="5"/>
      <c r="CR633" s="8"/>
      <c r="CS633" s="8"/>
      <c r="CT633" s="8"/>
      <c r="CU633" s="8"/>
      <c r="CV633" s="8"/>
      <c r="CW633" s="8"/>
      <c r="CX633" s="8"/>
      <c r="CY633" s="8"/>
      <c r="CZ633" s="8"/>
      <c r="DA633" s="8"/>
      <c r="DB633" s="8"/>
      <c r="DC633" s="8"/>
      <c r="DD633" s="8"/>
      <c r="DE633" s="8"/>
      <c r="DF633" s="8"/>
      <c r="DG633" s="8"/>
      <c r="DH633" s="8"/>
      <c r="DI633" s="8"/>
      <c r="DJ633" s="8"/>
      <c r="DK633" s="8"/>
      <c r="DL633" s="8"/>
      <c r="DM633" s="8"/>
      <c r="DN633" s="8"/>
      <c r="DO633" s="8"/>
      <c r="DP633" s="8"/>
      <c r="DQ633" s="8"/>
      <c r="DR633" s="8"/>
      <c r="DS633" s="8"/>
      <c r="DT633" s="8"/>
      <c r="DU633" s="8"/>
      <c r="DV633" s="8"/>
      <c r="DW633" s="8"/>
      <c r="DX633" s="8"/>
      <c r="DY633" s="8"/>
      <c r="DZ633" s="8"/>
      <c r="EA633" s="8"/>
      <c r="EB633" s="8"/>
      <c r="EC633" s="8"/>
      <c r="ED633" s="8"/>
      <c r="EE633" s="8"/>
      <c r="EF633" s="8"/>
      <c r="EG633" s="8"/>
      <c r="EH633" s="8"/>
      <c r="EI633" s="8"/>
      <c r="EJ633" s="8"/>
      <c r="EK633" s="8"/>
      <c r="EL633" s="8"/>
      <c r="EM633" s="8"/>
      <c r="EN633" s="8"/>
      <c r="EO633" s="8"/>
      <c r="EP633" s="8"/>
      <c r="EQ633" s="8"/>
      <c r="ER633" s="8"/>
      <c r="ES633" s="8"/>
      <c r="ET633" s="8"/>
      <c r="EU633" s="8"/>
      <c r="EV633" s="8"/>
      <c r="EW633" s="8"/>
      <c r="EX633" s="8"/>
      <c r="EY633" s="8"/>
      <c r="EZ633" s="8"/>
      <c r="FA633" s="8"/>
      <c r="FB633" s="8"/>
      <c r="FC633" s="8"/>
      <c r="FD633" s="8"/>
      <c r="FE633" s="8"/>
      <c r="FF633" s="8"/>
      <c r="FG633" s="8"/>
      <c r="FH633" s="8"/>
      <c r="FI633" s="8"/>
      <c r="FJ633" s="8"/>
    </row>
    <row r="634" spans="1:166" x14ac:dyDescent="0.25">
      <c r="A634" t="s">
        <v>130</v>
      </c>
      <c r="C634" s="6">
        <v>39853</v>
      </c>
      <c r="D634" s="5">
        <v>6</v>
      </c>
      <c r="E634" s="6" t="s">
        <v>239</v>
      </c>
      <c r="F634" t="s">
        <v>89</v>
      </c>
      <c r="G634">
        <v>70</v>
      </c>
      <c r="H634" t="s">
        <v>117</v>
      </c>
      <c r="I634" s="7">
        <v>8.3000000000000007</v>
      </c>
      <c r="J634">
        <v>750</v>
      </c>
      <c r="K634" s="5">
        <f t="shared" si="10"/>
        <v>160.64257028112448</v>
      </c>
      <c r="L634" s="5"/>
      <c r="M634" s="8"/>
      <c r="N634" s="8"/>
      <c r="O634" s="8"/>
      <c r="P634" s="8"/>
      <c r="Q634" s="5"/>
      <c r="R634" s="5"/>
      <c r="S634" s="5"/>
      <c r="T634" s="5"/>
      <c r="U634" s="5"/>
      <c r="V634" s="5"/>
      <c r="W634" s="5"/>
      <c r="X634" s="8"/>
      <c r="Y634" s="8"/>
      <c r="Z634" s="8"/>
      <c r="AA634" s="8"/>
      <c r="AB634" s="8"/>
      <c r="AC634" s="5">
        <v>408.58889184213115</v>
      </c>
      <c r="AD634" s="8"/>
      <c r="AE634" s="8"/>
      <c r="AF634" s="8"/>
      <c r="AG634" s="8"/>
      <c r="AH634" s="8"/>
      <c r="AI634" s="8"/>
      <c r="AJ634" s="5">
        <v>197.03961471052244</v>
      </c>
      <c r="AK634" s="8">
        <v>4.4288617192012385</v>
      </c>
      <c r="AL634" s="8"/>
      <c r="AM634" s="8"/>
      <c r="AN634" s="8"/>
      <c r="AO634" s="8"/>
      <c r="AP634" s="8"/>
      <c r="AQ634" s="9">
        <f>AK634/AJ634</f>
        <v>2.2477011669495138E-2</v>
      </c>
      <c r="AR634" s="8"/>
      <c r="AS634" s="8"/>
      <c r="AT634" s="8"/>
      <c r="AU634" s="5">
        <v>5.1298208526700853</v>
      </c>
      <c r="AV634" s="5"/>
      <c r="AW634" s="5"/>
      <c r="AX634" s="5"/>
      <c r="AY634" s="5">
        <v>132.53670939924814</v>
      </c>
      <c r="AZ634" s="5"/>
      <c r="BA634" s="5"/>
      <c r="BB634" s="5"/>
      <c r="BC634" s="5"/>
      <c r="BD634" s="5"/>
      <c r="BE634" s="5"/>
      <c r="BF634" s="5">
        <v>0</v>
      </c>
      <c r="BG634" s="5">
        <v>0</v>
      </c>
      <c r="BH634" s="5">
        <v>137.66653025191823</v>
      </c>
      <c r="BI634" s="8"/>
      <c r="BJ634" s="5"/>
      <c r="BK634" s="5">
        <f>AC634+AJ634+BH634</f>
        <v>743.29503680457174</v>
      </c>
      <c r="BL634" s="5"/>
      <c r="BM634" s="8">
        <f>BH634/BK634</f>
        <v>0.18521115228180077</v>
      </c>
      <c r="BN634" s="8"/>
      <c r="BO634" s="7"/>
      <c r="BP634" s="5"/>
      <c r="BQ634" s="5"/>
      <c r="BR634" s="5"/>
      <c r="BS634" s="5"/>
      <c r="BT634" s="7"/>
      <c r="BU634" s="7"/>
      <c r="BV634" s="7"/>
      <c r="BW634" s="7"/>
      <c r="BX634" s="8">
        <f>AC634/BK634</f>
        <v>0.54969947545816578</v>
      </c>
      <c r="BY634" s="8">
        <f>AJ634/BK634</f>
        <v>0.26508937226003354</v>
      </c>
      <c r="BZ634" s="8">
        <f>BH634/BK634</f>
        <v>0.18521115228180077</v>
      </c>
      <c r="CA634" s="5">
        <v>128.56892370806901</v>
      </c>
      <c r="CB634" s="5">
        <v>39.281270984330789</v>
      </c>
      <c r="CC634" s="5">
        <v>89.287652723738219</v>
      </c>
      <c r="CD634" s="5">
        <v>0</v>
      </c>
      <c r="CE634" s="5"/>
      <c r="CF634" s="5"/>
      <c r="CG634" s="5"/>
      <c r="CH634" s="5"/>
      <c r="CI634" s="5">
        <v>0</v>
      </c>
      <c r="CJ634" s="5"/>
      <c r="CK634" s="8"/>
      <c r="CL634" s="5"/>
      <c r="CM634" s="5"/>
      <c r="CN634" s="8"/>
      <c r="CO634" s="5"/>
      <c r="CP634" s="5"/>
      <c r="CQ634" s="5"/>
      <c r="CR634" s="8"/>
      <c r="CS634" s="8"/>
      <c r="CT634" s="8"/>
      <c r="CU634" s="8"/>
      <c r="CV634" s="8"/>
      <c r="CW634" s="8"/>
      <c r="CX634" s="8"/>
      <c r="CY634" s="8"/>
      <c r="CZ634" s="8"/>
      <c r="DA634" s="8"/>
      <c r="DB634" s="8"/>
      <c r="DC634" s="8"/>
      <c r="DD634" s="8"/>
      <c r="DE634" s="8"/>
      <c r="DF634" s="8"/>
      <c r="DG634" s="8"/>
      <c r="DH634" s="8"/>
      <c r="DI634" s="8"/>
      <c r="DJ634" s="8"/>
      <c r="DK634" s="8"/>
      <c r="DL634" s="8"/>
      <c r="DM634" s="8"/>
      <c r="DN634" s="8"/>
      <c r="DO634" s="8"/>
      <c r="DP634" s="8"/>
      <c r="DQ634" s="8"/>
      <c r="DR634" s="8"/>
      <c r="DS634" s="8"/>
      <c r="DT634" s="8"/>
      <c r="DU634" s="8"/>
      <c r="DV634" s="8"/>
      <c r="DW634" s="8"/>
      <c r="DX634" s="8"/>
      <c r="DY634" s="8"/>
      <c r="DZ634" s="8"/>
      <c r="EA634" s="8"/>
      <c r="EB634" s="8"/>
      <c r="EC634" s="8"/>
      <c r="ED634" s="8"/>
      <c r="EE634" s="8"/>
      <c r="EF634" s="8"/>
      <c r="EG634" s="8"/>
      <c r="EH634" s="8"/>
      <c r="EI634" s="8"/>
      <c r="EJ634" s="8"/>
      <c r="EK634" s="8"/>
      <c r="EL634" s="8"/>
      <c r="EM634" s="8"/>
      <c r="EN634" s="8"/>
      <c r="EO634" s="8"/>
      <c r="EP634" s="8"/>
      <c r="EQ634" s="8"/>
      <c r="ER634" s="8"/>
      <c r="ES634" s="8"/>
      <c r="ET634" s="8"/>
      <c r="EU634" s="8"/>
      <c r="EV634" s="8"/>
      <c r="EW634" s="8"/>
      <c r="EX634" s="8"/>
      <c r="EY634" s="8"/>
      <c r="EZ634" s="8"/>
      <c r="FA634" s="8"/>
      <c r="FB634" s="8"/>
      <c r="FC634" s="8"/>
      <c r="FD634" s="8"/>
      <c r="FE634" s="8"/>
      <c r="FF634" s="8"/>
      <c r="FG634" s="8"/>
      <c r="FH634" s="8"/>
      <c r="FI634" s="8"/>
      <c r="FJ634" s="8"/>
    </row>
    <row r="635" spans="1:166" x14ac:dyDescent="0.25">
      <c r="A635" t="s">
        <v>130</v>
      </c>
      <c r="C635" s="6">
        <v>39854</v>
      </c>
      <c r="D635" s="5"/>
      <c r="E635" s="6"/>
      <c r="G635">
        <v>71</v>
      </c>
      <c r="H635" t="s">
        <v>117</v>
      </c>
      <c r="I635" s="7">
        <v>8.3000000000000007</v>
      </c>
      <c r="J635">
        <v>750</v>
      </c>
      <c r="K635" s="5">
        <f t="shared" si="10"/>
        <v>160.64257028112448</v>
      </c>
      <c r="L635" s="5"/>
      <c r="M635" s="8"/>
      <c r="N635" s="7">
        <v>22</v>
      </c>
      <c r="O635" s="7"/>
      <c r="P635" s="7"/>
      <c r="Q635" s="5"/>
      <c r="R635" s="5"/>
      <c r="S635" s="5"/>
      <c r="T635" s="5"/>
      <c r="U635" s="5"/>
      <c r="V635" s="5"/>
      <c r="W635" s="5"/>
      <c r="X635" s="8"/>
      <c r="Y635" s="8"/>
      <c r="Z635" s="8"/>
      <c r="AA635" s="8"/>
      <c r="AB635" s="8"/>
      <c r="AC635" s="5"/>
      <c r="AD635" s="8"/>
      <c r="AE635" s="8"/>
      <c r="AF635" s="8"/>
      <c r="AG635" s="8"/>
      <c r="AH635" s="8"/>
      <c r="AI635" s="8"/>
      <c r="AJ635" s="5"/>
      <c r="AK635" s="8"/>
      <c r="AL635" s="8"/>
      <c r="AM635" s="8"/>
      <c r="AN635" s="8"/>
      <c r="AO635" s="8"/>
      <c r="AP635" s="8"/>
      <c r="AQ635" s="9"/>
      <c r="AR635" s="8"/>
      <c r="AS635" s="8"/>
      <c r="AT635" s="8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8"/>
      <c r="BJ635" s="5"/>
      <c r="BK635" s="5"/>
      <c r="BL635" s="5"/>
      <c r="BM635" s="8"/>
      <c r="BN635" s="8"/>
      <c r="BO635" s="7"/>
      <c r="BP635" s="5"/>
      <c r="BQ635" s="5"/>
      <c r="BR635" s="5"/>
      <c r="BS635" s="5"/>
      <c r="BT635" s="7"/>
      <c r="BU635" s="7"/>
      <c r="BV635" s="7"/>
      <c r="BW635" s="7"/>
      <c r="BX635" s="7"/>
      <c r="BY635" s="7"/>
      <c r="BZ635" s="7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8"/>
      <c r="CL635" s="5"/>
      <c r="CM635" s="5"/>
      <c r="CN635" s="8"/>
      <c r="CO635" s="5"/>
      <c r="CP635" s="5"/>
      <c r="CQ635" s="5"/>
      <c r="CR635" s="8"/>
      <c r="CS635" s="8"/>
      <c r="CT635" s="8"/>
      <c r="CU635" s="8"/>
      <c r="CV635" s="8"/>
      <c r="CW635" s="8"/>
      <c r="CX635" s="8"/>
      <c r="CY635" s="8"/>
      <c r="CZ635" s="8"/>
      <c r="DA635" s="8"/>
      <c r="DB635" s="8"/>
      <c r="DC635" s="8"/>
      <c r="DD635" s="8"/>
      <c r="DE635" s="8"/>
      <c r="DF635" s="8"/>
      <c r="DG635" s="8"/>
      <c r="DH635" s="8"/>
      <c r="DI635" s="8"/>
      <c r="DJ635" s="8"/>
      <c r="DK635" s="8"/>
      <c r="DL635" s="8"/>
      <c r="DM635" s="8"/>
      <c r="DN635" s="8"/>
      <c r="DO635" s="8"/>
      <c r="DP635" s="8"/>
      <c r="DQ635" s="8"/>
      <c r="DR635" s="8"/>
      <c r="DS635" s="8"/>
      <c r="DT635" s="8"/>
      <c r="DU635" s="8"/>
      <c r="DV635" s="8"/>
      <c r="DW635" s="8"/>
      <c r="DX635" s="8"/>
      <c r="DY635" s="8"/>
      <c r="DZ635" s="8"/>
      <c r="EA635" s="8"/>
      <c r="EB635" s="8"/>
      <c r="EC635" s="8"/>
      <c r="ED635" s="8"/>
      <c r="EE635" s="8"/>
      <c r="EF635" s="8"/>
      <c r="EG635" s="8"/>
      <c r="EH635" s="8"/>
      <c r="EI635" s="8"/>
      <c r="EJ635" s="8"/>
      <c r="EK635" s="8"/>
      <c r="EL635" s="8"/>
      <c r="EM635" s="8"/>
      <c r="EN635" s="8"/>
      <c r="EO635" s="8"/>
      <c r="EP635" s="8"/>
      <c r="EQ635" s="8"/>
      <c r="ER635" s="8"/>
      <c r="ES635" s="8"/>
      <c r="ET635" s="8"/>
      <c r="EU635" s="8"/>
      <c r="EV635" s="8"/>
      <c r="EW635" s="8"/>
      <c r="EX635" s="8"/>
      <c r="EY635" s="8"/>
      <c r="EZ635" s="8"/>
      <c r="FA635" s="8"/>
      <c r="FB635" s="8"/>
      <c r="FC635" s="8"/>
      <c r="FD635" s="8"/>
      <c r="FE635" s="8"/>
      <c r="FF635" s="8"/>
      <c r="FG635" s="8"/>
      <c r="FH635" s="8"/>
      <c r="FI635" s="8"/>
      <c r="FJ635" s="8"/>
    </row>
    <row r="636" spans="1:166" x14ac:dyDescent="0.25">
      <c r="A636" t="s">
        <v>130</v>
      </c>
      <c r="C636" s="6">
        <v>39860</v>
      </c>
      <c r="D636" s="5"/>
      <c r="E636" s="6"/>
      <c r="G636">
        <v>77</v>
      </c>
      <c r="H636" t="s">
        <v>117</v>
      </c>
      <c r="I636" s="7">
        <v>8.3000000000000007</v>
      </c>
      <c r="J636">
        <v>750</v>
      </c>
      <c r="K636" s="5">
        <f t="shared" si="10"/>
        <v>160.64257028112448</v>
      </c>
      <c r="L636" s="5"/>
      <c r="M636" s="8"/>
      <c r="N636" s="7">
        <v>22.8</v>
      </c>
      <c r="O636" s="7"/>
      <c r="P636" s="7"/>
      <c r="Q636" s="5"/>
      <c r="R636" s="5"/>
      <c r="S636" s="5"/>
      <c r="T636" s="5"/>
      <c r="U636" s="5"/>
      <c r="V636" s="5"/>
      <c r="W636" s="5"/>
      <c r="X636" s="8"/>
      <c r="Y636" s="8"/>
      <c r="Z636" s="8"/>
      <c r="AA636" s="8"/>
      <c r="AB636" s="8"/>
      <c r="AC636" s="5"/>
      <c r="AD636" s="8"/>
      <c r="AE636" s="8"/>
      <c r="AF636" s="8"/>
      <c r="AG636" s="8"/>
      <c r="AH636" s="8"/>
      <c r="AI636" s="8"/>
      <c r="AJ636" s="5"/>
      <c r="AK636" s="8"/>
      <c r="AL636" s="8"/>
      <c r="AM636" s="8"/>
      <c r="AN636" s="8"/>
      <c r="AO636" s="8"/>
      <c r="AP636" s="8"/>
      <c r="AQ636" s="9"/>
      <c r="AR636" s="8"/>
      <c r="AS636" s="8"/>
      <c r="AT636" s="8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8"/>
      <c r="BJ636" s="5"/>
      <c r="BK636" s="5"/>
      <c r="BL636" s="5"/>
      <c r="BM636" s="8"/>
      <c r="BN636" s="8"/>
      <c r="BO636" s="7"/>
      <c r="BP636" s="5"/>
      <c r="BQ636" s="5"/>
      <c r="BR636" s="5"/>
      <c r="BS636" s="5"/>
      <c r="BT636" s="7"/>
      <c r="BU636" s="7"/>
      <c r="BV636" s="7"/>
      <c r="BW636" s="7"/>
      <c r="BX636" s="7"/>
      <c r="BY636" s="7"/>
      <c r="BZ636" s="7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8"/>
      <c r="CL636" s="5"/>
      <c r="CM636" s="5"/>
      <c r="CN636" s="8"/>
      <c r="CO636" s="5"/>
      <c r="CP636" s="5"/>
      <c r="CQ636" s="5"/>
      <c r="CR636" s="8"/>
      <c r="CS636" s="8"/>
      <c r="CT636" s="8"/>
      <c r="CU636" s="8"/>
      <c r="CV636" s="8"/>
      <c r="CW636" s="8"/>
      <c r="CX636" s="8"/>
      <c r="CY636" s="8"/>
      <c r="CZ636" s="8"/>
      <c r="DA636" s="8"/>
      <c r="DB636" s="8"/>
      <c r="DC636" s="8"/>
      <c r="DD636" s="8"/>
      <c r="DE636" s="8"/>
      <c r="DF636" s="8"/>
      <c r="DG636" s="8"/>
      <c r="DH636" s="8"/>
      <c r="DI636" s="8"/>
      <c r="DJ636" s="8"/>
      <c r="DK636" s="8"/>
      <c r="DL636" s="8"/>
      <c r="DM636" s="8"/>
      <c r="DN636" s="8"/>
      <c r="DO636" s="8"/>
      <c r="DP636" s="8"/>
      <c r="DQ636" s="8"/>
      <c r="DR636" s="8"/>
      <c r="DS636" s="8"/>
      <c r="DT636" s="8"/>
      <c r="DU636" s="8"/>
      <c r="DV636" s="8"/>
      <c r="DW636" s="8"/>
      <c r="DX636" s="8"/>
      <c r="DY636" s="8"/>
      <c r="DZ636" s="8"/>
      <c r="EA636" s="8"/>
      <c r="EB636" s="8"/>
      <c r="EC636" s="8"/>
      <c r="ED636" s="8"/>
      <c r="EE636" s="8"/>
      <c r="EF636" s="8"/>
      <c r="EG636" s="8"/>
      <c r="EH636" s="8"/>
      <c r="EI636" s="8"/>
      <c r="EJ636" s="8"/>
      <c r="EK636" s="8"/>
      <c r="EL636" s="8"/>
      <c r="EM636" s="8"/>
      <c r="EN636" s="8"/>
      <c r="EO636" s="8"/>
      <c r="EP636" s="8"/>
      <c r="EQ636" s="8"/>
      <c r="ER636" s="8"/>
      <c r="ES636" s="8"/>
      <c r="ET636" s="8"/>
      <c r="EU636" s="8"/>
      <c r="EV636" s="8"/>
      <c r="EW636" s="8"/>
      <c r="EX636" s="8"/>
      <c r="EY636" s="8"/>
      <c r="EZ636" s="8"/>
      <c r="FA636" s="8"/>
      <c r="FB636" s="8"/>
      <c r="FC636" s="8"/>
      <c r="FD636" s="8"/>
      <c r="FE636" s="8"/>
      <c r="FF636" s="8"/>
      <c r="FG636" s="8"/>
      <c r="FH636" s="8"/>
      <c r="FI636" s="8"/>
      <c r="FJ636" s="8"/>
    </row>
    <row r="637" spans="1:166" x14ac:dyDescent="0.25">
      <c r="A637" t="s">
        <v>130</v>
      </c>
      <c r="C637" s="6">
        <v>39874</v>
      </c>
      <c r="D637" s="5"/>
      <c r="E637" s="6"/>
      <c r="G637">
        <v>91</v>
      </c>
      <c r="H637" t="s">
        <v>117</v>
      </c>
      <c r="I637" s="7">
        <v>8.3000000000000007</v>
      </c>
      <c r="J637">
        <v>750</v>
      </c>
      <c r="K637" s="5">
        <f t="shared" si="10"/>
        <v>160.64257028112448</v>
      </c>
      <c r="L637" s="5"/>
      <c r="M637" s="8"/>
      <c r="N637" s="7">
        <v>25.75</v>
      </c>
      <c r="O637" s="7"/>
      <c r="P637" s="7"/>
      <c r="Q637" s="5"/>
      <c r="R637" s="5"/>
      <c r="S637" s="5"/>
      <c r="T637" s="5"/>
      <c r="U637" s="5"/>
      <c r="V637" s="5"/>
      <c r="W637" s="5"/>
      <c r="X637" s="8"/>
      <c r="Y637" s="8"/>
      <c r="Z637" s="8"/>
      <c r="AA637" s="8"/>
      <c r="AB637" s="8"/>
      <c r="AC637" s="5"/>
      <c r="AD637" s="8"/>
      <c r="AE637" s="8"/>
      <c r="AF637" s="8"/>
      <c r="AG637" s="8"/>
      <c r="AH637" s="8"/>
      <c r="AI637" s="8"/>
      <c r="AJ637" s="5"/>
      <c r="AK637" s="8"/>
      <c r="AL637" s="8"/>
      <c r="AM637" s="8"/>
      <c r="AN637" s="8"/>
      <c r="AO637" s="8"/>
      <c r="AP637" s="8"/>
      <c r="AQ637" s="9"/>
      <c r="AR637" s="8"/>
      <c r="AS637" s="8"/>
      <c r="AT637" s="8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8"/>
      <c r="BJ637" s="5"/>
      <c r="BK637" s="5"/>
      <c r="BL637" s="5"/>
      <c r="BM637" s="8"/>
      <c r="BN637" s="8"/>
      <c r="BO637" s="7"/>
      <c r="BP637" s="5"/>
      <c r="BQ637" s="5"/>
      <c r="BR637" s="5"/>
      <c r="BS637" s="5"/>
      <c r="BT637" s="7"/>
      <c r="BU637" s="7"/>
      <c r="BV637" s="7"/>
      <c r="BW637" s="7"/>
      <c r="BX637" s="7"/>
      <c r="BY637" s="7"/>
      <c r="BZ637" s="7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8"/>
      <c r="CL637" s="5"/>
      <c r="CM637" s="5"/>
      <c r="CN637" s="8"/>
      <c r="CO637" s="5"/>
      <c r="CP637" s="5"/>
      <c r="CQ637" s="5"/>
      <c r="CR637" s="8"/>
      <c r="CS637" s="8"/>
      <c r="CT637" s="8"/>
      <c r="CU637" s="8"/>
      <c r="CV637" s="8"/>
      <c r="CW637" s="8"/>
      <c r="CX637" s="8"/>
      <c r="CY637" s="8"/>
      <c r="CZ637" s="8"/>
      <c r="DA637" s="8"/>
      <c r="DB637" s="8"/>
      <c r="DC637" s="8"/>
      <c r="DD637" s="8"/>
      <c r="DE637" s="8"/>
      <c r="DF637" s="8"/>
      <c r="DG637" s="8"/>
      <c r="DH637" s="8"/>
      <c r="DI637" s="8"/>
      <c r="DJ637" s="8"/>
      <c r="DK637" s="8"/>
      <c r="DL637" s="8"/>
      <c r="DM637" s="8"/>
      <c r="DN637" s="8"/>
      <c r="DO637" s="8"/>
      <c r="DP637" s="8"/>
      <c r="DQ637" s="8"/>
      <c r="DR637" s="8"/>
      <c r="DS637" s="8"/>
      <c r="DT637" s="8"/>
      <c r="DU637" s="8"/>
      <c r="DV637" s="8"/>
      <c r="DW637" s="8"/>
      <c r="DX637" s="8"/>
      <c r="DY637" s="8"/>
      <c r="DZ637" s="8"/>
      <c r="EA637" s="8"/>
      <c r="EB637" s="8"/>
      <c r="EC637" s="8"/>
      <c r="ED637" s="8"/>
      <c r="EE637" s="8"/>
      <c r="EF637" s="8"/>
      <c r="EG637" s="8"/>
      <c r="EH637" s="8"/>
      <c r="EI637" s="8"/>
      <c r="EJ637" s="8"/>
      <c r="EK637" s="8"/>
      <c r="EL637" s="8"/>
      <c r="EM637" s="8"/>
      <c r="EN637" s="8"/>
      <c r="EO637" s="8"/>
      <c r="EP637" s="8"/>
      <c r="EQ637" s="8"/>
      <c r="ER637" s="8"/>
      <c r="ES637" s="8"/>
      <c r="ET637" s="8"/>
      <c r="EU637" s="8"/>
      <c r="EV637" s="8"/>
      <c r="EW637" s="8"/>
      <c r="EX637" s="8"/>
      <c r="EY637" s="8"/>
      <c r="EZ637" s="8"/>
      <c r="FA637" s="8"/>
      <c r="FB637" s="8"/>
      <c r="FC637" s="8"/>
      <c r="FD637" s="8"/>
      <c r="FE637" s="8"/>
      <c r="FF637" s="8"/>
      <c r="FG637" s="8"/>
      <c r="FH637" s="8"/>
      <c r="FI637" s="8"/>
      <c r="FJ637" s="8"/>
    </row>
    <row r="638" spans="1:166" x14ac:dyDescent="0.25">
      <c r="A638" t="s">
        <v>130</v>
      </c>
      <c r="C638" s="6">
        <v>39875</v>
      </c>
      <c r="D638" s="5"/>
      <c r="E638" s="6"/>
      <c r="G638">
        <v>92</v>
      </c>
      <c r="H638" t="s">
        <v>117</v>
      </c>
      <c r="I638" s="7">
        <v>8.3000000000000007</v>
      </c>
      <c r="J638">
        <v>750</v>
      </c>
      <c r="K638" s="5">
        <f t="shared" si="10"/>
        <v>160.64257028112448</v>
      </c>
      <c r="L638" s="5"/>
      <c r="M638" s="8"/>
      <c r="N638" s="8"/>
      <c r="O638" s="8"/>
      <c r="P638" s="8"/>
      <c r="Q638" s="5"/>
      <c r="R638" s="5"/>
      <c r="S638" s="5"/>
      <c r="T638" s="5"/>
      <c r="U638" s="5"/>
      <c r="V638" s="5"/>
      <c r="W638" s="5"/>
      <c r="X638" s="8"/>
      <c r="Y638" s="8"/>
      <c r="Z638" s="8"/>
      <c r="AA638" s="8"/>
      <c r="AB638" s="8"/>
      <c r="AC638" s="5">
        <v>587.58987943675311</v>
      </c>
      <c r="AD638" s="8"/>
      <c r="AE638" s="8"/>
      <c r="AF638" s="8"/>
      <c r="AG638" s="8"/>
      <c r="AH638" s="8"/>
      <c r="AI638" s="8"/>
      <c r="AJ638" s="5">
        <v>205.47131335200521</v>
      </c>
      <c r="AK638" s="8">
        <v>2.6842884612793219</v>
      </c>
      <c r="AL638" s="8"/>
      <c r="AM638" s="8"/>
      <c r="AN638" s="8"/>
      <c r="AO638" s="8"/>
      <c r="AP638" s="8"/>
      <c r="AQ638" s="9">
        <f>AK638/AJ638</f>
        <v>1.3064054623920695E-2</v>
      </c>
      <c r="AR638" s="8"/>
      <c r="AS638" s="8"/>
      <c r="AT638" s="8"/>
      <c r="AU638" s="5">
        <v>6.6761084113543721</v>
      </c>
      <c r="AV638" s="5"/>
      <c r="AW638" s="5"/>
      <c r="AX638" s="5"/>
      <c r="AY638" s="5">
        <v>251.39377930959046</v>
      </c>
      <c r="AZ638" s="5"/>
      <c r="BA638" s="5"/>
      <c r="BB638" s="5"/>
      <c r="BC638" s="5"/>
      <c r="BD638" s="5"/>
      <c r="BE638" s="5"/>
      <c r="BF638" s="5">
        <v>0</v>
      </c>
      <c r="BG638" s="5">
        <v>0</v>
      </c>
      <c r="BH638" s="5">
        <v>258.06988772094485</v>
      </c>
      <c r="BI638" s="8"/>
      <c r="BJ638" s="5"/>
      <c r="BK638" s="5">
        <f>AC638+AJ638+BH638</f>
        <v>1051.1310805097032</v>
      </c>
      <c r="BL638" s="5"/>
      <c r="BM638" s="8">
        <f>BH638/BK638</f>
        <v>0.24551637041862026</v>
      </c>
      <c r="BN638" s="8"/>
      <c r="BO638" s="7"/>
      <c r="BP638" s="5"/>
      <c r="BQ638" s="5"/>
      <c r="BR638" s="5"/>
      <c r="BS638" s="5"/>
      <c r="BT638" s="7"/>
      <c r="BU638" s="7"/>
      <c r="BV638" s="7"/>
      <c r="BW638" s="7"/>
      <c r="BX638" s="8">
        <f>AC638/BK638</f>
        <v>0.55900723547421438</v>
      </c>
      <c r="BY638" s="8">
        <f>AJ638/BK638</f>
        <v>0.19547639410716527</v>
      </c>
      <c r="BZ638" s="8">
        <f>BH638/BK638</f>
        <v>0.24551637041862026</v>
      </c>
      <c r="CA638" s="5">
        <v>209.37320216696696</v>
      </c>
      <c r="CB638" s="5">
        <v>140.88070942129917</v>
      </c>
      <c r="CC638" s="5">
        <v>68.492492745667803</v>
      </c>
      <c r="CD638" s="5">
        <v>0</v>
      </c>
      <c r="CE638" s="5"/>
      <c r="CF638" s="5"/>
      <c r="CG638" s="5"/>
      <c r="CH638" s="5"/>
      <c r="CI638" s="5">
        <v>0</v>
      </c>
      <c r="CJ638" s="5"/>
      <c r="CK638" s="8"/>
      <c r="CL638" s="5"/>
      <c r="CM638" s="5"/>
      <c r="CN638" s="8"/>
      <c r="CO638" s="5"/>
      <c r="CP638" s="5"/>
      <c r="CQ638" s="5"/>
      <c r="CR638" s="8"/>
      <c r="CS638" s="8"/>
      <c r="CT638" s="8"/>
      <c r="CU638" s="8"/>
      <c r="CV638" s="8"/>
      <c r="CW638" s="8"/>
      <c r="CX638" s="8"/>
      <c r="CY638" s="8"/>
      <c r="CZ638" s="8"/>
      <c r="DA638" s="8"/>
      <c r="DB638" s="8"/>
      <c r="DC638" s="8"/>
      <c r="DD638" s="8"/>
      <c r="DE638" s="8"/>
      <c r="DF638" s="8"/>
      <c r="DG638" s="8"/>
      <c r="DH638" s="8"/>
      <c r="DI638" s="8"/>
      <c r="DJ638" s="8"/>
      <c r="DK638" s="8"/>
      <c r="DL638" s="8"/>
      <c r="DM638" s="8"/>
      <c r="DN638" s="8"/>
      <c r="DO638" s="8"/>
      <c r="DP638" s="8"/>
      <c r="DQ638" s="8"/>
      <c r="DR638" s="8"/>
      <c r="DS638" s="8"/>
      <c r="DT638" s="8"/>
      <c r="DU638" s="8"/>
      <c r="DV638" s="8"/>
      <c r="DW638" s="8"/>
      <c r="DX638" s="8"/>
      <c r="DY638" s="8"/>
      <c r="DZ638" s="8"/>
      <c r="EA638" s="8"/>
      <c r="EB638" s="8"/>
      <c r="EC638" s="8"/>
      <c r="ED638" s="8"/>
      <c r="EE638" s="8"/>
      <c r="EF638" s="8"/>
      <c r="EG638" s="8"/>
      <c r="EH638" s="8"/>
      <c r="EI638" s="8"/>
      <c r="EJ638" s="8"/>
      <c r="EK638" s="8"/>
      <c r="EL638" s="8"/>
      <c r="EM638" s="8"/>
      <c r="EN638" s="8"/>
      <c r="EO638" s="8"/>
      <c r="EP638" s="8"/>
      <c r="EQ638" s="8"/>
      <c r="ER638" s="8"/>
      <c r="ES638" s="8"/>
      <c r="ET638" s="8"/>
      <c r="EU638" s="8"/>
      <c r="EV638" s="8"/>
      <c r="EW638" s="8"/>
      <c r="EX638" s="8"/>
      <c r="EY638" s="8"/>
      <c r="EZ638" s="8"/>
      <c r="FA638" s="8"/>
      <c r="FB638" s="8"/>
      <c r="FC638" s="8"/>
      <c r="FD638" s="8"/>
      <c r="FE638" s="8"/>
      <c r="FF638" s="8"/>
      <c r="FG638" s="8"/>
      <c r="FH638" s="8"/>
      <c r="FI638" s="8"/>
      <c r="FJ638" s="8"/>
    </row>
    <row r="639" spans="1:166" x14ac:dyDescent="0.25">
      <c r="A639" t="s">
        <v>130</v>
      </c>
      <c r="C639" s="6">
        <v>39877</v>
      </c>
      <c r="D639" s="5">
        <v>8</v>
      </c>
      <c r="E639" t="s">
        <v>208</v>
      </c>
      <c r="F639" t="s">
        <v>14</v>
      </c>
      <c r="G639">
        <v>94</v>
      </c>
      <c r="H639" t="s">
        <v>117</v>
      </c>
      <c r="I639" s="7">
        <v>8.3000000000000007</v>
      </c>
      <c r="J639">
        <v>750</v>
      </c>
      <c r="K639" s="5">
        <f t="shared" si="10"/>
        <v>160.64257028112448</v>
      </c>
      <c r="L639" s="5"/>
      <c r="M639" s="8"/>
      <c r="N639" s="8"/>
      <c r="O639" s="8"/>
      <c r="P639" s="8"/>
      <c r="Q639" s="5"/>
      <c r="R639" s="5"/>
      <c r="S639" s="5"/>
      <c r="T639" s="5"/>
      <c r="U639" s="5">
        <v>94</v>
      </c>
      <c r="V639" s="5"/>
      <c r="W639" s="5"/>
      <c r="X639" s="8"/>
      <c r="Y639" s="8"/>
      <c r="Z639" s="8"/>
      <c r="AA639" s="8"/>
      <c r="AB639" s="8"/>
      <c r="AC639" s="5"/>
      <c r="AD639" s="8"/>
      <c r="AE639" s="8"/>
      <c r="AF639" s="8"/>
      <c r="AG639" s="8"/>
      <c r="AH639" s="8"/>
      <c r="AI639" s="8"/>
      <c r="AJ639" s="5"/>
      <c r="AK639" s="8"/>
      <c r="AL639" s="8"/>
      <c r="AM639" s="8"/>
      <c r="AN639" s="8"/>
      <c r="AO639" s="8"/>
      <c r="AP639" s="8"/>
      <c r="AQ639" s="9"/>
      <c r="AR639" s="8"/>
      <c r="AS639" s="8"/>
      <c r="AT639" s="8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8"/>
      <c r="BJ639" s="5"/>
      <c r="BK639" s="5"/>
      <c r="BL639" s="5"/>
      <c r="BM639" s="8"/>
      <c r="BN639" s="8"/>
      <c r="BO639" s="7"/>
      <c r="BP639" s="5"/>
      <c r="BQ639" s="5"/>
      <c r="BR639" s="5"/>
      <c r="BS639" s="5"/>
      <c r="BT639" s="7"/>
      <c r="BU639" s="7"/>
      <c r="BV639" s="7"/>
      <c r="BW639" s="7"/>
      <c r="BX639" s="7"/>
      <c r="BY639" s="7"/>
      <c r="BZ639" s="7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8"/>
      <c r="CL639" s="5"/>
      <c r="CM639" s="5"/>
      <c r="CN639" s="8"/>
      <c r="CO639" s="5"/>
      <c r="CP639" s="5"/>
      <c r="CQ639" s="5"/>
      <c r="CR639" s="8"/>
      <c r="CS639" s="8"/>
      <c r="CT639" s="8"/>
      <c r="CU639" s="8"/>
      <c r="CV639" s="8"/>
      <c r="CW639" s="8"/>
      <c r="CX639" s="8"/>
      <c r="CY639" s="8"/>
      <c r="CZ639" s="8"/>
      <c r="DA639" s="8"/>
      <c r="DB639" s="8"/>
      <c r="DC639" s="8"/>
      <c r="DD639" s="8"/>
      <c r="DE639" s="8"/>
      <c r="DF639" s="8"/>
      <c r="DG639" s="8"/>
      <c r="DH639" s="8"/>
      <c r="DI639" s="8"/>
      <c r="DJ639" s="8"/>
      <c r="DK639" s="8"/>
      <c r="DL639" s="8"/>
      <c r="DM639" s="8"/>
      <c r="DN639" s="8"/>
      <c r="DO639" s="8"/>
      <c r="DP639" s="8"/>
      <c r="DQ639" s="8"/>
      <c r="DR639" s="8"/>
      <c r="DS639" s="8"/>
      <c r="DT639" s="8"/>
      <c r="DU639" s="8"/>
      <c r="DV639" s="8"/>
      <c r="DW639" s="8"/>
      <c r="DX639" s="8"/>
      <c r="DY639" s="8"/>
      <c r="DZ639" s="8"/>
      <c r="EA639" s="8"/>
      <c r="EB639" s="8"/>
      <c r="EC639" s="8"/>
      <c r="ED639" s="8"/>
      <c r="EE639" s="8"/>
      <c r="EF639" s="8"/>
      <c r="EG639" s="8"/>
      <c r="EH639" s="8"/>
      <c r="EI639" s="8"/>
      <c r="EJ639" s="8"/>
      <c r="EK639" s="8"/>
      <c r="EL639" s="8"/>
      <c r="EM639" s="8"/>
      <c r="EN639" s="8"/>
      <c r="EO639" s="8"/>
      <c r="EP639" s="8"/>
      <c r="EQ639" s="8"/>
      <c r="ER639" s="8"/>
      <c r="ES639" s="8"/>
      <c r="ET639" s="8"/>
      <c r="EU639" s="8"/>
      <c r="EV639" s="8"/>
      <c r="EW639" s="8"/>
      <c r="EX639" s="8"/>
      <c r="EY639" s="8"/>
      <c r="EZ639" s="8"/>
      <c r="FA639" s="8"/>
      <c r="FB639" s="8"/>
      <c r="FC639" s="8"/>
      <c r="FD639" s="8"/>
      <c r="FE639" s="8"/>
      <c r="FF639" s="8"/>
      <c r="FG639" s="8"/>
      <c r="FH639" s="8"/>
      <c r="FI639" s="8"/>
      <c r="FJ639" s="8"/>
    </row>
    <row r="640" spans="1:166" x14ac:dyDescent="0.25">
      <c r="A640" t="s">
        <v>130</v>
      </c>
      <c r="C640" s="6">
        <v>39884</v>
      </c>
      <c r="D640" s="5"/>
      <c r="E640" s="6"/>
      <c r="G640">
        <v>101</v>
      </c>
      <c r="H640" t="s">
        <v>117</v>
      </c>
      <c r="I640" s="7">
        <v>8.3000000000000007</v>
      </c>
      <c r="J640">
        <v>750</v>
      </c>
      <c r="K640" s="5">
        <f t="shared" si="10"/>
        <v>160.64257028112448</v>
      </c>
      <c r="L640" s="5"/>
      <c r="M640" s="8"/>
      <c r="N640" s="7">
        <v>28.4</v>
      </c>
      <c r="O640" s="7"/>
      <c r="P640" s="7"/>
      <c r="Q640" s="5"/>
      <c r="R640" s="5"/>
      <c r="S640" s="5"/>
      <c r="T640" s="5"/>
      <c r="U640" s="5"/>
      <c r="V640" s="5"/>
      <c r="W640" s="5"/>
      <c r="X640" s="8"/>
      <c r="Y640" s="8"/>
      <c r="Z640" s="8"/>
      <c r="AA640" s="8"/>
      <c r="AB640" s="8"/>
      <c r="AC640" s="5"/>
      <c r="AD640" s="8"/>
      <c r="AE640" s="8"/>
      <c r="AF640" s="8"/>
      <c r="AG640" s="8"/>
      <c r="AH640" s="8"/>
      <c r="AI640" s="8"/>
      <c r="AJ640" s="5"/>
      <c r="AK640" s="8"/>
      <c r="AL640" s="8"/>
      <c r="AM640" s="8"/>
      <c r="AN640" s="8"/>
      <c r="AO640" s="8"/>
      <c r="AP640" s="8"/>
      <c r="AQ640" s="9"/>
      <c r="AR640" s="8"/>
      <c r="AS640" s="8"/>
      <c r="AT640" s="8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8"/>
      <c r="BJ640" s="5"/>
      <c r="BK640" s="5"/>
      <c r="BL640" s="5"/>
      <c r="BM640" s="8"/>
      <c r="BN640" s="8"/>
      <c r="BO640" s="7"/>
      <c r="BP640" s="5"/>
      <c r="BQ640" s="5"/>
      <c r="BR640" s="5"/>
      <c r="BS640" s="5"/>
      <c r="BT640" s="7"/>
      <c r="BU640" s="7"/>
      <c r="BV640" s="7"/>
      <c r="BW640" s="7"/>
      <c r="BX640" s="7"/>
      <c r="BY640" s="7"/>
      <c r="BZ640" s="7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8"/>
      <c r="CL640" s="5"/>
      <c r="CM640" s="5"/>
      <c r="CN640" s="8"/>
      <c r="CO640" s="5"/>
      <c r="CP640" s="5"/>
      <c r="CQ640" s="5"/>
      <c r="CR640" s="8"/>
      <c r="CS640" s="8"/>
      <c r="CT640" s="8"/>
      <c r="CU640" s="8"/>
      <c r="CV640" s="8"/>
      <c r="CW640" s="8"/>
      <c r="CX640" s="8"/>
      <c r="CY640" s="8"/>
      <c r="CZ640" s="8"/>
      <c r="DA640" s="8"/>
      <c r="DB640" s="8"/>
      <c r="DC640" s="8"/>
      <c r="DD640" s="8"/>
      <c r="DE640" s="8"/>
      <c r="DF640" s="8"/>
      <c r="DG640" s="8"/>
      <c r="DH640" s="8"/>
      <c r="DI640" s="8"/>
      <c r="DJ640" s="8"/>
      <c r="DK640" s="8"/>
      <c r="DL640" s="8"/>
      <c r="DM640" s="8"/>
      <c r="DN640" s="8"/>
      <c r="DO640" s="8"/>
      <c r="DP640" s="8"/>
      <c r="DQ640" s="8"/>
      <c r="DR640" s="8"/>
      <c r="DS640" s="8"/>
      <c r="DT640" s="8"/>
      <c r="DU640" s="8"/>
      <c r="DV640" s="8"/>
      <c r="DW640" s="8"/>
      <c r="DX640" s="8"/>
      <c r="DY640" s="8"/>
      <c r="DZ640" s="8"/>
      <c r="EA640" s="8"/>
      <c r="EB640" s="8"/>
      <c r="EC640" s="8"/>
      <c r="ED640" s="8"/>
      <c r="EE640" s="8"/>
      <c r="EF640" s="8"/>
      <c r="EG640" s="8"/>
      <c r="EH640" s="8"/>
      <c r="EI640" s="8"/>
      <c r="EJ640" s="8"/>
      <c r="EK640" s="8"/>
      <c r="EL640" s="8"/>
      <c r="EM640" s="8"/>
      <c r="EN640" s="8"/>
      <c r="EO640" s="8"/>
      <c r="EP640" s="8"/>
      <c r="EQ640" s="8"/>
      <c r="ER640" s="8"/>
      <c r="ES640" s="8"/>
      <c r="ET640" s="8"/>
      <c r="EU640" s="8"/>
      <c r="EV640" s="8"/>
      <c r="EW640" s="8"/>
      <c r="EX640" s="8"/>
      <c r="EY640" s="8"/>
      <c r="EZ640" s="8"/>
      <c r="FA640" s="8"/>
      <c r="FB640" s="8"/>
      <c r="FC640" s="8"/>
      <c r="FD640" s="8"/>
      <c r="FE640" s="8"/>
      <c r="FF640" s="8"/>
      <c r="FG640" s="8"/>
      <c r="FH640" s="8"/>
      <c r="FI640" s="8"/>
      <c r="FJ640" s="8"/>
    </row>
    <row r="641" spans="1:166" x14ac:dyDescent="0.25">
      <c r="A641" t="s">
        <v>130</v>
      </c>
      <c r="C641" s="6">
        <v>39889</v>
      </c>
      <c r="D641" s="5"/>
      <c r="E641" s="6"/>
      <c r="G641">
        <v>106</v>
      </c>
      <c r="H641" t="s">
        <v>117</v>
      </c>
      <c r="I641" s="7">
        <v>8.3000000000000007</v>
      </c>
      <c r="J641">
        <v>750</v>
      </c>
      <c r="K641" s="5">
        <f t="shared" si="10"/>
        <v>160.64257028112448</v>
      </c>
      <c r="L641" s="5"/>
      <c r="M641" s="8"/>
      <c r="N641" s="8"/>
      <c r="O641" s="8"/>
      <c r="P641" s="8"/>
      <c r="Q641" s="5"/>
      <c r="R641" s="5"/>
      <c r="S641" s="5"/>
      <c r="T641" s="5"/>
      <c r="U641" s="5"/>
      <c r="V641" s="5"/>
      <c r="W641" s="5"/>
      <c r="X641" s="8"/>
      <c r="Y641" s="8"/>
      <c r="Z641" s="8"/>
      <c r="AA641" s="8"/>
      <c r="AB641" s="8"/>
      <c r="AC641" s="5">
        <v>819.45867691312355</v>
      </c>
      <c r="AD641" s="8"/>
      <c r="AE641" s="8"/>
      <c r="AF641" s="8"/>
      <c r="AG641" s="8"/>
      <c r="AH641" s="8"/>
      <c r="AI641" s="8"/>
      <c r="AJ641" s="5">
        <v>280.48546694381048</v>
      </c>
      <c r="AK641" s="8">
        <v>3.9668075217878358</v>
      </c>
      <c r="AL641" s="8"/>
      <c r="AM641" s="8"/>
      <c r="AN641" s="8"/>
      <c r="AO641" s="8"/>
      <c r="AP641" s="8"/>
      <c r="AQ641" s="9">
        <f>AK641/AJ641</f>
        <v>1.4142649047062765E-2</v>
      </c>
      <c r="AR641" s="8"/>
      <c r="AS641" s="8"/>
      <c r="AT641" s="8"/>
      <c r="AU641" s="5">
        <v>36.401423540180488</v>
      </c>
      <c r="AV641" s="5"/>
      <c r="AW641" s="5"/>
      <c r="AX641" s="5"/>
      <c r="AY641" s="5">
        <v>270.51483711839018</v>
      </c>
      <c r="AZ641" s="5"/>
      <c r="BA641" s="5"/>
      <c r="BB641" s="5"/>
      <c r="BC641" s="5"/>
      <c r="BD641" s="5"/>
      <c r="BE641" s="5"/>
      <c r="BF641" s="5">
        <v>47.214625851477962</v>
      </c>
      <c r="BG641" s="5">
        <v>69.855429288648452</v>
      </c>
      <c r="BH641" s="5">
        <v>423.98631579869709</v>
      </c>
      <c r="BI641" s="8"/>
      <c r="BJ641" s="5"/>
      <c r="BK641" s="5">
        <f>AC641+AJ641+BH641</f>
        <v>1523.9304596556312</v>
      </c>
      <c r="BL641" s="5"/>
      <c r="BM641" s="8">
        <f>BH641/BK641</f>
        <v>0.27821893913355272</v>
      </c>
      <c r="BN641" s="8"/>
      <c r="BO641" s="7"/>
      <c r="BP641" s="5"/>
      <c r="BQ641" s="5"/>
      <c r="BR641" s="5"/>
      <c r="BS641" s="5"/>
      <c r="BT641" s="7"/>
      <c r="BU641" s="7"/>
      <c r="BV641" s="7"/>
      <c r="BW641" s="7"/>
      <c r="BX641" s="8">
        <f>AC641/BK641</f>
        <v>0.53772708047209716</v>
      </c>
      <c r="BY641" s="8">
        <f>AJ641/BK641</f>
        <v>0.18405398039435009</v>
      </c>
      <c r="BZ641" s="8">
        <f>BH641/BK641</f>
        <v>0.27821893913355272</v>
      </c>
      <c r="CA641" s="5">
        <v>389.16764044578741</v>
      </c>
      <c r="CB641" s="5">
        <v>241.61904201362421</v>
      </c>
      <c r="CC641" s="5">
        <v>122.53922183632031</v>
      </c>
      <c r="CD641" s="5">
        <v>8.8340244325941395</v>
      </c>
      <c r="CE641" s="5"/>
      <c r="CF641" s="5"/>
      <c r="CG641" s="5"/>
      <c r="CH641" s="5"/>
      <c r="CI641" s="5">
        <v>16.175352163248679</v>
      </c>
      <c r="CJ641" s="5"/>
      <c r="CK641" s="8"/>
      <c r="CL641" s="5"/>
      <c r="CM641" s="5"/>
      <c r="CN641" s="8"/>
      <c r="CO641" s="5"/>
      <c r="CP641" s="5"/>
      <c r="CQ641" s="5"/>
      <c r="CR641" s="8"/>
      <c r="CS641" s="8"/>
      <c r="CT641" s="8"/>
      <c r="CU641" s="8"/>
      <c r="CV641" s="8"/>
      <c r="CW641" s="8"/>
      <c r="CX641" s="8"/>
      <c r="CY641" s="8"/>
      <c r="CZ641" s="8"/>
      <c r="DA641" s="8"/>
      <c r="DB641" s="8"/>
      <c r="DC641" s="8"/>
      <c r="DD641" s="8"/>
      <c r="DE641" s="8"/>
      <c r="DF641" s="8"/>
      <c r="DG641" s="8"/>
      <c r="DH641" s="8"/>
      <c r="DI641" s="8"/>
      <c r="DJ641" s="8"/>
      <c r="DK641" s="8"/>
      <c r="DL641" s="8"/>
      <c r="DM641" s="8"/>
      <c r="DN641" s="8"/>
      <c r="DO641" s="8"/>
      <c r="DP641" s="8"/>
      <c r="DQ641" s="8"/>
      <c r="DR641" s="8"/>
      <c r="DS641" s="8"/>
      <c r="DT641" s="8"/>
      <c r="DU641" s="8"/>
      <c r="DV641" s="8"/>
      <c r="DW641" s="8"/>
      <c r="DX641" s="8"/>
      <c r="DY641" s="8"/>
      <c r="DZ641" s="8"/>
      <c r="EA641" s="8"/>
      <c r="EB641" s="8"/>
      <c r="EC641" s="8"/>
      <c r="ED641" s="8"/>
      <c r="EE641" s="8"/>
      <c r="EF641" s="8"/>
      <c r="EG641" s="8"/>
      <c r="EH641" s="8"/>
      <c r="EI641" s="8"/>
      <c r="EJ641" s="8"/>
      <c r="EK641" s="8"/>
      <c r="EL641" s="8"/>
      <c r="EM641" s="8"/>
      <c r="EN641" s="8"/>
      <c r="EO641" s="8"/>
      <c r="EP641" s="8"/>
      <c r="EQ641" s="8"/>
      <c r="ER641" s="8"/>
      <c r="ES641" s="8"/>
      <c r="ET641" s="8"/>
      <c r="EU641" s="8"/>
      <c r="EV641" s="8"/>
      <c r="EW641" s="8"/>
      <c r="EX641" s="8"/>
      <c r="EY641" s="8"/>
      <c r="EZ641" s="8"/>
      <c r="FA641" s="8"/>
      <c r="FB641" s="8"/>
      <c r="FC641" s="8"/>
      <c r="FD641" s="8"/>
      <c r="FE641" s="8"/>
      <c r="FF641" s="8"/>
      <c r="FG641" s="8"/>
      <c r="FH641" s="8"/>
      <c r="FI641" s="8"/>
      <c r="FJ641" s="8"/>
    </row>
    <row r="642" spans="1:166" x14ac:dyDescent="0.25">
      <c r="A642" t="s">
        <v>130</v>
      </c>
      <c r="C642" s="6">
        <v>39895</v>
      </c>
      <c r="D642" s="5"/>
      <c r="E642" s="6"/>
      <c r="G642">
        <v>112</v>
      </c>
      <c r="H642" t="s">
        <v>117</v>
      </c>
      <c r="I642" s="7">
        <v>8.3000000000000007</v>
      </c>
      <c r="J642">
        <v>750</v>
      </c>
      <c r="K642" s="5">
        <f t="shared" si="10"/>
        <v>160.64257028112448</v>
      </c>
      <c r="L642" s="5"/>
      <c r="M642" s="8"/>
      <c r="N642" s="7">
        <v>29.8</v>
      </c>
      <c r="O642" s="7"/>
      <c r="P642" s="7"/>
      <c r="Q642" s="5"/>
      <c r="R642" s="5"/>
      <c r="S642" s="5"/>
      <c r="T642" s="5"/>
      <c r="U642" s="5"/>
      <c r="V642" s="5"/>
      <c r="W642" s="5"/>
      <c r="X642" s="8"/>
      <c r="Y642" s="8"/>
      <c r="Z642" s="8"/>
      <c r="AA642" s="8"/>
      <c r="AB642" s="8"/>
      <c r="AC642" s="5"/>
      <c r="AD642" s="8"/>
      <c r="AE642" s="8"/>
      <c r="AF642" s="8"/>
      <c r="AG642" s="8"/>
      <c r="AH642" s="8"/>
      <c r="AI642" s="8"/>
      <c r="AJ642" s="5"/>
      <c r="AK642" s="8"/>
      <c r="AL642" s="8"/>
      <c r="AM642" s="8"/>
      <c r="AN642" s="8"/>
      <c r="AO642" s="8"/>
      <c r="AP642" s="8"/>
      <c r="AQ642" s="9"/>
      <c r="AR642" s="8"/>
      <c r="AS642" s="8"/>
      <c r="AT642" s="8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8"/>
      <c r="BJ642" s="5"/>
      <c r="BK642" s="5"/>
      <c r="BL642" s="5"/>
      <c r="BM642" s="8"/>
      <c r="BN642" s="8"/>
      <c r="BO642" s="7"/>
      <c r="BP642" s="5"/>
      <c r="BQ642" s="5"/>
      <c r="BR642" s="5"/>
      <c r="BS642" s="5"/>
      <c r="BT642" s="7"/>
      <c r="BU642" s="7"/>
      <c r="BV642" s="7"/>
      <c r="BW642" s="7"/>
      <c r="BX642" s="7"/>
      <c r="BY642" s="7"/>
      <c r="BZ642" s="7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8"/>
      <c r="CL642" s="5"/>
      <c r="CM642" s="5"/>
      <c r="CN642" s="8"/>
      <c r="CO642" s="5"/>
      <c r="CP642" s="5"/>
      <c r="CQ642" s="5"/>
      <c r="CR642" s="8"/>
      <c r="CS642" s="8"/>
      <c r="CT642" s="8"/>
      <c r="CU642" s="8"/>
      <c r="CV642" s="8"/>
      <c r="CW642" s="8"/>
      <c r="CX642" s="8"/>
      <c r="CY642" s="8"/>
      <c r="CZ642" s="8"/>
      <c r="DA642" s="8"/>
      <c r="DB642" s="8"/>
      <c r="DC642" s="8"/>
      <c r="DD642" s="8"/>
      <c r="DE642" s="8"/>
      <c r="DF642" s="8"/>
      <c r="DG642" s="8"/>
      <c r="DH642" s="8"/>
      <c r="DI642" s="8"/>
      <c r="DJ642" s="8"/>
      <c r="DK642" s="8"/>
      <c r="DL642" s="8"/>
      <c r="DM642" s="8"/>
      <c r="DN642" s="8"/>
      <c r="DO642" s="8"/>
      <c r="DP642" s="8"/>
      <c r="DQ642" s="8"/>
      <c r="DR642" s="8"/>
      <c r="DS642" s="8"/>
      <c r="DT642" s="8"/>
      <c r="DU642" s="8"/>
      <c r="DV642" s="8"/>
      <c r="DW642" s="8"/>
      <c r="DX642" s="8"/>
      <c r="DY642" s="8"/>
      <c r="DZ642" s="8"/>
      <c r="EA642" s="8"/>
      <c r="EB642" s="8"/>
      <c r="EC642" s="8"/>
      <c r="ED642" s="8"/>
      <c r="EE642" s="8"/>
      <c r="EF642" s="8"/>
      <c r="EG642" s="8"/>
      <c r="EH642" s="8"/>
      <c r="EI642" s="8"/>
      <c r="EJ642" s="8"/>
      <c r="EK642" s="8"/>
      <c r="EL642" s="8"/>
      <c r="EM642" s="8"/>
      <c r="EN642" s="8"/>
      <c r="EO642" s="8"/>
      <c r="EP642" s="8"/>
      <c r="EQ642" s="8"/>
      <c r="ER642" s="8"/>
      <c r="ES642" s="8"/>
      <c r="ET642" s="8"/>
      <c r="EU642" s="8"/>
      <c r="EV642" s="8"/>
      <c r="EW642" s="8"/>
      <c r="EX642" s="8"/>
      <c r="EY642" s="8"/>
      <c r="EZ642" s="8"/>
      <c r="FA642" s="8"/>
      <c r="FB642" s="8"/>
      <c r="FC642" s="8"/>
      <c r="FD642" s="8"/>
      <c r="FE642" s="8"/>
      <c r="FF642" s="8"/>
      <c r="FG642" s="8"/>
      <c r="FH642" s="8"/>
      <c r="FI642" s="8"/>
      <c r="FJ642" s="8"/>
    </row>
    <row r="643" spans="1:166" x14ac:dyDescent="0.25">
      <c r="A643" t="s">
        <v>130</v>
      </c>
      <c r="C643" s="6">
        <v>39904</v>
      </c>
      <c r="D643" s="5"/>
      <c r="E643" s="6"/>
      <c r="G643">
        <v>121</v>
      </c>
      <c r="H643" t="s">
        <v>117</v>
      </c>
      <c r="I643" s="7">
        <v>8.3000000000000007</v>
      </c>
      <c r="J643">
        <v>750</v>
      </c>
      <c r="K643" s="5">
        <f t="shared" si="10"/>
        <v>160.64257028112448</v>
      </c>
      <c r="L643" s="5"/>
      <c r="M643" s="8"/>
      <c r="N643" s="8"/>
      <c r="O643" s="8"/>
      <c r="P643" s="8"/>
      <c r="Q643" s="5"/>
      <c r="R643" s="5"/>
      <c r="S643" s="5"/>
      <c r="T643" s="5"/>
      <c r="U643" s="5"/>
      <c r="V643" s="5"/>
      <c r="W643" s="5"/>
      <c r="X643" s="8"/>
      <c r="Y643" s="8"/>
      <c r="Z643" s="8"/>
      <c r="AA643" s="8"/>
      <c r="AB643" s="8"/>
      <c r="AC643" s="5"/>
      <c r="AD643" s="8"/>
      <c r="AE643" s="8"/>
      <c r="AF643" s="8"/>
      <c r="AG643" s="8"/>
      <c r="AH643" s="8"/>
      <c r="AI643" s="8"/>
      <c r="AJ643" s="5"/>
      <c r="AK643" s="8"/>
      <c r="AL643" s="8"/>
      <c r="AM643" s="8"/>
      <c r="AN643" s="8"/>
      <c r="AO643" s="8"/>
      <c r="AP643" s="8"/>
      <c r="AQ643" s="9"/>
      <c r="AR643" s="8"/>
      <c r="AS643" s="8"/>
      <c r="AT643" s="8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8"/>
      <c r="BJ643" s="5"/>
      <c r="BK643" s="5"/>
      <c r="BL643" s="5"/>
      <c r="BM643" s="8"/>
      <c r="BN643" s="8"/>
      <c r="BO643" s="7"/>
      <c r="BP643" s="5"/>
      <c r="BQ643" s="5"/>
      <c r="BR643" s="5"/>
      <c r="BS643" s="5"/>
      <c r="BT643" s="7"/>
      <c r="BU643" s="7"/>
      <c r="BV643" s="7"/>
      <c r="BW643" s="7"/>
      <c r="BX643" s="7"/>
      <c r="BY643" s="7"/>
      <c r="BZ643" s="7"/>
      <c r="CA643" s="5"/>
      <c r="CB643" s="5"/>
      <c r="CC643" s="5"/>
      <c r="CD643" s="5"/>
      <c r="CE643" s="5"/>
      <c r="CF643" s="5"/>
      <c r="CG643" s="5"/>
      <c r="CH643" s="5"/>
      <c r="CI643" s="5"/>
      <c r="CJ643" s="5">
        <v>1.418081946079256</v>
      </c>
      <c r="CK643" s="8">
        <v>3.9258199999999999</v>
      </c>
      <c r="CL643" s="5"/>
      <c r="CM643" s="5"/>
      <c r="CN643" s="8"/>
      <c r="CO643" s="5"/>
      <c r="CP643" s="5"/>
      <c r="CQ643" s="5"/>
      <c r="CR643" s="8"/>
      <c r="CS643" s="8"/>
      <c r="CT643" s="8"/>
      <c r="CU643" s="8"/>
      <c r="CV643" s="8"/>
      <c r="CW643" s="8"/>
      <c r="CX643" s="8"/>
      <c r="CY643" s="8"/>
      <c r="CZ643" s="8"/>
      <c r="DA643" s="8"/>
      <c r="DB643" s="8"/>
      <c r="DC643" s="8"/>
      <c r="DD643" s="8"/>
      <c r="DE643" s="8"/>
      <c r="DF643" s="8"/>
      <c r="DG643" s="8"/>
      <c r="DH643" s="8"/>
      <c r="DI643" s="8"/>
      <c r="DJ643" s="8"/>
      <c r="DK643" s="8"/>
      <c r="DL643" s="8"/>
      <c r="DM643" s="8"/>
      <c r="DN643" s="8"/>
      <c r="DO643" s="8"/>
      <c r="DP643" s="8"/>
      <c r="DQ643" s="8"/>
      <c r="DR643" s="8"/>
      <c r="DS643" s="8"/>
      <c r="DT643" s="8"/>
      <c r="DU643" s="8"/>
      <c r="DV643" s="8"/>
      <c r="DW643" s="8"/>
      <c r="DX643" s="8"/>
      <c r="DY643" s="8"/>
      <c r="DZ643" s="8"/>
      <c r="EA643" s="8"/>
      <c r="EB643" s="8"/>
      <c r="EC643" s="8"/>
      <c r="ED643" s="8"/>
      <c r="EE643" s="8"/>
      <c r="EF643" s="8"/>
      <c r="EG643" s="8"/>
      <c r="EH643" s="8"/>
      <c r="EI643" s="8"/>
      <c r="EJ643" s="8"/>
      <c r="EK643" s="8"/>
      <c r="EL643" s="8"/>
      <c r="EM643" s="8"/>
      <c r="EN643" s="8"/>
      <c r="EO643" s="8"/>
      <c r="EP643" s="8"/>
      <c r="EQ643" s="8"/>
      <c r="ER643" s="8"/>
      <c r="ES643" s="8"/>
      <c r="ET643" s="8"/>
      <c r="EU643" s="8"/>
      <c r="EV643" s="8"/>
      <c r="EW643" s="8"/>
      <c r="EX643" s="8"/>
      <c r="EY643" s="8"/>
      <c r="EZ643" s="8"/>
      <c r="FA643" s="8"/>
      <c r="FB643" s="8"/>
      <c r="FC643" s="8"/>
      <c r="FD643" s="8"/>
      <c r="FE643" s="8"/>
      <c r="FF643" s="8"/>
      <c r="FG643" s="8"/>
      <c r="FH643" s="8"/>
      <c r="FI643" s="8"/>
      <c r="FJ643" s="8"/>
    </row>
    <row r="644" spans="1:166" x14ac:dyDescent="0.25">
      <c r="A644" t="s">
        <v>130</v>
      </c>
      <c r="C644" s="6">
        <v>39910</v>
      </c>
      <c r="D644" s="5"/>
      <c r="E644" s="6"/>
      <c r="G644">
        <v>127</v>
      </c>
      <c r="H644" t="s">
        <v>117</v>
      </c>
      <c r="I644" s="7">
        <v>8.3000000000000007</v>
      </c>
      <c r="J644">
        <v>750</v>
      </c>
      <c r="K644" s="5">
        <f t="shared" si="10"/>
        <v>160.64257028112448</v>
      </c>
      <c r="L644" s="5"/>
      <c r="M644" s="8"/>
      <c r="N644" s="8"/>
      <c r="O644" s="8"/>
      <c r="P644" s="8"/>
      <c r="Q644" s="5"/>
      <c r="R644" s="5"/>
      <c r="S644" s="5"/>
      <c r="T644" s="5"/>
      <c r="U644" s="5"/>
      <c r="V644" s="5"/>
      <c r="W644" s="5"/>
      <c r="X644" s="8"/>
      <c r="Y644" s="8"/>
      <c r="Z644" s="8"/>
      <c r="AA644" s="8"/>
      <c r="AB644" s="8"/>
      <c r="AC644" s="5">
        <v>857.13009892947014</v>
      </c>
      <c r="AD644" s="8"/>
      <c r="AE644" s="8"/>
      <c r="AF644" s="8"/>
      <c r="AG644" s="8"/>
      <c r="AH644" s="8"/>
      <c r="AI644" s="8"/>
      <c r="AJ644" s="5">
        <v>268.98098665470195</v>
      </c>
      <c r="AK644" s="8">
        <v>3.4066868988911074</v>
      </c>
      <c r="AL644" s="8"/>
      <c r="AM644" s="8"/>
      <c r="AN644" s="8"/>
      <c r="AO644" s="8"/>
      <c r="AP644" s="8"/>
      <c r="AQ644" s="9">
        <f>AK644/AJ644</f>
        <v>1.2665158758096021E-2</v>
      </c>
      <c r="AR644" s="8"/>
      <c r="AS644" s="8"/>
      <c r="AT644" s="8"/>
      <c r="AU644" s="5">
        <v>12.31768486717913</v>
      </c>
      <c r="AV644" s="5"/>
      <c r="AW644" s="5"/>
      <c r="AX644" s="5"/>
      <c r="AY644" s="5">
        <v>276.18850878069537</v>
      </c>
      <c r="AZ644" s="5"/>
      <c r="BA644" s="5"/>
      <c r="BB644" s="5"/>
      <c r="BC644" s="5"/>
      <c r="BD644" s="5"/>
      <c r="BE644" s="5"/>
      <c r="BF644" s="5">
        <v>116.70979115453235</v>
      </c>
      <c r="BG644" s="5">
        <v>217.75409859939117</v>
      </c>
      <c r="BH644" s="5">
        <v>622.97008340179809</v>
      </c>
      <c r="BI644" s="8"/>
      <c r="BJ644" s="5"/>
      <c r="BK644" s="5">
        <f>AC644+AJ644+BH644</f>
        <v>1749.0811689859702</v>
      </c>
      <c r="BL644" s="5"/>
      <c r="BM644" s="8">
        <f>BH644/BK644</f>
        <v>0.35616991049247015</v>
      </c>
      <c r="BN644" s="8"/>
      <c r="BO644" s="7"/>
      <c r="BP644" s="5"/>
      <c r="BQ644" s="5"/>
      <c r="BR644" s="5"/>
      <c r="BS644" s="5"/>
      <c r="BT644" s="7"/>
      <c r="BU644" s="7"/>
      <c r="BV644" s="7"/>
      <c r="BW644" s="7"/>
      <c r="BX644" s="8">
        <f>AC644/BK644</f>
        <v>0.49004592475624864</v>
      </c>
      <c r="BY644" s="8">
        <f>AJ644/BK644</f>
        <v>0.1537841647512812</v>
      </c>
      <c r="BZ644" s="8">
        <f>BH644/BK644</f>
        <v>0.35616991049247015</v>
      </c>
      <c r="CA644" s="5">
        <v>280.06977835665759</v>
      </c>
      <c r="CB644" s="5">
        <v>77.773594466092277</v>
      </c>
      <c r="CC644" s="5">
        <v>129.53389131600341</v>
      </c>
      <c r="CD644" s="5">
        <v>38.461694055731492</v>
      </c>
      <c r="CE644" s="5"/>
      <c r="CF644" s="5"/>
      <c r="CG644" s="5"/>
      <c r="CH644" s="5"/>
      <c r="CI644" s="5">
        <v>34.300598518830419</v>
      </c>
      <c r="CJ644" s="5"/>
      <c r="CK644" s="8"/>
      <c r="CL644" s="5"/>
      <c r="CM644" s="5"/>
      <c r="CN644" s="8"/>
      <c r="CO644" s="5"/>
      <c r="CP644" s="5"/>
      <c r="CQ644" s="5"/>
      <c r="CR644" s="8"/>
      <c r="CS644" s="8"/>
      <c r="CT644" s="8"/>
      <c r="CU644" s="8"/>
      <c r="CV644" s="8"/>
      <c r="CW644" s="8"/>
      <c r="CX644" s="8"/>
      <c r="CY644" s="8"/>
      <c r="CZ644" s="8"/>
      <c r="DA644" s="8"/>
      <c r="DB644" s="8"/>
      <c r="DC644" s="8"/>
      <c r="DD644" s="8"/>
      <c r="DE644" s="8"/>
      <c r="DF644" s="8"/>
      <c r="DG644" s="8"/>
      <c r="DH644" s="8"/>
      <c r="DI644" s="8"/>
      <c r="DJ644" s="8"/>
      <c r="DK644" s="8"/>
      <c r="DL644" s="8"/>
      <c r="DM644" s="8"/>
      <c r="DN644" s="8"/>
      <c r="DO644" s="8"/>
      <c r="DP644" s="8"/>
      <c r="DQ644" s="8"/>
      <c r="DR644" s="8"/>
      <c r="DS644" s="8"/>
      <c r="DT644" s="8"/>
      <c r="DU644" s="8"/>
      <c r="DV644" s="8"/>
      <c r="DW644" s="8"/>
      <c r="DX644" s="8"/>
      <c r="DY644" s="8"/>
      <c r="DZ644" s="8"/>
      <c r="EA644" s="8"/>
      <c r="EB644" s="8"/>
      <c r="EC644" s="8"/>
      <c r="ED644" s="8"/>
      <c r="EE644" s="8"/>
      <c r="EF644" s="8"/>
      <c r="EG644" s="8"/>
      <c r="EH644" s="8"/>
      <c r="EI644" s="8"/>
      <c r="EJ644" s="8"/>
      <c r="EK644" s="8"/>
      <c r="EL644" s="8"/>
      <c r="EM644" s="8"/>
      <c r="EN644" s="8"/>
      <c r="EO644" s="8"/>
      <c r="EP644" s="8"/>
      <c r="EQ644" s="8"/>
      <c r="ER644" s="8"/>
      <c r="ES644" s="8"/>
      <c r="ET644" s="8"/>
      <c r="EU644" s="8"/>
      <c r="EV644" s="8"/>
      <c r="EW644" s="8"/>
      <c r="EX644" s="8"/>
      <c r="EY644" s="8"/>
      <c r="EZ644" s="8"/>
      <c r="FA644" s="8"/>
      <c r="FB644" s="8"/>
      <c r="FC644" s="8"/>
      <c r="FD644" s="8"/>
      <c r="FE644" s="8"/>
      <c r="FF644" s="8"/>
      <c r="FG644" s="8"/>
      <c r="FH644" s="8"/>
      <c r="FI644" s="8"/>
      <c r="FJ644" s="8"/>
    </row>
    <row r="645" spans="1:166" x14ac:dyDescent="0.25">
      <c r="A645" t="s">
        <v>130</v>
      </c>
      <c r="C645" s="6">
        <v>39911</v>
      </c>
      <c r="D645" s="5"/>
      <c r="E645" s="6"/>
      <c r="G645">
        <v>128</v>
      </c>
      <c r="H645" t="s">
        <v>117</v>
      </c>
      <c r="I645" s="7">
        <v>8.3000000000000007</v>
      </c>
      <c r="J645">
        <v>750</v>
      </c>
      <c r="K645" s="5">
        <f t="shared" si="10"/>
        <v>160.64257028112448</v>
      </c>
      <c r="L645" s="5"/>
      <c r="M645" s="8"/>
      <c r="N645" s="8"/>
      <c r="O645" s="8"/>
      <c r="P645" s="8"/>
      <c r="Q645" s="5"/>
      <c r="R645" s="5"/>
      <c r="S645" s="5"/>
      <c r="T645" s="5"/>
      <c r="U645" s="5"/>
      <c r="V645" s="5"/>
      <c r="W645" s="5"/>
      <c r="X645" s="8"/>
      <c r="Y645" s="8"/>
      <c r="Z645" s="8"/>
      <c r="AA645" s="8"/>
      <c r="AB645" s="8"/>
      <c r="AC645" s="5"/>
      <c r="AD645" s="8"/>
      <c r="AE645" s="8"/>
      <c r="AF645" s="8"/>
      <c r="AG645" s="8"/>
      <c r="AH645" s="8"/>
      <c r="AI645" s="8"/>
      <c r="AJ645" s="5"/>
      <c r="AK645" s="8"/>
      <c r="AL645" s="8"/>
      <c r="AM645" s="8"/>
      <c r="AN645" s="8"/>
      <c r="AO645" s="8"/>
      <c r="AP645" s="8"/>
      <c r="AQ645" s="9"/>
      <c r="AR645" s="8"/>
      <c r="AS645" s="8"/>
      <c r="AT645" s="8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8"/>
      <c r="BJ645" s="5"/>
      <c r="BK645" s="5"/>
      <c r="BL645" s="5"/>
      <c r="BM645" s="8"/>
      <c r="BN645" s="8"/>
      <c r="BO645" s="7"/>
      <c r="BP645" s="5"/>
      <c r="BQ645" s="5"/>
      <c r="BR645" s="5"/>
      <c r="BS645" s="5"/>
      <c r="BT645" s="7"/>
      <c r="BU645" s="7"/>
      <c r="BV645" s="7"/>
      <c r="BW645" s="7"/>
      <c r="BX645" s="7"/>
      <c r="BY645" s="7"/>
      <c r="BZ645" s="7"/>
      <c r="CA645" s="5"/>
      <c r="CB645" s="5"/>
      <c r="CC645" s="5"/>
      <c r="CD645" s="5"/>
      <c r="CE645" s="5"/>
      <c r="CF645" s="5"/>
      <c r="CG645" s="5"/>
      <c r="CH645" s="5"/>
      <c r="CI645" s="5"/>
      <c r="CJ645" s="5">
        <v>9.8481026848270847</v>
      </c>
      <c r="CK645" s="8">
        <v>4.9804480144149998</v>
      </c>
      <c r="CL645" s="5"/>
      <c r="CM645" s="5"/>
      <c r="CN645" s="8"/>
      <c r="CO645" s="5"/>
      <c r="CP645" s="5"/>
      <c r="CQ645" s="5"/>
      <c r="CR645" s="8"/>
      <c r="CS645" s="8"/>
      <c r="CT645" s="8"/>
      <c r="CU645" s="8"/>
      <c r="CV645" s="8"/>
      <c r="CW645" s="8"/>
      <c r="CX645" s="8"/>
      <c r="CY645" s="8"/>
      <c r="CZ645" s="8"/>
      <c r="DA645" s="8"/>
      <c r="DB645" s="8"/>
      <c r="DC645" s="8"/>
      <c r="DD645" s="8"/>
      <c r="DE645" s="8"/>
      <c r="DF645" s="8"/>
      <c r="DG645" s="8"/>
      <c r="DH645" s="8"/>
      <c r="DI645" s="8"/>
      <c r="DJ645" s="8"/>
      <c r="DK645" s="8"/>
      <c r="DL645" s="8"/>
      <c r="DM645" s="8"/>
      <c r="DN645" s="8"/>
      <c r="DO645" s="8"/>
      <c r="DP645" s="8"/>
      <c r="DQ645" s="8"/>
      <c r="DR645" s="8"/>
      <c r="DS645" s="8"/>
      <c r="DT645" s="8"/>
      <c r="DU645" s="8"/>
      <c r="DV645" s="8"/>
      <c r="DW645" s="8"/>
      <c r="DX645" s="8"/>
      <c r="DY645" s="8"/>
      <c r="DZ645" s="8"/>
      <c r="EA645" s="8"/>
      <c r="EB645" s="8"/>
      <c r="EC645" s="8"/>
      <c r="ED645" s="8"/>
      <c r="EE645" s="8"/>
      <c r="EF645" s="8"/>
      <c r="EG645" s="8"/>
      <c r="EH645" s="8"/>
      <c r="EI645" s="8"/>
      <c r="EJ645" s="8"/>
      <c r="EK645" s="8"/>
      <c r="EL645" s="8"/>
      <c r="EM645" s="8"/>
      <c r="EN645" s="8"/>
      <c r="EO645" s="8"/>
      <c r="EP645" s="8"/>
      <c r="EQ645" s="8"/>
      <c r="ER645" s="8"/>
      <c r="ES645" s="8"/>
      <c r="ET645" s="8"/>
      <c r="EU645" s="8"/>
      <c r="EV645" s="8"/>
      <c r="EW645" s="8"/>
      <c r="EX645" s="8"/>
      <c r="EY645" s="8"/>
      <c r="EZ645" s="8"/>
      <c r="FA645" s="8"/>
      <c r="FB645" s="8"/>
      <c r="FC645" s="8"/>
      <c r="FD645" s="8"/>
      <c r="FE645" s="8"/>
      <c r="FF645" s="8"/>
      <c r="FG645" s="8"/>
      <c r="FH645" s="8"/>
      <c r="FI645" s="8"/>
      <c r="FJ645" s="8"/>
    </row>
    <row r="646" spans="1:166" x14ac:dyDescent="0.25">
      <c r="A646" t="s">
        <v>130</v>
      </c>
      <c r="C646" s="6">
        <v>39920</v>
      </c>
      <c r="D646" s="5"/>
      <c r="E646" s="6"/>
      <c r="G646">
        <v>137</v>
      </c>
      <c r="H646" t="s">
        <v>117</v>
      </c>
      <c r="I646" s="7">
        <v>8.3000000000000007</v>
      </c>
      <c r="J646">
        <v>750</v>
      </c>
      <c r="K646" s="5">
        <f t="shared" si="10"/>
        <v>160.64257028112448</v>
      </c>
      <c r="L646" s="5"/>
      <c r="M646" s="8"/>
      <c r="N646" s="8"/>
      <c r="O646" s="8"/>
      <c r="P646" s="8"/>
      <c r="Q646" s="5"/>
      <c r="R646" s="5"/>
      <c r="S646" s="5"/>
      <c r="T646" s="5"/>
      <c r="U646" s="5"/>
      <c r="V646" s="5"/>
      <c r="W646" s="5"/>
      <c r="X646" s="8"/>
      <c r="Y646" s="8"/>
      <c r="Z646" s="8"/>
      <c r="AA646" s="8"/>
      <c r="AB646" s="8"/>
      <c r="AC646" s="5"/>
      <c r="AD646" s="8"/>
      <c r="AE646" s="8"/>
      <c r="AF646" s="8"/>
      <c r="AG646" s="8"/>
      <c r="AH646" s="8"/>
      <c r="AI646" s="8"/>
      <c r="AJ646" s="5"/>
      <c r="AK646" s="8"/>
      <c r="AL646" s="8"/>
      <c r="AM646" s="8"/>
      <c r="AN646" s="8"/>
      <c r="AO646" s="8"/>
      <c r="AP646" s="8"/>
      <c r="AQ646" s="9"/>
      <c r="AR646" s="8"/>
      <c r="AS646" s="8"/>
      <c r="AT646" s="8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8"/>
      <c r="BJ646" s="5"/>
      <c r="BK646" s="5"/>
      <c r="BL646" s="5"/>
      <c r="BM646" s="8"/>
      <c r="BN646" s="8"/>
      <c r="BO646" s="7"/>
      <c r="BP646" s="5"/>
      <c r="BQ646" s="5"/>
      <c r="BR646" s="5"/>
      <c r="BS646" s="5"/>
      <c r="BT646" s="7"/>
      <c r="BU646" s="7"/>
      <c r="BV646" s="7"/>
      <c r="BW646" s="7"/>
      <c r="BX646" s="7"/>
      <c r="BY646" s="7"/>
      <c r="BZ646" s="7"/>
      <c r="CA646" s="5"/>
      <c r="CB646" s="5"/>
      <c r="CC646" s="5"/>
      <c r="CD646" s="5"/>
      <c r="CE646" s="5"/>
      <c r="CF646" s="5"/>
      <c r="CG646" s="5"/>
      <c r="CH646" s="5"/>
      <c r="CI646" s="5"/>
      <c r="CJ646" s="5">
        <v>15.391513928591449</v>
      </c>
      <c r="CK646" s="8">
        <v>5.3106499238602831</v>
      </c>
      <c r="CL646" s="5"/>
      <c r="CM646" s="5"/>
      <c r="CN646" s="8"/>
      <c r="CO646" s="5"/>
      <c r="CP646" s="5"/>
      <c r="CQ646" s="5"/>
      <c r="CR646" s="8"/>
      <c r="CS646" s="8"/>
      <c r="CT646" s="8"/>
      <c r="CU646" s="8"/>
      <c r="CV646" s="8"/>
      <c r="CW646" s="8"/>
      <c r="CX646" s="8"/>
      <c r="CY646" s="8"/>
      <c r="CZ646" s="8"/>
      <c r="DA646" s="8"/>
      <c r="DB646" s="8"/>
      <c r="DC646" s="8"/>
      <c r="DD646" s="8"/>
      <c r="DE646" s="8"/>
      <c r="DF646" s="8"/>
      <c r="DG646" s="8"/>
      <c r="DH646" s="8"/>
      <c r="DI646" s="8"/>
      <c r="DJ646" s="8"/>
      <c r="DK646" s="8"/>
      <c r="DL646" s="8"/>
      <c r="DM646" s="8"/>
      <c r="DN646" s="8"/>
      <c r="DO646" s="8"/>
      <c r="DP646" s="8"/>
      <c r="DQ646" s="8"/>
      <c r="DR646" s="8"/>
      <c r="DS646" s="8"/>
      <c r="DT646" s="8"/>
      <c r="DU646" s="8"/>
      <c r="DV646" s="8"/>
      <c r="DW646" s="8"/>
      <c r="DX646" s="8"/>
      <c r="DY646" s="8"/>
      <c r="DZ646" s="8"/>
      <c r="EA646" s="8"/>
      <c r="EB646" s="8"/>
      <c r="EC646" s="8"/>
      <c r="ED646" s="8"/>
      <c r="EE646" s="8"/>
      <c r="EF646" s="8"/>
      <c r="EG646" s="8"/>
      <c r="EH646" s="8"/>
      <c r="EI646" s="8"/>
      <c r="EJ646" s="8"/>
      <c r="EK646" s="8"/>
      <c r="EL646" s="8"/>
      <c r="EM646" s="8"/>
      <c r="EN646" s="8"/>
      <c r="EO646" s="8"/>
      <c r="EP646" s="8"/>
      <c r="EQ646" s="8"/>
      <c r="ER646" s="8"/>
      <c r="ES646" s="8"/>
      <c r="ET646" s="8"/>
      <c r="EU646" s="8"/>
      <c r="EV646" s="8"/>
      <c r="EW646" s="8"/>
      <c r="EX646" s="8"/>
      <c r="EY646" s="8"/>
      <c r="EZ646" s="8"/>
      <c r="FA646" s="8"/>
      <c r="FB646" s="8"/>
      <c r="FC646" s="8"/>
      <c r="FD646" s="8"/>
      <c r="FE646" s="8"/>
      <c r="FF646" s="8"/>
      <c r="FG646" s="8"/>
      <c r="FH646" s="8"/>
      <c r="FI646" s="8"/>
      <c r="FJ646" s="8"/>
    </row>
    <row r="647" spans="1:166" x14ac:dyDescent="0.25">
      <c r="A647" t="s">
        <v>130</v>
      </c>
      <c r="C647" s="6">
        <v>39925</v>
      </c>
      <c r="D647" s="5"/>
      <c r="E647" s="6"/>
      <c r="G647">
        <v>142</v>
      </c>
      <c r="H647" t="s">
        <v>117</v>
      </c>
      <c r="I647" s="7">
        <v>8.3000000000000007</v>
      </c>
      <c r="J647">
        <v>750</v>
      </c>
      <c r="K647" s="5">
        <f t="shared" si="10"/>
        <v>160.64257028112448</v>
      </c>
      <c r="L647" s="5"/>
      <c r="M647" s="8"/>
      <c r="N647" s="8"/>
      <c r="O647" s="8"/>
      <c r="P647" s="8"/>
      <c r="Q647" s="5"/>
      <c r="R647" s="5"/>
      <c r="S647" s="5"/>
      <c r="T647" s="5"/>
      <c r="U647" s="5"/>
      <c r="V647" s="5"/>
      <c r="W647" s="5"/>
      <c r="X647" s="8"/>
      <c r="Y647" s="8"/>
      <c r="Z647" s="8"/>
      <c r="AA647" s="8"/>
      <c r="AB647" s="8"/>
      <c r="AC647" s="5"/>
      <c r="AD647" s="8"/>
      <c r="AE647" s="8"/>
      <c r="AF647" s="8"/>
      <c r="AG647" s="8"/>
      <c r="AH647" s="8"/>
      <c r="AI647" s="8"/>
      <c r="AJ647" s="5"/>
      <c r="AK647" s="8"/>
      <c r="AL647" s="8"/>
      <c r="AM647" s="8"/>
      <c r="AN647" s="8"/>
      <c r="AO647" s="8"/>
      <c r="AP647" s="8"/>
      <c r="AQ647" s="9"/>
      <c r="AR647" s="8"/>
      <c r="AS647" s="8"/>
      <c r="AT647" s="8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8"/>
      <c r="BJ647" s="5"/>
      <c r="BK647" s="5"/>
      <c r="BL647" s="5"/>
      <c r="BM647" s="8"/>
      <c r="BN647" s="8"/>
      <c r="BO647" s="7"/>
      <c r="BP647" s="5"/>
      <c r="BQ647" s="5"/>
      <c r="BR647" s="5"/>
      <c r="BS647" s="5"/>
      <c r="BT647" s="7"/>
      <c r="BU647" s="7"/>
      <c r="BV647" s="7"/>
      <c r="BW647" s="7"/>
      <c r="BX647" s="7"/>
      <c r="BY647" s="7"/>
      <c r="BZ647" s="7"/>
      <c r="CA647" s="5"/>
      <c r="CB647" s="5"/>
      <c r="CC647" s="5"/>
      <c r="CD647" s="5"/>
      <c r="CE647" s="5"/>
      <c r="CF647" s="5"/>
      <c r="CG647" s="5"/>
      <c r="CH647" s="5"/>
      <c r="CI647" s="5"/>
      <c r="CJ647" s="5">
        <v>21.762606729817094</v>
      </c>
      <c r="CK647" s="8">
        <v>5.4817496944577293</v>
      </c>
      <c r="CL647" s="5"/>
      <c r="CM647" s="5"/>
      <c r="CN647" s="8"/>
      <c r="CO647" s="5"/>
      <c r="CP647" s="5"/>
      <c r="CQ647" s="5"/>
      <c r="CR647" s="8"/>
      <c r="CS647" s="8"/>
      <c r="CT647" s="8"/>
      <c r="CU647" s="8"/>
      <c r="CV647" s="8"/>
      <c r="CW647" s="8"/>
      <c r="CX647" s="8"/>
      <c r="CY647" s="8"/>
      <c r="CZ647" s="8"/>
      <c r="DA647" s="8"/>
      <c r="DB647" s="8"/>
      <c r="DC647" s="8"/>
      <c r="DD647" s="8"/>
      <c r="DE647" s="8"/>
      <c r="DF647" s="8"/>
      <c r="DG647" s="8"/>
      <c r="DH647" s="8"/>
      <c r="DI647" s="8"/>
      <c r="DJ647" s="8"/>
      <c r="DK647" s="8"/>
      <c r="DL647" s="8"/>
      <c r="DM647" s="8"/>
      <c r="DN647" s="8"/>
      <c r="DO647" s="8"/>
      <c r="DP647" s="8"/>
      <c r="DQ647" s="8"/>
      <c r="DR647" s="8"/>
      <c r="DS647" s="8"/>
      <c r="DT647" s="8"/>
      <c r="DU647" s="8"/>
      <c r="DV647" s="8"/>
      <c r="DW647" s="8"/>
      <c r="DX647" s="8"/>
      <c r="DY647" s="8"/>
      <c r="DZ647" s="8"/>
      <c r="EA647" s="8"/>
      <c r="EB647" s="8"/>
      <c r="EC647" s="8"/>
      <c r="ED647" s="8"/>
      <c r="EE647" s="8"/>
      <c r="EF647" s="8"/>
      <c r="EG647" s="8"/>
      <c r="EH647" s="8"/>
      <c r="EI647" s="8"/>
      <c r="EJ647" s="8"/>
      <c r="EK647" s="8"/>
      <c r="EL647" s="8"/>
      <c r="EM647" s="8"/>
      <c r="EN647" s="8"/>
      <c r="EO647" s="8"/>
      <c r="EP647" s="8"/>
      <c r="EQ647" s="8"/>
      <c r="ER647" s="8"/>
      <c r="ES647" s="8"/>
      <c r="ET647" s="8"/>
      <c r="EU647" s="8"/>
      <c r="EV647" s="8"/>
      <c r="EW647" s="8"/>
      <c r="EX647" s="8"/>
      <c r="EY647" s="8"/>
      <c r="EZ647" s="8"/>
      <c r="FA647" s="8"/>
      <c r="FB647" s="8"/>
      <c r="FC647" s="8"/>
      <c r="FD647" s="8"/>
      <c r="FE647" s="8"/>
      <c r="FF647" s="8"/>
      <c r="FG647" s="8"/>
      <c r="FH647" s="8"/>
      <c r="FI647" s="8"/>
      <c r="FJ647" s="8"/>
    </row>
    <row r="648" spans="1:166" x14ac:dyDescent="0.25">
      <c r="A648" t="s">
        <v>130</v>
      </c>
      <c r="C648" s="6">
        <v>39932</v>
      </c>
      <c r="D648" s="5"/>
      <c r="E648" s="6"/>
      <c r="G648">
        <v>149</v>
      </c>
      <c r="H648" t="s">
        <v>117</v>
      </c>
      <c r="I648" s="7">
        <v>8.3000000000000007</v>
      </c>
      <c r="J648">
        <v>750</v>
      </c>
      <c r="K648" s="5">
        <f t="shared" si="10"/>
        <v>160.64257028112448</v>
      </c>
      <c r="L648" s="5"/>
      <c r="M648" s="8"/>
      <c r="N648" s="8"/>
      <c r="O648" s="8"/>
      <c r="P648" s="8"/>
      <c r="Q648" s="5"/>
      <c r="R648" s="5"/>
      <c r="S648" s="5"/>
      <c r="T648" s="5"/>
      <c r="U648" s="5"/>
      <c r="V648" s="5"/>
      <c r="W648" s="5"/>
      <c r="X648" s="8"/>
      <c r="Y648" s="8"/>
      <c r="Z648" s="8"/>
      <c r="AA648" s="8"/>
      <c r="AB648" s="8"/>
      <c r="AC648" s="5"/>
      <c r="AD648" s="8"/>
      <c r="AE648" s="8"/>
      <c r="AF648" s="8"/>
      <c r="AG648" s="8"/>
      <c r="AH648" s="8"/>
      <c r="AI648" s="8"/>
      <c r="AJ648" s="5"/>
      <c r="AK648" s="8"/>
      <c r="AL648" s="8"/>
      <c r="AM648" s="8"/>
      <c r="AN648" s="8"/>
      <c r="AO648" s="8"/>
      <c r="AP648" s="8"/>
      <c r="AQ648" s="9"/>
      <c r="AR648" s="8"/>
      <c r="AS648" s="8"/>
      <c r="AT648" s="8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8"/>
      <c r="BJ648" s="5"/>
      <c r="BK648" s="5"/>
      <c r="BL648" s="5"/>
      <c r="BM648" s="8"/>
      <c r="BN648" s="8"/>
      <c r="BO648" s="7"/>
      <c r="BP648" s="5"/>
      <c r="BQ648" s="5"/>
      <c r="BR648" s="5"/>
      <c r="BS648" s="5"/>
      <c r="BT648" s="7"/>
      <c r="BU648" s="7"/>
      <c r="BV648" s="7"/>
      <c r="BW648" s="7"/>
      <c r="BX648" s="7"/>
      <c r="BY648" s="7"/>
      <c r="BZ648" s="7"/>
      <c r="CA648" s="5"/>
      <c r="CB648" s="5"/>
      <c r="CC648" s="5"/>
      <c r="CD648" s="5"/>
      <c r="CE648" s="5"/>
      <c r="CF648" s="5"/>
      <c r="CG648" s="5"/>
      <c r="CH648" s="5"/>
      <c r="CI648" s="5"/>
      <c r="CJ648" s="5">
        <v>27.072473516058526</v>
      </c>
      <c r="CK648" s="8">
        <v>5.4817496944577293</v>
      </c>
      <c r="CL648" s="5"/>
      <c r="CM648" s="5"/>
      <c r="CN648" s="8"/>
      <c r="CO648" s="5"/>
      <c r="CP648" s="5"/>
      <c r="CQ648" s="5"/>
      <c r="CR648" s="8"/>
      <c r="CS648" s="8"/>
      <c r="CT648" s="8"/>
      <c r="CU648" s="8"/>
      <c r="CV648" s="8"/>
      <c r="CW648" s="8"/>
      <c r="CX648" s="8"/>
      <c r="CY648" s="8"/>
      <c r="CZ648" s="8"/>
      <c r="DA648" s="8"/>
      <c r="DB648" s="8"/>
      <c r="DC648" s="8"/>
      <c r="DD648" s="8"/>
      <c r="DE648" s="8"/>
      <c r="DF648" s="8"/>
      <c r="DG648" s="8"/>
      <c r="DH648" s="8"/>
      <c r="DI648" s="8"/>
      <c r="DJ648" s="8"/>
      <c r="DK648" s="8"/>
      <c r="DL648" s="8"/>
      <c r="DM648" s="8"/>
      <c r="DN648" s="8"/>
      <c r="DO648" s="8"/>
      <c r="DP648" s="8"/>
      <c r="DQ648" s="8"/>
      <c r="DR648" s="8"/>
      <c r="DS648" s="8"/>
      <c r="DT648" s="8"/>
      <c r="DU648" s="8"/>
      <c r="DV648" s="8"/>
      <c r="DW648" s="8"/>
      <c r="DX648" s="8"/>
      <c r="DY648" s="8"/>
      <c r="DZ648" s="8"/>
      <c r="EA648" s="8"/>
      <c r="EB648" s="8"/>
      <c r="EC648" s="8"/>
      <c r="ED648" s="8"/>
      <c r="EE648" s="8"/>
      <c r="EF648" s="8"/>
      <c r="EG648" s="8"/>
      <c r="EH648" s="8"/>
      <c r="EI648" s="8"/>
      <c r="EJ648" s="8"/>
      <c r="EK648" s="8"/>
      <c r="EL648" s="8"/>
      <c r="EM648" s="8"/>
      <c r="EN648" s="8"/>
      <c r="EO648" s="8"/>
      <c r="EP648" s="8"/>
      <c r="EQ648" s="8"/>
      <c r="ER648" s="8"/>
      <c r="ES648" s="8"/>
      <c r="ET648" s="8"/>
      <c r="EU648" s="8"/>
      <c r="EV648" s="8"/>
      <c r="EW648" s="8"/>
      <c r="EX648" s="8"/>
      <c r="EY648" s="8"/>
      <c r="EZ648" s="8"/>
      <c r="FA648" s="8"/>
      <c r="FB648" s="8"/>
      <c r="FC648" s="8"/>
      <c r="FD648" s="8"/>
      <c r="FE648" s="8"/>
      <c r="FF648" s="8"/>
      <c r="FG648" s="8"/>
      <c r="FH648" s="8"/>
      <c r="FI648" s="8"/>
      <c r="FJ648" s="8"/>
    </row>
    <row r="649" spans="1:166" x14ac:dyDescent="0.25">
      <c r="A649" t="s">
        <v>130</v>
      </c>
      <c r="C649" s="6">
        <v>39939</v>
      </c>
      <c r="D649" s="5"/>
      <c r="E649" s="6"/>
      <c r="G649">
        <v>156</v>
      </c>
      <c r="H649" t="s">
        <v>117</v>
      </c>
      <c r="I649" s="7">
        <v>8.3000000000000007</v>
      </c>
      <c r="J649">
        <v>750</v>
      </c>
      <c r="K649" s="5">
        <f t="shared" si="10"/>
        <v>160.64257028112448</v>
      </c>
      <c r="L649" s="5"/>
      <c r="M649" s="8"/>
      <c r="N649" s="8"/>
      <c r="O649" s="8"/>
      <c r="P649" s="8"/>
      <c r="Q649" s="5"/>
      <c r="R649" s="5"/>
      <c r="S649" s="5"/>
      <c r="T649" s="5"/>
      <c r="U649" s="5"/>
      <c r="V649" s="5"/>
      <c r="W649" s="5"/>
      <c r="X649" s="8"/>
      <c r="Y649" s="8"/>
      <c r="Z649" s="8"/>
      <c r="AA649" s="8"/>
      <c r="AB649" s="8"/>
      <c r="AC649" s="5"/>
      <c r="AD649" s="8"/>
      <c r="AE649" s="8"/>
      <c r="AF649" s="8"/>
      <c r="AG649" s="8"/>
      <c r="AH649" s="8"/>
      <c r="AI649" s="8"/>
      <c r="AJ649" s="5"/>
      <c r="AK649" s="8"/>
      <c r="AL649" s="8"/>
      <c r="AM649" s="8"/>
      <c r="AN649" s="8"/>
      <c r="AO649" s="8"/>
      <c r="AP649" s="8"/>
      <c r="AQ649" s="9"/>
      <c r="AR649" s="8"/>
      <c r="AS649" s="8"/>
      <c r="AT649" s="8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8"/>
      <c r="BJ649" s="5"/>
      <c r="BK649" s="5"/>
      <c r="BL649" s="5"/>
      <c r="BM649" s="8"/>
      <c r="BN649" s="8"/>
      <c r="BO649" s="7"/>
      <c r="BP649" s="5"/>
      <c r="BQ649" s="5"/>
      <c r="BR649" s="5"/>
      <c r="BS649" s="5"/>
      <c r="BT649" s="7"/>
      <c r="BU649" s="7"/>
      <c r="BV649" s="7"/>
      <c r="BW649" s="7"/>
      <c r="BX649" s="7"/>
      <c r="BY649" s="7"/>
      <c r="BZ649" s="7"/>
      <c r="CA649" s="5"/>
      <c r="CB649" s="5"/>
      <c r="CC649" s="5"/>
      <c r="CD649" s="5"/>
      <c r="CE649" s="5"/>
      <c r="CF649" s="5"/>
      <c r="CG649" s="5"/>
      <c r="CH649" s="5"/>
      <c r="CI649" s="5"/>
      <c r="CJ649" s="5">
        <v>41.483100723053653</v>
      </c>
      <c r="CK649" s="8">
        <v>5.3106499238602831</v>
      </c>
      <c r="CL649" s="5"/>
      <c r="CM649" s="5"/>
      <c r="CN649" s="8"/>
      <c r="CO649" s="5"/>
      <c r="CP649" s="5"/>
      <c r="CQ649" s="5"/>
      <c r="CR649" s="8"/>
      <c r="CS649" s="8"/>
      <c r="CT649" s="8"/>
      <c r="CU649" s="8"/>
      <c r="CV649" s="8"/>
      <c r="CW649" s="8"/>
      <c r="CX649" s="8"/>
      <c r="CY649" s="8"/>
      <c r="CZ649" s="8"/>
      <c r="DA649" s="8"/>
      <c r="DB649" s="8"/>
      <c r="DC649" s="8"/>
      <c r="DD649" s="8"/>
      <c r="DE649" s="8"/>
      <c r="DF649" s="8"/>
      <c r="DG649" s="8"/>
      <c r="DH649" s="8"/>
      <c r="DI649" s="8"/>
      <c r="DJ649" s="8"/>
      <c r="DK649" s="8"/>
      <c r="DL649" s="8"/>
      <c r="DM649" s="8"/>
      <c r="DN649" s="8"/>
      <c r="DO649" s="8"/>
      <c r="DP649" s="8"/>
      <c r="DQ649" s="8"/>
      <c r="DR649" s="8"/>
      <c r="DS649" s="8"/>
      <c r="DT649" s="8"/>
      <c r="DU649" s="8"/>
      <c r="DV649" s="8"/>
      <c r="DW649" s="8"/>
      <c r="DX649" s="8"/>
      <c r="DY649" s="8"/>
      <c r="DZ649" s="8"/>
      <c r="EA649" s="8"/>
      <c r="EB649" s="8"/>
      <c r="EC649" s="8"/>
      <c r="ED649" s="8"/>
      <c r="EE649" s="8"/>
      <c r="EF649" s="8"/>
      <c r="EG649" s="8"/>
      <c r="EH649" s="8"/>
      <c r="EI649" s="8"/>
      <c r="EJ649" s="8"/>
      <c r="EK649" s="8"/>
      <c r="EL649" s="8"/>
      <c r="EM649" s="8"/>
      <c r="EN649" s="8"/>
      <c r="EO649" s="8"/>
      <c r="EP649" s="8"/>
      <c r="EQ649" s="8"/>
      <c r="ER649" s="8"/>
      <c r="ES649" s="8"/>
      <c r="ET649" s="8"/>
      <c r="EU649" s="8"/>
      <c r="EV649" s="8"/>
      <c r="EW649" s="8"/>
      <c r="EX649" s="8"/>
      <c r="EY649" s="8"/>
      <c r="EZ649" s="8"/>
      <c r="FA649" s="8"/>
      <c r="FB649" s="8"/>
      <c r="FC649" s="8"/>
      <c r="FD649" s="8"/>
      <c r="FE649" s="8"/>
      <c r="FF649" s="8"/>
      <c r="FG649" s="8"/>
      <c r="FH649" s="8"/>
      <c r="FI649" s="8"/>
      <c r="FJ649" s="8"/>
    </row>
    <row r="650" spans="1:166" x14ac:dyDescent="0.25">
      <c r="A650" t="s">
        <v>130</v>
      </c>
      <c r="C650" s="6">
        <v>39946</v>
      </c>
      <c r="D650" s="5">
        <v>9</v>
      </c>
      <c r="E650" s="6" t="s">
        <v>207</v>
      </c>
      <c r="F650" t="s">
        <v>15</v>
      </c>
      <c r="G650">
        <v>163</v>
      </c>
      <c r="H650" t="s">
        <v>117</v>
      </c>
      <c r="I650" s="7">
        <v>8.3000000000000007</v>
      </c>
      <c r="J650">
        <v>750</v>
      </c>
      <c r="K650" s="5">
        <f t="shared" si="10"/>
        <v>160.64257028112448</v>
      </c>
      <c r="L650" s="5"/>
      <c r="M650" s="8"/>
      <c r="N650" s="8"/>
      <c r="O650" s="8"/>
      <c r="P650" s="8"/>
      <c r="Q650" s="5"/>
      <c r="R650" s="5"/>
      <c r="S650" s="5"/>
      <c r="T650" s="5"/>
      <c r="U650" s="5"/>
      <c r="V650" s="5">
        <v>163</v>
      </c>
      <c r="W650" s="5"/>
      <c r="X650" s="8"/>
      <c r="Y650" s="8"/>
      <c r="Z650" s="8"/>
      <c r="AA650" s="8"/>
      <c r="AB650" s="8"/>
      <c r="AC650" s="5"/>
      <c r="AD650" s="8"/>
      <c r="AE650" s="8"/>
      <c r="AF650" s="8"/>
      <c r="AG650" s="8"/>
      <c r="AH650" s="8"/>
      <c r="AI650" s="8"/>
      <c r="AJ650" s="5"/>
      <c r="AK650" s="8"/>
      <c r="AL650" s="8"/>
      <c r="AM650" s="8"/>
      <c r="AN650" s="8"/>
      <c r="AO650" s="8"/>
      <c r="AP650" s="8"/>
      <c r="AQ650" s="9"/>
      <c r="AR650" s="8"/>
      <c r="AS650" s="8"/>
      <c r="AT650" s="8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8"/>
      <c r="BJ650" s="5"/>
      <c r="BK650" s="5"/>
      <c r="BL650" s="5"/>
      <c r="BM650" s="8"/>
      <c r="BN650" s="8"/>
      <c r="BO650" s="7"/>
      <c r="BP650" s="5"/>
      <c r="BQ650" s="5"/>
      <c r="BR650" s="5"/>
      <c r="BS650" s="5"/>
      <c r="BT650" s="7"/>
      <c r="BU650" s="7"/>
      <c r="BV650" s="7"/>
      <c r="BW650" s="7"/>
      <c r="BX650" s="7"/>
      <c r="BY650" s="7"/>
      <c r="BZ650" s="7"/>
      <c r="CA650" s="5"/>
      <c r="CB650" s="5"/>
      <c r="CC650" s="5"/>
      <c r="CD650" s="5"/>
      <c r="CE650" s="5"/>
      <c r="CF650" s="5"/>
      <c r="CG650" s="5"/>
      <c r="CH650" s="5"/>
      <c r="CI650" s="5"/>
      <c r="CJ650" s="5">
        <v>60.67298170879809</v>
      </c>
      <c r="CK650" s="8">
        <v>5.3487499999999999</v>
      </c>
      <c r="CL650" s="5"/>
      <c r="CM650" s="5"/>
      <c r="CN650" s="8"/>
      <c r="CO650" s="5"/>
      <c r="CP650" s="5"/>
      <c r="CQ650" s="5"/>
      <c r="CR650" s="8"/>
      <c r="CS650" s="8"/>
      <c r="CT650" s="8"/>
      <c r="CU650" s="8"/>
      <c r="CV650" s="8"/>
      <c r="CW650" s="8"/>
      <c r="CX650" s="8"/>
      <c r="CY650" s="8"/>
      <c r="CZ650" s="8"/>
      <c r="DA650" s="8"/>
      <c r="DB650" s="8"/>
      <c r="DC650" s="8"/>
      <c r="DD650" s="8"/>
      <c r="DE650" s="8"/>
      <c r="DF650" s="8"/>
      <c r="DG650" s="8"/>
      <c r="DH650" s="8"/>
      <c r="DI650" s="8"/>
      <c r="DJ650" s="8"/>
      <c r="DK650" s="8"/>
      <c r="DL650" s="8"/>
      <c r="DM650" s="8"/>
      <c r="DN650" s="8"/>
      <c r="DO650" s="8"/>
      <c r="DP650" s="8"/>
      <c r="DQ650" s="8"/>
      <c r="DR650" s="8"/>
      <c r="DS650" s="8"/>
      <c r="DT650" s="8"/>
      <c r="DU650" s="8"/>
      <c r="DV650" s="8"/>
      <c r="DW650" s="8"/>
      <c r="DX650" s="8"/>
      <c r="DY650" s="8"/>
      <c r="DZ650" s="8"/>
      <c r="EA650" s="8"/>
      <c r="EB650" s="8"/>
      <c r="EC650" s="8"/>
      <c r="ED650" s="8"/>
      <c r="EE650" s="8"/>
      <c r="EF650" s="8"/>
      <c r="EG650" s="8"/>
      <c r="EH650" s="8"/>
      <c r="EI650" s="8"/>
      <c r="EJ650" s="8"/>
      <c r="EK650" s="8"/>
      <c r="EL650" s="8"/>
      <c r="EM650" s="8"/>
      <c r="EN650" s="8"/>
      <c r="EO650" s="8"/>
      <c r="EP650" s="8"/>
      <c r="EQ650" s="8"/>
      <c r="ER650" s="8"/>
      <c r="ES650" s="8"/>
      <c r="ET650" s="8"/>
      <c r="EU650" s="8"/>
      <c r="EV650" s="8"/>
      <c r="EW650" s="8"/>
      <c r="EX650" s="8"/>
      <c r="EY650" s="8"/>
      <c r="EZ650" s="8"/>
      <c r="FA650" s="8"/>
      <c r="FB650" s="8"/>
      <c r="FC650" s="8"/>
      <c r="FD650" s="8"/>
      <c r="FE650" s="8"/>
      <c r="FF650" s="8"/>
      <c r="FG650" s="8"/>
      <c r="FH650" s="8"/>
      <c r="FI650" s="8"/>
      <c r="FJ650" s="8"/>
    </row>
    <row r="651" spans="1:166" x14ac:dyDescent="0.25">
      <c r="A651" t="s">
        <v>130</v>
      </c>
      <c r="C651" s="6">
        <v>39953</v>
      </c>
      <c r="D651" s="5">
        <v>10</v>
      </c>
      <c r="E651" s="6" t="s">
        <v>108</v>
      </c>
      <c r="F651" t="s">
        <v>16</v>
      </c>
      <c r="G651">
        <v>170</v>
      </c>
      <c r="H651" t="s">
        <v>117</v>
      </c>
      <c r="I651" s="7">
        <v>8.3000000000000007</v>
      </c>
      <c r="J651">
        <v>750</v>
      </c>
      <c r="K651" s="5">
        <f t="shared" si="10"/>
        <v>160.64257028112448</v>
      </c>
      <c r="L651" s="5"/>
      <c r="M651" s="8"/>
      <c r="N651" s="8"/>
      <c r="O651" s="8"/>
      <c r="P651" s="8"/>
      <c r="Q651" s="5"/>
      <c r="R651" s="5"/>
      <c r="S651" s="5"/>
      <c r="T651" s="5"/>
      <c r="U651" s="5"/>
      <c r="V651" s="5"/>
      <c r="W651" s="5"/>
      <c r="X651" s="8"/>
      <c r="Y651" s="8"/>
      <c r="Z651" s="8"/>
      <c r="AA651" s="8"/>
      <c r="AB651" s="8"/>
      <c r="AC651" s="5"/>
      <c r="AD651" s="8"/>
      <c r="AE651" s="8"/>
      <c r="AF651" s="8"/>
      <c r="AG651" s="8"/>
      <c r="AH651" s="8"/>
      <c r="AI651" s="8"/>
      <c r="AJ651" s="5"/>
      <c r="AK651" s="8"/>
      <c r="AL651" s="8"/>
      <c r="AM651" s="8"/>
      <c r="AN651" s="8"/>
      <c r="AO651" s="8"/>
      <c r="AP651" s="8"/>
      <c r="AQ651" s="9"/>
      <c r="AR651" s="8"/>
      <c r="AS651" s="8"/>
      <c r="AT651" s="8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>
        <v>588.63869443649628</v>
      </c>
      <c r="BH651" s="5"/>
      <c r="BI651" s="8"/>
      <c r="BJ651" s="5"/>
      <c r="BK651" s="5"/>
      <c r="BL651" s="5"/>
      <c r="BM651" s="8"/>
      <c r="BN651" s="8"/>
      <c r="BO651" s="7">
        <v>36.35513033563668</v>
      </c>
      <c r="BP651" s="5">
        <v>214.00036456837836</v>
      </c>
      <c r="BQ651" s="5"/>
      <c r="BR651" s="5"/>
      <c r="BS651" s="5"/>
      <c r="BT651" s="7">
        <v>9.427328835611382</v>
      </c>
      <c r="BU651" s="7"/>
      <c r="BV651" s="7"/>
      <c r="BW651" s="7"/>
      <c r="BX651" s="7"/>
      <c r="BY651" s="7"/>
      <c r="BZ651" s="7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8"/>
      <c r="CL651" s="5"/>
      <c r="CM651" s="5"/>
      <c r="CN651" s="8"/>
      <c r="CO651" s="5"/>
      <c r="CP651" s="5"/>
      <c r="CQ651" s="5"/>
      <c r="CR651" s="8"/>
      <c r="CS651" s="8"/>
      <c r="CT651" s="8"/>
      <c r="CU651" s="8"/>
      <c r="CV651" s="8"/>
      <c r="CW651" s="8"/>
      <c r="CX651" s="8"/>
      <c r="CY651" s="8"/>
      <c r="CZ651" s="8"/>
      <c r="DA651" s="8"/>
      <c r="DB651" s="8"/>
      <c r="DC651" s="8"/>
      <c r="DD651" s="8"/>
      <c r="DE651" s="8"/>
      <c r="DF651" s="8"/>
      <c r="DG651" s="8"/>
      <c r="DH651" s="8"/>
      <c r="DI651" s="8"/>
      <c r="DJ651" s="8"/>
      <c r="DK651" s="8"/>
      <c r="DL651" s="8"/>
      <c r="DM651" s="8"/>
      <c r="DN651" s="8"/>
      <c r="DO651" s="8"/>
      <c r="DP651" s="8"/>
      <c r="DQ651" s="8"/>
      <c r="DR651" s="8"/>
      <c r="DS651" s="8"/>
      <c r="DT651" s="8"/>
      <c r="DU651" s="8"/>
      <c r="DV651" s="8"/>
      <c r="DW651" s="8"/>
      <c r="DX651" s="8"/>
      <c r="DY651" s="8"/>
      <c r="DZ651" s="8"/>
      <c r="EA651" s="8"/>
      <c r="EB651" s="8"/>
      <c r="EC651" s="8"/>
      <c r="ED651" s="8"/>
      <c r="EE651" s="8"/>
      <c r="EF651" s="8"/>
      <c r="EG651" s="8"/>
      <c r="EH651" s="8"/>
      <c r="EI651" s="8"/>
      <c r="EJ651" s="8"/>
      <c r="EK651" s="8"/>
      <c r="EL651" s="8"/>
      <c r="EM651" s="8"/>
      <c r="EN651" s="8"/>
      <c r="EO651" s="8"/>
      <c r="EP651" s="8"/>
      <c r="EQ651" s="8"/>
      <c r="ER651" s="8"/>
      <c r="ES651" s="8"/>
      <c r="ET651" s="8"/>
      <c r="EU651" s="8"/>
      <c r="EV651" s="8"/>
      <c r="EW651" s="8"/>
      <c r="EX651" s="8"/>
      <c r="EY651" s="8"/>
      <c r="EZ651" s="8"/>
      <c r="FA651" s="8"/>
      <c r="FB651" s="8"/>
      <c r="FC651" s="8"/>
      <c r="FD651" s="8"/>
      <c r="FE651" s="8"/>
      <c r="FF651" s="8"/>
      <c r="FG651" s="8"/>
      <c r="FH651" s="8"/>
      <c r="FI651" s="8"/>
      <c r="FJ651" s="8"/>
    </row>
    <row r="652" spans="1:166" x14ac:dyDescent="0.25">
      <c r="A652" t="s">
        <v>130</v>
      </c>
      <c r="C652" s="6">
        <v>39954</v>
      </c>
      <c r="D652" s="5"/>
      <c r="E652" s="6"/>
      <c r="G652">
        <v>171</v>
      </c>
      <c r="H652" t="s">
        <v>117</v>
      </c>
      <c r="I652" s="7">
        <v>8.3000000000000007</v>
      </c>
      <c r="J652">
        <v>750</v>
      </c>
      <c r="K652" s="5">
        <f t="shared" si="10"/>
        <v>160.64257028112448</v>
      </c>
      <c r="L652" s="5"/>
      <c r="M652" s="8"/>
      <c r="N652" s="8"/>
      <c r="O652" s="8"/>
      <c r="P652" s="8"/>
      <c r="Q652" s="5"/>
      <c r="R652" s="5"/>
      <c r="S652" s="5"/>
      <c r="T652" s="5"/>
      <c r="U652" s="5"/>
      <c r="V652" s="5"/>
      <c r="W652" s="5"/>
      <c r="X652" s="8"/>
      <c r="Y652" s="8"/>
      <c r="Z652" s="8"/>
      <c r="AA652" s="8"/>
      <c r="AB652" s="8"/>
      <c r="AC652" s="5"/>
      <c r="AD652" s="8"/>
      <c r="AE652" s="8"/>
      <c r="AF652" s="8"/>
      <c r="AG652" s="8"/>
      <c r="AH652" s="8"/>
      <c r="AI652" s="8"/>
      <c r="AJ652" s="5"/>
      <c r="AK652" s="8"/>
      <c r="AL652" s="8"/>
      <c r="AM652" s="8"/>
      <c r="AN652" s="8"/>
      <c r="AO652" s="8"/>
      <c r="AP652" s="8"/>
      <c r="AQ652" s="9"/>
      <c r="AR652" s="8"/>
      <c r="AS652" s="8"/>
      <c r="AT652" s="8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8"/>
      <c r="BJ652" s="5"/>
      <c r="BK652" s="5"/>
      <c r="BL652" s="5"/>
      <c r="BM652" s="8"/>
      <c r="BN652" s="8"/>
      <c r="BO652" s="7"/>
      <c r="BP652" s="5"/>
      <c r="BQ652" s="5"/>
      <c r="BR652" s="5"/>
      <c r="BS652" s="5"/>
      <c r="BT652" s="7"/>
      <c r="BU652" s="7"/>
      <c r="BV652" s="7"/>
      <c r="BW652" s="7"/>
      <c r="BX652" s="7"/>
      <c r="BY652" s="7"/>
      <c r="BZ652" s="7"/>
      <c r="CA652" s="5"/>
      <c r="CB652" s="5"/>
      <c r="CC652" s="5"/>
      <c r="CD652" s="5"/>
      <c r="CE652" s="5"/>
      <c r="CF652" s="5"/>
      <c r="CG652" s="5"/>
      <c r="CH652" s="5"/>
      <c r="CI652" s="5"/>
      <c r="CJ652" s="5">
        <v>92.182799917792337</v>
      </c>
      <c r="CK652" s="8">
        <v>6.2759259259259297</v>
      </c>
      <c r="CL652" s="5"/>
      <c r="CM652" s="5"/>
      <c r="CN652" s="8"/>
      <c r="CO652" s="5"/>
      <c r="CP652" s="5"/>
      <c r="CQ652" s="5"/>
      <c r="CR652" s="8"/>
      <c r="CS652" s="8"/>
      <c r="CT652" s="8"/>
      <c r="CU652" s="8"/>
      <c r="CV652" s="8"/>
      <c r="CW652" s="8"/>
      <c r="CX652" s="8"/>
      <c r="CY652" s="8"/>
      <c r="CZ652" s="8"/>
      <c r="DA652" s="8"/>
      <c r="DB652" s="8"/>
      <c r="DC652" s="8"/>
      <c r="DD652" s="8"/>
      <c r="DE652" s="8"/>
      <c r="DF652" s="8"/>
      <c r="DG652" s="8"/>
      <c r="DH652" s="8"/>
      <c r="DI652" s="8"/>
      <c r="DJ652" s="8"/>
      <c r="DK652" s="8"/>
      <c r="DL652" s="8"/>
      <c r="DM652" s="8"/>
      <c r="DN652" s="8"/>
      <c r="DO652" s="8"/>
      <c r="DP652" s="8"/>
      <c r="DQ652" s="8"/>
      <c r="DR652" s="8"/>
      <c r="DS652" s="8"/>
      <c r="DT652" s="8"/>
      <c r="DU652" s="8"/>
      <c r="DV652" s="8"/>
      <c r="DW652" s="8"/>
      <c r="DX652" s="8"/>
      <c r="DY652" s="8"/>
      <c r="DZ652" s="8"/>
      <c r="EA652" s="8"/>
      <c r="EB652" s="8"/>
      <c r="EC652" s="8"/>
      <c r="ED652" s="8"/>
      <c r="EE652" s="8"/>
      <c r="EF652" s="8"/>
      <c r="EG652" s="8"/>
      <c r="EH652" s="8"/>
      <c r="EI652" s="8"/>
      <c r="EJ652" s="8"/>
      <c r="EK652" s="8"/>
      <c r="EL652" s="8"/>
      <c r="EM652" s="8"/>
      <c r="EN652" s="8"/>
      <c r="EO652" s="8"/>
      <c r="EP652" s="8"/>
      <c r="EQ652" s="8"/>
      <c r="ER652" s="8"/>
      <c r="ES652" s="8"/>
      <c r="ET652" s="8"/>
      <c r="EU652" s="8"/>
      <c r="EV652" s="8"/>
      <c r="EW652" s="8"/>
      <c r="EX652" s="8"/>
      <c r="EY652" s="8"/>
      <c r="EZ652" s="8"/>
      <c r="FA652" s="8"/>
      <c r="FB652" s="8"/>
      <c r="FC652" s="8"/>
      <c r="FD652" s="8"/>
      <c r="FE652" s="8"/>
      <c r="FF652" s="8"/>
      <c r="FG652" s="8"/>
      <c r="FH652" s="8"/>
      <c r="FI652" s="8"/>
      <c r="FJ652" s="8"/>
    </row>
    <row r="653" spans="1:166" x14ac:dyDescent="0.25">
      <c r="A653" t="s">
        <v>130</v>
      </c>
      <c r="C653" s="6">
        <v>39960</v>
      </c>
      <c r="D653" s="5"/>
      <c r="E653" s="6"/>
      <c r="G653">
        <v>177</v>
      </c>
      <c r="H653" t="s">
        <v>117</v>
      </c>
      <c r="I653" s="7">
        <v>8.3000000000000007</v>
      </c>
      <c r="J653">
        <v>750</v>
      </c>
      <c r="K653" s="5">
        <f t="shared" si="10"/>
        <v>160.64257028112448</v>
      </c>
      <c r="L653" s="5"/>
      <c r="M653" s="8"/>
      <c r="N653" s="8"/>
      <c r="O653" s="8"/>
      <c r="P653" s="8"/>
      <c r="Q653" s="5"/>
      <c r="R653" s="5"/>
      <c r="S653" s="5"/>
      <c r="T653" s="5"/>
      <c r="U653" s="5"/>
      <c r="V653" s="5"/>
      <c r="W653" s="5"/>
      <c r="X653" s="8"/>
      <c r="Y653" s="8"/>
      <c r="Z653" s="8"/>
      <c r="AA653" s="8"/>
      <c r="AB653" s="8"/>
      <c r="AC653" s="5"/>
      <c r="AD653" s="8"/>
      <c r="AE653" s="8"/>
      <c r="AF653" s="8"/>
      <c r="AG653" s="8"/>
      <c r="AH653" s="8"/>
      <c r="AI653" s="8"/>
      <c r="AJ653" s="5"/>
      <c r="AK653" s="8"/>
      <c r="AL653" s="8"/>
      <c r="AM653" s="8"/>
      <c r="AN653" s="8"/>
      <c r="AO653" s="8"/>
      <c r="AP653" s="8"/>
      <c r="AQ653" s="9"/>
      <c r="AR653" s="8"/>
      <c r="AS653" s="8"/>
      <c r="AT653" s="8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8"/>
      <c r="BJ653" s="5"/>
      <c r="BK653" s="5"/>
      <c r="BL653" s="5"/>
      <c r="BM653" s="8"/>
      <c r="BN653" s="8"/>
      <c r="BO653" s="7"/>
      <c r="BP653" s="5"/>
      <c r="BQ653" s="5"/>
      <c r="BR653" s="5"/>
      <c r="BS653" s="5"/>
      <c r="BT653" s="7"/>
      <c r="BU653" s="7"/>
      <c r="BV653" s="7"/>
      <c r="BW653" s="7"/>
      <c r="BX653" s="7"/>
      <c r="BY653" s="7"/>
      <c r="BZ653" s="7"/>
      <c r="CA653" s="5"/>
      <c r="CB653" s="5"/>
      <c r="CC653" s="5"/>
      <c r="CD653" s="5"/>
      <c r="CE653" s="5"/>
      <c r="CF653" s="5"/>
      <c r="CG653" s="5"/>
      <c r="CH653" s="5"/>
      <c r="CI653" s="5"/>
      <c r="CJ653" s="5">
        <v>100</v>
      </c>
      <c r="CK653" s="8">
        <v>6.4759259259259299</v>
      </c>
      <c r="CL653" s="5"/>
      <c r="CM653" s="5"/>
      <c r="CN653" s="8"/>
      <c r="CO653" s="5"/>
      <c r="CP653" s="5"/>
      <c r="CQ653" s="5"/>
      <c r="CR653" s="8"/>
      <c r="CS653" s="8"/>
      <c r="CT653" s="8"/>
      <c r="CU653" s="8"/>
      <c r="CV653" s="8"/>
      <c r="CW653" s="8"/>
      <c r="CX653" s="8"/>
      <c r="CY653" s="8"/>
      <c r="CZ653" s="8"/>
      <c r="DA653" s="8"/>
      <c r="DB653" s="8"/>
      <c r="DC653" s="8"/>
      <c r="DD653" s="8"/>
      <c r="DE653" s="8"/>
      <c r="DF653" s="8"/>
      <c r="DG653" s="8"/>
      <c r="DH653" s="8"/>
      <c r="DI653" s="8"/>
      <c r="DJ653" s="8"/>
      <c r="DK653" s="8"/>
      <c r="DL653" s="8"/>
      <c r="DM653" s="8"/>
      <c r="DN653" s="8"/>
      <c r="DO653" s="8"/>
      <c r="DP653" s="8"/>
      <c r="DQ653" s="8"/>
      <c r="DR653" s="8"/>
      <c r="DS653" s="8"/>
      <c r="DT653" s="8"/>
      <c r="DU653" s="8"/>
      <c r="DV653" s="8"/>
      <c r="DW653" s="8"/>
      <c r="DX653" s="8"/>
      <c r="DY653" s="8"/>
      <c r="DZ653" s="8"/>
      <c r="EA653" s="8"/>
      <c r="EB653" s="8"/>
      <c r="EC653" s="8"/>
      <c r="ED653" s="8"/>
      <c r="EE653" s="8"/>
      <c r="EF653" s="8"/>
      <c r="EG653" s="8"/>
      <c r="EH653" s="8"/>
      <c r="EI653" s="8"/>
      <c r="EJ653" s="8"/>
      <c r="EK653" s="8"/>
      <c r="EL653" s="8"/>
      <c r="EM653" s="8"/>
      <c r="EN653" s="8"/>
      <c r="EO653" s="8"/>
      <c r="EP653" s="8"/>
      <c r="EQ653" s="8"/>
      <c r="ER653" s="8"/>
      <c r="ES653" s="8"/>
      <c r="ET653" s="8"/>
      <c r="EU653" s="8"/>
      <c r="EV653" s="8"/>
      <c r="EW653" s="8"/>
      <c r="EX653" s="8"/>
      <c r="EY653" s="8"/>
      <c r="EZ653" s="8"/>
      <c r="FA653" s="8"/>
      <c r="FB653" s="8"/>
      <c r="FC653" s="8"/>
      <c r="FD653" s="8"/>
      <c r="FE653" s="8"/>
      <c r="FF653" s="8"/>
      <c r="FG653" s="8"/>
      <c r="FH653" s="8"/>
      <c r="FI653" s="8"/>
      <c r="FJ653" s="8"/>
    </row>
    <row r="654" spans="1:166" x14ac:dyDescent="0.25">
      <c r="A654" t="s">
        <v>136</v>
      </c>
      <c r="C654" s="6">
        <v>39801</v>
      </c>
      <c r="D654" s="5">
        <v>1</v>
      </c>
      <c r="E654" s="6" t="s">
        <v>209</v>
      </c>
      <c r="F654" t="s">
        <v>10</v>
      </c>
      <c r="G654" s="5">
        <v>0</v>
      </c>
      <c r="H654" t="s">
        <v>114</v>
      </c>
      <c r="I654" s="7">
        <v>8.1</v>
      </c>
      <c r="J654">
        <v>750</v>
      </c>
      <c r="K654" s="5">
        <f t="shared" si="10"/>
        <v>164.6090534979424</v>
      </c>
      <c r="L654" s="5"/>
      <c r="M654" s="8"/>
      <c r="N654" s="8"/>
      <c r="O654" s="8"/>
      <c r="P654" s="8"/>
      <c r="Q654" s="5"/>
      <c r="R654" s="5"/>
      <c r="S654" s="5"/>
      <c r="T654" s="5"/>
      <c r="U654" s="5"/>
      <c r="V654" s="5"/>
      <c r="W654" s="5"/>
      <c r="X654" s="8"/>
      <c r="Y654" s="8"/>
      <c r="Z654" s="8"/>
      <c r="AA654" s="8"/>
      <c r="AB654" s="8"/>
      <c r="AC654" s="5"/>
      <c r="AD654" s="8"/>
      <c r="AE654" s="8"/>
      <c r="AF654" s="8"/>
      <c r="AG654" s="8"/>
      <c r="AH654" s="8"/>
      <c r="AI654" s="8"/>
      <c r="AJ654" s="5"/>
      <c r="AK654" s="8"/>
      <c r="AL654" s="8"/>
      <c r="AM654" s="8"/>
      <c r="AN654" s="8"/>
      <c r="AO654" s="8"/>
      <c r="AP654" s="8"/>
      <c r="AQ654" s="9"/>
      <c r="AR654" s="8"/>
      <c r="AS654" s="8"/>
      <c r="AT654" s="8"/>
      <c r="AU654" s="5">
        <v>0</v>
      </c>
      <c r="AV654" s="5"/>
      <c r="AW654" s="5"/>
      <c r="AX654" s="5"/>
      <c r="AY654" s="5">
        <v>0</v>
      </c>
      <c r="AZ654" s="5"/>
      <c r="BA654" s="5"/>
      <c r="BB654" s="5"/>
      <c r="BC654" s="5"/>
      <c r="BD654" s="5"/>
      <c r="BE654" s="5"/>
      <c r="BF654" s="5">
        <v>0</v>
      </c>
      <c r="BG654" s="5">
        <v>0</v>
      </c>
      <c r="BH654" s="5"/>
      <c r="BI654" s="8"/>
      <c r="BJ654" s="5"/>
      <c r="BK654" s="5"/>
      <c r="BL654" s="5"/>
      <c r="BM654" s="8"/>
      <c r="BN654" s="8"/>
      <c r="BO654" s="7"/>
      <c r="BP654" s="5"/>
      <c r="BQ654" s="5"/>
      <c r="BR654" s="5"/>
      <c r="BS654" s="5"/>
      <c r="BT654" s="7"/>
      <c r="BU654" s="7"/>
      <c r="BV654" s="7"/>
      <c r="BW654" s="7"/>
      <c r="BX654" s="7"/>
      <c r="BY654" s="7"/>
      <c r="BZ654" s="7"/>
      <c r="CA654" s="5">
        <v>0</v>
      </c>
      <c r="CB654" s="5">
        <v>0</v>
      </c>
      <c r="CC654" s="5">
        <v>0</v>
      </c>
      <c r="CD654" s="5">
        <v>0</v>
      </c>
      <c r="CE654" s="5"/>
      <c r="CF654" s="5"/>
      <c r="CG654" s="5"/>
      <c r="CH654" s="5"/>
      <c r="CI654" s="5">
        <v>0</v>
      </c>
      <c r="CJ654" s="5"/>
      <c r="CK654" s="8"/>
      <c r="CL654" s="5"/>
      <c r="CM654" s="5"/>
      <c r="CN654" s="8"/>
      <c r="CO654" s="5"/>
      <c r="CP654" s="5"/>
      <c r="CQ654" s="5"/>
      <c r="CR654" s="8"/>
      <c r="CS654" s="8"/>
      <c r="CT654" s="8"/>
      <c r="CU654" s="8"/>
      <c r="CV654" s="8"/>
      <c r="CW654" s="8"/>
      <c r="CX654" s="8"/>
      <c r="CY654" s="8"/>
      <c r="CZ654" s="8"/>
      <c r="DA654" s="8"/>
      <c r="DB654" s="8"/>
      <c r="DC654" s="8"/>
      <c r="DD654" s="8"/>
      <c r="DE654" s="8"/>
      <c r="DF654" s="8"/>
      <c r="DG654" s="8"/>
      <c r="DH654" s="8"/>
      <c r="DI654" s="8"/>
      <c r="DJ654" s="8"/>
      <c r="DK654" s="8"/>
      <c r="DL654" s="8"/>
      <c r="DM654" s="8"/>
      <c r="DN654" s="8"/>
      <c r="DO654" s="8"/>
      <c r="DP654" s="8"/>
      <c r="DQ654" s="8"/>
      <c r="DR654" s="8"/>
      <c r="DS654" s="8"/>
      <c r="DT654" s="8"/>
      <c r="DU654" s="8"/>
      <c r="DV654" s="8"/>
      <c r="DW654" s="8"/>
      <c r="DX654" s="8"/>
      <c r="DY654" s="8"/>
      <c r="DZ654" s="8"/>
      <c r="EA654" s="8"/>
      <c r="EB654" s="8"/>
      <c r="EC654" s="8"/>
      <c r="ED654" s="8"/>
      <c r="EE654" s="8"/>
      <c r="EF654" s="8"/>
      <c r="EG654" s="8"/>
      <c r="EH654" s="8"/>
      <c r="EI654" s="8"/>
      <c r="EJ654" s="8"/>
      <c r="EK654" s="8"/>
      <c r="EL654" s="8"/>
      <c r="EM654" s="8"/>
      <c r="EN654" s="8"/>
      <c r="EO654" s="8"/>
      <c r="EP654" s="8"/>
      <c r="EQ654" s="8"/>
      <c r="ER654" s="8"/>
      <c r="ES654" s="8"/>
      <c r="ET654" s="8"/>
      <c r="EU654" s="8"/>
      <c r="EV654" s="8"/>
      <c r="EW654" s="8"/>
      <c r="EX654" s="8"/>
      <c r="EY654" s="8"/>
      <c r="EZ654" s="8"/>
      <c r="FA654" s="8"/>
      <c r="FB654" s="8"/>
      <c r="FC654" s="8"/>
      <c r="FD654" s="8"/>
      <c r="FE654" s="8"/>
      <c r="FF654" s="8"/>
      <c r="FG654" s="8"/>
      <c r="FH654" s="8"/>
      <c r="FI654" s="8"/>
      <c r="FJ654" s="8"/>
    </row>
    <row r="655" spans="1:166" x14ac:dyDescent="0.25">
      <c r="A655" t="s">
        <v>136</v>
      </c>
      <c r="C655" s="6">
        <v>39819</v>
      </c>
      <c r="D655" s="5"/>
      <c r="E655" s="6"/>
      <c r="G655">
        <v>18</v>
      </c>
      <c r="H655" t="s">
        <v>114</v>
      </c>
      <c r="I655" s="7">
        <v>8.1</v>
      </c>
      <c r="J655">
        <v>750</v>
      </c>
      <c r="K655" s="5">
        <f t="shared" si="10"/>
        <v>164.6090534979424</v>
      </c>
      <c r="L655" s="5"/>
      <c r="M655" s="8"/>
      <c r="N655" s="7">
        <v>5.6</v>
      </c>
      <c r="O655" s="7"/>
      <c r="P655" s="7"/>
      <c r="Q655" s="5"/>
      <c r="R655" s="5"/>
      <c r="S655" s="5"/>
      <c r="T655" s="5"/>
      <c r="U655" s="5"/>
      <c r="V655" s="5"/>
      <c r="W655" s="5"/>
      <c r="X655" s="8"/>
      <c r="Y655" s="8"/>
      <c r="Z655" s="8"/>
      <c r="AA655" s="8"/>
      <c r="AB655" s="8"/>
      <c r="AC655" s="5"/>
      <c r="AD655" s="8"/>
      <c r="AE655" s="8"/>
      <c r="AF655" s="8"/>
      <c r="AG655" s="8"/>
      <c r="AH655" s="8"/>
      <c r="AI655" s="8"/>
      <c r="AJ655" s="5"/>
      <c r="AK655" s="8"/>
      <c r="AL655" s="8"/>
      <c r="AM655" s="8"/>
      <c r="AN655" s="8"/>
      <c r="AO655" s="8"/>
      <c r="AP655" s="8"/>
      <c r="AQ655" s="9"/>
      <c r="AR655" s="8"/>
      <c r="AS655" s="8"/>
      <c r="AT655" s="8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8"/>
      <c r="BJ655" s="5"/>
      <c r="BK655" s="5"/>
      <c r="BL655" s="5"/>
      <c r="BM655" s="8"/>
      <c r="BN655" s="8"/>
      <c r="BO655" s="7"/>
      <c r="BP655" s="5"/>
      <c r="BQ655" s="5"/>
      <c r="BR655" s="5"/>
      <c r="BS655" s="5"/>
      <c r="BT655" s="7"/>
      <c r="BU655" s="7"/>
      <c r="BV655" s="7"/>
      <c r="BW655" s="7"/>
      <c r="BX655" s="7"/>
      <c r="BY655" s="7"/>
      <c r="BZ655" s="7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8"/>
      <c r="CL655" s="5"/>
      <c r="CM655" s="5"/>
      <c r="CN655" s="8"/>
      <c r="CO655" s="5"/>
      <c r="CP655" s="5"/>
      <c r="CQ655" s="5"/>
      <c r="CR655" s="8"/>
      <c r="CS655" s="8"/>
      <c r="CT655" s="8"/>
      <c r="CU655" s="8"/>
      <c r="CV655" s="8"/>
      <c r="CW655" s="8"/>
      <c r="CX655" s="8"/>
      <c r="CY655" s="8"/>
      <c r="CZ655" s="8"/>
      <c r="DA655" s="8"/>
      <c r="DB655" s="8"/>
      <c r="DC655" s="8"/>
      <c r="DD655" s="8"/>
      <c r="DE655" s="8"/>
      <c r="DF655" s="8"/>
      <c r="DG655" s="8"/>
      <c r="DH655" s="8"/>
      <c r="DI655" s="8"/>
      <c r="DJ655" s="8"/>
      <c r="DK655" s="8"/>
      <c r="DL655" s="8"/>
      <c r="DM655" s="8"/>
      <c r="DN655" s="8"/>
      <c r="DO655" s="8"/>
      <c r="DP655" s="8"/>
      <c r="DQ655" s="8"/>
      <c r="DR655" s="8"/>
      <c r="DS655" s="8"/>
      <c r="DT655" s="8"/>
      <c r="DU655" s="8"/>
      <c r="DV655" s="8"/>
      <c r="DW655" s="8"/>
      <c r="DX655" s="8"/>
      <c r="DY655" s="8"/>
      <c r="DZ655" s="8"/>
      <c r="EA655" s="8"/>
      <c r="EB655" s="8"/>
      <c r="EC655" s="8"/>
      <c r="ED655" s="8"/>
      <c r="EE655" s="8"/>
      <c r="EF655" s="8"/>
      <c r="EG655" s="8"/>
      <c r="EH655" s="8"/>
      <c r="EI655" s="8"/>
      <c r="EJ655" s="8"/>
      <c r="EK655" s="8"/>
      <c r="EL655" s="8"/>
      <c r="EM655" s="8"/>
      <c r="EN655" s="8"/>
      <c r="EO655" s="8"/>
      <c r="EP655" s="8"/>
      <c r="EQ655" s="8"/>
      <c r="ER655" s="8"/>
      <c r="ES655" s="8"/>
      <c r="ET655" s="8"/>
      <c r="EU655" s="8"/>
      <c r="EV655" s="8"/>
      <c r="EW655" s="8"/>
      <c r="EX655" s="8"/>
      <c r="EY655" s="8"/>
      <c r="EZ655" s="8"/>
      <c r="FA655" s="8"/>
      <c r="FB655" s="8"/>
      <c r="FC655" s="8"/>
      <c r="FD655" s="8"/>
      <c r="FE655" s="8"/>
      <c r="FF655" s="8"/>
      <c r="FG655" s="8"/>
      <c r="FH655" s="8"/>
      <c r="FI655" s="8"/>
      <c r="FJ655" s="8"/>
    </row>
    <row r="656" spans="1:166" x14ac:dyDescent="0.25">
      <c r="A656" t="s">
        <v>136</v>
      </c>
      <c r="C656" s="6">
        <v>39820</v>
      </c>
      <c r="D656" s="5"/>
      <c r="E656" s="6"/>
      <c r="G656" s="5">
        <v>19</v>
      </c>
      <c r="H656" t="s">
        <v>114</v>
      </c>
      <c r="I656" s="7">
        <v>8.1</v>
      </c>
      <c r="J656">
        <v>750</v>
      </c>
      <c r="K656" s="5">
        <f t="shared" si="10"/>
        <v>164.6090534979424</v>
      </c>
      <c r="L656" s="5"/>
      <c r="M656" s="8"/>
      <c r="N656" s="8"/>
      <c r="O656" s="8"/>
      <c r="P656" s="8"/>
      <c r="Q656" s="5"/>
      <c r="R656" s="5"/>
      <c r="S656" s="5"/>
      <c r="T656" s="5"/>
      <c r="U656" s="5"/>
      <c r="V656" s="5"/>
      <c r="W656" s="5"/>
      <c r="X656" s="8"/>
      <c r="Y656" s="8"/>
      <c r="Z656" s="8"/>
      <c r="AA656" s="8"/>
      <c r="AB656" s="8"/>
      <c r="AC656" s="5"/>
      <c r="AD656" s="8"/>
      <c r="AE656" s="8"/>
      <c r="AF656" s="8"/>
      <c r="AG656" s="8"/>
      <c r="AH656" s="8"/>
      <c r="AI656" s="8"/>
      <c r="AJ656" s="5"/>
      <c r="AK656" s="8">
        <v>0.2397474342105263</v>
      </c>
      <c r="AL656" s="8"/>
      <c r="AM656" s="8"/>
      <c r="AN656" s="8"/>
      <c r="AO656" s="8"/>
      <c r="AP656" s="8"/>
      <c r="AQ656" s="9"/>
      <c r="AR656" s="8"/>
      <c r="AS656" s="8"/>
      <c r="AT656" s="8"/>
      <c r="AU656" s="5">
        <v>0</v>
      </c>
      <c r="AV656" s="5"/>
      <c r="AW656" s="5"/>
      <c r="AX656" s="5"/>
      <c r="AY656" s="5">
        <v>0</v>
      </c>
      <c r="AZ656" s="5"/>
      <c r="BA656" s="5"/>
      <c r="BB656" s="5"/>
      <c r="BC656" s="5"/>
      <c r="BD656" s="5"/>
      <c r="BE656" s="5"/>
      <c r="BF656" s="5">
        <v>0</v>
      </c>
      <c r="BG656" s="5">
        <v>0</v>
      </c>
      <c r="BH656" s="5"/>
      <c r="BI656" s="8"/>
      <c r="BJ656" s="5"/>
      <c r="BK656" s="5"/>
      <c r="BL656" s="5"/>
      <c r="BM656" s="8"/>
      <c r="BN656" s="8"/>
      <c r="BO656" s="7"/>
      <c r="BP656" s="5"/>
      <c r="BQ656" s="5"/>
      <c r="BR656" s="5"/>
      <c r="BS656" s="5"/>
      <c r="BT656" s="7"/>
      <c r="BU656" s="7"/>
      <c r="BV656" s="7"/>
      <c r="BW656" s="7"/>
      <c r="BX656" s="7"/>
      <c r="BY656" s="7"/>
      <c r="BZ656" s="7"/>
      <c r="CA656" s="5">
        <v>0</v>
      </c>
      <c r="CB656" s="5">
        <v>0</v>
      </c>
      <c r="CC656" s="5">
        <v>0</v>
      </c>
      <c r="CD656" s="5">
        <v>0</v>
      </c>
      <c r="CE656" s="5"/>
      <c r="CF656" s="5"/>
      <c r="CG656" s="5"/>
      <c r="CH656" s="5"/>
      <c r="CI656" s="5">
        <v>0</v>
      </c>
      <c r="CJ656" s="5"/>
      <c r="CK656" s="8"/>
      <c r="CL656" s="5"/>
      <c r="CM656" s="5"/>
      <c r="CN656" s="8"/>
      <c r="CO656" s="5"/>
      <c r="CP656" s="5"/>
      <c r="CQ656" s="5"/>
      <c r="CR656" s="8"/>
      <c r="CS656" s="8"/>
      <c r="CT656" s="8"/>
      <c r="CU656" s="8"/>
      <c r="CV656" s="8"/>
      <c r="CW656" s="8"/>
      <c r="CX656" s="8"/>
      <c r="CY656" s="8"/>
      <c r="CZ656" s="8"/>
      <c r="DA656" s="8"/>
      <c r="DB656" s="8"/>
      <c r="DC656" s="8"/>
      <c r="DD656" s="8"/>
      <c r="DE656" s="8"/>
      <c r="DF656" s="8"/>
      <c r="DG656" s="8"/>
      <c r="DH656" s="8"/>
      <c r="DI656" s="8"/>
      <c r="DJ656" s="8"/>
      <c r="DK656" s="8"/>
      <c r="DL656" s="8"/>
      <c r="DM656" s="8"/>
      <c r="DN656" s="8"/>
      <c r="DO656" s="8"/>
      <c r="DP656" s="8"/>
      <c r="DQ656" s="8"/>
      <c r="DR656" s="8"/>
      <c r="DS656" s="8"/>
      <c r="DT656" s="8"/>
      <c r="DU656" s="8"/>
      <c r="DV656" s="8"/>
      <c r="DW656" s="8"/>
      <c r="DX656" s="8"/>
      <c r="DY656" s="8"/>
      <c r="DZ656" s="8"/>
      <c r="EA656" s="8"/>
      <c r="EB656" s="8"/>
      <c r="EC656" s="8"/>
      <c r="ED656" s="8"/>
      <c r="EE656" s="8"/>
      <c r="EF656" s="8"/>
      <c r="EG656" s="8"/>
      <c r="EH656" s="8"/>
      <c r="EI656" s="8"/>
      <c r="EJ656" s="8"/>
      <c r="EK656" s="8"/>
      <c r="EL656" s="8"/>
      <c r="EM656" s="8"/>
      <c r="EN656" s="8"/>
      <c r="EO656" s="8"/>
      <c r="EP656" s="8"/>
      <c r="EQ656" s="8"/>
      <c r="ER656" s="8"/>
      <c r="ES656" s="8"/>
      <c r="ET656" s="8"/>
      <c r="EU656" s="8"/>
      <c r="EV656" s="8"/>
      <c r="EW656" s="8"/>
      <c r="EX656" s="8"/>
      <c r="EY656" s="8"/>
      <c r="EZ656" s="8"/>
      <c r="FA656" s="8"/>
      <c r="FB656" s="8"/>
      <c r="FC656" s="8"/>
      <c r="FD656" s="8"/>
      <c r="FE656" s="8"/>
      <c r="FF656" s="8"/>
      <c r="FG656" s="8"/>
      <c r="FH656" s="8"/>
      <c r="FI656" s="8"/>
      <c r="FJ656" s="8"/>
    </row>
    <row r="657" spans="1:166" x14ac:dyDescent="0.25">
      <c r="A657" t="s">
        <v>136</v>
      </c>
      <c r="C657" s="6">
        <v>39824</v>
      </c>
      <c r="D657" s="5">
        <v>4</v>
      </c>
      <c r="E657" t="s">
        <v>210</v>
      </c>
      <c r="F657" t="s">
        <v>12</v>
      </c>
      <c r="G657">
        <v>23</v>
      </c>
      <c r="H657" t="s">
        <v>114</v>
      </c>
      <c r="I657" s="7">
        <v>8.1</v>
      </c>
      <c r="J657">
        <v>750</v>
      </c>
      <c r="K657" s="5">
        <f t="shared" si="10"/>
        <v>164.6090534979424</v>
      </c>
      <c r="L657" s="5"/>
      <c r="M657" s="8"/>
      <c r="N657" s="8"/>
      <c r="O657" s="8"/>
      <c r="P657" s="8"/>
      <c r="Q657" s="5"/>
      <c r="R657" s="5">
        <v>23</v>
      </c>
      <c r="S657" s="5"/>
      <c r="T657" s="5"/>
      <c r="U657" s="5"/>
      <c r="V657" s="5"/>
      <c r="W657" s="5"/>
      <c r="X657" s="8"/>
      <c r="Y657" s="8"/>
      <c r="Z657" s="8"/>
      <c r="AA657" s="8"/>
      <c r="AB657" s="8"/>
      <c r="AC657" s="5"/>
      <c r="AD657" s="8"/>
      <c r="AE657" s="8"/>
      <c r="AF657" s="8"/>
      <c r="AG657" s="8"/>
      <c r="AH657" s="8"/>
      <c r="AI657" s="8"/>
      <c r="AJ657" s="5"/>
      <c r="AK657" s="8"/>
      <c r="AL657" s="8"/>
      <c r="AM657" s="8"/>
      <c r="AN657" s="8"/>
      <c r="AO657" s="8"/>
      <c r="AP657" s="8"/>
      <c r="AQ657" s="9"/>
      <c r="AR657" s="8"/>
      <c r="AS657" s="8"/>
      <c r="AT657" s="8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8"/>
      <c r="BJ657" s="5"/>
      <c r="BK657" s="5"/>
      <c r="BL657" s="5"/>
      <c r="BM657" s="8"/>
      <c r="BN657" s="8"/>
      <c r="BO657" s="7"/>
      <c r="BP657" s="5"/>
      <c r="BQ657" s="5"/>
      <c r="BR657" s="5"/>
      <c r="BS657" s="5"/>
      <c r="BT657" s="7"/>
      <c r="BU657" s="7"/>
      <c r="BV657" s="7"/>
      <c r="BW657" s="7"/>
      <c r="BX657" s="7"/>
      <c r="BY657" s="7"/>
      <c r="BZ657" s="7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8"/>
      <c r="CL657" s="5"/>
      <c r="CM657" s="5"/>
      <c r="CN657" s="8"/>
      <c r="CO657" s="5"/>
      <c r="CP657" s="5"/>
      <c r="CQ657" s="5"/>
      <c r="CR657" s="8"/>
      <c r="CS657" s="8"/>
      <c r="CT657" s="8"/>
      <c r="CU657" s="8"/>
      <c r="CV657" s="8"/>
      <c r="CW657" s="8"/>
      <c r="CX657" s="8"/>
      <c r="CY657" s="8"/>
      <c r="CZ657" s="8"/>
      <c r="DA657" s="8"/>
      <c r="DB657" s="8"/>
      <c r="DC657" s="8"/>
      <c r="DD657" s="8"/>
      <c r="DE657" s="8"/>
      <c r="DF657" s="8"/>
      <c r="DG657" s="8"/>
      <c r="DH657" s="8"/>
      <c r="DI657" s="8"/>
      <c r="DJ657" s="8"/>
      <c r="DK657" s="8"/>
      <c r="DL657" s="8"/>
      <c r="DM657" s="8"/>
      <c r="DN657" s="8"/>
      <c r="DO657" s="8"/>
      <c r="DP657" s="8"/>
      <c r="DQ657" s="8"/>
      <c r="DR657" s="8"/>
      <c r="DS657" s="8"/>
      <c r="DT657" s="8"/>
      <c r="DU657" s="8"/>
      <c r="DV657" s="8"/>
      <c r="DW657" s="8"/>
      <c r="DX657" s="8"/>
      <c r="DY657" s="8"/>
      <c r="DZ657" s="8"/>
      <c r="EA657" s="8"/>
      <c r="EB657" s="8"/>
      <c r="EC657" s="8"/>
      <c r="ED657" s="8"/>
      <c r="EE657" s="8"/>
      <c r="EF657" s="8"/>
      <c r="EG657" s="8"/>
      <c r="EH657" s="8"/>
      <c r="EI657" s="8"/>
      <c r="EJ657" s="8"/>
      <c r="EK657" s="8"/>
      <c r="EL657" s="8"/>
      <c r="EM657" s="8"/>
      <c r="EN657" s="8"/>
      <c r="EO657" s="8"/>
      <c r="EP657" s="8"/>
      <c r="EQ657" s="8"/>
      <c r="ER657" s="8"/>
      <c r="ES657" s="8"/>
      <c r="ET657" s="8"/>
      <c r="EU657" s="8"/>
      <c r="EV657" s="8"/>
      <c r="EW657" s="8"/>
      <c r="EX657" s="8"/>
      <c r="EY657" s="8"/>
      <c r="EZ657" s="8"/>
      <c r="FA657" s="8"/>
      <c r="FB657" s="8"/>
      <c r="FC657" s="8"/>
      <c r="FD657" s="8"/>
      <c r="FE657" s="8"/>
      <c r="FF657" s="8"/>
      <c r="FG657" s="8"/>
      <c r="FH657" s="8"/>
      <c r="FI657" s="8"/>
      <c r="FJ657" s="8"/>
    </row>
    <row r="658" spans="1:166" x14ac:dyDescent="0.25">
      <c r="A658" t="s">
        <v>136</v>
      </c>
      <c r="C658" s="6">
        <v>39827</v>
      </c>
      <c r="D658" s="5"/>
      <c r="E658" s="6"/>
      <c r="G658">
        <v>26</v>
      </c>
      <c r="H658" t="s">
        <v>114</v>
      </c>
      <c r="I658" s="7">
        <v>8.1</v>
      </c>
      <c r="J658">
        <v>750</v>
      </c>
      <c r="K658" s="5">
        <f t="shared" si="10"/>
        <v>164.6090534979424</v>
      </c>
      <c r="L658" s="5"/>
      <c r="M658" s="8"/>
      <c r="N658" s="7">
        <v>7.7</v>
      </c>
      <c r="O658" s="7"/>
      <c r="P658" s="7"/>
      <c r="Q658" s="5"/>
      <c r="R658" s="5"/>
      <c r="S658" s="5"/>
      <c r="T658" s="5"/>
      <c r="U658" s="5"/>
      <c r="V658" s="5"/>
      <c r="W658" s="5"/>
      <c r="X658" s="8"/>
      <c r="Y658" s="8"/>
      <c r="Z658" s="8"/>
      <c r="AA658" s="8"/>
      <c r="AB658" s="8"/>
      <c r="AC658" s="5"/>
      <c r="AD658" s="8"/>
      <c r="AE658" s="8"/>
      <c r="AF658" s="8"/>
      <c r="AG658" s="8"/>
      <c r="AH658" s="8"/>
      <c r="AI658" s="8"/>
      <c r="AJ658" s="5"/>
      <c r="AK658" s="8"/>
      <c r="AL658" s="8"/>
      <c r="AM658" s="8"/>
      <c r="AN658" s="8"/>
      <c r="AO658" s="8"/>
      <c r="AP658" s="8"/>
      <c r="AQ658" s="9"/>
      <c r="AR658" s="8"/>
      <c r="AS658" s="8"/>
      <c r="AT658" s="8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8"/>
      <c r="BJ658" s="5"/>
      <c r="BK658" s="5"/>
      <c r="BL658" s="5"/>
      <c r="BM658" s="8"/>
      <c r="BN658" s="8"/>
      <c r="BO658" s="7"/>
      <c r="BP658" s="5"/>
      <c r="BQ658" s="5"/>
      <c r="BR658" s="5"/>
      <c r="BS658" s="5"/>
      <c r="BT658" s="7"/>
      <c r="BU658" s="7"/>
      <c r="BV658" s="7"/>
      <c r="BW658" s="7"/>
      <c r="BX658" s="7"/>
      <c r="BY658" s="7"/>
      <c r="BZ658" s="7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8"/>
      <c r="CL658" s="5"/>
      <c r="CM658" s="5"/>
      <c r="CN658" s="8"/>
      <c r="CO658" s="5"/>
      <c r="CP658" s="5"/>
      <c r="CQ658" s="5"/>
      <c r="CR658" s="8"/>
      <c r="CS658" s="8"/>
      <c r="CT658" s="8"/>
      <c r="CU658" s="8"/>
      <c r="CV658" s="8"/>
      <c r="CW658" s="8"/>
      <c r="CX658" s="8"/>
      <c r="CY658" s="8"/>
      <c r="CZ658" s="8"/>
      <c r="DA658" s="8"/>
      <c r="DB658" s="8"/>
      <c r="DC658" s="8"/>
      <c r="DD658" s="8"/>
      <c r="DE658" s="8"/>
      <c r="DF658" s="8"/>
      <c r="DG658" s="8"/>
      <c r="DH658" s="8"/>
      <c r="DI658" s="8"/>
      <c r="DJ658" s="8"/>
      <c r="DK658" s="8"/>
      <c r="DL658" s="8"/>
      <c r="DM658" s="8"/>
      <c r="DN658" s="8"/>
      <c r="DO658" s="8"/>
      <c r="DP658" s="8"/>
      <c r="DQ658" s="8"/>
      <c r="DR658" s="8"/>
      <c r="DS658" s="8"/>
      <c r="DT658" s="8"/>
      <c r="DU658" s="8"/>
      <c r="DV658" s="8"/>
      <c r="DW658" s="8"/>
      <c r="DX658" s="8"/>
      <c r="DY658" s="8"/>
      <c r="DZ658" s="8"/>
      <c r="EA658" s="8"/>
      <c r="EB658" s="8"/>
      <c r="EC658" s="8"/>
      <c r="ED658" s="8"/>
      <c r="EE658" s="8"/>
      <c r="EF658" s="8"/>
      <c r="EG658" s="8"/>
      <c r="EH658" s="8"/>
      <c r="EI658" s="8"/>
      <c r="EJ658" s="8"/>
      <c r="EK658" s="8"/>
      <c r="EL658" s="8"/>
      <c r="EM658" s="8"/>
      <c r="EN658" s="8"/>
      <c r="EO658" s="8"/>
      <c r="EP658" s="8"/>
      <c r="EQ658" s="8"/>
      <c r="ER658" s="8"/>
      <c r="ES658" s="8"/>
      <c r="ET658" s="8"/>
      <c r="EU658" s="8"/>
      <c r="EV658" s="8"/>
      <c r="EW658" s="8"/>
      <c r="EX658" s="8"/>
      <c r="EY658" s="8"/>
      <c r="EZ658" s="8"/>
      <c r="FA658" s="8"/>
      <c r="FB658" s="8"/>
      <c r="FC658" s="8"/>
      <c r="FD658" s="8"/>
      <c r="FE658" s="8"/>
      <c r="FF658" s="8"/>
      <c r="FG658" s="8"/>
      <c r="FH658" s="8"/>
      <c r="FI658" s="8"/>
      <c r="FJ658" s="8"/>
    </row>
    <row r="659" spans="1:166" x14ac:dyDescent="0.25">
      <c r="A659" t="s">
        <v>136</v>
      </c>
      <c r="C659" s="6">
        <v>39833</v>
      </c>
      <c r="D659" s="5"/>
      <c r="E659" s="6"/>
      <c r="G659" s="5">
        <v>32</v>
      </c>
      <c r="H659" t="s">
        <v>114</v>
      </c>
      <c r="I659" s="7">
        <v>8.1</v>
      </c>
      <c r="J659">
        <v>750</v>
      </c>
      <c r="K659" s="5">
        <f t="shared" si="10"/>
        <v>164.6090534979424</v>
      </c>
      <c r="L659" s="5"/>
      <c r="M659" s="8"/>
      <c r="N659" s="7">
        <v>10.050000000000001</v>
      </c>
      <c r="O659" s="7"/>
      <c r="P659" s="7"/>
      <c r="Q659" s="5"/>
      <c r="R659" s="5"/>
      <c r="S659" s="5"/>
      <c r="T659" s="5"/>
      <c r="U659" s="5"/>
      <c r="V659" s="5"/>
      <c r="W659" s="5"/>
      <c r="X659" s="8"/>
      <c r="Y659" s="8"/>
      <c r="Z659" s="8"/>
      <c r="AA659" s="8"/>
      <c r="AB659" s="8"/>
      <c r="AC659" s="5"/>
      <c r="AD659" s="8"/>
      <c r="AE659" s="8"/>
      <c r="AF659" s="8"/>
      <c r="AG659" s="8"/>
      <c r="AH659" s="8"/>
      <c r="AI659" s="8"/>
      <c r="AJ659" s="5">
        <v>62.526891492206936</v>
      </c>
      <c r="AK659" s="8">
        <v>0.97365026971715307</v>
      </c>
      <c r="AL659" s="8"/>
      <c r="AM659" s="8"/>
      <c r="AN659" s="8"/>
      <c r="AO659" s="8"/>
      <c r="AP659" s="8"/>
      <c r="AQ659" s="9">
        <f>AK659/AJ659</f>
        <v>1.5571704373605465E-2</v>
      </c>
      <c r="AR659" s="8"/>
      <c r="AS659" s="8"/>
      <c r="AT659" s="8"/>
      <c r="AU659" s="5">
        <v>0</v>
      </c>
      <c r="AV659" s="5"/>
      <c r="AW659" s="5"/>
      <c r="AX659" s="5"/>
      <c r="AY659" s="5">
        <v>0</v>
      </c>
      <c r="AZ659" s="5"/>
      <c r="BA659" s="5"/>
      <c r="BB659" s="5"/>
      <c r="BC659" s="5"/>
      <c r="BD659" s="5"/>
      <c r="BE659" s="5"/>
      <c r="BF659" s="5">
        <v>0</v>
      </c>
      <c r="BG659" s="5">
        <v>0</v>
      </c>
      <c r="BH659" s="5"/>
      <c r="BI659" s="8"/>
      <c r="BJ659" s="5"/>
      <c r="BK659" s="5">
        <f>AC659+AJ659+BH659</f>
        <v>62.526891492206936</v>
      </c>
      <c r="BL659" s="5"/>
      <c r="BM659" s="8">
        <f>BH659/BK659</f>
        <v>0</v>
      </c>
      <c r="BN659" s="8"/>
      <c r="BO659" s="7"/>
      <c r="BP659" s="5"/>
      <c r="BQ659" s="5"/>
      <c r="BR659" s="5"/>
      <c r="BS659" s="5"/>
      <c r="BT659" s="7"/>
      <c r="BU659" s="7"/>
      <c r="BV659" s="7"/>
      <c r="BW659" s="7"/>
      <c r="BX659" s="8">
        <f>AC659/BK659</f>
        <v>0</v>
      </c>
      <c r="BY659" s="8">
        <f>AJ659/BK659</f>
        <v>1</v>
      </c>
      <c r="BZ659" s="8">
        <f>BH659/BK659</f>
        <v>0</v>
      </c>
      <c r="CA659" s="5">
        <v>0</v>
      </c>
      <c r="CB659" s="5">
        <v>0</v>
      </c>
      <c r="CC659" s="5">
        <v>0</v>
      </c>
      <c r="CD659" s="5">
        <v>0</v>
      </c>
      <c r="CE659" s="5"/>
      <c r="CF659" s="5"/>
      <c r="CG659" s="5"/>
      <c r="CH659" s="5"/>
      <c r="CI659" s="5">
        <v>0</v>
      </c>
      <c r="CJ659" s="5"/>
      <c r="CK659" s="8"/>
      <c r="CL659" s="5"/>
      <c r="CM659" s="5"/>
      <c r="CN659" s="8"/>
      <c r="CO659" s="5"/>
      <c r="CP659" s="5"/>
      <c r="CQ659" s="5"/>
      <c r="CR659" s="8"/>
      <c r="CS659" s="8"/>
      <c r="CT659" s="8"/>
      <c r="CU659" s="8"/>
      <c r="CV659" s="8"/>
      <c r="CW659" s="8"/>
      <c r="CX659" s="8"/>
      <c r="CY659" s="8"/>
      <c r="CZ659" s="8"/>
      <c r="DA659" s="8"/>
      <c r="DB659" s="8"/>
      <c r="DC659" s="8"/>
      <c r="DD659" s="8"/>
      <c r="DE659" s="8"/>
      <c r="DF659" s="8"/>
      <c r="DG659" s="8"/>
      <c r="DH659" s="8"/>
      <c r="DI659" s="8"/>
      <c r="DJ659" s="8"/>
      <c r="DK659" s="8"/>
      <c r="DL659" s="8"/>
      <c r="DM659" s="8"/>
      <c r="DN659" s="8"/>
      <c r="DO659" s="8"/>
      <c r="DP659" s="8"/>
      <c r="DQ659" s="8"/>
      <c r="DR659" s="8"/>
      <c r="DS659" s="8"/>
      <c r="DT659" s="8"/>
      <c r="DU659" s="8"/>
      <c r="DV659" s="8"/>
      <c r="DW659" s="8"/>
      <c r="DX659" s="8"/>
      <c r="DY659" s="8"/>
      <c r="DZ659" s="8"/>
      <c r="EA659" s="8"/>
      <c r="EB659" s="8"/>
      <c r="EC659" s="8"/>
      <c r="ED659" s="8"/>
      <c r="EE659" s="8"/>
      <c r="EF659" s="8"/>
      <c r="EG659" s="8"/>
      <c r="EH659" s="8"/>
      <c r="EI659" s="8"/>
      <c r="EJ659" s="8"/>
      <c r="EK659" s="8"/>
      <c r="EL659" s="8"/>
      <c r="EM659" s="8"/>
      <c r="EN659" s="8"/>
      <c r="EO659" s="8"/>
      <c r="EP659" s="8"/>
      <c r="EQ659" s="8"/>
      <c r="ER659" s="8"/>
      <c r="ES659" s="8"/>
      <c r="ET659" s="8"/>
      <c r="EU659" s="8"/>
      <c r="EV659" s="8"/>
      <c r="EW659" s="8"/>
      <c r="EX659" s="8"/>
      <c r="EY659" s="8"/>
      <c r="EZ659" s="8"/>
      <c r="FA659" s="8"/>
      <c r="FB659" s="8"/>
      <c r="FC659" s="8"/>
      <c r="FD659" s="8"/>
      <c r="FE659" s="8"/>
      <c r="FF659" s="8"/>
      <c r="FG659" s="8"/>
      <c r="FH659" s="8"/>
      <c r="FI659" s="8"/>
      <c r="FJ659" s="8"/>
    </row>
    <row r="660" spans="1:166" x14ac:dyDescent="0.25">
      <c r="A660" t="s">
        <v>136</v>
      </c>
      <c r="C660" s="6">
        <v>39840</v>
      </c>
      <c r="D660" s="5"/>
      <c r="E660" s="6"/>
      <c r="G660">
        <v>39</v>
      </c>
      <c r="H660" t="s">
        <v>114</v>
      </c>
      <c r="I660" s="7">
        <v>8.1</v>
      </c>
      <c r="J660">
        <v>750</v>
      </c>
      <c r="K660" s="5">
        <f t="shared" si="10"/>
        <v>164.6090534979424</v>
      </c>
      <c r="L660" s="5"/>
      <c r="M660" s="8"/>
      <c r="N660" s="7">
        <v>13.7</v>
      </c>
      <c r="O660" s="7"/>
      <c r="P660" s="7"/>
      <c r="Q660" s="5"/>
      <c r="R660" s="5"/>
      <c r="S660" s="5"/>
      <c r="T660" s="5"/>
      <c r="U660" s="5"/>
      <c r="V660" s="5"/>
      <c r="W660" s="5"/>
      <c r="X660" s="8"/>
      <c r="Y660" s="8"/>
      <c r="Z660" s="8"/>
      <c r="AA660" s="8"/>
      <c r="AB660" s="8"/>
      <c r="AC660" s="5"/>
      <c r="AD660" s="8"/>
      <c r="AE660" s="8"/>
      <c r="AF660" s="8"/>
      <c r="AG660" s="8"/>
      <c r="AH660" s="8"/>
      <c r="AI660" s="8"/>
      <c r="AJ660" s="5"/>
      <c r="AK660" s="8"/>
      <c r="AL660" s="8"/>
      <c r="AM660" s="8"/>
      <c r="AN660" s="8"/>
      <c r="AO660" s="8"/>
      <c r="AP660" s="8"/>
      <c r="AQ660" s="9"/>
      <c r="AR660" s="8"/>
      <c r="AS660" s="8"/>
      <c r="AT660" s="8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8"/>
      <c r="BJ660" s="5"/>
      <c r="BK660" s="5"/>
      <c r="BL660" s="5"/>
      <c r="BM660" s="8"/>
      <c r="BN660" s="8"/>
      <c r="BO660" s="7"/>
      <c r="BP660" s="5"/>
      <c r="BQ660" s="5"/>
      <c r="BR660" s="5"/>
      <c r="BS660" s="5"/>
      <c r="BT660" s="7"/>
      <c r="BU660" s="7"/>
      <c r="BV660" s="7"/>
      <c r="BW660" s="7"/>
      <c r="BX660" s="7"/>
      <c r="BY660" s="7"/>
      <c r="BZ660" s="7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8"/>
      <c r="CL660" s="5"/>
      <c r="CM660" s="5"/>
      <c r="CN660" s="8"/>
      <c r="CO660" s="5"/>
      <c r="CP660" s="5"/>
      <c r="CQ660" s="5"/>
      <c r="CR660" s="8"/>
      <c r="CS660" s="8"/>
      <c r="CT660" s="8"/>
      <c r="CU660" s="8"/>
      <c r="CV660" s="8"/>
      <c r="CW660" s="8"/>
      <c r="CX660" s="8"/>
      <c r="CY660" s="8"/>
      <c r="CZ660" s="8"/>
      <c r="DA660" s="8"/>
      <c r="DB660" s="8"/>
      <c r="DC660" s="8"/>
      <c r="DD660" s="8"/>
      <c r="DE660" s="8"/>
      <c r="DF660" s="8"/>
      <c r="DG660" s="8"/>
      <c r="DH660" s="8"/>
      <c r="DI660" s="8"/>
      <c r="DJ660" s="8"/>
      <c r="DK660" s="8"/>
      <c r="DL660" s="8"/>
      <c r="DM660" s="8"/>
      <c r="DN660" s="8"/>
      <c r="DO660" s="8"/>
      <c r="DP660" s="8"/>
      <c r="DQ660" s="8"/>
      <c r="DR660" s="8"/>
      <c r="DS660" s="8"/>
      <c r="DT660" s="8"/>
      <c r="DU660" s="8"/>
      <c r="DV660" s="8"/>
      <c r="DW660" s="8"/>
      <c r="DX660" s="8"/>
      <c r="DY660" s="8"/>
      <c r="DZ660" s="8"/>
      <c r="EA660" s="8"/>
      <c r="EB660" s="8"/>
      <c r="EC660" s="8"/>
      <c r="ED660" s="8"/>
      <c r="EE660" s="8"/>
      <c r="EF660" s="8"/>
      <c r="EG660" s="8"/>
      <c r="EH660" s="8"/>
      <c r="EI660" s="8"/>
      <c r="EJ660" s="8"/>
      <c r="EK660" s="8"/>
      <c r="EL660" s="8"/>
      <c r="EM660" s="8"/>
      <c r="EN660" s="8"/>
      <c r="EO660" s="8"/>
      <c r="EP660" s="8"/>
      <c r="EQ660" s="8"/>
      <c r="ER660" s="8"/>
      <c r="ES660" s="8"/>
      <c r="ET660" s="8"/>
      <c r="EU660" s="8"/>
      <c r="EV660" s="8"/>
      <c r="EW660" s="8"/>
      <c r="EX660" s="8"/>
      <c r="EY660" s="8"/>
      <c r="EZ660" s="8"/>
      <c r="FA660" s="8"/>
      <c r="FB660" s="8"/>
      <c r="FC660" s="8"/>
      <c r="FD660" s="8"/>
      <c r="FE660" s="8"/>
      <c r="FF660" s="8"/>
      <c r="FG660" s="8"/>
      <c r="FH660" s="8"/>
      <c r="FI660" s="8"/>
      <c r="FJ660" s="8"/>
    </row>
    <row r="661" spans="1:166" x14ac:dyDescent="0.25">
      <c r="A661" t="s">
        <v>136</v>
      </c>
      <c r="C661" s="6">
        <v>39848</v>
      </c>
      <c r="D661" s="5"/>
      <c r="E661" s="6"/>
      <c r="G661" s="5">
        <v>47</v>
      </c>
      <c r="H661" t="s">
        <v>114</v>
      </c>
      <c r="I661" s="7">
        <v>8.1</v>
      </c>
      <c r="J661">
        <v>750</v>
      </c>
      <c r="K661" s="5">
        <f t="shared" si="10"/>
        <v>164.6090534979424</v>
      </c>
      <c r="L661" s="5"/>
      <c r="M661" s="8"/>
      <c r="N661" s="7">
        <v>16.05</v>
      </c>
      <c r="O661" s="7"/>
      <c r="P661" s="7"/>
      <c r="Q661" s="5"/>
      <c r="R661" s="5"/>
      <c r="S661" s="5"/>
      <c r="T661" s="5"/>
      <c r="U661" s="5"/>
      <c r="V661" s="5"/>
      <c r="W661" s="5"/>
      <c r="X661" s="8"/>
      <c r="Y661" s="8"/>
      <c r="Z661" s="8"/>
      <c r="AA661" s="8"/>
      <c r="AB661" s="8"/>
      <c r="AC661" s="5">
        <v>168.76277434544929</v>
      </c>
      <c r="AD661" s="8"/>
      <c r="AE661" s="8"/>
      <c r="AF661" s="8"/>
      <c r="AG661" s="8"/>
      <c r="AH661" s="8"/>
      <c r="AI661" s="8"/>
      <c r="AJ661" s="5">
        <v>154.72980637079408</v>
      </c>
      <c r="AK661" s="8">
        <v>3.0069962595428086</v>
      </c>
      <c r="AL661" s="8"/>
      <c r="AM661" s="8"/>
      <c r="AN661" s="8"/>
      <c r="AO661" s="8"/>
      <c r="AP661" s="8"/>
      <c r="AQ661" s="9">
        <f>AK661/AJ661</f>
        <v>1.9433852662730355E-2</v>
      </c>
      <c r="AR661" s="8"/>
      <c r="AS661" s="8"/>
      <c r="AT661" s="8"/>
      <c r="AU661" s="5">
        <v>7.285240371791792</v>
      </c>
      <c r="AV661" s="5"/>
      <c r="AW661" s="5"/>
      <c r="AX661" s="5"/>
      <c r="AY661" s="5">
        <v>0</v>
      </c>
      <c r="AZ661" s="5"/>
      <c r="BA661" s="5"/>
      <c r="BB661" s="5"/>
      <c r="BC661" s="5"/>
      <c r="BD661" s="5"/>
      <c r="BE661" s="5"/>
      <c r="BF661" s="5">
        <v>0</v>
      </c>
      <c r="BG661" s="5">
        <v>0</v>
      </c>
      <c r="BH661" s="5">
        <v>7.285240371791792</v>
      </c>
      <c r="BI661" s="8"/>
      <c r="BJ661" s="5"/>
      <c r="BK661" s="5">
        <f>AC661+AJ661+BH661</f>
        <v>330.77782108803518</v>
      </c>
      <c r="BL661" s="5"/>
      <c r="BM661" s="8">
        <f>BH661/BK661</f>
        <v>2.2024573315793307E-2</v>
      </c>
      <c r="BN661" s="8"/>
      <c r="BO661" s="7"/>
      <c r="BP661" s="5"/>
      <c r="BQ661" s="5"/>
      <c r="BR661" s="5"/>
      <c r="BS661" s="5"/>
      <c r="BT661" s="7"/>
      <c r="BU661" s="7"/>
      <c r="BV661" s="7"/>
      <c r="BW661" s="7"/>
      <c r="BX661" s="8">
        <f>AC661/BK661</f>
        <v>0.5101997884572006</v>
      </c>
      <c r="BY661" s="8">
        <f>AJ661/BK661</f>
        <v>0.46777563822700607</v>
      </c>
      <c r="BZ661" s="8">
        <f>BH661/BK661</f>
        <v>2.2024573315793307E-2</v>
      </c>
      <c r="CA661" s="5">
        <v>100.74716566706533</v>
      </c>
      <c r="CB661" s="5">
        <v>100.74716566706533</v>
      </c>
      <c r="CC661" s="5">
        <v>0</v>
      </c>
      <c r="CD661" s="5">
        <v>0</v>
      </c>
      <c r="CE661" s="5"/>
      <c r="CF661" s="5"/>
      <c r="CG661" s="5"/>
      <c r="CH661" s="5"/>
      <c r="CI661" s="5">
        <v>0</v>
      </c>
      <c r="CJ661" s="5"/>
      <c r="CK661" s="8"/>
      <c r="CL661" s="5"/>
      <c r="CM661" s="5"/>
      <c r="CN661" s="8"/>
      <c r="CO661" s="5"/>
      <c r="CP661" s="5"/>
      <c r="CQ661" s="5"/>
      <c r="CR661" s="8"/>
      <c r="CS661" s="8"/>
      <c r="CT661" s="8"/>
      <c r="CU661" s="8"/>
      <c r="CV661" s="8"/>
      <c r="CW661" s="8"/>
      <c r="CX661" s="8"/>
      <c r="CY661" s="8"/>
      <c r="CZ661" s="8"/>
      <c r="DA661" s="8"/>
      <c r="DB661" s="8"/>
      <c r="DC661" s="8"/>
      <c r="DD661" s="8"/>
      <c r="DE661" s="8"/>
      <c r="DF661" s="8"/>
      <c r="DG661" s="8"/>
      <c r="DH661" s="8"/>
      <c r="DI661" s="8"/>
      <c r="DJ661" s="8"/>
      <c r="DK661" s="8"/>
      <c r="DL661" s="8"/>
      <c r="DM661" s="8"/>
      <c r="DN661" s="8"/>
      <c r="DO661" s="8"/>
      <c r="DP661" s="8"/>
      <c r="DQ661" s="8"/>
      <c r="DR661" s="8"/>
      <c r="DS661" s="8"/>
      <c r="DT661" s="8"/>
      <c r="DU661" s="8"/>
      <c r="DV661" s="8"/>
      <c r="DW661" s="8"/>
      <c r="DX661" s="8"/>
      <c r="DY661" s="8"/>
      <c r="DZ661" s="8"/>
      <c r="EA661" s="8"/>
      <c r="EB661" s="8"/>
      <c r="EC661" s="8"/>
      <c r="ED661" s="8"/>
      <c r="EE661" s="8"/>
      <c r="EF661" s="8"/>
      <c r="EG661" s="8"/>
      <c r="EH661" s="8"/>
      <c r="EI661" s="8"/>
      <c r="EJ661" s="8"/>
      <c r="EK661" s="8"/>
      <c r="EL661" s="8"/>
      <c r="EM661" s="8"/>
      <c r="EN661" s="8"/>
      <c r="EO661" s="8"/>
      <c r="EP661" s="8"/>
      <c r="EQ661" s="8"/>
      <c r="ER661" s="8"/>
      <c r="ES661" s="8"/>
      <c r="ET661" s="8"/>
      <c r="EU661" s="8"/>
      <c r="EV661" s="8"/>
      <c r="EW661" s="8"/>
      <c r="EX661" s="8"/>
      <c r="EY661" s="8"/>
      <c r="EZ661" s="8"/>
      <c r="FA661" s="8"/>
      <c r="FB661" s="8"/>
      <c r="FC661" s="8"/>
      <c r="FD661" s="8"/>
      <c r="FE661" s="8"/>
      <c r="FF661" s="8"/>
      <c r="FG661" s="8"/>
      <c r="FH661" s="8"/>
      <c r="FI661" s="8"/>
      <c r="FJ661" s="8"/>
    </row>
    <row r="662" spans="1:166" x14ac:dyDescent="0.25">
      <c r="A662" t="s">
        <v>136</v>
      </c>
      <c r="C662" s="6">
        <v>39849</v>
      </c>
      <c r="D662" s="5">
        <v>4</v>
      </c>
      <c r="E662" t="s">
        <v>206</v>
      </c>
      <c r="F662" t="s">
        <v>13</v>
      </c>
      <c r="G662">
        <v>48</v>
      </c>
      <c r="H662" t="s">
        <v>114</v>
      </c>
      <c r="I662" s="7">
        <v>8.1</v>
      </c>
      <c r="J662">
        <v>750</v>
      </c>
      <c r="K662" s="5">
        <f t="shared" si="10"/>
        <v>164.6090534979424</v>
      </c>
      <c r="L662" s="5"/>
      <c r="M662" s="8"/>
      <c r="N662" s="8"/>
      <c r="O662" s="8"/>
      <c r="P662" s="8"/>
      <c r="Q662" s="5"/>
      <c r="R662" s="5"/>
      <c r="S662" s="5">
        <v>48</v>
      </c>
      <c r="T662" s="5"/>
      <c r="U662" s="5"/>
      <c r="V662" s="5"/>
      <c r="W662" s="5"/>
      <c r="X662" s="8"/>
      <c r="Y662" s="8"/>
      <c r="Z662" s="8"/>
      <c r="AA662" s="8"/>
      <c r="AB662" s="8"/>
      <c r="AC662" s="5"/>
      <c r="AD662" s="8"/>
      <c r="AE662" s="8"/>
      <c r="AF662" s="8"/>
      <c r="AG662" s="8"/>
      <c r="AH662" s="8"/>
      <c r="AI662" s="8"/>
      <c r="AJ662" s="5"/>
      <c r="AK662" s="8"/>
      <c r="AL662" s="8"/>
      <c r="AM662" s="8"/>
      <c r="AN662" s="8"/>
      <c r="AO662" s="8"/>
      <c r="AP662" s="8"/>
      <c r="AQ662" s="9"/>
      <c r="AR662" s="8"/>
      <c r="AS662" s="8"/>
      <c r="AT662" s="8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8"/>
      <c r="BJ662" s="5"/>
      <c r="BK662" s="5"/>
      <c r="BL662" s="5"/>
      <c r="BM662" s="8"/>
      <c r="BN662" s="8"/>
      <c r="BO662" s="7"/>
      <c r="BP662" s="5"/>
      <c r="BQ662" s="5"/>
      <c r="BR662" s="5"/>
      <c r="BS662" s="5"/>
      <c r="BT662" s="7"/>
      <c r="BU662" s="7"/>
      <c r="BV662" s="7"/>
      <c r="BW662" s="7"/>
      <c r="BX662" s="7"/>
      <c r="BY662" s="7"/>
      <c r="BZ662" s="7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8"/>
      <c r="CL662" s="5"/>
      <c r="CM662" s="5"/>
      <c r="CN662" s="8"/>
      <c r="CO662" s="5"/>
      <c r="CP662" s="5"/>
      <c r="CQ662" s="5"/>
      <c r="CR662" s="8"/>
      <c r="CS662" s="8"/>
      <c r="CT662" s="8"/>
      <c r="CU662" s="8"/>
      <c r="CV662" s="8"/>
      <c r="CW662" s="8"/>
      <c r="CX662" s="8"/>
      <c r="CY662" s="8"/>
      <c r="CZ662" s="8"/>
      <c r="DA662" s="8"/>
      <c r="DB662" s="8"/>
      <c r="DC662" s="8"/>
      <c r="DD662" s="8"/>
      <c r="DE662" s="8"/>
      <c r="DF662" s="8"/>
      <c r="DG662" s="8"/>
      <c r="DH662" s="8"/>
      <c r="DI662" s="8"/>
      <c r="DJ662" s="8"/>
      <c r="DK662" s="8"/>
      <c r="DL662" s="8"/>
      <c r="DM662" s="8"/>
      <c r="DN662" s="8"/>
      <c r="DO662" s="8"/>
      <c r="DP662" s="8"/>
      <c r="DQ662" s="8"/>
      <c r="DR662" s="8"/>
      <c r="DS662" s="8"/>
      <c r="DT662" s="8"/>
      <c r="DU662" s="8"/>
      <c r="DV662" s="8"/>
      <c r="DW662" s="8"/>
      <c r="DX662" s="8"/>
      <c r="DY662" s="8"/>
      <c r="DZ662" s="8"/>
      <c r="EA662" s="8"/>
      <c r="EB662" s="8"/>
      <c r="EC662" s="8"/>
      <c r="ED662" s="8"/>
      <c r="EE662" s="8"/>
      <c r="EF662" s="8"/>
      <c r="EG662" s="8"/>
      <c r="EH662" s="8"/>
      <c r="EI662" s="8"/>
      <c r="EJ662" s="8"/>
      <c r="EK662" s="8"/>
      <c r="EL662" s="8"/>
      <c r="EM662" s="8"/>
      <c r="EN662" s="8"/>
      <c r="EO662" s="8"/>
      <c r="EP662" s="8"/>
      <c r="EQ662" s="8"/>
      <c r="ER662" s="8"/>
      <c r="ES662" s="8"/>
      <c r="ET662" s="8"/>
      <c r="EU662" s="8"/>
      <c r="EV662" s="8"/>
      <c r="EW662" s="8"/>
      <c r="EX662" s="8"/>
      <c r="EY662" s="8"/>
      <c r="EZ662" s="8"/>
      <c r="FA662" s="8"/>
      <c r="FB662" s="8"/>
      <c r="FC662" s="8"/>
      <c r="FD662" s="8"/>
      <c r="FE662" s="8"/>
      <c r="FF662" s="8"/>
      <c r="FG662" s="8"/>
      <c r="FH662" s="8"/>
      <c r="FI662" s="8"/>
      <c r="FJ662" s="8"/>
    </row>
    <row r="663" spans="1:166" x14ac:dyDescent="0.25">
      <c r="A663" t="s">
        <v>136</v>
      </c>
      <c r="C663" s="6">
        <v>39854</v>
      </c>
      <c r="D663" s="5"/>
      <c r="E663" s="6"/>
      <c r="G663">
        <v>53</v>
      </c>
      <c r="H663" t="s">
        <v>114</v>
      </c>
      <c r="I663" s="7">
        <v>8.1</v>
      </c>
      <c r="J663">
        <v>750</v>
      </c>
      <c r="K663" s="5">
        <f t="shared" si="10"/>
        <v>164.6090534979424</v>
      </c>
      <c r="L663" s="5"/>
      <c r="M663" s="8"/>
      <c r="N663" s="7">
        <v>17.5</v>
      </c>
      <c r="O663" s="7"/>
      <c r="P663" s="7"/>
      <c r="Q663" s="5"/>
      <c r="R663" s="5"/>
      <c r="S663" s="5"/>
      <c r="T663" s="5"/>
      <c r="U663" s="5"/>
      <c r="V663" s="5"/>
      <c r="W663" s="5"/>
      <c r="X663" s="8"/>
      <c r="Y663" s="8"/>
      <c r="Z663" s="8"/>
      <c r="AA663" s="8"/>
      <c r="AB663" s="8"/>
      <c r="AC663" s="5"/>
      <c r="AD663" s="8"/>
      <c r="AE663" s="8"/>
      <c r="AF663" s="8"/>
      <c r="AG663" s="8"/>
      <c r="AH663" s="8"/>
      <c r="AI663" s="8"/>
      <c r="AJ663" s="5"/>
      <c r="AK663" s="8"/>
      <c r="AL663" s="8"/>
      <c r="AM663" s="8"/>
      <c r="AN663" s="8"/>
      <c r="AO663" s="8"/>
      <c r="AP663" s="8"/>
      <c r="AQ663" s="9"/>
      <c r="AR663" s="8"/>
      <c r="AS663" s="8"/>
      <c r="AT663" s="8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8"/>
      <c r="BJ663" s="5"/>
      <c r="BK663" s="5"/>
      <c r="BL663" s="5"/>
      <c r="BM663" s="8"/>
      <c r="BN663" s="8"/>
      <c r="BO663" s="7"/>
      <c r="BP663" s="5"/>
      <c r="BQ663" s="5"/>
      <c r="BR663" s="5"/>
      <c r="BS663" s="5"/>
      <c r="BT663" s="7"/>
      <c r="BU663" s="7"/>
      <c r="BV663" s="7"/>
      <c r="BW663" s="7"/>
      <c r="BX663" s="7"/>
      <c r="BY663" s="7"/>
      <c r="BZ663" s="7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8"/>
      <c r="CL663" s="5"/>
      <c r="CM663" s="5"/>
      <c r="CN663" s="8"/>
      <c r="CO663" s="5"/>
      <c r="CP663" s="5"/>
      <c r="CQ663" s="5"/>
      <c r="CR663" s="8"/>
      <c r="CS663" s="8"/>
      <c r="CT663" s="8"/>
      <c r="CU663" s="8"/>
      <c r="CV663" s="8"/>
      <c r="CW663" s="8"/>
      <c r="CX663" s="8"/>
      <c r="CY663" s="8"/>
      <c r="CZ663" s="8"/>
      <c r="DA663" s="8"/>
      <c r="DB663" s="8"/>
      <c r="DC663" s="8"/>
      <c r="DD663" s="8"/>
      <c r="DE663" s="8"/>
      <c r="DF663" s="8"/>
      <c r="DG663" s="8"/>
      <c r="DH663" s="8"/>
      <c r="DI663" s="8"/>
      <c r="DJ663" s="8"/>
      <c r="DK663" s="8"/>
      <c r="DL663" s="8"/>
      <c r="DM663" s="8"/>
      <c r="DN663" s="8"/>
      <c r="DO663" s="8"/>
      <c r="DP663" s="8"/>
      <c r="DQ663" s="8"/>
      <c r="DR663" s="8"/>
      <c r="DS663" s="8"/>
      <c r="DT663" s="8"/>
      <c r="DU663" s="8"/>
      <c r="DV663" s="8"/>
      <c r="DW663" s="8"/>
      <c r="DX663" s="8"/>
      <c r="DY663" s="8"/>
      <c r="DZ663" s="8"/>
      <c r="EA663" s="8"/>
      <c r="EB663" s="8"/>
      <c r="EC663" s="8"/>
      <c r="ED663" s="8"/>
      <c r="EE663" s="8"/>
      <c r="EF663" s="8"/>
      <c r="EG663" s="8"/>
      <c r="EH663" s="8"/>
      <c r="EI663" s="8"/>
      <c r="EJ663" s="8"/>
      <c r="EK663" s="8"/>
      <c r="EL663" s="8"/>
      <c r="EM663" s="8"/>
      <c r="EN663" s="8"/>
      <c r="EO663" s="8"/>
      <c r="EP663" s="8"/>
      <c r="EQ663" s="8"/>
      <c r="ER663" s="8"/>
      <c r="ES663" s="8"/>
      <c r="ET663" s="8"/>
      <c r="EU663" s="8"/>
      <c r="EV663" s="8"/>
      <c r="EW663" s="8"/>
      <c r="EX663" s="8"/>
      <c r="EY663" s="8"/>
      <c r="EZ663" s="8"/>
      <c r="FA663" s="8"/>
      <c r="FB663" s="8"/>
      <c r="FC663" s="8"/>
      <c r="FD663" s="8"/>
      <c r="FE663" s="8"/>
      <c r="FF663" s="8"/>
      <c r="FG663" s="8"/>
      <c r="FH663" s="8"/>
      <c r="FI663" s="8"/>
      <c r="FJ663" s="8"/>
    </row>
    <row r="664" spans="1:166" x14ac:dyDescent="0.25">
      <c r="A664" t="s">
        <v>136</v>
      </c>
      <c r="C664" s="6">
        <v>39860</v>
      </c>
      <c r="D664" s="5">
        <v>6</v>
      </c>
      <c r="E664" s="6" t="s">
        <v>239</v>
      </c>
      <c r="F664" t="s">
        <v>89</v>
      </c>
      <c r="G664" s="5">
        <v>59</v>
      </c>
      <c r="H664" t="s">
        <v>114</v>
      </c>
      <c r="I664" s="7">
        <v>8.1</v>
      </c>
      <c r="J664">
        <v>750</v>
      </c>
      <c r="K664" s="5">
        <f t="shared" si="10"/>
        <v>164.6090534979424</v>
      </c>
      <c r="L664" s="5"/>
      <c r="M664" s="8"/>
      <c r="N664" s="7">
        <v>16.45</v>
      </c>
      <c r="O664" s="7"/>
      <c r="P664" s="7"/>
      <c r="Q664" s="5"/>
      <c r="R664" s="5"/>
      <c r="S664" s="5"/>
      <c r="T664" s="5"/>
      <c r="U664" s="5"/>
      <c r="V664" s="5"/>
      <c r="W664" s="5"/>
      <c r="X664" s="8"/>
      <c r="Y664" s="8"/>
      <c r="Z664" s="8"/>
      <c r="AA664" s="8"/>
      <c r="AB664" s="8"/>
      <c r="AC664" s="5">
        <v>233.01660155636992</v>
      </c>
      <c r="AD664" s="8"/>
      <c r="AE664" s="8"/>
      <c r="AF664" s="8"/>
      <c r="AG664" s="8"/>
      <c r="AH664" s="8"/>
      <c r="AI664" s="8"/>
      <c r="AJ664" s="5">
        <v>154.30211806148259</v>
      </c>
      <c r="AK664" s="8">
        <v>3.8705700446729052</v>
      </c>
      <c r="AL664" s="8"/>
      <c r="AM664" s="8"/>
      <c r="AN664" s="8"/>
      <c r="AO664" s="8"/>
      <c r="AP664" s="8"/>
      <c r="AQ664" s="9">
        <f>AK664/AJ664</f>
        <v>2.5084361078767912E-2</v>
      </c>
      <c r="AR664" s="8"/>
      <c r="AS664" s="8"/>
      <c r="AT664" s="8"/>
      <c r="AU664" s="5">
        <v>1.0561635247874579</v>
      </c>
      <c r="AV664" s="5"/>
      <c r="AW664" s="5"/>
      <c r="AX664" s="5"/>
      <c r="AY664" s="5">
        <v>2.1598120912698793</v>
      </c>
      <c r="AZ664" s="5"/>
      <c r="BA664" s="5"/>
      <c r="BB664" s="5"/>
      <c r="BC664" s="5"/>
      <c r="BD664" s="5"/>
      <c r="BE664" s="5"/>
      <c r="BF664" s="5">
        <v>0</v>
      </c>
      <c r="BG664" s="5">
        <v>0</v>
      </c>
      <c r="BH664" s="5">
        <v>3.2159756160573374</v>
      </c>
      <c r="BI664" s="8"/>
      <c r="BJ664" s="5"/>
      <c r="BK664" s="5">
        <f>AC664+AJ664+BH664</f>
        <v>390.53469523390982</v>
      </c>
      <c r="BL664" s="5"/>
      <c r="BM664" s="8">
        <f>BH664/BK664</f>
        <v>8.234801300128115E-3</v>
      </c>
      <c r="BN664" s="8"/>
      <c r="BO664" s="7"/>
      <c r="BP664" s="5"/>
      <c r="BQ664" s="5"/>
      <c r="BR664" s="5"/>
      <c r="BS664" s="5"/>
      <c r="BT664" s="7"/>
      <c r="BU664" s="7"/>
      <c r="BV664" s="7"/>
      <c r="BW664" s="7"/>
      <c r="BX664" s="8">
        <f>AC664/BK664</f>
        <v>0.59666043606395891</v>
      </c>
      <c r="BY664" s="8">
        <f>AJ664/BK664</f>
        <v>0.39510476263591304</v>
      </c>
      <c r="BZ664" s="8">
        <f>BH664/BK664</f>
        <v>8.234801300128115E-3</v>
      </c>
      <c r="CA664" s="5">
        <v>40.333724500555761</v>
      </c>
      <c r="CB664" s="5">
        <v>31.175370301194747</v>
      </c>
      <c r="CC664" s="5">
        <v>9.158354199361014</v>
      </c>
      <c r="CD664" s="5">
        <v>0</v>
      </c>
      <c r="CE664" s="5"/>
      <c r="CF664" s="5"/>
      <c r="CG664" s="5"/>
      <c r="CH664" s="5"/>
      <c r="CI664" s="5">
        <v>0</v>
      </c>
      <c r="CJ664" s="5"/>
      <c r="CK664" s="8"/>
      <c r="CL664" s="5"/>
      <c r="CM664" s="5"/>
      <c r="CN664" s="8"/>
      <c r="CO664" s="5"/>
      <c r="CP664" s="5"/>
      <c r="CQ664" s="5"/>
      <c r="CR664" s="8"/>
      <c r="CS664" s="8"/>
      <c r="CT664" s="8"/>
      <c r="CU664" s="8"/>
      <c r="CV664" s="8"/>
      <c r="CW664" s="8"/>
      <c r="CX664" s="8"/>
      <c r="CY664" s="8"/>
      <c r="CZ664" s="8"/>
      <c r="DA664" s="8"/>
      <c r="DB664" s="8"/>
      <c r="DC664" s="8"/>
      <c r="DD664" s="8"/>
      <c r="DE664" s="8"/>
      <c r="DF664" s="8"/>
      <c r="DG664" s="8"/>
      <c r="DH664" s="8"/>
      <c r="DI664" s="8"/>
      <c r="DJ664" s="8"/>
      <c r="DK664" s="8"/>
      <c r="DL664" s="8"/>
      <c r="DM664" s="8"/>
      <c r="DN664" s="8"/>
      <c r="DO664" s="8"/>
      <c r="DP664" s="8"/>
      <c r="DQ664" s="8"/>
      <c r="DR664" s="8"/>
      <c r="DS664" s="8"/>
      <c r="DT664" s="8"/>
      <c r="DU664" s="8"/>
      <c r="DV664" s="8"/>
      <c r="DW664" s="8"/>
      <c r="DX664" s="8"/>
      <c r="DY664" s="8"/>
      <c r="DZ664" s="8"/>
      <c r="EA664" s="8"/>
      <c r="EB664" s="8"/>
      <c r="EC664" s="8"/>
      <c r="ED664" s="8"/>
      <c r="EE664" s="8"/>
      <c r="EF664" s="8"/>
      <c r="EG664" s="8"/>
      <c r="EH664" s="8"/>
      <c r="EI664" s="8"/>
      <c r="EJ664" s="8"/>
      <c r="EK664" s="8"/>
      <c r="EL664" s="8"/>
      <c r="EM664" s="8"/>
      <c r="EN664" s="8"/>
      <c r="EO664" s="8"/>
      <c r="EP664" s="8"/>
      <c r="EQ664" s="8"/>
      <c r="ER664" s="8"/>
      <c r="ES664" s="8"/>
      <c r="ET664" s="8"/>
      <c r="EU664" s="8"/>
      <c r="EV664" s="8"/>
      <c r="EW664" s="8"/>
      <c r="EX664" s="8"/>
      <c r="EY664" s="8"/>
      <c r="EZ664" s="8"/>
      <c r="FA664" s="8"/>
      <c r="FB664" s="8"/>
      <c r="FC664" s="8"/>
      <c r="FD664" s="8"/>
      <c r="FE664" s="8"/>
      <c r="FF664" s="8"/>
      <c r="FG664" s="8"/>
      <c r="FH664" s="8"/>
      <c r="FI664" s="8"/>
      <c r="FJ664" s="8"/>
    </row>
    <row r="665" spans="1:166" x14ac:dyDescent="0.25">
      <c r="A665" t="s">
        <v>136</v>
      </c>
      <c r="C665" s="6">
        <v>39869</v>
      </c>
      <c r="D665" s="5"/>
      <c r="E665" s="6"/>
      <c r="G665">
        <v>68</v>
      </c>
      <c r="H665" t="s">
        <v>114</v>
      </c>
      <c r="I665" s="7">
        <v>8.1</v>
      </c>
      <c r="J665">
        <v>750</v>
      </c>
      <c r="K665" s="5">
        <f t="shared" si="10"/>
        <v>164.6090534979424</v>
      </c>
      <c r="L665" s="5"/>
      <c r="M665" s="8"/>
      <c r="N665" s="7">
        <v>20.9</v>
      </c>
      <c r="O665" s="7"/>
      <c r="P665" s="7"/>
      <c r="Q665" s="5"/>
      <c r="R665" s="5"/>
      <c r="S665" s="5"/>
      <c r="T665" s="5"/>
      <c r="U665" s="5"/>
      <c r="V665" s="5"/>
      <c r="W665" s="5"/>
      <c r="X665" s="8"/>
      <c r="Y665" s="8"/>
      <c r="Z665" s="8"/>
      <c r="AA665" s="8"/>
      <c r="AB665" s="8"/>
      <c r="AC665" s="5"/>
      <c r="AD665" s="8"/>
      <c r="AE665" s="8"/>
      <c r="AF665" s="8"/>
      <c r="AG665" s="8"/>
      <c r="AH665" s="8"/>
      <c r="AI665" s="8"/>
      <c r="AJ665" s="5"/>
      <c r="AK665" s="8"/>
      <c r="AL665" s="8"/>
      <c r="AM665" s="8"/>
      <c r="AN665" s="8"/>
      <c r="AO665" s="8"/>
      <c r="AP665" s="8"/>
      <c r="AQ665" s="9"/>
      <c r="AR665" s="8"/>
      <c r="AS665" s="8"/>
      <c r="AT665" s="8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8"/>
      <c r="BJ665" s="5"/>
      <c r="BK665" s="5"/>
      <c r="BL665" s="5"/>
      <c r="BM665" s="8"/>
      <c r="BN665" s="8"/>
      <c r="BO665" s="7"/>
      <c r="BP665" s="5"/>
      <c r="BQ665" s="5"/>
      <c r="BR665" s="5"/>
      <c r="BS665" s="5"/>
      <c r="BT665" s="7"/>
      <c r="BU665" s="7"/>
      <c r="BV665" s="7"/>
      <c r="BW665" s="7"/>
      <c r="BX665" s="7"/>
      <c r="BY665" s="7"/>
      <c r="BZ665" s="7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8"/>
      <c r="CL665" s="5"/>
      <c r="CM665" s="5"/>
      <c r="CN665" s="8"/>
      <c r="CO665" s="5"/>
      <c r="CP665" s="5"/>
      <c r="CQ665" s="5"/>
      <c r="CR665" s="8"/>
      <c r="CS665" s="8"/>
      <c r="CT665" s="8"/>
      <c r="CU665" s="8"/>
      <c r="CV665" s="8"/>
      <c r="CW665" s="8"/>
      <c r="CX665" s="8"/>
      <c r="CY665" s="8"/>
      <c r="CZ665" s="8"/>
      <c r="DA665" s="8"/>
      <c r="DB665" s="8"/>
      <c r="DC665" s="8"/>
      <c r="DD665" s="8"/>
      <c r="DE665" s="8"/>
      <c r="DF665" s="8"/>
      <c r="DG665" s="8"/>
      <c r="DH665" s="8"/>
      <c r="DI665" s="8"/>
      <c r="DJ665" s="8"/>
      <c r="DK665" s="8"/>
      <c r="DL665" s="8"/>
      <c r="DM665" s="8"/>
      <c r="DN665" s="8"/>
      <c r="DO665" s="8"/>
      <c r="DP665" s="8"/>
      <c r="DQ665" s="8"/>
      <c r="DR665" s="8"/>
      <c r="DS665" s="8"/>
      <c r="DT665" s="8"/>
      <c r="DU665" s="8"/>
      <c r="DV665" s="8"/>
      <c r="DW665" s="8"/>
      <c r="DX665" s="8"/>
      <c r="DY665" s="8"/>
      <c r="DZ665" s="8"/>
      <c r="EA665" s="8"/>
      <c r="EB665" s="8"/>
      <c r="EC665" s="8"/>
      <c r="ED665" s="8"/>
      <c r="EE665" s="8"/>
      <c r="EF665" s="8"/>
      <c r="EG665" s="8"/>
      <c r="EH665" s="8"/>
      <c r="EI665" s="8"/>
      <c r="EJ665" s="8"/>
      <c r="EK665" s="8"/>
      <c r="EL665" s="8"/>
      <c r="EM665" s="8"/>
      <c r="EN665" s="8"/>
      <c r="EO665" s="8"/>
      <c r="EP665" s="8"/>
      <c r="EQ665" s="8"/>
      <c r="ER665" s="8"/>
      <c r="ES665" s="8"/>
      <c r="ET665" s="8"/>
      <c r="EU665" s="8"/>
      <c r="EV665" s="8"/>
      <c r="EW665" s="8"/>
      <c r="EX665" s="8"/>
      <c r="EY665" s="8"/>
      <c r="EZ665" s="8"/>
      <c r="FA665" s="8"/>
      <c r="FB665" s="8"/>
      <c r="FC665" s="8"/>
      <c r="FD665" s="8"/>
      <c r="FE665" s="8"/>
      <c r="FF665" s="8"/>
      <c r="FG665" s="8"/>
      <c r="FH665" s="8"/>
      <c r="FI665" s="8"/>
      <c r="FJ665" s="8"/>
    </row>
    <row r="666" spans="1:166" x14ac:dyDescent="0.25">
      <c r="A666" t="s">
        <v>136</v>
      </c>
      <c r="C666" s="6">
        <v>39874</v>
      </c>
      <c r="D666" s="5"/>
      <c r="E666" s="6"/>
      <c r="G666">
        <v>73</v>
      </c>
      <c r="H666" t="s">
        <v>114</v>
      </c>
      <c r="I666" s="7">
        <v>8.1</v>
      </c>
      <c r="J666">
        <v>750</v>
      </c>
      <c r="K666" s="5">
        <f t="shared" si="10"/>
        <v>164.6090534979424</v>
      </c>
      <c r="L666" s="5"/>
      <c r="M666" s="8"/>
      <c r="N666" s="7">
        <v>20.55</v>
      </c>
      <c r="O666" s="7"/>
      <c r="P666" s="7"/>
      <c r="Q666" s="5"/>
      <c r="R666" s="5"/>
      <c r="S666" s="5"/>
      <c r="T666" s="5"/>
      <c r="U666" s="5"/>
      <c r="V666" s="5"/>
      <c r="W666" s="5"/>
      <c r="X666" s="8"/>
      <c r="Y666" s="8"/>
      <c r="Z666" s="8"/>
      <c r="AA666" s="8"/>
      <c r="AB666" s="8"/>
      <c r="AC666" s="5"/>
      <c r="AD666" s="8"/>
      <c r="AE666" s="8"/>
      <c r="AF666" s="8"/>
      <c r="AG666" s="8"/>
      <c r="AH666" s="8"/>
      <c r="AI666" s="8"/>
      <c r="AJ666" s="5"/>
      <c r="AK666" s="8"/>
      <c r="AL666" s="8"/>
      <c r="AM666" s="8"/>
      <c r="AN666" s="8"/>
      <c r="AO666" s="8"/>
      <c r="AP666" s="8"/>
      <c r="AQ666" s="9"/>
      <c r="AR666" s="8"/>
      <c r="AS666" s="8"/>
      <c r="AT666" s="8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8"/>
      <c r="BJ666" s="5"/>
      <c r="BK666" s="5"/>
      <c r="BL666" s="5"/>
      <c r="BM666" s="8"/>
      <c r="BN666" s="8"/>
      <c r="BO666" s="7"/>
      <c r="BP666" s="5"/>
      <c r="BQ666" s="5"/>
      <c r="BR666" s="5"/>
      <c r="BS666" s="5"/>
      <c r="BT666" s="7"/>
      <c r="BU666" s="7"/>
      <c r="BV666" s="7"/>
      <c r="BW666" s="7"/>
      <c r="BX666" s="7"/>
      <c r="BY666" s="7"/>
      <c r="BZ666" s="7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8"/>
      <c r="CL666" s="5"/>
      <c r="CM666" s="5"/>
      <c r="CN666" s="8"/>
      <c r="CO666" s="5"/>
      <c r="CP666" s="5"/>
      <c r="CQ666" s="5"/>
      <c r="CR666" s="8"/>
      <c r="CS666" s="8"/>
      <c r="CT666" s="8"/>
      <c r="CU666" s="8"/>
      <c r="CV666" s="8"/>
      <c r="CW666" s="8"/>
      <c r="CX666" s="8"/>
      <c r="CY666" s="8"/>
      <c r="CZ666" s="8"/>
      <c r="DA666" s="8"/>
      <c r="DB666" s="8"/>
      <c r="DC666" s="8"/>
      <c r="DD666" s="8"/>
      <c r="DE666" s="8"/>
      <c r="DF666" s="8"/>
      <c r="DG666" s="8"/>
      <c r="DH666" s="8"/>
      <c r="DI666" s="8"/>
      <c r="DJ666" s="8"/>
      <c r="DK666" s="8"/>
      <c r="DL666" s="8"/>
      <c r="DM666" s="8"/>
      <c r="DN666" s="8"/>
      <c r="DO666" s="8"/>
      <c r="DP666" s="8"/>
      <c r="DQ666" s="8"/>
      <c r="DR666" s="8"/>
      <c r="DS666" s="8"/>
      <c r="DT666" s="8"/>
      <c r="DU666" s="8"/>
      <c r="DV666" s="8"/>
      <c r="DW666" s="8"/>
      <c r="DX666" s="8"/>
      <c r="DY666" s="8"/>
      <c r="DZ666" s="8"/>
      <c r="EA666" s="8"/>
      <c r="EB666" s="8"/>
      <c r="EC666" s="8"/>
      <c r="ED666" s="8"/>
      <c r="EE666" s="8"/>
      <c r="EF666" s="8"/>
      <c r="EG666" s="8"/>
      <c r="EH666" s="8"/>
      <c r="EI666" s="8"/>
      <c r="EJ666" s="8"/>
      <c r="EK666" s="8"/>
      <c r="EL666" s="8"/>
      <c r="EM666" s="8"/>
      <c r="EN666" s="8"/>
      <c r="EO666" s="8"/>
      <c r="EP666" s="8"/>
      <c r="EQ666" s="8"/>
      <c r="ER666" s="8"/>
      <c r="ES666" s="8"/>
      <c r="ET666" s="8"/>
      <c r="EU666" s="8"/>
      <c r="EV666" s="8"/>
      <c r="EW666" s="8"/>
      <c r="EX666" s="8"/>
      <c r="EY666" s="8"/>
      <c r="EZ666" s="8"/>
      <c r="FA666" s="8"/>
      <c r="FB666" s="8"/>
      <c r="FC666" s="8"/>
      <c r="FD666" s="8"/>
      <c r="FE666" s="8"/>
      <c r="FF666" s="8"/>
      <c r="FG666" s="8"/>
      <c r="FH666" s="8"/>
      <c r="FI666" s="8"/>
      <c r="FJ666" s="8"/>
    </row>
    <row r="667" spans="1:166" x14ac:dyDescent="0.25">
      <c r="A667" t="s">
        <v>136</v>
      </c>
      <c r="C667" s="6">
        <v>39876</v>
      </c>
      <c r="D667" s="5"/>
      <c r="E667" s="6"/>
      <c r="G667" s="5">
        <v>75</v>
      </c>
      <c r="H667" t="s">
        <v>114</v>
      </c>
      <c r="I667" s="7">
        <v>8.1</v>
      </c>
      <c r="J667">
        <v>750</v>
      </c>
      <c r="K667" s="5">
        <f t="shared" si="10"/>
        <v>164.6090534979424</v>
      </c>
      <c r="L667" s="5"/>
      <c r="M667" s="8"/>
      <c r="N667" s="8"/>
      <c r="O667" s="8"/>
      <c r="P667" s="8"/>
      <c r="Q667" s="5"/>
      <c r="R667" s="5"/>
      <c r="S667" s="5"/>
      <c r="T667" s="5"/>
      <c r="U667" s="5"/>
      <c r="V667" s="5"/>
      <c r="W667" s="5"/>
      <c r="X667" s="8"/>
      <c r="Y667" s="8"/>
      <c r="Z667" s="8"/>
      <c r="AA667" s="8"/>
      <c r="AB667" s="8"/>
      <c r="AC667" s="5">
        <v>416.25068879413448</v>
      </c>
      <c r="AD667" s="8"/>
      <c r="AE667" s="8"/>
      <c r="AF667" s="8"/>
      <c r="AG667" s="8"/>
      <c r="AH667" s="8"/>
      <c r="AI667" s="8"/>
      <c r="AJ667" s="5">
        <v>209.94206398456953</v>
      </c>
      <c r="AK667" s="8">
        <v>2.7400221067404922</v>
      </c>
      <c r="AL667" s="8"/>
      <c r="AM667" s="8"/>
      <c r="AN667" s="8"/>
      <c r="AO667" s="8"/>
      <c r="AP667" s="8"/>
      <c r="AQ667" s="9">
        <f>AK667/AJ667</f>
        <v>1.3051324992888897E-2</v>
      </c>
      <c r="AR667" s="8"/>
      <c r="AS667" s="8"/>
      <c r="AT667" s="8"/>
      <c r="AU667" s="5">
        <v>16.211423663969061</v>
      </c>
      <c r="AV667" s="5"/>
      <c r="AW667" s="5"/>
      <c r="AX667" s="5"/>
      <c r="AY667" s="5">
        <v>42.98838593581376</v>
      </c>
      <c r="AZ667" s="5"/>
      <c r="BA667" s="5"/>
      <c r="BB667" s="5"/>
      <c r="BC667" s="5"/>
      <c r="BD667" s="5"/>
      <c r="BE667" s="5"/>
      <c r="BF667" s="5">
        <v>0</v>
      </c>
      <c r="BG667" s="5">
        <v>0</v>
      </c>
      <c r="BH667" s="5">
        <v>59.199809599782817</v>
      </c>
      <c r="BI667" s="8"/>
      <c r="BJ667" s="5"/>
      <c r="BK667" s="5">
        <f>AC667+AJ667+BH667</f>
        <v>685.3925623784869</v>
      </c>
      <c r="BL667" s="5"/>
      <c r="BM667" s="8">
        <f>BH667/BK667</f>
        <v>8.6373580411121462E-2</v>
      </c>
      <c r="BN667" s="8"/>
      <c r="BO667" s="7"/>
      <c r="BP667" s="5"/>
      <c r="BQ667" s="5"/>
      <c r="BR667" s="5"/>
      <c r="BS667" s="5"/>
      <c r="BT667" s="7"/>
      <c r="BU667" s="7"/>
      <c r="BV667" s="7"/>
      <c r="BW667" s="7"/>
      <c r="BX667" s="8">
        <f>AC667/BK667</f>
        <v>0.60731719549106056</v>
      </c>
      <c r="BY667" s="8">
        <f>AJ667/BK667</f>
        <v>0.30630922409781786</v>
      </c>
      <c r="BZ667" s="8">
        <f>BH667/BK667</f>
        <v>8.6373580411121462E-2</v>
      </c>
      <c r="CA667" s="5">
        <v>222.2091376013025</v>
      </c>
      <c r="CB667" s="5">
        <v>202.44245724108313</v>
      </c>
      <c r="CC667" s="5">
        <v>19.766680360219368</v>
      </c>
      <c r="CD667" s="5">
        <v>0</v>
      </c>
      <c r="CE667" s="5"/>
      <c r="CF667" s="5"/>
      <c r="CG667" s="5"/>
      <c r="CH667" s="5"/>
      <c r="CI667" s="5">
        <v>0</v>
      </c>
      <c r="CJ667" s="5"/>
      <c r="CK667" s="8"/>
      <c r="CL667" s="5"/>
      <c r="CM667" s="5"/>
      <c r="CN667" s="8"/>
      <c r="CO667" s="5"/>
      <c r="CP667" s="5"/>
      <c r="CQ667" s="5"/>
      <c r="CR667" s="8"/>
      <c r="CS667" s="8"/>
      <c r="CT667" s="8"/>
      <c r="CU667" s="8"/>
      <c r="CV667" s="8"/>
      <c r="CW667" s="8"/>
      <c r="CX667" s="8"/>
      <c r="CY667" s="8"/>
      <c r="CZ667" s="8"/>
      <c r="DA667" s="8"/>
      <c r="DB667" s="8"/>
      <c r="DC667" s="8"/>
      <c r="DD667" s="8"/>
      <c r="DE667" s="8"/>
      <c r="DF667" s="8"/>
      <c r="DG667" s="8"/>
      <c r="DH667" s="8"/>
      <c r="DI667" s="8"/>
      <c r="DJ667" s="8"/>
      <c r="DK667" s="8"/>
      <c r="DL667" s="8"/>
      <c r="DM667" s="8"/>
      <c r="DN667" s="8"/>
      <c r="DO667" s="8"/>
      <c r="DP667" s="8"/>
      <c r="DQ667" s="8"/>
      <c r="DR667" s="8"/>
      <c r="DS667" s="8"/>
      <c r="DT667" s="8"/>
      <c r="DU667" s="8"/>
      <c r="DV667" s="8"/>
      <c r="DW667" s="8"/>
      <c r="DX667" s="8"/>
      <c r="DY667" s="8"/>
      <c r="DZ667" s="8"/>
      <c r="EA667" s="8"/>
      <c r="EB667" s="8"/>
      <c r="EC667" s="8"/>
      <c r="ED667" s="8"/>
      <c r="EE667" s="8"/>
      <c r="EF667" s="8"/>
      <c r="EG667" s="8"/>
      <c r="EH667" s="8"/>
      <c r="EI667" s="8"/>
      <c r="EJ667" s="8"/>
      <c r="EK667" s="8"/>
      <c r="EL667" s="8"/>
      <c r="EM667" s="8"/>
      <c r="EN667" s="8"/>
      <c r="EO667" s="8"/>
      <c r="EP667" s="8"/>
      <c r="EQ667" s="8"/>
      <c r="ER667" s="8"/>
      <c r="ES667" s="8"/>
      <c r="ET667" s="8"/>
      <c r="EU667" s="8"/>
      <c r="EV667" s="8"/>
      <c r="EW667" s="8"/>
      <c r="EX667" s="8"/>
      <c r="EY667" s="8"/>
      <c r="EZ667" s="8"/>
      <c r="FA667" s="8"/>
      <c r="FB667" s="8"/>
      <c r="FC667" s="8"/>
      <c r="FD667" s="8"/>
      <c r="FE667" s="8"/>
      <c r="FF667" s="8"/>
      <c r="FG667" s="8"/>
      <c r="FH667" s="8"/>
      <c r="FI667" s="8"/>
      <c r="FJ667" s="8"/>
    </row>
    <row r="668" spans="1:166" x14ac:dyDescent="0.25">
      <c r="A668" t="s">
        <v>136</v>
      </c>
      <c r="C668" s="6">
        <v>39884</v>
      </c>
      <c r="D668" s="5"/>
      <c r="E668" s="6"/>
      <c r="G668">
        <v>83</v>
      </c>
      <c r="H668" t="s">
        <v>114</v>
      </c>
      <c r="I668" s="7">
        <v>8.1</v>
      </c>
      <c r="J668">
        <v>750</v>
      </c>
      <c r="K668" s="5">
        <f t="shared" si="10"/>
        <v>164.6090534979424</v>
      </c>
      <c r="L668" s="5"/>
      <c r="M668" s="8"/>
      <c r="N668" s="7">
        <v>20.25</v>
      </c>
      <c r="O668" s="7"/>
      <c r="P668" s="7"/>
      <c r="Q668" s="5"/>
      <c r="R668" s="5"/>
      <c r="S668" s="5"/>
      <c r="T668" s="5"/>
      <c r="U668" s="5"/>
      <c r="V668" s="5"/>
      <c r="W668" s="5"/>
      <c r="X668" s="8"/>
      <c r="Y668" s="8"/>
      <c r="Z668" s="8"/>
      <c r="AA668" s="8"/>
      <c r="AB668" s="8"/>
      <c r="AC668" s="5"/>
      <c r="AD668" s="8"/>
      <c r="AE668" s="8"/>
      <c r="AF668" s="8"/>
      <c r="AG668" s="8"/>
      <c r="AH668" s="8"/>
      <c r="AI668" s="8"/>
      <c r="AJ668" s="5"/>
      <c r="AK668" s="8"/>
      <c r="AL668" s="8"/>
      <c r="AM668" s="8"/>
      <c r="AN668" s="8"/>
      <c r="AO668" s="8"/>
      <c r="AP668" s="8"/>
      <c r="AQ668" s="9"/>
      <c r="AR668" s="8"/>
      <c r="AS668" s="8"/>
      <c r="AT668" s="8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8"/>
      <c r="BJ668" s="5"/>
      <c r="BK668" s="5"/>
      <c r="BL668" s="5"/>
      <c r="BM668" s="8"/>
      <c r="BN668" s="8"/>
      <c r="BO668" s="7"/>
      <c r="BP668" s="5"/>
      <c r="BQ668" s="5"/>
      <c r="BR668" s="5"/>
      <c r="BS668" s="5"/>
      <c r="BT668" s="7"/>
      <c r="BU668" s="7"/>
      <c r="BV668" s="7"/>
      <c r="BW668" s="7"/>
      <c r="BX668" s="7"/>
      <c r="BY668" s="7"/>
      <c r="BZ668" s="7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8"/>
      <c r="CL668" s="5"/>
      <c r="CM668" s="5"/>
      <c r="CN668" s="8"/>
      <c r="CO668" s="5"/>
      <c r="CP668" s="5"/>
      <c r="CQ668" s="5"/>
      <c r="CR668" s="8"/>
      <c r="CS668" s="8"/>
      <c r="CT668" s="8"/>
      <c r="CU668" s="8"/>
      <c r="CV668" s="8"/>
      <c r="CW668" s="8"/>
      <c r="CX668" s="8"/>
      <c r="CY668" s="8"/>
      <c r="CZ668" s="8"/>
      <c r="DA668" s="8"/>
      <c r="DB668" s="8"/>
      <c r="DC668" s="8"/>
      <c r="DD668" s="8"/>
      <c r="DE668" s="8"/>
      <c r="DF668" s="8"/>
      <c r="DG668" s="8"/>
      <c r="DH668" s="8"/>
      <c r="DI668" s="8"/>
      <c r="DJ668" s="8"/>
      <c r="DK668" s="8"/>
      <c r="DL668" s="8"/>
      <c r="DM668" s="8"/>
      <c r="DN668" s="8"/>
      <c r="DO668" s="8"/>
      <c r="DP668" s="8"/>
      <c r="DQ668" s="8"/>
      <c r="DR668" s="8"/>
      <c r="DS668" s="8"/>
      <c r="DT668" s="8"/>
      <c r="DU668" s="8"/>
      <c r="DV668" s="8"/>
      <c r="DW668" s="8"/>
      <c r="DX668" s="8"/>
      <c r="DY668" s="8"/>
      <c r="DZ668" s="8"/>
      <c r="EA668" s="8"/>
      <c r="EB668" s="8"/>
      <c r="EC668" s="8"/>
      <c r="ED668" s="8"/>
      <c r="EE668" s="8"/>
      <c r="EF668" s="8"/>
      <c r="EG668" s="8"/>
      <c r="EH668" s="8"/>
      <c r="EI668" s="8"/>
      <c r="EJ668" s="8"/>
      <c r="EK668" s="8"/>
      <c r="EL668" s="8"/>
      <c r="EM668" s="8"/>
      <c r="EN668" s="8"/>
      <c r="EO668" s="8"/>
      <c r="EP668" s="8"/>
      <c r="EQ668" s="8"/>
      <c r="ER668" s="8"/>
      <c r="ES668" s="8"/>
      <c r="ET668" s="8"/>
      <c r="EU668" s="8"/>
      <c r="EV668" s="8"/>
      <c r="EW668" s="8"/>
      <c r="EX668" s="8"/>
      <c r="EY668" s="8"/>
      <c r="EZ668" s="8"/>
      <c r="FA668" s="8"/>
      <c r="FB668" s="8"/>
      <c r="FC668" s="8"/>
      <c r="FD668" s="8"/>
      <c r="FE668" s="8"/>
      <c r="FF668" s="8"/>
      <c r="FG668" s="8"/>
      <c r="FH668" s="8"/>
      <c r="FI668" s="8"/>
      <c r="FJ668" s="8"/>
    </row>
    <row r="669" spans="1:166" x14ac:dyDescent="0.25">
      <c r="A669" t="s">
        <v>136</v>
      </c>
      <c r="C669" s="6">
        <v>39888</v>
      </c>
      <c r="D669" s="5"/>
      <c r="E669" s="6"/>
      <c r="G669" s="5">
        <v>87</v>
      </c>
      <c r="H669" t="s">
        <v>114</v>
      </c>
      <c r="I669" s="7">
        <v>8.1</v>
      </c>
      <c r="J669">
        <v>750</v>
      </c>
      <c r="K669" s="5">
        <f t="shared" si="10"/>
        <v>164.6090534979424</v>
      </c>
      <c r="L669" s="5"/>
      <c r="M669" s="8"/>
      <c r="N669" s="8"/>
      <c r="O669" s="8"/>
      <c r="P669" s="8"/>
      <c r="Q669" s="5"/>
      <c r="R669" s="5"/>
      <c r="S669" s="5"/>
      <c r="T669" s="5"/>
      <c r="U669" s="5"/>
      <c r="V669" s="5"/>
      <c r="W669" s="5"/>
      <c r="X669" s="8"/>
      <c r="Y669" s="8"/>
      <c r="Z669" s="8"/>
      <c r="AA669" s="8"/>
      <c r="AB669" s="8"/>
      <c r="AC669" s="5">
        <v>487.85115927529642</v>
      </c>
      <c r="AD669" s="8"/>
      <c r="AE669" s="8"/>
      <c r="AF669" s="8"/>
      <c r="AG669" s="8"/>
      <c r="AH669" s="8"/>
      <c r="AI669" s="8"/>
      <c r="AJ669" s="5">
        <v>256.41065619835268</v>
      </c>
      <c r="AK669" s="8">
        <v>3.7677727779703796</v>
      </c>
      <c r="AL669" s="8"/>
      <c r="AM669" s="8"/>
      <c r="AN669" s="8"/>
      <c r="AO669" s="8"/>
      <c r="AP669" s="8"/>
      <c r="AQ669" s="9">
        <f>AK669/AJ669</f>
        <v>1.4694290923134363E-2</v>
      </c>
      <c r="AR669" s="8"/>
      <c r="AS669" s="8"/>
      <c r="AT669" s="8"/>
      <c r="AU669" s="5">
        <v>26.459138708240744</v>
      </c>
      <c r="AV669" s="5"/>
      <c r="AW669" s="5"/>
      <c r="AX669" s="5"/>
      <c r="AY669" s="5">
        <v>111.02331461730891</v>
      </c>
      <c r="AZ669" s="5"/>
      <c r="BA669" s="5"/>
      <c r="BB669" s="5"/>
      <c r="BC669" s="5"/>
      <c r="BD669" s="5"/>
      <c r="BE669" s="5"/>
      <c r="BF669" s="5">
        <v>0</v>
      </c>
      <c r="BG669" s="5">
        <v>0</v>
      </c>
      <c r="BH669" s="5">
        <v>137.48245332554967</v>
      </c>
      <c r="BI669" s="8"/>
      <c r="BJ669" s="5"/>
      <c r="BK669" s="5">
        <f>AC669+AJ669+BH669</f>
        <v>881.74426879919884</v>
      </c>
      <c r="BL669" s="5"/>
      <c r="BM669" s="8">
        <f>BH669/BK669</f>
        <v>0.15592100588618488</v>
      </c>
      <c r="BN669" s="8"/>
      <c r="BO669" s="7"/>
      <c r="BP669" s="5"/>
      <c r="BQ669" s="5"/>
      <c r="BR669" s="5"/>
      <c r="BS669" s="5"/>
      <c r="BT669" s="7"/>
      <c r="BU669" s="7"/>
      <c r="BV669" s="7"/>
      <c r="BW669" s="7"/>
      <c r="BX669" s="8">
        <f>AC669/BK669</f>
        <v>0.55327964868960844</v>
      </c>
      <c r="BY669" s="8">
        <f>AJ669/BK669</f>
        <v>0.2907993454242066</v>
      </c>
      <c r="BZ669" s="8">
        <f>BH669/BK669</f>
        <v>0.15592100588618488</v>
      </c>
      <c r="CA669" s="5">
        <v>233.51396484757413</v>
      </c>
      <c r="CB669" s="5">
        <v>154.31506864303702</v>
      </c>
      <c r="CC669" s="5">
        <v>79.198896204537121</v>
      </c>
      <c r="CD669" s="5">
        <v>0</v>
      </c>
      <c r="CE669" s="5"/>
      <c r="CF669" s="5"/>
      <c r="CG669" s="5"/>
      <c r="CH669" s="5"/>
      <c r="CI669" s="5">
        <v>0</v>
      </c>
      <c r="CJ669" s="5"/>
      <c r="CK669" s="8"/>
      <c r="CL669" s="5"/>
      <c r="CM669" s="5"/>
      <c r="CN669" s="8"/>
      <c r="CO669" s="5"/>
      <c r="CP669" s="5"/>
      <c r="CQ669" s="5"/>
      <c r="CR669" s="8"/>
      <c r="CS669" s="8"/>
      <c r="CT669" s="8"/>
      <c r="CU669" s="8"/>
      <c r="CV669" s="8"/>
      <c r="CW669" s="8"/>
      <c r="CX669" s="8"/>
      <c r="CY669" s="8"/>
      <c r="CZ669" s="8"/>
      <c r="DA669" s="8"/>
      <c r="DB669" s="8"/>
      <c r="DC669" s="8"/>
      <c r="DD669" s="8"/>
      <c r="DE669" s="8"/>
      <c r="DF669" s="8"/>
      <c r="DG669" s="8"/>
      <c r="DH669" s="8"/>
      <c r="DI669" s="8"/>
      <c r="DJ669" s="8"/>
      <c r="DK669" s="8"/>
      <c r="DL669" s="8"/>
      <c r="DM669" s="8"/>
      <c r="DN669" s="8"/>
      <c r="DO669" s="8"/>
      <c r="DP669" s="8"/>
      <c r="DQ669" s="8"/>
      <c r="DR669" s="8"/>
      <c r="DS669" s="8"/>
      <c r="DT669" s="8"/>
      <c r="DU669" s="8"/>
      <c r="DV669" s="8"/>
      <c r="DW669" s="8"/>
      <c r="DX669" s="8"/>
      <c r="DY669" s="8"/>
      <c r="DZ669" s="8"/>
      <c r="EA669" s="8"/>
      <c r="EB669" s="8"/>
      <c r="EC669" s="8"/>
      <c r="ED669" s="8"/>
      <c r="EE669" s="8"/>
      <c r="EF669" s="8"/>
      <c r="EG669" s="8"/>
      <c r="EH669" s="8"/>
      <c r="EI669" s="8"/>
      <c r="EJ669" s="8"/>
      <c r="EK669" s="8"/>
      <c r="EL669" s="8"/>
      <c r="EM669" s="8"/>
      <c r="EN669" s="8"/>
      <c r="EO669" s="8"/>
      <c r="EP669" s="8"/>
      <c r="EQ669" s="8"/>
      <c r="ER669" s="8"/>
      <c r="ES669" s="8"/>
      <c r="ET669" s="8"/>
      <c r="EU669" s="8"/>
      <c r="EV669" s="8"/>
      <c r="EW669" s="8"/>
      <c r="EX669" s="8"/>
      <c r="EY669" s="8"/>
      <c r="EZ669" s="8"/>
      <c r="FA669" s="8"/>
      <c r="FB669" s="8"/>
      <c r="FC669" s="8"/>
      <c r="FD669" s="8"/>
      <c r="FE669" s="8"/>
      <c r="FF669" s="8"/>
      <c r="FG669" s="8"/>
      <c r="FH669" s="8"/>
      <c r="FI669" s="8"/>
      <c r="FJ669" s="8"/>
    </row>
    <row r="670" spans="1:166" x14ac:dyDescent="0.25">
      <c r="A670" t="s">
        <v>136</v>
      </c>
      <c r="C670" s="6">
        <v>39895</v>
      </c>
      <c r="D670" s="5"/>
      <c r="E670" s="6"/>
      <c r="G670">
        <v>94</v>
      </c>
      <c r="H670" t="s">
        <v>114</v>
      </c>
      <c r="I670" s="7">
        <v>8.1</v>
      </c>
      <c r="J670">
        <v>750</v>
      </c>
      <c r="K670" s="5">
        <f t="shared" si="10"/>
        <v>164.6090534979424</v>
      </c>
      <c r="L670" s="5"/>
      <c r="M670" s="8"/>
      <c r="N670" s="7">
        <v>23.2</v>
      </c>
      <c r="O670" s="7"/>
      <c r="P670" s="7"/>
      <c r="Q670" s="5"/>
      <c r="R670" s="5"/>
      <c r="S670" s="5"/>
      <c r="T670" s="5"/>
      <c r="U670" s="5"/>
      <c r="V670" s="5"/>
      <c r="W670" s="5"/>
      <c r="X670" s="8"/>
      <c r="Y670" s="8"/>
      <c r="Z670" s="8"/>
      <c r="AA670" s="8"/>
      <c r="AB670" s="8"/>
      <c r="AC670" s="5"/>
      <c r="AD670" s="8"/>
      <c r="AE670" s="8"/>
      <c r="AF670" s="8"/>
      <c r="AG670" s="8"/>
      <c r="AH670" s="8"/>
      <c r="AI670" s="8"/>
      <c r="AJ670" s="5"/>
      <c r="AK670" s="8"/>
      <c r="AL670" s="8"/>
      <c r="AM670" s="8"/>
      <c r="AN670" s="8"/>
      <c r="AO670" s="8"/>
      <c r="AP670" s="8"/>
      <c r="AQ670" s="9"/>
      <c r="AR670" s="8"/>
      <c r="AS670" s="8"/>
      <c r="AT670" s="8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8"/>
      <c r="BJ670" s="5"/>
      <c r="BK670" s="5"/>
      <c r="BL670" s="5"/>
      <c r="BM670" s="8"/>
      <c r="BN670" s="8"/>
      <c r="BO670" s="7"/>
      <c r="BP670" s="5"/>
      <c r="BQ670" s="5"/>
      <c r="BR670" s="5"/>
      <c r="BS670" s="5"/>
      <c r="BT670" s="7"/>
      <c r="BU670" s="7"/>
      <c r="BV670" s="7"/>
      <c r="BW670" s="7"/>
      <c r="BX670" s="7"/>
      <c r="BY670" s="7"/>
      <c r="BZ670" s="7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8"/>
      <c r="CL670" s="5"/>
      <c r="CM670" s="5"/>
      <c r="CN670" s="8"/>
      <c r="CO670" s="5"/>
      <c r="CP670" s="5"/>
      <c r="CQ670" s="5"/>
      <c r="CR670" s="8"/>
      <c r="CS670" s="8"/>
      <c r="CT670" s="8"/>
      <c r="CU670" s="8"/>
      <c r="CV670" s="8"/>
      <c r="CW670" s="8"/>
      <c r="CX670" s="8"/>
      <c r="CY670" s="8"/>
      <c r="CZ670" s="8"/>
      <c r="DA670" s="8"/>
      <c r="DB670" s="8"/>
      <c r="DC670" s="8"/>
      <c r="DD670" s="8"/>
      <c r="DE670" s="8"/>
      <c r="DF670" s="8"/>
      <c r="DG670" s="8"/>
      <c r="DH670" s="8"/>
      <c r="DI670" s="8"/>
      <c r="DJ670" s="8"/>
      <c r="DK670" s="8"/>
      <c r="DL670" s="8"/>
      <c r="DM670" s="8"/>
      <c r="DN670" s="8"/>
      <c r="DO670" s="8"/>
      <c r="DP670" s="8"/>
      <c r="DQ670" s="8"/>
      <c r="DR670" s="8"/>
      <c r="DS670" s="8"/>
      <c r="DT670" s="8"/>
      <c r="DU670" s="8"/>
      <c r="DV670" s="8"/>
      <c r="DW670" s="8"/>
      <c r="DX670" s="8"/>
      <c r="DY670" s="8"/>
      <c r="DZ670" s="8"/>
      <c r="EA670" s="8"/>
      <c r="EB670" s="8"/>
      <c r="EC670" s="8"/>
      <c r="ED670" s="8"/>
      <c r="EE670" s="8"/>
      <c r="EF670" s="8"/>
      <c r="EG670" s="8"/>
      <c r="EH670" s="8"/>
      <c r="EI670" s="8"/>
      <c r="EJ670" s="8"/>
      <c r="EK670" s="8"/>
      <c r="EL670" s="8"/>
      <c r="EM670" s="8"/>
      <c r="EN670" s="8"/>
      <c r="EO670" s="8"/>
      <c r="EP670" s="8"/>
      <c r="EQ670" s="8"/>
      <c r="ER670" s="8"/>
      <c r="ES670" s="8"/>
      <c r="ET670" s="8"/>
      <c r="EU670" s="8"/>
      <c r="EV670" s="8"/>
      <c r="EW670" s="8"/>
      <c r="EX670" s="8"/>
      <c r="EY670" s="8"/>
      <c r="EZ670" s="8"/>
      <c r="FA670" s="8"/>
      <c r="FB670" s="8"/>
      <c r="FC670" s="8"/>
      <c r="FD670" s="8"/>
      <c r="FE670" s="8"/>
      <c r="FF670" s="8"/>
      <c r="FG670" s="8"/>
      <c r="FH670" s="8"/>
      <c r="FI670" s="8"/>
      <c r="FJ670" s="8"/>
    </row>
    <row r="671" spans="1:166" x14ac:dyDescent="0.25">
      <c r="A671" t="s">
        <v>136</v>
      </c>
      <c r="C671" s="6">
        <v>39904</v>
      </c>
      <c r="D671" s="5"/>
      <c r="E671" s="6"/>
      <c r="G671" s="5">
        <v>103</v>
      </c>
      <c r="H671" t="s">
        <v>114</v>
      </c>
      <c r="I671" s="7">
        <v>8.1</v>
      </c>
      <c r="J671">
        <v>750</v>
      </c>
      <c r="K671" s="5">
        <f t="shared" si="10"/>
        <v>164.6090534979424</v>
      </c>
      <c r="L671" s="5"/>
      <c r="M671" s="8"/>
      <c r="N671" s="8"/>
      <c r="O671" s="8"/>
      <c r="P671" s="8"/>
      <c r="Q671" s="5"/>
      <c r="R671" s="5"/>
      <c r="S671" s="5"/>
      <c r="T671" s="5"/>
      <c r="U671" s="5"/>
      <c r="V671" s="5"/>
      <c r="W671" s="5"/>
      <c r="X671" s="8"/>
      <c r="Y671" s="8"/>
      <c r="Z671" s="8"/>
      <c r="AA671" s="8"/>
      <c r="AB671" s="8"/>
      <c r="AC671" s="5">
        <v>568.69434590405888</v>
      </c>
      <c r="AD671" s="8"/>
      <c r="AE671" s="8"/>
      <c r="AF671" s="8"/>
      <c r="AG671" s="8"/>
      <c r="AH671" s="8"/>
      <c r="AI671" s="8"/>
      <c r="AJ671" s="5">
        <v>311.09893629569552</v>
      </c>
      <c r="AK671" s="8">
        <v>3.5129584540266428</v>
      </c>
      <c r="AL671" s="8"/>
      <c r="AM671" s="8"/>
      <c r="AN671" s="8"/>
      <c r="AO671" s="8"/>
      <c r="AP671" s="8"/>
      <c r="AQ671" s="9">
        <f>AK671/AJ671</f>
        <v>1.1292094070960181E-2</v>
      </c>
      <c r="AR671" s="8"/>
      <c r="AS671" s="8"/>
      <c r="AT671" s="8"/>
      <c r="AU671" s="5">
        <v>3.1521314640598126</v>
      </c>
      <c r="AV671" s="5"/>
      <c r="AW671" s="5"/>
      <c r="AX671" s="5"/>
      <c r="AY671" s="5">
        <v>386.94531086190847</v>
      </c>
      <c r="AZ671" s="5"/>
      <c r="BA671" s="5"/>
      <c r="BB671" s="5"/>
      <c r="BC671" s="5"/>
      <c r="BD671" s="5"/>
      <c r="BE671" s="5"/>
      <c r="BF671" s="5">
        <v>2.2423131615820879</v>
      </c>
      <c r="BG671" s="5">
        <v>0</v>
      </c>
      <c r="BH671" s="5">
        <v>392.33975548755035</v>
      </c>
      <c r="BI671" s="8"/>
      <c r="BJ671" s="5"/>
      <c r="BK671" s="5">
        <f>AC671+AJ671+BH671</f>
        <v>1272.1330376873047</v>
      </c>
      <c r="BL671" s="5"/>
      <c r="BM671" s="8">
        <f>BH671/BK671</f>
        <v>0.30841094749084647</v>
      </c>
      <c r="BN671" s="8"/>
      <c r="BO671" s="7"/>
      <c r="BP671" s="5"/>
      <c r="BQ671" s="5"/>
      <c r="BR671" s="5"/>
      <c r="BS671" s="5"/>
      <c r="BT671" s="7"/>
      <c r="BU671" s="7"/>
      <c r="BV671" s="7"/>
      <c r="BW671" s="7"/>
      <c r="BX671" s="8">
        <f>AC671/BK671</f>
        <v>0.44703999429016178</v>
      </c>
      <c r="BY671" s="8">
        <f>AJ671/BK671</f>
        <v>0.24454905821899175</v>
      </c>
      <c r="BZ671" s="8">
        <f>BH671/BK671</f>
        <v>0.30841094749084647</v>
      </c>
      <c r="CA671" s="5">
        <v>214.08886179013214</v>
      </c>
      <c r="CB671" s="5">
        <v>17.794393739773312</v>
      </c>
      <c r="CC671" s="5">
        <v>194.7212269244493</v>
      </c>
      <c r="CD671" s="5">
        <v>0</v>
      </c>
      <c r="CE671" s="5"/>
      <c r="CF671" s="5"/>
      <c r="CG671" s="5"/>
      <c r="CH671" s="5"/>
      <c r="CI671" s="5">
        <v>1.5732411259095274</v>
      </c>
      <c r="CJ671" s="5"/>
      <c r="CK671" s="8"/>
      <c r="CL671" s="5"/>
      <c r="CM671" s="5"/>
      <c r="CN671" s="8"/>
      <c r="CO671" s="5"/>
      <c r="CP671" s="5"/>
      <c r="CQ671" s="5"/>
      <c r="CR671" s="8"/>
      <c r="CS671" s="8"/>
      <c r="CT671" s="8"/>
      <c r="CU671" s="8"/>
      <c r="CV671" s="8"/>
      <c r="CW671" s="8"/>
      <c r="CX671" s="8"/>
      <c r="CY671" s="8"/>
      <c r="CZ671" s="8"/>
      <c r="DA671" s="8"/>
      <c r="DB671" s="8"/>
      <c r="DC671" s="8"/>
      <c r="DD671" s="8"/>
      <c r="DE671" s="8"/>
      <c r="DF671" s="8"/>
      <c r="DG671" s="8"/>
      <c r="DH671" s="8"/>
      <c r="DI671" s="8"/>
      <c r="DJ671" s="8"/>
      <c r="DK671" s="8"/>
      <c r="DL671" s="8"/>
      <c r="DM671" s="8"/>
      <c r="DN671" s="8"/>
      <c r="DO671" s="8"/>
      <c r="DP671" s="8"/>
      <c r="DQ671" s="8"/>
      <c r="DR671" s="8"/>
      <c r="DS671" s="8"/>
      <c r="DT671" s="8"/>
      <c r="DU671" s="8"/>
      <c r="DV671" s="8"/>
      <c r="DW671" s="8"/>
      <c r="DX671" s="8"/>
      <c r="DY671" s="8"/>
      <c r="DZ671" s="8"/>
      <c r="EA671" s="8"/>
      <c r="EB671" s="8"/>
      <c r="EC671" s="8"/>
      <c r="ED671" s="8"/>
      <c r="EE671" s="8"/>
      <c r="EF671" s="8"/>
      <c r="EG671" s="8"/>
      <c r="EH671" s="8"/>
      <c r="EI671" s="8"/>
      <c r="EJ671" s="8"/>
      <c r="EK671" s="8"/>
      <c r="EL671" s="8"/>
      <c r="EM671" s="8"/>
      <c r="EN671" s="8"/>
      <c r="EO671" s="8"/>
      <c r="EP671" s="8"/>
      <c r="EQ671" s="8"/>
      <c r="ER671" s="8"/>
      <c r="ES671" s="8"/>
      <c r="ET671" s="8"/>
      <c r="EU671" s="8"/>
      <c r="EV671" s="8"/>
      <c r="EW671" s="8"/>
      <c r="EX671" s="8"/>
      <c r="EY671" s="8"/>
      <c r="EZ671" s="8"/>
      <c r="FA671" s="8"/>
      <c r="FB671" s="8"/>
      <c r="FC671" s="8"/>
      <c r="FD671" s="8"/>
      <c r="FE671" s="8"/>
      <c r="FF671" s="8"/>
      <c r="FG671" s="8"/>
      <c r="FH671" s="8"/>
      <c r="FI671" s="8"/>
      <c r="FJ671" s="8"/>
    </row>
    <row r="672" spans="1:166" x14ac:dyDescent="0.25">
      <c r="A672" t="s">
        <v>136</v>
      </c>
      <c r="C672" s="6">
        <v>39908</v>
      </c>
      <c r="D672" s="5"/>
      <c r="E672" s="6"/>
      <c r="G672">
        <v>107</v>
      </c>
      <c r="H672" t="s">
        <v>114</v>
      </c>
      <c r="I672" s="7">
        <v>8.1</v>
      </c>
      <c r="J672">
        <v>750</v>
      </c>
      <c r="K672" s="5">
        <f t="shared" si="10"/>
        <v>164.6090534979424</v>
      </c>
      <c r="L672" s="5"/>
      <c r="M672" s="8"/>
      <c r="N672" s="7">
        <v>26.2</v>
      </c>
      <c r="O672" s="7"/>
      <c r="P672" s="7"/>
      <c r="Q672" s="5"/>
      <c r="R672" s="5"/>
      <c r="S672" s="5"/>
      <c r="T672" s="5"/>
      <c r="U672" s="5"/>
      <c r="V672" s="5"/>
      <c r="W672" s="5"/>
      <c r="X672" s="8"/>
      <c r="Y672" s="8"/>
      <c r="Z672" s="8"/>
      <c r="AA672" s="8"/>
      <c r="AB672" s="8"/>
      <c r="AC672" s="5"/>
      <c r="AD672" s="8"/>
      <c r="AE672" s="8"/>
      <c r="AF672" s="8"/>
      <c r="AG672" s="8"/>
      <c r="AH672" s="8"/>
      <c r="AI672" s="8"/>
      <c r="AJ672" s="5"/>
      <c r="AK672" s="8"/>
      <c r="AL672" s="8"/>
      <c r="AM672" s="8"/>
      <c r="AN672" s="8"/>
      <c r="AO672" s="8"/>
      <c r="AP672" s="8"/>
      <c r="AQ672" s="9"/>
      <c r="AR672" s="8"/>
      <c r="AS672" s="8"/>
      <c r="AT672" s="8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8"/>
      <c r="BJ672" s="5"/>
      <c r="BK672" s="5"/>
      <c r="BL672" s="5"/>
      <c r="BM672" s="8"/>
      <c r="BN672" s="8"/>
      <c r="BO672" s="7"/>
      <c r="BP672" s="5"/>
      <c r="BQ672" s="5"/>
      <c r="BR672" s="5"/>
      <c r="BS672" s="5"/>
      <c r="BT672" s="7"/>
      <c r="BU672" s="7"/>
      <c r="BV672" s="7"/>
      <c r="BW672" s="7"/>
      <c r="BX672" s="7"/>
      <c r="BY672" s="7"/>
      <c r="BZ672" s="7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8"/>
      <c r="CL672" s="5"/>
      <c r="CM672" s="5"/>
      <c r="CN672" s="8"/>
      <c r="CO672" s="5"/>
      <c r="CP672" s="5"/>
      <c r="CQ672" s="5"/>
      <c r="CR672" s="8"/>
      <c r="CS672" s="8"/>
      <c r="CT672" s="8"/>
      <c r="CU672" s="8"/>
      <c r="CV672" s="8"/>
      <c r="CW672" s="8"/>
      <c r="CX672" s="8"/>
      <c r="CY672" s="8"/>
      <c r="CZ672" s="8"/>
      <c r="DA672" s="8"/>
      <c r="DB672" s="8"/>
      <c r="DC672" s="8"/>
      <c r="DD672" s="8"/>
      <c r="DE672" s="8"/>
      <c r="DF672" s="8"/>
      <c r="DG672" s="8"/>
      <c r="DH672" s="8"/>
      <c r="DI672" s="8"/>
      <c r="DJ672" s="8"/>
      <c r="DK672" s="8"/>
      <c r="DL672" s="8"/>
      <c r="DM672" s="8"/>
      <c r="DN672" s="8"/>
      <c r="DO672" s="8"/>
      <c r="DP672" s="8"/>
      <c r="DQ672" s="8"/>
      <c r="DR672" s="8"/>
      <c r="DS672" s="8"/>
      <c r="DT672" s="8"/>
      <c r="DU672" s="8"/>
      <c r="DV672" s="8"/>
      <c r="DW672" s="8"/>
      <c r="DX672" s="8"/>
      <c r="DY672" s="8"/>
      <c r="DZ672" s="8"/>
      <c r="EA672" s="8"/>
      <c r="EB672" s="8"/>
      <c r="EC672" s="8"/>
      <c r="ED672" s="8"/>
      <c r="EE672" s="8"/>
      <c r="EF672" s="8"/>
      <c r="EG672" s="8"/>
      <c r="EH672" s="8"/>
      <c r="EI672" s="8"/>
      <c r="EJ672" s="8"/>
      <c r="EK672" s="8"/>
      <c r="EL672" s="8"/>
      <c r="EM672" s="8"/>
      <c r="EN672" s="8"/>
      <c r="EO672" s="8"/>
      <c r="EP672" s="8"/>
      <c r="EQ672" s="8"/>
      <c r="ER672" s="8"/>
      <c r="ES672" s="8"/>
      <c r="ET672" s="8"/>
      <c r="EU672" s="8"/>
      <c r="EV672" s="8"/>
      <c r="EW672" s="8"/>
      <c r="EX672" s="8"/>
      <c r="EY672" s="8"/>
      <c r="EZ672" s="8"/>
      <c r="FA672" s="8"/>
      <c r="FB672" s="8"/>
      <c r="FC672" s="8"/>
      <c r="FD672" s="8"/>
      <c r="FE672" s="8"/>
      <c r="FF672" s="8"/>
      <c r="FG672" s="8"/>
      <c r="FH672" s="8"/>
      <c r="FI672" s="8"/>
      <c r="FJ672" s="8"/>
    </row>
    <row r="673" spans="1:166" x14ac:dyDescent="0.25">
      <c r="A673" t="s">
        <v>136</v>
      </c>
      <c r="C673" s="6">
        <v>39911</v>
      </c>
      <c r="D673" s="5"/>
      <c r="E673" s="6"/>
      <c r="G673">
        <v>110</v>
      </c>
      <c r="H673" t="s">
        <v>114</v>
      </c>
      <c r="I673" s="7">
        <v>8.1</v>
      </c>
      <c r="J673">
        <v>750</v>
      </c>
      <c r="K673" s="5">
        <f t="shared" si="10"/>
        <v>164.6090534979424</v>
      </c>
      <c r="L673" s="5"/>
      <c r="M673" s="8"/>
      <c r="N673" s="8"/>
      <c r="O673" s="8"/>
      <c r="P673" s="8"/>
      <c r="Q673" s="5"/>
      <c r="R673" s="5"/>
      <c r="S673" s="5"/>
      <c r="T673" s="5"/>
      <c r="U673" s="5"/>
      <c r="V673" s="5"/>
      <c r="W673" s="5"/>
      <c r="X673" s="8"/>
      <c r="Y673" s="8"/>
      <c r="Z673" s="8"/>
      <c r="AA673" s="8"/>
      <c r="AB673" s="8"/>
      <c r="AC673" s="5"/>
      <c r="AD673" s="8"/>
      <c r="AE673" s="8"/>
      <c r="AF673" s="8"/>
      <c r="AG673" s="8"/>
      <c r="AH673" s="8"/>
      <c r="AI673" s="8"/>
      <c r="AJ673" s="5"/>
      <c r="AK673" s="8"/>
      <c r="AL673" s="8"/>
      <c r="AM673" s="8"/>
      <c r="AN673" s="8"/>
      <c r="AO673" s="8"/>
      <c r="AP673" s="8"/>
      <c r="AQ673" s="9"/>
      <c r="AR673" s="8"/>
      <c r="AS673" s="8"/>
      <c r="AT673" s="8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8"/>
      <c r="BJ673" s="5"/>
      <c r="BK673" s="5"/>
      <c r="BL673" s="5"/>
      <c r="BM673" s="8"/>
      <c r="BN673" s="8"/>
      <c r="BO673" s="7"/>
      <c r="BP673" s="5"/>
      <c r="BQ673" s="5"/>
      <c r="BR673" s="5"/>
      <c r="BS673" s="5"/>
      <c r="BT673" s="7"/>
      <c r="BU673" s="7"/>
      <c r="BV673" s="7"/>
      <c r="BW673" s="7"/>
      <c r="BX673" s="7"/>
      <c r="BY673" s="7"/>
      <c r="BZ673" s="7"/>
      <c r="CA673" s="5"/>
      <c r="CB673" s="5"/>
      <c r="CC673" s="5"/>
      <c r="CD673" s="5"/>
      <c r="CE673" s="5"/>
      <c r="CF673" s="5"/>
      <c r="CG673" s="5"/>
      <c r="CH673" s="5"/>
      <c r="CI673" s="5"/>
      <c r="CJ673" s="5">
        <v>3.8520398641334772</v>
      </c>
      <c r="CK673" s="8">
        <v>4.6909090909090914</v>
      </c>
      <c r="CL673" s="5"/>
      <c r="CM673" s="5"/>
      <c r="CN673" s="8"/>
      <c r="CO673" s="5"/>
      <c r="CP673" s="5"/>
      <c r="CQ673" s="5"/>
      <c r="CR673" s="8"/>
      <c r="CS673" s="8"/>
      <c r="CT673" s="8"/>
      <c r="CU673" s="8"/>
      <c r="CV673" s="8"/>
      <c r="CW673" s="8"/>
      <c r="CX673" s="8"/>
      <c r="CY673" s="8"/>
      <c r="CZ673" s="8"/>
      <c r="DA673" s="8"/>
      <c r="DB673" s="8"/>
      <c r="DC673" s="8"/>
      <c r="DD673" s="8"/>
      <c r="DE673" s="8"/>
      <c r="DF673" s="8"/>
      <c r="DG673" s="8"/>
      <c r="DH673" s="8"/>
      <c r="DI673" s="8"/>
      <c r="DJ673" s="8"/>
      <c r="DK673" s="8"/>
      <c r="DL673" s="8"/>
      <c r="DM673" s="8"/>
      <c r="DN673" s="8"/>
      <c r="DO673" s="8"/>
      <c r="DP673" s="8"/>
      <c r="DQ673" s="8"/>
      <c r="DR673" s="8"/>
      <c r="DS673" s="8"/>
      <c r="DT673" s="8"/>
      <c r="DU673" s="8"/>
      <c r="DV673" s="8"/>
      <c r="DW673" s="8"/>
      <c r="DX673" s="8"/>
      <c r="DY673" s="8"/>
      <c r="DZ673" s="8"/>
      <c r="EA673" s="8"/>
      <c r="EB673" s="8"/>
      <c r="EC673" s="8"/>
      <c r="ED673" s="8"/>
      <c r="EE673" s="8"/>
      <c r="EF673" s="8"/>
      <c r="EG673" s="8"/>
      <c r="EH673" s="8"/>
      <c r="EI673" s="8"/>
      <c r="EJ673" s="8"/>
      <c r="EK673" s="8"/>
      <c r="EL673" s="8"/>
      <c r="EM673" s="8"/>
      <c r="EN673" s="8"/>
      <c r="EO673" s="8"/>
      <c r="EP673" s="8"/>
      <c r="EQ673" s="8"/>
      <c r="ER673" s="8"/>
      <c r="ES673" s="8"/>
      <c r="ET673" s="8"/>
      <c r="EU673" s="8"/>
      <c r="EV673" s="8"/>
      <c r="EW673" s="8"/>
      <c r="EX673" s="8"/>
      <c r="EY673" s="8"/>
      <c r="EZ673" s="8"/>
      <c r="FA673" s="8"/>
      <c r="FB673" s="8"/>
      <c r="FC673" s="8"/>
      <c r="FD673" s="8"/>
      <c r="FE673" s="8"/>
      <c r="FF673" s="8"/>
      <c r="FG673" s="8"/>
      <c r="FH673" s="8"/>
      <c r="FI673" s="8"/>
      <c r="FJ673" s="8"/>
    </row>
    <row r="674" spans="1:166" x14ac:dyDescent="0.25">
      <c r="A674" t="s">
        <v>136</v>
      </c>
      <c r="C674" s="6">
        <v>39920</v>
      </c>
      <c r="D674" s="5"/>
      <c r="E674" s="6"/>
      <c r="G674">
        <v>119</v>
      </c>
      <c r="H674" t="s">
        <v>114</v>
      </c>
      <c r="I674" s="7">
        <v>8.1</v>
      </c>
      <c r="J674">
        <v>750</v>
      </c>
      <c r="K674" s="5">
        <f t="shared" si="10"/>
        <v>164.6090534979424</v>
      </c>
      <c r="L674" s="5"/>
      <c r="M674" s="8"/>
      <c r="N674" s="8"/>
      <c r="O674" s="8"/>
      <c r="P674" s="8"/>
      <c r="Q674" s="5"/>
      <c r="R674" s="5"/>
      <c r="S674" s="5"/>
      <c r="T674" s="5"/>
      <c r="U674" s="5"/>
      <c r="V674" s="5"/>
      <c r="W674" s="5"/>
      <c r="X674" s="8"/>
      <c r="Y674" s="8"/>
      <c r="Z674" s="8"/>
      <c r="AA674" s="8"/>
      <c r="AB674" s="8"/>
      <c r="AC674" s="5"/>
      <c r="AD674" s="8"/>
      <c r="AE674" s="8"/>
      <c r="AF674" s="8"/>
      <c r="AG674" s="8"/>
      <c r="AH674" s="8"/>
      <c r="AI674" s="8"/>
      <c r="AJ674" s="5"/>
      <c r="AK674" s="8"/>
      <c r="AL674" s="8"/>
      <c r="AM674" s="8"/>
      <c r="AN674" s="8"/>
      <c r="AO674" s="8"/>
      <c r="AP674" s="8"/>
      <c r="AQ674" s="9"/>
      <c r="AR674" s="8"/>
      <c r="AS674" s="8"/>
      <c r="AT674" s="8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8"/>
      <c r="BJ674" s="5"/>
      <c r="BK674" s="5"/>
      <c r="BL674" s="5"/>
      <c r="BM674" s="8"/>
      <c r="BN674" s="8"/>
      <c r="BO674" s="7"/>
      <c r="BP674" s="5"/>
      <c r="BQ674" s="5"/>
      <c r="BR674" s="5"/>
      <c r="BS674" s="5"/>
      <c r="BT674" s="7"/>
      <c r="BU674" s="7"/>
      <c r="BV674" s="7"/>
      <c r="BW674" s="7"/>
      <c r="BX674" s="7"/>
      <c r="BY674" s="7"/>
      <c r="BZ674" s="7"/>
      <c r="CA674" s="5"/>
      <c r="CB674" s="5"/>
      <c r="CC674" s="5"/>
      <c r="CD674" s="5"/>
      <c r="CE674" s="5"/>
      <c r="CF674" s="5"/>
      <c r="CG674" s="5"/>
      <c r="CH674" s="5"/>
      <c r="CI674" s="5"/>
      <c r="CJ674" s="5">
        <v>5.5018476353999475</v>
      </c>
      <c r="CK674" s="8">
        <v>3.6833333333333336</v>
      </c>
      <c r="CL674" s="5"/>
      <c r="CM674" s="5"/>
      <c r="CN674" s="8"/>
      <c r="CO674" s="5"/>
      <c r="CP674" s="5"/>
      <c r="CQ674" s="5"/>
      <c r="CR674" s="8"/>
      <c r="CS674" s="8"/>
      <c r="CT674" s="8"/>
      <c r="CU674" s="8"/>
      <c r="CV674" s="8"/>
      <c r="CW674" s="8"/>
      <c r="CX674" s="8"/>
      <c r="CY674" s="8"/>
      <c r="CZ674" s="8"/>
      <c r="DA674" s="8"/>
      <c r="DB674" s="8"/>
      <c r="DC674" s="8"/>
      <c r="DD674" s="8"/>
      <c r="DE674" s="8"/>
      <c r="DF674" s="8"/>
      <c r="DG674" s="8"/>
      <c r="DH674" s="8"/>
      <c r="DI674" s="8"/>
      <c r="DJ674" s="8"/>
      <c r="DK674" s="8"/>
      <c r="DL674" s="8"/>
      <c r="DM674" s="8"/>
      <c r="DN674" s="8"/>
      <c r="DO674" s="8"/>
      <c r="DP674" s="8"/>
      <c r="DQ674" s="8"/>
      <c r="DR674" s="8"/>
      <c r="DS674" s="8"/>
      <c r="DT674" s="8"/>
      <c r="DU674" s="8"/>
      <c r="DV674" s="8"/>
      <c r="DW674" s="8"/>
      <c r="DX674" s="8"/>
      <c r="DY674" s="8"/>
      <c r="DZ674" s="8"/>
      <c r="EA674" s="8"/>
      <c r="EB674" s="8"/>
      <c r="EC674" s="8"/>
      <c r="ED674" s="8"/>
      <c r="EE674" s="8"/>
      <c r="EF674" s="8"/>
      <c r="EG674" s="8"/>
      <c r="EH674" s="8"/>
      <c r="EI674" s="8"/>
      <c r="EJ674" s="8"/>
      <c r="EK674" s="8"/>
      <c r="EL674" s="8"/>
      <c r="EM674" s="8"/>
      <c r="EN674" s="8"/>
      <c r="EO674" s="8"/>
      <c r="EP674" s="8"/>
      <c r="EQ674" s="8"/>
      <c r="ER674" s="8"/>
      <c r="ES674" s="8"/>
      <c r="ET674" s="8"/>
      <c r="EU674" s="8"/>
      <c r="EV674" s="8"/>
      <c r="EW674" s="8"/>
      <c r="EX674" s="8"/>
      <c r="EY674" s="8"/>
      <c r="EZ674" s="8"/>
      <c r="FA674" s="8"/>
      <c r="FB674" s="8"/>
      <c r="FC674" s="8"/>
      <c r="FD674" s="8"/>
      <c r="FE674" s="8"/>
      <c r="FF674" s="8"/>
      <c r="FG674" s="8"/>
      <c r="FH674" s="8"/>
      <c r="FI674" s="8"/>
      <c r="FJ674" s="8"/>
    </row>
    <row r="675" spans="1:166" x14ac:dyDescent="0.25">
      <c r="A675" t="s">
        <v>136</v>
      </c>
      <c r="C675" s="6">
        <v>39922</v>
      </c>
      <c r="D675" s="5">
        <v>8</v>
      </c>
      <c r="E675" t="s">
        <v>208</v>
      </c>
      <c r="F675" t="s">
        <v>14</v>
      </c>
      <c r="G675">
        <v>121</v>
      </c>
      <c r="H675" t="s">
        <v>114</v>
      </c>
      <c r="I675" s="7">
        <v>8.1</v>
      </c>
      <c r="J675">
        <v>750</v>
      </c>
      <c r="K675" s="5">
        <f t="shared" si="10"/>
        <v>164.6090534979424</v>
      </c>
      <c r="L675" s="5"/>
      <c r="M675" s="8"/>
      <c r="N675" s="8"/>
      <c r="O675" s="8"/>
      <c r="P675" s="8"/>
      <c r="Q675" s="5"/>
      <c r="R675" s="5"/>
      <c r="S675" s="5"/>
      <c r="T675" s="5"/>
      <c r="U675" s="5">
        <v>121</v>
      </c>
      <c r="V675" s="5"/>
      <c r="W675" s="5"/>
      <c r="X675" s="8"/>
      <c r="Y675" s="8"/>
      <c r="Z675" s="8"/>
      <c r="AA675" s="8"/>
      <c r="AB675" s="8"/>
      <c r="AC675" s="5"/>
      <c r="AD675" s="8"/>
      <c r="AE675" s="8"/>
      <c r="AF675" s="8"/>
      <c r="AG675" s="8"/>
      <c r="AH675" s="8"/>
      <c r="AI675" s="8"/>
      <c r="AJ675" s="5"/>
      <c r="AK675" s="8"/>
      <c r="AL675" s="8"/>
      <c r="AM675" s="8"/>
      <c r="AN675" s="8"/>
      <c r="AO675" s="8"/>
      <c r="AP675" s="8"/>
      <c r="AQ675" s="9"/>
      <c r="AR675" s="8"/>
      <c r="AS675" s="8"/>
      <c r="AT675" s="8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8"/>
      <c r="BJ675" s="5"/>
      <c r="BK675" s="5"/>
      <c r="BL675" s="5"/>
      <c r="BM675" s="8"/>
      <c r="BN675" s="8"/>
      <c r="BO675" s="7"/>
      <c r="BP675" s="5"/>
      <c r="BQ675" s="5"/>
      <c r="BR675" s="5"/>
      <c r="BS675" s="5"/>
      <c r="BT675" s="7"/>
      <c r="BU675" s="7"/>
      <c r="BV675" s="7"/>
      <c r="BW675" s="7"/>
      <c r="BX675" s="7"/>
      <c r="BY675" s="7"/>
      <c r="BZ675" s="7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8"/>
      <c r="CL675" s="5"/>
      <c r="CM675" s="5"/>
      <c r="CN675" s="8"/>
      <c r="CO675" s="5"/>
      <c r="CP675" s="5"/>
      <c r="CQ675" s="5"/>
      <c r="CR675" s="8"/>
      <c r="CS675" s="8"/>
      <c r="CT675" s="8"/>
      <c r="CU675" s="8"/>
      <c r="CV675" s="8"/>
      <c r="CW675" s="8"/>
      <c r="CX675" s="8"/>
      <c r="CY675" s="8"/>
      <c r="CZ675" s="8"/>
      <c r="DA675" s="8"/>
      <c r="DB675" s="8"/>
      <c r="DC675" s="8"/>
      <c r="DD675" s="8"/>
      <c r="DE675" s="8"/>
      <c r="DF675" s="8"/>
      <c r="DG675" s="8"/>
      <c r="DH675" s="8"/>
      <c r="DI675" s="8"/>
      <c r="DJ675" s="8"/>
      <c r="DK675" s="8"/>
      <c r="DL675" s="8"/>
      <c r="DM675" s="8"/>
      <c r="DN675" s="8"/>
      <c r="DO675" s="8"/>
      <c r="DP675" s="8"/>
      <c r="DQ675" s="8"/>
      <c r="DR675" s="8"/>
      <c r="DS675" s="8"/>
      <c r="DT675" s="8"/>
      <c r="DU675" s="8"/>
      <c r="DV675" s="8"/>
      <c r="DW675" s="8"/>
      <c r="DX675" s="8"/>
      <c r="DY675" s="8"/>
      <c r="DZ675" s="8"/>
      <c r="EA675" s="8"/>
      <c r="EB675" s="8"/>
      <c r="EC675" s="8"/>
      <c r="ED675" s="8"/>
      <c r="EE675" s="8"/>
      <c r="EF675" s="8"/>
      <c r="EG675" s="8"/>
      <c r="EH675" s="8"/>
      <c r="EI675" s="8"/>
      <c r="EJ675" s="8"/>
      <c r="EK675" s="8"/>
      <c r="EL675" s="8"/>
      <c r="EM675" s="8"/>
      <c r="EN675" s="8"/>
      <c r="EO675" s="8"/>
      <c r="EP675" s="8"/>
      <c r="EQ675" s="8"/>
      <c r="ER675" s="8"/>
      <c r="ES675" s="8"/>
      <c r="ET675" s="8"/>
      <c r="EU675" s="8"/>
      <c r="EV675" s="8"/>
      <c r="EW675" s="8"/>
      <c r="EX675" s="8"/>
      <c r="EY675" s="8"/>
      <c r="EZ675" s="8"/>
      <c r="FA675" s="8"/>
      <c r="FB675" s="8"/>
      <c r="FC675" s="8"/>
      <c r="FD675" s="8"/>
      <c r="FE675" s="8"/>
      <c r="FF675" s="8"/>
      <c r="FG675" s="8"/>
      <c r="FH675" s="8"/>
      <c r="FI675" s="8"/>
      <c r="FJ675" s="8"/>
    </row>
    <row r="676" spans="1:166" x14ac:dyDescent="0.25">
      <c r="A676" t="s">
        <v>136</v>
      </c>
      <c r="C676" s="6">
        <v>39925</v>
      </c>
      <c r="D676" s="5"/>
      <c r="E676" s="6"/>
      <c r="G676">
        <v>124</v>
      </c>
      <c r="H676" t="s">
        <v>114</v>
      </c>
      <c r="I676" s="7">
        <v>8.1</v>
      </c>
      <c r="J676">
        <v>750</v>
      </c>
      <c r="K676" s="5">
        <f t="shared" si="10"/>
        <v>164.6090534979424</v>
      </c>
      <c r="L676" s="5"/>
      <c r="M676" s="8"/>
      <c r="N676" s="8"/>
      <c r="O676" s="8"/>
      <c r="P676" s="8"/>
      <c r="Q676" s="5"/>
      <c r="R676" s="5"/>
      <c r="S676" s="5"/>
      <c r="T676" s="5"/>
      <c r="U676" s="5"/>
      <c r="V676" s="5"/>
      <c r="W676" s="5"/>
      <c r="X676" s="8"/>
      <c r="Y676" s="8"/>
      <c r="Z676" s="8"/>
      <c r="AA676" s="8"/>
      <c r="AB676" s="8"/>
      <c r="AC676" s="5"/>
      <c r="AD676" s="8"/>
      <c r="AE676" s="8"/>
      <c r="AF676" s="8"/>
      <c r="AG676" s="8"/>
      <c r="AH676" s="8"/>
      <c r="AI676" s="8"/>
      <c r="AJ676" s="5"/>
      <c r="AK676" s="8"/>
      <c r="AL676" s="8"/>
      <c r="AM676" s="8"/>
      <c r="AN676" s="8"/>
      <c r="AO676" s="8"/>
      <c r="AP676" s="8"/>
      <c r="AQ676" s="9"/>
      <c r="AR676" s="8"/>
      <c r="AS676" s="8"/>
      <c r="AT676" s="8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8"/>
      <c r="BJ676" s="5"/>
      <c r="BK676" s="5"/>
      <c r="BL676" s="5"/>
      <c r="BM676" s="8"/>
      <c r="BN676" s="8"/>
      <c r="BO676" s="7"/>
      <c r="BP676" s="5"/>
      <c r="BQ676" s="5"/>
      <c r="BR676" s="5"/>
      <c r="BS676" s="5"/>
      <c r="BT676" s="7"/>
      <c r="BU676" s="7"/>
      <c r="BV676" s="7"/>
      <c r="BW676" s="7"/>
      <c r="BX676" s="7"/>
      <c r="BY676" s="7"/>
      <c r="BZ676" s="7"/>
      <c r="CA676" s="5"/>
      <c r="CB676" s="5"/>
      <c r="CC676" s="5"/>
      <c r="CD676" s="5"/>
      <c r="CE676" s="5"/>
      <c r="CF676" s="5"/>
      <c r="CG676" s="5"/>
      <c r="CH676" s="5"/>
      <c r="CI676" s="5"/>
      <c r="CJ676" s="5">
        <v>7.160986898585346</v>
      </c>
      <c r="CK676" s="8">
        <v>4.6343750000000004</v>
      </c>
      <c r="CL676" s="5"/>
      <c r="CM676" s="5"/>
      <c r="CN676" s="8"/>
      <c r="CO676" s="5"/>
      <c r="CP676" s="5"/>
      <c r="CQ676" s="5"/>
      <c r="CR676" s="8"/>
      <c r="CS676" s="8"/>
      <c r="CT676" s="8"/>
      <c r="CU676" s="8"/>
      <c r="CV676" s="8"/>
      <c r="CW676" s="8"/>
      <c r="CX676" s="8"/>
      <c r="CY676" s="8"/>
      <c r="CZ676" s="8"/>
      <c r="DA676" s="8"/>
      <c r="DB676" s="8"/>
      <c r="DC676" s="8"/>
      <c r="DD676" s="8"/>
      <c r="DE676" s="8"/>
      <c r="DF676" s="8"/>
      <c r="DG676" s="8"/>
      <c r="DH676" s="8"/>
      <c r="DI676" s="8"/>
      <c r="DJ676" s="8"/>
      <c r="DK676" s="8"/>
      <c r="DL676" s="8"/>
      <c r="DM676" s="8"/>
      <c r="DN676" s="8"/>
      <c r="DO676" s="8"/>
      <c r="DP676" s="8"/>
      <c r="DQ676" s="8"/>
      <c r="DR676" s="8"/>
      <c r="DS676" s="8"/>
      <c r="DT676" s="8"/>
      <c r="DU676" s="8"/>
      <c r="DV676" s="8"/>
      <c r="DW676" s="8"/>
      <c r="DX676" s="8"/>
      <c r="DY676" s="8"/>
      <c r="DZ676" s="8"/>
      <c r="EA676" s="8"/>
      <c r="EB676" s="8"/>
      <c r="EC676" s="8"/>
      <c r="ED676" s="8"/>
      <c r="EE676" s="8"/>
      <c r="EF676" s="8"/>
      <c r="EG676" s="8"/>
      <c r="EH676" s="8"/>
      <c r="EI676" s="8"/>
      <c r="EJ676" s="8"/>
      <c r="EK676" s="8"/>
      <c r="EL676" s="8"/>
      <c r="EM676" s="8"/>
      <c r="EN676" s="8"/>
      <c r="EO676" s="8"/>
      <c r="EP676" s="8"/>
      <c r="EQ676" s="8"/>
      <c r="ER676" s="8"/>
      <c r="ES676" s="8"/>
      <c r="ET676" s="8"/>
      <c r="EU676" s="8"/>
      <c r="EV676" s="8"/>
      <c r="EW676" s="8"/>
      <c r="EX676" s="8"/>
      <c r="EY676" s="8"/>
      <c r="EZ676" s="8"/>
      <c r="FA676" s="8"/>
      <c r="FB676" s="8"/>
      <c r="FC676" s="8"/>
      <c r="FD676" s="8"/>
      <c r="FE676" s="8"/>
      <c r="FF676" s="8"/>
      <c r="FG676" s="8"/>
      <c r="FH676" s="8"/>
      <c r="FI676" s="8"/>
      <c r="FJ676" s="8"/>
    </row>
    <row r="677" spans="1:166" x14ac:dyDescent="0.25">
      <c r="A677" t="s">
        <v>136</v>
      </c>
      <c r="C677" s="6">
        <v>39932</v>
      </c>
      <c r="D677" s="5"/>
      <c r="E677" s="6"/>
      <c r="G677" s="5">
        <v>131</v>
      </c>
      <c r="H677" t="s">
        <v>114</v>
      </c>
      <c r="I677" s="7">
        <v>8.1</v>
      </c>
      <c r="J677">
        <v>750</v>
      </c>
      <c r="K677" s="5">
        <f t="shared" si="10"/>
        <v>164.6090534979424</v>
      </c>
      <c r="L677" s="5"/>
      <c r="M677" s="8"/>
      <c r="N677" s="8"/>
      <c r="O677" s="8"/>
      <c r="P677" s="8"/>
      <c r="Q677" s="5"/>
      <c r="R677" s="5"/>
      <c r="S677" s="5"/>
      <c r="T677" s="5"/>
      <c r="U677" s="5"/>
      <c r="V677" s="5"/>
      <c r="W677" s="5"/>
      <c r="X677" s="8"/>
      <c r="Y677" s="8"/>
      <c r="Z677" s="8"/>
      <c r="AA677" s="8"/>
      <c r="AB677" s="8"/>
      <c r="AC677" s="5">
        <v>499.42950382262387</v>
      </c>
      <c r="AD677" s="8"/>
      <c r="AE677" s="8"/>
      <c r="AF677" s="8"/>
      <c r="AG677" s="8"/>
      <c r="AH677" s="8"/>
      <c r="AI677" s="8"/>
      <c r="AJ677" s="5">
        <v>210.95385376604881</v>
      </c>
      <c r="AK677" s="8">
        <v>2.5073186625197388</v>
      </c>
      <c r="AL677" s="8"/>
      <c r="AM677" s="8"/>
      <c r="AN677" s="8"/>
      <c r="AO677" s="8"/>
      <c r="AP677" s="8"/>
      <c r="AQ677" s="9">
        <f>AK677/AJ677</f>
        <v>1.188562625312546E-2</v>
      </c>
      <c r="AR677" s="8"/>
      <c r="AS677" s="8"/>
      <c r="AT677" s="8"/>
      <c r="AU677" s="5">
        <v>0</v>
      </c>
      <c r="AV677" s="5"/>
      <c r="AW677" s="5"/>
      <c r="AX677" s="5"/>
      <c r="AY677" s="5">
        <v>598.90928184192717</v>
      </c>
      <c r="AZ677" s="5"/>
      <c r="BA677" s="5"/>
      <c r="BB677" s="5"/>
      <c r="BC677" s="5"/>
      <c r="BD677" s="5"/>
      <c r="BE677" s="5"/>
      <c r="BF677" s="5">
        <v>6.3860352421148949</v>
      </c>
      <c r="BG677" s="5">
        <v>101.23722955254465</v>
      </c>
      <c r="BH677" s="5">
        <v>706.53254663658674</v>
      </c>
      <c r="BI677" s="8"/>
      <c r="BJ677" s="5"/>
      <c r="BK677" s="5">
        <f>AC677+AJ677+BH677</f>
        <v>1416.9159042252595</v>
      </c>
      <c r="BL677" s="5"/>
      <c r="BM677" s="8">
        <f>BH677/BK677</f>
        <v>0.49864112932157695</v>
      </c>
      <c r="BN677" s="8"/>
      <c r="BO677" s="7"/>
      <c r="BP677" s="5"/>
      <c r="BQ677" s="5"/>
      <c r="BR677" s="5"/>
      <c r="BS677" s="5"/>
      <c r="BT677" s="7"/>
      <c r="BU677" s="7"/>
      <c r="BV677" s="7"/>
      <c r="BW677" s="7"/>
      <c r="BX677" s="8">
        <f>AC677/BK677</f>
        <v>0.35247646125879406</v>
      </c>
      <c r="BY677" s="8">
        <f>AJ677/BK677</f>
        <v>0.14888240941962894</v>
      </c>
      <c r="BZ677" s="8">
        <f>BH677/BK677</f>
        <v>0.49864112932157695</v>
      </c>
      <c r="CA677" s="5">
        <v>133.46275474310414</v>
      </c>
      <c r="CB677" s="5">
        <v>0</v>
      </c>
      <c r="CC677" s="5">
        <v>109.52539475430265</v>
      </c>
      <c r="CD677" s="5">
        <v>14.900215679288269</v>
      </c>
      <c r="CE677" s="5"/>
      <c r="CF677" s="5"/>
      <c r="CG677" s="5"/>
      <c r="CH677" s="5"/>
      <c r="CI677" s="5">
        <v>9.0371443095132378</v>
      </c>
      <c r="CJ677" s="5">
        <v>14.962114142809149</v>
      </c>
      <c r="CK677" s="8">
        <v>5.1715079365079362</v>
      </c>
      <c r="CL677" s="5"/>
      <c r="CM677" s="5"/>
      <c r="CN677" s="8"/>
      <c r="CO677" s="5"/>
      <c r="CP677" s="5"/>
      <c r="CQ677" s="5"/>
      <c r="CR677" s="8"/>
      <c r="CS677" s="8"/>
      <c r="CT677" s="8"/>
      <c r="CU677" s="8"/>
      <c r="CV677" s="8"/>
      <c r="CW677" s="8"/>
      <c r="CX677" s="8"/>
      <c r="CY677" s="8"/>
      <c r="CZ677" s="8"/>
      <c r="DA677" s="8"/>
      <c r="DB677" s="8"/>
      <c r="DC677" s="8"/>
      <c r="DD677" s="8"/>
      <c r="DE677" s="8"/>
      <c r="DF677" s="8"/>
      <c r="DG677" s="8"/>
      <c r="DH677" s="8"/>
      <c r="DI677" s="8"/>
      <c r="DJ677" s="8"/>
      <c r="DK677" s="8"/>
      <c r="DL677" s="8"/>
      <c r="DM677" s="8"/>
      <c r="DN677" s="8"/>
      <c r="DO677" s="8"/>
      <c r="DP677" s="8"/>
      <c r="DQ677" s="8"/>
      <c r="DR677" s="8"/>
      <c r="DS677" s="8"/>
      <c r="DT677" s="8"/>
      <c r="DU677" s="8"/>
      <c r="DV677" s="8"/>
      <c r="DW677" s="8"/>
      <c r="DX677" s="8"/>
      <c r="DY677" s="8"/>
      <c r="DZ677" s="8"/>
      <c r="EA677" s="8"/>
      <c r="EB677" s="8"/>
      <c r="EC677" s="8"/>
      <c r="ED677" s="8"/>
      <c r="EE677" s="8"/>
      <c r="EF677" s="8"/>
      <c r="EG677" s="8"/>
      <c r="EH677" s="8"/>
      <c r="EI677" s="8"/>
      <c r="EJ677" s="8"/>
      <c r="EK677" s="8"/>
      <c r="EL677" s="8"/>
      <c r="EM677" s="8"/>
      <c r="EN677" s="8"/>
      <c r="EO677" s="8"/>
      <c r="EP677" s="8"/>
      <c r="EQ677" s="8"/>
      <c r="ER677" s="8"/>
      <c r="ES677" s="8"/>
      <c r="ET677" s="8"/>
      <c r="EU677" s="8"/>
      <c r="EV677" s="8"/>
      <c r="EW677" s="8"/>
      <c r="EX677" s="8"/>
      <c r="EY677" s="8"/>
      <c r="EZ677" s="8"/>
      <c r="FA677" s="8"/>
      <c r="FB677" s="8"/>
      <c r="FC677" s="8"/>
      <c r="FD677" s="8"/>
      <c r="FE677" s="8"/>
      <c r="FF677" s="8"/>
      <c r="FG677" s="8"/>
      <c r="FH677" s="8"/>
      <c r="FI677" s="8"/>
      <c r="FJ677" s="8"/>
    </row>
    <row r="678" spans="1:166" x14ac:dyDescent="0.25">
      <c r="A678" t="s">
        <v>136</v>
      </c>
      <c r="C678" s="6">
        <v>39939</v>
      </c>
      <c r="D678" s="5"/>
      <c r="E678" s="6"/>
      <c r="G678">
        <v>138</v>
      </c>
      <c r="H678" t="s">
        <v>114</v>
      </c>
      <c r="I678" s="7">
        <v>8.1</v>
      </c>
      <c r="J678">
        <v>750</v>
      </c>
      <c r="K678" s="5">
        <f t="shared" ref="K678:K741" si="11">1000000/I678/J678</f>
        <v>164.6090534979424</v>
      </c>
      <c r="L678" s="5"/>
      <c r="M678" s="8"/>
      <c r="N678" s="8"/>
      <c r="O678" s="8"/>
      <c r="P678" s="8"/>
      <c r="Q678" s="5"/>
      <c r="R678" s="5"/>
      <c r="S678" s="5"/>
      <c r="T678" s="5"/>
      <c r="U678" s="5"/>
      <c r="V678" s="5"/>
      <c r="W678" s="5"/>
      <c r="X678" s="8"/>
      <c r="Y678" s="8"/>
      <c r="Z678" s="8"/>
      <c r="AA678" s="8"/>
      <c r="AB678" s="8"/>
      <c r="AC678" s="5"/>
      <c r="AD678" s="8"/>
      <c r="AE678" s="8"/>
      <c r="AF678" s="8"/>
      <c r="AG678" s="8"/>
      <c r="AH678" s="8"/>
      <c r="AI678" s="8"/>
      <c r="AJ678" s="5"/>
      <c r="AK678" s="8"/>
      <c r="AL678" s="8"/>
      <c r="AM678" s="8"/>
      <c r="AN678" s="8"/>
      <c r="AO678" s="8"/>
      <c r="AP678" s="8"/>
      <c r="AQ678" s="9"/>
      <c r="AR678" s="8"/>
      <c r="AS678" s="8"/>
      <c r="AT678" s="8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8"/>
      <c r="BJ678" s="5"/>
      <c r="BK678" s="5"/>
      <c r="BL678" s="5"/>
      <c r="BM678" s="8"/>
      <c r="BN678" s="8"/>
      <c r="BO678" s="7"/>
      <c r="BP678" s="5"/>
      <c r="BQ678" s="5"/>
      <c r="BR678" s="5"/>
      <c r="BS678" s="5"/>
      <c r="BT678" s="7"/>
      <c r="BU678" s="7"/>
      <c r="BV678" s="7"/>
      <c r="BW678" s="7"/>
      <c r="BX678" s="7"/>
      <c r="BY678" s="7"/>
      <c r="BZ678" s="7"/>
      <c r="CA678" s="5"/>
      <c r="CB678" s="5"/>
      <c r="CC678" s="5"/>
      <c r="CD678" s="5"/>
      <c r="CE678" s="5"/>
      <c r="CF678" s="5"/>
      <c r="CG678" s="5"/>
      <c r="CH678" s="5"/>
      <c r="CI678" s="5"/>
      <c r="CJ678" s="5">
        <v>44.996454033070798</v>
      </c>
      <c r="CK678" s="8">
        <v>5.1733941409954118</v>
      </c>
      <c r="CL678" s="5"/>
      <c r="CM678" s="5"/>
      <c r="CN678" s="8"/>
      <c r="CO678" s="5"/>
      <c r="CP678" s="5"/>
      <c r="CQ678" s="5"/>
      <c r="CR678" s="8"/>
      <c r="CS678" s="8"/>
      <c r="CT678" s="8"/>
      <c r="CU678" s="8"/>
      <c r="CV678" s="8"/>
      <c r="CW678" s="8"/>
      <c r="CX678" s="8"/>
      <c r="CY678" s="8"/>
      <c r="CZ678" s="8"/>
      <c r="DA678" s="8"/>
      <c r="DB678" s="8"/>
      <c r="DC678" s="8"/>
      <c r="DD678" s="8"/>
      <c r="DE678" s="8"/>
      <c r="DF678" s="8"/>
      <c r="DG678" s="8"/>
      <c r="DH678" s="8"/>
      <c r="DI678" s="8"/>
      <c r="DJ678" s="8"/>
      <c r="DK678" s="8"/>
      <c r="DL678" s="8"/>
      <c r="DM678" s="8"/>
      <c r="DN678" s="8"/>
      <c r="DO678" s="8"/>
      <c r="DP678" s="8"/>
      <c r="DQ678" s="8"/>
      <c r="DR678" s="8"/>
      <c r="DS678" s="8"/>
      <c r="DT678" s="8"/>
      <c r="DU678" s="8"/>
      <c r="DV678" s="8"/>
      <c r="DW678" s="8"/>
      <c r="DX678" s="8"/>
      <c r="DY678" s="8"/>
      <c r="DZ678" s="8"/>
      <c r="EA678" s="8"/>
      <c r="EB678" s="8"/>
      <c r="EC678" s="8"/>
      <c r="ED678" s="8"/>
      <c r="EE678" s="8"/>
      <c r="EF678" s="8"/>
      <c r="EG678" s="8"/>
      <c r="EH678" s="8"/>
      <c r="EI678" s="8"/>
      <c r="EJ678" s="8"/>
      <c r="EK678" s="8"/>
      <c r="EL678" s="8"/>
      <c r="EM678" s="8"/>
      <c r="EN678" s="8"/>
      <c r="EO678" s="8"/>
      <c r="EP678" s="8"/>
      <c r="EQ678" s="8"/>
      <c r="ER678" s="8"/>
      <c r="ES678" s="8"/>
      <c r="ET678" s="8"/>
      <c r="EU678" s="8"/>
      <c r="EV678" s="8"/>
      <c r="EW678" s="8"/>
      <c r="EX678" s="8"/>
      <c r="EY678" s="8"/>
      <c r="EZ678" s="8"/>
      <c r="FA678" s="8"/>
      <c r="FB678" s="8"/>
      <c r="FC678" s="8"/>
      <c r="FD678" s="8"/>
      <c r="FE678" s="8"/>
      <c r="FF678" s="8"/>
      <c r="FG678" s="8"/>
      <c r="FH678" s="8"/>
      <c r="FI678" s="8"/>
      <c r="FJ678" s="8"/>
    </row>
    <row r="679" spans="1:166" x14ac:dyDescent="0.25">
      <c r="A679" t="s">
        <v>136</v>
      </c>
      <c r="C679" s="6">
        <v>39943</v>
      </c>
      <c r="D679" s="5">
        <v>9</v>
      </c>
      <c r="E679" s="6" t="s">
        <v>207</v>
      </c>
      <c r="F679" t="s">
        <v>15</v>
      </c>
      <c r="G679">
        <v>142</v>
      </c>
      <c r="H679" t="s">
        <v>114</v>
      </c>
      <c r="I679" s="7">
        <v>8.1</v>
      </c>
      <c r="J679">
        <v>750</v>
      </c>
      <c r="K679" s="5">
        <f t="shared" si="11"/>
        <v>164.6090534979424</v>
      </c>
      <c r="L679" s="5"/>
      <c r="M679" s="8"/>
      <c r="N679" s="8"/>
      <c r="O679" s="8"/>
      <c r="P679" s="8"/>
      <c r="Q679" s="5"/>
      <c r="R679" s="5"/>
      <c r="S679" s="5"/>
      <c r="T679" s="5"/>
      <c r="U679" s="5"/>
      <c r="V679" s="5">
        <v>142</v>
      </c>
      <c r="W679" s="5"/>
      <c r="X679" s="8"/>
      <c r="Y679" s="8"/>
      <c r="Z679" s="8"/>
      <c r="AA679" s="8"/>
      <c r="AB679" s="8"/>
      <c r="AC679" s="5"/>
      <c r="AD679" s="8"/>
      <c r="AE679" s="8"/>
      <c r="AF679" s="8"/>
      <c r="AG679" s="8"/>
      <c r="AH679" s="8"/>
      <c r="AI679" s="8"/>
      <c r="AJ679" s="5"/>
      <c r="AK679" s="8"/>
      <c r="AL679" s="8"/>
      <c r="AM679" s="8"/>
      <c r="AN679" s="8"/>
      <c r="AO679" s="8"/>
      <c r="AP679" s="8"/>
      <c r="AQ679" s="9"/>
      <c r="AR679" s="8"/>
      <c r="AS679" s="8"/>
      <c r="AT679" s="8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8"/>
      <c r="BJ679" s="5"/>
      <c r="BK679" s="5"/>
      <c r="BL679" s="5"/>
      <c r="BM679" s="8"/>
      <c r="BN679" s="8"/>
      <c r="BO679" s="7"/>
      <c r="BP679" s="5"/>
      <c r="BQ679" s="5"/>
      <c r="BR679" s="5"/>
      <c r="BS679" s="5"/>
      <c r="BT679" s="7"/>
      <c r="BU679" s="7"/>
      <c r="BV679" s="7"/>
      <c r="BW679" s="7"/>
      <c r="BX679" s="7"/>
      <c r="BY679" s="7"/>
      <c r="BZ679" s="7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8"/>
      <c r="CL679" s="5"/>
      <c r="CM679" s="5"/>
      <c r="CN679" s="8"/>
      <c r="CO679" s="5"/>
      <c r="CP679" s="5"/>
      <c r="CQ679" s="5"/>
      <c r="CR679" s="8"/>
      <c r="CS679" s="8"/>
      <c r="CT679" s="8"/>
      <c r="CU679" s="8"/>
      <c r="CV679" s="8"/>
      <c r="CW679" s="8"/>
      <c r="CX679" s="8"/>
      <c r="CY679" s="8"/>
      <c r="CZ679" s="8"/>
      <c r="DA679" s="8"/>
      <c r="DB679" s="8"/>
      <c r="DC679" s="8"/>
      <c r="DD679" s="8"/>
      <c r="DE679" s="8"/>
      <c r="DF679" s="8"/>
      <c r="DG679" s="8"/>
      <c r="DH679" s="8"/>
      <c r="DI679" s="8"/>
      <c r="DJ679" s="8"/>
      <c r="DK679" s="8"/>
      <c r="DL679" s="8"/>
      <c r="DM679" s="8"/>
      <c r="DN679" s="8"/>
      <c r="DO679" s="8"/>
      <c r="DP679" s="8"/>
      <c r="DQ679" s="8"/>
      <c r="DR679" s="8"/>
      <c r="DS679" s="8"/>
      <c r="DT679" s="8"/>
      <c r="DU679" s="8"/>
      <c r="DV679" s="8"/>
      <c r="DW679" s="8"/>
      <c r="DX679" s="8"/>
      <c r="DY679" s="8"/>
      <c r="DZ679" s="8"/>
      <c r="EA679" s="8"/>
      <c r="EB679" s="8"/>
      <c r="EC679" s="8"/>
      <c r="ED679" s="8"/>
      <c r="EE679" s="8"/>
      <c r="EF679" s="8"/>
      <c r="EG679" s="8"/>
      <c r="EH679" s="8"/>
      <c r="EI679" s="8"/>
      <c r="EJ679" s="8"/>
      <c r="EK679" s="8"/>
      <c r="EL679" s="8"/>
      <c r="EM679" s="8"/>
      <c r="EN679" s="8"/>
      <c r="EO679" s="8"/>
      <c r="EP679" s="8"/>
      <c r="EQ679" s="8"/>
      <c r="ER679" s="8"/>
      <c r="ES679" s="8"/>
      <c r="ET679" s="8"/>
      <c r="EU679" s="8"/>
      <c r="EV679" s="8"/>
      <c r="EW679" s="8"/>
      <c r="EX679" s="8"/>
      <c r="EY679" s="8"/>
      <c r="EZ679" s="8"/>
      <c r="FA679" s="8"/>
      <c r="FB679" s="8"/>
      <c r="FC679" s="8"/>
      <c r="FD679" s="8"/>
      <c r="FE679" s="8"/>
      <c r="FF679" s="8"/>
      <c r="FG679" s="8"/>
      <c r="FH679" s="8"/>
      <c r="FI679" s="8"/>
      <c r="FJ679" s="8"/>
    </row>
    <row r="680" spans="1:166" x14ac:dyDescent="0.25">
      <c r="A680" t="s">
        <v>136</v>
      </c>
      <c r="C680" s="6">
        <v>39946</v>
      </c>
      <c r="D680" s="5"/>
      <c r="E680" s="6"/>
      <c r="G680">
        <v>145</v>
      </c>
      <c r="H680" t="s">
        <v>114</v>
      </c>
      <c r="I680" s="7">
        <v>8.1</v>
      </c>
      <c r="J680">
        <v>750</v>
      </c>
      <c r="K680" s="5">
        <f t="shared" si="11"/>
        <v>164.6090534979424</v>
      </c>
      <c r="L680" s="5"/>
      <c r="M680" s="8"/>
      <c r="N680" s="8"/>
      <c r="O680" s="8"/>
      <c r="P680" s="8"/>
      <c r="Q680" s="5"/>
      <c r="R680" s="5"/>
      <c r="S680" s="5"/>
      <c r="T680" s="5"/>
      <c r="U680" s="5"/>
      <c r="V680" s="5"/>
      <c r="W680" s="5"/>
      <c r="X680" s="8"/>
      <c r="Y680" s="8"/>
      <c r="Z680" s="8"/>
      <c r="AA680" s="8"/>
      <c r="AB680" s="8"/>
      <c r="AC680" s="5"/>
      <c r="AD680" s="8"/>
      <c r="AE680" s="8"/>
      <c r="AF680" s="8"/>
      <c r="AG680" s="8"/>
      <c r="AH680" s="8"/>
      <c r="AI680" s="8"/>
      <c r="AJ680" s="5"/>
      <c r="AK680" s="8"/>
      <c r="AL680" s="8"/>
      <c r="AM680" s="8"/>
      <c r="AN680" s="8"/>
      <c r="AO680" s="8"/>
      <c r="AP680" s="8"/>
      <c r="AQ680" s="9"/>
      <c r="AR680" s="8"/>
      <c r="AS680" s="8"/>
      <c r="AT680" s="8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8"/>
      <c r="BJ680" s="5"/>
      <c r="BK680" s="5"/>
      <c r="BL680" s="5"/>
      <c r="BM680" s="8"/>
      <c r="BN680" s="8"/>
      <c r="BO680" s="7"/>
      <c r="BP680" s="5"/>
      <c r="BQ680" s="5"/>
      <c r="BR680" s="5"/>
      <c r="BS680" s="5"/>
      <c r="BT680" s="7"/>
      <c r="BU680" s="7"/>
      <c r="BV680" s="7"/>
      <c r="BW680" s="7"/>
      <c r="BX680" s="7"/>
      <c r="BY680" s="7"/>
      <c r="BZ680" s="7"/>
      <c r="CA680" s="5"/>
      <c r="CB680" s="5"/>
      <c r="CC680" s="5"/>
      <c r="CD680" s="5"/>
      <c r="CE680" s="5"/>
      <c r="CF680" s="5"/>
      <c r="CG680" s="5"/>
      <c r="CH680" s="5"/>
      <c r="CI680" s="5"/>
      <c r="CJ680" s="5">
        <v>66.427158374080847</v>
      </c>
      <c r="CK680" s="8">
        <v>4.8531571201080927</v>
      </c>
      <c r="CL680" s="5"/>
      <c r="CM680" s="5"/>
      <c r="CN680" s="8"/>
      <c r="CO680" s="5"/>
      <c r="CP680" s="5"/>
      <c r="CQ680" s="5"/>
      <c r="CR680" s="8"/>
      <c r="CS680" s="8"/>
      <c r="CT680" s="8"/>
      <c r="CU680" s="8"/>
      <c r="CV680" s="8"/>
      <c r="CW680" s="8"/>
      <c r="CX680" s="8"/>
      <c r="CY680" s="8"/>
      <c r="CZ680" s="8"/>
      <c r="DA680" s="8"/>
      <c r="DB680" s="8"/>
      <c r="DC680" s="8"/>
      <c r="DD680" s="8"/>
      <c r="DE680" s="8"/>
      <c r="DF680" s="8"/>
      <c r="DG680" s="8"/>
      <c r="DH680" s="8"/>
      <c r="DI680" s="8"/>
      <c r="DJ680" s="8"/>
      <c r="DK680" s="8"/>
      <c r="DL680" s="8"/>
      <c r="DM680" s="8"/>
      <c r="DN680" s="8"/>
      <c r="DO680" s="8"/>
      <c r="DP680" s="8"/>
      <c r="DQ680" s="8"/>
      <c r="DR680" s="8"/>
      <c r="DS680" s="8"/>
      <c r="DT680" s="8"/>
      <c r="DU680" s="8"/>
      <c r="DV680" s="8"/>
      <c r="DW680" s="8"/>
      <c r="DX680" s="8"/>
      <c r="DY680" s="8"/>
      <c r="DZ680" s="8"/>
      <c r="EA680" s="8"/>
      <c r="EB680" s="8"/>
      <c r="EC680" s="8"/>
      <c r="ED680" s="8"/>
      <c r="EE680" s="8"/>
      <c r="EF680" s="8"/>
      <c r="EG680" s="8"/>
      <c r="EH680" s="8"/>
      <c r="EI680" s="8"/>
      <c r="EJ680" s="8"/>
      <c r="EK680" s="8"/>
      <c r="EL680" s="8"/>
      <c r="EM680" s="8"/>
      <c r="EN680" s="8"/>
      <c r="EO680" s="8"/>
      <c r="EP680" s="8"/>
      <c r="EQ680" s="8"/>
      <c r="ER680" s="8"/>
      <c r="ES680" s="8"/>
      <c r="ET680" s="8"/>
      <c r="EU680" s="8"/>
      <c r="EV680" s="8"/>
      <c r="EW680" s="8"/>
      <c r="EX680" s="8"/>
      <c r="EY680" s="8"/>
      <c r="EZ680" s="8"/>
      <c r="FA680" s="8"/>
      <c r="FB680" s="8"/>
      <c r="FC680" s="8"/>
      <c r="FD680" s="8"/>
      <c r="FE680" s="8"/>
      <c r="FF680" s="8"/>
      <c r="FG680" s="8"/>
      <c r="FH680" s="8"/>
      <c r="FI680" s="8"/>
      <c r="FJ680" s="8"/>
    </row>
    <row r="681" spans="1:166" x14ac:dyDescent="0.25">
      <c r="A681" t="s">
        <v>136</v>
      </c>
      <c r="C681" s="6">
        <v>39954</v>
      </c>
      <c r="D681" s="5"/>
      <c r="E681" s="6"/>
      <c r="G681">
        <v>153</v>
      </c>
      <c r="H681" t="s">
        <v>114</v>
      </c>
      <c r="I681" s="7">
        <v>8.1</v>
      </c>
      <c r="J681">
        <v>750</v>
      </c>
      <c r="K681" s="5">
        <f t="shared" si="11"/>
        <v>164.6090534979424</v>
      </c>
      <c r="L681" s="5"/>
      <c r="M681" s="8"/>
      <c r="N681" s="8"/>
      <c r="O681" s="8"/>
      <c r="P681" s="8"/>
      <c r="Q681" s="5"/>
      <c r="R681" s="5"/>
      <c r="S681" s="5"/>
      <c r="T681" s="5"/>
      <c r="U681" s="5"/>
      <c r="V681" s="5"/>
      <c r="W681" s="5"/>
      <c r="X681" s="8"/>
      <c r="Y681" s="8"/>
      <c r="Z681" s="8"/>
      <c r="AA681" s="8"/>
      <c r="AB681" s="8"/>
      <c r="AC681" s="5"/>
      <c r="AD681" s="8"/>
      <c r="AE681" s="8"/>
      <c r="AF681" s="8"/>
      <c r="AG681" s="8"/>
      <c r="AH681" s="8"/>
      <c r="AI681" s="8"/>
      <c r="AJ681" s="5"/>
      <c r="AK681" s="8"/>
      <c r="AL681" s="8"/>
      <c r="AM681" s="8"/>
      <c r="AN681" s="8"/>
      <c r="AO681" s="8"/>
      <c r="AP681" s="8"/>
      <c r="AQ681" s="9"/>
      <c r="AR681" s="8"/>
      <c r="AS681" s="8"/>
      <c r="AT681" s="8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8"/>
      <c r="BJ681" s="5"/>
      <c r="BK681" s="5"/>
      <c r="BL681" s="5"/>
      <c r="BM681" s="8"/>
      <c r="BN681" s="8"/>
      <c r="BO681" s="7"/>
      <c r="BP681" s="5"/>
      <c r="BQ681" s="5"/>
      <c r="BR681" s="5"/>
      <c r="BS681" s="5"/>
      <c r="BT681" s="7"/>
      <c r="BU681" s="7"/>
      <c r="BV681" s="7"/>
      <c r="BW681" s="7"/>
      <c r="BX681" s="7"/>
      <c r="BY681" s="7"/>
      <c r="BZ681" s="7"/>
      <c r="CA681" s="5"/>
      <c r="CB681" s="5"/>
      <c r="CC681" s="5"/>
      <c r="CD681" s="5"/>
      <c r="CE681" s="5"/>
      <c r="CF681" s="5"/>
      <c r="CG681" s="5"/>
      <c r="CH681" s="5"/>
      <c r="CI681" s="5"/>
      <c r="CJ681" s="5">
        <v>94.793027509238144</v>
      </c>
      <c r="CK681" s="8">
        <v>4.525700904804383</v>
      </c>
      <c r="CL681" s="5"/>
      <c r="CM681" s="5"/>
      <c r="CN681" s="8"/>
      <c r="CO681" s="5"/>
      <c r="CP681" s="5"/>
      <c r="CQ681" s="5"/>
      <c r="CR681" s="8"/>
      <c r="CS681" s="8"/>
      <c r="CT681" s="8"/>
      <c r="CU681" s="8"/>
      <c r="CV681" s="8"/>
      <c r="CW681" s="8"/>
      <c r="CX681" s="8"/>
      <c r="CY681" s="8"/>
      <c r="CZ681" s="8"/>
      <c r="DA681" s="8"/>
      <c r="DB681" s="8"/>
      <c r="DC681" s="8"/>
      <c r="DD681" s="8"/>
      <c r="DE681" s="8"/>
      <c r="DF681" s="8"/>
      <c r="DG681" s="8"/>
      <c r="DH681" s="8"/>
      <c r="DI681" s="8"/>
      <c r="DJ681" s="8"/>
      <c r="DK681" s="8"/>
      <c r="DL681" s="8"/>
      <c r="DM681" s="8"/>
      <c r="DN681" s="8"/>
      <c r="DO681" s="8"/>
      <c r="DP681" s="8"/>
      <c r="DQ681" s="8"/>
      <c r="DR681" s="8"/>
      <c r="DS681" s="8"/>
      <c r="DT681" s="8"/>
      <c r="DU681" s="8"/>
      <c r="DV681" s="8"/>
      <c r="DW681" s="8"/>
      <c r="DX681" s="8"/>
      <c r="DY681" s="8"/>
      <c r="DZ681" s="8"/>
      <c r="EA681" s="8"/>
      <c r="EB681" s="8"/>
      <c r="EC681" s="8"/>
      <c r="ED681" s="8"/>
      <c r="EE681" s="8"/>
      <c r="EF681" s="8"/>
      <c r="EG681" s="8"/>
      <c r="EH681" s="8"/>
      <c r="EI681" s="8"/>
      <c r="EJ681" s="8"/>
      <c r="EK681" s="8"/>
      <c r="EL681" s="8"/>
      <c r="EM681" s="8"/>
      <c r="EN681" s="8"/>
      <c r="EO681" s="8"/>
      <c r="EP681" s="8"/>
      <c r="EQ681" s="8"/>
      <c r="ER681" s="8"/>
      <c r="ES681" s="8"/>
      <c r="ET681" s="8"/>
      <c r="EU681" s="8"/>
      <c r="EV681" s="8"/>
      <c r="EW681" s="8"/>
      <c r="EX681" s="8"/>
      <c r="EY681" s="8"/>
      <c r="EZ681" s="8"/>
      <c r="FA681" s="8"/>
      <c r="FB681" s="8"/>
      <c r="FC681" s="8"/>
      <c r="FD681" s="8"/>
      <c r="FE681" s="8"/>
      <c r="FF681" s="8"/>
      <c r="FG681" s="8"/>
      <c r="FH681" s="8"/>
      <c r="FI681" s="8"/>
      <c r="FJ681" s="8"/>
    </row>
    <row r="682" spans="1:166" x14ac:dyDescent="0.25">
      <c r="A682" t="s">
        <v>136</v>
      </c>
      <c r="C682" s="6">
        <v>39956</v>
      </c>
      <c r="D682" s="5">
        <v>10</v>
      </c>
      <c r="E682" s="6" t="s">
        <v>108</v>
      </c>
      <c r="F682" t="s">
        <v>16</v>
      </c>
      <c r="G682">
        <v>155</v>
      </c>
      <c r="H682" t="s">
        <v>114</v>
      </c>
      <c r="I682" s="7">
        <v>8.1</v>
      </c>
      <c r="J682">
        <v>750</v>
      </c>
      <c r="K682" s="5">
        <f t="shared" si="11"/>
        <v>164.6090534979424</v>
      </c>
      <c r="L682" s="5"/>
      <c r="M682" s="8"/>
      <c r="N682" s="8"/>
      <c r="O682" s="8"/>
      <c r="P682" s="8"/>
      <c r="Q682" s="5"/>
      <c r="R682" s="5"/>
      <c r="S682" s="5"/>
      <c r="T682" s="5"/>
      <c r="U682" s="5"/>
      <c r="V682" s="5"/>
      <c r="W682" s="5"/>
      <c r="X682" s="8"/>
      <c r="Y682" s="8"/>
      <c r="Z682" s="8"/>
      <c r="AA682" s="8"/>
      <c r="AB682" s="8"/>
      <c r="AC682" s="5"/>
      <c r="AD682" s="8"/>
      <c r="AE682" s="8"/>
      <c r="AF682" s="8"/>
      <c r="AG682" s="8"/>
      <c r="AH682" s="8"/>
      <c r="AI682" s="8"/>
      <c r="AJ682" s="5"/>
      <c r="AK682" s="8"/>
      <c r="AL682" s="8"/>
      <c r="AM682" s="8"/>
      <c r="AN682" s="8"/>
      <c r="AO682" s="8"/>
      <c r="AP682" s="8"/>
      <c r="AQ682" s="9"/>
      <c r="AR682" s="8"/>
      <c r="AS682" s="8"/>
      <c r="AT682" s="8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>
        <v>561.26987155458187</v>
      </c>
      <c r="BH682" s="5"/>
      <c r="BI682" s="8"/>
      <c r="BJ682" s="5"/>
      <c r="BK682" s="5"/>
      <c r="BL682" s="5"/>
      <c r="BM682" s="8"/>
      <c r="BN682" s="8"/>
      <c r="BO682" s="7">
        <v>36.394129886480776</v>
      </c>
      <c r="BP682" s="5">
        <v>204.26928606725835</v>
      </c>
      <c r="BQ682" s="5"/>
      <c r="BR682" s="5"/>
      <c r="BS682" s="5"/>
      <c r="BT682" s="7">
        <v>8.9986469633153465</v>
      </c>
      <c r="BU682" s="7"/>
      <c r="BV682" s="7"/>
      <c r="BW682" s="7"/>
      <c r="BX682" s="7"/>
      <c r="BY682" s="7"/>
      <c r="BZ682" s="7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8"/>
      <c r="CL682" s="5"/>
      <c r="CM682" s="5"/>
      <c r="CN682" s="8"/>
      <c r="CO682" s="5"/>
      <c r="CP682" s="5"/>
      <c r="CQ682" s="5"/>
      <c r="CR682" s="8"/>
      <c r="CS682" s="8"/>
      <c r="CT682" s="8"/>
      <c r="CU682" s="8"/>
      <c r="CV682" s="8"/>
      <c r="CW682" s="8"/>
      <c r="CX682" s="8"/>
      <c r="CY682" s="8"/>
      <c r="CZ682" s="8"/>
      <c r="DA682" s="8"/>
      <c r="DB682" s="8"/>
      <c r="DC682" s="8"/>
      <c r="DD682" s="8"/>
      <c r="DE682" s="8"/>
      <c r="DF682" s="8"/>
      <c r="DG682" s="8"/>
      <c r="DH682" s="8"/>
      <c r="DI682" s="8"/>
      <c r="DJ682" s="8"/>
      <c r="DK682" s="8"/>
      <c r="DL682" s="8"/>
      <c r="DM682" s="8"/>
      <c r="DN682" s="8"/>
      <c r="DO682" s="8"/>
      <c r="DP682" s="8"/>
      <c r="DQ682" s="8"/>
      <c r="DR682" s="8"/>
      <c r="DS682" s="8"/>
      <c r="DT682" s="8"/>
      <c r="DU682" s="8"/>
      <c r="DV682" s="8"/>
      <c r="DW682" s="8"/>
      <c r="DX682" s="8"/>
      <c r="DY682" s="8"/>
      <c r="DZ682" s="8"/>
      <c r="EA682" s="8"/>
      <c r="EB682" s="8"/>
      <c r="EC682" s="8"/>
      <c r="ED682" s="8"/>
      <c r="EE682" s="8"/>
      <c r="EF682" s="8"/>
      <c r="EG682" s="8"/>
      <c r="EH682" s="8"/>
      <c r="EI682" s="8"/>
      <c r="EJ682" s="8"/>
      <c r="EK682" s="8"/>
      <c r="EL682" s="8"/>
      <c r="EM682" s="8"/>
      <c r="EN682" s="8"/>
      <c r="EO682" s="8"/>
      <c r="EP682" s="8"/>
      <c r="EQ682" s="8"/>
      <c r="ER682" s="8"/>
      <c r="ES682" s="8"/>
      <c r="ET682" s="8"/>
      <c r="EU682" s="8"/>
      <c r="EV682" s="8"/>
      <c r="EW682" s="8"/>
      <c r="EX682" s="8"/>
      <c r="EY682" s="8"/>
      <c r="EZ682" s="8"/>
      <c r="FA682" s="8"/>
      <c r="FB682" s="8"/>
      <c r="FC682" s="8"/>
      <c r="FD682" s="8"/>
      <c r="FE682" s="8"/>
      <c r="FF682" s="8"/>
      <c r="FG682" s="8"/>
      <c r="FH682" s="8"/>
      <c r="FI682" s="8"/>
      <c r="FJ682" s="8"/>
    </row>
    <row r="683" spans="1:166" x14ac:dyDescent="0.25">
      <c r="A683" t="s">
        <v>136</v>
      </c>
      <c r="C683" s="6">
        <v>39960</v>
      </c>
      <c r="D683" s="5"/>
      <c r="E683" s="6"/>
      <c r="G683">
        <v>159</v>
      </c>
      <c r="H683" t="s">
        <v>114</v>
      </c>
      <c r="I683" s="7">
        <v>8.1</v>
      </c>
      <c r="J683">
        <v>750</v>
      </c>
      <c r="K683" s="5">
        <f t="shared" si="11"/>
        <v>164.6090534979424</v>
      </c>
      <c r="L683" s="5"/>
      <c r="M683" s="8"/>
      <c r="N683" s="8"/>
      <c r="O683" s="8"/>
      <c r="P683" s="8"/>
      <c r="Q683" s="5"/>
      <c r="R683" s="5"/>
      <c r="S683" s="5"/>
      <c r="T683" s="5"/>
      <c r="U683" s="5"/>
      <c r="V683" s="5"/>
      <c r="W683" s="5"/>
      <c r="X683" s="8"/>
      <c r="Y683" s="8"/>
      <c r="Z683" s="8"/>
      <c r="AA683" s="8"/>
      <c r="AB683" s="8"/>
      <c r="AC683" s="5"/>
      <c r="AD683" s="8"/>
      <c r="AE683" s="8"/>
      <c r="AF683" s="8"/>
      <c r="AG683" s="8"/>
      <c r="AH683" s="8"/>
      <c r="AI683" s="8"/>
      <c r="AJ683" s="5"/>
      <c r="AK683" s="8"/>
      <c r="AL683" s="8"/>
      <c r="AM683" s="8"/>
      <c r="AN683" s="8"/>
      <c r="AO683" s="8"/>
      <c r="AP683" s="8"/>
      <c r="AQ683" s="9"/>
      <c r="AR683" s="8"/>
      <c r="AS683" s="8"/>
      <c r="AT683" s="8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8"/>
      <c r="BJ683" s="5"/>
      <c r="BK683" s="5"/>
      <c r="BL683" s="5"/>
      <c r="BM683" s="8"/>
      <c r="BN683" s="8"/>
      <c r="BO683" s="7"/>
      <c r="BP683" s="5"/>
      <c r="BQ683" s="5"/>
      <c r="BR683" s="5"/>
      <c r="BS683" s="5"/>
      <c r="BT683" s="7"/>
      <c r="BU683" s="7"/>
      <c r="BV683" s="7"/>
      <c r="BW683" s="7"/>
      <c r="BX683" s="7"/>
      <c r="BY683" s="7"/>
      <c r="BZ683" s="7"/>
      <c r="CA683" s="5"/>
      <c r="CB683" s="5"/>
      <c r="CC683" s="5"/>
      <c r="CD683" s="5"/>
      <c r="CE683" s="5"/>
      <c r="CF683" s="5"/>
      <c r="CG683" s="5"/>
      <c r="CH683" s="5"/>
      <c r="CI683" s="5"/>
      <c r="CJ683" s="5">
        <v>100</v>
      </c>
      <c r="CK683" s="8">
        <v>4.5828525641025646</v>
      </c>
      <c r="CL683" s="5"/>
      <c r="CM683" s="5"/>
      <c r="CN683" s="8"/>
      <c r="CO683" s="5"/>
      <c r="CP683" s="5"/>
      <c r="CQ683" s="5"/>
      <c r="CR683" s="8"/>
      <c r="CS683" s="8"/>
      <c r="CT683" s="8"/>
      <c r="CU683" s="8"/>
      <c r="CV683" s="8"/>
      <c r="CW683" s="8"/>
      <c r="CX683" s="8"/>
      <c r="CY683" s="8"/>
      <c r="CZ683" s="8"/>
      <c r="DA683" s="8"/>
      <c r="DB683" s="8"/>
      <c r="DC683" s="8"/>
      <c r="DD683" s="8"/>
      <c r="DE683" s="8"/>
      <c r="DF683" s="8"/>
      <c r="DG683" s="8"/>
      <c r="DH683" s="8"/>
      <c r="DI683" s="8"/>
      <c r="DJ683" s="8"/>
      <c r="DK683" s="8"/>
      <c r="DL683" s="8"/>
      <c r="DM683" s="8"/>
      <c r="DN683" s="8"/>
      <c r="DO683" s="8"/>
      <c r="DP683" s="8"/>
      <c r="DQ683" s="8"/>
      <c r="DR683" s="8"/>
      <c r="DS683" s="8"/>
      <c r="DT683" s="8"/>
      <c r="DU683" s="8"/>
      <c r="DV683" s="8"/>
      <c r="DW683" s="8"/>
      <c r="DX683" s="8"/>
      <c r="DY683" s="8"/>
      <c r="DZ683" s="8"/>
      <c r="EA683" s="8"/>
      <c r="EB683" s="8"/>
      <c r="EC683" s="8"/>
      <c r="ED683" s="8"/>
      <c r="EE683" s="8"/>
      <c r="EF683" s="8"/>
      <c r="EG683" s="8"/>
      <c r="EH683" s="8"/>
      <c r="EI683" s="8"/>
      <c r="EJ683" s="8"/>
      <c r="EK683" s="8"/>
      <c r="EL683" s="8"/>
      <c r="EM683" s="8"/>
      <c r="EN683" s="8"/>
      <c r="EO683" s="8"/>
      <c r="EP683" s="8"/>
      <c r="EQ683" s="8"/>
      <c r="ER683" s="8"/>
      <c r="ES683" s="8"/>
      <c r="ET683" s="8"/>
      <c r="EU683" s="8"/>
      <c r="EV683" s="8"/>
      <c r="EW683" s="8"/>
      <c r="EX683" s="8"/>
      <c r="EY683" s="8"/>
      <c r="EZ683" s="8"/>
      <c r="FA683" s="8"/>
      <c r="FB683" s="8"/>
      <c r="FC683" s="8"/>
      <c r="FD683" s="8"/>
      <c r="FE683" s="8"/>
      <c r="FF683" s="8"/>
      <c r="FG683" s="8"/>
      <c r="FH683" s="8"/>
      <c r="FI683" s="8"/>
      <c r="FJ683" s="8"/>
    </row>
    <row r="684" spans="1:166" x14ac:dyDescent="0.25">
      <c r="A684" t="s">
        <v>133</v>
      </c>
      <c r="C684" s="6">
        <v>39801</v>
      </c>
      <c r="D684" s="5">
        <v>1</v>
      </c>
      <c r="E684" s="6" t="s">
        <v>209</v>
      </c>
      <c r="F684" t="s">
        <v>10</v>
      </c>
      <c r="G684" s="5">
        <v>0</v>
      </c>
      <c r="H684" t="s">
        <v>115</v>
      </c>
      <c r="I684" s="7">
        <v>8.1</v>
      </c>
      <c r="J684">
        <v>750</v>
      </c>
      <c r="K684" s="5">
        <f t="shared" si="11"/>
        <v>164.6090534979424</v>
      </c>
      <c r="L684" s="5"/>
      <c r="M684" s="8"/>
      <c r="N684" s="8"/>
      <c r="O684" s="8"/>
      <c r="P684" s="8"/>
      <c r="Q684" s="5"/>
      <c r="R684" s="5"/>
      <c r="S684" s="5"/>
      <c r="T684" s="5"/>
      <c r="U684" s="5"/>
      <c r="V684" s="5"/>
      <c r="W684" s="5"/>
      <c r="X684" s="8"/>
      <c r="Y684" s="8"/>
      <c r="Z684" s="8"/>
      <c r="AA684" s="8"/>
      <c r="AB684" s="8"/>
      <c r="AC684" s="5"/>
      <c r="AD684" s="8"/>
      <c r="AE684" s="8"/>
      <c r="AF684" s="8"/>
      <c r="AG684" s="8"/>
      <c r="AH684" s="8"/>
      <c r="AI684" s="8"/>
      <c r="AJ684" s="5"/>
      <c r="AK684" s="8"/>
      <c r="AL684" s="8"/>
      <c r="AM684" s="8"/>
      <c r="AN684" s="8"/>
      <c r="AO684" s="8"/>
      <c r="AP684" s="8"/>
      <c r="AQ684" s="9"/>
      <c r="AR684" s="8"/>
      <c r="AS684" s="8"/>
      <c r="AT684" s="8"/>
      <c r="AU684" s="5">
        <v>0</v>
      </c>
      <c r="AV684" s="5"/>
      <c r="AW684" s="5"/>
      <c r="AX684" s="5"/>
      <c r="AY684" s="5">
        <v>0</v>
      </c>
      <c r="AZ684" s="5"/>
      <c r="BA684" s="5"/>
      <c r="BB684" s="5"/>
      <c r="BC684" s="5"/>
      <c r="BD684" s="5"/>
      <c r="BE684" s="5"/>
      <c r="BF684" s="5">
        <v>0</v>
      </c>
      <c r="BG684" s="5">
        <v>0</v>
      </c>
      <c r="BH684" s="5"/>
      <c r="BI684" s="8"/>
      <c r="BJ684" s="5"/>
      <c r="BK684" s="5"/>
      <c r="BL684" s="5"/>
      <c r="BM684" s="8"/>
      <c r="BN684" s="8"/>
      <c r="BO684" s="7"/>
      <c r="BP684" s="5"/>
      <c r="BQ684" s="5"/>
      <c r="BR684" s="5"/>
      <c r="BS684" s="5"/>
      <c r="BT684" s="7"/>
      <c r="BU684" s="7"/>
      <c r="BV684" s="7"/>
      <c r="BW684" s="7"/>
      <c r="BX684" s="7"/>
      <c r="BY684" s="7"/>
      <c r="BZ684" s="7"/>
      <c r="CA684" s="5">
        <v>0</v>
      </c>
      <c r="CB684" s="5">
        <v>0</v>
      </c>
      <c r="CC684" s="5">
        <v>0</v>
      </c>
      <c r="CD684" s="5">
        <v>0</v>
      </c>
      <c r="CE684" s="5"/>
      <c r="CF684" s="5"/>
      <c r="CG684" s="5"/>
      <c r="CH684" s="5"/>
      <c r="CI684" s="5">
        <v>0</v>
      </c>
      <c r="CJ684" s="5"/>
      <c r="CK684" s="8"/>
      <c r="CL684" s="5"/>
      <c r="CM684" s="5"/>
      <c r="CN684" s="8"/>
      <c r="CO684" s="5"/>
      <c r="CP684" s="5"/>
      <c r="CQ684" s="5"/>
      <c r="CR684" s="8"/>
      <c r="CS684" s="8"/>
      <c r="CT684" s="8"/>
      <c r="CU684" s="8"/>
      <c r="CV684" s="8"/>
      <c r="CW684" s="8"/>
      <c r="CX684" s="8"/>
      <c r="CY684" s="8"/>
      <c r="CZ684" s="8"/>
      <c r="DA684" s="8"/>
      <c r="DB684" s="8"/>
      <c r="DC684" s="8"/>
      <c r="DD684" s="8"/>
      <c r="DE684" s="8"/>
      <c r="DF684" s="8"/>
      <c r="DG684" s="8"/>
      <c r="DH684" s="8"/>
      <c r="DI684" s="8"/>
      <c r="DJ684" s="8"/>
      <c r="DK684" s="8"/>
      <c r="DL684" s="8"/>
      <c r="DM684" s="8"/>
      <c r="DN684" s="8"/>
      <c r="DO684" s="8"/>
      <c r="DP684" s="8"/>
      <c r="DQ684" s="8"/>
      <c r="DR684" s="8"/>
      <c r="DS684" s="8"/>
      <c r="DT684" s="8"/>
      <c r="DU684" s="8"/>
      <c r="DV684" s="8"/>
      <c r="DW684" s="8"/>
      <c r="DX684" s="8"/>
      <c r="DY684" s="8"/>
      <c r="DZ684" s="8"/>
      <c r="EA684" s="8"/>
      <c r="EB684" s="8"/>
      <c r="EC684" s="8"/>
      <c r="ED684" s="8"/>
      <c r="EE684" s="8"/>
      <c r="EF684" s="8"/>
      <c r="EG684" s="8"/>
      <c r="EH684" s="8"/>
      <c r="EI684" s="8"/>
      <c r="EJ684" s="8"/>
      <c r="EK684" s="8"/>
      <c r="EL684" s="8"/>
      <c r="EM684" s="8"/>
      <c r="EN684" s="8"/>
      <c r="EO684" s="8"/>
      <c r="EP684" s="8"/>
      <c r="EQ684" s="8"/>
      <c r="ER684" s="8"/>
      <c r="ES684" s="8"/>
      <c r="ET684" s="8"/>
      <c r="EU684" s="8"/>
      <c r="EV684" s="8"/>
      <c r="EW684" s="8"/>
      <c r="EX684" s="8"/>
      <c r="EY684" s="8"/>
      <c r="EZ684" s="8"/>
      <c r="FA684" s="8"/>
      <c r="FB684" s="8"/>
      <c r="FC684" s="8"/>
      <c r="FD684" s="8"/>
      <c r="FE684" s="8"/>
      <c r="FF684" s="8"/>
      <c r="FG684" s="8"/>
      <c r="FH684" s="8"/>
      <c r="FI684" s="8"/>
      <c r="FJ684" s="8"/>
    </row>
    <row r="685" spans="1:166" x14ac:dyDescent="0.25">
      <c r="A685" t="s">
        <v>133</v>
      </c>
      <c r="C685" s="6">
        <v>39819</v>
      </c>
      <c r="D685" s="5"/>
      <c r="E685" s="6"/>
      <c r="G685">
        <v>18</v>
      </c>
      <c r="H685" t="s">
        <v>115</v>
      </c>
      <c r="I685" s="7">
        <v>8.1</v>
      </c>
      <c r="J685">
        <v>750</v>
      </c>
      <c r="K685" s="5">
        <f t="shared" si="11"/>
        <v>164.6090534979424</v>
      </c>
      <c r="L685" s="5"/>
      <c r="M685" s="8"/>
      <c r="N685" s="7">
        <v>5.35</v>
      </c>
      <c r="O685" s="7"/>
      <c r="P685" s="7"/>
      <c r="Q685" s="5"/>
      <c r="R685" s="5"/>
      <c r="S685" s="5"/>
      <c r="T685" s="5"/>
      <c r="U685" s="5"/>
      <c r="V685" s="5"/>
      <c r="W685" s="5"/>
      <c r="X685" s="8"/>
      <c r="Y685" s="8"/>
      <c r="Z685" s="8"/>
      <c r="AA685" s="8"/>
      <c r="AB685" s="8"/>
      <c r="AC685" s="5"/>
      <c r="AD685" s="8"/>
      <c r="AE685" s="8"/>
      <c r="AF685" s="8"/>
      <c r="AG685" s="8"/>
      <c r="AH685" s="8"/>
      <c r="AI685" s="8"/>
      <c r="AJ685" s="5"/>
      <c r="AK685" s="8"/>
      <c r="AL685" s="8"/>
      <c r="AM685" s="8"/>
      <c r="AN685" s="8"/>
      <c r="AO685" s="8"/>
      <c r="AP685" s="8"/>
      <c r="AQ685" s="9"/>
      <c r="AR685" s="8"/>
      <c r="AS685" s="8"/>
      <c r="AT685" s="8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8"/>
      <c r="BJ685" s="5"/>
      <c r="BK685" s="5"/>
      <c r="BL685" s="5"/>
      <c r="BM685" s="8"/>
      <c r="BN685" s="8"/>
      <c r="BO685" s="7"/>
      <c r="BP685" s="5"/>
      <c r="BQ685" s="5"/>
      <c r="BR685" s="5"/>
      <c r="BS685" s="5"/>
      <c r="BT685" s="7"/>
      <c r="BU685" s="7"/>
      <c r="BV685" s="7"/>
      <c r="BW685" s="7"/>
      <c r="BX685" s="7"/>
      <c r="BY685" s="7"/>
      <c r="BZ685" s="7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8"/>
      <c r="CL685" s="5"/>
      <c r="CM685" s="5"/>
      <c r="CN685" s="8"/>
      <c r="CO685" s="5"/>
      <c r="CP685" s="5"/>
      <c r="CQ685" s="5"/>
      <c r="CR685" s="8"/>
      <c r="CS685" s="8"/>
      <c r="CT685" s="8"/>
      <c r="CU685" s="8"/>
      <c r="CV685" s="8"/>
      <c r="CW685" s="8"/>
      <c r="CX685" s="8"/>
      <c r="CY685" s="8"/>
      <c r="CZ685" s="8"/>
      <c r="DA685" s="8"/>
      <c r="DB685" s="8"/>
      <c r="DC685" s="8"/>
      <c r="DD685" s="8"/>
      <c r="DE685" s="8"/>
      <c r="DF685" s="8"/>
      <c r="DG685" s="8"/>
      <c r="DH685" s="8"/>
      <c r="DI685" s="8"/>
      <c r="DJ685" s="8"/>
      <c r="DK685" s="8"/>
      <c r="DL685" s="8"/>
      <c r="DM685" s="8"/>
      <c r="DN685" s="8"/>
      <c r="DO685" s="8"/>
      <c r="DP685" s="8"/>
      <c r="DQ685" s="8"/>
      <c r="DR685" s="8"/>
      <c r="DS685" s="8"/>
      <c r="DT685" s="8"/>
      <c r="DU685" s="8"/>
      <c r="DV685" s="8"/>
      <c r="DW685" s="8"/>
      <c r="DX685" s="8"/>
      <c r="DY685" s="8"/>
      <c r="DZ685" s="8"/>
      <c r="EA685" s="8"/>
      <c r="EB685" s="8"/>
      <c r="EC685" s="8"/>
      <c r="ED685" s="8"/>
      <c r="EE685" s="8"/>
      <c r="EF685" s="8"/>
      <c r="EG685" s="8"/>
      <c r="EH685" s="8"/>
      <c r="EI685" s="8"/>
      <c r="EJ685" s="8"/>
      <c r="EK685" s="8"/>
      <c r="EL685" s="8"/>
      <c r="EM685" s="8"/>
      <c r="EN685" s="8"/>
      <c r="EO685" s="8"/>
      <c r="EP685" s="8"/>
      <c r="EQ685" s="8"/>
      <c r="ER685" s="8"/>
      <c r="ES685" s="8"/>
      <c r="ET685" s="8"/>
      <c r="EU685" s="8"/>
      <c r="EV685" s="8"/>
      <c r="EW685" s="8"/>
      <c r="EX685" s="8"/>
      <c r="EY685" s="8"/>
      <c r="EZ685" s="8"/>
      <c r="FA685" s="8"/>
      <c r="FB685" s="8"/>
      <c r="FC685" s="8"/>
      <c r="FD685" s="8"/>
      <c r="FE685" s="8"/>
      <c r="FF685" s="8"/>
      <c r="FG685" s="8"/>
      <c r="FH685" s="8"/>
      <c r="FI685" s="8"/>
      <c r="FJ685" s="8"/>
    </row>
    <row r="686" spans="1:166" x14ac:dyDescent="0.25">
      <c r="A686" t="s">
        <v>133</v>
      </c>
      <c r="C686" s="6">
        <v>39820</v>
      </c>
      <c r="D686" s="5"/>
      <c r="E686" s="6"/>
      <c r="G686" s="5">
        <v>19</v>
      </c>
      <c r="H686" t="s">
        <v>115</v>
      </c>
      <c r="I686" s="7">
        <v>8.1</v>
      </c>
      <c r="J686">
        <v>750</v>
      </c>
      <c r="K686" s="5">
        <f t="shared" si="11"/>
        <v>164.6090534979424</v>
      </c>
      <c r="L686" s="5"/>
      <c r="M686" s="8"/>
      <c r="N686" s="8"/>
      <c r="O686" s="8"/>
      <c r="P686" s="8"/>
      <c r="Q686" s="5"/>
      <c r="R686" s="5"/>
      <c r="S686" s="5"/>
      <c r="T686" s="5"/>
      <c r="U686" s="5"/>
      <c r="V686" s="5"/>
      <c r="W686" s="5"/>
      <c r="X686" s="8"/>
      <c r="Y686" s="8"/>
      <c r="Z686" s="8"/>
      <c r="AA686" s="8"/>
      <c r="AB686" s="8"/>
      <c r="AC686" s="5"/>
      <c r="AD686" s="8"/>
      <c r="AE686" s="8"/>
      <c r="AF686" s="8"/>
      <c r="AG686" s="8"/>
      <c r="AH686" s="8"/>
      <c r="AI686" s="8"/>
      <c r="AJ686" s="5"/>
      <c r="AK686" s="8">
        <v>0.19702121710526316</v>
      </c>
      <c r="AL686" s="8"/>
      <c r="AM686" s="8"/>
      <c r="AN686" s="8"/>
      <c r="AO686" s="8"/>
      <c r="AP686" s="8"/>
      <c r="AQ686" s="9"/>
      <c r="AR686" s="8"/>
      <c r="AS686" s="8"/>
      <c r="AT686" s="8"/>
      <c r="AU686" s="5">
        <v>0</v>
      </c>
      <c r="AV686" s="5"/>
      <c r="AW686" s="5"/>
      <c r="AX686" s="5"/>
      <c r="AY686" s="5">
        <v>0</v>
      </c>
      <c r="AZ686" s="5"/>
      <c r="BA686" s="5"/>
      <c r="BB686" s="5"/>
      <c r="BC686" s="5"/>
      <c r="BD686" s="5"/>
      <c r="BE686" s="5"/>
      <c r="BF686" s="5">
        <v>0</v>
      </c>
      <c r="BG686" s="5">
        <v>0</v>
      </c>
      <c r="BH686" s="5"/>
      <c r="BI686" s="8"/>
      <c r="BJ686" s="5"/>
      <c r="BK686" s="5"/>
      <c r="BL686" s="5"/>
      <c r="BM686" s="8"/>
      <c r="BN686" s="8"/>
      <c r="BO686" s="7"/>
      <c r="BP686" s="5"/>
      <c r="BQ686" s="5"/>
      <c r="BR686" s="5"/>
      <c r="BS686" s="5"/>
      <c r="BT686" s="7"/>
      <c r="BU686" s="7"/>
      <c r="BV686" s="7"/>
      <c r="BW686" s="7"/>
      <c r="BX686" s="7"/>
      <c r="BY686" s="7"/>
      <c r="BZ686" s="7"/>
      <c r="CA686" s="5">
        <v>0</v>
      </c>
      <c r="CB686" s="5">
        <v>0</v>
      </c>
      <c r="CC686" s="5">
        <v>0</v>
      </c>
      <c r="CD686" s="5">
        <v>0</v>
      </c>
      <c r="CE686" s="5"/>
      <c r="CF686" s="5"/>
      <c r="CG686" s="5"/>
      <c r="CH686" s="5"/>
      <c r="CI686" s="5">
        <v>0</v>
      </c>
      <c r="CJ686" s="5"/>
      <c r="CK686" s="8"/>
      <c r="CL686" s="5"/>
      <c r="CM686" s="5"/>
      <c r="CN686" s="8"/>
      <c r="CO686" s="5"/>
      <c r="CP686" s="5"/>
      <c r="CQ686" s="5"/>
      <c r="CR686" s="8"/>
      <c r="CS686" s="8"/>
      <c r="CT686" s="8"/>
      <c r="CU686" s="8"/>
      <c r="CV686" s="8"/>
      <c r="CW686" s="8"/>
      <c r="CX686" s="8"/>
      <c r="CY686" s="8"/>
      <c r="CZ686" s="8"/>
      <c r="DA686" s="8"/>
      <c r="DB686" s="8"/>
      <c r="DC686" s="8"/>
      <c r="DD686" s="8"/>
      <c r="DE686" s="8"/>
      <c r="DF686" s="8"/>
      <c r="DG686" s="8"/>
      <c r="DH686" s="8"/>
      <c r="DI686" s="8"/>
      <c r="DJ686" s="8"/>
      <c r="DK686" s="8"/>
      <c r="DL686" s="8"/>
      <c r="DM686" s="8"/>
      <c r="DN686" s="8"/>
      <c r="DO686" s="8"/>
      <c r="DP686" s="8"/>
      <c r="DQ686" s="8"/>
      <c r="DR686" s="8"/>
      <c r="DS686" s="8"/>
      <c r="DT686" s="8"/>
      <c r="DU686" s="8"/>
      <c r="DV686" s="8"/>
      <c r="DW686" s="8"/>
      <c r="DX686" s="8"/>
      <c r="DY686" s="8"/>
      <c r="DZ686" s="8"/>
      <c r="EA686" s="8"/>
      <c r="EB686" s="8"/>
      <c r="EC686" s="8"/>
      <c r="ED686" s="8"/>
      <c r="EE686" s="8"/>
      <c r="EF686" s="8"/>
      <c r="EG686" s="8"/>
      <c r="EH686" s="8"/>
      <c r="EI686" s="8"/>
      <c r="EJ686" s="8"/>
      <c r="EK686" s="8"/>
      <c r="EL686" s="8"/>
      <c r="EM686" s="8"/>
      <c r="EN686" s="8"/>
      <c r="EO686" s="8"/>
      <c r="EP686" s="8"/>
      <c r="EQ686" s="8"/>
      <c r="ER686" s="8"/>
      <c r="ES686" s="8"/>
      <c r="ET686" s="8"/>
      <c r="EU686" s="8"/>
      <c r="EV686" s="8"/>
      <c r="EW686" s="8"/>
      <c r="EX686" s="8"/>
      <c r="EY686" s="8"/>
      <c r="EZ686" s="8"/>
      <c r="FA686" s="8"/>
      <c r="FB686" s="8"/>
      <c r="FC686" s="8"/>
      <c r="FD686" s="8"/>
      <c r="FE686" s="8"/>
      <c r="FF686" s="8"/>
      <c r="FG686" s="8"/>
      <c r="FH686" s="8"/>
      <c r="FI686" s="8"/>
      <c r="FJ686" s="8"/>
    </row>
    <row r="687" spans="1:166" x14ac:dyDescent="0.25">
      <c r="A687" t="s">
        <v>133</v>
      </c>
      <c r="C687" s="6">
        <v>39824</v>
      </c>
      <c r="D687" s="5">
        <v>4</v>
      </c>
      <c r="E687" t="s">
        <v>210</v>
      </c>
      <c r="F687" t="s">
        <v>12</v>
      </c>
      <c r="G687">
        <v>23</v>
      </c>
      <c r="H687" t="s">
        <v>115</v>
      </c>
      <c r="I687" s="7">
        <v>8.1</v>
      </c>
      <c r="J687">
        <v>750</v>
      </c>
      <c r="K687" s="5">
        <f t="shared" si="11"/>
        <v>164.6090534979424</v>
      </c>
      <c r="L687" s="5"/>
      <c r="M687" s="8"/>
      <c r="N687" s="8"/>
      <c r="O687" s="8"/>
      <c r="P687" s="8"/>
      <c r="Q687" s="5"/>
      <c r="R687" s="5">
        <v>23</v>
      </c>
      <c r="S687" s="5"/>
      <c r="T687" s="5"/>
      <c r="U687" s="5"/>
      <c r="V687" s="5"/>
      <c r="W687" s="5"/>
      <c r="X687" s="8"/>
      <c r="Y687" s="8"/>
      <c r="Z687" s="8"/>
      <c r="AA687" s="8"/>
      <c r="AB687" s="8"/>
      <c r="AC687" s="5"/>
      <c r="AD687" s="8"/>
      <c r="AE687" s="8"/>
      <c r="AF687" s="8"/>
      <c r="AG687" s="8"/>
      <c r="AH687" s="8"/>
      <c r="AI687" s="8"/>
      <c r="AJ687" s="5"/>
      <c r="AK687" s="8"/>
      <c r="AL687" s="8"/>
      <c r="AM687" s="8"/>
      <c r="AN687" s="8"/>
      <c r="AO687" s="8"/>
      <c r="AP687" s="8"/>
      <c r="AQ687" s="9"/>
      <c r="AR687" s="8"/>
      <c r="AS687" s="8"/>
      <c r="AT687" s="8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8"/>
      <c r="BJ687" s="5"/>
      <c r="BK687" s="5"/>
      <c r="BL687" s="5"/>
      <c r="BM687" s="8"/>
      <c r="BN687" s="8"/>
      <c r="BO687" s="7"/>
      <c r="BP687" s="5"/>
      <c r="BQ687" s="5"/>
      <c r="BR687" s="5"/>
      <c r="BS687" s="5"/>
      <c r="BT687" s="7"/>
      <c r="BU687" s="7"/>
      <c r="BV687" s="7"/>
      <c r="BW687" s="7"/>
      <c r="BX687" s="7"/>
      <c r="BY687" s="7"/>
      <c r="BZ687" s="7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8"/>
      <c r="CL687" s="5"/>
      <c r="CM687" s="5"/>
      <c r="CN687" s="8"/>
      <c r="CO687" s="5"/>
      <c r="CP687" s="5"/>
      <c r="CQ687" s="5"/>
      <c r="CR687" s="8"/>
      <c r="CS687" s="8"/>
      <c r="CT687" s="8"/>
      <c r="CU687" s="8"/>
      <c r="CV687" s="8"/>
      <c r="CW687" s="8"/>
      <c r="CX687" s="8"/>
      <c r="CY687" s="8"/>
      <c r="CZ687" s="8"/>
      <c r="DA687" s="8"/>
      <c r="DB687" s="8"/>
      <c r="DC687" s="8"/>
      <c r="DD687" s="8"/>
      <c r="DE687" s="8"/>
      <c r="DF687" s="8"/>
      <c r="DG687" s="8"/>
      <c r="DH687" s="8"/>
      <c r="DI687" s="8"/>
      <c r="DJ687" s="8"/>
      <c r="DK687" s="8"/>
      <c r="DL687" s="8"/>
      <c r="DM687" s="8"/>
      <c r="DN687" s="8"/>
      <c r="DO687" s="8"/>
      <c r="DP687" s="8"/>
      <c r="DQ687" s="8"/>
      <c r="DR687" s="8"/>
      <c r="DS687" s="8"/>
      <c r="DT687" s="8"/>
      <c r="DU687" s="8"/>
      <c r="DV687" s="8"/>
      <c r="DW687" s="8"/>
      <c r="DX687" s="8"/>
      <c r="DY687" s="8"/>
      <c r="DZ687" s="8"/>
      <c r="EA687" s="8"/>
      <c r="EB687" s="8"/>
      <c r="EC687" s="8"/>
      <c r="ED687" s="8"/>
      <c r="EE687" s="8"/>
      <c r="EF687" s="8"/>
      <c r="EG687" s="8"/>
      <c r="EH687" s="8"/>
      <c r="EI687" s="8"/>
      <c r="EJ687" s="8"/>
      <c r="EK687" s="8"/>
      <c r="EL687" s="8"/>
      <c r="EM687" s="8"/>
      <c r="EN687" s="8"/>
      <c r="EO687" s="8"/>
      <c r="EP687" s="8"/>
      <c r="EQ687" s="8"/>
      <c r="ER687" s="8"/>
      <c r="ES687" s="8"/>
      <c r="ET687" s="8"/>
      <c r="EU687" s="8"/>
      <c r="EV687" s="8"/>
      <c r="EW687" s="8"/>
      <c r="EX687" s="8"/>
      <c r="EY687" s="8"/>
      <c r="EZ687" s="8"/>
      <c r="FA687" s="8"/>
      <c r="FB687" s="8"/>
      <c r="FC687" s="8"/>
      <c r="FD687" s="8"/>
      <c r="FE687" s="8"/>
      <c r="FF687" s="8"/>
      <c r="FG687" s="8"/>
      <c r="FH687" s="8"/>
      <c r="FI687" s="8"/>
      <c r="FJ687" s="8"/>
    </row>
    <row r="688" spans="1:166" x14ac:dyDescent="0.25">
      <c r="A688" t="s">
        <v>133</v>
      </c>
      <c r="C688" s="6">
        <v>39827</v>
      </c>
      <c r="D688" s="5"/>
      <c r="E688" s="6"/>
      <c r="G688">
        <v>26</v>
      </c>
      <c r="H688" t="s">
        <v>115</v>
      </c>
      <c r="I688" s="7">
        <v>8.1</v>
      </c>
      <c r="J688">
        <v>750</v>
      </c>
      <c r="K688" s="5">
        <f t="shared" si="11"/>
        <v>164.6090534979424</v>
      </c>
      <c r="L688" s="5"/>
      <c r="M688" s="8"/>
      <c r="N688" s="7">
        <v>7.9</v>
      </c>
      <c r="O688" s="7"/>
      <c r="P688" s="7"/>
      <c r="Q688" s="5"/>
      <c r="R688" s="5"/>
      <c r="S688" s="5"/>
      <c r="T688" s="5"/>
      <c r="U688" s="5"/>
      <c r="V688" s="5"/>
      <c r="W688" s="5"/>
      <c r="X688" s="8"/>
      <c r="Y688" s="8"/>
      <c r="Z688" s="8"/>
      <c r="AA688" s="8"/>
      <c r="AB688" s="8"/>
      <c r="AC688" s="5"/>
      <c r="AD688" s="8"/>
      <c r="AE688" s="8"/>
      <c r="AF688" s="8"/>
      <c r="AG688" s="8"/>
      <c r="AH688" s="8"/>
      <c r="AI688" s="8"/>
      <c r="AJ688" s="5"/>
      <c r="AK688" s="8"/>
      <c r="AL688" s="8"/>
      <c r="AM688" s="8"/>
      <c r="AN688" s="8"/>
      <c r="AO688" s="8"/>
      <c r="AP688" s="8"/>
      <c r="AQ688" s="9"/>
      <c r="AR688" s="8"/>
      <c r="AS688" s="8"/>
      <c r="AT688" s="8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8"/>
      <c r="BJ688" s="5"/>
      <c r="BK688" s="5"/>
      <c r="BL688" s="5"/>
      <c r="BM688" s="8"/>
      <c r="BN688" s="8"/>
      <c r="BO688" s="7"/>
      <c r="BP688" s="5"/>
      <c r="BQ688" s="5"/>
      <c r="BR688" s="5"/>
      <c r="BS688" s="5"/>
      <c r="BT688" s="7"/>
      <c r="BU688" s="7"/>
      <c r="BV688" s="7"/>
      <c r="BW688" s="7"/>
      <c r="BX688" s="7"/>
      <c r="BY688" s="7"/>
      <c r="BZ688" s="7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8"/>
      <c r="CL688" s="5"/>
      <c r="CM688" s="5"/>
      <c r="CN688" s="8"/>
      <c r="CO688" s="5"/>
      <c r="CP688" s="5"/>
      <c r="CQ688" s="5"/>
      <c r="CR688" s="8"/>
      <c r="CS688" s="8"/>
      <c r="CT688" s="8"/>
      <c r="CU688" s="8"/>
      <c r="CV688" s="8"/>
      <c r="CW688" s="8"/>
      <c r="CX688" s="8"/>
      <c r="CY688" s="8"/>
      <c r="CZ688" s="8"/>
      <c r="DA688" s="8"/>
      <c r="DB688" s="8"/>
      <c r="DC688" s="8"/>
      <c r="DD688" s="8"/>
      <c r="DE688" s="8"/>
      <c r="DF688" s="8"/>
      <c r="DG688" s="8"/>
      <c r="DH688" s="8"/>
      <c r="DI688" s="8"/>
      <c r="DJ688" s="8"/>
      <c r="DK688" s="8"/>
      <c r="DL688" s="8"/>
      <c r="DM688" s="8"/>
      <c r="DN688" s="8"/>
      <c r="DO688" s="8"/>
      <c r="DP688" s="8"/>
      <c r="DQ688" s="8"/>
      <c r="DR688" s="8"/>
      <c r="DS688" s="8"/>
      <c r="DT688" s="8"/>
      <c r="DU688" s="8"/>
      <c r="DV688" s="8"/>
      <c r="DW688" s="8"/>
      <c r="DX688" s="8"/>
      <c r="DY688" s="8"/>
      <c r="DZ688" s="8"/>
      <c r="EA688" s="8"/>
      <c r="EB688" s="8"/>
      <c r="EC688" s="8"/>
      <c r="ED688" s="8"/>
      <c r="EE688" s="8"/>
      <c r="EF688" s="8"/>
      <c r="EG688" s="8"/>
      <c r="EH688" s="8"/>
      <c r="EI688" s="8"/>
      <c r="EJ688" s="8"/>
      <c r="EK688" s="8"/>
      <c r="EL688" s="8"/>
      <c r="EM688" s="8"/>
      <c r="EN688" s="8"/>
      <c r="EO688" s="8"/>
      <c r="EP688" s="8"/>
      <c r="EQ688" s="8"/>
      <c r="ER688" s="8"/>
      <c r="ES688" s="8"/>
      <c r="ET688" s="8"/>
      <c r="EU688" s="8"/>
      <c r="EV688" s="8"/>
      <c r="EW688" s="8"/>
      <c r="EX688" s="8"/>
      <c r="EY688" s="8"/>
      <c r="EZ688" s="8"/>
      <c r="FA688" s="8"/>
      <c r="FB688" s="8"/>
      <c r="FC688" s="8"/>
      <c r="FD688" s="8"/>
      <c r="FE688" s="8"/>
      <c r="FF688" s="8"/>
      <c r="FG688" s="8"/>
      <c r="FH688" s="8"/>
      <c r="FI688" s="8"/>
      <c r="FJ688" s="8"/>
    </row>
    <row r="689" spans="1:166" x14ac:dyDescent="0.25">
      <c r="A689" t="s">
        <v>133</v>
      </c>
      <c r="C689" s="6">
        <v>39833</v>
      </c>
      <c r="D689" s="5"/>
      <c r="E689" s="6"/>
      <c r="G689" s="5">
        <v>32</v>
      </c>
      <c r="H689" t="s">
        <v>115</v>
      </c>
      <c r="I689" s="7">
        <v>8.1</v>
      </c>
      <c r="J689">
        <v>750</v>
      </c>
      <c r="K689" s="5">
        <f t="shared" si="11"/>
        <v>164.6090534979424</v>
      </c>
      <c r="L689" s="5"/>
      <c r="M689" s="8"/>
      <c r="N689" s="7">
        <v>10.4</v>
      </c>
      <c r="O689" s="7"/>
      <c r="P689" s="7"/>
      <c r="Q689" s="5"/>
      <c r="R689" s="5"/>
      <c r="S689" s="5"/>
      <c r="T689" s="5"/>
      <c r="U689" s="5"/>
      <c r="V689" s="5"/>
      <c r="W689" s="5"/>
      <c r="X689" s="8"/>
      <c r="Y689" s="8"/>
      <c r="Z689" s="8"/>
      <c r="AA689" s="8"/>
      <c r="AB689" s="8"/>
      <c r="AC689" s="5"/>
      <c r="AD689" s="8"/>
      <c r="AE689" s="8"/>
      <c r="AF689" s="8"/>
      <c r="AG689" s="8"/>
      <c r="AH689" s="8"/>
      <c r="AI689" s="8"/>
      <c r="AJ689" s="5">
        <v>62.894385259831189</v>
      </c>
      <c r="AK689" s="8">
        <v>1.0740775318868416</v>
      </c>
      <c r="AL689" s="8"/>
      <c r="AM689" s="8"/>
      <c r="AN689" s="8"/>
      <c r="AO689" s="8"/>
      <c r="AP689" s="8"/>
      <c r="AQ689" s="9">
        <f>AK689/AJ689</f>
        <v>1.7077478815471048E-2</v>
      </c>
      <c r="AR689" s="8"/>
      <c r="AS689" s="8"/>
      <c r="AT689" s="8"/>
      <c r="AU689" s="5">
        <v>0</v>
      </c>
      <c r="AV689" s="5"/>
      <c r="AW689" s="5"/>
      <c r="AX689" s="5"/>
      <c r="AY689" s="5">
        <v>0</v>
      </c>
      <c r="AZ689" s="5"/>
      <c r="BA689" s="5"/>
      <c r="BB689" s="5"/>
      <c r="BC689" s="5"/>
      <c r="BD689" s="5"/>
      <c r="BE689" s="5"/>
      <c r="BF689" s="5">
        <v>0</v>
      </c>
      <c r="BG689" s="5">
        <v>0</v>
      </c>
      <c r="BH689" s="5"/>
      <c r="BI689" s="8"/>
      <c r="BJ689" s="5"/>
      <c r="BK689" s="5">
        <f>AC689+AJ689+BH689</f>
        <v>62.894385259831189</v>
      </c>
      <c r="BL689" s="5"/>
      <c r="BM689" s="8">
        <f>BH689/BK689</f>
        <v>0</v>
      </c>
      <c r="BN689" s="8"/>
      <c r="BO689" s="7"/>
      <c r="BP689" s="5"/>
      <c r="BQ689" s="5"/>
      <c r="BR689" s="5"/>
      <c r="BS689" s="5"/>
      <c r="BT689" s="7"/>
      <c r="BU689" s="7"/>
      <c r="BV689" s="7"/>
      <c r="BW689" s="7"/>
      <c r="BX689" s="8">
        <f>AC689/BK689</f>
        <v>0</v>
      </c>
      <c r="BY689" s="8">
        <f>AJ689/BK689</f>
        <v>1</v>
      </c>
      <c r="BZ689" s="8">
        <f>BH689/BK689</f>
        <v>0</v>
      </c>
      <c r="CA689" s="5">
        <v>0</v>
      </c>
      <c r="CB689" s="5">
        <v>0</v>
      </c>
      <c r="CC689" s="5">
        <v>0</v>
      </c>
      <c r="CD689" s="5">
        <v>0</v>
      </c>
      <c r="CE689" s="5"/>
      <c r="CF689" s="5"/>
      <c r="CG689" s="5"/>
      <c r="CH689" s="5"/>
      <c r="CI689" s="5">
        <v>0</v>
      </c>
      <c r="CJ689" s="5"/>
      <c r="CK689" s="8"/>
      <c r="CL689" s="5"/>
      <c r="CM689" s="5"/>
      <c r="CN689" s="8"/>
      <c r="CO689" s="5"/>
      <c r="CP689" s="5"/>
      <c r="CQ689" s="5"/>
      <c r="CR689" s="8"/>
      <c r="CS689" s="8"/>
      <c r="CT689" s="8"/>
      <c r="CU689" s="8"/>
      <c r="CV689" s="8"/>
      <c r="CW689" s="8"/>
      <c r="CX689" s="8"/>
      <c r="CY689" s="8"/>
      <c r="CZ689" s="8"/>
      <c r="DA689" s="8"/>
      <c r="DB689" s="8"/>
      <c r="DC689" s="8"/>
      <c r="DD689" s="8"/>
      <c r="DE689" s="8"/>
      <c r="DF689" s="8"/>
      <c r="DG689" s="8"/>
      <c r="DH689" s="8"/>
      <c r="DI689" s="8"/>
      <c r="DJ689" s="8"/>
      <c r="DK689" s="8"/>
      <c r="DL689" s="8"/>
      <c r="DM689" s="8"/>
      <c r="DN689" s="8"/>
      <c r="DO689" s="8"/>
      <c r="DP689" s="8"/>
      <c r="DQ689" s="8"/>
      <c r="DR689" s="8"/>
      <c r="DS689" s="8"/>
      <c r="DT689" s="8"/>
      <c r="DU689" s="8"/>
      <c r="DV689" s="8"/>
      <c r="DW689" s="8"/>
      <c r="DX689" s="8"/>
      <c r="DY689" s="8"/>
      <c r="DZ689" s="8"/>
      <c r="EA689" s="8"/>
      <c r="EB689" s="8"/>
      <c r="EC689" s="8"/>
      <c r="ED689" s="8"/>
      <c r="EE689" s="8"/>
      <c r="EF689" s="8"/>
      <c r="EG689" s="8"/>
      <c r="EH689" s="8"/>
      <c r="EI689" s="8"/>
      <c r="EJ689" s="8"/>
      <c r="EK689" s="8"/>
      <c r="EL689" s="8"/>
      <c r="EM689" s="8"/>
      <c r="EN689" s="8"/>
      <c r="EO689" s="8"/>
      <c r="EP689" s="8"/>
      <c r="EQ689" s="8"/>
      <c r="ER689" s="8"/>
      <c r="ES689" s="8"/>
      <c r="ET689" s="8"/>
      <c r="EU689" s="8"/>
      <c r="EV689" s="8"/>
      <c r="EW689" s="8"/>
      <c r="EX689" s="8"/>
      <c r="EY689" s="8"/>
      <c r="EZ689" s="8"/>
      <c r="FA689" s="8"/>
      <c r="FB689" s="8"/>
      <c r="FC689" s="8"/>
      <c r="FD689" s="8"/>
      <c r="FE689" s="8"/>
      <c r="FF689" s="8"/>
      <c r="FG689" s="8"/>
      <c r="FH689" s="8"/>
      <c r="FI689" s="8"/>
      <c r="FJ689" s="8"/>
    </row>
    <row r="690" spans="1:166" x14ac:dyDescent="0.25">
      <c r="A690" t="s">
        <v>133</v>
      </c>
      <c r="C690" s="6">
        <v>39840</v>
      </c>
      <c r="D690" s="5"/>
      <c r="E690" s="6"/>
      <c r="G690">
        <v>39</v>
      </c>
      <c r="H690" t="s">
        <v>115</v>
      </c>
      <c r="I690" s="7">
        <v>8.1</v>
      </c>
      <c r="J690">
        <v>750</v>
      </c>
      <c r="K690" s="5">
        <f t="shared" si="11"/>
        <v>164.6090534979424</v>
      </c>
      <c r="L690" s="5"/>
      <c r="M690" s="8"/>
      <c r="N690" s="7">
        <v>13.45</v>
      </c>
      <c r="O690" s="7"/>
      <c r="P690" s="7"/>
      <c r="Q690" s="5"/>
      <c r="R690" s="5"/>
      <c r="S690" s="5"/>
      <c r="T690" s="5"/>
      <c r="U690" s="5"/>
      <c r="V690" s="5"/>
      <c r="W690" s="5"/>
      <c r="X690" s="8"/>
      <c r="Y690" s="8"/>
      <c r="Z690" s="8"/>
      <c r="AA690" s="8"/>
      <c r="AB690" s="8"/>
      <c r="AC690" s="5"/>
      <c r="AD690" s="8"/>
      <c r="AE690" s="8"/>
      <c r="AF690" s="8"/>
      <c r="AG690" s="8"/>
      <c r="AH690" s="8"/>
      <c r="AI690" s="8"/>
      <c r="AJ690" s="5"/>
      <c r="AK690" s="8"/>
      <c r="AL690" s="8"/>
      <c r="AM690" s="8"/>
      <c r="AN690" s="8"/>
      <c r="AO690" s="8"/>
      <c r="AP690" s="8"/>
      <c r="AQ690" s="9"/>
      <c r="AR690" s="8"/>
      <c r="AS690" s="8"/>
      <c r="AT690" s="8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8"/>
      <c r="BJ690" s="5"/>
      <c r="BK690" s="5"/>
      <c r="BL690" s="5"/>
      <c r="BM690" s="8"/>
      <c r="BN690" s="8"/>
      <c r="BO690" s="7"/>
      <c r="BP690" s="5"/>
      <c r="BQ690" s="5"/>
      <c r="BR690" s="5"/>
      <c r="BS690" s="5"/>
      <c r="BT690" s="7"/>
      <c r="BU690" s="7"/>
      <c r="BV690" s="7"/>
      <c r="BW690" s="7"/>
      <c r="BX690" s="7"/>
      <c r="BY690" s="7"/>
      <c r="BZ690" s="7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8"/>
      <c r="CL690" s="5"/>
      <c r="CM690" s="5"/>
      <c r="CN690" s="8"/>
      <c r="CO690" s="5"/>
      <c r="CP690" s="5"/>
      <c r="CQ690" s="5"/>
      <c r="CR690" s="8"/>
      <c r="CS690" s="8"/>
      <c r="CT690" s="8"/>
      <c r="CU690" s="8"/>
      <c r="CV690" s="8"/>
      <c r="CW690" s="8"/>
      <c r="CX690" s="8"/>
      <c r="CY690" s="8"/>
      <c r="CZ690" s="8"/>
      <c r="DA690" s="8"/>
      <c r="DB690" s="8"/>
      <c r="DC690" s="8"/>
      <c r="DD690" s="8"/>
      <c r="DE690" s="8"/>
      <c r="DF690" s="8"/>
      <c r="DG690" s="8"/>
      <c r="DH690" s="8"/>
      <c r="DI690" s="8"/>
      <c r="DJ690" s="8"/>
      <c r="DK690" s="8"/>
      <c r="DL690" s="8"/>
      <c r="DM690" s="8"/>
      <c r="DN690" s="8"/>
      <c r="DO690" s="8"/>
      <c r="DP690" s="8"/>
      <c r="DQ690" s="8"/>
      <c r="DR690" s="8"/>
      <c r="DS690" s="8"/>
      <c r="DT690" s="8"/>
      <c r="DU690" s="8"/>
      <c r="DV690" s="8"/>
      <c r="DW690" s="8"/>
      <c r="DX690" s="8"/>
      <c r="DY690" s="8"/>
      <c r="DZ690" s="8"/>
      <c r="EA690" s="8"/>
      <c r="EB690" s="8"/>
      <c r="EC690" s="8"/>
      <c r="ED690" s="8"/>
      <c r="EE690" s="8"/>
      <c r="EF690" s="8"/>
      <c r="EG690" s="8"/>
      <c r="EH690" s="8"/>
      <c r="EI690" s="8"/>
      <c r="EJ690" s="8"/>
      <c r="EK690" s="8"/>
      <c r="EL690" s="8"/>
      <c r="EM690" s="8"/>
      <c r="EN690" s="8"/>
      <c r="EO690" s="8"/>
      <c r="EP690" s="8"/>
      <c r="EQ690" s="8"/>
      <c r="ER690" s="8"/>
      <c r="ES690" s="8"/>
      <c r="ET690" s="8"/>
      <c r="EU690" s="8"/>
      <c r="EV690" s="8"/>
      <c r="EW690" s="8"/>
      <c r="EX690" s="8"/>
      <c r="EY690" s="8"/>
      <c r="EZ690" s="8"/>
      <c r="FA690" s="8"/>
      <c r="FB690" s="8"/>
      <c r="FC690" s="8"/>
      <c r="FD690" s="8"/>
      <c r="FE690" s="8"/>
      <c r="FF690" s="8"/>
      <c r="FG690" s="8"/>
      <c r="FH690" s="8"/>
      <c r="FI690" s="8"/>
      <c r="FJ690" s="8"/>
    </row>
    <row r="691" spans="1:166" x14ac:dyDescent="0.25">
      <c r="A691" t="s">
        <v>133</v>
      </c>
      <c r="C691" s="6">
        <v>39848</v>
      </c>
      <c r="D691" s="5"/>
      <c r="E691" s="6"/>
      <c r="G691" s="5">
        <v>47</v>
      </c>
      <c r="H691" t="s">
        <v>115</v>
      </c>
      <c r="I691" s="7">
        <v>8.1</v>
      </c>
      <c r="J691">
        <v>750</v>
      </c>
      <c r="K691" s="5">
        <f t="shared" si="11"/>
        <v>164.6090534979424</v>
      </c>
      <c r="L691" s="5"/>
      <c r="M691" s="8"/>
      <c r="N691" s="7">
        <v>15</v>
      </c>
      <c r="O691" s="7"/>
      <c r="P691" s="7"/>
      <c r="Q691" s="5"/>
      <c r="R691" s="5"/>
      <c r="S691" s="5"/>
      <c r="T691" s="5"/>
      <c r="U691" s="5"/>
      <c r="V691" s="5"/>
      <c r="W691" s="5"/>
      <c r="X691" s="8"/>
      <c r="Y691" s="8"/>
      <c r="Z691" s="8"/>
      <c r="AA691" s="8"/>
      <c r="AB691" s="8"/>
      <c r="AC691" s="5">
        <v>164.33043680818034</v>
      </c>
      <c r="AD691" s="8"/>
      <c r="AE691" s="8"/>
      <c r="AF691" s="8"/>
      <c r="AG691" s="8"/>
      <c r="AH691" s="8"/>
      <c r="AI691" s="8"/>
      <c r="AJ691" s="5">
        <v>138.37144796708029</v>
      </c>
      <c r="AK691" s="8">
        <v>2.8078936894857645</v>
      </c>
      <c r="AL691" s="8"/>
      <c r="AM691" s="8"/>
      <c r="AN691" s="8"/>
      <c r="AO691" s="8"/>
      <c r="AP691" s="8"/>
      <c r="AQ691" s="9">
        <f>AK691/AJ691</f>
        <v>2.029243554749666E-2</v>
      </c>
      <c r="AR691" s="8"/>
      <c r="AS691" s="8"/>
      <c r="AT691" s="8"/>
      <c r="AU691" s="5">
        <v>8.3504740798046466</v>
      </c>
      <c r="AV691" s="5"/>
      <c r="AW691" s="5"/>
      <c r="AX691" s="5"/>
      <c r="AY691" s="5">
        <v>0</v>
      </c>
      <c r="AZ691" s="5"/>
      <c r="BA691" s="5"/>
      <c r="BB691" s="5"/>
      <c r="BC691" s="5"/>
      <c r="BD691" s="5"/>
      <c r="BE691" s="5"/>
      <c r="BF691" s="5">
        <v>0</v>
      </c>
      <c r="BG691" s="5">
        <v>0</v>
      </c>
      <c r="BH691" s="5">
        <v>8.3504740798046466</v>
      </c>
      <c r="BI691" s="8"/>
      <c r="BJ691" s="5"/>
      <c r="BK691" s="5">
        <f>AC691+AJ691+BH691</f>
        <v>311.05235885506528</v>
      </c>
      <c r="BL691" s="5"/>
      <c r="BM691" s="8">
        <f>BH691/BK691</f>
        <v>2.6845879293574324E-2</v>
      </c>
      <c r="BN691" s="8"/>
      <c r="BO691" s="7"/>
      <c r="BP691" s="5"/>
      <c r="BQ691" s="5"/>
      <c r="BR691" s="5"/>
      <c r="BS691" s="5"/>
      <c r="BT691" s="7"/>
      <c r="BU691" s="7"/>
      <c r="BV691" s="7"/>
      <c r="BW691" s="7"/>
      <c r="BX691" s="8">
        <f>AC691/BK691</f>
        <v>0.52830474397639926</v>
      </c>
      <c r="BY691" s="8">
        <f>AJ691/BK691</f>
        <v>0.44484937673002634</v>
      </c>
      <c r="BZ691" s="8">
        <f>BH691/BK691</f>
        <v>2.6845879293574324E-2</v>
      </c>
      <c r="CA691" s="5">
        <v>114.67009180351904</v>
      </c>
      <c r="CB691" s="5">
        <v>114.67009180351904</v>
      </c>
      <c r="CC691" s="5">
        <v>0</v>
      </c>
      <c r="CD691" s="5">
        <v>0</v>
      </c>
      <c r="CE691" s="5"/>
      <c r="CF691" s="5"/>
      <c r="CG691" s="5"/>
      <c r="CH691" s="5"/>
      <c r="CI691" s="5">
        <v>0</v>
      </c>
      <c r="CJ691" s="5"/>
      <c r="CK691" s="8"/>
      <c r="CL691" s="5"/>
      <c r="CM691" s="5"/>
      <c r="CN691" s="8"/>
      <c r="CO691" s="5"/>
      <c r="CP691" s="5"/>
      <c r="CQ691" s="5"/>
      <c r="CR691" s="8"/>
      <c r="CS691" s="8"/>
      <c r="CT691" s="8"/>
      <c r="CU691" s="8"/>
      <c r="CV691" s="8"/>
      <c r="CW691" s="8"/>
      <c r="CX691" s="8"/>
      <c r="CY691" s="8"/>
      <c r="CZ691" s="8"/>
      <c r="DA691" s="8"/>
      <c r="DB691" s="8"/>
      <c r="DC691" s="8"/>
      <c r="DD691" s="8"/>
      <c r="DE691" s="8"/>
      <c r="DF691" s="8"/>
      <c r="DG691" s="8"/>
      <c r="DH691" s="8"/>
      <c r="DI691" s="8"/>
      <c r="DJ691" s="8"/>
      <c r="DK691" s="8"/>
      <c r="DL691" s="8"/>
      <c r="DM691" s="8"/>
      <c r="DN691" s="8"/>
      <c r="DO691" s="8"/>
      <c r="DP691" s="8"/>
      <c r="DQ691" s="8"/>
      <c r="DR691" s="8"/>
      <c r="DS691" s="8"/>
      <c r="DT691" s="8"/>
      <c r="DU691" s="8"/>
      <c r="DV691" s="8"/>
      <c r="DW691" s="8"/>
      <c r="DX691" s="8"/>
      <c r="DY691" s="8"/>
      <c r="DZ691" s="8"/>
      <c r="EA691" s="8"/>
      <c r="EB691" s="8"/>
      <c r="EC691" s="8"/>
      <c r="ED691" s="8"/>
      <c r="EE691" s="8"/>
      <c r="EF691" s="8"/>
      <c r="EG691" s="8"/>
      <c r="EH691" s="8"/>
      <c r="EI691" s="8"/>
      <c r="EJ691" s="8"/>
      <c r="EK691" s="8"/>
      <c r="EL691" s="8"/>
      <c r="EM691" s="8"/>
      <c r="EN691" s="8"/>
      <c r="EO691" s="8"/>
      <c r="EP691" s="8"/>
      <c r="EQ691" s="8"/>
      <c r="ER691" s="8"/>
      <c r="ES691" s="8"/>
      <c r="ET691" s="8"/>
      <c r="EU691" s="8"/>
      <c r="EV691" s="8"/>
      <c r="EW691" s="8"/>
      <c r="EX691" s="8"/>
      <c r="EY691" s="8"/>
      <c r="EZ691" s="8"/>
      <c r="FA691" s="8"/>
      <c r="FB691" s="8"/>
      <c r="FC691" s="8"/>
      <c r="FD691" s="8"/>
      <c r="FE691" s="8"/>
      <c r="FF691" s="8"/>
      <c r="FG691" s="8"/>
      <c r="FH691" s="8"/>
      <c r="FI691" s="8"/>
      <c r="FJ691" s="8"/>
    </row>
    <row r="692" spans="1:166" x14ac:dyDescent="0.25">
      <c r="A692" t="s">
        <v>133</v>
      </c>
      <c r="C692" s="6">
        <v>39849</v>
      </c>
      <c r="D692" s="5">
        <v>4</v>
      </c>
      <c r="E692" t="s">
        <v>206</v>
      </c>
      <c r="F692" t="s">
        <v>13</v>
      </c>
      <c r="G692">
        <v>48</v>
      </c>
      <c r="H692" t="s">
        <v>115</v>
      </c>
      <c r="I692" s="7">
        <v>8.1</v>
      </c>
      <c r="J692">
        <v>750</v>
      </c>
      <c r="K692" s="5">
        <f t="shared" si="11"/>
        <v>164.6090534979424</v>
      </c>
      <c r="L692" s="5"/>
      <c r="M692" s="8"/>
      <c r="N692" s="8"/>
      <c r="O692" s="8"/>
      <c r="P692" s="8"/>
      <c r="Q692" s="5"/>
      <c r="R692" s="5"/>
      <c r="S692" s="5">
        <v>48</v>
      </c>
      <c r="T692" s="5"/>
      <c r="U692" s="5"/>
      <c r="V692" s="5"/>
      <c r="W692" s="5"/>
      <c r="X692" s="8"/>
      <c r="Y692" s="8"/>
      <c r="Z692" s="8"/>
      <c r="AA692" s="8"/>
      <c r="AB692" s="8"/>
      <c r="AC692" s="5"/>
      <c r="AD692" s="8"/>
      <c r="AE692" s="8"/>
      <c r="AF692" s="8"/>
      <c r="AG692" s="8"/>
      <c r="AH692" s="8"/>
      <c r="AI692" s="8"/>
      <c r="AJ692" s="5"/>
      <c r="AK692" s="8"/>
      <c r="AL692" s="8"/>
      <c r="AM692" s="8"/>
      <c r="AN692" s="8"/>
      <c r="AO692" s="8"/>
      <c r="AP692" s="8"/>
      <c r="AQ692" s="9"/>
      <c r="AR692" s="8"/>
      <c r="AS692" s="8"/>
      <c r="AT692" s="8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8"/>
      <c r="BJ692" s="5"/>
      <c r="BK692" s="5"/>
      <c r="BL692" s="5"/>
      <c r="BM692" s="8"/>
      <c r="BN692" s="8"/>
      <c r="BO692" s="7"/>
      <c r="BP692" s="5"/>
      <c r="BQ692" s="5"/>
      <c r="BR692" s="5"/>
      <c r="BS692" s="5"/>
      <c r="BT692" s="7"/>
      <c r="BU692" s="7"/>
      <c r="BV692" s="7"/>
      <c r="BW692" s="7"/>
      <c r="BX692" s="7"/>
      <c r="BY692" s="7"/>
      <c r="BZ692" s="7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8"/>
      <c r="CL692" s="5"/>
      <c r="CM692" s="5"/>
      <c r="CN692" s="8"/>
      <c r="CO692" s="5"/>
      <c r="CP692" s="5"/>
      <c r="CQ692" s="5"/>
      <c r="CR692" s="8"/>
      <c r="CS692" s="8"/>
      <c r="CT692" s="8"/>
      <c r="CU692" s="8"/>
      <c r="CV692" s="8"/>
      <c r="CW692" s="8"/>
      <c r="CX692" s="8"/>
      <c r="CY692" s="8"/>
      <c r="CZ692" s="8"/>
      <c r="DA692" s="8"/>
      <c r="DB692" s="8"/>
      <c r="DC692" s="8"/>
      <c r="DD692" s="8"/>
      <c r="DE692" s="8"/>
      <c r="DF692" s="8"/>
      <c r="DG692" s="8"/>
      <c r="DH692" s="8"/>
      <c r="DI692" s="8"/>
      <c r="DJ692" s="8"/>
      <c r="DK692" s="8"/>
      <c r="DL692" s="8"/>
      <c r="DM692" s="8"/>
      <c r="DN692" s="8"/>
      <c r="DO692" s="8"/>
      <c r="DP692" s="8"/>
      <c r="DQ692" s="8"/>
      <c r="DR692" s="8"/>
      <c r="DS692" s="8"/>
      <c r="DT692" s="8"/>
      <c r="DU692" s="8"/>
      <c r="DV692" s="8"/>
      <c r="DW692" s="8"/>
      <c r="DX692" s="8"/>
      <c r="DY692" s="8"/>
      <c r="DZ692" s="8"/>
      <c r="EA692" s="8"/>
      <c r="EB692" s="8"/>
      <c r="EC692" s="8"/>
      <c r="ED692" s="8"/>
      <c r="EE692" s="8"/>
      <c r="EF692" s="8"/>
      <c r="EG692" s="8"/>
      <c r="EH692" s="8"/>
      <c r="EI692" s="8"/>
      <c r="EJ692" s="8"/>
      <c r="EK692" s="8"/>
      <c r="EL692" s="8"/>
      <c r="EM692" s="8"/>
      <c r="EN692" s="8"/>
      <c r="EO692" s="8"/>
      <c r="EP692" s="8"/>
      <c r="EQ692" s="8"/>
      <c r="ER692" s="8"/>
      <c r="ES692" s="8"/>
      <c r="ET692" s="8"/>
      <c r="EU692" s="8"/>
      <c r="EV692" s="8"/>
      <c r="EW692" s="8"/>
      <c r="EX692" s="8"/>
      <c r="EY692" s="8"/>
      <c r="EZ692" s="8"/>
      <c r="FA692" s="8"/>
      <c r="FB692" s="8"/>
      <c r="FC692" s="8"/>
      <c r="FD692" s="8"/>
      <c r="FE692" s="8"/>
      <c r="FF692" s="8"/>
      <c r="FG692" s="8"/>
      <c r="FH692" s="8"/>
      <c r="FI692" s="8"/>
      <c r="FJ692" s="8"/>
    </row>
    <row r="693" spans="1:166" x14ac:dyDescent="0.25">
      <c r="A693" t="s">
        <v>133</v>
      </c>
      <c r="C693" s="6">
        <v>39854</v>
      </c>
      <c r="D693" s="5"/>
      <c r="E693" s="6"/>
      <c r="G693">
        <v>53</v>
      </c>
      <c r="H693" t="s">
        <v>115</v>
      </c>
      <c r="I693" s="7">
        <v>8.1</v>
      </c>
      <c r="J693">
        <v>750</v>
      </c>
      <c r="K693" s="5">
        <f t="shared" si="11"/>
        <v>164.6090534979424</v>
      </c>
      <c r="L693" s="5"/>
      <c r="M693" s="8"/>
      <c r="N693" s="7">
        <v>17</v>
      </c>
      <c r="O693" s="7"/>
      <c r="P693" s="7"/>
      <c r="Q693" s="5"/>
      <c r="R693" s="5"/>
      <c r="S693" s="5"/>
      <c r="T693" s="5"/>
      <c r="U693" s="5"/>
      <c r="V693" s="5"/>
      <c r="W693" s="5"/>
      <c r="X693" s="8"/>
      <c r="Y693" s="8"/>
      <c r="Z693" s="8"/>
      <c r="AA693" s="8"/>
      <c r="AB693" s="8"/>
      <c r="AC693" s="5"/>
      <c r="AD693" s="8"/>
      <c r="AE693" s="8"/>
      <c r="AF693" s="8"/>
      <c r="AG693" s="8"/>
      <c r="AH693" s="8"/>
      <c r="AI693" s="8"/>
      <c r="AJ693" s="5"/>
      <c r="AK693" s="8"/>
      <c r="AL693" s="8"/>
      <c r="AM693" s="8"/>
      <c r="AN693" s="8"/>
      <c r="AO693" s="8"/>
      <c r="AP693" s="8"/>
      <c r="AQ693" s="9"/>
      <c r="AR693" s="8"/>
      <c r="AS693" s="8"/>
      <c r="AT693" s="8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8"/>
      <c r="BJ693" s="5"/>
      <c r="BK693" s="5"/>
      <c r="BL693" s="5"/>
      <c r="BM693" s="8"/>
      <c r="BN693" s="8"/>
      <c r="BO693" s="7"/>
      <c r="BP693" s="5"/>
      <c r="BQ693" s="5"/>
      <c r="BR693" s="5"/>
      <c r="BS693" s="5"/>
      <c r="BT693" s="7"/>
      <c r="BU693" s="7"/>
      <c r="BV693" s="7"/>
      <c r="BW693" s="7"/>
      <c r="BX693" s="7"/>
      <c r="BY693" s="7"/>
      <c r="BZ693" s="7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8"/>
      <c r="CL693" s="5"/>
      <c r="CM693" s="5"/>
      <c r="CN693" s="8"/>
      <c r="CO693" s="5"/>
      <c r="CP693" s="5"/>
      <c r="CQ693" s="5"/>
      <c r="CR693" s="8"/>
      <c r="CS693" s="8"/>
      <c r="CT693" s="8"/>
      <c r="CU693" s="8"/>
      <c r="CV693" s="8"/>
      <c r="CW693" s="8"/>
      <c r="CX693" s="8"/>
      <c r="CY693" s="8"/>
      <c r="CZ693" s="8"/>
      <c r="DA693" s="8"/>
      <c r="DB693" s="8"/>
      <c r="DC693" s="8"/>
      <c r="DD693" s="8"/>
      <c r="DE693" s="8"/>
      <c r="DF693" s="8"/>
      <c r="DG693" s="8"/>
      <c r="DH693" s="8"/>
      <c r="DI693" s="8"/>
      <c r="DJ693" s="8"/>
      <c r="DK693" s="8"/>
      <c r="DL693" s="8"/>
      <c r="DM693" s="8"/>
      <c r="DN693" s="8"/>
      <c r="DO693" s="8"/>
      <c r="DP693" s="8"/>
      <c r="DQ693" s="8"/>
      <c r="DR693" s="8"/>
      <c r="DS693" s="8"/>
      <c r="DT693" s="8"/>
      <c r="DU693" s="8"/>
      <c r="DV693" s="8"/>
      <c r="DW693" s="8"/>
      <c r="DX693" s="8"/>
      <c r="DY693" s="8"/>
      <c r="DZ693" s="8"/>
      <c r="EA693" s="8"/>
      <c r="EB693" s="8"/>
      <c r="EC693" s="8"/>
      <c r="ED693" s="8"/>
      <c r="EE693" s="8"/>
      <c r="EF693" s="8"/>
      <c r="EG693" s="8"/>
      <c r="EH693" s="8"/>
      <c r="EI693" s="8"/>
      <c r="EJ693" s="8"/>
      <c r="EK693" s="8"/>
      <c r="EL693" s="8"/>
      <c r="EM693" s="8"/>
      <c r="EN693" s="8"/>
      <c r="EO693" s="8"/>
      <c r="EP693" s="8"/>
      <c r="EQ693" s="8"/>
      <c r="ER693" s="8"/>
      <c r="ES693" s="8"/>
      <c r="ET693" s="8"/>
      <c r="EU693" s="8"/>
      <c r="EV693" s="8"/>
      <c r="EW693" s="8"/>
      <c r="EX693" s="8"/>
      <c r="EY693" s="8"/>
      <c r="EZ693" s="8"/>
      <c r="FA693" s="8"/>
      <c r="FB693" s="8"/>
      <c r="FC693" s="8"/>
      <c r="FD693" s="8"/>
      <c r="FE693" s="8"/>
      <c r="FF693" s="8"/>
      <c r="FG693" s="8"/>
      <c r="FH693" s="8"/>
      <c r="FI693" s="8"/>
      <c r="FJ693" s="8"/>
    </row>
    <row r="694" spans="1:166" x14ac:dyDescent="0.25">
      <c r="A694" t="s">
        <v>133</v>
      </c>
      <c r="C694" s="6">
        <v>39860</v>
      </c>
      <c r="D694" s="5">
        <v>6</v>
      </c>
      <c r="E694" s="6" t="s">
        <v>239</v>
      </c>
      <c r="F694" t="s">
        <v>89</v>
      </c>
      <c r="G694" s="5">
        <v>59</v>
      </c>
      <c r="H694" t="s">
        <v>115</v>
      </c>
      <c r="I694" s="7">
        <v>8.1</v>
      </c>
      <c r="J694">
        <v>750</v>
      </c>
      <c r="K694" s="5">
        <f t="shared" si="11"/>
        <v>164.6090534979424</v>
      </c>
      <c r="L694" s="5"/>
      <c r="M694" s="8"/>
      <c r="N694" s="7">
        <v>15.7</v>
      </c>
      <c r="O694" s="7"/>
      <c r="P694" s="7"/>
      <c r="Q694" s="5"/>
      <c r="R694" s="5"/>
      <c r="S694" s="5"/>
      <c r="T694" s="5"/>
      <c r="U694" s="5"/>
      <c r="V694" s="5"/>
      <c r="W694" s="5"/>
      <c r="X694" s="8"/>
      <c r="Y694" s="8"/>
      <c r="Z694" s="8"/>
      <c r="AA694" s="8"/>
      <c r="AB694" s="8"/>
      <c r="AC694" s="5">
        <v>240.45351640006592</v>
      </c>
      <c r="AD694" s="8"/>
      <c r="AE694" s="8"/>
      <c r="AF694" s="8"/>
      <c r="AG694" s="8"/>
      <c r="AH694" s="8"/>
      <c r="AI694" s="8"/>
      <c r="AJ694" s="5">
        <v>163.20618086037064</v>
      </c>
      <c r="AK694" s="8">
        <v>3.8874629399559955</v>
      </c>
      <c r="AL694" s="8"/>
      <c r="AM694" s="8"/>
      <c r="AN694" s="8"/>
      <c r="AO694" s="8"/>
      <c r="AP694" s="8"/>
      <c r="AQ694" s="9">
        <f>AK694/AJ694</f>
        <v>2.3819336494871321E-2</v>
      </c>
      <c r="AR694" s="8"/>
      <c r="AS694" s="8"/>
      <c r="AT694" s="8"/>
      <c r="AU694" s="5">
        <v>1.8865268717252832</v>
      </c>
      <c r="AV694" s="5"/>
      <c r="AW694" s="5"/>
      <c r="AX694" s="5"/>
      <c r="AY694" s="5">
        <v>1.3675769870345349</v>
      </c>
      <c r="AZ694" s="5"/>
      <c r="BA694" s="5"/>
      <c r="BB694" s="5"/>
      <c r="BC694" s="5"/>
      <c r="BD694" s="5"/>
      <c r="BE694" s="5"/>
      <c r="BF694" s="5">
        <v>0</v>
      </c>
      <c r="BG694" s="5">
        <v>0</v>
      </c>
      <c r="BH694" s="5">
        <v>3.2541038587598181</v>
      </c>
      <c r="BI694" s="8"/>
      <c r="BJ694" s="5"/>
      <c r="BK694" s="5">
        <f>AC694+AJ694+BH694</f>
        <v>406.91380111919642</v>
      </c>
      <c r="BL694" s="5"/>
      <c r="BM694" s="8">
        <f>BH694/BK694</f>
        <v>7.9970348752231198E-3</v>
      </c>
      <c r="BN694" s="8"/>
      <c r="BO694" s="7"/>
      <c r="BP694" s="5"/>
      <c r="BQ694" s="5"/>
      <c r="BR694" s="5"/>
      <c r="BS694" s="5"/>
      <c r="BT694" s="7"/>
      <c r="BU694" s="7"/>
      <c r="BV694" s="7"/>
      <c r="BW694" s="7"/>
      <c r="BX694" s="8">
        <f>AC694/BK694</f>
        <v>0.59092003205275989</v>
      </c>
      <c r="BY694" s="8">
        <f>AJ694/BK694</f>
        <v>0.40108293307201687</v>
      </c>
      <c r="BZ694" s="8">
        <f>BH694/BK694</f>
        <v>7.9970348752231198E-3</v>
      </c>
      <c r="CA694" s="5">
        <v>63.271418683540531</v>
      </c>
      <c r="CB694" s="5">
        <v>52.058678316411878</v>
      </c>
      <c r="CC694" s="5">
        <v>11.212740367128649</v>
      </c>
      <c r="CD694" s="5">
        <v>0</v>
      </c>
      <c r="CE694" s="5"/>
      <c r="CF694" s="5"/>
      <c r="CG694" s="5"/>
      <c r="CH694" s="5"/>
      <c r="CI694" s="5">
        <v>0</v>
      </c>
      <c r="CJ694" s="5"/>
      <c r="CK694" s="8"/>
      <c r="CL694" s="5"/>
      <c r="CM694" s="5"/>
      <c r="CN694" s="8"/>
      <c r="CO694" s="5"/>
      <c r="CP694" s="5"/>
      <c r="CQ694" s="5"/>
      <c r="CR694" s="8"/>
      <c r="CS694" s="8"/>
      <c r="CT694" s="8"/>
      <c r="CU694" s="8"/>
      <c r="CV694" s="8"/>
      <c r="CW694" s="8"/>
      <c r="CX694" s="8"/>
      <c r="CY694" s="8"/>
      <c r="CZ694" s="8"/>
      <c r="DA694" s="8"/>
      <c r="DB694" s="8"/>
      <c r="DC694" s="8"/>
      <c r="DD694" s="8"/>
      <c r="DE694" s="8"/>
      <c r="DF694" s="8"/>
      <c r="DG694" s="8"/>
      <c r="DH694" s="8"/>
      <c r="DI694" s="8"/>
      <c r="DJ694" s="8"/>
      <c r="DK694" s="8"/>
      <c r="DL694" s="8"/>
      <c r="DM694" s="8"/>
      <c r="DN694" s="8"/>
      <c r="DO694" s="8"/>
      <c r="DP694" s="8"/>
      <c r="DQ694" s="8"/>
      <c r="DR694" s="8"/>
      <c r="DS694" s="8"/>
      <c r="DT694" s="8"/>
      <c r="DU694" s="8"/>
      <c r="DV694" s="8"/>
      <c r="DW694" s="8"/>
      <c r="DX694" s="8"/>
      <c r="DY694" s="8"/>
      <c r="DZ694" s="8"/>
      <c r="EA694" s="8"/>
      <c r="EB694" s="8"/>
      <c r="EC694" s="8"/>
      <c r="ED694" s="8"/>
      <c r="EE694" s="8"/>
      <c r="EF694" s="8"/>
      <c r="EG694" s="8"/>
      <c r="EH694" s="8"/>
      <c r="EI694" s="8"/>
      <c r="EJ694" s="8"/>
      <c r="EK694" s="8"/>
      <c r="EL694" s="8"/>
      <c r="EM694" s="8"/>
      <c r="EN694" s="8"/>
      <c r="EO694" s="8"/>
      <c r="EP694" s="8"/>
      <c r="EQ694" s="8"/>
      <c r="ER694" s="8"/>
      <c r="ES694" s="8"/>
      <c r="ET694" s="8"/>
      <c r="EU694" s="8"/>
      <c r="EV694" s="8"/>
      <c r="EW694" s="8"/>
      <c r="EX694" s="8"/>
      <c r="EY694" s="8"/>
      <c r="EZ694" s="8"/>
      <c r="FA694" s="8"/>
      <c r="FB694" s="8"/>
      <c r="FC694" s="8"/>
      <c r="FD694" s="8"/>
      <c r="FE694" s="8"/>
      <c r="FF694" s="8"/>
      <c r="FG694" s="8"/>
      <c r="FH694" s="8"/>
      <c r="FI694" s="8"/>
      <c r="FJ694" s="8"/>
    </row>
    <row r="695" spans="1:166" x14ac:dyDescent="0.25">
      <c r="A695" t="s">
        <v>133</v>
      </c>
      <c r="C695" s="6">
        <v>39869</v>
      </c>
      <c r="D695" s="5"/>
      <c r="E695" s="6"/>
      <c r="G695">
        <v>68</v>
      </c>
      <c r="H695" t="s">
        <v>115</v>
      </c>
      <c r="I695" s="7">
        <v>8.1</v>
      </c>
      <c r="J695">
        <v>750</v>
      </c>
      <c r="K695" s="5">
        <f t="shared" si="11"/>
        <v>164.6090534979424</v>
      </c>
      <c r="L695" s="5"/>
      <c r="M695" s="8"/>
      <c r="N695" s="7">
        <v>19.899999999999999</v>
      </c>
      <c r="O695" s="7"/>
      <c r="P695" s="7"/>
      <c r="Q695" s="5"/>
      <c r="R695" s="5"/>
      <c r="S695" s="5"/>
      <c r="T695" s="5"/>
      <c r="U695" s="5"/>
      <c r="V695" s="5"/>
      <c r="W695" s="5"/>
      <c r="X695" s="8"/>
      <c r="Y695" s="8"/>
      <c r="Z695" s="8"/>
      <c r="AA695" s="8"/>
      <c r="AB695" s="8"/>
      <c r="AC695" s="5"/>
      <c r="AD695" s="8"/>
      <c r="AE695" s="8"/>
      <c r="AF695" s="8"/>
      <c r="AG695" s="8"/>
      <c r="AH695" s="8"/>
      <c r="AI695" s="8"/>
      <c r="AJ695" s="5"/>
      <c r="AK695" s="8"/>
      <c r="AL695" s="8"/>
      <c r="AM695" s="8"/>
      <c r="AN695" s="8"/>
      <c r="AO695" s="8"/>
      <c r="AP695" s="8"/>
      <c r="AQ695" s="9"/>
      <c r="AR695" s="8"/>
      <c r="AS695" s="8"/>
      <c r="AT695" s="8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8"/>
      <c r="BJ695" s="5"/>
      <c r="BK695" s="5"/>
      <c r="BL695" s="5"/>
      <c r="BM695" s="8"/>
      <c r="BN695" s="8"/>
      <c r="BO695" s="7"/>
      <c r="BP695" s="5"/>
      <c r="BQ695" s="5"/>
      <c r="BR695" s="5"/>
      <c r="BS695" s="5"/>
      <c r="BT695" s="7"/>
      <c r="BU695" s="7"/>
      <c r="BV695" s="7"/>
      <c r="BW695" s="7"/>
      <c r="BX695" s="7"/>
      <c r="BY695" s="7"/>
      <c r="BZ695" s="7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8"/>
      <c r="CL695" s="5"/>
      <c r="CM695" s="5"/>
      <c r="CN695" s="8"/>
      <c r="CO695" s="5"/>
      <c r="CP695" s="5"/>
      <c r="CQ695" s="5"/>
      <c r="CR695" s="8"/>
      <c r="CS695" s="8"/>
      <c r="CT695" s="8"/>
      <c r="CU695" s="8"/>
      <c r="CV695" s="8"/>
      <c r="CW695" s="8"/>
      <c r="CX695" s="8"/>
      <c r="CY695" s="8"/>
      <c r="CZ695" s="8"/>
      <c r="DA695" s="8"/>
      <c r="DB695" s="8"/>
      <c r="DC695" s="8"/>
      <c r="DD695" s="8"/>
      <c r="DE695" s="8"/>
      <c r="DF695" s="8"/>
      <c r="DG695" s="8"/>
      <c r="DH695" s="8"/>
      <c r="DI695" s="8"/>
      <c r="DJ695" s="8"/>
      <c r="DK695" s="8"/>
      <c r="DL695" s="8"/>
      <c r="DM695" s="8"/>
      <c r="DN695" s="8"/>
      <c r="DO695" s="8"/>
      <c r="DP695" s="8"/>
      <c r="DQ695" s="8"/>
      <c r="DR695" s="8"/>
      <c r="DS695" s="8"/>
      <c r="DT695" s="8"/>
      <c r="DU695" s="8"/>
      <c r="DV695" s="8"/>
      <c r="DW695" s="8"/>
      <c r="DX695" s="8"/>
      <c r="DY695" s="8"/>
      <c r="DZ695" s="8"/>
      <c r="EA695" s="8"/>
      <c r="EB695" s="8"/>
      <c r="EC695" s="8"/>
      <c r="ED695" s="8"/>
      <c r="EE695" s="8"/>
      <c r="EF695" s="8"/>
      <c r="EG695" s="8"/>
      <c r="EH695" s="8"/>
      <c r="EI695" s="8"/>
      <c r="EJ695" s="8"/>
      <c r="EK695" s="8"/>
      <c r="EL695" s="8"/>
      <c r="EM695" s="8"/>
      <c r="EN695" s="8"/>
      <c r="EO695" s="8"/>
      <c r="EP695" s="8"/>
      <c r="EQ695" s="8"/>
      <c r="ER695" s="8"/>
      <c r="ES695" s="8"/>
      <c r="ET695" s="8"/>
      <c r="EU695" s="8"/>
      <c r="EV695" s="8"/>
      <c r="EW695" s="8"/>
      <c r="EX695" s="8"/>
      <c r="EY695" s="8"/>
      <c r="EZ695" s="8"/>
      <c r="FA695" s="8"/>
      <c r="FB695" s="8"/>
      <c r="FC695" s="8"/>
      <c r="FD695" s="8"/>
      <c r="FE695" s="8"/>
      <c r="FF695" s="8"/>
      <c r="FG695" s="8"/>
      <c r="FH695" s="8"/>
      <c r="FI695" s="8"/>
      <c r="FJ695" s="8"/>
    </row>
    <row r="696" spans="1:166" x14ac:dyDescent="0.25">
      <c r="A696" t="s">
        <v>133</v>
      </c>
      <c r="C696" s="6">
        <v>39874</v>
      </c>
      <c r="D696" s="5"/>
      <c r="E696" s="6"/>
      <c r="G696">
        <v>73</v>
      </c>
      <c r="H696" t="s">
        <v>115</v>
      </c>
      <c r="I696" s="7">
        <v>8.1</v>
      </c>
      <c r="J696">
        <v>750</v>
      </c>
      <c r="K696" s="5">
        <f t="shared" si="11"/>
        <v>164.6090534979424</v>
      </c>
      <c r="L696" s="5"/>
      <c r="M696" s="8"/>
      <c r="N696" s="7">
        <v>20.149999999999999</v>
      </c>
      <c r="O696" s="7"/>
      <c r="P696" s="7"/>
      <c r="Q696" s="5"/>
      <c r="R696" s="5"/>
      <c r="S696" s="5"/>
      <c r="T696" s="5"/>
      <c r="U696" s="5"/>
      <c r="V696" s="5"/>
      <c r="W696" s="5"/>
      <c r="X696" s="8"/>
      <c r="Y696" s="8"/>
      <c r="Z696" s="8"/>
      <c r="AA696" s="8"/>
      <c r="AB696" s="8"/>
      <c r="AC696" s="5"/>
      <c r="AD696" s="8"/>
      <c r="AE696" s="8"/>
      <c r="AF696" s="8"/>
      <c r="AG696" s="8"/>
      <c r="AH696" s="8"/>
      <c r="AI696" s="8"/>
      <c r="AJ696" s="5"/>
      <c r="AK696" s="8"/>
      <c r="AL696" s="8"/>
      <c r="AM696" s="8"/>
      <c r="AN696" s="8"/>
      <c r="AO696" s="8"/>
      <c r="AP696" s="8"/>
      <c r="AQ696" s="9"/>
      <c r="AR696" s="8"/>
      <c r="AS696" s="8"/>
      <c r="AT696" s="8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8"/>
      <c r="BJ696" s="5"/>
      <c r="BK696" s="5"/>
      <c r="BL696" s="5"/>
      <c r="BM696" s="8"/>
      <c r="BN696" s="8"/>
      <c r="BO696" s="7"/>
      <c r="BP696" s="5"/>
      <c r="BQ696" s="5"/>
      <c r="BR696" s="5"/>
      <c r="BS696" s="5"/>
      <c r="BT696" s="7"/>
      <c r="BU696" s="7"/>
      <c r="BV696" s="7"/>
      <c r="BW696" s="7"/>
      <c r="BX696" s="7"/>
      <c r="BY696" s="7"/>
      <c r="BZ696" s="7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8"/>
      <c r="CL696" s="5"/>
      <c r="CM696" s="5"/>
      <c r="CN696" s="8"/>
      <c r="CO696" s="5"/>
      <c r="CP696" s="5"/>
      <c r="CQ696" s="5"/>
      <c r="CR696" s="8"/>
      <c r="CS696" s="8"/>
      <c r="CT696" s="8"/>
      <c r="CU696" s="8"/>
      <c r="CV696" s="8"/>
      <c r="CW696" s="8"/>
      <c r="CX696" s="8"/>
      <c r="CY696" s="8"/>
      <c r="CZ696" s="8"/>
      <c r="DA696" s="8"/>
      <c r="DB696" s="8"/>
      <c r="DC696" s="8"/>
      <c r="DD696" s="8"/>
      <c r="DE696" s="8"/>
      <c r="DF696" s="8"/>
      <c r="DG696" s="8"/>
      <c r="DH696" s="8"/>
      <c r="DI696" s="8"/>
      <c r="DJ696" s="8"/>
      <c r="DK696" s="8"/>
      <c r="DL696" s="8"/>
      <c r="DM696" s="8"/>
      <c r="DN696" s="8"/>
      <c r="DO696" s="8"/>
      <c r="DP696" s="8"/>
      <c r="DQ696" s="8"/>
      <c r="DR696" s="8"/>
      <c r="DS696" s="8"/>
      <c r="DT696" s="8"/>
      <c r="DU696" s="8"/>
      <c r="DV696" s="8"/>
      <c r="DW696" s="8"/>
      <c r="DX696" s="8"/>
      <c r="DY696" s="8"/>
      <c r="DZ696" s="8"/>
      <c r="EA696" s="8"/>
      <c r="EB696" s="8"/>
      <c r="EC696" s="8"/>
      <c r="ED696" s="8"/>
      <c r="EE696" s="8"/>
      <c r="EF696" s="8"/>
      <c r="EG696" s="8"/>
      <c r="EH696" s="8"/>
      <c r="EI696" s="8"/>
      <c r="EJ696" s="8"/>
      <c r="EK696" s="8"/>
      <c r="EL696" s="8"/>
      <c r="EM696" s="8"/>
      <c r="EN696" s="8"/>
      <c r="EO696" s="8"/>
      <c r="EP696" s="8"/>
      <c r="EQ696" s="8"/>
      <c r="ER696" s="8"/>
      <c r="ES696" s="8"/>
      <c r="ET696" s="8"/>
      <c r="EU696" s="8"/>
      <c r="EV696" s="8"/>
      <c r="EW696" s="8"/>
      <c r="EX696" s="8"/>
      <c r="EY696" s="8"/>
      <c r="EZ696" s="8"/>
      <c r="FA696" s="8"/>
      <c r="FB696" s="8"/>
      <c r="FC696" s="8"/>
      <c r="FD696" s="8"/>
      <c r="FE696" s="8"/>
      <c r="FF696" s="8"/>
      <c r="FG696" s="8"/>
      <c r="FH696" s="8"/>
      <c r="FI696" s="8"/>
      <c r="FJ696" s="8"/>
    </row>
    <row r="697" spans="1:166" x14ac:dyDescent="0.25">
      <c r="A697" t="s">
        <v>133</v>
      </c>
      <c r="C697" s="6">
        <v>39876</v>
      </c>
      <c r="D697" s="5"/>
      <c r="E697" s="6"/>
      <c r="G697" s="5">
        <v>75</v>
      </c>
      <c r="H697" t="s">
        <v>115</v>
      </c>
      <c r="I697" s="7">
        <v>8.1</v>
      </c>
      <c r="J697">
        <v>750</v>
      </c>
      <c r="K697" s="5">
        <f t="shared" si="11"/>
        <v>164.6090534979424</v>
      </c>
      <c r="L697" s="5"/>
      <c r="M697" s="8"/>
      <c r="N697" s="8"/>
      <c r="O697" s="8"/>
      <c r="P697" s="8"/>
      <c r="Q697" s="5"/>
      <c r="R697" s="5"/>
      <c r="S697" s="5"/>
      <c r="T697" s="5"/>
      <c r="U697" s="5"/>
      <c r="V697" s="5"/>
      <c r="W697" s="5"/>
      <c r="X697" s="8"/>
      <c r="Y697" s="8"/>
      <c r="Z697" s="8"/>
      <c r="AA697" s="8"/>
      <c r="AB697" s="8"/>
      <c r="AC697" s="5">
        <v>424.31102819355658</v>
      </c>
      <c r="AD697" s="8"/>
      <c r="AE697" s="8"/>
      <c r="AF697" s="8"/>
      <c r="AG697" s="8"/>
      <c r="AH697" s="8"/>
      <c r="AI697" s="8"/>
      <c r="AJ697" s="5">
        <v>206.77765750368636</v>
      </c>
      <c r="AK697" s="8">
        <v>2.6904407772012644</v>
      </c>
      <c r="AL697" s="8"/>
      <c r="AM697" s="8"/>
      <c r="AN697" s="8"/>
      <c r="AO697" s="8"/>
      <c r="AP697" s="8"/>
      <c r="AQ697" s="9">
        <f>AK697/AJ697</f>
        <v>1.3011274088707095E-2</v>
      </c>
      <c r="AR697" s="8"/>
      <c r="AS697" s="8"/>
      <c r="AT697" s="8"/>
      <c r="AU697" s="5">
        <v>19.745412497238462</v>
      </c>
      <c r="AV697" s="5"/>
      <c r="AW697" s="5"/>
      <c r="AX697" s="5"/>
      <c r="AY697" s="5">
        <v>25.952439709245983</v>
      </c>
      <c r="AZ697" s="5"/>
      <c r="BA697" s="5"/>
      <c r="BB697" s="5"/>
      <c r="BC697" s="5"/>
      <c r="BD697" s="5"/>
      <c r="BE697" s="5"/>
      <c r="BF697" s="5">
        <v>0</v>
      </c>
      <c r="BG697" s="5">
        <v>0</v>
      </c>
      <c r="BH697" s="5">
        <v>45.697852206484448</v>
      </c>
      <c r="BI697" s="8"/>
      <c r="BJ697" s="5"/>
      <c r="BK697" s="5">
        <f>AC697+AJ697+BH697</f>
        <v>676.78653790372732</v>
      </c>
      <c r="BL697" s="5"/>
      <c r="BM697" s="8">
        <f>BH697/BK697</f>
        <v>6.7521810271268953E-2</v>
      </c>
      <c r="BN697" s="8"/>
      <c r="BO697" s="7"/>
      <c r="BP697" s="5"/>
      <c r="BQ697" s="5"/>
      <c r="BR697" s="5"/>
      <c r="BS697" s="5"/>
      <c r="BT697" s="7"/>
      <c r="BU697" s="7"/>
      <c r="BV697" s="7"/>
      <c r="BW697" s="7"/>
      <c r="BX697" s="8">
        <f>AC697/BK697</f>
        <v>0.62694956892584452</v>
      </c>
      <c r="BY697" s="8">
        <f>AJ697/BK697</f>
        <v>0.30552862080288662</v>
      </c>
      <c r="BZ697" s="8">
        <f>BH697/BK697</f>
        <v>6.7521810271268953E-2</v>
      </c>
      <c r="CA697" s="5">
        <v>244.61666315180648</v>
      </c>
      <c r="CB697" s="5">
        <v>227.4725113300187</v>
      </c>
      <c r="CC697" s="5">
        <v>17.144151821787766</v>
      </c>
      <c r="CD697" s="5">
        <v>0</v>
      </c>
      <c r="CE697" s="5"/>
      <c r="CF697" s="5"/>
      <c r="CG697" s="5"/>
      <c r="CH697" s="5"/>
      <c r="CI697" s="5">
        <v>0</v>
      </c>
      <c r="CJ697" s="5"/>
      <c r="CK697" s="8"/>
      <c r="CL697" s="5"/>
      <c r="CM697" s="5"/>
      <c r="CN697" s="8"/>
      <c r="CO697" s="5"/>
      <c r="CP697" s="5"/>
      <c r="CQ697" s="5"/>
      <c r="CR697" s="8"/>
      <c r="CS697" s="8"/>
      <c r="CT697" s="8"/>
      <c r="CU697" s="8"/>
      <c r="CV697" s="8"/>
      <c r="CW697" s="8"/>
      <c r="CX697" s="8"/>
      <c r="CY697" s="8"/>
      <c r="CZ697" s="8"/>
      <c r="DA697" s="8"/>
      <c r="DB697" s="8"/>
      <c r="DC697" s="8"/>
      <c r="DD697" s="8"/>
      <c r="DE697" s="8"/>
      <c r="DF697" s="8"/>
      <c r="DG697" s="8"/>
      <c r="DH697" s="8"/>
      <c r="DI697" s="8"/>
      <c r="DJ697" s="8"/>
      <c r="DK697" s="8"/>
      <c r="DL697" s="8"/>
      <c r="DM697" s="8"/>
      <c r="DN697" s="8"/>
      <c r="DO697" s="8"/>
      <c r="DP697" s="8"/>
      <c r="DQ697" s="8"/>
      <c r="DR697" s="8"/>
      <c r="DS697" s="8"/>
      <c r="DT697" s="8"/>
      <c r="DU697" s="8"/>
      <c r="DV697" s="8"/>
      <c r="DW697" s="8"/>
      <c r="DX697" s="8"/>
      <c r="DY697" s="8"/>
      <c r="DZ697" s="8"/>
      <c r="EA697" s="8"/>
      <c r="EB697" s="8"/>
      <c r="EC697" s="8"/>
      <c r="ED697" s="8"/>
      <c r="EE697" s="8"/>
      <c r="EF697" s="8"/>
      <c r="EG697" s="8"/>
      <c r="EH697" s="8"/>
      <c r="EI697" s="8"/>
      <c r="EJ697" s="8"/>
      <c r="EK697" s="8"/>
      <c r="EL697" s="8"/>
      <c r="EM697" s="8"/>
      <c r="EN697" s="8"/>
      <c r="EO697" s="8"/>
      <c r="EP697" s="8"/>
      <c r="EQ697" s="8"/>
      <c r="ER697" s="8"/>
      <c r="ES697" s="8"/>
      <c r="ET697" s="8"/>
      <c r="EU697" s="8"/>
      <c r="EV697" s="8"/>
      <c r="EW697" s="8"/>
      <c r="EX697" s="8"/>
      <c r="EY697" s="8"/>
      <c r="EZ697" s="8"/>
      <c r="FA697" s="8"/>
      <c r="FB697" s="8"/>
      <c r="FC697" s="8"/>
      <c r="FD697" s="8"/>
      <c r="FE697" s="8"/>
      <c r="FF697" s="8"/>
      <c r="FG697" s="8"/>
      <c r="FH697" s="8"/>
      <c r="FI697" s="8"/>
      <c r="FJ697" s="8"/>
    </row>
    <row r="698" spans="1:166" x14ac:dyDescent="0.25">
      <c r="A698" t="s">
        <v>133</v>
      </c>
      <c r="C698" s="6">
        <v>39884</v>
      </c>
      <c r="D698" s="5"/>
      <c r="E698" s="6"/>
      <c r="G698">
        <v>83</v>
      </c>
      <c r="H698" t="s">
        <v>115</v>
      </c>
      <c r="I698" s="7">
        <v>8.1</v>
      </c>
      <c r="J698">
        <v>750</v>
      </c>
      <c r="K698" s="5">
        <f t="shared" si="11"/>
        <v>164.6090534979424</v>
      </c>
      <c r="L698" s="5"/>
      <c r="M698" s="8"/>
      <c r="N698" s="7">
        <v>20.100000000000001</v>
      </c>
      <c r="O698" s="7"/>
      <c r="P698" s="7"/>
      <c r="Q698" s="5"/>
      <c r="R698" s="5"/>
      <c r="S698" s="5"/>
      <c r="T698" s="5"/>
      <c r="U698" s="5"/>
      <c r="V698" s="5"/>
      <c r="W698" s="5"/>
      <c r="X698" s="8"/>
      <c r="Y698" s="8"/>
      <c r="Z698" s="8"/>
      <c r="AA698" s="8"/>
      <c r="AB698" s="8"/>
      <c r="AC698" s="5"/>
      <c r="AD698" s="8"/>
      <c r="AE698" s="8"/>
      <c r="AF698" s="8"/>
      <c r="AG698" s="8"/>
      <c r="AH698" s="8"/>
      <c r="AI698" s="8"/>
      <c r="AJ698" s="5"/>
      <c r="AK698" s="8"/>
      <c r="AL698" s="8"/>
      <c r="AM698" s="8"/>
      <c r="AN698" s="8"/>
      <c r="AO698" s="8"/>
      <c r="AP698" s="8"/>
      <c r="AQ698" s="9"/>
      <c r="AR698" s="8"/>
      <c r="AS698" s="8"/>
      <c r="AT698" s="8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8"/>
      <c r="BJ698" s="5"/>
      <c r="BK698" s="5"/>
      <c r="BL698" s="5"/>
      <c r="BM698" s="8"/>
      <c r="BN698" s="8"/>
      <c r="BO698" s="7"/>
      <c r="BP698" s="5"/>
      <c r="BQ698" s="5"/>
      <c r="BR698" s="5"/>
      <c r="BS698" s="5"/>
      <c r="BT698" s="7"/>
      <c r="BU698" s="7"/>
      <c r="BV698" s="7"/>
      <c r="BW698" s="7"/>
      <c r="BX698" s="7"/>
      <c r="BY698" s="7"/>
      <c r="BZ698" s="7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8"/>
      <c r="CL698" s="5"/>
      <c r="CM698" s="5"/>
      <c r="CN698" s="8"/>
      <c r="CO698" s="5"/>
      <c r="CP698" s="5"/>
      <c r="CQ698" s="5"/>
      <c r="CR698" s="8"/>
      <c r="CS698" s="8"/>
      <c r="CT698" s="8"/>
      <c r="CU698" s="8"/>
      <c r="CV698" s="8"/>
      <c r="CW698" s="8"/>
      <c r="CX698" s="8"/>
      <c r="CY698" s="8"/>
      <c r="CZ698" s="8"/>
      <c r="DA698" s="8"/>
      <c r="DB698" s="8"/>
      <c r="DC698" s="8"/>
      <c r="DD698" s="8"/>
      <c r="DE698" s="8"/>
      <c r="DF698" s="8"/>
      <c r="DG698" s="8"/>
      <c r="DH698" s="8"/>
      <c r="DI698" s="8"/>
      <c r="DJ698" s="8"/>
      <c r="DK698" s="8"/>
      <c r="DL698" s="8"/>
      <c r="DM698" s="8"/>
      <c r="DN698" s="8"/>
      <c r="DO698" s="8"/>
      <c r="DP698" s="8"/>
      <c r="DQ698" s="8"/>
      <c r="DR698" s="8"/>
      <c r="DS698" s="8"/>
      <c r="DT698" s="8"/>
      <c r="DU698" s="8"/>
      <c r="DV698" s="8"/>
      <c r="DW698" s="8"/>
      <c r="DX698" s="8"/>
      <c r="DY698" s="8"/>
      <c r="DZ698" s="8"/>
      <c r="EA698" s="8"/>
      <c r="EB698" s="8"/>
      <c r="EC698" s="8"/>
      <c r="ED698" s="8"/>
      <c r="EE698" s="8"/>
      <c r="EF698" s="8"/>
      <c r="EG698" s="8"/>
      <c r="EH698" s="8"/>
      <c r="EI698" s="8"/>
      <c r="EJ698" s="8"/>
      <c r="EK698" s="8"/>
      <c r="EL698" s="8"/>
      <c r="EM698" s="8"/>
      <c r="EN698" s="8"/>
      <c r="EO698" s="8"/>
      <c r="EP698" s="8"/>
      <c r="EQ698" s="8"/>
      <c r="ER698" s="8"/>
      <c r="ES698" s="8"/>
      <c r="ET698" s="8"/>
      <c r="EU698" s="8"/>
      <c r="EV698" s="8"/>
      <c r="EW698" s="8"/>
      <c r="EX698" s="8"/>
      <c r="EY698" s="8"/>
      <c r="EZ698" s="8"/>
      <c r="FA698" s="8"/>
      <c r="FB698" s="8"/>
      <c r="FC698" s="8"/>
      <c r="FD698" s="8"/>
      <c r="FE698" s="8"/>
      <c r="FF698" s="8"/>
      <c r="FG698" s="8"/>
      <c r="FH698" s="8"/>
      <c r="FI698" s="8"/>
      <c r="FJ698" s="8"/>
    </row>
    <row r="699" spans="1:166" x14ac:dyDescent="0.25">
      <c r="A699" t="s">
        <v>133</v>
      </c>
      <c r="C699" s="6">
        <v>39888</v>
      </c>
      <c r="D699" s="5"/>
      <c r="E699" s="6"/>
      <c r="G699" s="5">
        <v>87</v>
      </c>
      <c r="H699" t="s">
        <v>115</v>
      </c>
      <c r="I699" s="7">
        <v>8.1</v>
      </c>
      <c r="J699">
        <v>750</v>
      </c>
      <c r="K699" s="5">
        <f t="shared" si="11"/>
        <v>164.6090534979424</v>
      </c>
      <c r="L699" s="5"/>
      <c r="M699" s="8"/>
      <c r="N699" s="8"/>
      <c r="O699" s="8"/>
      <c r="P699" s="8"/>
      <c r="Q699" s="5"/>
      <c r="R699" s="5"/>
      <c r="S699" s="5"/>
      <c r="T699" s="5"/>
      <c r="U699" s="5"/>
      <c r="V699" s="5"/>
      <c r="W699" s="5"/>
      <c r="X699" s="8"/>
      <c r="Y699" s="8"/>
      <c r="Z699" s="8"/>
      <c r="AA699" s="8"/>
      <c r="AB699" s="8"/>
      <c r="AC699" s="5">
        <v>533.3216382030995</v>
      </c>
      <c r="AD699" s="8"/>
      <c r="AE699" s="8"/>
      <c r="AF699" s="8"/>
      <c r="AG699" s="8"/>
      <c r="AH699" s="8"/>
      <c r="AI699" s="8"/>
      <c r="AJ699" s="5">
        <v>245.79636122886191</v>
      </c>
      <c r="AK699" s="8">
        <v>3.2597623993996785</v>
      </c>
      <c r="AL699" s="8"/>
      <c r="AM699" s="8"/>
      <c r="AN699" s="8"/>
      <c r="AO699" s="8"/>
      <c r="AP699" s="8"/>
      <c r="AQ699" s="9">
        <f>AK699/AJ699</f>
        <v>1.3262044983507715E-2</v>
      </c>
      <c r="AR699" s="8"/>
      <c r="AS699" s="8"/>
      <c r="AT699" s="8"/>
      <c r="AU699" s="5">
        <v>35.77727686046461</v>
      </c>
      <c r="AV699" s="5"/>
      <c r="AW699" s="5"/>
      <c r="AX699" s="5"/>
      <c r="AY699" s="5">
        <v>70.17235847059986</v>
      </c>
      <c r="AZ699" s="5"/>
      <c r="BA699" s="5"/>
      <c r="BB699" s="5"/>
      <c r="BC699" s="5"/>
      <c r="BD699" s="5"/>
      <c r="BE699" s="5"/>
      <c r="BF699" s="5">
        <v>0</v>
      </c>
      <c r="BG699" s="5">
        <v>0</v>
      </c>
      <c r="BH699" s="5">
        <v>105.94963533106447</v>
      </c>
      <c r="BI699" s="8"/>
      <c r="BJ699" s="5"/>
      <c r="BK699" s="5">
        <f>AC699+AJ699+BH699</f>
        <v>885.06763476302581</v>
      </c>
      <c r="BL699" s="5"/>
      <c r="BM699" s="8">
        <f>BH699/BK699</f>
        <v>0.11970795357287262</v>
      </c>
      <c r="BN699" s="8"/>
      <c r="BO699" s="7"/>
      <c r="BP699" s="5"/>
      <c r="BQ699" s="5"/>
      <c r="BR699" s="5"/>
      <c r="BS699" s="5"/>
      <c r="BT699" s="7"/>
      <c r="BU699" s="7"/>
      <c r="BV699" s="7"/>
      <c r="BW699" s="7"/>
      <c r="BX699" s="8">
        <f>AC699/BK699</f>
        <v>0.60257726896306041</v>
      </c>
      <c r="BY699" s="8">
        <f>AJ699/BK699</f>
        <v>0.27771477746406709</v>
      </c>
      <c r="BZ699" s="8">
        <f>BH699/BK699</f>
        <v>0.11970795357287262</v>
      </c>
      <c r="CA699" s="5">
        <v>305.57983192387366</v>
      </c>
      <c r="CB699" s="5">
        <v>203.45400133069873</v>
      </c>
      <c r="CC699" s="5">
        <v>102.12583059317494</v>
      </c>
      <c r="CD699" s="5">
        <v>0</v>
      </c>
      <c r="CE699" s="5"/>
      <c r="CF699" s="5"/>
      <c r="CG699" s="5"/>
      <c r="CH699" s="5"/>
      <c r="CI699" s="5">
        <v>0</v>
      </c>
      <c r="CJ699" s="5"/>
      <c r="CK699" s="8"/>
      <c r="CL699" s="5"/>
      <c r="CM699" s="5"/>
      <c r="CN699" s="8"/>
      <c r="CO699" s="5"/>
      <c r="CP699" s="5"/>
      <c r="CQ699" s="5"/>
      <c r="CR699" s="8"/>
      <c r="CS699" s="8"/>
      <c r="CT699" s="8"/>
      <c r="CU699" s="8"/>
      <c r="CV699" s="8"/>
      <c r="CW699" s="8"/>
      <c r="CX699" s="8"/>
      <c r="CY699" s="8"/>
      <c r="CZ699" s="8"/>
      <c r="DA699" s="8"/>
      <c r="DB699" s="8"/>
      <c r="DC699" s="8"/>
      <c r="DD699" s="8"/>
      <c r="DE699" s="8"/>
      <c r="DF699" s="8"/>
      <c r="DG699" s="8"/>
      <c r="DH699" s="8"/>
      <c r="DI699" s="8"/>
      <c r="DJ699" s="8"/>
      <c r="DK699" s="8"/>
      <c r="DL699" s="8"/>
      <c r="DM699" s="8"/>
      <c r="DN699" s="8"/>
      <c r="DO699" s="8"/>
      <c r="DP699" s="8"/>
      <c r="DQ699" s="8"/>
      <c r="DR699" s="8"/>
      <c r="DS699" s="8"/>
      <c r="DT699" s="8"/>
      <c r="DU699" s="8"/>
      <c r="DV699" s="8"/>
      <c r="DW699" s="8"/>
      <c r="DX699" s="8"/>
      <c r="DY699" s="8"/>
      <c r="DZ699" s="8"/>
      <c r="EA699" s="8"/>
      <c r="EB699" s="8"/>
      <c r="EC699" s="8"/>
      <c r="ED699" s="8"/>
      <c r="EE699" s="8"/>
      <c r="EF699" s="8"/>
      <c r="EG699" s="8"/>
      <c r="EH699" s="8"/>
      <c r="EI699" s="8"/>
      <c r="EJ699" s="8"/>
      <c r="EK699" s="8"/>
      <c r="EL699" s="8"/>
      <c r="EM699" s="8"/>
      <c r="EN699" s="8"/>
      <c r="EO699" s="8"/>
      <c r="EP699" s="8"/>
      <c r="EQ699" s="8"/>
      <c r="ER699" s="8"/>
      <c r="ES699" s="8"/>
      <c r="ET699" s="8"/>
      <c r="EU699" s="8"/>
      <c r="EV699" s="8"/>
      <c r="EW699" s="8"/>
      <c r="EX699" s="8"/>
      <c r="EY699" s="8"/>
      <c r="EZ699" s="8"/>
      <c r="FA699" s="8"/>
      <c r="FB699" s="8"/>
      <c r="FC699" s="8"/>
      <c r="FD699" s="8"/>
      <c r="FE699" s="8"/>
      <c r="FF699" s="8"/>
      <c r="FG699" s="8"/>
      <c r="FH699" s="8"/>
      <c r="FI699" s="8"/>
      <c r="FJ699" s="8"/>
    </row>
    <row r="700" spans="1:166" x14ac:dyDescent="0.25">
      <c r="A700" t="s">
        <v>133</v>
      </c>
      <c r="C700" s="6">
        <v>39895</v>
      </c>
      <c r="D700" s="5"/>
      <c r="E700" s="6"/>
      <c r="G700">
        <v>94</v>
      </c>
      <c r="H700" t="s">
        <v>115</v>
      </c>
      <c r="I700" s="7">
        <v>8.1</v>
      </c>
      <c r="J700">
        <v>750</v>
      </c>
      <c r="K700" s="5">
        <f t="shared" si="11"/>
        <v>164.6090534979424</v>
      </c>
      <c r="L700" s="5"/>
      <c r="M700" s="8"/>
      <c r="N700" s="7">
        <v>21.9</v>
      </c>
      <c r="O700" s="7"/>
      <c r="P700" s="7"/>
      <c r="Q700" s="5"/>
      <c r="R700" s="5"/>
      <c r="S700" s="5"/>
      <c r="T700" s="5"/>
      <c r="U700" s="5"/>
      <c r="V700" s="5"/>
      <c r="W700" s="5"/>
      <c r="X700" s="8"/>
      <c r="Y700" s="8"/>
      <c r="Z700" s="8"/>
      <c r="AA700" s="8"/>
      <c r="AB700" s="8"/>
      <c r="AC700" s="5"/>
      <c r="AD700" s="8"/>
      <c r="AE700" s="8"/>
      <c r="AF700" s="8"/>
      <c r="AG700" s="8"/>
      <c r="AH700" s="8"/>
      <c r="AI700" s="8"/>
      <c r="AJ700" s="5"/>
      <c r="AK700" s="8"/>
      <c r="AL700" s="8"/>
      <c r="AM700" s="8"/>
      <c r="AN700" s="8"/>
      <c r="AO700" s="8"/>
      <c r="AP700" s="8"/>
      <c r="AQ700" s="9"/>
      <c r="AR700" s="8"/>
      <c r="AS700" s="8"/>
      <c r="AT700" s="8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8"/>
      <c r="BJ700" s="5"/>
      <c r="BK700" s="5"/>
      <c r="BL700" s="5"/>
      <c r="BM700" s="8"/>
      <c r="BN700" s="8"/>
      <c r="BO700" s="7"/>
      <c r="BP700" s="5"/>
      <c r="BQ700" s="5"/>
      <c r="BR700" s="5"/>
      <c r="BS700" s="5"/>
      <c r="BT700" s="7"/>
      <c r="BU700" s="7"/>
      <c r="BV700" s="7"/>
      <c r="BW700" s="7"/>
      <c r="BX700" s="7"/>
      <c r="BY700" s="7"/>
      <c r="BZ700" s="7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8"/>
      <c r="CL700" s="5"/>
      <c r="CM700" s="5"/>
      <c r="CN700" s="8"/>
      <c r="CO700" s="5"/>
      <c r="CP700" s="5"/>
      <c r="CQ700" s="5"/>
      <c r="CR700" s="8"/>
      <c r="CS700" s="8"/>
      <c r="CT700" s="8"/>
      <c r="CU700" s="8"/>
      <c r="CV700" s="8"/>
      <c r="CW700" s="8"/>
      <c r="CX700" s="8"/>
      <c r="CY700" s="8"/>
      <c r="CZ700" s="8"/>
      <c r="DA700" s="8"/>
      <c r="DB700" s="8"/>
      <c r="DC700" s="8"/>
      <c r="DD700" s="8"/>
      <c r="DE700" s="8"/>
      <c r="DF700" s="8"/>
      <c r="DG700" s="8"/>
      <c r="DH700" s="8"/>
      <c r="DI700" s="8"/>
      <c r="DJ700" s="8"/>
      <c r="DK700" s="8"/>
      <c r="DL700" s="8"/>
      <c r="DM700" s="8"/>
      <c r="DN700" s="8"/>
      <c r="DO700" s="8"/>
      <c r="DP700" s="8"/>
      <c r="DQ700" s="8"/>
      <c r="DR700" s="8"/>
      <c r="DS700" s="8"/>
      <c r="DT700" s="8"/>
      <c r="DU700" s="8"/>
      <c r="DV700" s="8"/>
      <c r="DW700" s="8"/>
      <c r="DX700" s="8"/>
      <c r="DY700" s="8"/>
      <c r="DZ700" s="8"/>
      <c r="EA700" s="8"/>
      <c r="EB700" s="8"/>
      <c r="EC700" s="8"/>
      <c r="ED700" s="8"/>
      <c r="EE700" s="8"/>
      <c r="EF700" s="8"/>
      <c r="EG700" s="8"/>
      <c r="EH700" s="8"/>
      <c r="EI700" s="8"/>
      <c r="EJ700" s="8"/>
      <c r="EK700" s="8"/>
      <c r="EL700" s="8"/>
      <c r="EM700" s="8"/>
      <c r="EN700" s="8"/>
      <c r="EO700" s="8"/>
      <c r="EP700" s="8"/>
      <c r="EQ700" s="8"/>
      <c r="ER700" s="8"/>
      <c r="ES700" s="8"/>
      <c r="ET700" s="8"/>
      <c r="EU700" s="8"/>
      <c r="EV700" s="8"/>
      <c r="EW700" s="8"/>
      <c r="EX700" s="8"/>
      <c r="EY700" s="8"/>
      <c r="EZ700" s="8"/>
      <c r="FA700" s="8"/>
      <c r="FB700" s="8"/>
      <c r="FC700" s="8"/>
      <c r="FD700" s="8"/>
      <c r="FE700" s="8"/>
      <c r="FF700" s="8"/>
      <c r="FG700" s="8"/>
      <c r="FH700" s="8"/>
      <c r="FI700" s="8"/>
      <c r="FJ700" s="8"/>
    </row>
    <row r="701" spans="1:166" x14ac:dyDescent="0.25">
      <c r="A701" t="s">
        <v>133</v>
      </c>
      <c r="C701" s="6">
        <v>39904</v>
      </c>
      <c r="D701" s="5"/>
      <c r="E701" s="6"/>
      <c r="G701" s="5">
        <v>103</v>
      </c>
      <c r="H701" t="s">
        <v>115</v>
      </c>
      <c r="I701" s="7">
        <v>8.1</v>
      </c>
      <c r="J701">
        <v>750</v>
      </c>
      <c r="K701" s="5">
        <f t="shared" si="11"/>
        <v>164.6090534979424</v>
      </c>
      <c r="L701" s="5"/>
      <c r="M701" s="8"/>
      <c r="N701" s="8"/>
      <c r="O701" s="8"/>
      <c r="P701" s="8"/>
      <c r="Q701" s="5"/>
      <c r="R701" s="5"/>
      <c r="S701" s="5"/>
      <c r="T701" s="5"/>
      <c r="U701" s="5"/>
      <c r="V701" s="5"/>
      <c r="W701" s="5"/>
      <c r="X701" s="8"/>
      <c r="Y701" s="8"/>
      <c r="Z701" s="8"/>
      <c r="AA701" s="8"/>
      <c r="AB701" s="8"/>
      <c r="AC701" s="5">
        <v>558.98002736762771</v>
      </c>
      <c r="AD701" s="8"/>
      <c r="AE701" s="8"/>
      <c r="AF701" s="8"/>
      <c r="AG701" s="8"/>
      <c r="AH701" s="8"/>
      <c r="AI701" s="8"/>
      <c r="AJ701" s="5">
        <v>275.15716101592403</v>
      </c>
      <c r="AK701" s="8">
        <v>3.4206465180329384</v>
      </c>
      <c r="AL701" s="8"/>
      <c r="AM701" s="8"/>
      <c r="AN701" s="8"/>
      <c r="AO701" s="8"/>
      <c r="AP701" s="8"/>
      <c r="AQ701" s="9">
        <f>AK701/AJ701</f>
        <v>1.2431610012995363E-2</v>
      </c>
      <c r="AR701" s="8"/>
      <c r="AS701" s="8"/>
      <c r="AT701" s="8"/>
      <c r="AU701" s="5">
        <v>0.77666605750487339</v>
      </c>
      <c r="AV701" s="5"/>
      <c r="AW701" s="5"/>
      <c r="AX701" s="5"/>
      <c r="AY701" s="5">
        <v>301.90477292963544</v>
      </c>
      <c r="AZ701" s="5"/>
      <c r="BA701" s="5"/>
      <c r="BB701" s="5"/>
      <c r="BC701" s="5"/>
      <c r="BD701" s="5"/>
      <c r="BE701" s="5"/>
      <c r="BF701" s="5">
        <v>0</v>
      </c>
      <c r="BG701" s="5">
        <v>0</v>
      </c>
      <c r="BH701" s="5">
        <v>302.68143898714027</v>
      </c>
      <c r="BI701" s="8"/>
      <c r="BJ701" s="5"/>
      <c r="BK701" s="5">
        <f>AC701+AJ701+BH701</f>
        <v>1136.818627370692</v>
      </c>
      <c r="BL701" s="5"/>
      <c r="BM701" s="8">
        <f>BH701/BK701</f>
        <v>0.26625306069025417</v>
      </c>
      <c r="BN701" s="8"/>
      <c r="BO701" s="7"/>
      <c r="BP701" s="5"/>
      <c r="BQ701" s="5"/>
      <c r="BR701" s="5"/>
      <c r="BS701" s="5"/>
      <c r="BT701" s="7"/>
      <c r="BU701" s="7"/>
      <c r="BV701" s="7"/>
      <c r="BW701" s="7"/>
      <c r="BX701" s="8">
        <f>AC701/BK701</f>
        <v>0.49170554907291858</v>
      </c>
      <c r="BY701" s="8">
        <f>AJ701/BK701</f>
        <v>0.24204139023682733</v>
      </c>
      <c r="BZ701" s="8">
        <f>BH701/BK701</f>
        <v>0.26625306069025417</v>
      </c>
      <c r="CA701" s="5">
        <v>150.63806502588045</v>
      </c>
      <c r="CB701" s="5">
        <v>2.3897417153996101</v>
      </c>
      <c r="CC701" s="5">
        <v>148.24832331048083</v>
      </c>
      <c r="CD701" s="5">
        <v>0</v>
      </c>
      <c r="CE701" s="5"/>
      <c r="CF701" s="5"/>
      <c r="CG701" s="5"/>
      <c r="CH701" s="5"/>
      <c r="CI701" s="5">
        <v>0</v>
      </c>
      <c r="CJ701" s="5"/>
      <c r="CK701" s="8"/>
      <c r="CL701" s="5"/>
      <c r="CM701" s="5"/>
      <c r="CN701" s="8"/>
      <c r="CO701" s="5"/>
      <c r="CP701" s="5"/>
      <c r="CQ701" s="5"/>
      <c r="CR701" s="8"/>
      <c r="CS701" s="8"/>
      <c r="CT701" s="8"/>
      <c r="CU701" s="8"/>
      <c r="CV701" s="8"/>
      <c r="CW701" s="8"/>
      <c r="CX701" s="8"/>
      <c r="CY701" s="8"/>
      <c r="CZ701" s="8"/>
      <c r="DA701" s="8"/>
      <c r="DB701" s="8"/>
      <c r="DC701" s="8"/>
      <c r="DD701" s="8"/>
      <c r="DE701" s="8"/>
      <c r="DF701" s="8"/>
      <c r="DG701" s="8"/>
      <c r="DH701" s="8"/>
      <c r="DI701" s="8"/>
      <c r="DJ701" s="8"/>
      <c r="DK701" s="8"/>
      <c r="DL701" s="8"/>
      <c r="DM701" s="8"/>
      <c r="DN701" s="8"/>
      <c r="DO701" s="8"/>
      <c r="DP701" s="8"/>
      <c r="DQ701" s="8"/>
      <c r="DR701" s="8"/>
      <c r="DS701" s="8"/>
      <c r="DT701" s="8"/>
      <c r="DU701" s="8"/>
      <c r="DV701" s="8"/>
      <c r="DW701" s="8"/>
      <c r="DX701" s="8"/>
      <c r="DY701" s="8"/>
      <c r="DZ701" s="8"/>
      <c r="EA701" s="8"/>
      <c r="EB701" s="8"/>
      <c r="EC701" s="8"/>
      <c r="ED701" s="8"/>
      <c r="EE701" s="8"/>
      <c r="EF701" s="8"/>
      <c r="EG701" s="8"/>
      <c r="EH701" s="8"/>
      <c r="EI701" s="8"/>
      <c r="EJ701" s="8"/>
      <c r="EK701" s="8"/>
      <c r="EL701" s="8"/>
      <c r="EM701" s="8"/>
      <c r="EN701" s="8"/>
      <c r="EO701" s="8"/>
      <c r="EP701" s="8"/>
      <c r="EQ701" s="8"/>
      <c r="ER701" s="8"/>
      <c r="ES701" s="8"/>
      <c r="ET701" s="8"/>
      <c r="EU701" s="8"/>
      <c r="EV701" s="8"/>
      <c r="EW701" s="8"/>
      <c r="EX701" s="8"/>
      <c r="EY701" s="8"/>
      <c r="EZ701" s="8"/>
      <c r="FA701" s="8"/>
      <c r="FB701" s="8"/>
      <c r="FC701" s="8"/>
      <c r="FD701" s="8"/>
      <c r="FE701" s="8"/>
      <c r="FF701" s="8"/>
      <c r="FG701" s="8"/>
      <c r="FH701" s="8"/>
      <c r="FI701" s="8"/>
      <c r="FJ701" s="8"/>
    </row>
    <row r="702" spans="1:166" x14ac:dyDescent="0.25">
      <c r="A702" t="s">
        <v>133</v>
      </c>
      <c r="C702" s="6">
        <v>39908</v>
      </c>
      <c r="D702" s="5"/>
      <c r="E702" s="6"/>
      <c r="G702">
        <v>107</v>
      </c>
      <c r="H702" t="s">
        <v>115</v>
      </c>
      <c r="I702" s="7">
        <v>8.1</v>
      </c>
      <c r="J702">
        <v>750</v>
      </c>
      <c r="K702" s="5">
        <f t="shared" si="11"/>
        <v>164.6090534979424</v>
      </c>
      <c r="L702" s="5"/>
      <c r="M702" s="8"/>
      <c r="N702" s="7">
        <v>24.9</v>
      </c>
      <c r="O702" s="7"/>
      <c r="P702" s="7"/>
      <c r="Q702" s="5"/>
      <c r="R702" s="5"/>
      <c r="S702" s="5"/>
      <c r="T702" s="5"/>
      <c r="U702" s="5"/>
      <c r="V702" s="5"/>
      <c r="W702" s="5"/>
      <c r="X702" s="8"/>
      <c r="Y702" s="8"/>
      <c r="Z702" s="8"/>
      <c r="AA702" s="8"/>
      <c r="AB702" s="8"/>
      <c r="AC702" s="5"/>
      <c r="AD702" s="8"/>
      <c r="AE702" s="8"/>
      <c r="AF702" s="8"/>
      <c r="AG702" s="8"/>
      <c r="AH702" s="8"/>
      <c r="AI702" s="8"/>
      <c r="AJ702" s="5"/>
      <c r="AK702" s="8"/>
      <c r="AL702" s="8"/>
      <c r="AM702" s="8"/>
      <c r="AN702" s="8"/>
      <c r="AO702" s="8"/>
      <c r="AP702" s="8"/>
      <c r="AQ702" s="9"/>
      <c r="AR702" s="8"/>
      <c r="AS702" s="8"/>
      <c r="AT702" s="8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8"/>
      <c r="BJ702" s="5"/>
      <c r="BK702" s="5"/>
      <c r="BL702" s="5"/>
      <c r="BM702" s="8"/>
      <c r="BN702" s="8"/>
      <c r="BO702" s="7"/>
      <c r="BP702" s="5"/>
      <c r="BQ702" s="5"/>
      <c r="BR702" s="5"/>
      <c r="BS702" s="5"/>
      <c r="BT702" s="7"/>
      <c r="BU702" s="7"/>
      <c r="BV702" s="7"/>
      <c r="BW702" s="7"/>
      <c r="BX702" s="7"/>
      <c r="BY702" s="7"/>
      <c r="BZ702" s="7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8"/>
      <c r="CL702" s="5"/>
      <c r="CM702" s="5"/>
      <c r="CN702" s="8"/>
      <c r="CO702" s="5"/>
      <c r="CP702" s="5"/>
      <c r="CQ702" s="5"/>
      <c r="CR702" s="8"/>
      <c r="CS702" s="8"/>
      <c r="CT702" s="8"/>
      <c r="CU702" s="8"/>
      <c r="CV702" s="8"/>
      <c r="CW702" s="8"/>
      <c r="CX702" s="8"/>
      <c r="CY702" s="8"/>
      <c r="CZ702" s="8"/>
      <c r="DA702" s="8"/>
      <c r="DB702" s="8"/>
      <c r="DC702" s="8"/>
      <c r="DD702" s="8"/>
      <c r="DE702" s="8"/>
      <c r="DF702" s="8"/>
      <c r="DG702" s="8"/>
      <c r="DH702" s="8"/>
      <c r="DI702" s="8"/>
      <c r="DJ702" s="8"/>
      <c r="DK702" s="8"/>
      <c r="DL702" s="8"/>
      <c r="DM702" s="8"/>
      <c r="DN702" s="8"/>
      <c r="DO702" s="8"/>
      <c r="DP702" s="8"/>
      <c r="DQ702" s="8"/>
      <c r="DR702" s="8"/>
      <c r="DS702" s="8"/>
      <c r="DT702" s="8"/>
      <c r="DU702" s="8"/>
      <c r="DV702" s="8"/>
      <c r="DW702" s="8"/>
      <c r="DX702" s="8"/>
      <c r="DY702" s="8"/>
      <c r="DZ702" s="8"/>
      <c r="EA702" s="8"/>
      <c r="EB702" s="8"/>
      <c r="EC702" s="8"/>
      <c r="ED702" s="8"/>
      <c r="EE702" s="8"/>
      <c r="EF702" s="8"/>
      <c r="EG702" s="8"/>
      <c r="EH702" s="8"/>
      <c r="EI702" s="8"/>
      <c r="EJ702" s="8"/>
      <c r="EK702" s="8"/>
      <c r="EL702" s="8"/>
      <c r="EM702" s="8"/>
      <c r="EN702" s="8"/>
      <c r="EO702" s="8"/>
      <c r="EP702" s="8"/>
      <c r="EQ702" s="8"/>
      <c r="ER702" s="8"/>
      <c r="ES702" s="8"/>
      <c r="ET702" s="8"/>
      <c r="EU702" s="8"/>
      <c r="EV702" s="8"/>
      <c r="EW702" s="8"/>
      <c r="EX702" s="8"/>
      <c r="EY702" s="8"/>
      <c r="EZ702" s="8"/>
      <c r="FA702" s="8"/>
      <c r="FB702" s="8"/>
      <c r="FC702" s="8"/>
      <c r="FD702" s="8"/>
      <c r="FE702" s="8"/>
      <c r="FF702" s="8"/>
      <c r="FG702" s="8"/>
      <c r="FH702" s="8"/>
      <c r="FI702" s="8"/>
      <c r="FJ702" s="8"/>
    </row>
    <row r="703" spans="1:166" x14ac:dyDescent="0.25">
      <c r="A703" t="s">
        <v>133</v>
      </c>
      <c r="C703" s="6">
        <v>39911</v>
      </c>
      <c r="D703" s="5"/>
      <c r="E703" s="6"/>
      <c r="G703">
        <v>110</v>
      </c>
      <c r="H703" t="s">
        <v>115</v>
      </c>
      <c r="I703" s="7">
        <v>8.1</v>
      </c>
      <c r="J703">
        <v>750</v>
      </c>
      <c r="K703" s="5">
        <f t="shared" si="11"/>
        <v>164.6090534979424</v>
      </c>
      <c r="L703" s="5"/>
      <c r="M703" s="8"/>
      <c r="N703" s="8"/>
      <c r="O703" s="8"/>
      <c r="P703" s="8"/>
      <c r="Q703" s="5"/>
      <c r="R703" s="5"/>
      <c r="S703" s="5"/>
      <c r="T703" s="5"/>
      <c r="U703" s="5"/>
      <c r="V703" s="5"/>
      <c r="W703" s="5"/>
      <c r="X703" s="8"/>
      <c r="Y703" s="8"/>
      <c r="Z703" s="8"/>
      <c r="AA703" s="8"/>
      <c r="AB703" s="8"/>
      <c r="AC703" s="5"/>
      <c r="AD703" s="8"/>
      <c r="AE703" s="8"/>
      <c r="AF703" s="8"/>
      <c r="AG703" s="8"/>
      <c r="AH703" s="8"/>
      <c r="AI703" s="8"/>
      <c r="AJ703" s="5"/>
      <c r="AK703" s="8"/>
      <c r="AL703" s="8"/>
      <c r="AM703" s="8"/>
      <c r="AN703" s="8"/>
      <c r="AO703" s="8"/>
      <c r="AP703" s="8"/>
      <c r="AQ703" s="9"/>
      <c r="AR703" s="8"/>
      <c r="AS703" s="8"/>
      <c r="AT703" s="8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8"/>
      <c r="BJ703" s="5"/>
      <c r="BK703" s="5"/>
      <c r="BL703" s="5"/>
      <c r="BM703" s="8"/>
      <c r="BN703" s="8"/>
      <c r="BO703" s="7"/>
      <c r="BP703" s="5"/>
      <c r="BQ703" s="5"/>
      <c r="BR703" s="5"/>
      <c r="BS703" s="5"/>
      <c r="BT703" s="7"/>
      <c r="BU703" s="7"/>
      <c r="BV703" s="7"/>
      <c r="BW703" s="7"/>
      <c r="BX703" s="7"/>
      <c r="BY703" s="7"/>
      <c r="BZ703" s="7"/>
      <c r="CA703" s="5"/>
      <c r="CB703" s="5"/>
      <c r="CC703" s="5"/>
      <c r="CD703" s="5"/>
      <c r="CE703" s="5"/>
      <c r="CF703" s="5"/>
      <c r="CG703" s="5"/>
      <c r="CH703" s="5"/>
      <c r="CI703" s="5"/>
      <c r="CJ703" s="5">
        <v>2.4278831111945438</v>
      </c>
      <c r="CK703" s="8">
        <v>3.6375000000000002</v>
      </c>
      <c r="CL703" s="5"/>
      <c r="CM703" s="5"/>
      <c r="CN703" s="8"/>
      <c r="CO703" s="5"/>
      <c r="CP703" s="5"/>
      <c r="CQ703" s="5"/>
      <c r="CR703" s="8"/>
      <c r="CS703" s="8"/>
      <c r="CT703" s="8"/>
      <c r="CU703" s="8"/>
      <c r="CV703" s="8"/>
      <c r="CW703" s="8"/>
      <c r="CX703" s="8"/>
      <c r="CY703" s="8"/>
      <c r="CZ703" s="8"/>
      <c r="DA703" s="8"/>
      <c r="DB703" s="8"/>
      <c r="DC703" s="8"/>
      <c r="DD703" s="8"/>
      <c r="DE703" s="8"/>
      <c r="DF703" s="8"/>
      <c r="DG703" s="8"/>
      <c r="DH703" s="8"/>
      <c r="DI703" s="8"/>
      <c r="DJ703" s="8"/>
      <c r="DK703" s="8"/>
      <c r="DL703" s="8"/>
      <c r="DM703" s="8"/>
      <c r="DN703" s="8"/>
      <c r="DO703" s="8"/>
      <c r="DP703" s="8"/>
      <c r="DQ703" s="8"/>
      <c r="DR703" s="8"/>
      <c r="DS703" s="8"/>
      <c r="DT703" s="8"/>
      <c r="DU703" s="8"/>
      <c r="DV703" s="8"/>
      <c r="DW703" s="8"/>
      <c r="DX703" s="8"/>
      <c r="DY703" s="8"/>
      <c r="DZ703" s="8"/>
      <c r="EA703" s="8"/>
      <c r="EB703" s="8"/>
      <c r="EC703" s="8"/>
      <c r="ED703" s="8"/>
      <c r="EE703" s="8"/>
      <c r="EF703" s="8"/>
      <c r="EG703" s="8"/>
      <c r="EH703" s="8"/>
      <c r="EI703" s="8"/>
      <c r="EJ703" s="8"/>
      <c r="EK703" s="8"/>
      <c r="EL703" s="8"/>
      <c r="EM703" s="8"/>
      <c r="EN703" s="8"/>
      <c r="EO703" s="8"/>
      <c r="EP703" s="8"/>
      <c r="EQ703" s="8"/>
      <c r="ER703" s="8"/>
      <c r="ES703" s="8"/>
      <c r="ET703" s="8"/>
      <c r="EU703" s="8"/>
      <c r="EV703" s="8"/>
      <c r="EW703" s="8"/>
      <c r="EX703" s="8"/>
      <c r="EY703" s="8"/>
      <c r="EZ703" s="8"/>
      <c r="FA703" s="8"/>
      <c r="FB703" s="8"/>
      <c r="FC703" s="8"/>
      <c r="FD703" s="8"/>
      <c r="FE703" s="8"/>
      <c r="FF703" s="8"/>
      <c r="FG703" s="8"/>
      <c r="FH703" s="8"/>
      <c r="FI703" s="8"/>
      <c r="FJ703" s="8"/>
    </row>
    <row r="704" spans="1:166" x14ac:dyDescent="0.25">
      <c r="A704" t="s">
        <v>133</v>
      </c>
      <c r="C704" s="6">
        <v>39920</v>
      </c>
      <c r="D704" s="5"/>
      <c r="E704" s="6"/>
      <c r="G704">
        <v>119</v>
      </c>
      <c r="H704" t="s">
        <v>115</v>
      </c>
      <c r="I704" s="7">
        <v>8.1</v>
      </c>
      <c r="J704">
        <v>750</v>
      </c>
      <c r="K704" s="5">
        <f t="shared" si="11"/>
        <v>164.6090534979424</v>
      </c>
      <c r="L704" s="5"/>
      <c r="M704" s="8"/>
      <c r="N704" s="8"/>
      <c r="O704" s="8"/>
      <c r="P704" s="8"/>
      <c r="Q704" s="5"/>
      <c r="R704" s="5"/>
      <c r="S704" s="5"/>
      <c r="T704" s="5"/>
      <c r="U704" s="5"/>
      <c r="V704" s="5"/>
      <c r="W704" s="5"/>
      <c r="X704" s="8"/>
      <c r="Y704" s="8"/>
      <c r="Z704" s="8"/>
      <c r="AA704" s="8"/>
      <c r="AB704" s="8"/>
      <c r="AC704" s="5"/>
      <c r="AD704" s="8"/>
      <c r="AE704" s="8"/>
      <c r="AF704" s="8"/>
      <c r="AG704" s="8"/>
      <c r="AH704" s="8"/>
      <c r="AI704" s="8"/>
      <c r="AJ704" s="5"/>
      <c r="AK704" s="8"/>
      <c r="AL704" s="8"/>
      <c r="AM704" s="8"/>
      <c r="AN704" s="8"/>
      <c r="AO704" s="8"/>
      <c r="AP704" s="8"/>
      <c r="AQ704" s="9"/>
      <c r="AR704" s="8"/>
      <c r="AS704" s="8"/>
      <c r="AT704" s="8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8"/>
      <c r="BJ704" s="5"/>
      <c r="BK704" s="5"/>
      <c r="BL704" s="5"/>
      <c r="BM704" s="8"/>
      <c r="BN704" s="8"/>
      <c r="BO704" s="7"/>
      <c r="BP704" s="5"/>
      <c r="BQ704" s="5"/>
      <c r="BR704" s="5"/>
      <c r="BS704" s="5"/>
      <c r="BT704" s="7"/>
      <c r="BU704" s="7"/>
      <c r="BV704" s="7"/>
      <c r="BW704" s="7"/>
      <c r="BX704" s="7"/>
      <c r="BY704" s="7"/>
      <c r="BZ704" s="7"/>
      <c r="CA704" s="5"/>
      <c r="CB704" s="5"/>
      <c r="CC704" s="5"/>
      <c r="CD704" s="5"/>
      <c r="CE704" s="5"/>
      <c r="CF704" s="5"/>
      <c r="CG704" s="5"/>
      <c r="CH704" s="5"/>
      <c r="CI704" s="5"/>
      <c r="CJ704" s="5">
        <v>6.8247710823269303</v>
      </c>
      <c r="CK704" s="8">
        <v>4.0538461538461537</v>
      </c>
      <c r="CL704" s="5"/>
      <c r="CM704" s="5"/>
      <c r="CN704" s="8"/>
      <c r="CO704" s="5"/>
      <c r="CP704" s="5"/>
      <c r="CQ704" s="5"/>
      <c r="CR704" s="8"/>
      <c r="CS704" s="8"/>
      <c r="CT704" s="8"/>
      <c r="CU704" s="8"/>
      <c r="CV704" s="8"/>
      <c r="CW704" s="8"/>
      <c r="CX704" s="8"/>
      <c r="CY704" s="8"/>
      <c r="CZ704" s="8"/>
      <c r="DA704" s="8"/>
      <c r="DB704" s="8"/>
      <c r="DC704" s="8"/>
      <c r="DD704" s="8"/>
      <c r="DE704" s="8"/>
      <c r="DF704" s="8"/>
      <c r="DG704" s="8"/>
      <c r="DH704" s="8"/>
      <c r="DI704" s="8"/>
      <c r="DJ704" s="8"/>
      <c r="DK704" s="8"/>
      <c r="DL704" s="8"/>
      <c r="DM704" s="8"/>
      <c r="DN704" s="8"/>
      <c r="DO704" s="8"/>
      <c r="DP704" s="8"/>
      <c r="DQ704" s="8"/>
      <c r="DR704" s="8"/>
      <c r="DS704" s="8"/>
      <c r="DT704" s="8"/>
      <c r="DU704" s="8"/>
      <c r="DV704" s="8"/>
      <c r="DW704" s="8"/>
      <c r="DX704" s="8"/>
      <c r="DY704" s="8"/>
      <c r="DZ704" s="8"/>
      <c r="EA704" s="8"/>
      <c r="EB704" s="8"/>
      <c r="EC704" s="8"/>
      <c r="ED704" s="8"/>
      <c r="EE704" s="8"/>
      <c r="EF704" s="8"/>
      <c r="EG704" s="8"/>
      <c r="EH704" s="8"/>
      <c r="EI704" s="8"/>
      <c r="EJ704" s="8"/>
      <c r="EK704" s="8"/>
      <c r="EL704" s="8"/>
      <c r="EM704" s="8"/>
      <c r="EN704" s="8"/>
      <c r="EO704" s="8"/>
      <c r="EP704" s="8"/>
      <c r="EQ704" s="8"/>
      <c r="ER704" s="8"/>
      <c r="ES704" s="8"/>
      <c r="ET704" s="8"/>
      <c r="EU704" s="8"/>
      <c r="EV704" s="8"/>
      <c r="EW704" s="8"/>
      <c r="EX704" s="8"/>
      <c r="EY704" s="8"/>
      <c r="EZ704" s="8"/>
      <c r="FA704" s="8"/>
      <c r="FB704" s="8"/>
      <c r="FC704" s="8"/>
      <c r="FD704" s="8"/>
      <c r="FE704" s="8"/>
      <c r="FF704" s="8"/>
      <c r="FG704" s="8"/>
      <c r="FH704" s="8"/>
      <c r="FI704" s="8"/>
      <c r="FJ704" s="8"/>
    </row>
    <row r="705" spans="1:166" x14ac:dyDescent="0.25">
      <c r="A705" t="s">
        <v>133</v>
      </c>
      <c r="C705" s="6">
        <v>39922</v>
      </c>
      <c r="D705" s="5">
        <v>8</v>
      </c>
      <c r="E705" t="s">
        <v>208</v>
      </c>
      <c r="F705" t="s">
        <v>14</v>
      </c>
      <c r="G705">
        <v>121</v>
      </c>
      <c r="H705" t="s">
        <v>115</v>
      </c>
      <c r="I705" s="7">
        <v>8.1</v>
      </c>
      <c r="J705">
        <v>750</v>
      </c>
      <c r="K705" s="5">
        <f t="shared" si="11"/>
        <v>164.6090534979424</v>
      </c>
      <c r="L705" s="5"/>
      <c r="M705" s="8"/>
      <c r="N705" s="8"/>
      <c r="O705" s="8"/>
      <c r="P705" s="8"/>
      <c r="Q705" s="5"/>
      <c r="R705" s="5"/>
      <c r="S705" s="5"/>
      <c r="T705" s="5"/>
      <c r="U705" s="5">
        <v>121</v>
      </c>
      <c r="V705" s="5"/>
      <c r="W705" s="5"/>
      <c r="X705" s="8"/>
      <c r="Y705" s="8"/>
      <c r="Z705" s="8"/>
      <c r="AA705" s="8"/>
      <c r="AB705" s="8"/>
      <c r="AC705" s="5"/>
      <c r="AD705" s="8"/>
      <c r="AE705" s="8"/>
      <c r="AF705" s="8"/>
      <c r="AG705" s="8"/>
      <c r="AH705" s="8"/>
      <c r="AI705" s="8"/>
      <c r="AJ705" s="5"/>
      <c r="AK705" s="8"/>
      <c r="AL705" s="8"/>
      <c r="AM705" s="8"/>
      <c r="AN705" s="8"/>
      <c r="AO705" s="8"/>
      <c r="AP705" s="8"/>
      <c r="AQ705" s="9"/>
      <c r="AR705" s="8"/>
      <c r="AS705" s="8"/>
      <c r="AT705" s="8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8"/>
      <c r="BJ705" s="5"/>
      <c r="BK705" s="5"/>
      <c r="BL705" s="5"/>
      <c r="BM705" s="8"/>
      <c r="BN705" s="8"/>
      <c r="BO705" s="7"/>
      <c r="BP705" s="5"/>
      <c r="BQ705" s="5"/>
      <c r="BR705" s="5"/>
      <c r="BS705" s="5"/>
      <c r="BT705" s="7"/>
      <c r="BU705" s="7"/>
      <c r="BV705" s="7"/>
      <c r="BW705" s="7"/>
      <c r="BX705" s="7"/>
      <c r="BY705" s="7"/>
      <c r="BZ705" s="7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8"/>
      <c r="CL705" s="5"/>
      <c r="CM705" s="5"/>
      <c r="CN705" s="8"/>
      <c r="CO705" s="5"/>
      <c r="CP705" s="5"/>
      <c r="CQ705" s="5"/>
      <c r="CR705" s="8"/>
      <c r="CS705" s="8"/>
      <c r="CT705" s="8"/>
      <c r="CU705" s="8"/>
      <c r="CV705" s="8"/>
      <c r="CW705" s="8"/>
      <c r="CX705" s="8"/>
      <c r="CY705" s="8"/>
      <c r="CZ705" s="8"/>
      <c r="DA705" s="8"/>
      <c r="DB705" s="8"/>
      <c r="DC705" s="8"/>
      <c r="DD705" s="8"/>
      <c r="DE705" s="8"/>
      <c r="DF705" s="8"/>
      <c r="DG705" s="8"/>
      <c r="DH705" s="8"/>
      <c r="DI705" s="8"/>
      <c r="DJ705" s="8"/>
      <c r="DK705" s="8"/>
      <c r="DL705" s="8"/>
      <c r="DM705" s="8"/>
      <c r="DN705" s="8"/>
      <c r="DO705" s="8"/>
      <c r="DP705" s="8"/>
      <c r="DQ705" s="8"/>
      <c r="DR705" s="8"/>
      <c r="DS705" s="8"/>
      <c r="DT705" s="8"/>
      <c r="DU705" s="8"/>
      <c r="DV705" s="8"/>
      <c r="DW705" s="8"/>
      <c r="DX705" s="8"/>
      <c r="DY705" s="8"/>
      <c r="DZ705" s="8"/>
      <c r="EA705" s="8"/>
      <c r="EB705" s="8"/>
      <c r="EC705" s="8"/>
      <c r="ED705" s="8"/>
      <c r="EE705" s="8"/>
      <c r="EF705" s="8"/>
      <c r="EG705" s="8"/>
      <c r="EH705" s="8"/>
      <c r="EI705" s="8"/>
      <c r="EJ705" s="8"/>
      <c r="EK705" s="8"/>
      <c r="EL705" s="8"/>
      <c r="EM705" s="8"/>
      <c r="EN705" s="8"/>
      <c r="EO705" s="8"/>
      <c r="EP705" s="8"/>
      <c r="EQ705" s="8"/>
      <c r="ER705" s="8"/>
      <c r="ES705" s="8"/>
      <c r="ET705" s="8"/>
      <c r="EU705" s="8"/>
      <c r="EV705" s="8"/>
      <c r="EW705" s="8"/>
      <c r="EX705" s="8"/>
      <c r="EY705" s="8"/>
      <c r="EZ705" s="8"/>
      <c r="FA705" s="8"/>
      <c r="FB705" s="8"/>
      <c r="FC705" s="8"/>
      <c r="FD705" s="8"/>
      <c r="FE705" s="8"/>
      <c r="FF705" s="8"/>
      <c r="FG705" s="8"/>
      <c r="FH705" s="8"/>
      <c r="FI705" s="8"/>
      <c r="FJ705" s="8"/>
    </row>
    <row r="706" spans="1:166" x14ac:dyDescent="0.25">
      <c r="A706" t="s">
        <v>133</v>
      </c>
      <c r="C706" s="6">
        <v>39925</v>
      </c>
      <c r="D706" s="5"/>
      <c r="E706" s="6"/>
      <c r="G706">
        <v>124</v>
      </c>
      <c r="H706" t="s">
        <v>115</v>
      </c>
      <c r="I706" s="7">
        <v>8.1</v>
      </c>
      <c r="J706">
        <v>750</v>
      </c>
      <c r="K706" s="5">
        <f t="shared" si="11"/>
        <v>164.6090534979424</v>
      </c>
      <c r="L706" s="5"/>
      <c r="M706" s="8"/>
      <c r="N706" s="8"/>
      <c r="O706" s="8"/>
      <c r="P706" s="8"/>
      <c r="Q706" s="5"/>
      <c r="R706" s="5"/>
      <c r="S706" s="5"/>
      <c r="T706" s="5"/>
      <c r="U706" s="5"/>
      <c r="V706" s="5"/>
      <c r="W706" s="5"/>
      <c r="X706" s="8"/>
      <c r="Y706" s="8"/>
      <c r="Z706" s="8"/>
      <c r="AA706" s="8"/>
      <c r="AB706" s="8"/>
      <c r="AC706" s="5"/>
      <c r="AD706" s="8"/>
      <c r="AE706" s="8"/>
      <c r="AF706" s="8"/>
      <c r="AG706" s="8"/>
      <c r="AH706" s="8"/>
      <c r="AI706" s="8"/>
      <c r="AJ706" s="5"/>
      <c r="AK706" s="8"/>
      <c r="AL706" s="8"/>
      <c r="AM706" s="8"/>
      <c r="AN706" s="8"/>
      <c r="AO706" s="8"/>
      <c r="AP706" s="8"/>
      <c r="AQ706" s="9"/>
      <c r="AR706" s="8"/>
      <c r="AS706" s="8"/>
      <c r="AT706" s="8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8"/>
      <c r="BJ706" s="5"/>
      <c r="BK706" s="5"/>
      <c r="BL706" s="5"/>
      <c r="BM706" s="8"/>
      <c r="BN706" s="8"/>
      <c r="BO706" s="7"/>
      <c r="BP706" s="5"/>
      <c r="BQ706" s="5"/>
      <c r="BR706" s="5"/>
      <c r="BS706" s="5"/>
      <c r="BT706" s="7"/>
      <c r="BU706" s="7"/>
      <c r="BV706" s="7"/>
      <c r="BW706" s="7"/>
      <c r="BX706" s="7"/>
      <c r="BY706" s="7"/>
      <c r="BZ706" s="7"/>
      <c r="CA706" s="5"/>
      <c r="CB706" s="5"/>
      <c r="CC706" s="5"/>
      <c r="CD706" s="5"/>
      <c r="CE706" s="5"/>
      <c r="CF706" s="5"/>
      <c r="CG706" s="5"/>
      <c r="CH706" s="5"/>
      <c r="CI706" s="5"/>
      <c r="CJ706" s="5">
        <v>8.2639801430865827</v>
      </c>
      <c r="CK706" s="8">
        <v>4.1875</v>
      </c>
      <c r="CL706" s="5"/>
      <c r="CM706" s="5"/>
      <c r="CN706" s="8"/>
      <c r="CO706" s="5"/>
      <c r="CP706" s="5"/>
      <c r="CQ706" s="5"/>
      <c r="CR706" s="8"/>
      <c r="CS706" s="8"/>
      <c r="CT706" s="8"/>
      <c r="CU706" s="8"/>
      <c r="CV706" s="8"/>
      <c r="CW706" s="8"/>
      <c r="CX706" s="8"/>
      <c r="CY706" s="8"/>
      <c r="CZ706" s="8"/>
      <c r="DA706" s="8"/>
      <c r="DB706" s="8"/>
      <c r="DC706" s="8"/>
      <c r="DD706" s="8"/>
      <c r="DE706" s="8"/>
      <c r="DF706" s="8"/>
      <c r="DG706" s="8"/>
      <c r="DH706" s="8"/>
      <c r="DI706" s="8"/>
      <c r="DJ706" s="8"/>
      <c r="DK706" s="8"/>
      <c r="DL706" s="8"/>
      <c r="DM706" s="8"/>
      <c r="DN706" s="8"/>
      <c r="DO706" s="8"/>
      <c r="DP706" s="8"/>
      <c r="DQ706" s="8"/>
      <c r="DR706" s="8"/>
      <c r="DS706" s="8"/>
      <c r="DT706" s="8"/>
      <c r="DU706" s="8"/>
      <c r="DV706" s="8"/>
      <c r="DW706" s="8"/>
      <c r="DX706" s="8"/>
      <c r="DY706" s="8"/>
      <c r="DZ706" s="8"/>
      <c r="EA706" s="8"/>
      <c r="EB706" s="8"/>
      <c r="EC706" s="8"/>
      <c r="ED706" s="8"/>
      <c r="EE706" s="8"/>
      <c r="EF706" s="8"/>
      <c r="EG706" s="8"/>
      <c r="EH706" s="8"/>
      <c r="EI706" s="8"/>
      <c r="EJ706" s="8"/>
      <c r="EK706" s="8"/>
      <c r="EL706" s="8"/>
      <c r="EM706" s="8"/>
      <c r="EN706" s="8"/>
      <c r="EO706" s="8"/>
      <c r="EP706" s="8"/>
      <c r="EQ706" s="8"/>
      <c r="ER706" s="8"/>
      <c r="ES706" s="8"/>
      <c r="ET706" s="8"/>
      <c r="EU706" s="8"/>
      <c r="EV706" s="8"/>
      <c r="EW706" s="8"/>
      <c r="EX706" s="8"/>
      <c r="EY706" s="8"/>
      <c r="EZ706" s="8"/>
      <c r="FA706" s="8"/>
      <c r="FB706" s="8"/>
      <c r="FC706" s="8"/>
      <c r="FD706" s="8"/>
      <c r="FE706" s="8"/>
      <c r="FF706" s="8"/>
      <c r="FG706" s="8"/>
      <c r="FH706" s="8"/>
      <c r="FI706" s="8"/>
      <c r="FJ706" s="8"/>
    </row>
    <row r="707" spans="1:166" x14ac:dyDescent="0.25">
      <c r="A707" t="s">
        <v>133</v>
      </c>
      <c r="C707" s="6">
        <v>39932</v>
      </c>
      <c r="D707" s="5"/>
      <c r="E707" s="6"/>
      <c r="G707" s="5">
        <v>131</v>
      </c>
      <c r="H707" t="s">
        <v>115</v>
      </c>
      <c r="I707" s="7">
        <v>8.1</v>
      </c>
      <c r="J707">
        <v>750</v>
      </c>
      <c r="K707" s="5">
        <f t="shared" si="11"/>
        <v>164.6090534979424</v>
      </c>
      <c r="L707" s="5"/>
      <c r="M707" s="8"/>
      <c r="N707" s="8"/>
      <c r="O707" s="8"/>
      <c r="P707" s="8"/>
      <c r="Q707" s="5"/>
      <c r="R707" s="5"/>
      <c r="S707" s="5"/>
      <c r="T707" s="5"/>
      <c r="U707" s="5"/>
      <c r="V707" s="5"/>
      <c r="W707" s="5"/>
      <c r="X707" s="8"/>
      <c r="Y707" s="8"/>
      <c r="Z707" s="8"/>
      <c r="AA707" s="8"/>
      <c r="AB707" s="8"/>
      <c r="AC707" s="5">
        <v>531.77593464278505</v>
      </c>
      <c r="AD707" s="8"/>
      <c r="AE707" s="8"/>
      <c r="AF707" s="8"/>
      <c r="AG707" s="8"/>
      <c r="AH707" s="8"/>
      <c r="AI707" s="8"/>
      <c r="AJ707" s="5">
        <v>256.9212842562178</v>
      </c>
      <c r="AK707" s="8">
        <v>3.0324763641624055</v>
      </c>
      <c r="AL707" s="8"/>
      <c r="AM707" s="8"/>
      <c r="AN707" s="8"/>
      <c r="AO707" s="8"/>
      <c r="AP707" s="8"/>
      <c r="AQ707" s="9">
        <f>AK707/AJ707</f>
        <v>1.1803134072528738E-2</v>
      </c>
      <c r="AR707" s="8"/>
      <c r="AS707" s="8"/>
      <c r="AT707" s="8"/>
      <c r="AU707" s="5">
        <v>0</v>
      </c>
      <c r="AV707" s="5"/>
      <c r="AW707" s="5"/>
      <c r="AX707" s="5"/>
      <c r="AY707" s="5">
        <v>665.33904389240968</v>
      </c>
      <c r="AZ707" s="5"/>
      <c r="BA707" s="5"/>
      <c r="BB707" s="5"/>
      <c r="BC707" s="5"/>
      <c r="BD707" s="5"/>
      <c r="BE707" s="5"/>
      <c r="BF707" s="5">
        <v>6.7579626444548664</v>
      </c>
      <c r="BG707" s="5">
        <v>29.53062439754213</v>
      </c>
      <c r="BH707" s="5">
        <v>701.62763093440674</v>
      </c>
      <c r="BI707" s="8"/>
      <c r="BJ707" s="5"/>
      <c r="BK707" s="5">
        <f>AC707+AJ707+BH707</f>
        <v>1490.3248498334096</v>
      </c>
      <c r="BL707" s="5"/>
      <c r="BM707" s="8">
        <f>BH707/BK707</f>
        <v>0.47078838617824531</v>
      </c>
      <c r="BN707" s="8"/>
      <c r="BO707" s="7"/>
      <c r="BP707" s="5"/>
      <c r="BQ707" s="5"/>
      <c r="BR707" s="5"/>
      <c r="BS707" s="5"/>
      <c r="BT707" s="7"/>
      <c r="BU707" s="7"/>
      <c r="BV707" s="7"/>
      <c r="BW707" s="7"/>
      <c r="BX707" s="8">
        <f>AC707/BK707</f>
        <v>0.35681880678714284</v>
      </c>
      <c r="BY707" s="8">
        <f>AJ707/BK707</f>
        <v>0.17239280703461179</v>
      </c>
      <c r="BZ707" s="8">
        <f>BH707/BK707</f>
        <v>0.47078838617824531</v>
      </c>
      <c r="CA707" s="5">
        <v>135.97294770715459</v>
      </c>
      <c r="CB707" s="5">
        <v>0</v>
      </c>
      <c r="CC707" s="5">
        <v>124.91400097718389</v>
      </c>
      <c r="CD707" s="5">
        <v>4.5497963679192805</v>
      </c>
      <c r="CE707" s="5"/>
      <c r="CF707" s="5"/>
      <c r="CG707" s="5"/>
      <c r="CH707" s="5"/>
      <c r="CI707" s="5">
        <v>6.5091503620514244</v>
      </c>
      <c r="CJ707" s="5">
        <v>12.335481717873307</v>
      </c>
      <c r="CK707" s="8">
        <v>4.4047619047619051</v>
      </c>
      <c r="CL707" s="5"/>
      <c r="CM707" s="5"/>
      <c r="CN707" s="8"/>
      <c r="CO707" s="5"/>
      <c r="CP707" s="5"/>
      <c r="CQ707" s="5"/>
      <c r="CR707" s="8"/>
      <c r="CS707" s="8"/>
      <c r="CT707" s="8"/>
      <c r="CU707" s="8"/>
      <c r="CV707" s="8"/>
      <c r="CW707" s="8"/>
      <c r="CX707" s="8"/>
      <c r="CY707" s="8"/>
      <c r="CZ707" s="8"/>
      <c r="DA707" s="8"/>
      <c r="DB707" s="8"/>
      <c r="DC707" s="8"/>
      <c r="DD707" s="8"/>
      <c r="DE707" s="8"/>
      <c r="DF707" s="8"/>
      <c r="DG707" s="8"/>
      <c r="DH707" s="8"/>
      <c r="DI707" s="8"/>
      <c r="DJ707" s="8"/>
      <c r="DK707" s="8"/>
      <c r="DL707" s="8"/>
      <c r="DM707" s="8"/>
      <c r="DN707" s="8"/>
      <c r="DO707" s="8"/>
      <c r="DP707" s="8"/>
      <c r="DQ707" s="8"/>
      <c r="DR707" s="8"/>
      <c r="DS707" s="8"/>
      <c r="DT707" s="8"/>
      <c r="DU707" s="8"/>
      <c r="DV707" s="8"/>
      <c r="DW707" s="8"/>
      <c r="DX707" s="8"/>
      <c r="DY707" s="8"/>
      <c r="DZ707" s="8"/>
      <c r="EA707" s="8"/>
      <c r="EB707" s="8"/>
      <c r="EC707" s="8"/>
      <c r="ED707" s="8"/>
      <c r="EE707" s="8"/>
      <c r="EF707" s="8"/>
      <c r="EG707" s="8"/>
      <c r="EH707" s="8"/>
      <c r="EI707" s="8"/>
      <c r="EJ707" s="8"/>
      <c r="EK707" s="8"/>
      <c r="EL707" s="8"/>
      <c r="EM707" s="8"/>
      <c r="EN707" s="8"/>
      <c r="EO707" s="8"/>
      <c r="EP707" s="8"/>
      <c r="EQ707" s="8"/>
      <c r="ER707" s="8"/>
      <c r="ES707" s="8"/>
      <c r="ET707" s="8"/>
      <c r="EU707" s="8"/>
      <c r="EV707" s="8"/>
      <c r="EW707" s="8"/>
      <c r="EX707" s="8"/>
      <c r="EY707" s="8"/>
      <c r="EZ707" s="8"/>
      <c r="FA707" s="8"/>
      <c r="FB707" s="8"/>
      <c r="FC707" s="8"/>
      <c r="FD707" s="8"/>
      <c r="FE707" s="8"/>
      <c r="FF707" s="8"/>
      <c r="FG707" s="8"/>
      <c r="FH707" s="8"/>
      <c r="FI707" s="8"/>
      <c r="FJ707" s="8"/>
    </row>
    <row r="708" spans="1:166" x14ac:dyDescent="0.25">
      <c r="A708" t="s">
        <v>133</v>
      </c>
      <c r="C708" s="6">
        <v>39939</v>
      </c>
      <c r="D708" s="5"/>
      <c r="E708" s="6"/>
      <c r="G708">
        <v>138</v>
      </c>
      <c r="H708" t="s">
        <v>115</v>
      </c>
      <c r="I708" s="7">
        <v>8.1</v>
      </c>
      <c r="J708">
        <v>750</v>
      </c>
      <c r="K708" s="5">
        <f t="shared" si="11"/>
        <v>164.6090534979424</v>
      </c>
      <c r="L708" s="5"/>
      <c r="M708" s="8"/>
      <c r="N708" s="8"/>
      <c r="O708" s="8"/>
      <c r="P708" s="8"/>
      <c r="Q708" s="5"/>
      <c r="R708" s="5"/>
      <c r="S708" s="5"/>
      <c r="T708" s="5"/>
      <c r="U708" s="5"/>
      <c r="V708" s="5"/>
      <c r="W708" s="5"/>
      <c r="X708" s="8"/>
      <c r="Y708" s="8"/>
      <c r="Z708" s="8"/>
      <c r="AA708" s="8"/>
      <c r="AB708" s="8"/>
      <c r="AC708" s="5"/>
      <c r="AD708" s="8"/>
      <c r="AE708" s="8"/>
      <c r="AF708" s="8"/>
      <c r="AG708" s="8"/>
      <c r="AH708" s="8"/>
      <c r="AI708" s="8"/>
      <c r="AJ708" s="5"/>
      <c r="AK708" s="8"/>
      <c r="AL708" s="8"/>
      <c r="AM708" s="8"/>
      <c r="AN708" s="8"/>
      <c r="AO708" s="8"/>
      <c r="AP708" s="8"/>
      <c r="AQ708" s="9"/>
      <c r="AR708" s="8"/>
      <c r="AS708" s="8"/>
      <c r="AT708" s="8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8"/>
      <c r="BJ708" s="5"/>
      <c r="BK708" s="5"/>
      <c r="BL708" s="5"/>
      <c r="BM708" s="8"/>
      <c r="BN708" s="8"/>
      <c r="BO708" s="7"/>
      <c r="BP708" s="5"/>
      <c r="BQ708" s="5"/>
      <c r="BR708" s="5"/>
      <c r="BS708" s="5"/>
      <c r="BT708" s="7"/>
      <c r="BU708" s="7"/>
      <c r="BV708" s="7"/>
      <c r="BW708" s="7"/>
      <c r="BX708" s="7"/>
      <c r="BY708" s="7"/>
      <c r="BZ708" s="7"/>
      <c r="CA708" s="5"/>
      <c r="CB708" s="5"/>
      <c r="CC708" s="5"/>
      <c r="CD708" s="5"/>
      <c r="CE708" s="5"/>
      <c r="CF708" s="5"/>
      <c r="CG708" s="5"/>
      <c r="CH708" s="5"/>
      <c r="CI708" s="5"/>
      <c r="CJ708" s="5">
        <v>39.498988382037005</v>
      </c>
      <c r="CK708" s="8">
        <v>5.6224531562940436</v>
      </c>
      <c r="CL708" s="5"/>
      <c r="CM708" s="5"/>
      <c r="CN708" s="8"/>
      <c r="CO708" s="5"/>
      <c r="CP708" s="5"/>
      <c r="CQ708" s="5"/>
      <c r="CR708" s="8"/>
      <c r="CS708" s="8"/>
      <c r="CT708" s="8"/>
      <c r="CU708" s="8"/>
      <c r="CV708" s="8"/>
      <c r="CW708" s="8"/>
      <c r="CX708" s="8"/>
      <c r="CY708" s="8"/>
      <c r="CZ708" s="8"/>
      <c r="DA708" s="8"/>
      <c r="DB708" s="8"/>
      <c r="DC708" s="8"/>
      <c r="DD708" s="8"/>
      <c r="DE708" s="8"/>
      <c r="DF708" s="8"/>
      <c r="DG708" s="8"/>
      <c r="DH708" s="8"/>
      <c r="DI708" s="8"/>
      <c r="DJ708" s="8"/>
      <c r="DK708" s="8"/>
      <c r="DL708" s="8"/>
      <c r="DM708" s="8"/>
      <c r="DN708" s="8"/>
      <c r="DO708" s="8"/>
      <c r="DP708" s="8"/>
      <c r="DQ708" s="8"/>
      <c r="DR708" s="8"/>
      <c r="DS708" s="8"/>
      <c r="DT708" s="8"/>
      <c r="DU708" s="8"/>
      <c r="DV708" s="8"/>
      <c r="DW708" s="8"/>
      <c r="DX708" s="8"/>
      <c r="DY708" s="8"/>
      <c r="DZ708" s="8"/>
      <c r="EA708" s="8"/>
      <c r="EB708" s="8"/>
      <c r="EC708" s="8"/>
      <c r="ED708" s="8"/>
      <c r="EE708" s="8"/>
      <c r="EF708" s="8"/>
      <c r="EG708" s="8"/>
      <c r="EH708" s="8"/>
      <c r="EI708" s="8"/>
      <c r="EJ708" s="8"/>
      <c r="EK708" s="8"/>
      <c r="EL708" s="8"/>
      <c r="EM708" s="8"/>
      <c r="EN708" s="8"/>
      <c r="EO708" s="8"/>
      <c r="EP708" s="8"/>
      <c r="EQ708" s="8"/>
      <c r="ER708" s="8"/>
      <c r="ES708" s="8"/>
      <c r="ET708" s="8"/>
      <c r="EU708" s="8"/>
      <c r="EV708" s="8"/>
      <c r="EW708" s="8"/>
      <c r="EX708" s="8"/>
      <c r="EY708" s="8"/>
      <c r="EZ708" s="8"/>
      <c r="FA708" s="8"/>
      <c r="FB708" s="8"/>
      <c r="FC708" s="8"/>
      <c r="FD708" s="8"/>
      <c r="FE708" s="8"/>
      <c r="FF708" s="8"/>
      <c r="FG708" s="8"/>
      <c r="FH708" s="8"/>
      <c r="FI708" s="8"/>
      <c r="FJ708" s="8"/>
    </row>
    <row r="709" spans="1:166" x14ac:dyDescent="0.25">
      <c r="A709" t="s">
        <v>133</v>
      </c>
      <c r="C709" s="6">
        <v>39944</v>
      </c>
      <c r="D709" s="5">
        <v>9</v>
      </c>
      <c r="E709" s="6" t="s">
        <v>207</v>
      </c>
      <c r="F709" t="s">
        <v>15</v>
      </c>
      <c r="G709">
        <v>143</v>
      </c>
      <c r="H709" t="s">
        <v>115</v>
      </c>
      <c r="I709" s="7">
        <v>8.1</v>
      </c>
      <c r="J709">
        <v>750</v>
      </c>
      <c r="K709" s="5">
        <f t="shared" si="11"/>
        <v>164.6090534979424</v>
      </c>
      <c r="L709" s="5"/>
      <c r="M709" s="8"/>
      <c r="N709" s="8"/>
      <c r="O709" s="8"/>
      <c r="P709" s="8"/>
      <c r="Q709" s="5"/>
      <c r="R709" s="5"/>
      <c r="S709" s="5"/>
      <c r="T709" s="5"/>
      <c r="U709" s="5"/>
      <c r="V709" s="5">
        <v>143</v>
      </c>
      <c r="W709" s="5"/>
      <c r="X709" s="8"/>
      <c r="Y709" s="8"/>
      <c r="Z709" s="8"/>
      <c r="AA709" s="8"/>
      <c r="AB709" s="8"/>
      <c r="AC709" s="5"/>
      <c r="AD709" s="8"/>
      <c r="AE709" s="8"/>
      <c r="AF709" s="8"/>
      <c r="AG709" s="8"/>
      <c r="AH709" s="8"/>
      <c r="AI709" s="8"/>
      <c r="AJ709" s="5"/>
      <c r="AK709" s="8"/>
      <c r="AL709" s="8"/>
      <c r="AM709" s="8"/>
      <c r="AN709" s="8"/>
      <c r="AO709" s="8"/>
      <c r="AP709" s="8"/>
      <c r="AQ709" s="9"/>
      <c r="AR709" s="8"/>
      <c r="AS709" s="8"/>
      <c r="AT709" s="8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8"/>
      <c r="BJ709" s="5"/>
      <c r="BK709" s="5"/>
      <c r="BL709" s="5"/>
      <c r="BM709" s="8"/>
      <c r="BN709" s="8"/>
      <c r="BO709" s="7"/>
      <c r="BP709" s="5"/>
      <c r="BQ709" s="5"/>
      <c r="BR709" s="5"/>
      <c r="BS709" s="5"/>
      <c r="BT709" s="7"/>
      <c r="BU709" s="7"/>
      <c r="BV709" s="7"/>
      <c r="BW709" s="7"/>
      <c r="BX709" s="7"/>
      <c r="BY709" s="7"/>
      <c r="BZ709" s="7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8"/>
      <c r="CL709" s="5"/>
      <c r="CM709" s="5"/>
      <c r="CN709" s="8"/>
      <c r="CO709" s="5"/>
      <c r="CP709" s="5"/>
      <c r="CQ709" s="5"/>
      <c r="CR709" s="8"/>
      <c r="CS709" s="8"/>
      <c r="CT709" s="8"/>
      <c r="CU709" s="8"/>
      <c r="CV709" s="8"/>
      <c r="CW709" s="8"/>
      <c r="CX709" s="8"/>
      <c r="CY709" s="8"/>
      <c r="CZ709" s="8"/>
      <c r="DA709" s="8"/>
      <c r="DB709" s="8"/>
      <c r="DC709" s="8"/>
      <c r="DD709" s="8"/>
      <c r="DE709" s="8"/>
      <c r="DF709" s="8"/>
      <c r="DG709" s="8"/>
      <c r="DH709" s="8"/>
      <c r="DI709" s="8"/>
      <c r="DJ709" s="8"/>
      <c r="DK709" s="8"/>
      <c r="DL709" s="8"/>
      <c r="DM709" s="8"/>
      <c r="DN709" s="8"/>
      <c r="DO709" s="8"/>
      <c r="DP709" s="8"/>
      <c r="DQ709" s="8"/>
      <c r="DR709" s="8"/>
      <c r="DS709" s="8"/>
      <c r="DT709" s="8"/>
      <c r="DU709" s="8"/>
      <c r="DV709" s="8"/>
      <c r="DW709" s="8"/>
      <c r="DX709" s="8"/>
      <c r="DY709" s="8"/>
      <c r="DZ709" s="8"/>
      <c r="EA709" s="8"/>
      <c r="EB709" s="8"/>
      <c r="EC709" s="8"/>
      <c r="ED709" s="8"/>
      <c r="EE709" s="8"/>
      <c r="EF709" s="8"/>
      <c r="EG709" s="8"/>
      <c r="EH709" s="8"/>
      <c r="EI709" s="8"/>
      <c r="EJ709" s="8"/>
      <c r="EK709" s="8"/>
      <c r="EL709" s="8"/>
      <c r="EM709" s="8"/>
      <c r="EN709" s="8"/>
      <c r="EO709" s="8"/>
      <c r="EP709" s="8"/>
      <c r="EQ709" s="8"/>
      <c r="ER709" s="8"/>
      <c r="ES709" s="8"/>
      <c r="ET709" s="8"/>
      <c r="EU709" s="8"/>
      <c r="EV709" s="8"/>
      <c r="EW709" s="8"/>
      <c r="EX709" s="8"/>
      <c r="EY709" s="8"/>
      <c r="EZ709" s="8"/>
      <c r="FA709" s="8"/>
      <c r="FB709" s="8"/>
      <c r="FC709" s="8"/>
      <c r="FD709" s="8"/>
      <c r="FE709" s="8"/>
      <c r="FF709" s="8"/>
      <c r="FG709" s="8"/>
      <c r="FH709" s="8"/>
      <c r="FI709" s="8"/>
      <c r="FJ709" s="8"/>
    </row>
    <row r="710" spans="1:166" x14ac:dyDescent="0.25">
      <c r="A710" t="s">
        <v>133</v>
      </c>
      <c r="C710" s="6">
        <v>39946</v>
      </c>
      <c r="D710" s="5"/>
      <c r="E710" s="6"/>
      <c r="G710">
        <v>145</v>
      </c>
      <c r="H710" t="s">
        <v>115</v>
      </c>
      <c r="I710" s="7">
        <v>8.1</v>
      </c>
      <c r="J710">
        <v>750</v>
      </c>
      <c r="K710" s="5">
        <f t="shared" si="11"/>
        <v>164.6090534979424</v>
      </c>
      <c r="L710" s="5"/>
      <c r="M710" s="8"/>
      <c r="N710" s="8"/>
      <c r="O710" s="8"/>
      <c r="P710" s="8"/>
      <c r="Q710" s="5"/>
      <c r="R710" s="5"/>
      <c r="S710" s="5"/>
      <c r="T710" s="5"/>
      <c r="U710" s="5"/>
      <c r="V710" s="5"/>
      <c r="W710" s="5"/>
      <c r="X710" s="8"/>
      <c r="Y710" s="8"/>
      <c r="Z710" s="8"/>
      <c r="AA710" s="8"/>
      <c r="AB710" s="8"/>
      <c r="AC710" s="5"/>
      <c r="AD710" s="8"/>
      <c r="AE710" s="8"/>
      <c r="AF710" s="8"/>
      <c r="AG710" s="8"/>
      <c r="AH710" s="8"/>
      <c r="AI710" s="8"/>
      <c r="AJ710" s="5"/>
      <c r="AK710" s="8"/>
      <c r="AL710" s="8"/>
      <c r="AM710" s="8"/>
      <c r="AN710" s="8"/>
      <c r="AO710" s="8"/>
      <c r="AP710" s="8"/>
      <c r="AQ710" s="9"/>
      <c r="AR710" s="8"/>
      <c r="AS710" s="8"/>
      <c r="AT710" s="8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8"/>
      <c r="BJ710" s="5"/>
      <c r="BK710" s="5"/>
      <c r="BL710" s="5"/>
      <c r="BM710" s="8"/>
      <c r="BN710" s="8"/>
      <c r="BO710" s="7"/>
      <c r="BP710" s="5"/>
      <c r="BQ710" s="5"/>
      <c r="BR710" s="5"/>
      <c r="BS710" s="5"/>
      <c r="BT710" s="7"/>
      <c r="BU710" s="7"/>
      <c r="BV710" s="7"/>
      <c r="BW710" s="7"/>
      <c r="BX710" s="7"/>
      <c r="BY710" s="7"/>
      <c r="BZ710" s="7"/>
      <c r="CA710" s="5"/>
      <c r="CB710" s="5"/>
      <c r="CC710" s="5"/>
      <c r="CD710" s="5"/>
      <c r="CE710" s="5"/>
      <c r="CF710" s="5"/>
      <c r="CG710" s="5"/>
      <c r="CH710" s="5"/>
      <c r="CI710" s="5"/>
      <c r="CJ710" s="5">
        <v>63.546294558121097</v>
      </c>
      <c r="CK710" s="8">
        <v>4.9629558475145101</v>
      </c>
      <c r="CL710" s="5"/>
      <c r="CM710" s="5"/>
      <c r="CN710" s="8"/>
      <c r="CO710" s="5"/>
      <c r="CP710" s="5"/>
      <c r="CQ710" s="5"/>
      <c r="CR710" s="8"/>
      <c r="CS710" s="8"/>
      <c r="CT710" s="8"/>
      <c r="CU710" s="8"/>
      <c r="CV710" s="8"/>
      <c r="CW710" s="8"/>
      <c r="CX710" s="8"/>
      <c r="CY710" s="8"/>
      <c r="CZ710" s="8"/>
      <c r="DA710" s="8"/>
      <c r="DB710" s="8"/>
      <c r="DC710" s="8"/>
      <c r="DD710" s="8"/>
      <c r="DE710" s="8"/>
      <c r="DF710" s="8"/>
      <c r="DG710" s="8"/>
      <c r="DH710" s="8"/>
      <c r="DI710" s="8"/>
      <c r="DJ710" s="8"/>
      <c r="DK710" s="8"/>
      <c r="DL710" s="8"/>
      <c r="DM710" s="8"/>
      <c r="DN710" s="8"/>
      <c r="DO710" s="8"/>
      <c r="DP710" s="8"/>
      <c r="DQ710" s="8"/>
      <c r="DR710" s="8"/>
      <c r="DS710" s="8"/>
      <c r="DT710" s="8"/>
      <c r="DU710" s="8"/>
      <c r="DV710" s="8"/>
      <c r="DW710" s="8"/>
      <c r="DX710" s="8"/>
      <c r="DY710" s="8"/>
      <c r="DZ710" s="8"/>
      <c r="EA710" s="8"/>
      <c r="EB710" s="8"/>
      <c r="EC710" s="8"/>
      <c r="ED710" s="8"/>
      <c r="EE710" s="8"/>
      <c r="EF710" s="8"/>
      <c r="EG710" s="8"/>
      <c r="EH710" s="8"/>
      <c r="EI710" s="8"/>
      <c r="EJ710" s="8"/>
      <c r="EK710" s="8"/>
      <c r="EL710" s="8"/>
      <c r="EM710" s="8"/>
      <c r="EN710" s="8"/>
      <c r="EO710" s="8"/>
      <c r="EP710" s="8"/>
      <c r="EQ710" s="8"/>
      <c r="ER710" s="8"/>
      <c r="ES710" s="8"/>
      <c r="ET710" s="8"/>
      <c r="EU710" s="8"/>
      <c r="EV710" s="8"/>
      <c r="EW710" s="8"/>
      <c r="EX710" s="8"/>
      <c r="EY710" s="8"/>
      <c r="EZ710" s="8"/>
      <c r="FA710" s="8"/>
      <c r="FB710" s="8"/>
      <c r="FC710" s="8"/>
      <c r="FD710" s="8"/>
      <c r="FE710" s="8"/>
      <c r="FF710" s="8"/>
      <c r="FG710" s="8"/>
      <c r="FH710" s="8"/>
      <c r="FI710" s="8"/>
      <c r="FJ710" s="8"/>
    </row>
    <row r="711" spans="1:166" x14ac:dyDescent="0.25">
      <c r="A711" t="s">
        <v>133</v>
      </c>
      <c r="C711" s="6">
        <v>39954</v>
      </c>
      <c r="D711" s="5"/>
      <c r="E711" s="6"/>
      <c r="G711">
        <v>153</v>
      </c>
      <c r="H711" t="s">
        <v>115</v>
      </c>
      <c r="I711" s="7">
        <v>8.1</v>
      </c>
      <c r="J711">
        <v>750</v>
      </c>
      <c r="K711" s="5">
        <f t="shared" si="11"/>
        <v>164.6090534979424</v>
      </c>
      <c r="L711" s="5"/>
      <c r="M711" s="8"/>
      <c r="N711" s="8"/>
      <c r="O711" s="8"/>
      <c r="P711" s="8"/>
      <c r="Q711" s="5"/>
      <c r="R711" s="5"/>
      <c r="S711" s="5"/>
      <c r="T711" s="5"/>
      <c r="U711" s="5"/>
      <c r="V711" s="5"/>
      <c r="W711" s="5"/>
      <c r="X711" s="8"/>
      <c r="Y711" s="8"/>
      <c r="Z711" s="8"/>
      <c r="AA711" s="8"/>
      <c r="AB711" s="8"/>
      <c r="AC711" s="5"/>
      <c r="AD711" s="8"/>
      <c r="AE711" s="8"/>
      <c r="AF711" s="8"/>
      <c r="AG711" s="8"/>
      <c r="AH711" s="8"/>
      <c r="AI711" s="8"/>
      <c r="AJ711" s="5"/>
      <c r="AK711" s="8"/>
      <c r="AL711" s="8"/>
      <c r="AM711" s="8"/>
      <c r="AN711" s="8"/>
      <c r="AO711" s="8"/>
      <c r="AP711" s="8"/>
      <c r="AQ711" s="9"/>
      <c r="AR711" s="8"/>
      <c r="AS711" s="8"/>
      <c r="AT711" s="8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8"/>
      <c r="BJ711" s="5"/>
      <c r="BK711" s="5"/>
      <c r="BL711" s="5"/>
      <c r="BM711" s="8"/>
      <c r="BN711" s="8"/>
      <c r="BO711" s="7"/>
      <c r="BP711" s="5"/>
      <c r="BQ711" s="5"/>
      <c r="BR711" s="5"/>
      <c r="BS711" s="5"/>
      <c r="BT711" s="7"/>
      <c r="BU711" s="7"/>
      <c r="BV711" s="7"/>
      <c r="BW711" s="7"/>
      <c r="BX711" s="7"/>
      <c r="BY711" s="7"/>
      <c r="BZ711" s="7"/>
      <c r="CA711" s="5"/>
      <c r="CB711" s="5"/>
      <c r="CC711" s="5"/>
      <c r="CD711" s="5"/>
      <c r="CE711" s="5"/>
      <c r="CF711" s="5"/>
      <c r="CG711" s="5"/>
      <c r="CH711" s="5"/>
      <c r="CI711" s="5"/>
      <c r="CJ711" s="5">
        <v>96.606386750933382</v>
      </c>
      <c r="CK711" s="8">
        <v>4.0724351285942966</v>
      </c>
      <c r="CL711" s="5"/>
      <c r="CM711" s="5"/>
      <c r="CN711" s="8"/>
      <c r="CO711" s="5"/>
      <c r="CP711" s="5"/>
      <c r="CQ711" s="5"/>
      <c r="CR711" s="8"/>
      <c r="CS711" s="8"/>
      <c r="CT711" s="8"/>
      <c r="CU711" s="8"/>
      <c r="CV711" s="8"/>
      <c r="CW711" s="8"/>
      <c r="CX711" s="8"/>
      <c r="CY711" s="8"/>
      <c r="CZ711" s="8"/>
      <c r="DA711" s="8"/>
      <c r="DB711" s="8"/>
      <c r="DC711" s="8"/>
      <c r="DD711" s="8"/>
      <c r="DE711" s="8"/>
      <c r="DF711" s="8"/>
      <c r="DG711" s="8"/>
      <c r="DH711" s="8"/>
      <c r="DI711" s="8"/>
      <c r="DJ711" s="8"/>
      <c r="DK711" s="8"/>
      <c r="DL711" s="8"/>
      <c r="DM711" s="8"/>
      <c r="DN711" s="8"/>
      <c r="DO711" s="8"/>
      <c r="DP711" s="8"/>
      <c r="DQ711" s="8"/>
      <c r="DR711" s="8"/>
      <c r="DS711" s="8"/>
      <c r="DT711" s="8"/>
      <c r="DU711" s="8"/>
      <c r="DV711" s="8"/>
      <c r="DW711" s="8"/>
      <c r="DX711" s="8"/>
      <c r="DY711" s="8"/>
      <c r="DZ711" s="8"/>
      <c r="EA711" s="8"/>
      <c r="EB711" s="8"/>
      <c r="EC711" s="8"/>
      <c r="ED711" s="8"/>
      <c r="EE711" s="8"/>
      <c r="EF711" s="8"/>
      <c r="EG711" s="8"/>
      <c r="EH711" s="8"/>
      <c r="EI711" s="8"/>
      <c r="EJ711" s="8"/>
      <c r="EK711" s="8"/>
      <c r="EL711" s="8"/>
      <c r="EM711" s="8"/>
      <c r="EN711" s="8"/>
      <c r="EO711" s="8"/>
      <c r="EP711" s="8"/>
      <c r="EQ711" s="8"/>
      <c r="ER711" s="8"/>
      <c r="ES711" s="8"/>
      <c r="ET711" s="8"/>
      <c r="EU711" s="8"/>
      <c r="EV711" s="8"/>
      <c r="EW711" s="8"/>
      <c r="EX711" s="8"/>
      <c r="EY711" s="8"/>
      <c r="EZ711" s="8"/>
      <c r="FA711" s="8"/>
      <c r="FB711" s="8"/>
      <c r="FC711" s="8"/>
      <c r="FD711" s="8"/>
      <c r="FE711" s="8"/>
      <c r="FF711" s="8"/>
      <c r="FG711" s="8"/>
      <c r="FH711" s="8"/>
      <c r="FI711" s="8"/>
      <c r="FJ711" s="8"/>
    </row>
    <row r="712" spans="1:166" x14ac:dyDescent="0.25">
      <c r="A712" t="s">
        <v>133</v>
      </c>
      <c r="C712" s="6">
        <v>39956</v>
      </c>
      <c r="D712" s="5">
        <v>10</v>
      </c>
      <c r="E712" s="6" t="s">
        <v>108</v>
      </c>
      <c r="F712" t="s">
        <v>16</v>
      </c>
      <c r="G712">
        <v>155</v>
      </c>
      <c r="H712" t="s">
        <v>115</v>
      </c>
      <c r="I712" s="7">
        <v>8.1</v>
      </c>
      <c r="J712">
        <v>750</v>
      </c>
      <c r="K712" s="5">
        <f t="shared" si="11"/>
        <v>164.6090534979424</v>
      </c>
      <c r="L712" s="5"/>
      <c r="M712" s="8"/>
      <c r="N712" s="8"/>
      <c r="O712" s="8"/>
      <c r="P712" s="8"/>
      <c r="Q712" s="5"/>
      <c r="R712" s="5"/>
      <c r="S712" s="5"/>
      <c r="T712" s="5"/>
      <c r="U712" s="5"/>
      <c r="V712" s="5"/>
      <c r="W712" s="5"/>
      <c r="X712" s="8"/>
      <c r="Y712" s="8"/>
      <c r="Z712" s="8"/>
      <c r="AA712" s="8"/>
      <c r="AB712" s="8"/>
      <c r="AC712" s="5"/>
      <c r="AD712" s="8"/>
      <c r="AE712" s="8"/>
      <c r="AF712" s="8"/>
      <c r="AG712" s="8"/>
      <c r="AH712" s="8"/>
      <c r="AI712" s="8"/>
      <c r="AJ712" s="5"/>
      <c r="AK712" s="8"/>
      <c r="AL712" s="8"/>
      <c r="AM712" s="8"/>
      <c r="AN712" s="8"/>
      <c r="AO712" s="8"/>
      <c r="AP712" s="8"/>
      <c r="AQ712" s="9"/>
      <c r="AR712" s="8"/>
      <c r="AS712" s="8"/>
      <c r="AT712" s="8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>
        <v>526.95435634947864</v>
      </c>
      <c r="BH712" s="5"/>
      <c r="BI712" s="8"/>
      <c r="BJ712" s="5"/>
      <c r="BK712" s="5"/>
      <c r="BL712" s="5"/>
      <c r="BM712" s="8"/>
      <c r="BN712" s="8"/>
      <c r="BO712" s="7">
        <v>35.222297675179803</v>
      </c>
      <c r="BP712" s="5">
        <v>185.60543200574111</v>
      </c>
      <c r="BQ712" s="5"/>
      <c r="BR712" s="5"/>
      <c r="BS712" s="5"/>
      <c r="BT712" s="7">
        <v>8.1764507491515914</v>
      </c>
      <c r="BU712" s="7"/>
      <c r="BV712" s="7"/>
      <c r="BW712" s="7"/>
      <c r="BX712" s="7"/>
      <c r="BY712" s="7"/>
      <c r="BZ712" s="7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8"/>
      <c r="CL712" s="5"/>
      <c r="CM712" s="5"/>
      <c r="CN712" s="8"/>
      <c r="CO712" s="5"/>
      <c r="CP712" s="5"/>
      <c r="CQ712" s="5"/>
      <c r="CR712" s="8"/>
      <c r="CS712" s="8"/>
      <c r="CT712" s="8"/>
      <c r="CU712" s="8"/>
      <c r="CV712" s="8"/>
      <c r="CW712" s="8"/>
      <c r="CX712" s="8"/>
      <c r="CY712" s="8"/>
      <c r="CZ712" s="8"/>
      <c r="DA712" s="8"/>
      <c r="DB712" s="8"/>
      <c r="DC712" s="8"/>
      <c r="DD712" s="8"/>
      <c r="DE712" s="8"/>
      <c r="DF712" s="8"/>
      <c r="DG712" s="8"/>
      <c r="DH712" s="8"/>
      <c r="DI712" s="8"/>
      <c r="DJ712" s="8"/>
      <c r="DK712" s="8"/>
      <c r="DL712" s="8"/>
      <c r="DM712" s="8"/>
      <c r="DN712" s="8"/>
      <c r="DO712" s="8"/>
      <c r="DP712" s="8"/>
      <c r="DQ712" s="8"/>
      <c r="DR712" s="8"/>
      <c r="DS712" s="8"/>
      <c r="DT712" s="8"/>
      <c r="DU712" s="8"/>
      <c r="DV712" s="8"/>
      <c r="DW712" s="8"/>
      <c r="DX712" s="8"/>
      <c r="DY712" s="8"/>
      <c r="DZ712" s="8"/>
      <c r="EA712" s="8"/>
      <c r="EB712" s="8"/>
      <c r="EC712" s="8"/>
      <c r="ED712" s="8"/>
      <c r="EE712" s="8"/>
      <c r="EF712" s="8"/>
      <c r="EG712" s="8"/>
      <c r="EH712" s="8"/>
      <c r="EI712" s="8"/>
      <c r="EJ712" s="8"/>
      <c r="EK712" s="8"/>
      <c r="EL712" s="8"/>
      <c r="EM712" s="8"/>
      <c r="EN712" s="8"/>
      <c r="EO712" s="8"/>
      <c r="EP712" s="8"/>
      <c r="EQ712" s="8"/>
      <c r="ER712" s="8"/>
      <c r="ES712" s="8"/>
      <c r="ET712" s="8"/>
      <c r="EU712" s="8"/>
      <c r="EV712" s="8"/>
      <c r="EW712" s="8"/>
      <c r="EX712" s="8"/>
      <c r="EY712" s="8"/>
      <c r="EZ712" s="8"/>
      <c r="FA712" s="8"/>
      <c r="FB712" s="8"/>
      <c r="FC712" s="8"/>
      <c r="FD712" s="8"/>
      <c r="FE712" s="8"/>
      <c r="FF712" s="8"/>
      <c r="FG712" s="8"/>
      <c r="FH712" s="8"/>
      <c r="FI712" s="8"/>
      <c r="FJ712" s="8"/>
    </row>
    <row r="713" spans="1:166" x14ac:dyDescent="0.25">
      <c r="A713" t="s">
        <v>133</v>
      </c>
      <c r="C713" s="6">
        <v>39960</v>
      </c>
      <c r="D713" s="5"/>
      <c r="E713" s="6"/>
      <c r="G713">
        <v>159</v>
      </c>
      <c r="H713" t="s">
        <v>115</v>
      </c>
      <c r="I713" s="7">
        <v>8.1</v>
      </c>
      <c r="J713">
        <v>750</v>
      </c>
      <c r="K713" s="5">
        <f t="shared" si="11"/>
        <v>164.6090534979424</v>
      </c>
      <c r="L713" s="5"/>
      <c r="M713" s="8"/>
      <c r="N713" s="8"/>
      <c r="O713" s="8"/>
      <c r="P713" s="8"/>
      <c r="Q713" s="5"/>
      <c r="R713" s="5"/>
      <c r="S713" s="5"/>
      <c r="T713" s="5"/>
      <c r="U713" s="5"/>
      <c r="V713" s="5"/>
      <c r="W713" s="5"/>
      <c r="X713" s="8"/>
      <c r="Y713" s="8"/>
      <c r="Z713" s="8"/>
      <c r="AA713" s="8"/>
      <c r="AB713" s="8"/>
      <c r="AC713" s="5"/>
      <c r="AD713" s="8"/>
      <c r="AE713" s="8"/>
      <c r="AF713" s="8"/>
      <c r="AG713" s="8"/>
      <c r="AH713" s="8"/>
      <c r="AI713" s="8"/>
      <c r="AJ713" s="5"/>
      <c r="AK713" s="8"/>
      <c r="AL713" s="8"/>
      <c r="AM713" s="8"/>
      <c r="AN713" s="8"/>
      <c r="AO713" s="8"/>
      <c r="AP713" s="8"/>
      <c r="AQ713" s="9"/>
      <c r="AR713" s="8"/>
      <c r="AS713" s="8"/>
      <c r="AT713" s="8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8"/>
      <c r="BJ713" s="5"/>
      <c r="BK713" s="5"/>
      <c r="BL713" s="5"/>
      <c r="BM713" s="8"/>
      <c r="BN713" s="8"/>
      <c r="BO713" s="7"/>
      <c r="BP713" s="5"/>
      <c r="BQ713" s="5"/>
      <c r="BR713" s="5"/>
      <c r="BS713" s="5"/>
      <c r="BT713" s="7"/>
      <c r="BU713" s="7"/>
      <c r="BV713" s="7"/>
      <c r="BW713" s="7"/>
      <c r="BX713" s="7"/>
      <c r="BY713" s="7"/>
      <c r="BZ713" s="7"/>
      <c r="CA713" s="5"/>
      <c r="CB713" s="5"/>
      <c r="CC713" s="5"/>
      <c r="CD713" s="5"/>
      <c r="CE713" s="5"/>
      <c r="CF713" s="5"/>
      <c r="CG713" s="5"/>
      <c r="CH713" s="5"/>
      <c r="CI713" s="5"/>
      <c r="CJ713" s="5">
        <v>100</v>
      </c>
      <c r="CK713" s="8">
        <v>7.8173611111111114</v>
      </c>
      <c r="CL713" s="5"/>
      <c r="CM713" s="5"/>
      <c r="CN713" s="8"/>
      <c r="CO713" s="5"/>
      <c r="CP713" s="5"/>
      <c r="CQ713" s="5"/>
      <c r="CR713" s="8"/>
      <c r="CS713" s="8"/>
      <c r="CT713" s="8"/>
      <c r="CU713" s="8"/>
      <c r="CV713" s="8"/>
      <c r="CW713" s="8"/>
      <c r="CX713" s="8"/>
      <c r="CY713" s="8"/>
      <c r="CZ713" s="8"/>
      <c r="DA713" s="8"/>
      <c r="DB713" s="8"/>
      <c r="DC713" s="8"/>
      <c r="DD713" s="8"/>
      <c r="DE713" s="8"/>
      <c r="DF713" s="8"/>
      <c r="DG713" s="8"/>
      <c r="DH713" s="8"/>
      <c r="DI713" s="8"/>
      <c r="DJ713" s="8"/>
      <c r="DK713" s="8"/>
      <c r="DL713" s="8"/>
      <c r="DM713" s="8"/>
      <c r="DN713" s="8"/>
      <c r="DO713" s="8"/>
      <c r="DP713" s="8"/>
      <c r="DQ713" s="8"/>
      <c r="DR713" s="8"/>
      <c r="DS713" s="8"/>
      <c r="DT713" s="8"/>
      <c r="DU713" s="8"/>
      <c r="DV713" s="8"/>
      <c r="DW713" s="8"/>
      <c r="DX713" s="8"/>
      <c r="DY713" s="8"/>
      <c r="DZ713" s="8"/>
      <c r="EA713" s="8"/>
      <c r="EB713" s="8"/>
      <c r="EC713" s="8"/>
      <c r="ED713" s="8"/>
      <c r="EE713" s="8"/>
      <c r="EF713" s="8"/>
      <c r="EG713" s="8"/>
      <c r="EH713" s="8"/>
      <c r="EI713" s="8"/>
      <c r="EJ713" s="8"/>
      <c r="EK713" s="8"/>
      <c r="EL713" s="8"/>
      <c r="EM713" s="8"/>
      <c r="EN713" s="8"/>
      <c r="EO713" s="8"/>
      <c r="EP713" s="8"/>
      <c r="EQ713" s="8"/>
      <c r="ER713" s="8"/>
      <c r="ES713" s="8"/>
      <c r="ET713" s="8"/>
      <c r="EU713" s="8"/>
      <c r="EV713" s="8"/>
      <c r="EW713" s="8"/>
      <c r="EX713" s="8"/>
      <c r="EY713" s="8"/>
      <c r="EZ713" s="8"/>
      <c r="FA713" s="8"/>
      <c r="FB713" s="8"/>
      <c r="FC713" s="8"/>
      <c r="FD713" s="8"/>
      <c r="FE713" s="8"/>
      <c r="FF713" s="8"/>
      <c r="FG713" s="8"/>
      <c r="FH713" s="8"/>
      <c r="FI713" s="8"/>
      <c r="FJ713" s="8"/>
    </row>
    <row r="714" spans="1:166" x14ac:dyDescent="0.25">
      <c r="A714" t="s">
        <v>135</v>
      </c>
      <c r="C714" s="6">
        <v>39801</v>
      </c>
      <c r="D714" s="5">
        <v>1</v>
      </c>
      <c r="E714" s="6" t="s">
        <v>209</v>
      </c>
      <c r="F714" t="s">
        <v>10</v>
      </c>
      <c r="G714" s="5">
        <v>0</v>
      </c>
      <c r="H714" t="s">
        <v>116</v>
      </c>
      <c r="I714" s="7">
        <v>8.1</v>
      </c>
      <c r="J714">
        <v>750</v>
      </c>
      <c r="K714" s="5">
        <f t="shared" si="11"/>
        <v>164.6090534979424</v>
      </c>
      <c r="L714" s="5"/>
      <c r="M714" s="8"/>
      <c r="N714" s="8"/>
      <c r="O714" s="8"/>
      <c r="P714" s="8"/>
      <c r="Q714" s="5"/>
      <c r="R714" s="5"/>
      <c r="S714" s="5"/>
      <c r="T714" s="5"/>
      <c r="U714" s="5"/>
      <c r="V714" s="5"/>
      <c r="W714" s="5"/>
      <c r="X714" s="8"/>
      <c r="Y714" s="8"/>
      <c r="Z714" s="8"/>
      <c r="AA714" s="8"/>
      <c r="AB714" s="8"/>
      <c r="AC714" s="5"/>
      <c r="AD714" s="8"/>
      <c r="AE714" s="8"/>
      <c r="AF714" s="8"/>
      <c r="AG714" s="8"/>
      <c r="AH714" s="8"/>
      <c r="AI714" s="8"/>
      <c r="AJ714" s="5"/>
      <c r="AK714" s="8"/>
      <c r="AL714" s="8"/>
      <c r="AM714" s="8"/>
      <c r="AN714" s="8"/>
      <c r="AO714" s="8"/>
      <c r="AP714" s="8"/>
      <c r="AQ714" s="9"/>
      <c r="AR714" s="8"/>
      <c r="AS714" s="8"/>
      <c r="AT714" s="8"/>
      <c r="AU714" s="5">
        <v>0</v>
      </c>
      <c r="AV714" s="5"/>
      <c r="AW714" s="5"/>
      <c r="AX714" s="5"/>
      <c r="AY714" s="5">
        <v>0</v>
      </c>
      <c r="AZ714" s="5"/>
      <c r="BA714" s="5"/>
      <c r="BB714" s="5"/>
      <c r="BC714" s="5"/>
      <c r="BD714" s="5"/>
      <c r="BE714" s="5"/>
      <c r="BF714" s="5">
        <v>0</v>
      </c>
      <c r="BG714" s="5">
        <v>0</v>
      </c>
      <c r="BH714" s="5"/>
      <c r="BI714" s="8"/>
      <c r="BJ714" s="5"/>
      <c r="BK714" s="5"/>
      <c r="BL714" s="5"/>
      <c r="BM714" s="8"/>
      <c r="BN714" s="8"/>
      <c r="BO714" s="7"/>
      <c r="BP714" s="5"/>
      <c r="BQ714" s="5"/>
      <c r="BR714" s="5"/>
      <c r="BS714" s="5"/>
      <c r="BT714" s="7"/>
      <c r="BU714" s="7"/>
      <c r="BV714" s="7"/>
      <c r="BW714" s="7"/>
      <c r="BX714" s="7"/>
      <c r="BY714" s="7"/>
      <c r="BZ714" s="7"/>
      <c r="CA714" s="5">
        <v>0</v>
      </c>
      <c r="CB714" s="5">
        <v>0</v>
      </c>
      <c r="CC714" s="5">
        <v>0</v>
      </c>
      <c r="CD714" s="5">
        <v>0</v>
      </c>
      <c r="CE714" s="5"/>
      <c r="CF714" s="5"/>
      <c r="CG714" s="5"/>
      <c r="CH714" s="5"/>
      <c r="CI714" s="5">
        <v>0</v>
      </c>
      <c r="CJ714" s="5"/>
      <c r="CK714" s="8"/>
      <c r="CL714" s="5"/>
      <c r="CM714" s="5"/>
      <c r="CN714" s="8"/>
      <c r="CO714" s="5"/>
      <c r="CP714" s="5"/>
      <c r="CQ714" s="5"/>
      <c r="CR714" s="8"/>
      <c r="CS714" s="8"/>
      <c r="CT714" s="8"/>
      <c r="CU714" s="8"/>
      <c r="CV714" s="8"/>
      <c r="CW714" s="8"/>
      <c r="CX714" s="8"/>
      <c r="CY714" s="8"/>
      <c r="CZ714" s="8"/>
      <c r="DA714" s="8"/>
      <c r="DB714" s="8"/>
      <c r="DC714" s="8"/>
      <c r="DD714" s="8"/>
      <c r="DE714" s="8"/>
      <c r="DF714" s="8"/>
      <c r="DG714" s="8"/>
      <c r="DH714" s="8"/>
      <c r="DI714" s="8"/>
      <c r="DJ714" s="8"/>
      <c r="DK714" s="8"/>
      <c r="DL714" s="8"/>
      <c r="DM714" s="8"/>
      <c r="DN714" s="8"/>
      <c r="DO714" s="8"/>
      <c r="DP714" s="8"/>
      <c r="DQ714" s="8"/>
      <c r="DR714" s="8"/>
      <c r="DS714" s="8"/>
      <c r="DT714" s="8"/>
      <c r="DU714" s="8"/>
      <c r="DV714" s="8"/>
      <c r="DW714" s="8"/>
      <c r="DX714" s="8"/>
      <c r="DY714" s="8"/>
      <c r="DZ714" s="8"/>
      <c r="EA714" s="8"/>
      <c r="EB714" s="8"/>
      <c r="EC714" s="8"/>
      <c r="ED714" s="8"/>
      <c r="EE714" s="8"/>
      <c r="EF714" s="8"/>
      <c r="EG714" s="8"/>
      <c r="EH714" s="8"/>
      <c r="EI714" s="8"/>
      <c r="EJ714" s="8"/>
      <c r="EK714" s="8"/>
      <c r="EL714" s="8"/>
      <c r="EM714" s="8"/>
      <c r="EN714" s="8"/>
      <c r="EO714" s="8"/>
      <c r="EP714" s="8"/>
      <c r="EQ714" s="8"/>
      <c r="ER714" s="8"/>
      <c r="ES714" s="8"/>
      <c r="ET714" s="8"/>
      <c r="EU714" s="8"/>
      <c r="EV714" s="8"/>
      <c r="EW714" s="8"/>
      <c r="EX714" s="8"/>
      <c r="EY714" s="8"/>
      <c r="EZ714" s="8"/>
      <c r="FA714" s="8"/>
      <c r="FB714" s="8"/>
      <c r="FC714" s="8"/>
      <c r="FD714" s="8"/>
      <c r="FE714" s="8"/>
      <c r="FF714" s="8"/>
      <c r="FG714" s="8"/>
      <c r="FH714" s="8"/>
      <c r="FI714" s="8"/>
      <c r="FJ714" s="8"/>
    </row>
    <row r="715" spans="1:166" x14ac:dyDescent="0.25">
      <c r="A715" t="s">
        <v>135</v>
      </c>
      <c r="C715" s="6">
        <v>39819</v>
      </c>
      <c r="D715" s="5"/>
      <c r="E715" s="6"/>
      <c r="G715">
        <v>18</v>
      </c>
      <c r="H715" t="s">
        <v>116</v>
      </c>
      <c r="I715" s="7">
        <v>8.1</v>
      </c>
      <c r="J715">
        <v>750</v>
      </c>
      <c r="K715" s="5">
        <f t="shared" si="11"/>
        <v>164.6090534979424</v>
      </c>
      <c r="L715" s="5"/>
      <c r="M715" s="8"/>
      <c r="N715" s="7">
        <v>5.2</v>
      </c>
      <c r="O715" s="7"/>
      <c r="P715" s="7"/>
      <c r="Q715" s="5"/>
      <c r="R715" s="5"/>
      <c r="S715" s="5"/>
      <c r="T715" s="5"/>
      <c r="U715" s="5"/>
      <c r="V715" s="5"/>
      <c r="W715" s="5"/>
      <c r="X715" s="8"/>
      <c r="Y715" s="8"/>
      <c r="Z715" s="8"/>
      <c r="AA715" s="8"/>
      <c r="AB715" s="8"/>
      <c r="AC715" s="5"/>
      <c r="AD715" s="8"/>
      <c r="AE715" s="8"/>
      <c r="AF715" s="8"/>
      <c r="AG715" s="8"/>
      <c r="AH715" s="8"/>
      <c r="AI715" s="8"/>
      <c r="AJ715" s="5"/>
      <c r="AK715" s="8"/>
      <c r="AL715" s="8"/>
      <c r="AM715" s="8"/>
      <c r="AN715" s="8"/>
      <c r="AO715" s="8"/>
      <c r="AP715" s="8"/>
      <c r="AQ715" s="9"/>
      <c r="AR715" s="8"/>
      <c r="AS715" s="8"/>
      <c r="AT715" s="8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8"/>
      <c r="BJ715" s="5"/>
      <c r="BK715" s="5"/>
      <c r="BL715" s="5"/>
      <c r="BM715" s="8"/>
      <c r="BN715" s="8"/>
      <c r="BO715" s="7"/>
      <c r="BP715" s="5"/>
      <c r="BQ715" s="5"/>
      <c r="BR715" s="5"/>
      <c r="BS715" s="5"/>
      <c r="BT715" s="7"/>
      <c r="BU715" s="7"/>
      <c r="BV715" s="7"/>
      <c r="BW715" s="7"/>
      <c r="BX715" s="7"/>
      <c r="BY715" s="7"/>
      <c r="BZ715" s="7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8"/>
      <c r="CL715" s="5"/>
      <c r="CM715" s="5"/>
      <c r="CN715" s="8"/>
      <c r="CO715" s="5"/>
      <c r="CP715" s="5"/>
      <c r="CQ715" s="5"/>
      <c r="CR715" s="8"/>
      <c r="CS715" s="8"/>
      <c r="CT715" s="8"/>
      <c r="CU715" s="8"/>
      <c r="CV715" s="8"/>
      <c r="CW715" s="8"/>
      <c r="CX715" s="8"/>
      <c r="CY715" s="8"/>
      <c r="CZ715" s="8"/>
      <c r="DA715" s="8"/>
      <c r="DB715" s="8"/>
      <c r="DC715" s="8"/>
      <c r="DD715" s="8"/>
      <c r="DE715" s="8"/>
      <c r="DF715" s="8"/>
      <c r="DG715" s="8"/>
      <c r="DH715" s="8"/>
      <c r="DI715" s="8"/>
      <c r="DJ715" s="8"/>
      <c r="DK715" s="8"/>
      <c r="DL715" s="8"/>
      <c r="DM715" s="8"/>
      <c r="DN715" s="8"/>
      <c r="DO715" s="8"/>
      <c r="DP715" s="8"/>
      <c r="DQ715" s="8"/>
      <c r="DR715" s="8"/>
      <c r="DS715" s="8"/>
      <c r="DT715" s="8"/>
      <c r="DU715" s="8"/>
      <c r="DV715" s="8"/>
      <c r="DW715" s="8"/>
      <c r="DX715" s="8"/>
      <c r="DY715" s="8"/>
      <c r="DZ715" s="8"/>
      <c r="EA715" s="8"/>
      <c r="EB715" s="8"/>
      <c r="EC715" s="8"/>
      <c r="ED715" s="8"/>
      <c r="EE715" s="8"/>
      <c r="EF715" s="8"/>
      <c r="EG715" s="8"/>
      <c r="EH715" s="8"/>
      <c r="EI715" s="8"/>
      <c r="EJ715" s="8"/>
      <c r="EK715" s="8"/>
      <c r="EL715" s="8"/>
      <c r="EM715" s="8"/>
      <c r="EN715" s="8"/>
      <c r="EO715" s="8"/>
      <c r="EP715" s="8"/>
      <c r="EQ715" s="8"/>
      <c r="ER715" s="8"/>
      <c r="ES715" s="8"/>
      <c r="ET715" s="8"/>
      <c r="EU715" s="8"/>
      <c r="EV715" s="8"/>
      <c r="EW715" s="8"/>
      <c r="EX715" s="8"/>
      <c r="EY715" s="8"/>
      <c r="EZ715" s="8"/>
      <c r="FA715" s="8"/>
      <c r="FB715" s="8"/>
      <c r="FC715" s="8"/>
      <c r="FD715" s="8"/>
      <c r="FE715" s="8"/>
      <c r="FF715" s="8"/>
      <c r="FG715" s="8"/>
      <c r="FH715" s="8"/>
      <c r="FI715" s="8"/>
      <c r="FJ715" s="8"/>
    </row>
    <row r="716" spans="1:166" x14ac:dyDescent="0.25">
      <c r="A716" t="s">
        <v>135</v>
      </c>
      <c r="C716" s="6">
        <v>39820</v>
      </c>
      <c r="D716" s="5"/>
      <c r="E716" s="6"/>
      <c r="G716" s="5">
        <v>19</v>
      </c>
      <c r="H716" t="s">
        <v>116</v>
      </c>
      <c r="I716" s="7">
        <v>8.1</v>
      </c>
      <c r="J716">
        <v>750</v>
      </c>
      <c r="K716" s="5">
        <f t="shared" si="11"/>
        <v>164.6090534979424</v>
      </c>
      <c r="L716" s="5"/>
      <c r="M716" s="8"/>
      <c r="N716" s="8"/>
      <c r="O716" s="8"/>
      <c r="P716" s="8"/>
      <c r="Q716" s="5"/>
      <c r="R716" s="5"/>
      <c r="S716" s="5"/>
      <c r="T716" s="5"/>
      <c r="U716" s="5"/>
      <c r="V716" s="5"/>
      <c r="W716" s="5"/>
      <c r="X716" s="8"/>
      <c r="Y716" s="8"/>
      <c r="Z716" s="8"/>
      <c r="AA716" s="8"/>
      <c r="AB716" s="8"/>
      <c r="AC716" s="5"/>
      <c r="AD716" s="8"/>
      <c r="AE716" s="8"/>
      <c r="AF716" s="8"/>
      <c r="AG716" s="8"/>
      <c r="AH716" s="8"/>
      <c r="AI716" s="8"/>
      <c r="AJ716" s="5"/>
      <c r="AK716" s="8">
        <v>0.23812822368421052</v>
      </c>
      <c r="AL716" s="8"/>
      <c r="AM716" s="8"/>
      <c r="AN716" s="8"/>
      <c r="AO716" s="8"/>
      <c r="AP716" s="8"/>
      <c r="AQ716" s="9"/>
      <c r="AR716" s="8"/>
      <c r="AS716" s="8"/>
      <c r="AT716" s="8"/>
      <c r="AU716" s="5">
        <v>0</v>
      </c>
      <c r="AV716" s="5"/>
      <c r="AW716" s="5"/>
      <c r="AX716" s="5"/>
      <c r="AY716" s="5">
        <v>0</v>
      </c>
      <c r="AZ716" s="5"/>
      <c r="BA716" s="5"/>
      <c r="BB716" s="5"/>
      <c r="BC716" s="5"/>
      <c r="BD716" s="5"/>
      <c r="BE716" s="5"/>
      <c r="BF716" s="5">
        <v>0</v>
      </c>
      <c r="BG716" s="5">
        <v>0</v>
      </c>
      <c r="BH716" s="5"/>
      <c r="BI716" s="8"/>
      <c r="BJ716" s="5"/>
      <c r="BK716" s="5"/>
      <c r="BL716" s="5"/>
      <c r="BM716" s="8"/>
      <c r="BN716" s="8"/>
      <c r="BO716" s="7"/>
      <c r="BP716" s="5"/>
      <c r="BQ716" s="5"/>
      <c r="BR716" s="5"/>
      <c r="BS716" s="5"/>
      <c r="BT716" s="7"/>
      <c r="BU716" s="7"/>
      <c r="BV716" s="7"/>
      <c r="BW716" s="7"/>
      <c r="BX716" s="7"/>
      <c r="BY716" s="7"/>
      <c r="BZ716" s="7"/>
      <c r="CA716" s="5">
        <v>0</v>
      </c>
      <c r="CB716" s="5">
        <v>0</v>
      </c>
      <c r="CC716" s="5">
        <v>0</v>
      </c>
      <c r="CD716" s="5">
        <v>0</v>
      </c>
      <c r="CE716" s="5"/>
      <c r="CF716" s="5"/>
      <c r="CG716" s="5"/>
      <c r="CH716" s="5"/>
      <c r="CI716" s="5">
        <v>0</v>
      </c>
      <c r="CJ716" s="5"/>
      <c r="CK716" s="8"/>
      <c r="CL716" s="5"/>
      <c r="CM716" s="5"/>
      <c r="CN716" s="8"/>
      <c r="CO716" s="5"/>
      <c r="CP716" s="5"/>
      <c r="CQ716" s="5"/>
      <c r="CR716" s="8"/>
      <c r="CS716" s="8"/>
      <c r="CT716" s="8"/>
      <c r="CU716" s="8"/>
      <c r="CV716" s="8"/>
      <c r="CW716" s="8"/>
      <c r="CX716" s="8"/>
      <c r="CY716" s="8"/>
      <c r="CZ716" s="8"/>
      <c r="DA716" s="8"/>
      <c r="DB716" s="8"/>
      <c r="DC716" s="8"/>
      <c r="DD716" s="8"/>
      <c r="DE716" s="8"/>
      <c r="DF716" s="8"/>
      <c r="DG716" s="8"/>
      <c r="DH716" s="8"/>
      <c r="DI716" s="8"/>
      <c r="DJ716" s="8"/>
      <c r="DK716" s="8"/>
      <c r="DL716" s="8"/>
      <c r="DM716" s="8"/>
      <c r="DN716" s="8"/>
      <c r="DO716" s="8"/>
      <c r="DP716" s="8"/>
      <c r="DQ716" s="8"/>
      <c r="DR716" s="8"/>
      <c r="DS716" s="8"/>
      <c r="DT716" s="8"/>
      <c r="DU716" s="8"/>
      <c r="DV716" s="8"/>
      <c r="DW716" s="8"/>
      <c r="DX716" s="8"/>
      <c r="DY716" s="8"/>
      <c r="DZ716" s="8"/>
      <c r="EA716" s="8"/>
      <c r="EB716" s="8"/>
      <c r="EC716" s="8"/>
      <c r="ED716" s="8"/>
      <c r="EE716" s="8"/>
      <c r="EF716" s="8"/>
      <c r="EG716" s="8"/>
      <c r="EH716" s="8"/>
      <c r="EI716" s="8"/>
      <c r="EJ716" s="8"/>
      <c r="EK716" s="8"/>
      <c r="EL716" s="8"/>
      <c r="EM716" s="8"/>
      <c r="EN716" s="8"/>
      <c r="EO716" s="8"/>
      <c r="EP716" s="8"/>
      <c r="EQ716" s="8"/>
      <c r="ER716" s="8"/>
      <c r="ES716" s="8"/>
      <c r="ET716" s="8"/>
      <c r="EU716" s="8"/>
      <c r="EV716" s="8"/>
      <c r="EW716" s="8"/>
      <c r="EX716" s="8"/>
      <c r="EY716" s="8"/>
      <c r="EZ716" s="8"/>
      <c r="FA716" s="8"/>
      <c r="FB716" s="8"/>
      <c r="FC716" s="8"/>
      <c r="FD716" s="8"/>
      <c r="FE716" s="8"/>
      <c r="FF716" s="8"/>
      <c r="FG716" s="8"/>
      <c r="FH716" s="8"/>
      <c r="FI716" s="8"/>
      <c r="FJ716" s="8"/>
    </row>
    <row r="717" spans="1:166" x14ac:dyDescent="0.25">
      <c r="A717" t="s">
        <v>135</v>
      </c>
      <c r="C717" s="6">
        <v>39824</v>
      </c>
      <c r="D717" s="5">
        <v>4</v>
      </c>
      <c r="E717" t="s">
        <v>210</v>
      </c>
      <c r="F717" t="s">
        <v>12</v>
      </c>
      <c r="G717">
        <v>23</v>
      </c>
      <c r="H717" t="s">
        <v>116</v>
      </c>
      <c r="I717" s="7">
        <v>8.1</v>
      </c>
      <c r="J717">
        <v>750</v>
      </c>
      <c r="K717" s="5">
        <f t="shared" si="11"/>
        <v>164.6090534979424</v>
      </c>
      <c r="L717" s="5"/>
      <c r="M717" s="8"/>
      <c r="N717" s="8"/>
      <c r="O717" s="8"/>
      <c r="P717" s="8"/>
      <c r="Q717" s="5"/>
      <c r="R717" s="5">
        <v>23</v>
      </c>
      <c r="S717" s="5"/>
      <c r="T717" s="5"/>
      <c r="U717" s="5"/>
      <c r="V717" s="5"/>
      <c r="W717" s="5"/>
      <c r="X717" s="8"/>
      <c r="Y717" s="8"/>
      <c r="Z717" s="8"/>
      <c r="AA717" s="8"/>
      <c r="AB717" s="8"/>
      <c r="AC717" s="5"/>
      <c r="AD717" s="8"/>
      <c r="AE717" s="8"/>
      <c r="AF717" s="8"/>
      <c r="AG717" s="8"/>
      <c r="AH717" s="8"/>
      <c r="AI717" s="8"/>
      <c r="AJ717" s="5"/>
      <c r="AK717" s="8"/>
      <c r="AL717" s="8"/>
      <c r="AM717" s="8"/>
      <c r="AN717" s="8"/>
      <c r="AO717" s="8"/>
      <c r="AP717" s="8"/>
      <c r="AQ717" s="9"/>
      <c r="AR717" s="8"/>
      <c r="AS717" s="8"/>
      <c r="AT717" s="8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8"/>
      <c r="BJ717" s="5"/>
      <c r="BK717" s="5"/>
      <c r="BL717" s="5"/>
      <c r="BM717" s="8"/>
      <c r="BN717" s="8"/>
      <c r="BO717" s="7"/>
      <c r="BP717" s="5"/>
      <c r="BQ717" s="5"/>
      <c r="BR717" s="5"/>
      <c r="BS717" s="5"/>
      <c r="BT717" s="7"/>
      <c r="BU717" s="7"/>
      <c r="BV717" s="7"/>
      <c r="BW717" s="7"/>
      <c r="BX717" s="7"/>
      <c r="BY717" s="7"/>
      <c r="BZ717" s="7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8"/>
      <c r="CL717" s="5"/>
      <c r="CM717" s="5"/>
      <c r="CN717" s="8"/>
      <c r="CO717" s="5"/>
      <c r="CP717" s="5"/>
      <c r="CQ717" s="5"/>
      <c r="CR717" s="8"/>
      <c r="CS717" s="8"/>
      <c r="CT717" s="8"/>
      <c r="CU717" s="8"/>
      <c r="CV717" s="8"/>
      <c r="CW717" s="8"/>
      <c r="CX717" s="8"/>
      <c r="CY717" s="8"/>
      <c r="CZ717" s="8"/>
      <c r="DA717" s="8"/>
      <c r="DB717" s="8"/>
      <c r="DC717" s="8"/>
      <c r="DD717" s="8"/>
      <c r="DE717" s="8"/>
      <c r="DF717" s="8"/>
      <c r="DG717" s="8"/>
      <c r="DH717" s="8"/>
      <c r="DI717" s="8"/>
      <c r="DJ717" s="8"/>
      <c r="DK717" s="8"/>
      <c r="DL717" s="8"/>
      <c r="DM717" s="8"/>
      <c r="DN717" s="8"/>
      <c r="DO717" s="8"/>
      <c r="DP717" s="8"/>
      <c r="DQ717" s="8"/>
      <c r="DR717" s="8"/>
      <c r="DS717" s="8"/>
      <c r="DT717" s="8"/>
      <c r="DU717" s="8"/>
      <c r="DV717" s="8"/>
      <c r="DW717" s="8"/>
      <c r="DX717" s="8"/>
      <c r="DY717" s="8"/>
      <c r="DZ717" s="8"/>
      <c r="EA717" s="8"/>
      <c r="EB717" s="8"/>
      <c r="EC717" s="8"/>
      <c r="ED717" s="8"/>
      <c r="EE717" s="8"/>
      <c r="EF717" s="8"/>
      <c r="EG717" s="8"/>
      <c r="EH717" s="8"/>
      <c r="EI717" s="8"/>
      <c r="EJ717" s="8"/>
      <c r="EK717" s="8"/>
      <c r="EL717" s="8"/>
      <c r="EM717" s="8"/>
      <c r="EN717" s="8"/>
      <c r="EO717" s="8"/>
      <c r="EP717" s="8"/>
      <c r="EQ717" s="8"/>
      <c r="ER717" s="8"/>
      <c r="ES717" s="8"/>
      <c r="ET717" s="8"/>
      <c r="EU717" s="8"/>
      <c r="EV717" s="8"/>
      <c r="EW717" s="8"/>
      <c r="EX717" s="8"/>
      <c r="EY717" s="8"/>
      <c r="EZ717" s="8"/>
      <c r="FA717" s="8"/>
      <c r="FB717" s="8"/>
      <c r="FC717" s="8"/>
      <c r="FD717" s="8"/>
      <c r="FE717" s="8"/>
      <c r="FF717" s="8"/>
      <c r="FG717" s="8"/>
      <c r="FH717" s="8"/>
      <c r="FI717" s="8"/>
      <c r="FJ717" s="8"/>
    </row>
    <row r="718" spans="1:166" x14ac:dyDescent="0.25">
      <c r="A718" t="s">
        <v>135</v>
      </c>
      <c r="C718" s="6">
        <v>39827</v>
      </c>
      <c r="D718" s="5"/>
      <c r="E718" s="6"/>
      <c r="G718">
        <v>26</v>
      </c>
      <c r="H718" t="s">
        <v>116</v>
      </c>
      <c r="I718" s="7">
        <v>8.1</v>
      </c>
      <c r="J718">
        <v>750</v>
      </c>
      <c r="K718" s="5">
        <f t="shared" si="11"/>
        <v>164.6090534979424</v>
      </c>
      <c r="L718" s="5"/>
      <c r="M718" s="8"/>
      <c r="N718" s="7">
        <v>7.75</v>
      </c>
      <c r="O718" s="7"/>
      <c r="P718" s="7"/>
      <c r="Q718" s="5"/>
      <c r="R718" s="5"/>
      <c r="S718" s="5"/>
      <c r="T718" s="5"/>
      <c r="U718" s="5"/>
      <c r="V718" s="5"/>
      <c r="W718" s="5"/>
      <c r="X718" s="8"/>
      <c r="Y718" s="8"/>
      <c r="Z718" s="8"/>
      <c r="AA718" s="8"/>
      <c r="AB718" s="8"/>
      <c r="AC718" s="5"/>
      <c r="AD718" s="8"/>
      <c r="AE718" s="8"/>
      <c r="AF718" s="8"/>
      <c r="AG718" s="8"/>
      <c r="AH718" s="8"/>
      <c r="AI718" s="8"/>
      <c r="AJ718" s="5"/>
      <c r="AK718" s="8"/>
      <c r="AL718" s="8"/>
      <c r="AM718" s="8"/>
      <c r="AN718" s="8"/>
      <c r="AO718" s="8"/>
      <c r="AP718" s="8"/>
      <c r="AQ718" s="9"/>
      <c r="AR718" s="8"/>
      <c r="AS718" s="8"/>
      <c r="AT718" s="8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8"/>
      <c r="BJ718" s="5"/>
      <c r="BK718" s="5"/>
      <c r="BL718" s="5"/>
      <c r="BM718" s="8"/>
      <c r="BN718" s="8"/>
      <c r="BO718" s="7"/>
      <c r="BP718" s="5"/>
      <c r="BQ718" s="5"/>
      <c r="BR718" s="5"/>
      <c r="BS718" s="5"/>
      <c r="BT718" s="7"/>
      <c r="BU718" s="7"/>
      <c r="BV718" s="7"/>
      <c r="BW718" s="7"/>
      <c r="BX718" s="7"/>
      <c r="BY718" s="7"/>
      <c r="BZ718" s="7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8"/>
      <c r="CL718" s="5"/>
      <c r="CM718" s="5"/>
      <c r="CN718" s="8"/>
      <c r="CO718" s="5"/>
      <c r="CP718" s="5"/>
      <c r="CQ718" s="5"/>
      <c r="CR718" s="8"/>
      <c r="CS718" s="8"/>
      <c r="CT718" s="8"/>
      <c r="CU718" s="8"/>
      <c r="CV718" s="8"/>
      <c r="CW718" s="8"/>
      <c r="CX718" s="8"/>
      <c r="CY718" s="8"/>
      <c r="CZ718" s="8"/>
      <c r="DA718" s="8"/>
      <c r="DB718" s="8"/>
      <c r="DC718" s="8"/>
      <c r="DD718" s="8"/>
      <c r="DE718" s="8"/>
      <c r="DF718" s="8"/>
      <c r="DG718" s="8"/>
      <c r="DH718" s="8"/>
      <c r="DI718" s="8"/>
      <c r="DJ718" s="8"/>
      <c r="DK718" s="8"/>
      <c r="DL718" s="8"/>
      <c r="DM718" s="8"/>
      <c r="DN718" s="8"/>
      <c r="DO718" s="8"/>
      <c r="DP718" s="8"/>
      <c r="DQ718" s="8"/>
      <c r="DR718" s="8"/>
      <c r="DS718" s="8"/>
      <c r="DT718" s="8"/>
      <c r="DU718" s="8"/>
      <c r="DV718" s="8"/>
      <c r="DW718" s="8"/>
      <c r="DX718" s="8"/>
      <c r="DY718" s="8"/>
      <c r="DZ718" s="8"/>
      <c r="EA718" s="8"/>
      <c r="EB718" s="8"/>
      <c r="EC718" s="8"/>
      <c r="ED718" s="8"/>
      <c r="EE718" s="8"/>
      <c r="EF718" s="8"/>
      <c r="EG718" s="8"/>
      <c r="EH718" s="8"/>
      <c r="EI718" s="8"/>
      <c r="EJ718" s="8"/>
      <c r="EK718" s="8"/>
      <c r="EL718" s="8"/>
      <c r="EM718" s="8"/>
      <c r="EN718" s="8"/>
      <c r="EO718" s="8"/>
      <c r="EP718" s="8"/>
      <c r="EQ718" s="8"/>
      <c r="ER718" s="8"/>
      <c r="ES718" s="8"/>
      <c r="ET718" s="8"/>
      <c r="EU718" s="8"/>
      <c r="EV718" s="8"/>
      <c r="EW718" s="8"/>
      <c r="EX718" s="8"/>
      <c r="EY718" s="8"/>
      <c r="EZ718" s="8"/>
      <c r="FA718" s="8"/>
      <c r="FB718" s="8"/>
      <c r="FC718" s="8"/>
      <c r="FD718" s="8"/>
      <c r="FE718" s="8"/>
      <c r="FF718" s="8"/>
      <c r="FG718" s="8"/>
      <c r="FH718" s="8"/>
      <c r="FI718" s="8"/>
      <c r="FJ718" s="8"/>
    </row>
    <row r="719" spans="1:166" x14ac:dyDescent="0.25">
      <c r="A719" t="s">
        <v>135</v>
      </c>
      <c r="C719" s="6">
        <v>39833</v>
      </c>
      <c r="D719" s="5"/>
      <c r="E719" s="6"/>
      <c r="G719" s="5">
        <v>32</v>
      </c>
      <c r="H719" t="s">
        <v>116</v>
      </c>
      <c r="I719" s="7">
        <v>8.1</v>
      </c>
      <c r="J719">
        <v>750</v>
      </c>
      <c r="K719" s="5">
        <f t="shared" si="11"/>
        <v>164.6090534979424</v>
      </c>
      <c r="L719" s="5"/>
      <c r="M719" s="8"/>
      <c r="N719" s="7">
        <v>10.15</v>
      </c>
      <c r="O719" s="7"/>
      <c r="P719" s="7"/>
      <c r="Q719" s="5"/>
      <c r="R719" s="5"/>
      <c r="S719" s="5"/>
      <c r="T719" s="5"/>
      <c r="U719" s="5"/>
      <c r="V719" s="5"/>
      <c r="W719" s="5"/>
      <c r="X719" s="8"/>
      <c r="Y719" s="8"/>
      <c r="Z719" s="8"/>
      <c r="AA719" s="8"/>
      <c r="AB719" s="8"/>
      <c r="AC719" s="5"/>
      <c r="AD719" s="8"/>
      <c r="AE719" s="8"/>
      <c r="AF719" s="8"/>
      <c r="AG719" s="8"/>
      <c r="AH719" s="8"/>
      <c r="AI719" s="8"/>
      <c r="AJ719" s="5">
        <v>54.991094981809184</v>
      </c>
      <c r="AK719" s="8">
        <v>0.91988746105716857</v>
      </c>
      <c r="AL719" s="8"/>
      <c r="AM719" s="8"/>
      <c r="AN719" s="8"/>
      <c r="AO719" s="8"/>
      <c r="AP719" s="8"/>
      <c r="AQ719" s="9">
        <f>AK719/AJ719</f>
        <v>1.6727934974953007E-2</v>
      </c>
      <c r="AR719" s="8"/>
      <c r="AS719" s="8"/>
      <c r="AT719" s="8"/>
      <c r="AU719" s="5">
        <v>0</v>
      </c>
      <c r="AV719" s="5"/>
      <c r="AW719" s="5"/>
      <c r="AX719" s="5"/>
      <c r="AY719" s="5">
        <v>0</v>
      </c>
      <c r="AZ719" s="5"/>
      <c r="BA719" s="5"/>
      <c r="BB719" s="5"/>
      <c r="BC719" s="5"/>
      <c r="BD719" s="5"/>
      <c r="BE719" s="5"/>
      <c r="BF719" s="5">
        <v>0</v>
      </c>
      <c r="BG719" s="5">
        <v>0</v>
      </c>
      <c r="BH719" s="5"/>
      <c r="BI719" s="8"/>
      <c r="BJ719" s="5"/>
      <c r="BK719" s="5">
        <f>AC719+AJ719+BH719</f>
        <v>54.991094981809184</v>
      </c>
      <c r="BL719" s="5"/>
      <c r="BM719" s="8">
        <f>BH719/BK719</f>
        <v>0</v>
      </c>
      <c r="BN719" s="8"/>
      <c r="BO719" s="7"/>
      <c r="BP719" s="5"/>
      <c r="BQ719" s="5"/>
      <c r="BR719" s="5"/>
      <c r="BS719" s="5"/>
      <c r="BT719" s="7"/>
      <c r="BU719" s="7"/>
      <c r="BV719" s="7"/>
      <c r="BW719" s="7"/>
      <c r="BX719" s="8">
        <f>AC719/BK719</f>
        <v>0</v>
      </c>
      <c r="BY719" s="8">
        <f>AJ719/BK719</f>
        <v>1</v>
      </c>
      <c r="BZ719" s="8">
        <f>BH719/BK719</f>
        <v>0</v>
      </c>
      <c r="CA719" s="5">
        <v>0</v>
      </c>
      <c r="CB719" s="5">
        <v>0</v>
      </c>
      <c r="CC719" s="5">
        <v>0</v>
      </c>
      <c r="CD719" s="5">
        <v>0</v>
      </c>
      <c r="CE719" s="5"/>
      <c r="CF719" s="5"/>
      <c r="CG719" s="5"/>
      <c r="CH719" s="5"/>
      <c r="CI719" s="5">
        <v>0</v>
      </c>
      <c r="CJ719" s="5"/>
      <c r="CK719" s="8"/>
      <c r="CL719" s="5"/>
      <c r="CM719" s="5"/>
      <c r="CN719" s="8"/>
      <c r="CO719" s="5"/>
      <c r="CP719" s="5"/>
      <c r="CQ719" s="5"/>
      <c r="CR719" s="8"/>
      <c r="CS719" s="8"/>
      <c r="CT719" s="8"/>
      <c r="CU719" s="8"/>
      <c r="CV719" s="8"/>
      <c r="CW719" s="8"/>
      <c r="CX719" s="8"/>
      <c r="CY719" s="8"/>
      <c r="CZ719" s="8"/>
      <c r="DA719" s="8"/>
      <c r="DB719" s="8"/>
      <c r="DC719" s="8"/>
      <c r="DD719" s="8"/>
      <c r="DE719" s="8"/>
      <c r="DF719" s="8"/>
      <c r="DG719" s="8"/>
      <c r="DH719" s="8"/>
      <c r="DI719" s="8"/>
      <c r="DJ719" s="8"/>
      <c r="DK719" s="8"/>
      <c r="DL719" s="8"/>
      <c r="DM719" s="8"/>
      <c r="DN719" s="8"/>
      <c r="DO719" s="8"/>
      <c r="DP719" s="8"/>
      <c r="DQ719" s="8"/>
      <c r="DR719" s="8"/>
      <c r="DS719" s="8"/>
      <c r="DT719" s="8"/>
      <c r="DU719" s="8"/>
      <c r="DV719" s="8"/>
      <c r="DW719" s="8"/>
      <c r="DX719" s="8"/>
      <c r="DY719" s="8"/>
      <c r="DZ719" s="8"/>
      <c r="EA719" s="8"/>
      <c r="EB719" s="8"/>
      <c r="EC719" s="8"/>
      <c r="ED719" s="8"/>
      <c r="EE719" s="8"/>
      <c r="EF719" s="8"/>
      <c r="EG719" s="8"/>
      <c r="EH719" s="8"/>
      <c r="EI719" s="8"/>
      <c r="EJ719" s="8"/>
      <c r="EK719" s="8"/>
      <c r="EL719" s="8"/>
      <c r="EM719" s="8"/>
      <c r="EN719" s="8"/>
      <c r="EO719" s="8"/>
      <c r="EP719" s="8"/>
      <c r="EQ719" s="8"/>
      <c r="ER719" s="8"/>
      <c r="ES719" s="8"/>
      <c r="ET719" s="8"/>
      <c r="EU719" s="8"/>
      <c r="EV719" s="8"/>
      <c r="EW719" s="8"/>
      <c r="EX719" s="8"/>
      <c r="EY719" s="8"/>
      <c r="EZ719" s="8"/>
      <c r="FA719" s="8"/>
      <c r="FB719" s="8"/>
      <c r="FC719" s="8"/>
      <c r="FD719" s="8"/>
      <c r="FE719" s="8"/>
      <c r="FF719" s="8"/>
      <c r="FG719" s="8"/>
      <c r="FH719" s="8"/>
      <c r="FI719" s="8"/>
      <c r="FJ719" s="8"/>
    </row>
    <row r="720" spans="1:166" x14ac:dyDescent="0.25">
      <c r="A720" t="s">
        <v>135</v>
      </c>
      <c r="C720" s="6">
        <v>39840</v>
      </c>
      <c r="D720" s="5"/>
      <c r="E720" s="6"/>
      <c r="G720">
        <v>39</v>
      </c>
      <c r="H720" t="s">
        <v>116</v>
      </c>
      <c r="I720" s="7">
        <v>8.1</v>
      </c>
      <c r="J720">
        <v>750</v>
      </c>
      <c r="K720" s="5">
        <f t="shared" si="11"/>
        <v>164.6090534979424</v>
      </c>
      <c r="L720" s="5"/>
      <c r="M720" s="8"/>
      <c r="N720" s="7">
        <v>13.75</v>
      </c>
      <c r="O720" s="7"/>
      <c r="P720" s="7"/>
      <c r="Q720" s="5"/>
      <c r="R720" s="5"/>
      <c r="S720" s="5"/>
      <c r="T720" s="5"/>
      <c r="U720" s="5"/>
      <c r="V720" s="5"/>
      <c r="W720" s="5"/>
      <c r="X720" s="8"/>
      <c r="Y720" s="8"/>
      <c r="Z720" s="8"/>
      <c r="AA720" s="8"/>
      <c r="AB720" s="8"/>
      <c r="AC720" s="5"/>
      <c r="AD720" s="8"/>
      <c r="AE720" s="8"/>
      <c r="AF720" s="8"/>
      <c r="AG720" s="8"/>
      <c r="AH720" s="8"/>
      <c r="AI720" s="8"/>
      <c r="AJ720" s="5"/>
      <c r="AK720" s="8"/>
      <c r="AL720" s="8"/>
      <c r="AM720" s="8"/>
      <c r="AN720" s="8"/>
      <c r="AO720" s="8"/>
      <c r="AP720" s="8"/>
      <c r="AQ720" s="9"/>
      <c r="AR720" s="8"/>
      <c r="AS720" s="8"/>
      <c r="AT720" s="8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8"/>
      <c r="BJ720" s="5"/>
      <c r="BK720" s="5"/>
      <c r="BL720" s="5"/>
      <c r="BM720" s="8"/>
      <c r="BN720" s="8"/>
      <c r="BO720" s="7"/>
      <c r="BP720" s="5"/>
      <c r="BQ720" s="5"/>
      <c r="BR720" s="5"/>
      <c r="BS720" s="5"/>
      <c r="BT720" s="7"/>
      <c r="BU720" s="7"/>
      <c r="BV720" s="7"/>
      <c r="BW720" s="7"/>
      <c r="BX720" s="7"/>
      <c r="BY720" s="7"/>
      <c r="BZ720" s="7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8"/>
      <c r="CL720" s="5"/>
      <c r="CM720" s="5"/>
      <c r="CN720" s="8"/>
      <c r="CO720" s="5"/>
      <c r="CP720" s="5"/>
      <c r="CQ720" s="5"/>
      <c r="CR720" s="8"/>
      <c r="CS720" s="8"/>
      <c r="CT720" s="8"/>
      <c r="CU720" s="8"/>
      <c r="CV720" s="8"/>
      <c r="CW720" s="8"/>
      <c r="CX720" s="8"/>
      <c r="CY720" s="8"/>
      <c r="CZ720" s="8"/>
      <c r="DA720" s="8"/>
      <c r="DB720" s="8"/>
      <c r="DC720" s="8"/>
      <c r="DD720" s="8"/>
      <c r="DE720" s="8"/>
      <c r="DF720" s="8"/>
      <c r="DG720" s="8"/>
      <c r="DH720" s="8"/>
      <c r="DI720" s="8"/>
      <c r="DJ720" s="8"/>
      <c r="DK720" s="8"/>
      <c r="DL720" s="8"/>
      <c r="DM720" s="8"/>
      <c r="DN720" s="8"/>
      <c r="DO720" s="8"/>
      <c r="DP720" s="8"/>
      <c r="DQ720" s="8"/>
      <c r="DR720" s="8"/>
      <c r="DS720" s="8"/>
      <c r="DT720" s="8"/>
      <c r="DU720" s="8"/>
      <c r="DV720" s="8"/>
      <c r="DW720" s="8"/>
      <c r="DX720" s="8"/>
      <c r="DY720" s="8"/>
      <c r="DZ720" s="8"/>
      <c r="EA720" s="8"/>
      <c r="EB720" s="8"/>
      <c r="EC720" s="8"/>
      <c r="ED720" s="8"/>
      <c r="EE720" s="8"/>
      <c r="EF720" s="8"/>
      <c r="EG720" s="8"/>
      <c r="EH720" s="8"/>
      <c r="EI720" s="8"/>
      <c r="EJ720" s="8"/>
      <c r="EK720" s="8"/>
      <c r="EL720" s="8"/>
      <c r="EM720" s="8"/>
      <c r="EN720" s="8"/>
      <c r="EO720" s="8"/>
      <c r="EP720" s="8"/>
      <c r="EQ720" s="8"/>
      <c r="ER720" s="8"/>
      <c r="ES720" s="8"/>
      <c r="ET720" s="8"/>
      <c r="EU720" s="8"/>
      <c r="EV720" s="8"/>
      <c r="EW720" s="8"/>
      <c r="EX720" s="8"/>
      <c r="EY720" s="8"/>
      <c r="EZ720" s="8"/>
      <c r="FA720" s="8"/>
      <c r="FB720" s="8"/>
      <c r="FC720" s="8"/>
      <c r="FD720" s="8"/>
      <c r="FE720" s="8"/>
      <c r="FF720" s="8"/>
      <c r="FG720" s="8"/>
      <c r="FH720" s="8"/>
      <c r="FI720" s="8"/>
      <c r="FJ720" s="8"/>
    </row>
    <row r="721" spans="1:166" x14ac:dyDescent="0.25">
      <c r="A721" t="s">
        <v>135</v>
      </c>
      <c r="C721" s="6">
        <v>39848</v>
      </c>
      <c r="D721" s="5"/>
      <c r="E721" s="6"/>
      <c r="G721" s="5">
        <v>47</v>
      </c>
      <c r="H721" t="s">
        <v>116</v>
      </c>
      <c r="I721" s="7">
        <v>8.1</v>
      </c>
      <c r="J721">
        <v>750</v>
      </c>
      <c r="K721" s="5">
        <f t="shared" si="11"/>
        <v>164.6090534979424</v>
      </c>
      <c r="L721" s="5"/>
      <c r="M721" s="8"/>
      <c r="N721" s="7">
        <v>15.25</v>
      </c>
      <c r="O721" s="7"/>
      <c r="P721" s="7"/>
      <c r="Q721" s="5"/>
      <c r="R721" s="5"/>
      <c r="S721" s="5"/>
      <c r="T721" s="5"/>
      <c r="U721" s="5"/>
      <c r="V721" s="5"/>
      <c r="W721" s="5"/>
      <c r="X721" s="8"/>
      <c r="Y721" s="8"/>
      <c r="Z721" s="8"/>
      <c r="AA721" s="8"/>
      <c r="AB721" s="8"/>
      <c r="AC721" s="5">
        <v>136.06665830066922</v>
      </c>
      <c r="AD721" s="8"/>
      <c r="AE721" s="8"/>
      <c r="AF721" s="8"/>
      <c r="AG721" s="8"/>
      <c r="AH721" s="8"/>
      <c r="AI721" s="8"/>
      <c r="AJ721" s="5">
        <v>119.4048806220986</v>
      </c>
      <c r="AK721" s="8">
        <v>2.4165259136073955</v>
      </c>
      <c r="AL721" s="8"/>
      <c r="AM721" s="8"/>
      <c r="AN721" s="8"/>
      <c r="AO721" s="8"/>
      <c r="AP721" s="8"/>
      <c r="AQ721" s="9">
        <f>AK721/AJ721</f>
        <v>2.023808324263893E-2</v>
      </c>
      <c r="AR721" s="8"/>
      <c r="AS721" s="8"/>
      <c r="AT721" s="8"/>
      <c r="AU721" s="5">
        <v>5.1924082765622028</v>
      </c>
      <c r="AV721" s="5"/>
      <c r="AW721" s="5"/>
      <c r="AX721" s="5"/>
      <c r="AY721" s="5">
        <v>0</v>
      </c>
      <c r="AZ721" s="5"/>
      <c r="BA721" s="5"/>
      <c r="BB721" s="5"/>
      <c r="BC721" s="5"/>
      <c r="BD721" s="5"/>
      <c r="BE721" s="5"/>
      <c r="BF721" s="5">
        <v>0</v>
      </c>
      <c r="BG721" s="5">
        <v>0</v>
      </c>
      <c r="BH721" s="5">
        <v>5.1924082765622028</v>
      </c>
      <c r="BI721" s="8"/>
      <c r="BJ721" s="5"/>
      <c r="BK721" s="5">
        <f>AC721+AJ721+BH721</f>
        <v>260.66394719933004</v>
      </c>
      <c r="BL721" s="5"/>
      <c r="BM721" s="8">
        <f>BH721/BK721</f>
        <v>1.9919932665607806E-2</v>
      </c>
      <c r="BN721" s="8"/>
      <c r="BO721" s="7"/>
      <c r="BP721" s="5"/>
      <c r="BQ721" s="5"/>
      <c r="BR721" s="5"/>
      <c r="BS721" s="5"/>
      <c r="BT721" s="7"/>
      <c r="BU721" s="7"/>
      <c r="BV721" s="7"/>
      <c r="BW721" s="7"/>
      <c r="BX721" s="8">
        <f>AC721/BK721</f>
        <v>0.52200029870881559</v>
      </c>
      <c r="BY721" s="8">
        <f>AJ721/BK721</f>
        <v>0.45807976862557653</v>
      </c>
      <c r="BZ721" s="8">
        <f>BH721/BK721</f>
        <v>1.9919932665607806E-2</v>
      </c>
      <c r="CA721" s="5">
        <v>82.03885604814613</v>
      </c>
      <c r="CB721" s="5">
        <v>82.03885604814613</v>
      </c>
      <c r="CC721" s="5">
        <v>0</v>
      </c>
      <c r="CD721" s="5">
        <v>0</v>
      </c>
      <c r="CE721" s="5"/>
      <c r="CF721" s="5"/>
      <c r="CG721" s="5"/>
      <c r="CH721" s="5"/>
      <c r="CI721" s="5">
        <v>0</v>
      </c>
      <c r="CJ721" s="5"/>
      <c r="CK721" s="8"/>
      <c r="CL721" s="5"/>
      <c r="CM721" s="5"/>
      <c r="CN721" s="8"/>
      <c r="CO721" s="5"/>
      <c r="CP721" s="5"/>
      <c r="CQ721" s="5"/>
      <c r="CR721" s="8"/>
      <c r="CS721" s="8"/>
      <c r="CT721" s="8"/>
      <c r="CU721" s="8"/>
      <c r="CV721" s="8"/>
      <c r="CW721" s="8"/>
      <c r="CX721" s="8"/>
      <c r="CY721" s="8"/>
      <c r="CZ721" s="8"/>
      <c r="DA721" s="8"/>
      <c r="DB721" s="8"/>
      <c r="DC721" s="8"/>
      <c r="DD721" s="8"/>
      <c r="DE721" s="8"/>
      <c r="DF721" s="8"/>
      <c r="DG721" s="8"/>
      <c r="DH721" s="8"/>
      <c r="DI721" s="8"/>
      <c r="DJ721" s="8"/>
      <c r="DK721" s="8"/>
      <c r="DL721" s="8"/>
      <c r="DM721" s="8"/>
      <c r="DN721" s="8"/>
      <c r="DO721" s="8"/>
      <c r="DP721" s="8"/>
      <c r="DQ721" s="8"/>
      <c r="DR721" s="8"/>
      <c r="DS721" s="8"/>
      <c r="DT721" s="8"/>
      <c r="DU721" s="8"/>
      <c r="DV721" s="8"/>
      <c r="DW721" s="8"/>
      <c r="DX721" s="8"/>
      <c r="DY721" s="8"/>
      <c r="DZ721" s="8"/>
      <c r="EA721" s="8"/>
      <c r="EB721" s="8"/>
      <c r="EC721" s="8"/>
      <c r="ED721" s="8"/>
      <c r="EE721" s="8"/>
      <c r="EF721" s="8"/>
      <c r="EG721" s="8"/>
      <c r="EH721" s="8"/>
      <c r="EI721" s="8"/>
      <c r="EJ721" s="8"/>
      <c r="EK721" s="8"/>
      <c r="EL721" s="8"/>
      <c r="EM721" s="8"/>
      <c r="EN721" s="8"/>
      <c r="EO721" s="8"/>
      <c r="EP721" s="8"/>
      <c r="EQ721" s="8"/>
      <c r="ER721" s="8"/>
      <c r="ES721" s="8"/>
      <c r="ET721" s="8"/>
      <c r="EU721" s="8"/>
      <c r="EV721" s="8"/>
      <c r="EW721" s="8"/>
      <c r="EX721" s="8"/>
      <c r="EY721" s="8"/>
      <c r="EZ721" s="8"/>
      <c r="FA721" s="8"/>
      <c r="FB721" s="8"/>
      <c r="FC721" s="8"/>
      <c r="FD721" s="8"/>
      <c r="FE721" s="8"/>
      <c r="FF721" s="8"/>
      <c r="FG721" s="8"/>
      <c r="FH721" s="8"/>
      <c r="FI721" s="8"/>
      <c r="FJ721" s="8"/>
    </row>
    <row r="722" spans="1:166" x14ac:dyDescent="0.25">
      <c r="A722" t="s">
        <v>135</v>
      </c>
      <c r="C722" s="6">
        <v>39849</v>
      </c>
      <c r="D722" s="5">
        <v>4</v>
      </c>
      <c r="E722" t="s">
        <v>206</v>
      </c>
      <c r="F722" t="s">
        <v>13</v>
      </c>
      <c r="G722">
        <v>48</v>
      </c>
      <c r="H722" t="s">
        <v>116</v>
      </c>
      <c r="I722" s="7">
        <v>8.1</v>
      </c>
      <c r="J722">
        <v>750</v>
      </c>
      <c r="K722" s="5">
        <f t="shared" si="11"/>
        <v>164.6090534979424</v>
      </c>
      <c r="L722" s="5"/>
      <c r="M722" s="8"/>
      <c r="N722" s="8"/>
      <c r="O722" s="8"/>
      <c r="P722" s="8"/>
      <c r="Q722" s="5"/>
      <c r="R722" s="5"/>
      <c r="S722" s="5">
        <v>48</v>
      </c>
      <c r="T722" s="5"/>
      <c r="U722" s="5"/>
      <c r="V722" s="5"/>
      <c r="W722" s="5"/>
      <c r="X722" s="8"/>
      <c r="Y722" s="8"/>
      <c r="Z722" s="8"/>
      <c r="AA722" s="8"/>
      <c r="AB722" s="8"/>
      <c r="AC722" s="5"/>
      <c r="AD722" s="8"/>
      <c r="AE722" s="8"/>
      <c r="AF722" s="8"/>
      <c r="AG722" s="8"/>
      <c r="AH722" s="8"/>
      <c r="AI722" s="8"/>
      <c r="AJ722" s="5"/>
      <c r="AK722" s="8"/>
      <c r="AL722" s="8"/>
      <c r="AM722" s="8"/>
      <c r="AN722" s="8"/>
      <c r="AO722" s="8"/>
      <c r="AP722" s="8"/>
      <c r="AQ722" s="9"/>
      <c r="AR722" s="8"/>
      <c r="AS722" s="8"/>
      <c r="AT722" s="8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8"/>
      <c r="BJ722" s="5"/>
      <c r="BK722" s="5"/>
      <c r="BL722" s="5"/>
      <c r="BM722" s="8"/>
      <c r="BN722" s="8"/>
      <c r="BO722" s="7"/>
      <c r="BP722" s="5"/>
      <c r="BQ722" s="5"/>
      <c r="BR722" s="5"/>
      <c r="BS722" s="5"/>
      <c r="BT722" s="7"/>
      <c r="BU722" s="7"/>
      <c r="BV722" s="7"/>
      <c r="BW722" s="7"/>
      <c r="BX722" s="7"/>
      <c r="BY722" s="7"/>
      <c r="BZ722" s="7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8"/>
      <c r="CL722" s="5"/>
      <c r="CM722" s="5"/>
      <c r="CN722" s="8"/>
      <c r="CO722" s="5"/>
      <c r="CP722" s="5"/>
      <c r="CQ722" s="5"/>
      <c r="CR722" s="8"/>
      <c r="CS722" s="8"/>
      <c r="CT722" s="8"/>
      <c r="CU722" s="8"/>
      <c r="CV722" s="8"/>
      <c r="CW722" s="8"/>
      <c r="CX722" s="8"/>
      <c r="CY722" s="8"/>
      <c r="CZ722" s="8"/>
      <c r="DA722" s="8"/>
      <c r="DB722" s="8"/>
      <c r="DC722" s="8"/>
      <c r="DD722" s="8"/>
      <c r="DE722" s="8"/>
      <c r="DF722" s="8"/>
      <c r="DG722" s="8"/>
      <c r="DH722" s="8"/>
      <c r="DI722" s="8"/>
      <c r="DJ722" s="8"/>
      <c r="DK722" s="8"/>
      <c r="DL722" s="8"/>
      <c r="DM722" s="8"/>
      <c r="DN722" s="8"/>
      <c r="DO722" s="8"/>
      <c r="DP722" s="8"/>
      <c r="DQ722" s="8"/>
      <c r="DR722" s="8"/>
      <c r="DS722" s="8"/>
      <c r="DT722" s="8"/>
      <c r="DU722" s="8"/>
      <c r="DV722" s="8"/>
      <c r="DW722" s="8"/>
      <c r="DX722" s="8"/>
      <c r="DY722" s="8"/>
      <c r="DZ722" s="8"/>
      <c r="EA722" s="8"/>
      <c r="EB722" s="8"/>
      <c r="EC722" s="8"/>
      <c r="ED722" s="8"/>
      <c r="EE722" s="8"/>
      <c r="EF722" s="8"/>
      <c r="EG722" s="8"/>
      <c r="EH722" s="8"/>
      <c r="EI722" s="8"/>
      <c r="EJ722" s="8"/>
      <c r="EK722" s="8"/>
      <c r="EL722" s="8"/>
      <c r="EM722" s="8"/>
      <c r="EN722" s="8"/>
      <c r="EO722" s="8"/>
      <c r="EP722" s="8"/>
      <c r="EQ722" s="8"/>
      <c r="ER722" s="8"/>
      <c r="ES722" s="8"/>
      <c r="ET722" s="8"/>
      <c r="EU722" s="8"/>
      <c r="EV722" s="8"/>
      <c r="EW722" s="8"/>
      <c r="EX722" s="8"/>
      <c r="EY722" s="8"/>
      <c r="EZ722" s="8"/>
      <c r="FA722" s="8"/>
      <c r="FB722" s="8"/>
      <c r="FC722" s="8"/>
      <c r="FD722" s="8"/>
      <c r="FE722" s="8"/>
      <c r="FF722" s="8"/>
      <c r="FG722" s="8"/>
      <c r="FH722" s="8"/>
      <c r="FI722" s="8"/>
      <c r="FJ722" s="8"/>
    </row>
    <row r="723" spans="1:166" x14ac:dyDescent="0.25">
      <c r="A723" t="s">
        <v>135</v>
      </c>
      <c r="C723" s="6">
        <v>39854</v>
      </c>
      <c r="D723" s="5"/>
      <c r="E723" s="6"/>
      <c r="G723">
        <v>53</v>
      </c>
      <c r="H723" t="s">
        <v>116</v>
      </c>
      <c r="I723" s="7">
        <v>8.1</v>
      </c>
      <c r="J723">
        <v>750</v>
      </c>
      <c r="K723" s="5">
        <f t="shared" si="11"/>
        <v>164.6090534979424</v>
      </c>
      <c r="L723" s="5"/>
      <c r="M723" s="8"/>
      <c r="N723" s="7">
        <v>17.05</v>
      </c>
      <c r="O723" s="7"/>
      <c r="P723" s="7"/>
      <c r="Q723" s="5"/>
      <c r="R723" s="5"/>
      <c r="S723" s="5"/>
      <c r="T723" s="5"/>
      <c r="U723" s="5"/>
      <c r="V723" s="5"/>
      <c r="W723" s="5"/>
      <c r="X723" s="8"/>
      <c r="Y723" s="8"/>
      <c r="Z723" s="8"/>
      <c r="AA723" s="8"/>
      <c r="AB723" s="8"/>
      <c r="AC723" s="5"/>
      <c r="AD723" s="8"/>
      <c r="AE723" s="8"/>
      <c r="AF723" s="8"/>
      <c r="AG723" s="8"/>
      <c r="AH723" s="8"/>
      <c r="AI723" s="8"/>
      <c r="AJ723" s="5"/>
      <c r="AK723" s="8"/>
      <c r="AL723" s="8"/>
      <c r="AM723" s="8"/>
      <c r="AN723" s="8"/>
      <c r="AO723" s="8"/>
      <c r="AP723" s="8"/>
      <c r="AQ723" s="9"/>
      <c r="AR723" s="8"/>
      <c r="AS723" s="8"/>
      <c r="AT723" s="8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8"/>
      <c r="BJ723" s="5"/>
      <c r="BK723" s="5"/>
      <c r="BL723" s="5"/>
      <c r="BM723" s="8"/>
      <c r="BN723" s="8"/>
      <c r="BO723" s="7"/>
      <c r="BP723" s="5"/>
      <c r="BQ723" s="5"/>
      <c r="BR723" s="5"/>
      <c r="BS723" s="5"/>
      <c r="BT723" s="7"/>
      <c r="BU723" s="7"/>
      <c r="BV723" s="7"/>
      <c r="BW723" s="7"/>
      <c r="BX723" s="7"/>
      <c r="BY723" s="7"/>
      <c r="BZ723" s="7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8"/>
      <c r="CL723" s="5"/>
      <c r="CM723" s="5"/>
      <c r="CN723" s="8"/>
      <c r="CO723" s="5"/>
      <c r="CP723" s="5"/>
      <c r="CQ723" s="5"/>
      <c r="CR723" s="8"/>
      <c r="CS723" s="8"/>
      <c r="CT723" s="8"/>
      <c r="CU723" s="8"/>
      <c r="CV723" s="8"/>
      <c r="CW723" s="8"/>
      <c r="CX723" s="8"/>
      <c r="CY723" s="8"/>
      <c r="CZ723" s="8"/>
      <c r="DA723" s="8"/>
      <c r="DB723" s="8"/>
      <c r="DC723" s="8"/>
      <c r="DD723" s="8"/>
      <c r="DE723" s="8"/>
      <c r="DF723" s="8"/>
      <c r="DG723" s="8"/>
      <c r="DH723" s="8"/>
      <c r="DI723" s="8"/>
      <c r="DJ723" s="8"/>
      <c r="DK723" s="8"/>
      <c r="DL723" s="8"/>
      <c r="DM723" s="8"/>
      <c r="DN723" s="8"/>
      <c r="DO723" s="8"/>
      <c r="DP723" s="8"/>
      <c r="DQ723" s="8"/>
      <c r="DR723" s="8"/>
      <c r="DS723" s="8"/>
      <c r="DT723" s="8"/>
      <c r="DU723" s="8"/>
      <c r="DV723" s="8"/>
      <c r="DW723" s="8"/>
      <c r="DX723" s="8"/>
      <c r="DY723" s="8"/>
      <c r="DZ723" s="8"/>
      <c r="EA723" s="8"/>
      <c r="EB723" s="8"/>
      <c r="EC723" s="8"/>
      <c r="ED723" s="8"/>
      <c r="EE723" s="8"/>
      <c r="EF723" s="8"/>
      <c r="EG723" s="8"/>
      <c r="EH723" s="8"/>
      <c r="EI723" s="8"/>
      <c r="EJ723" s="8"/>
      <c r="EK723" s="8"/>
      <c r="EL723" s="8"/>
      <c r="EM723" s="8"/>
      <c r="EN723" s="8"/>
      <c r="EO723" s="8"/>
      <c r="EP723" s="8"/>
      <c r="EQ723" s="8"/>
      <c r="ER723" s="8"/>
      <c r="ES723" s="8"/>
      <c r="ET723" s="8"/>
      <c r="EU723" s="8"/>
      <c r="EV723" s="8"/>
      <c r="EW723" s="8"/>
      <c r="EX723" s="8"/>
      <c r="EY723" s="8"/>
      <c r="EZ723" s="8"/>
      <c r="FA723" s="8"/>
      <c r="FB723" s="8"/>
      <c r="FC723" s="8"/>
      <c r="FD723" s="8"/>
      <c r="FE723" s="8"/>
      <c r="FF723" s="8"/>
      <c r="FG723" s="8"/>
      <c r="FH723" s="8"/>
      <c r="FI723" s="8"/>
      <c r="FJ723" s="8"/>
    </row>
    <row r="724" spans="1:166" x14ac:dyDescent="0.25">
      <c r="A724" t="s">
        <v>135</v>
      </c>
      <c r="C724" s="6">
        <v>39860</v>
      </c>
      <c r="D724" s="5">
        <v>6</v>
      </c>
      <c r="E724" s="6" t="s">
        <v>239</v>
      </c>
      <c r="F724" t="s">
        <v>89</v>
      </c>
      <c r="G724" s="5">
        <v>59</v>
      </c>
      <c r="H724" t="s">
        <v>116</v>
      </c>
      <c r="I724" s="7">
        <v>8.1</v>
      </c>
      <c r="J724">
        <v>750</v>
      </c>
      <c r="K724" s="5">
        <f t="shared" si="11"/>
        <v>164.6090534979424</v>
      </c>
      <c r="L724" s="5"/>
      <c r="M724" s="8"/>
      <c r="N724" s="7">
        <v>15.85</v>
      </c>
      <c r="O724" s="7"/>
      <c r="P724" s="7"/>
      <c r="Q724" s="5"/>
      <c r="R724" s="5"/>
      <c r="S724" s="5"/>
      <c r="T724" s="5"/>
      <c r="U724" s="5"/>
      <c r="V724" s="5"/>
      <c r="W724" s="5"/>
      <c r="X724" s="8"/>
      <c r="Y724" s="8"/>
      <c r="Z724" s="8"/>
      <c r="AA724" s="8"/>
      <c r="AB724" s="8"/>
      <c r="AC724" s="5">
        <v>275.35024888489176</v>
      </c>
      <c r="AD724" s="8"/>
      <c r="AE724" s="8"/>
      <c r="AF724" s="8"/>
      <c r="AG724" s="8"/>
      <c r="AH724" s="8"/>
      <c r="AI724" s="8"/>
      <c r="AJ724" s="5">
        <v>179.79200121749301</v>
      </c>
      <c r="AK724" s="8">
        <v>4.4694901983924558</v>
      </c>
      <c r="AL724" s="8"/>
      <c r="AM724" s="8"/>
      <c r="AN724" s="8"/>
      <c r="AO724" s="8"/>
      <c r="AP724" s="8"/>
      <c r="AQ724" s="9">
        <f>AK724/AJ724</f>
        <v>2.4859227152078629E-2</v>
      </c>
      <c r="AR724" s="8"/>
      <c r="AS724" s="8"/>
      <c r="AT724" s="8"/>
      <c r="AU724" s="5">
        <v>1.8349573873894514</v>
      </c>
      <c r="AV724" s="5"/>
      <c r="AW724" s="5"/>
      <c r="AX724" s="5"/>
      <c r="AY724" s="5">
        <v>0.77839352689456476</v>
      </c>
      <c r="AZ724" s="5"/>
      <c r="BA724" s="5"/>
      <c r="BB724" s="5"/>
      <c r="BC724" s="5"/>
      <c r="BD724" s="5"/>
      <c r="BE724" s="5"/>
      <c r="BF724" s="5">
        <v>0</v>
      </c>
      <c r="BG724" s="5">
        <v>0</v>
      </c>
      <c r="BH724" s="5">
        <v>2.6133509142840161</v>
      </c>
      <c r="BI724" s="8"/>
      <c r="BJ724" s="5"/>
      <c r="BK724" s="5">
        <f>AC724+AJ724+BH724</f>
        <v>457.75560101666878</v>
      </c>
      <c r="BL724" s="5"/>
      <c r="BM724" s="8">
        <f>BH724/BK724</f>
        <v>5.7090528405983462E-3</v>
      </c>
      <c r="BN724" s="8"/>
      <c r="BO724" s="7"/>
      <c r="BP724" s="5"/>
      <c r="BQ724" s="5"/>
      <c r="BR724" s="5"/>
      <c r="BS724" s="5"/>
      <c r="BT724" s="7"/>
      <c r="BU724" s="7"/>
      <c r="BV724" s="7"/>
      <c r="BW724" s="7"/>
      <c r="BX724" s="8">
        <f>AC724/BK724</f>
        <v>0.60152240250767597</v>
      </c>
      <c r="BY724" s="8">
        <f>AJ724/BK724</f>
        <v>0.39276854465172573</v>
      </c>
      <c r="BZ724" s="8">
        <f>BH724/BK724</f>
        <v>5.7090528405983462E-3</v>
      </c>
      <c r="CA724" s="5">
        <v>56.226114096805446</v>
      </c>
      <c r="CB724" s="5">
        <v>49.6106210950323</v>
      </c>
      <c r="CC724" s="5">
        <v>6.6154930017731424</v>
      </c>
      <c r="CD724" s="5">
        <v>0</v>
      </c>
      <c r="CE724" s="5"/>
      <c r="CF724" s="5"/>
      <c r="CG724" s="5"/>
      <c r="CH724" s="5"/>
      <c r="CI724" s="5">
        <v>0</v>
      </c>
      <c r="CJ724" s="5"/>
      <c r="CK724" s="8"/>
      <c r="CL724" s="5"/>
      <c r="CM724" s="5"/>
      <c r="CN724" s="8"/>
      <c r="CO724" s="5"/>
      <c r="CP724" s="5"/>
      <c r="CQ724" s="5"/>
      <c r="CR724" s="8"/>
      <c r="CS724" s="8"/>
      <c r="CT724" s="8"/>
      <c r="CU724" s="8"/>
      <c r="CV724" s="8"/>
      <c r="CW724" s="8"/>
      <c r="CX724" s="8"/>
      <c r="CY724" s="8"/>
      <c r="CZ724" s="8"/>
      <c r="DA724" s="8"/>
      <c r="DB724" s="8"/>
      <c r="DC724" s="8"/>
      <c r="DD724" s="8"/>
      <c r="DE724" s="8"/>
      <c r="DF724" s="8"/>
      <c r="DG724" s="8"/>
      <c r="DH724" s="8"/>
      <c r="DI724" s="8"/>
      <c r="DJ724" s="8"/>
      <c r="DK724" s="8"/>
      <c r="DL724" s="8"/>
      <c r="DM724" s="8"/>
      <c r="DN724" s="8"/>
      <c r="DO724" s="8"/>
      <c r="DP724" s="8"/>
      <c r="DQ724" s="8"/>
      <c r="DR724" s="8"/>
      <c r="DS724" s="8"/>
      <c r="DT724" s="8"/>
      <c r="DU724" s="8"/>
      <c r="DV724" s="8"/>
      <c r="DW724" s="8"/>
      <c r="DX724" s="8"/>
      <c r="DY724" s="8"/>
      <c r="DZ724" s="8"/>
      <c r="EA724" s="8"/>
      <c r="EB724" s="8"/>
      <c r="EC724" s="8"/>
      <c r="ED724" s="8"/>
      <c r="EE724" s="8"/>
      <c r="EF724" s="8"/>
      <c r="EG724" s="8"/>
      <c r="EH724" s="8"/>
      <c r="EI724" s="8"/>
      <c r="EJ724" s="8"/>
      <c r="EK724" s="8"/>
      <c r="EL724" s="8"/>
      <c r="EM724" s="8"/>
      <c r="EN724" s="8"/>
      <c r="EO724" s="8"/>
      <c r="EP724" s="8"/>
      <c r="EQ724" s="8"/>
      <c r="ER724" s="8"/>
      <c r="ES724" s="8"/>
      <c r="ET724" s="8"/>
      <c r="EU724" s="8"/>
      <c r="EV724" s="8"/>
      <c r="EW724" s="8"/>
      <c r="EX724" s="8"/>
      <c r="EY724" s="8"/>
      <c r="EZ724" s="8"/>
      <c r="FA724" s="8"/>
      <c r="FB724" s="8"/>
      <c r="FC724" s="8"/>
      <c r="FD724" s="8"/>
      <c r="FE724" s="8"/>
      <c r="FF724" s="8"/>
      <c r="FG724" s="8"/>
      <c r="FH724" s="8"/>
      <c r="FI724" s="8"/>
      <c r="FJ724" s="8"/>
    </row>
    <row r="725" spans="1:166" x14ac:dyDescent="0.25">
      <c r="A725" t="s">
        <v>135</v>
      </c>
      <c r="C725" s="6">
        <v>39869</v>
      </c>
      <c r="D725" s="5"/>
      <c r="E725" s="6"/>
      <c r="G725">
        <v>68</v>
      </c>
      <c r="H725" t="s">
        <v>116</v>
      </c>
      <c r="I725" s="7">
        <v>8.1</v>
      </c>
      <c r="J725">
        <v>750</v>
      </c>
      <c r="K725" s="5">
        <f t="shared" si="11"/>
        <v>164.6090534979424</v>
      </c>
      <c r="L725" s="5"/>
      <c r="M725" s="8"/>
      <c r="N725" s="7">
        <v>19.95</v>
      </c>
      <c r="O725" s="7"/>
      <c r="P725" s="7"/>
      <c r="Q725" s="5"/>
      <c r="R725" s="5"/>
      <c r="S725" s="5"/>
      <c r="T725" s="5"/>
      <c r="U725" s="5"/>
      <c r="V725" s="5"/>
      <c r="W725" s="5"/>
      <c r="X725" s="8"/>
      <c r="Y725" s="8"/>
      <c r="Z725" s="8"/>
      <c r="AA725" s="8"/>
      <c r="AB725" s="8"/>
      <c r="AC725" s="5"/>
      <c r="AD725" s="8"/>
      <c r="AE725" s="8"/>
      <c r="AF725" s="8"/>
      <c r="AG725" s="8"/>
      <c r="AH725" s="8"/>
      <c r="AI725" s="8"/>
      <c r="AJ725" s="5"/>
      <c r="AK725" s="8"/>
      <c r="AL725" s="8"/>
      <c r="AM725" s="8"/>
      <c r="AN725" s="8"/>
      <c r="AO725" s="8"/>
      <c r="AP725" s="8"/>
      <c r="AQ725" s="9"/>
      <c r="AR725" s="8"/>
      <c r="AS725" s="8"/>
      <c r="AT725" s="8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8"/>
      <c r="BJ725" s="5"/>
      <c r="BK725" s="5"/>
      <c r="BL725" s="5"/>
      <c r="BM725" s="8"/>
      <c r="BN725" s="8"/>
      <c r="BO725" s="7"/>
      <c r="BP725" s="5"/>
      <c r="BQ725" s="5"/>
      <c r="BR725" s="5"/>
      <c r="BS725" s="5"/>
      <c r="BT725" s="7"/>
      <c r="BU725" s="7"/>
      <c r="BV725" s="7"/>
      <c r="BW725" s="7"/>
      <c r="BX725" s="7"/>
      <c r="BY725" s="7"/>
      <c r="BZ725" s="7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8"/>
      <c r="CL725" s="5"/>
      <c r="CM725" s="5"/>
      <c r="CN725" s="8"/>
      <c r="CO725" s="5"/>
      <c r="CP725" s="5"/>
      <c r="CQ725" s="5"/>
      <c r="CR725" s="8"/>
      <c r="CS725" s="8"/>
      <c r="CT725" s="8"/>
      <c r="CU725" s="8"/>
      <c r="CV725" s="8"/>
      <c r="CW725" s="8"/>
      <c r="CX725" s="8"/>
      <c r="CY725" s="8"/>
      <c r="CZ725" s="8"/>
      <c r="DA725" s="8"/>
      <c r="DB725" s="8"/>
      <c r="DC725" s="8"/>
      <c r="DD725" s="8"/>
      <c r="DE725" s="8"/>
      <c r="DF725" s="8"/>
      <c r="DG725" s="8"/>
      <c r="DH725" s="8"/>
      <c r="DI725" s="8"/>
      <c r="DJ725" s="8"/>
      <c r="DK725" s="8"/>
      <c r="DL725" s="8"/>
      <c r="DM725" s="8"/>
      <c r="DN725" s="8"/>
      <c r="DO725" s="8"/>
      <c r="DP725" s="8"/>
      <c r="DQ725" s="8"/>
      <c r="DR725" s="8"/>
      <c r="DS725" s="8"/>
      <c r="DT725" s="8"/>
      <c r="DU725" s="8"/>
      <c r="DV725" s="8"/>
      <c r="DW725" s="8"/>
      <c r="DX725" s="8"/>
      <c r="DY725" s="8"/>
      <c r="DZ725" s="8"/>
      <c r="EA725" s="8"/>
      <c r="EB725" s="8"/>
      <c r="EC725" s="8"/>
      <c r="ED725" s="8"/>
      <c r="EE725" s="8"/>
      <c r="EF725" s="8"/>
      <c r="EG725" s="8"/>
      <c r="EH725" s="8"/>
      <c r="EI725" s="8"/>
      <c r="EJ725" s="8"/>
      <c r="EK725" s="8"/>
      <c r="EL725" s="8"/>
      <c r="EM725" s="8"/>
      <c r="EN725" s="8"/>
      <c r="EO725" s="8"/>
      <c r="EP725" s="8"/>
      <c r="EQ725" s="8"/>
      <c r="ER725" s="8"/>
      <c r="ES725" s="8"/>
      <c r="ET725" s="8"/>
      <c r="EU725" s="8"/>
      <c r="EV725" s="8"/>
      <c r="EW725" s="8"/>
      <c r="EX725" s="8"/>
      <c r="EY725" s="8"/>
      <c r="EZ725" s="8"/>
      <c r="FA725" s="8"/>
      <c r="FB725" s="8"/>
      <c r="FC725" s="8"/>
      <c r="FD725" s="8"/>
      <c r="FE725" s="8"/>
      <c r="FF725" s="8"/>
      <c r="FG725" s="8"/>
      <c r="FH725" s="8"/>
      <c r="FI725" s="8"/>
      <c r="FJ725" s="8"/>
    </row>
    <row r="726" spans="1:166" x14ac:dyDescent="0.25">
      <c r="A726" t="s">
        <v>135</v>
      </c>
      <c r="C726" s="6">
        <v>39874</v>
      </c>
      <c r="D726" s="5"/>
      <c r="E726" s="6"/>
      <c r="G726">
        <v>73</v>
      </c>
      <c r="H726" t="s">
        <v>116</v>
      </c>
      <c r="I726" s="7">
        <v>8.1</v>
      </c>
      <c r="J726">
        <v>750</v>
      </c>
      <c r="K726" s="5">
        <f t="shared" si="11"/>
        <v>164.6090534979424</v>
      </c>
      <c r="L726" s="5"/>
      <c r="M726" s="8"/>
      <c r="N726" s="7">
        <v>20.45</v>
      </c>
      <c r="O726" s="7"/>
      <c r="P726" s="7"/>
      <c r="Q726" s="5"/>
      <c r="R726" s="5"/>
      <c r="S726" s="5"/>
      <c r="T726" s="5"/>
      <c r="U726" s="5"/>
      <c r="V726" s="5"/>
      <c r="W726" s="5"/>
      <c r="X726" s="8"/>
      <c r="Y726" s="8"/>
      <c r="Z726" s="8"/>
      <c r="AA726" s="8"/>
      <c r="AB726" s="8"/>
      <c r="AC726" s="5"/>
      <c r="AD726" s="8"/>
      <c r="AE726" s="8"/>
      <c r="AF726" s="8"/>
      <c r="AG726" s="8"/>
      <c r="AH726" s="8"/>
      <c r="AI726" s="8"/>
      <c r="AJ726" s="5"/>
      <c r="AK726" s="8"/>
      <c r="AL726" s="8"/>
      <c r="AM726" s="8"/>
      <c r="AN726" s="8"/>
      <c r="AO726" s="8"/>
      <c r="AP726" s="8"/>
      <c r="AQ726" s="9"/>
      <c r="AR726" s="8"/>
      <c r="AS726" s="8"/>
      <c r="AT726" s="8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8"/>
      <c r="BJ726" s="5"/>
      <c r="BK726" s="5"/>
      <c r="BL726" s="5"/>
      <c r="BM726" s="8"/>
      <c r="BN726" s="8"/>
      <c r="BO726" s="7"/>
      <c r="BP726" s="5"/>
      <c r="BQ726" s="5"/>
      <c r="BR726" s="5"/>
      <c r="BS726" s="5"/>
      <c r="BT726" s="7"/>
      <c r="BU726" s="7"/>
      <c r="BV726" s="7"/>
      <c r="BW726" s="7"/>
      <c r="BX726" s="7"/>
      <c r="BY726" s="7"/>
      <c r="BZ726" s="7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8"/>
      <c r="CL726" s="5"/>
      <c r="CM726" s="5"/>
      <c r="CN726" s="8"/>
      <c r="CO726" s="5"/>
      <c r="CP726" s="5"/>
      <c r="CQ726" s="5"/>
      <c r="CR726" s="8"/>
      <c r="CS726" s="8"/>
      <c r="CT726" s="8"/>
      <c r="CU726" s="8"/>
      <c r="CV726" s="8"/>
      <c r="CW726" s="8"/>
      <c r="CX726" s="8"/>
      <c r="CY726" s="8"/>
      <c r="CZ726" s="8"/>
      <c r="DA726" s="8"/>
      <c r="DB726" s="8"/>
      <c r="DC726" s="8"/>
      <c r="DD726" s="8"/>
      <c r="DE726" s="8"/>
      <c r="DF726" s="8"/>
      <c r="DG726" s="8"/>
      <c r="DH726" s="8"/>
      <c r="DI726" s="8"/>
      <c r="DJ726" s="8"/>
      <c r="DK726" s="8"/>
      <c r="DL726" s="8"/>
      <c r="DM726" s="8"/>
      <c r="DN726" s="8"/>
      <c r="DO726" s="8"/>
      <c r="DP726" s="8"/>
      <c r="DQ726" s="8"/>
      <c r="DR726" s="8"/>
      <c r="DS726" s="8"/>
      <c r="DT726" s="8"/>
      <c r="DU726" s="8"/>
      <c r="DV726" s="8"/>
      <c r="DW726" s="8"/>
      <c r="DX726" s="8"/>
      <c r="DY726" s="8"/>
      <c r="DZ726" s="8"/>
      <c r="EA726" s="8"/>
      <c r="EB726" s="8"/>
      <c r="EC726" s="8"/>
      <c r="ED726" s="8"/>
      <c r="EE726" s="8"/>
      <c r="EF726" s="8"/>
      <c r="EG726" s="8"/>
      <c r="EH726" s="8"/>
      <c r="EI726" s="8"/>
      <c r="EJ726" s="8"/>
      <c r="EK726" s="8"/>
      <c r="EL726" s="8"/>
      <c r="EM726" s="8"/>
      <c r="EN726" s="8"/>
      <c r="EO726" s="8"/>
      <c r="EP726" s="8"/>
      <c r="EQ726" s="8"/>
      <c r="ER726" s="8"/>
      <c r="ES726" s="8"/>
      <c r="ET726" s="8"/>
      <c r="EU726" s="8"/>
      <c r="EV726" s="8"/>
      <c r="EW726" s="8"/>
      <c r="EX726" s="8"/>
      <c r="EY726" s="8"/>
      <c r="EZ726" s="8"/>
      <c r="FA726" s="8"/>
      <c r="FB726" s="8"/>
      <c r="FC726" s="8"/>
      <c r="FD726" s="8"/>
      <c r="FE726" s="8"/>
      <c r="FF726" s="8"/>
      <c r="FG726" s="8"/>
      <c r="FH726" s="8"/>
      <c r="FI726" s="8"/>
      <c r="FJ726" s="8"/>
    </row>
    <row r="727" spans="1:166" x14ac:dyDescent="0.25">
      <c r="A727" t="s">
        <v>135</v>
      </c>
      <c r="C727" s="6">
        <v>39876</v>
      </c>
      <c r="D727" s="5"/>
      <c r="E727" s="6"/>
      <c r="G727" s="5">
        <v>75</v>
      </c>
      <c r="H727" t="s">
        <v>116</v>
      </c>
      <c r="I727" s="7">
        <v>8.1</v>
      </c>
      <c r="J727">
        <v>750</v>
      </c>
      <c r="K727" s="5">
        <f t="shared" si="11"/>
        <v>164.6090534979424</v>
      </c>
      <c r="L727" s="5"/>
      <c r="M727" s="8"/>
      <c r="N727" s="8"/>
      <c r="O727" s="8"/>
      <c r="P727" s="8"/>
      <c r="Q727" s="5"/>
      <c r="R727" s="5"/>
      <c r="S727" s="5"/>
      <c r="T727" s="5"/>
      <c r="U727" s="5"/>
      <c r="V727" s="5"/>
      <c r="W727" s="5"/>
      <c r="X727" s="8"/>
      <c r="Y727" s="8"/>
      <c r="Z727" s="8"/>
      <c r="AA727" s="8"/>
      <c r="AB727" s="8"/>
      <c r="AC727" s="5">
        <v>449.37101707667978</v>
      </c>
      <c r="AD727" s="8"/>
      <c r="AE727" s="8"/>
      <c r="AF727" s="8"/>
      <c r="AG727" s="8"/>
      <c r="AH727" s="8"/>
      <c r="AI727" s="8"/>
      <c r="AJ727" s="5">
        <v>232.27271937577683</v>
      </c>
      <c r="AK727" s="8">
        <v>3.1557873096409028</v>
      </c>
      <c r="AL727" s="8"/>
      <c r="AM727" s="8"/>
      <c r="AN727" s="8"/>
      <c r="AO727" s="8"/>
      <c r="AP727" s="8"/>
      <c r="AQ727" s="9">
        <f>AK727/AJ727</f>
        <v>1.3586560307736304E-2</v>
      </c>
      <c r="AR727" s="8"/>
      <c r="AS727" s="8"/>
      <c r="AT727" s="8"/>
      <c r="AU727" s="5">
        <v>19.363172481008988</v>
      </c>
      <c r="AV727" s="5"/>
      <c r="AW727" s="5"/>
      <c r="AX727" s="5"/>
      <c r="AY727" s="5">
        <v>6.0568350298089628</v>
      </c>
      <c r="AZ727" s="5"/>
      <c r="BA727" s="5"/>
      <c r="BB727" s="5"/>
      <c r="BC727" s="5"/>
      <c r="BD727" s="5"/>
      <c r="BE727" s="5"/>
      <c r="BF727" s="5">
        <v>0</v>
      </c>
      <c r="BG727" s="5">
        <v>0</v>
      </c>
      <c r="BH727" s="5">
        <v>25.42000751081795</v>
      </c>
      <c r="BI727" s="8"/>
      <c r="BJ727" s="5"/>
      <c r="BK727" s="5">
        <f>AC727+AJ727+BH727</f>
        <v>707.06374396327453</v>
      </c>
      <c r="BL727" s="5"/>
      <c r="BM727" s="8">
        <f>BH727/BK727</f>
        <v>3.5951507523681321E-2</v>
      </c>
      <c r="BN727" s="8"/>
      <c r="BO727" s="7"/>
      <c r="BP727" s="5"/>
      <c r="BQ727" s="5"/>
      <c r="BR727" s="5"/>
      <c r="BS727" s="5"/>
      <c r="BT727" s="7"/>
      <c r="BU727" s="7"/>
      <c r="BV727" s="7"/>
      <c r="BW727" s="7"/>
      <c r="BX727" s="8">
        <f>AC727/BK727</f>
        <v>0.63554526860313809</v>
      </c>
      <c r="BY727" s="8">
        <f>AJ727/BK727</f>
        <v>0.32850322387318059</v>
      </c>
      <c r="BZ727" s="8">
        <f>BH727/BK727</f>
        <v>3.5951507523681321E-2</v>
      </c>
      <c r="CA727" s="5">
        <v>270.41199255479052</v>
      </c>
      <c r="CB727" s="5">
        <v>265.28863800159542</v>
      </c>
      <c r="CC727" s="5">
        <v>5.1233545531951128</v>
      </c>
      <c r="CD727" s="5">
        <v>0</v>
      </c>
      <c r="CE727" s="5"/>
      <c r="CF727" s="5"/>
      <c r="CG727" s="5"/>
      <c r="CH727" s="5"/>
      <c r="CI727" s="5">
        <v>0</v>
      </c>
      <c r="CJ727" s="5"/>
      <c r="CK727" s="8"/>
      <c r="CL727" s="5"/>
      <c r="CM727" s="5"/>
      <c r="CN727" s="8"/>
      <c r="CO727" s="5"/>
      <c r="CP727" s="5"/>
      <c r="CQ727" s="5"/>
      <c r="CR727" s="8"/>
      <c r="CS727" s="8"/>
      <c r="CT727" s="8"/>
      <c r="CU727" s="8"/>
      <c r="CV727" s="8"/>
      <c r="CW727" s="8"/>
      <c r="CX727" s="8"/>
      <c r="CY727" s="8"/>
      <c r="CZ727" s="8"/>
      <c r="DA727" s="8"/>
      <c r="DB727" s="8"/>
      <c r="DC727" s="8"/>
      <c r="DD727" s="8"/>
      <c r="DE727" s="8"/>
      <c r="DF727" s="8"/>
      <c r="DG727" s="8"/>
      <c r="DH727" s="8"/>
      <c r="DI727" s="8"/>
      <c r="DJ727" s="8"/>
      <c r="DK727" s="8"/>
      <c r="DL727" s="8"/>
      <c r="DM727" s="8"/>
      <c r="DN727" s="8"/>
      <c r="DO727" s="8"/>
      <c r="DP727" s="8"/>
      <c r="DQ727" s="8"/>
      <c r="DR727" s="8"/>
      <c r="DS727" s="8"/>
      <c r="DT727" s="8"/>
      <c r="DU727" s="8"/>
      <c r="DV727" s="8"/>
      <c r="DW727" s="8"/>
      <c r="DX727" s="8"/>
      <c r="DY727" s="8"/>
      <c r="DZ727" s="8"/>
      <c r="EA727" s="8"/>
      <c r="EB727" s="8"/>
      <c r="EC727" s="8"/>
      <c r="ED727" s="8"/>
      <c r="EE727" s="8"/>
      <c r="EF727" s="8"/>
      <c r="EG727" s="8"/>
      <c r="EH727" s="8"/>
      <c r="EI727" s="8"/>
      <c r="EJ727" s="8"/>
      <c r="EK727" s="8"/>
      <c r="EL727" s="8"/>
      <c r="EM727" s="8"/>
      <c r="EN727" s="8"/>
      <c r="EO727" s="8"/>
      <c r="EP727" s="8"/>
      <c r="EQ727" s="8"/>
      <c r="ER727" s="8"/>
      <c r="ES727" s="8"/>
      <c r="ET727" s="8"/>
      <c r="EU727" s="8"/>
      <c r="EV727" s="8"/>
      <c r="EW727" s="8"/>
      <c r="EX727" s="8"/>
      <c r="EY727" s="8"/>
      <c r="EZ727" s="8"/>
      <c r="FA727" s="8"/>
      <c r="FB727" s="8"/>
      <c r="FC727" s="8"/>
      <c r="FD727" s="8"/>
      <c r="FE727" s="8"/>
      <c r="FF727" s="8"/>
      <c r="FG727" s="8"/>
      <c r="FH727" s="8"/>
      <c r="FI727" s="8"/>
      <c r="FJ727" s="8"/>
    </row>
    <row r="728" spans="1:166" x14ac:dyDescent="0.25">
      <c r="A728" t="s">
        <v>135</v>
      </c>
      <c r="C728" s="6">
        <v>39884</v>
      </c>
      <c r="D728" s="5"/>
      <c r="E728" s="6"/>
      <c r="G728">
        <v>83</v>
      </c>
      <c r="H728" t="s">
        <v>116</v>
      </c>
      <c r="I728" s="7">
        <v>8.1</v>
      </c>
      <c r="J728">
        <v>750</v>
      </c>
      <c r="K728" s="5">
        <f t="shared" si="11"/>
        <v>164.6090534979424</v>
      </c>
      <c r="L728" s="5"/>
      <c r="M728" s="8"/>
      <c r="N728" s="7">
        <v>20.149999999999999</v>
      </c>
      <c r="O728" s="7"/>
      <c r="P728" s="7"/>
      <c r="Q728" s="5"/>
      <c r="R728" s="5"/>
      <c r="S728" s="5"/>
      <c r="T728" s="5"/>
      <c r="U728" s="5"/>
      <c r="V728" s="5"/>
      <c r="W728" s="5"/>
      <c r="X728" s="8"/>
      <c r="Y728" s="8"/>
      <c r="Z728" s="8"/>
      <c r="AA728" s="8"/>
      <c r="AB728" s="8"/>
      <c r="AC728" s="5"/>
      <c r="AD728" s="8"/>
      <c r="AE728" s="8"/>
      <c r="AF728" s="8"/>
      <c r="AG728" s="8"/>
      <c r="AH728" s="8"/>
      <c r="AI728" s="8"/>
      <c r="AJ728" s="5"/>
      <c r="AK728" s="8"/>
      <c r="AL728" s="8"/>
      <c r="AM728" s="8"/>
      <c r="AN728" s="8"/>
      <c r="AO728" s="8"/>
      <c r="AP728" s="8"/>
      <c r="AQ728" s="9"/>
      <c r="AR728" s="8"/>
      <c r="AS728" s="8"/>
      <c r="AT728" s="8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8"/>
      <c r="BJ728" s="5"/>
      <c r="BK728" s="5"/>
      <c r="BL728" s="5"/>
      <c r="BM728" s="8"/>
      <c r="BN728" s="8"/>
      <c r="BO728" s="7"/>
      <c r="BP728" s="5"/>
      <c r="BQ728" s="5"/>
      <c r="BR728" s="5"/>
      <c r="BS728" s="5"/>
      <c r="BT728" s="7"/>
      <c r="BU728" s="7"/>
      <c r="BV728" s="7"/>
      <c r="BW728" s="7"/>
      <c r="BX728" s="7"/>
      <c r="BY728" s="7"/>
      <c r="BZ728" s="7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8"/>
      <c r="CL728" s="5"/>
      <c r="CM728" s="5"/>
      <c r="CN728" s="8"/>
      <c r="CO728" s="5"/>
      <c r="CP728" s="5"/>
      <c r="CQ728" s="5"/>
      <c r="CR728" s="8"/>
      <c r="CS728" s="8"/>
      <c r="CT728" s="8"/>
      <c r="CU728" s="8"/>
      <c r="CV728" s="8"/>
      <c r="CW728" s="8"/>
      <c r="CX728" s="8"/>
      <c r="CY728" s="8"/>
      <c r="CZ728" s="8"/>
      <c r="DA728" s="8"/>
      <c r="DB728" s="8"/>
      <c r="DC728" s="8"/>
      <c r="DD728" s="8"/>
      <c r="DE728" s="8"/>
      <c r="DF728" s="8"/>
      <c r="DG728" s="8"/>
      <c r="DH728" s="8"/>
      <c r="DI728" s="8"/>
      <c r="DJ728" s="8"/>
      <c r="DK728" s="8"/>
      <c r="DL728" s="8"/>
      <c r="DM728" s="8"/>
      <c r="DN728" s="8"/>
      <c r="DO728" s="8"/>
      <c r="DP728" s="8"/>
      <c r="DQ728" s="8"/>
      <c r="DR728" s="8"/>
      <c r="DS728" s="8"/>
      <c r="DT728" s="8"/>
      <c r="DU728" s="8"/>
      <c r="DV728" s="8"/>
      <c r="DW728" s="8"/>
      <c r="DX728" s="8"/>
      <c r="DY728" s="8"/>
      <c r="DZ728" s="8"/>
      <c r="EA728" s="8"/>
      <c r="EB728" s="8"/>
      <c r="EC728" s="8"/>
      <c r="ED728" s="8"/>
      <c r="EE728" s="8"/>
      <c r="EF728" s="8"/>
      <c r="EG728" s="8"/>
      <c r="EH728" s="8"/>
      <c r="EI728" s="8"/>
      <c r="EJ728" s="8"/>
      <c r="EK728" s="8"/>
      <c r="EL728" s="8"/>
      <c r="EM728" s="8"/>
      <c r="EN728" s="8"/>
      <c r="EO728" s="8"/>
      <c r="EP728" s="8"/>
      <c r="EQ728" s="8"/>
      <c r="ER728" s="8"/>
      <c r="ES728" s="8"/>
      <c r="ET728" s="8"/>
      <c r="EU728" s="8"/>
      <c r="EV728" s="8"/>
      <c r="EW728" s="8"/>
      <c r="EX728" s="8"/>
      <c r="EY728" s="8"/>
      <c r="EZ728" s="8"/>
      <c r="FA728" s="8"/>
      <c r="FB728" s="8"/>
      <c r="FC728" s="8"/>
      <c r="FD728" s="8"/>
      <c r="FE728" s="8"/>
      <c r="FF728" s="8"/>
      <c r="FG728" s="8"/>
      <c r="FH728" s="8"/>
      <c r="FI728" s="8"/>
      <c r="FJ728" s="8"/>
    </row>
    <row r="729" spans="1:166" x14ac:dyDescent="0.25">
      <c r="A729" t="s">
        <v>135</v>
      </c>
      <c r="C729" s="6">
        <v>39888</v>
      </c>
      <c r="D729" s="5"/>
      <c r="E729" s="6"/>
      <c r="G729" s="5">
        <v>87</v>
      </c>
      <c r="H729" t="s">
        <v>116</v>
      </c>
      <c r="I729" s="7">
        <v>8.1</v>
      </c>
      <c r="J729">
        <v>750</v>
      </c>
      <c r="K729" s="5">
        <f t="shared" si="11"/>
        <v>164.6090534979424</v>
      </c>
      <c r="L729" s="5"/>
      <c r="M729" s="8"/>
      <c r="N729" s="8"/>
      <c r="O729" s="8"/>
      <c r="P729" s="8"/>
      <c r="Q729" s="5"/>
      <c r="R729" s="5"/>
      <c r="S729" s="5"/>
      <c r="T729" s="5"/>
      <c r="U729" s="5"/>
      <c r="V729" s="5"/>
      <c r="W729" s="5"/>
      <c r="X729" s="8"/>
      <c r="Y729" s="8"/>
      <c r="Z729" s="8"/>
      <c r="AA729" s="8"/>
      <c r="AB729" s="8"/>
      <c r="AC729" s="5">
        <v>516.59724147195516</v>
      </c>
      <c r="AD729" s="8"/>
      <c r="AE729" s="8"/>
      <c r="AF729" s="8"/>
      <c r="AG729" s="8"/>
      <c r="AH729" s="8"/>
      <c r="AI729" s="8"/>
      <c r="AJ729" s="5">
        <v>269.80409209578238</v>
      </c>
      <c r="AK729" s="8">
        <v>3.7712980469383686</v>
      </c>
      <c r="AL729" s="8"/>
      <c r="AM729" s="8"/>
      <c r="AN729" s="8"/>
      <c r="AO729" s="8"/>
      <c r="AP729" s="8"/>
      <c r="AQ729" s="9">
        <f>AK729/AJ729</f>
        <v>1.3977912705636543E-2</v>
      </c>
      <c r="AR729" s="8"/>
      <c r="AS729" s="8"/>
      <c r="AT729" s="8"/>
      <c r="AU729" s="5">
        <v>38.356187244202005</v>
      </c>
      <c r="AV729" s="5"/>
      <c r="AW729" s="5"/>
      <c r="AX729" s="5"/>
      <c r="AY729" s="5">
        <v>58.743257335676653</v>
      </c>
      <c r="AZ729" s="5"/>
      <c r="BA729" s="5"/>
      <c r="BB729" s="5"/>
      <c r="BC729" s="5"/>
      <c r="BD729" s="5"/>
      <c r="BE729" s="5"/>
      <c r="BF729" s="5">
        <v>0</v>
      </c>
      <c r="BG729" s="5">
        <v>0</v>
      </c>
      <c r="BH729" s="5">
        <v>97.09944457987865</v>
      </c>
      <c r="BI729" s="8"/>
      <c r="BJ729" s="5"/>
      <c r="BK729" s="5">
        <f>AC729+AJ729+BH729</f>
        <v>883.50077814761619</v>
      </c>
      <c r="BL729" s="5"/>
      <c r="BM729" s="8">
        <f>BH729/BK729</f>
        <v>0.10990306628078055</v>
      </c>
      <c r="BN729" s="8"/>
      <c r="BO729" s="7"/>
      <c r="BP729" s="5"/>
      <c r="BQ729" s="5"/>
      <c r="BR729" s="5"/>
      <c r="BS729" s="5"/>
      <c r="BT729" s="7"/>
      <c r="BU729" s="7"/>
      <c r="BV729" s="7"/>
      <c r="BW729" s="7"/>
      <c r="BX729" s="8">
        <f>AC729/BK729</f>
        <v>0.58471622691162084</v>
      </c>
      <c r="BY729" s="8">
        <f>AJ729/BK729</f>
        <v>0.3053807068075986</v>
      </c>
      <c r="BZ729" s="8">
        <f>BH729/BK729</f>
        <v>0.10990306628078055</v>
      </c>
      <c r="CA729" s="5">
        <v>316.59354726707318</v>
      </c>
      <c r="CB729" s="5">
        <v>232.06398514866038</v>
      </c>
      <c r="CC729" s="5">
        <v>84.529562118412784</v>
      </c>
      <c r="CD729" s="5">
        <v>0</v>
      </c>
      <c r="CE729" s="5"/>
      <c r="CF729" s="5"/>
      <c r="CG729" s="5"/>
      <c r="CH729" s="5"/>
      <c r="CI729" s="5">
        <v>0</v>
      </c>
      <c r="CJ729" s="5"/>
      <c r="CK729" s="8"/>
      <c r="CL729" s="5"/>
      <c r="CM729" s="5"/>
      <c r="CN729" s="8"/>
      <c r="CO729" s="5"/>
      <c r="CP729" s="5"/>
      <c r="CQ729" s="5"/>
      <c r="CR729" s="8"/>
      <c r="CS729" s="8"/>
      <c r="CT729" s="8"/>
      <c r="CU729" s="8"/>
      <c r="CV729" s="8"/>
      <c r="CW729" s="8"/>
      <c r="CX729" s="8"/>
      <c r="CY729" s="8"/>
      <c r="CZ729" s="8"/>
      <c r="DA729" s="8"/>
      <c r="DB729" s="8"/>
      <c r="DC729" s="8"/>
      <c r="DD729" s="8"/>
      <c r="DE729" s="8"/>
      <c r="DF729" s="8"/>
      <c r="DG729" s="8"/>
      <c r="DH729" s="8"/>
      <c r="DI729" s="8"/>
      <c r="DJ729" s="8"/>
      <c r="DK729" s="8"/>
      <c r="DL729" s="8"/>
      <c r="DM729" s="8"/>
      <c r="DN729" s="8"/>
      <c r="DO729" s="8"/>
      <c r="DP729" s="8"/>
      <c r="DQ729" s="8"/>
      <c r="DR729" s="8"/>
      <c r="DS729" s="8"/>
      <c r="DT729" s="8"/>
      <c r="DU729" s="8"/>
      <c r="DV729" s="8"/>
      <c r="DW729" s="8"/>
      <c r="DX729" s="8"/>
      <c r="DY729" s="8"/>
      <c r="DZ729" s="8"/>
      <c r="EA729" s="8"/>
      <c r="EB729" s="8"/>
      <c r="EC729" s="8"/>
      <c r="ED729" s="8"/>
      <c r="EE729" s="8"/>
      <c r="EF729" s="8"/>
      <c r="EG729" s="8"/>
      <c r="EH729" s="8"/>
      <c r="EI729" s="8"/>
      <c r="EJ729" s="8"/>
      <c r="EK729" s="8"/>
      <c r="EL729" s="8"/>
      <c r="EM729" s="8"/>
      <c r="EN729" s="8"/>
      <c r="EO729" s="8"/>
      <c r="EP729" s="8"/>
      <c r="EQ729" s="8"/>
      <c r="ER729" s="8"/>
      <c r="ES729" s="8"/>
      <c r="ET729" s="8"/>
      <c r="EU729" s="8"/>
      <c r="EV729" s="8"/>
      <c r="EW729" s="8"/>
      <c r="EX729" s="8"/>
      <c r="EY729" s="8"/>
      <c r="EZ729" s="8"/>
      <c r="FA729" s="8"/>
      <c r="FB729" s="8"/>
      <c r="FC729" s="8"/>
      <c r="FD729" s="8"/>
      <c r="FE729" s="8"/>
      <c r="FF729" s="8"/>
      <c r="FG729" s="8"/>
      <c r="FH729" s="8"/>
      <c r="FI729" s="8"/>
      <c r="FJ729" s="8"/>
    </row>
    <row r="730" spans="1:166" x14ac:dyDescent="0.25">
      <c r="A730" t="s">
        <v>135</v>
      </c>
      <c r="C730" s="6">
        <v>39895</v>
      </c>
      <c r="D730" s="5"/>
      <c r="E730" s="6"/>
      <c r="G730">
        <v>94</v>
      </c>
      <c r="H730" t="s">
        <v>116</v>
      </c>
      <c r="I730" s="7">
        <v>8.1</v>
      </c>
      <c r="J730">
        <v>750</v>
      </c>
      <c r="K730" s="5">
        <f t="shared" si="11"/>
        <v>164.6090534979424</v>
      </c>
      <c r="L730" s="5"/>
      <c r="M730" s="8"/>
      <c r="N730" s="7">
        <v>22.75</v>
      </c>
      <c r="O730" s="7"/>
      <c r="P730" s="7"/>
      <c r="Q730" s="5"/>
      <c r="R730" s="5"/>
      <c r="S730" s="5"/>
      <c r="T730" s="5"/>
      <c r="U730" s="5"/>
      <c r="V730" s="5"/>
      <c r="W730" s="5"/>
      <c r="X730" s="8"/>
      <c r="Y730" s="8"/>
      <c r="Z730" s="8"/>
      <c r="AA730" s="8"/>
      <c r="AB730" s="8"/>
      <c r="AC730" s="5"/>
      <c r="AD730" s="8"/>
      <c r="AE730" s="8"/>
      <c r="AF730" s="8"/>
      <c r="AG730" s="8"/>
      <c r="AH730" s="8"/>
      <c r="AI730" s="8"/>
      <c r="AJ730" s="5"/>
      <c r="AK730" s="8"/>
      <c r="AL730" s="8"/>
      <c r="AM730" s="8"/>
      <c r="AN730" s="8"/>
      <c r="AO730" s="8"/>
      <c r="AP730" s="8"/>
      <c r="AQ730" s="9"/>
      <c r="AR730" s="8"/>
      <c r="AS730" s="8"/>
      <c r="AT730" s="8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8"/>
      <c r="BJ730" s="5"/>
      <c r="BK730" s="5"/>
      <c r="BL730" s="5"/>
      <c r="BM730" s="8"/>
      <c r="BN730" s="8"/>
      <c r="BO730" s="7"/>
      <c r="BP730" s="5"/>
      <c r="BQ730" s="5"/>
      <c r="BR730" s="5"/>
      <c r="BS730" s="5"/>
      <c r="BT730" s="7"/>
      <c r="BU730" s="7"/>
      <c r="BV730" s="7"/>
      <c r="BW730" s="7"/>
      <c r="BX730" s="7"/>
      <c r="BY730" s="7"/>
      <c r="BZ730" s="7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8"/>
      <c r="CL730" s="5"/>
      <c r="CM730" s="5"/>
      <c r="CN730" s="8"/>
      <c r="CO730" s="5"/>
      <c r="CP730" s="5"/>
      <c r="CQ730" s="5"/>
      <c r="CR730" s="8"/>
      <c r="CS730" s="8"/>
      <c r="CT730" s="8"/>
      <c r="CU730" s="8"/>
      <c r="CV730" s="8"/>
      <c r="CW730" s="8"/>
      <c r="CX730" s="8"/>
      <c r="CY730" s="8"/>
      <c r="CZ730" s="8"/>
      <c r="DA730" s="8"/>
      <c r="DB730" s="8"/>
      <c r="DC730" s="8"/>
      <c r="DD730" s="8"/>
      <c r="DE730" s="8"/>
      <c r="DF730" s="8"/>
      <c r="DG730" s="8"/>
      <c r="DH730" s="8"/>
      <c r="DI730" s="8"/>
      <c r="DJ730" s="8"/>
      <c r="DK730" s="8"/>
      <c r="DL730" s="8"/>
      <c r="DM730" s="8"/>
      <c r="DN730" s="8"/>
      <c r="DO730" s="8"/>
      <c r="DP730" s="8"/>
      <c r="DQ730" s="8"/>
      <c r="DR730" s="8"/>
      <c r="DS730" s="8"/>
      <c r="DT730" s="8"/>
      <c r="DU730" s="8"/>
      <c r="DV730" s="8"/>
      <c r="DW730" s="8"/>
      <c r="DX730" s="8"/>
      <c r="DY730" s="8"/>
      <c r="DZ730" s="8"/>
      <c r="EA730" s="8"/>
      <c r="EB730" s="8"/>
      <c r="EC730" s="8"/>
      <c r="ED730" s="8"/>
      <c r="EE730" s="8"/>
      <c r="EF730" s="8"/>
      <c r="EG730" s="8"/>
      <c r="EH730" s="8"/>
      <c r="EI730" s="8"/>
      <c r="EJ730" s="8"/>
      <c r="EK730" s="8"/>
      <c r="EL730" s="8"/>
      <c r="EM730" s="8"/>
      <c r="EN730" s="8"/>
      <c r="EO730" s="8"/>
      <c r="EP730" s="8"/>
      <c r="EQ730" s="8"/>
      <c r="ER730" s="8"/>
      <c r="ES730" s="8"/>
      <c r="ET730" s="8"/>
      <c r="EU730" s="8"/>
      <c r="EV730" s="8"/>
      <c r="EW730" s="8"/>
      <c r="EX730" s="8"/>
      <c r="EY730" s="8"/>
      <c r="EZ730" s="8"/>
      <c r="FA730" s="8"/>
      <c r="FB730" s="8"/>
      <c r="FC730" s="8"/>
      <c r="FD730" s="8"/>
      <c r="FE730" s="8"/>
      <c r="FF730" s="8"/>
      <c r="FG730" s="8"/>
      <c r="FH730" s="8"/>
      <c r="FI730" s="8"/>
      <c r="FJ730" s="8"/>
    </row>
    <row r="731" spans="1:166" x14ac:dyDescent="0.25">
      <c r="A731" t="s">
        <v>135</v>
      </c>
      <c r="C731" s="6">
        <v>39904</v>
      </c>
      <c r="D731" s="5"/>
      <c r="E731" s="6"/>
      <c r="G731" s="5">
        <v>103</v>
      </c>
      <c r="H731" t="s">
        <v>116</v>
      </c>
      <c r="I731" s="7">
        <v>8.1</v>
      </c>
      <c r="J731">
        <v>750</v>
      </c>
      <c r="K731" s="5">
        <f t="shared" si="11"/>
        <v>164.6090534979424</v>
      </c>
      <c r="L731" s="5"/>
      <c r="M731" s="8"/>
      <c r="N731" s="8"/>
      <c r="O731" s="8"/>
      <c r="P731" s="8"/>
      <c r="Q731" s="5"/>
      <c r="R731" s="5"/>
      <c r="S731" s="5"/>
      <c r="T731" s="5"/>
      <c r="U731" s="5"/>
      <c r="V731" s="5"/>
      <c r="W731" s="5"/>
      <c r="X731" s="8"/>
      <c r="Y731" s="8"/>
      <c r="Z731" s="8"/>
      <c r="AA731" s="8"/>
      <c r="AB731" s="8"/>
      <c r="AC731" s="5">
        <v>539.25233205799088</v>
      </c>
      <c r="AD731" s="8"/>
      <c r="AE731" s="8"/>
      <c r="AF731" s="8"/>
      <c r="AG731" s="8"/>
      <c r="AH731" s="8"/>
      <c r="AI731" s="8"/>
      <c r="AJ731" s="5">
        <v>287.52475465122711</v>
      </c>
      <c r="AK731" s="8">
        <v>3.1877403480260953</v>
      </c>
      <c r="AL731" s="8"/>
      <c r="AM731" s="8"/>
      <c r="AN731" s="8"/>
      <c r="AO731" s="8"/>
      <c r="AP731" s="8"/>
      <c r="AQ731" s="9">
        <f>AK731/AJ731</f>
        <v>1.1086837903375951E-2</v>
      </c>
      <c r="AR731" s="8"/>
      <c r="AS731" s="8"/>
      <c r="AT731" s="8"/>
      <c r="AU731" s="5">
        <v>8.9566775793874776</v>
      </c>
      <c r="AV731" s="5"/>
      <c r="AW731" s="5"/>
      <c r="AX731" s="5"/>
      <c r="AY731" s="5">
        <v>247.96806097755524</v>
      </c>
      <c r="AZ731" s="5"/>
      <c r="BA731" s="5"/>
      <c r="BB731" s="5"/>
      <c r="BC731" s="5"/>
      <c r="BD731" s="5"/>
      <c r="BE731" s="5"/>
      <c r="BF731" s="5">
        <v>0.49878029336734697</v>
      </c>
      <c r="BG731" s="5">
        <v>0</v>
      </c>
      <c r="BH731" s="5">
        <v>257.42351885031007</v>
      </c>
      <c r="BI731" s="8"/>
      <c r="BJ731" s="5"/>
      <c r="BK731" s="5">
        <f>AC731+AJ731+BH731</f>
        <v>1084.200605559528</v>
      </c>
      <c r="BL731" s="5"/>
      <c r="BM731" s="8">
        <f>BH731/BK731</f>
        <v>0.23743163168356693</v>
      </c>
      <c r="BN731" s="8"/>
      <c r="BO731" s="7"/>
      <c r="BP731" s="5"/>
      <c r="BQ731" s="5"/>
      <c r="BR731" s="5"/>
      <c r="BS731" s="5"/>
      <c r="BT731" s="7"/>
      <c r="BU731" s="7"/>
      <c r="BV731" s="7"/>
      <c r="BW731" s="7"/>
      <c r="BX731" s="8">
        <f>AC731/BK731</f>
        <v>0.49737320685197062</v>
      </c>
      <c r="BY731" s="8">
        <f>AJ731/BK731</f>
        <v>0.26519516146446259</v>
      </c>
      <c r="BZ731" s="8">
        <f>BH731/BK731</f>
        <v>0.23743163168356693</v>
      </c>
      <c r="CA731" s="5">
        <v>188.17480458957709</v>
      </c>
      <c r="CB731" s="5">
        <v>52.908085499507116</v>
      </c>
      <c r="CC731" s="5">
        <v>134.65667831693668</v>
      </c>
      <c r="CD731" s="5">
        <v>0</v>
      </c>
      <c r="CE731" s="5"/>
      <c r="CF731" s="5"/>
      <c r="CG731" s="5"/>
      <c r="CH731" s="5"/>
      <c r="CI731" s="5">
        <v>0.61004077313330629</v>
      </c>
      <c r="CJ731" s="5"/>
      <c r="CK731" s="8"/>
      <c r="CL731" s="5"/>
      <c r="CM731" s="5"/>
      <c r="CN731" s="8"/>
      <c r="CO731" s="5"/>
      <c r="CP731" s="5"/>
      <c r="CQ731" s="5"/>
      <c r="CR731" s="8"/>
      <c r="CS731" s="8"/>
      <c r="CT731" s="8"/>
      <c r="CU731" s="8"/>
      <c r="CV731" s="8"/>
      <c r="CW731" s="8"/>
      <c r="CX731" s="8"/>
      <c r="CY731" s="8"/>
      <c r="CZ731" s="8"/>
      <c r="DA731" s="8"/>
      <c r="DB731" s="8"/>
      <c r="DC731" s="8"/>
      <c r="DD731" s="8"/>
      <c r="DE731" s="8"/>
      <c r="DF731" s="8"/>
      <c r="DG731" s="8"/>
      <c r="DH731" s="8"/>
      <c r="DI731" s="8"/>
      <c r="DJ731" s="8"/>
      <c r="DK731" s="8"/>
      <c r="DL731" s="8"/>
      <c r="DM731" s="8"/>
      <c r="DN731" s="8"/>
      <c r="DO731" s="8"/>
      <c r="DP731" s="8"/>
      <c r="DQ731" s="8"/>
      <c r="DR731" s="8"/>
      <c r="DS731" s="8"/>
      <c r="DT731" s="8"/>
      <c r="DU731" s="8"/>
      <c r="DV731" s="8"/>
      <c r="DW731" s="8"/>
      <c r="DX731" s="8"/>
      <c r="DY731" s="8"/>
      <c r="DZ731" s="8"/>
      <c r="EA731" s="8"/>
      <c r="EB731" s="8"/>
      <c r="EC731" s="8"/>
      <c r="ED731" s="8"/>
      <c r="EE731" s="8"/>
      <c r="EF731" s="8"/>
      <c r="EG731" s="8"/>
      <c r="EH731" s="8"/>
      <c r="EI731" s="8"/>
      <c r="EJ731" s="8"/>
      <c r="EK731" s="8"/>
      <c r="EL731" s="8"/>
      <c r="EM731" s="8"/>
      <c r="EN731" s="8"/>
      <c r="EO731" s="8"/>
      <c r="EP731" s="8"/>
      <c r="EQ731" s="8"/>
      <c r="ER731" s="8"/>
      <c r="ES731" s="8"/>
      <c r="ET731" s="8"/>
      <c r="EU731" s="8"/>
      <c r="EV731" s="8"/>
      <c r="EW731" s="8"/>
      <c r="EX731" s="8"/>
      <c r="EY731" s="8"/>
      <c r="EZ731" s="8"/>
      <c r="FA731" s="8"/>
      <c r="FB731" s="8"/>
      <c r="FC731" s="8"/>
      <c r="FD731" s="8"/>
      <c r="FE731" s="8"/>
      <c r="FF731" s="8"/>
      <c r="FG731" s="8"/>
      <c r="FH731" s="8"/>
      <c r="FI731" s="8"/>
      <c r="FJ731" s="8"/>
    </row>
    <row r="732" spans="1:166" x14ac:dyDescent="0.25">
      <c r="A732" t="s">
        <v>135</v>
      </c>
      <c r="C732" s="6">
        <v>39908</v>
      </c>
      <c r="D732" s="5"/>
      <c r="E732" s="6"/>
      <c r="G732">
        <v>107</v>
      </c>
      <c r="H732" t="s">
        <v>116</v>
      </c>
      <c r="I732" s="7">
        <v>8.1</v>
      </c>
      <c r="J732">
        <v>750</v>
      </c>
      <c r="K732" s="5">
        <f t="shared" si="11"/>
        <v>164.6090534979424</v>
      </c>
      <c r="L732" s="5"/>
      <c r="M732" s="8"/>
      <c r="N732" s="7">
        <v>27.8</v>
      </c>
      <c r="O732" s="7"/>
      <c r="P732" s="7"/>
      <c r="Q732" s="5"/>
      <c r="R732" s="5"/>
      <c r="S732" s="5"/>
      <c r="T732" s="5"/>
      <c r="U732" s="5"/>
      <c r="V732" s="5"/>
      <c r="W732" s="5"/>
      <c r="X732" s="8"/>
      <c r="Y732" s="8"/>
      <c r="Z732" s="8"/>
      <c r="AA732" s="8"/>
      <c r="AB732" s="8"/>
      <c r="AC732" s="5"/>
      <c r="AD732" s="8"/>
      <c r="AE732" s="8"/>
      <c r="AF732" s="8"/>
      <c r="AG732" s="8"/>
      <c r="AH732" s="8"/>
      <c r="AI732" s="8"/>
      <c r="AJ732" s="5"/>
      <c r="AK732" s="8"/>
      <c r="AL732" s="8"/>
      <c r="AM732" s="8"/>
      <c r="AN732" s="8"/>
      <c r="AO732" s="8"/>
      <c r="AP732" s="8"/>
      <c r="AQ732" s="9"/>
      <c r="AR732" s="8"/>
      <c r="AS732" s="8"/>
      <c r="AT732" s="8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8"/>
      <c r="BJ732" s="5"/>
      <c r="BK732" s="5"/>
      <c r="BL732" s="5"/>
      <c r="BM732" s="8"/>
      <c r="BN732" s="8"/>
      <c r="BO732" s="7"/>
      <c r="BP732" s="5"/>
      <c r="BQ732" s="5"/>
      <c r="BR732" s="5"/>
      <c r="BS732" s="5"/>
      <c r="BT732" s="7"/>
      <c r="BU732" s="7"/>
      <c r="BV732" s="7"/>
      <c r="BW732" s="7"/>
      <c r="BX732" s="7"/>
      <c r="BY732" s="7"/>
      <c r="BZ732" s="7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8"/>
      <c r="CL732" s="5"/>
      <c r="CM732" s="5"/>
      <c r="CN732" s="8"/>
      <c r="CO732" s="5"/>
      <c r="CP732" s="5"/>
      <c r="CQ732" s="5"/>
      <c r="CR732" s="8"/>
      <c r="CS732" s="8"/>
      <c r="CT732" s="8"/>
      <c r="CU732" s="8"/>
      <c r="CV732" s="8"/>
      <c r="CW732" s="8"/>
      <c r="CX732" s="8"/>
      <c r="CY732" s="8"/>
      <c r="CZ732" s="8"/>
      <c r="DA732" s="8"/>
      <c r="DB732" s="8"/>
      <c r="DC732" s="8"/>
      <c r="DD732" s="8"/>
      <c r="DE732" s="8"/>
      <c r="DF732" s="8"/>
      <c r="DG732" s="8"/>
      <c r="DH732" s="8"/>
      <c r="DI732" s="8"/>
      <c r="DJ732" s="8"/>
      <c r="DK732" s="8"/>
      <c r="DL732" s="8"/>
      <c r="DM732" s="8"/>
      <c r="DN732" s="8"/>
      <c r="DO732" s="8"/>
      <c r="DP732" s="8"/>
      <c r="DQ732" s="8"/>
      <c r="DR732" s="8"/>
      <c r="DS732" s="8"/>
      <c r="DT732" s="8"/>
      <c r="DU732" s="8"/>
      <c r="DV732" s="8"/>
      <c r="DW732" s="8"/>
      <c r="DX732" s="8"/>
      <c r="DY732" s="8"/>
      <c r="DZ732" s="8"/>
      <c r="EA732" s="8"/>
      <c r="EB732" s="8"/>
      <c r="EC732" s="8"/>
      <c r="ED732" s="8"/>
      <c r="EE732" s="8"/>
      <c r="EF732" s="8"/>
      <c r="EG732" s="8"/>
      <c r="EH732" s="8"/>
      <c r="EI732" s="8"/>
      <c r="EJ732" s="8"/>
      <c r="EK732" s="8"/>
      <c r="EL732" s="8"/>
      <c r="EM732" s="8"/>
      <c r="EN732" s="8"/>
      <c r="EO732" s="8"/>
      <c r="EP732" s="8"/>
      <c r="EQ732" s="8"/>
      <c r="ER732" s="8"/>
      <c r="ES732" s="8"/>
      <c r="ET732" s="8"/>
      <c r="EU732" s="8"/>
      <c r="EV732" s="8"/>
      <c r="EW732" s="8"/>
      <c r="EX732" s="8"/>
      <c r="EY732" s="8"/>
      <c r="EZ732" s="8"/>
      <c r="FA732" s="8"/>
      <c r="FB732" s="8"/>
      <c r="FC732" s="8"/>
      <c r="FD732" s="8"/>
      <c r="FE732" s="8"/>
      <c r="FF732" s="8"/>
      <c r="FG732" s="8"/>
      <c r="FH732" s="8"/>
      <c r="FI732" s="8"/>
      <c r="FJ732" s="8"/>
    </row>
    <row r="733" spans="1:166" x14ac:dyDescent="0.25">
      <c r="A733" t="s">
        <v>135</v>
      </c>
      <c r="C733" s="6">
        <v>39911</v>
      </c>
      <c r="D733" s="5"/>
      <c r="E733" s="6"/>
      <c r="G733">
        <v>110</v>
      </c>
      <c r="H733" t="s">
        <v>116</v>
      </c>
      <c r="I733" s="7">
        <v>8.1</v>
      </c>
      <c r="J733">
        <v>750</v>
      </c>
      <c r="K733" s="5">
        <f t="shared" si="11"/>
        <v>164.6090534979424</v>
      </c>
      <c r="L733" s="5"/>
      <c r="M733" s="8"/>
      <c r="N733" s="8"/>
      <c r="O733" s="8"/>
      <c r="P733" s="8"/>
      <c r="Q733" s="5"/>
      <c r="R733" s="5"/>
      <c r="S733" s="5"/>
      <c r="T733" s="5"/>
      <c r="U733" s="5"/>
      <c r="V733" s="5"/>
      <c r="W733" s="5"/>
      <c r="X733" s="8"/>
      <c r="Y733" s="8"/>
      <c r="Z733" s="8"/>
      <c r="AA733" s="8"/>
      <c r="AB733" s="8"/>
      <c r="AC733" s="5"/>
      <c r="AD733" s="8"/>
      <c r="AE733" s="8"/>
      <c r="AF733" s="8"/>
      <c r="AG733" s="8"/>
      <c r="AH733" s="8"/>
      <c r="AI733" s="8"/>
      <c r="AJ733" s="5"/>
      <c r="AK733" s="8"/>
      <c r="AL733" s="8"/>
      <c r="AM733" s="8"/>
      <c r="AN733" s="8"/>
      <c r="AO733" s="8"/>
      <c r="AP733" s="8"/>
      <c r="AQ733" s="9"/>
      <c r="AR733" s="8"/>
      <c r="AS733" s="8"/>
      <c r="AT733" s="8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8"/>
      <c r="BJ733" s="5"/>
      <c r="BK733" s="5"/>
      <c r="BL733" s="5"/>
      <c r="BM733" s="8"/>
      <c r="BN733" s="8"/>
      <c r="BO733" s="7"/>
      <c r="BP733" s="5"/>
      <c r="BQ733" s="5"/>
      <c r="BR733" s="5"/>
      <c r="BS733" s="5"/>
      <c r="BT733" s="7"/>
      <c r="BU733" s="7"/>
      <c r="BV733" s="7"/>
      <c r="BW733" s="7"/>
      <c r="BX733" s="7"/>
      <c r="BY733" s="7"/>
      <c r="BZ733" s="7"/>
      <c r="CA733" s="5"/>
      <c r="CB733" s="5"/>
      <c r="CC733" s="5"/>
      <c r="CD733" s="5"/>
      <c r="CE733" s="5"/>
      <c r="CF733" s="5"/>
      <c r="CG733" s="5"/>
      <c r="CH733" s="5"/>
      <c r="CI733" s="5"/>
      <c r="CJ733" s="5">
        <v>0.33114025532656532</v>
      </c>
      <c r="CK733" s="8">
        <v>3.8</v>
      </c>
      <c r="CL733" s="5"/>
      <c r="CM733" s="5"/>
      <c r="CN733" s="8"/>
      <c r="CO733" s="5"/>
      <c r="CP733" s="5"/>
      <c r="CQ733" s="5"/>
      <c r="CR733" s="8"/>
      <c r="CS733" s="8"/>
      <c r="CT733" s="8"/>
      <c r="CU733" s="8"/>
      <c r="CV733" s="8"/>
      <c r="CW733" s="8"/>
      <c r="CX733" s="8"/>
      <c r="CY733" s="8"/>
      <c r="CZ733" s="8"/>
      <c r="DA733" s="8"/>
      <c r="DB733" s="8"/>
      <c r="DC733" s="8"/>
      <c r="DD733" s="8"/>
      <c r="DE733" s="8"/>
      <c r="DF733" s="8"/>
      <c r="DG733" s="8"/>
      <c r="DH733" s="8"/>
      <c r="DI733" s="8"/>
      <c r="DJ733" s="8"/>
      <c r="DK733" s="8"/>
      <c r="DL733" s="8"/>
      <c r="DM733" s="8"/>
      <c r="DN733" s="8"/>
      <c r="DO733" s="8"/>
      <c r="DP733" s="8"/>
      <c r="DQ733" s="8"/>
      <c r="DR733" s="8"/>
      <c r="DS733" s="8"/>
      <c r="DT733" s="8"/>
      <c r="DU733" s="8"/>
      <c r="DV733" s="8"/>
      <c r="DW733" s="8"/>
      <c r="DX733" s="8"/>
      <c r="DY733" s="8"/>
      <c r="DZ733" s="8"/>
      <c r="EA733" s="8"/>
      <c r="EB733" s="8"/>
      <c r="EC733" s="8"/>
      <c r="ED733" s="8"/>
      <c r="EE733" s="8"/>
      <c r="EF733" s="8"/>
      <c r="EG733" s="8"/>
      <c r="EH733" s="8"/>
      <c r="EI733" s="8"/>
      <c r="EJ733" s="8"/>
      <c r="EK733" s="8"/>
      <c r="EL733" s="8"/>
      <c r="EM733" s="8"/>
      <c r="EN733" s="8"/>
      <c r="EO733" s="8"/>
      <c r="EP733" s="8"/>
      <c r="EQ733" s="8"/>
      <c r="ER733" s="8"/>
      <c r="ES733" s="8"/>
      <c r="ET733" s="8"/>
      <c r="EU733" s="8"/>
      <c r="EV733" s="8"/>
      <c r="EW733" s="8"/>
      <c r="EX733" s="8"/>
      <c r="EY733" s="8"/>
      <c r="EZ733" s="8"/>
      <c r="FA733" s="8"/>
      <c r="FB733" s="8"/>
      <c r="FC733" s="8"/>
      <c r="FD733" s="8"/>
      <c r="FE733" s="8"/>
      <c r="FF733" s="8"/>
      <c r="FG733" s="8"/>
      <c r="FH733" s="8"/>
      <c r="FI733" s="8"/>
      <c r="FJ733" s="8"/>
    </row>
    <row r="734" spans="1:166" x14ac:dyDescent="0.25">
      <c r="A734" t="s">
        <v>135</v>
      </c>
      <c r="C734" s="6">
        <v>39920</v>
      </c>
      <c r="D734" s="5"/>
      <c r="E734" s="6"/>
      <c r="G734">
        <v>119</v>
      </c>
      <c r="H734" t="s">
        <v>116</v>
      </c>
      <c r="I734" s="7">
        <v>8.1</v>
      </c>
      <c r="J734">
        <v>750</v>
      </c>
      <c r="K734" s="5">
        <f t="shared" si="11"/>
        <v>164.6090534979424</v>
      </c>
      <c r="L734" s="5"/>
      <c r="M734" s="8"/>
      <c r="N734" s="8"/>
      <c r="O734" s="8"/>
      <c r="P734" s="8"/>
      <c r="Q734" s="5"/>
      <c r="R734" s="5"/>
      <c r="S734" s="5"/>
      <c r="T734" s="5"/>
      <c r="U734" s="5"/>
      <c r="V734" s="5"/>
      <c r="W734" s="5"/>
      <c r="X734" s="8"/>
      <c r="Y734" s="8"/>
      <c r="Z734" s="8"/>
      <c r="AA734" s="8"/>
      <c r="AB734" s="8"/>
      <c r="AC734" s="5"/>
      <c r="AD734" s="8"/>
      <c r="AE734" s="8"/>
      <c r="AF734" s="8"/>
      <c r="AG734" s="8"/>
      <c r="AH734" s="8"/>
      <c r="AI734" s="8"/>
      <c r="AJ734" s="5"/>
      <c r="AK734" s="8"/>
      <c r="AL734" s="8"/>
      <c r="AM734" s="8"/>
      <c r="AN734" s="8"/>
      <c r="AO734" s="8"/>
      <c r="AP734" s="8"/>
      <c r="AQ734" s="9"/>
      <c r="AR734" s="8"/>
      <c r="AS734" s="8"/>
      <c r="AT734" s="8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8"/>
      <c r="BJ734" s="5"/>
      <c r="BK734" s="5"/>
      <c r="BL734" s="5"/>
      <c r="BM734" s="8"/>
      <c r="BN734" s="8"/>
      <c r="BO734" s="7"/>
      <c r="BP734" s="5"/>
      <c r="BQ734" s="5"/>
      <c r="BR734" s="5"/>
      <c r="BS734" s="5"/>
      <c r="BT734" s="7"/>
      <c r="BU734" s="7"/>
      <c r="BV734" s="7"/>
      <c r="BW734" s="7"/>
      <c r="BX734" s="7"/>
      <c r="BY734" s="7"/>
      <c r="BZ734" s="7"/>
      <c r="CA734" s="5"/>
      <c r="CB734" s="5"/>
      <c r="CC734" s="5"/>
      <c r="CD734" s="5"/>
      <c r="CE734" s="5"/>
      <c r="CF734" s="5"/>
      <c r="CG734" s="5"/>
      <c r="CH734" s="5"/>
      <c r="CI734" s="5"/>
      <c r="CJ734" s="5">
        <v>1.3332752385516973</v>
      </c>
      <c r="CK734" s="8">
        <v>2.2999999999999998</v>
      </c>
      <c r="CL734" s="5"/>
      <c r="CM734" s="5"/>
      <c r="CN734" s="8"/>
      <c r="CO734" s="5"/>
      <c r="CP734" s="5"/>
      <c r="CQ734" s="5"/>
      <c r="CR734" s="8"/>
      <c r="CS734" s="8"/>
      <c r="CT734" s="8"/>
      <c r="CU734" s="8"/>
      <c r="CV734" s="8"/>
      <c r="CW734" s="8"/>
      <c r="CX734" s="8"/>
      <c r="CY734" s="8"/>
      <c r="CZ734" s="8"/>
      <c r="DA734" s="8"/>
      <c r="DB734" s="8"/>
      <c r="DC734" s="8"/>
      <c r="DD734" s="8"/>
      <c r="DE734" s="8"/>
      <c r="DF734" s="8"/>
      <c r="DG734" s="8"/>
      <c r="DH734" s="8"/>
      <c r="DI734" s="8"/>
      <c r="DJ734" s="8"/>
      <c r="DK734" s="8"/>
      <c r="DL734" s="8"/>
      <c r="DM734" s="8"/>
      <c r="DN734" s="8"/>
      <c r="DO734" s="8"/>
      <c r="DP734" s="8"/>
      <c r="DQ734" s="8"/>
      <c r="DR734" s="8"/>
      <c r="DS734" s="8"/>
      <c r="DT734" s="8"/>
      <c r="DU734" s="8"/>
      <c r="DV734" s="8"/>
      <c r="DW734" s="8"/>
      <c r="DX734" s="8"/>
      <c r="DY734" s="8"/>
      <c r="DZ734" s="8"/>
      <c r="EA734" s="8"/>
      <c r="EB734" s="8"/>
      <c r="EC734" s="8"/>
      <c r="ED734" s="8"/>
      <c r="EE734" s="8"/>
      <c r="EF734" s="8"/>
      <c r="EG734" s="8"/>
      <c r="EH734" s="8"/>
      <c r="EI734" s="8"/>
      <c r="EJ734" s="8"/>
      <c r="EK734" s="8"/>
      <c r="EL734" s="8"/>
      <c r="EM734" s="8"/>
      <c r="EN734" s="8"/>
      <c r="EO734" s="8"/>
      <c r="EP734" s="8"/>
      <c r="EQ734" s="8"/>
      <c r="ER734" s="8"/>
      <c r="ES734" s="8"/>
      <c r="ET734" s="8"/>
      <c r="EU734" s="8"/>
      <c r="EV734" s="8"/>
      <c r="EW734" s="8"/>
      <c r="EX734" s="8"/>
      <c r="EY734" s="8"/>
      <c r="EZ734" s="8"/>
      <c r="FA734" s="8"/>
      <c r="FB734" s="8"/>
      <c r="FC734" s="8"/>
      <c r="FD734" s="8"/>
      <c r="FE734" s="8"/>
      <c r="FF734" s="8"/>
      <c r="FG734" s="8"/>
      <c r="FH734" s="8"/>
      <c r="FI734" s="8"/>
      <c r="FJ734" s="8"/>
    </row>
    <row r="735" spans="1:166" x14ac:dyDescent="0.25">
      <c r="A735" t="s">
        <v>135</v>
      </c>
      <c r="C735" s="6">
        <v>39922</v>
      </c>
      <c r="D735" s="5">
        <v>8</v>
      </c>
      <c r="E735" t="s">
        <v>208</v>
      </c>
      <c r="F735" t="s">
        <v>14</v>
      </c>
      <c r="G735">
        <v>121</v>
      </c>
      <c r="H735" t="s">
        <v>116</v>
      </c>
      <c r="I735" s="7">
        <v>8.1</v>
      </c>
      <c r="J735">
        <v>750</v>
      </c>
      <c r="K735" s="5">
        <f t="shared" si="11"/>
        <v>164.6090534979424</v>
      </c>
      <c r="L735" s="5"/>
      <c r="M735" s="8"/>
      <c r="N735" s="8"/>
      <c r="O735" s="8"/>
      <c r="P735" s="8"/>
      <c r="Q735" s="5"/>
      <c r="R735" s="5"/>
      <c r="S735" s="5"/>
      <c r="T735" s="5"/>
      <c r="U735" s="5">
        <v>121</v>
      </c>
      <c r="V735" s="5"/>
      <c r="W735" s="5"/>
      <c r="X735" s="8"/>
      <c r="Y735" s="8"/>
      <c r="Z735" s="8"/>
      <c r="AA735" s="8"/>
      <c r="AB735" s="8"/>
      <c r="AC735" s="5"/>
      <c r="AD735" s="8"/>
      <c r="AE735" s="8"/>
      <c r="AF735" s="8"/>
      <c r="AG735" s="8"/>
      <c r="AH735" s="8"/>
      <c r="AI735" s="8"/>
      <c r="AJ735" s="5"/>
      <c r="AK735" s="8"/>
      <c r="AL735" s="8"/>
      <c r="AM735" s="8"/>
      <c r="AN735" s="8"/>
      <c r="AO735" s="8"/>
      <c r="AP735" s="8"/>
      <c r="AQ735" s="9"/>
      <c r="AR735" s="8"/>
      <c r="AS735" s="8"/>
      <c r="AT735" s="8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8"/>
      <c r="BJ735" s="5"/>
      <c r="BK735" s="5"/>
      <c r="BL735" s="5"/>
      <c r="BM735" s="8"/>
      <c r="BN735" s="8"/>
      <c r="BO735" s="7"/>
      <c r="BP735" s="5"/>
      <c r="BQ735" s="5"/>
      <c r="BR735" s="5"/>
      <c r="BS735" s="5"/>
      <c r="BT735" s="7"/>
      <c r="BU735" s="7"/>
      <c r="BV735" s="7"/>
      <c r="BW735" s="7"/>
      <c r="BX735" s="7"/>
      <c r="BY735" s="7"/>
      <c r="BZ735" s="7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8"/>
      <c r="CL735" s="5"/>
      <c r="CM735" s="5"/>
      <c r="CN735" s="8"/>
      <c r="CO735" s="5"/>
      <c r="CP735" s="5"/>
      <c r="CQ735" s="5"/>
      <c r="CR735" s="8"/>
      <c r="CS735" s="8"/>
      <c r="CT735" s="8"/>
      <c r="CU735" s="8"/>
      <c r="CV735" s="8"/>
      <c r="CW735" s="8"/>
      <c r="CX735" s="8"/>
      <c r="CY735" s="8"/>
      <c r="CZ735" s="8"/>
      <c r="DA735" s="8"/>
      <c r="DB735" s="8"/>
      <c r="DC735" s="8"/>
      <c r="DD735" s="8"/>
      <c r="DE735" s="8"/>
      <c r="DF735" s="8"/>
      <c r="DG735" s="8"/>
      <c r="DH735" s="8"/>
      <c r="DI735" s="8"/>
      <c r="DJ735" s="8"/>
      <c r="DK735" s="8"/>
      <c r="DL735" s="8"/>
      <c r="DM735" s="8"/>
      <c r="DN735" s="8"/>
      <c r="DO735" s="8"/>
      <c r="DP735" s="8"/>
      <c r="DQ735" s="8"/>
      <c r="DR735" s="8"/>
      <c r="DS735" s="8"/>
      <c r="DT735" s="8"/>
      <c r="DU735" s="8"/>
      <c r="DV735" s="8"/>
      <c r="DW735" s="8"/>
      <c r="DX735" s="8"/>
      <c r="DY735" s="8"/>
      <c r="DZ735" s="8"/>
      <c r="EA735" s="8"/>
      <c r="EB735" s="8"/>
      <c r="EC735" s="8"/>
      <c r="ED735" s="8"/>
      <c r="EE735" s="8"/>
      <c r="EF735" s="8"/>
      <c r="EG735" s="8"/>
      <c r="EH735" s="8"/>
      <c r="EI735" s="8"/>
      <c r="EJ735" s="8"/>
      <c r="EK735" s="8"/>
      <c r="EL735" s="8"/>
      <c r="EM735" s="8"/>
      <c r="EN735" s="8"/>
      <c r="EO735" s="8"/>
      <c r="EP735" s="8"/>
      <c r="EQ735" s="8"/>
      <c r="ER735" s="8"/>
      <c r="ES735" s="8"/>
      <c r="ET735" s="8"/>
      <c r="EU735" s="8"/>
      <c r="EV735" s="8"/>
      <c r="EW735" s="8"/>
      <c r="EX735" s="8"/>
      <c r="EY735" s="8"/>
      <c r="EZ735" s="8"/>
      <c r="FA735" s="8"/>
      <c r="FB735" s="8"/>
      <c r="FC735" s="8"/>
      <c r="FD735" s="8"/>
      <c r="FE735" s="8"/>
      <c r="FF735" s="8"/>
      <c r="FG735" s="8"/>
      <c r="FH735" s="8"/>
      <c r="FI735" s="8"/>
      <c r="FJ735" s="8"/>
    </row>
    <row r="736" spans="1:166" x14ac:dyDescent="0.25">
      <c r="A736" t="s">
        <v>135</v>
      </c>
      <c r="C736" s="6">
        <v>39925</v>
      </c>
      <c r="D736" s="5"/>
      <c r="E736" s="6"/>
      <c r="G736">
        <v>124</v>
      </c>
      <c r="H736" t="s">
        <v>116</v>
      </c>
      <c r="I736" s="7">
        <v>8.1</v>
      </c>
      <c r="J736">
        <v>750</v>
      </c>
      <c r="K736" s="5">
        <f t="shared" si="11"/>
        <v>164.6090534979424</v>
      </c>
      <c r="L736" s="5"/>
      <c r="M736" s="8"/>
      <c r="N736" s="8"/>
      <c r="O736" s="8"/>
      <c r="P736" s="8"/>
      <c r="Q736" s="5"/>
      <c r="R736" s="5"/>
      <c r="S736" s="5"/>
      <c r="T736" s="5"/>
      <c r="U736" s="5"/>
      <c r="V736" s="5"/>
      <c r="W736" s="5"/>
      <c r="X736" s="8"/>
      <c r="Y736" s="8"/>
      <c r="Z736" s="8"/>
      <c r="AA736" s="8"/>
      <c r="AB736" s="8"/>
      <c r="AC736" s="5"/>
      <c r="AD736" s="8"/>
      <c r="AE736" s="8"/>
      <c r="AF736" s="8"/>
      <c r="AG736" s="8"/>
      <c r="AH736" s="8"/>
      <c r="AI736" s="8"/>
      <c r="AJ736" s="5"/>
      <c r="AK736" s="8"/>
      <c r="AL736" s="8"/>
      <c r="AM736" s="8"/>
      <c r="AN736" s="8"/>
      <c r="AO736" s="8"/>
      <c r="AP736" s="8"/>
      <c r="AQ736" s="9"/>
      <c r="AR736" s="8"/>
      <c r="AS736" s="8"/>
      <c r="AT736" s="8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8"/>
      <c r="BJ736" s="5"/>
      <c r="BK736" s="5"/>
      <c r="BL736" s="5"/>
      <c r="BM736" s="8"/>
      <c r="BN736" s="8"/>
      <c r="BO736" s="7"/>
      <c r="BP736" s="5"/>
      <c r="BQ736" s="5"/>
      <c r="BR736" s="5"/>
      <c r="BS736" s="5"/>
      <c r="BT736" s="7"/>
      <c r="BU736" s="7"/>
      <c r="BV736" s="7"/>
      <c r="BW736" s="7"/>
      <c r="BX736" s="7"/>
      <c r="BY736" s="7"/>
      <c r="BZ736" s="7"/>
      <c r="CA736" s="5"/>
      <c r="CB736" s="5"/>
      <c r="CC736" s="5"/>
      <c r="CD736" s="5"/>
      <c r="CE736" s="5"/>
      <c r="CF736" s="5"/>
      <c r="CG736" s="5"/>
      <c r="CH736" s="5"/>
      <c r="CI736" s="5"/>
      <c r="CJ736" s="5">
        <v>3.2460459239248833</v>
      </c>
      <c r="CK736" s="8">
        <v>3.5928571428571425</v>
      </c>
      <c r="CL736" s="5"/>
      <c r="CM736" s="5"/>
      <c r="CN736" s="8"/>
      <c r="CO736" s="5"/>
      <c r="CP736" s="5"/>
      <c r="CQ736" s="5"/>
      <c r="CR736" s="8"/>
      <c r="CS736" s="8"/>
      <c r="CT736" s="8"/>
      <c r="CU736" s="8"/>
      <c r="CV736" s="8"/>
      <c r="CW736" s="8"/>
      <c r="CX736" s="8"/>
      <c r="CY736" s="8"/>
      <c r="CZ736" s="8"/>
      <c r="DA736" s="8"/>
      <c r="DB736" s="8"/>
      <c r="DC736" s="8"/>
      <c r="DD736" s="8"/>
      <c r="DE736" s="8"/>
      <c r="DF736" s="8"/>
      <c r="DG736" s="8"/>
      <c r="DH736" s="8"/>
      <c r="DI736" s="8"/>
      <c r="DJ736" s="8"/>
      <c r="DK736" s="8"/>
      <c r="DL736" s="8"/>
      <c r="DM736" s="8"/>
      <c r="DN736" s="8"/>
      <c r="DO736" s="8"/>
      <c r="DP736" s="8"/>
      <c r="DQ736" s="8"/>
      <c r="DR736" s="8"/>
      <c r="DS736" s="8"/>
      <c r="DT736" s="8"/>
      <c r="DU736" s="8"/>
      <c r="DV736" s="8"/>
      <c r="DW736" s="8"/>
      <c r="DX736" s="8"/>
      <c r="DY736" s="8"/>
      <c r="DZ736" s="8"/>
      <c r="EA736" s="8"/>
      <c r="EB736" s="8"/>
      <c r="EC736" s="8"/>
      <c r="ED736" s="8"/>
      <c r="EE736" s="8"/>
      <c r="EF736" s="8"/>
      <c r="EG736" s="8"/>
      <c r="EH736" s="8"/>
      <c r="EI736" s="8"/>
      <c r="EJ736" s="8"/>
      <c r="EK736" s="8"/>
      <c r="EL736" s="8"/>
      <c r="EM736" s="8"/>
      <c r="EN736" s="8"/>
      <c r="EO736" s="8"/>
      <c r="EP736" s="8"/>
      <c r="EQ736" s="8"/>
      <c r="ER736" s="8"/>
      <c r="ES736" s="8"/>
      <c r="ET736" s="8"/>
      <c r="EU736" s="8"/>
      <c r="EV736" s="8"/>
      <c r="EW736" s="8"/>
      <c r="EX736" s="8"/>
      <c r="EY736" s="8"/>
      <c r="EZ736" s="8"/>
      <c r="FA736" s="8"/>
      <c r="FB736" s="8"/>
      <c r="FC736" s="8"/>
      <c r="FD736" s="8"/>
      <c r="FE736" s="8"/>
      <c r="FF736" s="8"/>
      <c r="FG736" s="8"/>
      <c r="FH736" s="8"/>
      <c r="FI736" s="8"/>
      <c r="FJ736" s="8"/>
    </row>
    <row r="737" spans="1:166" x14ac:dyDescent="0.25">
      <c r="A737" t="s">
        <v>135</v>
      </c>
      <c r="C737" s="6">
        <v>39932</v>
      </c>
      <c r="D737" s="5"/>
      <c r="E737" s="6"/>
      <c r="G737" s="5">
        <v>131</v>
      </c>
      <c r="H737" t="s">
        <v>116</v>
      </c>
      <c r="I737" s="7">
        <v>8.1</v>
      </c>
      <c r="J737">
        <v>750</v>
      </c>
      <c r="K737" s="5">
        <f t="shared" si="11"/>
        <v>164.6090534979424</v>
      </c>
      <c r="L737" s="5"/>
      <c r="M737" s="8"/>
      <c r="N737" s="8"/>
      <c r="O737" s="8"/>
      <c r="P737" s="8"/>
      <c r="Q737" s="5"/>
      <c r="R737" s="5"/>
      <c r="S737" s="5"/>
      <c r="T737" s="5"/>
      <c r="U737" s="5"/>
      <c r="V737" s="5"/>
      <c r="W737" s="5"/>
      <c r="X737" s="8"/>
      <c r="Y737" s="8"/>
      <c r="Z737" s="8"/>
      <c r="AA737" s="8"/>
      <c r="AB737" s="8"/>
      <c r="AC737" s="5">
        <v>484.21797136909584</v>
      </c>
      <c r="AD737" s="8"/>
      <c r="AE737" s="8"/>
      <c r="AF737" s="8"/>
      <c r="AG737" s="8"/>
      <c r="AH737" s="8"/>
      <c r="AI737" s="8"/>
      <c r="AJ737" s="5">
        <v>209.34871725035515</v>
      </c>
      <c r="AK737" s="8">
        <v>2.4918594494684339</v>
      </c>
      <c r="AL737" s="8"/>
      <c r="AM737" s="8"/>
      <c r="AN737" s="8"/>
      <c r="AO737" s="8"/>
      <c r="AP737" s="8"/>
      <c r="AQ737" s="9">
        <f>AK737/AJ737</f>
        <v>1.1902912433365801E-2</v>
      </c>
      <c r="AR737" s="8"/>
      <c r="AS737" s="8"/>
      <c r="AT737" s="8"/>
      <c r="AU737" s="5">
        <v>0</v>
      </c>
      <c r="AV737" s="5"/>
      <c r="AW737" s="5"/>
      <c r="AX737" s="5"/>
      <c r="AY737" s="5">
        <v>622.49573398740426</v>
      </c>
      <c r="AZ737" s="5"/>
      <c r="BA737" s="5"/>
      <c r="BB737" s="5"/>
      <c r="BC737" s="5"/>
      <c r="BD737" s="5"/>
      <c r="BE737" s="5"/>
      <c r="BF737" s="5">
        <v>9.9922383744629357</v>
      </c>
      <c r="BG737" s="5">
        <v>34.270580671809313</v>
      </c>
      <c r="BH737" s="5">
        <v>666.75855303367666</v>
      </c>
      <c r="BI737" s="8"/>
      <c r="BJ737" s="5"/>
      <c r="BK737" s="5">
        <f>AC737+AJ737+BH737</f>
        <v>1360.3252416531277</v>
      </c>
      <c r="BL737" s="5"/>
      <c r="BM737" s="8">
        <f>BH737/BK737</f>
        <v>0.49014642426498095</v>
      </c>
      <c r="BN737" s="8"/>
      <c r="BO737" s="7"/>
      <c r="BP737" s="5"/>
      <c r="BQ737" s="5"/>
      <c r="BR737" s="5"/>
      <c r="BS737" s="5"/>
      <c r="BT737" s="7"/>
      <c r="BU737" s="7"/>
      <c r="BV737" s="7"/>
      <c r="BW737" s="7"/>
      <c r="BX737" s="8">
        <f>AC737/BK737</f>
        <v>0.35595749938496518</v>
      </c>
      <c r="BY737" s="8">
        <f>AJ737/BK737</f>
        <v>0.15389607635005381</v>
      </c>
      <c r="BZ737" s="8">
        <f>BH737/BK737</f>
        <v>0.49014642426498095</v>
      </c>
      <c r="CA737" s="5">
        <v>135.21298061637671</v>
      </c>
      <c r="CB737" s="5">
        <v>0</v>
      </c>
      <c r="CC737" s="5">
        <v>121.30414140160794</v>
      </c>
      <c r="CD737" s="5">
        <v>5.4549525557804905</v>
      </c>
      <c r="CE737" s="5"/>
      <c r="CF737" s="5"/>
      <c r="CG737" s="5"/>
      <c r="CH737" s="5"/>
      <c r="CI737" s="5">
        <v>8.453886658988278</v>
      </c>
      <c r="CJ737" s="5">
        <v>7.7164393708335153</v>
      </c>
      <c r="CK737" s="8">
        <v>4.5456909937888206</v>
      </c>
      <c r="CL737" s="5"/>
      <c r="CM737" s="5"/>
      <c r="CN737" s="8"/>
      <c r="CO737" s="5"/>
      <c r="CP737" s="5"/>
      <c r="CQ737" s="5"/>
      <c r="CR737" s="8"/>
      <c r="CS737" s="8"/>
      <c r="CT737" s="8"/>
      <c r="CU737" s="8"/>
      <c r="CV737" s="8"/>
      <c r="CW737" s="8"/>
      <c r="CX737" s="8"/>
      <c r="CY737" s="8"/>
      <c r="CZ737" s="8"/>
      <c r="DA737" s="8"/>
      <c r="DB737" s="8"/>
      <c r="DC737" s="8"/>
      <c r="DD737" s="8"/>
      <c r="DE737" s="8"/>
      <c r="DF737" s="8"/>
      <c r="DG737" s="8"/>
      <c r="DH737" s="8"/>
      <c r="DI737" s="8"/>
      <c r="DJ737" s="8"/>
      <c r="DK737" s="8"/>
      <c r="DL737" s="8"/>
      <c r="DM737" s="8"/>
      <c r="DN737" s="8"/>
      <c r="DO737" s="8"/>
      <c r="DP737" s="8"/>
      <c r="DQ737" s="8"/>
      <c r="DR737" s="8"/>
      <c r="DS737" s="8"/>
      <c r="DT737" s="8"/>
      <c r="DU737" s="8"/>
      <c r="DV737" s="8"/>
      <c r="DW737" s="8"/>
      <c r="DX737" s="8"/>
      <c r="DY737" s="8"/>
      <c r="DZ737" s="8"/>
      <c r="EA737" s="8"/>
      <c r="EB737" s="8"/>
      <c r="EC737" s="8"/>
      <c r="ED737" s="8"/>
      <c r="EE737" s="8"/>
      <c r="EF737" s="8"/>
      <c r="EG737" s="8"/>
      <c r="EH737" s="8"/>
      <c r="EI737" s="8"/>
      <c r="EJ737" s="8"/>
      <c r="EK737" s="8"/>
      <c r="EL737" s="8"/>
      <c r="EM737" s="8"/>
      <c r="EN737" s="8"/>
      <c r="EO737" s="8"/>
      <c r="EP737" s="8"/>
      <c r="EQ737" s="8"/>
      <c r="ER737" s="8"/>
      <c r="ES737" s="8"/>
      <c r="ET737" s="8"/>
      <c r="EU737" s="8"/>
      <c r="EV737" s="8"/>
      <c r="EW737" s="8"/>
      <c r="EX737" s="8"/>
      <c r="EY737" s="8"/>
      <c r="EZ737" s="8"/>
      <c r="FA737" s="8"/>
      <c r="FB737" s="8"/>
      <c r="FC737" s="8"/>
      <c r="FD737" s="8"/>
      <c r="FE737" s="8"/>
      <c r="FF737" s="8"/>
      <c r="FG737" s="8"/>
      <c r="FH737" s="8"/>
      <c r="FI737" s="8"/>
      <c r="FJ737" s="8"/>
    </row>
    <row r="738" spans="1:166" x14ac:dyDescent="0.25">
      <c r="A738" t="s">
        <v>135</v>
      </c>
      <c r="C738" s="6">
        <v>39939</v>
      </c>
      <c r="D738" s="5"/>
      <c r="E738" s="6"/>
      <c r="G738">
        <v>138</v>
      </c>
      <c r="H738" t="s">
        <v>116</v>
      </c>
      <c r="I738" s="7">
        <v>8.1</v>
      </c>
      <c r="J738">
        <v>750</v>
      </c>
      <c r="K738" s="5">
        <f t="shared" si="11"/>
        <v>164.6090534979424</v>
      </c>
      <c r="L738" s="5"/>
      <c r="M738" s="8"/>
      <c r="N738" s="8"/>
      <c r="O738" s="8"/>
      <c r="P738" s="8"/>
      <c r="Q738" s="5"/>
      <c r="R738" s="5"/>
      <c r="S738" s="5"/>
      <c r="T738" s="5"/>
      <c r="U738" s="5"/>
      <c r="V738" s="5"/>
      <c r="W738" s="5"/>
      <c r="X738" s="8"/>
      <c r="Y738" s="8"/>
      <c r="Z738" s="8"/>
      <c r="AA738" s="8"/>
      <c r="AB738" s="8"/>
      <c r="AC738" s="5"/>
      <c r="AD738" s="8"/>
      <c r="AE738" s="8"/>
      <c r="AF738" s="8"/>
      <c r="AG738" s="8"/>
      <c r="AH738" s="8"/>
      <c r="AI738" s="8"/>
      <c r="AJ738" s="5"/>
      <c r="AK738" s="8"/>
      <c r="AL738" s="8"/>
      <c r="AM738" s="8"/>
      <c r="AN738" s="8"/>
      <c r="AO738" s="8"/>
      <c r="AP738" s="8"/>
      <c r="AQ738" s="9"/>
      <c r="AR738" s="8"/>
      <c r="AS738" s="8"/>
      <c r="AT738" s="8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8"/>
      <c r="BJ738" s="5"/>
      <c r="BK738" s="5"/>
      <c r="BL738" s="5"/>
      <c r="BM738" s="8"/>
      <c r="BN738" s="8"/>
      <c r="BO738" s="7"/>
      <c r="BP738" s="5"/>
      <c r="BQ738" s="5"/>
      <c r="BR738" s="5"/>
      <c r="BS738" s="5"/>
      <c r="BT738" s="7"/>
      <c r="BU738" s="7"/>
      <c r="BV738" s="7"/>
      <c r="BW738" s="7"/>
      <c r="BX738" s="7"/>
      <c r="BY738" s="7"/>
      <c r="BZ738" s="7"/>
      <c r="CA738" s="5"/>
      <c r="CB738" s="5"/>
      <c r="CC738" s="5"/>
      <c r="CD738" s="5"/>
      <c r="CE738" s="5"/>
      <c r="CF738" s="5"/>
      <c r="CG738" s="5"/>
      <c r="CH738" s="5"/>
      <c r="CI738" s="5"/>
      <c r="CJ738" s="5">
        <v>35.246830203476975</v>
      </c>
      <c r="CK738" s="8">
        <v>5.2952387901180629</v>
      </c>
      <c r="CL738" s="5"/>
      <c r="CM738" s="5"/>
      <c r="CN738" s="8"/>
      <c r="CO738" s="5"/>
      <c r="CP738" s="5"/>
      <c r="CQ738" s="5"/>
      <c r="CR738" s="8"/>
      <c r="CS738" s="8"/>
      <c r="CT738" s="8"/>
      <c r="CU738" s="8"/>
      <c r="CV738" s="8"/>
      <c r="CW738" s="8"/>
      <c r="CX738" s="8"/>
      <c r="CY738" s="8"/>
      <c r="CZ738" s="8"/>
      <c r="DA738" s="8"/>
      <c r="DB738" s="8"/>
      <c r="DC738" s="8"/>
      <c r="DD738" s="8"/>
      <c r="DE738" s="8"/>
      <c r="DF738" s="8"/>
      <c r="DG738" s="8"/>
      <c r="DH738" s="8"/>
      <c r="DI738" s="8"/>
      <c r="DJ738" s="8"/>
      <c r="DK738" s="8"/>
      <c r="DL738" s="8"/>
      <c r="DM738" s="8"/>
      <c r="DN738" s="8"/>
      <c r="DO738" s="8"/>
      <c r="DP738" s="8"/>
      <c r="DQ738" s="8"/>
      <c r="DR738" s="8"/>
      <c r="DS738" s="8"/>
      <c r="DT738" s="8"/>
      <c r="DU738" s="8"/>
      <c r="DV738" s="8"/>
      <c r="DW738" s="8"/>
      <c r="DX738" s="8"/>
      <c r="DY738" s="8"/>
      <c r="DZ738" s="8"/>
      <c r="EA738" s="8"/>
      <c r="EB738" s="8"/>
      <c r="EC738" s="8"/>
      <c r="ED738" s="8"/>
      <c r="EE738" s="8"/>
      <c r="EF738" s="8"/>
      <c r="EG738" s="8"/>
      <c r="EH738" s="8"/>
      <c r="EI738" s="8"/>
      <c r="EJ738" s="8"/>
      <c r="EK738" s="8"/>
      <c r="EL738" s="8"/>
      <c r="EM738" s="8"/>
      <c r="EN738" s="8"/>
      <c r="EO738" s="8"/>
      <c r="EP738" s="8"/>
      <c r="EQ738" s="8"/>
      <c r="ER738" s="8"/>
      <c r="ES738" s="8"/>
      <c r="ET738" s="8"/>
      <c r="EU738" s="8"/>
      <c r="EV738" s="8"/>
      <c r="EW738" s="8"/>
      <c r="EX738" s="8"/>
      <c r="EY738" s="8"/>
      <c r="EZ738" s="8"/>
      <c r="FA738" s="8"/>
      <c r="FB738" s="8"/>
      <c r="FC738" s="8"/>
      <c r="FD738" s="8"/>
      <c r="FE738" s="8"/>
      <c r="FF738" s="8"/>
      <c r="FG738" s="8"/>
      <c r="FH738" s="8"/>
      <c r="FI738" s="8"/>
      <c r="FJ738" s="8"/>
    </row>
    <row r="739" spans="1:166" x14ac:dyDescent="0.25">
      <c r="A739" t="s">
        <v>135</v>
      </c>
      <c r="C739" s="6">
        <v>39945</v>
      </c>
      <c r="D739" s="5">
        <v>9</v>
      </c>
      <c r="E739" s="6" t="s">
        <v>207</v>
      </c>
      <c r="F739" t="s">
        <v>15</v>
      </c>
      <c r="G739">
        <v>144</v>
      </c>
      <c r="H739" t="s">
        <v>116</v>
      </c>
      <c r="I739" s="7">
        <v>8.1</v>
      </c>
      <c r="J739">
        <v>750</v>
      </c>
      <c r="K739" s="5">
        <f t="shared" si="11"/>
        <v>164.6090534979424</v>
      </c>
      <c r="L739" s="5"/>
      <c r="M739" s="8"/>
      <c r="N739" s="8"/>
      <c r="O739" s="8"/>
      <c r="P739" s="8"/>
      <c r="Q739" s="5"/>
      <c r="R739" s="5"/>
      <c r="S739" s="5"/>
      <c r="T739" s="5"/>
      <c r="U739" s="5"/>
      <c r="V739" s="5">
        <v>144</v>
      </c>
      <c r="W739" s="5"/>
      <c r="X739" s="8"/>
      <c r="Y739" s="8"/>
      <c r="Z739" s="8"/>
      <c r="AA739" s="8"/>
      <c r="AB739" s="8"/>
      <c r="AC739" s="5"/>
      <c r="AD739" s="8"/>
      <c r="AE739" s="8"/>
      <c r="AF739" s="8"/>
      <c r="AG739" s="8"/>
      <c r="AH739" s="8"/>
      <c r="AI739" s="8"/>
      <c r="AJ739" s="5"/>
      <c r="AK739" s="8"/>
      <c r="AL739" s="8"/>
      <c r="AM739" s="8"/>
      <c r="AN739" s="8"/>
      <c r="AO739" s="8"/>
      <c r="AP739" s="8"/>
      <c r="AQ739" s="9"/>
      <c r="AR739" s="8"/>
      <c r="AS739" s="8"/>
      <c r="AT739" s="8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8"/>
      <c r="BJ739" s="5"/>
      <c r="BK739" s="5"/>
      <c r="BL739" s="5"/>
      <c r="BM739" s="8"/>
      <c r="BN739" s="8"/>
      <c r="BO739" s="7"/>
      <c r="BP739" s="5"/>
      <c r="BQ739" s="5"/>
      <c r="BR739" s="5"/>
      <c r="BS739" s="5"/>
      <c r="BT739" s="7"/>
      <c r="BU739" s="7"/>
      <c r="BV739" s="7"/>
      <c r="BW739" s="7"/>
      <c r="BX739" s="7"/>
      <c r="BY739" s="7"/>
      <c r="BZ739" s="7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8"/>
      <c r="CL739" s="5"/>
      <c r="CM739" s="5"/>
      <c r="CN739" s="8"/>
      <c r="CO739" s="5"/>
      <c r="CP739" s="5"/>
      <c r="CQ739" s="5"/>
      <c r="CR739" s="8"/>
      <c r="CS739" s="8"/>
      <c r="CT739" s="8"/>
      <c r="CU739" s="8"/>
      <c r="CV739" s="8"/>
      <c r="CW739" s="8"/>
      <c r="CX739" s="8"/>
      <c r="CY739" s="8"/>
      <c r="CZ739" s="8"/>
      <c r="DA739" s="8"/>
      <c r="DB739" s="8"/>
      <c r="DC739" s="8"/>
      <c r="DD739" s="8"/>
      <c r="DE739" s="8"/>
      <c r="DF739" s="8"/>
      <c r="DG739" s="8"/>
      <c r="DH739" s="8"/>
      <c r="DI739" s="8"/>
      <c r="DJ739" s="8"/>
      <c r="DK739" s="8"/>
      <c r="DL739" s="8"/>
      <c r="DM739" s="8"/>
      <c r="DN739" s="8"/>
      <c r="DO739" s="8"/>
      <c r="DP739" s="8"/>
      <c r="DQ739" s="8"/>
      <c r="DR739" s="8"/>
      <c r="DS739" s="8"/>
      <c r="DT739" s="8"/>
      <c r="DU739" s="8"/>
      <c r="DV739" s="8"/>
      <c r="DW739" s="8"/>
      <c r="DX739" s="8"/>
      <c r="DY739" s="8"/>
      <c r="DZ739" s="8"/>
      <c r="EA739" s="8"/>
      <c r="EB739" s="8"/>
      <c r="EC739" s="8"/>
      <c r="ED739" s="8"/>
      <c r="EE739" s="8"/>
      <c r="EF739" s="8"/>
      <c r="EG739" s="8"/>
      <c r="EH739" s="8"/>
      <c r="EI739" s="8"/>
      <c r="EJ739" s="8"/>
      <c r="EK739" s="8"/>
      <c r="EL739" s="8"/>
      <c r="EM739" s="8"/>
      <c r="EN739" s="8"/>
      <c r="EO739" s="8"/>
      <c r="EP739" s="8"/>
      <c r="EQ739" s="8"/>
      <c r="ER739" s="8"/>
      <c r="ES739" s="8"/>
      <c r="ET739" s="8"/>
      <c r="EU739" s="8"/>
      <c r="EV739" s="8"/>
      <c r="EW739" s="8"/>
      <c r="EX739" s="8"/>
      <c r="EY739" s="8"/>
      <c r="EZ739" s="8"/>
      <c r="FA739" s="8"/>
      <c r="FB739" s="8"/>
      <c r="FC739" s="8"/>
      <c r="FD739" s="8"/>
      <c r="FE739" s="8"/>
      <c r="FF739" s="8"/>
      <c r="FG739" s="8"/>
      <c r="FH739" s="8"/>
      <c r="FI739" s="8"/>
      <c r="FJ739" s="8"/>
    </row>
    <row r="740" spans="1:166" x14ac:dyDescent="0.25">
      <c r="A740" t="s">
        <v>135</v>
      </c>
      <c r="C740" s="6">
        <v>39946</v>
      </c>
      <c r="D740" s="5"/>
      <c r="E740" s="6"/>
      <c r="G740">
        <v>145</v>
      </c>
      <c r="H740" t="s">
        <v>116</v>
      </c>
      <c r="I740" s="7">
        <v>8.1</v>
      </c>
      <c r="J740">
        <v>750</v>
      </c>
      <c r="K740" s="5">
        <f t="shared" si="11"/>
        <v>164.6090534979424</v>
      </c>
      <c r="L740" s="5"/>
      <c r="M740" s="8"/>
      <c r="N740" s="8"/>
      <c r="O740" s="8"/>
      <c r="P740" s="8"/>
      <c r="Q740" s="5"/>
      <c r="R740" s="5"/>
      <c r="S740" s="5"/>
      <c r="T740" s="5"/>
      <c r="U740" s="5"/>
      <c r="V740" s="5"/>
      <c r="W740" s="5"/>
      <c r="X740" s="8"/>
      <c r="Y740" s="8"/>
      <c r="Z740" s="8"/>
      <c r="AA740" s="8"/>
      <c r="AB740" s="8"/>
      <c r="AC740" s="5"/>
      <c r="AD740" s="8"/>
      <c r="AE740" s="8"/>
      <c r="AF740" s="8"/>
      <c r="AG740" s="8"/>
      <c r="AH740" s="8"/>
      <c r="AI740" s="8"/>
      <c r="AJ740" s="5"/>
      <c r="AK740" s="8"/>
      <c r="AL740" s="8"/>
      <c r="AM740" s="8"/>
      <c r="AN740" s="8"/>
      <c r="AO740" s="8"/>
      <c r="AP740" s="8"/>
      <c r="AQ740" s="9"/>
      <c r="AR740" s="8"/>
      <c r="AS740" s="8"/>
      <c r="AT740" s="8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8"/>
      <c r="BJ740" s="5"/>
      <c r="BK740" s="5"/>
      <c r="BL740" s="5"/>
      <c r="BM740" s="8"/>
      <c r="BN740" s="8"/>
      <c r="BO740" s="7"/>
      <c r="BP740" s="5"/>
      <c r="BQ740" s="5"/>
      <c r="BR740" s="5"/>
      <c r="BS740" s="5"/>
      <c r="BT740" s="7"/>
      <c r="BU740" s="7"/>
      <c r="BV740" s="7"/>
      <c r="BW740" s="7"/>
      <c r="BX740" s="7"/>
      <c r="BY740" s="7"/>
      <c r="BZ740" s="7"/>
      <c r="CA740" s="5"/>
      <c r="CB740" s="5"/>
      <c r="CC740" s="5"/>
      <c r="CD740" s="5"/>
      <c r="CE740" s="5"/>
      <c r="CF740" s="5"/>
      <c r="CG740" s="5"/>
      <c r="CH740" s="5"/>
      <c r="CI740" s="5"/>
      <c r="CJ740" s="5">
        <v>61.402553265652912</v>
      </c>
      <c r="CK740" s="8">
        <v>4.9596195619962069</v>
      </c>
      <c r="CL740" s="5"/>
      <c r="CM740" s="5"/>
      <c r="CN740" s="8"/>
      <c r="CO740" s="5"/>
      <c r="CP740" s="5"/>
      <c r="CQ740" s="5"/>
      <c r="CR740" s="8"/>
      <c r="CS740" s="8"/>
      <c r="CT740" s="8"/>
      <c r="CU740" s="8"/>
      <c r="CV740" s="8"/>
      <c r="CW740" s="8"/>
      <c r="CX740" s="8"/>
      <c r="CY740" s="8"/>
      <c r="CZ740" s="8"/>
      <c r="DA740" s="8"/>
      <c r="DB740" s="8"/>
      <c r="DC740" s="8"/>
      <c r="DD740" s="8"/>
      <c r="DE740" s="8"/>
      <c r="DF740" s="8"/>
      <c r="DG740" s="8"/>
      <c r="DH740" s="8"/>
      <c r="DI740" s="8"/>
      <c r="DJ740" s="8"/>
      <c r="DK740" s="8"/>
      <c r="DL740" s="8"/>
      <c r="DM740" s="8"/>
      <c r="DN740" s="8"/>
      <c r="DO740" s="8"/>
      <c r="DP740" s="8"/>
      <c r="DQ740" s="8"/>
      <c r="DR740" s="8"/>
      <c r="DS740" s="8"/>
      <c r="DT740" s="8"/>
      <c r="DU740" s="8"/>
      <c r="DV740" s="8"/>
      <c r="DW740" s="8"/>
      <c r="DX740" s="8"/>
      <c r="DY740" s="8"/>
      <c r="DZ740" s="8"/>
      <c r="EA740" s="8"/>
      <c r="EB740" s="8"/>
      <c r="EC740" s="8"/>
      <c r="ED740" s="8"/>
      <c r="EE740" s="8"/>
      <c r="EF740" s="8"/>
      <c r="EG740" s="8"/>
      <c r="EH740" s="8"/>
      <c r="EI740" s="8"/>
      <c r="EJ740" s="8"/>
      <c r="EK740" s="8"/>
      <c r="EL740" s="8"/>
      <c r="EM740" s="8"/>
      <c r="EN740" s="8"/>
      <c r="EO740" s="8"/>
      <c r="EP740" s="8"/>
      <c r="EQ740" s="8"/>
      <c r="ER740" s="8"/>
      <c r="ES740" s="8"/>
      <c r="ET740" s="8"/>
      <c r="EU740" s="8"/>
      <c r="EV740" s="8"/>
      <c r="EW740" s="8"/>
      <c r="EX740" s="8"/>
      <c r="EY740" s="8"/>
      <c r="EZ740" s="8"/>
      <c r="FA740" s="8"/>
      <c r="FB740" s="8"/>
      <c r="FC740" s="8"/>
      <c r="FD740" s="8"/>
      <c r="FE740" s="8"/>
      <c r="FF740" s="8"/>
      <c r="FG740" s="8"/>
      <c r="FH740" s="8"/>
      <c r="FI740" s="8"/>
      <c r="FJ740" s="8"/>
    </row>
    <row r="741" spans="1:166" x14ac:dyDescent="0.25">
      <c r="A741" t="s">
        <v>135</v>
      </c>
      <c r="C741" s="6">
        <v>39954</v>
      </c>
      <c r="D741" s="5"/>
      <c r="E741" s="6"/>
      <c r="G741">
        <v>153</v>
      </c>
      <c r="H741" t="s">
        <v>116</v>
      </c>
      <c r="I741" s="7">
        <v>8.1</v>
      </c>
      <c r="J741">
        <v>750</v>
      </c>
      <c r="K741" s="5">
        <f t="shared" si="11"/>
        <v>164.6090534979424</v>
      </c>
      <c r="L741" s="5"/>
      <c r="M741" s="8"/>
      <c r="N741" s="8"/>
      <c r="O741" s="8"/>
      <c r="P741" s="8"/>
      <c r="Q741" s="5"/>
      <c r="R741" s="5"/>
      <c r="S741" s="5"/>
      <c r="T741" s="5"/>
      <c r="U741" s="5"/>
      <c r="V741" s="5"/>
      <c r="W741" s="5"/>
      <c r="X741" s="8"/>
      <c r="Y741" s="8"/>
      <c r="Z741" s="8"/>
      <c r="AA741" s="8"/>
      <c r="AB741" s="8"/>
      <c r="AC741" s="5"/>
      <c r="AD741" s="8"/>
      <c r="AE741" s="8"/>
      <c r="AF741" s="8"/>
      <c r="AG741" s="8"/>
      <c r="AH741" s="8"/>
      <c r="AI741" s="8"/>
      <c r="AJ741" s="5"/>
      <c r="AK741" s="8"/>
      <c r="AL741" s="8"/>
      <c r="AM741" s="8"/>
      <c r="AN741" s="8"/>
      <c r="AO741" s="8"/>
      <c r="AP741" s="8"/>
      <c r="AQ741" s="9"/>
      <c r="AR741" s="8"/>
      <c r="AS741" s="8"/>
      <c r="AT741" s="8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8"/>
      <c r="BJ741" s="5"/>
      <c r="BK741" s="5"/>
      <c r="BL741" s="5"/>
      <c r="BM741" s="8"/>
      <c r="BN741" s="8"/>
      <c r="BO741" s="7"/>
      <c r="BP741" s="5"/>
      <c r="BQ741" s="5"/>
      <c r="BR741" s="5"/>
      <c r="BS741" s="5"/>
      <c r="BT741" s="7"/>
      <c r="BU741" s="7"/>
      <c r="BV741" s="7"/>
      <c r="BW741" s="7"/>
      <c r="BX741" s="7"/>
      <c r="BY741" s="7"/>
      <c r="BZ741" s="7"/>
      <c r="CA741" s="5"/>
      <c r="CB741" s="5"/>
      <c r="CC741" s="5"/>
      <c r="CD741" s="5"/>
      <c r="CE741" s="5"/>
      <c r="CF741" s="5"/>
      <c r="CG741" s="5"/>
      <c r="CH741" s="5"/>
      <c r="CI741" s="5"/>
      <c r="CJ741" s="5">
        <v>95.167966537405775</v>
      </c>
      <c r="CK741" s="8">
        <v>4.1148802380238028</v>
      </c>
      <c r="CL741" s="5"/>
      <c r="CM741" s="5"/>
      <c r="CN741" s="8"/>
      <c r="CO741" s="5"/>
      <c r="CP741" s="5"/>
      <c r="CQ741" s="5"/>
      <c r="CR741" s="8"/>
      <c r="CS741" s="8"/>
      <c r="CT741" s="8"/>
      <c r="CU741" s="8"/>
      <c r="CV741" s="8"/>
      <c r="CW741" s="8"/>
      <c r="CX741" s="8"/>
      <c r="CY741" s="8"/>
      <c r="CZ741" s="8"/>
      <c r="DA741" s="8"/>
      <c r="DB741" s="8"/>
      <c r="DC741" s="8"/>
      <c r="DD741" s="8"/>
      <c r="DE741" s="8"/>
      <c r="DF741" s="8"/>
      <c r="DG741" s="8"/>
      <c r="DH741" s="8"/>
      <c r="DI741" s="8"/>
      <c r="DJ741" s="8"/>
      <c r="DK741" s="8"/>
      <c r="DL741" s="8"/>
      <c r="DM741" s="8"/>
      <c r="DN741" s="8"/>
      <c r="DO741" s="8"/>
      <c r="DP741" s="8"/>
      <c r="DQ741" s="8"/>
      <c r="DR741" s="8"/>
      <c r="DS741" s="8"/>
      <c r="DT741" s="8"/>
      <c r="DU741" s="8"/>
      <c r="DV741" s="8"/>
      <c r="DW741" s="8"/>
      <c r="DX741" s="8"/>
      <c r="DY741" s="8"/>
      <c r="DZ741" s="8"/>
      <c r="EA741" s="8"/>
      <c r="EB741" s="8"/>
      <c r="EC741" s="8"/>
      <c r="ED741" s="8"/>
      <c r="EE741" s="8"/>
      <c r="EF741" s="8"/>
      <c r="EG741" s="8"/>
      <c r="EH741" s="8"/>
      <c r="EI741" s="8"/>
      <c r="EJ741" s="8"/>
      <c r="EK741" s="8"/>
      <c r="EL741" s="8"/>
      <c r="EM741" s="8"/>
      <c r="EN741" s="8"/>
      <c r="EO741" s="8"/>
      <c r="EP741" s="8"/>
      <c r="EQ741" s="8"/>
      <c r="ER741" s="8"/>
      <c r="ES741" s="8"/>
      <c r="ET741" s="8"/>
      <c r="EU741" s="8"/>
      <c r="EV741" s="8"/>
      <c r="EW741" s="8"/>
      <c r="EX741" s="8"/>
      <c r="EY741" s="8"/>
      <c r="EZ741" s="8"/>
      <c r="FA741" s="8"/>
      <c r="FB741" s="8"/>
      <c r="FC741" s="8"/>
      <c r="FD741" s="8"/>
      <c r="FE741" s="8"/>
      <c r="FF741" s="8"/>
      <c r="FG741" s="8"/>
      <c r="FH741" s="8"/>
      <c r="FI741" s="8"/>
      <c r="FJ741" s="8"/>
    </row>
    <row r="742" spans="1:166" x14ac:dyDescent="0.25">
      <c r="A742" t="s">
        <v>135</v>
      </c>
      <c r="C742" s="6">
        <v>39960</v>
      </c>
      <c r="D742" s="5">
        <v>10</v>
      </c>
      <c r="E742" s="6" t="s">
        <v>108</v>
      </c>
      <c r="F742" t="s">
        <v>16</v>
      </c>
      <c r="G742">
        <v>159</v>
      </c>
      <c r="H742" t="s">
        <v>116</v>
      </c>
      <c r="I742" s="7">
        <v>8.1</v>
      </c>
      <c r="J742">
        <v>750</v>
      </c>
      <c r="K742" s="5">
        <f t="shared" ref="K742:K805" si="12">1000000/I742/J742</f>
        <v>164.6090534979424</v>
      </c>
      <c r="L742" s="5"/>
      <c r="M742" s="8"/>
      <c r="N742" s="8"/>
      <c r="O742" s="8"/>
      <c r="P742" s="8"/>
      <c r="Q742" s="5"/>
      <c r="R742" s="5"/>
      <c r="S742" s="5"/>
      <c r="T742" s="5"/>
      <c r="U742" s="5"/>
      <c r="V742" s="5"/>
      <c r="W742" s="5"/>
      <c r="X742" s="8"/>
      <c r="Y742" s="8"/>
      <c r="Z742" s="8"/>
      <c r="AA742" s="8"/>
      <c r="AB742" s="8"/>
      <c r="AC742" s="5"/>
      <c r="AD742" s="8"/>
      <c r="AE742" s="8"/>
      <c r="AF742" s="8"/>
      <c r="AG742" s="8"/>
      <c r="AH742" s="8"/>
      <c r="AI742" s="8"/>
      <c r="AJ742" s="5"/>
      <c r="AK742" s="8"/>
      <c r="AL742" s="8"/>
      <c r="AM742" s="8"/>
      <c r="AN742" s="8"/>
      <c r="AO742" s="8"/>
      <c r="AP742" s="8"/>
      <c r="AQ742" s="9"/>
      <c r="AR742" s="8"/>
      <c r="AS742" s="8"/>
      <c r="AT742" s="8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>
        <v>504.3749649706856</v>
      </c>
      <c r="BH742" s="5"/>
      <c r="BI742" s="8"/>
      <c r="BJ742" s="5"/>
      <c r="BK742" s="5"/>
      <c r="BL742" s="5"/>
      <c r="BM742" s="8"/>
      <c r="BN742" s="8"/>
      <c r="BO742" s="7">
        <v>38.807431236147146</v>
      </c>
      <c r="BP742" s="5">
        <v>195.73496770334006</v>
      </c>
      <c r="BQ742" s="5"/>
      <c r="BR742" s="5"/>
      <c r="BS742" s="5"/>
      <c r="BT742" s="7">
        <v>8.6226858019092543</v>
      </c>
      <c r="BU742" s="7"/>
      <c r="BV742" s="7"/>
      <c r="BW742" s="7"/>
      <c r="BX742" s="7"/>
      <c r="BY742" s="7"/>
      <c r="BZ742" s="7"/>
      <c r="CA742" s="5"/>
      <c r="CB742" s="5"/>
      <c r="CC742" s="5"/>
      <c r="CD742" s="5"/>
      <c r="CE742" s="5"/>
      <c r="CF742" s="5"/>
      <c r="CG742" s="5"/>
      <c r="CH742" s="5"/>
      <c r="CI742" s="5"/>
      <c r="CJ742" s="5">
        <v>100</v>
      </c>
      <c r="CK742" s="8">
        <v>6.2485863095238106</v>
      </c>
      <c r="CL742" s="5"/>
      <c r="CM742" s="5"/>
      <c r="CN742" s="8"/>
      <c r="CO742" s="5"/>
      <c r="CP742" s="5"/>
      <c r="CQ742" s="5"/>
      <c r="CR742" s="8"/>
      <c r="CS742" s="8"/>
      <c r="CT742" s="8"/>
      <c r="CU742" s="8"/>
      <c r="CV742" s="8"/>
      <c r="CW742" s="8"/>
      <c r="CX742" s="8"/>
      <c r="CY742" s="8"/>
      <c r="CZ742" s="8"/>
      <c r="DA742" s="8"/>
      <c r="DB742" s="8"/>
      <c r="DC742" s="8"/>
      <c r="DD742" s="8"/>
      <c r="DE742" s="8"/>
      <c r="DF742" s="8"/>
      <c r="DG742" s="8"/>
      <c r="DH742" s="8"/>
      <c r="DI742" s="8"/>
      <c r="DJ742" s="8"/>
      <c r="DK742" s="8"/>
      <c r="DL742" s="8"/>
      <c r="DM742" s="8"/>
      <c r="DN742" s="8"/>
      <c r="DO742" s="8"/>
      <c r="DP742" s="8"/>
      <c r="DQ742" s="8"/>
      <c r="DR742" s="8"/>
      <c r="DS742" s="8"/>
      <c r="DT742" s="8"/>
      <c r="DU742" s="8"/>
      <c r="DV742" s="8"/>
      <c r="DW742" s="8"/>
      <c r="DX742" s="8"/>
      <c r="DY742" s="8"/>
      <c r="DZ742" s="8"/>
      <c r="EA742" s="8"/>
      <c r="EB742" s="8"/>
      <c r="EC742" s="8"/>
      <c r="ED742" s="8"/>
      <c r="EE742" s="8"/>
      <c r="EF742" s="8"/>
      <c r="EG742" s="8"/>
      <c r="EH742" s="8"/>
      <c r="EI742" s="8"/>
      <c r="EJ742" s="8"/>
      <c r="EK742" s="8"/>
      <c r="EL742" s="8"/>
      <c r="EM742" s="8"/>
      <c r="EN742" s="8"/>
      <c r="EO742" s="8"/>
      <c r="EP742" s="8"/>
      <c r="EQ742" s="8"/>
      <c r="ER742" s="8"/>
      <c r="ES742" s="8"/>
      <c r="ET742" s="8"/>
      <c r="EU742" s="8"/>
      <c r="EV742" s="8"/>
      <c r="EW742" s="8"/>
      <c r="EX742" s="8"/>
      <c r="EY742" s="8"/>
      <c r="EZ742" s="8"/>
      <c r="FA742" s="8"/>
      <c r="FB742" s="8"/>
      <c r="FC742" s="8"/>
      <c r="FD742" s="8"/>
      <c r="FE742" s="8"/>
      <c r="FF742" s="8"/>
      <c r="FG742" s="8"/>
      <c r="FH742" s="8"/>
      <c r="FI742" s="8"/>
      <c r="FJ742" s="8"/>
    </row>
    <row r="743" spans="1:166" x14ac:dyDescent="0.25">
      <c r="A743" t="s">
        <v>134</v>
      </c>
      <c r="C743" s="6">
        <v>39801</v>
      </c>
      <c r="D743" s="5">
        <v>1</v>
      </c>
      <c r="E743" s="6" t="s">
        <v>209</v>
      </c>
      <c r="F743" t="s">
        <v>10</v>
      </c>
      <c r="G743" s="5">
        <v>0</v>
      </c>
      <c r="H743" t="s">
        <v>117</v>
      </c>
      <c r="I743" s="7">
        <v>8.1</v>
      </c>
      <c r="J743">
        <v>750</v>
      </c>
      <c r="K743" s="5">
        <f t="shared" si="12"/>
        <v>164.6090534979424</v>
      </c>
      <c r="L743" s="5"/>
      <c r="M743" s="8"/>
      <c r="N743" s="8"/>
      <c r="O743" s="8"/>
      <c r="P743" s="8"/>
      <c r="Q743" s="5"/>
      <c r="R743" s="5"/>
      <c r="S743" s="5"/>
      <c r="T743" s="5"/>
      <c r="U743" s="5"/>
      <c r="V743" s="5"/>
      <c r="W743" s="5"/>
      <c r="X743" s="8"/>
      <c r="Y743" s="8"/>
      <c r="Z743" s="8"/>
      <c r="AA743" s="8"/>
      <c r="AB743" s="8"/>
      <c r="AC743" s="5"/>
      <c r="AD743" s="8"/>
      <c r="AE743" s="8"/>
      <c r="AF743" s="8"/>
      <c r="AG743" s="8"/>
      <c r="AH743" s="8"/>
      <c r="AI743" s="8"/>
      <c r="AJ743" s="5"/>
      <c r="AK743" s="8"/>
      <c r="AL743" s="8"/>
      <c r="AM743" s="8"/>
      <c r="AN743" s="8"/>
      <c r="AO743" s="8"/>
      <c r="AP743" s="8"/>
      <c r="AQ743" s="9"/>
      <c r="AR743" s="8"/>
      <c r="AS743" s="8"/>
      <c r="AT743" s="8"/>
      <c r="AU743" s="5">
        <v>0</v>
      </c>
      <c r="AV743" s="5"/>
      <c r="AW743" s="5"/>
      <c r="AX743" s="5"/>
      <c r="AY743" s="5">
        <v>0</v>
      </c>
      <c r="AZ743" s="5"/>
      <c r="BA743" s="5"/>
      <c r="BB743" s="5"/>
      <c r="BC743" s="5"/>
      <c r="BD743" s="5"/>
      <c r="BE743" s="5"/>
      <c r="BF743" s="5">
        <v>0</v>
      </c>
      <c r="BG743" s="5">
        <v>0</v>
      </c>
      <c r="BH743" s="5"/>
      <c r="BI743" s="8"/>
      <c r="BJ743" s="5"/>
      <c r="BK743" s="5"/>
      <c r="BL743" s="5"/>
      <c r="BM743" s="8"/>
      <c r="BN743" s="8"/>
      <c r="BO743" s="7"/>
      <c r="BP743" s="5"/>
      <c r="BQ743" s="5"/>
      <c r="BR743" s="5"/>
      <c r="BS743" s="5"/>
      <c r="BT743" s="7"/>
      <c r="BU743" s="7"/>
      <c r="BV743" s="7"/>
      <c r="BW743" s="7"/>
      <c r="BX743" s="7"/>
      <c r="BY743" s="7"/>
      <c r="BZ743" s="7"/>
      <c r="CA743" s="5">
        <v>0</v>
      </c>
      <c r="CB743" s="5">
        <v>0</v>
      </c>
      <c r="CC743" s="5">
        <v>0</v>
      </c>
      <c r="CD743" s="5">
        <v>0</v>
      </c>
      <c r="CE743" s="5"/>
      <c r="CF743" s="5"/>
      <c r="CG743" s="5"/>
      <c r="CH743" s="5"/>
      <c r="CI743" s="5">
        <v>0</v>
      </c>
      <c r="CJ743" s="5"/>
      <c r="CK743" s="8"/>
      <c r="CL743" s="5"/>
      <c r="CM743" s="5"/>
      <c r="CN743" s="8"/>
      <c r="CO743" s="5"/>
      <c r="CP743" s="5"/>
      <c r="CQ743" s="5"/>
      <c r="CR743" s="8"/>
      <c r="CS743" s="8"/>
      <c r="CT743" s="8"/>
      <c r="CU743" s="8"/>
      <c r="CV743" s="8"/>
      <c r="CW743" s="8"/>
      <c r="CX743" s="8"/>
      <c r="CY743" s="8"/>
      <c r="CZ743" s="8"/>
      <c r="DA743" s="8"/>
      <c r="DB743" s="8"/>
      <c r="DC743" s="8"/>
      <c r="DD743" s="8"/>
      <c r="DE743" s="8"/>
      <c r="DF743" s="8"/>
      <c r="DG743" s="8"/>
      <c r="DH743" s="8"/>
      <c r="DI743" s="8"/>
      <c r="DJ743" s="8"/>
      <c r="DK743" s="8"/>
      <c r="DL743" s="8"/>
      <c r="DM743" s="8"/>
      <c r="DN743" s="8"/>
      <c r="DO743" s="8"/>
      <c r="DP743" s="8"/>
      <c r="DQ743" s="8"/>
      <c r="DR743" s="8"/>
      <c r="DS743" s="8"/>
      <c r="DT743" s="8"/>
      <c r="DU743" s="8"/>
      <c r="DV743" s="8"/>
      <c r="DW743" s="8"/>
      <c r="DX743" s="8"/>
      <c r="DY743" s="8"/>
      <c r="DZ743" s="8"/>
      <c r="EA743" s="8"/>
      <c r="EB743" s="8"/>
      <c r="EC743" s="8"/>
      <c r="ED743" s="8"/>
      <c r="EE743" s="8"/>
      <c r="EF743" s="8"/>
      <c r="EG743" s="8"/>
      <c r="EH743" s="8"/>
      <c r="EI743" s="8"/>
      <c r="EJ743" s="8"/>
      <c r="EK743" s="8"/>
      <c r="EL743" s="8"/>
      <c r="EM743" s="8"/>
      <c r="EN743" s="8"/>
      <c r="EO743" s="8"/>
      <c r="EP743" s="8"/>
      <c r="EQ743" s="8"/>
      <c r="ER743" s="8"/>
      <c r="ES743" s="8"/>
      <c r="ET743" s="8"/>
      <c r="EU743" s="8"/>
      <c r="EV743" s="8"/>
      <c r="EW743" s="8"/>
      <c r="EX743" s="8"/>
      <c r="EY743" s="8"/>
      <c r="EZ743" s="8"/>
      <c r="FA743" s="8"/>
      <c r="FB743" s="8"/>
      <c r="FC743" s="8"/>
      <c r="FD743" s="8"/>
      <c r="FE743" s="8"/>
      <c r="FF743" s="8"/>
      <c r="FG743" s="8"/>
      <c r="FH743" s="8"/>
      <c r="FI743" s="8"/>
      <c r="FJ743" s="8"/>
    </row>
    <row r="744" spans="1:166" x14ac:dyDescent="0.25">
      <c r="A744" t="s">
        <v>134</v>
      </c>
      <c r="C744" s="6">
        <v>39819</v>
      </c>
      <c r="D744" s="5"/>
      <c r="E744" s="6"/>
      <c r="G744">
        <v>18</v>
      </c>
      <c r="H744" t="s">
        <v>117</v>
      </c>
      <c r="I744" s="7">
        <v>8.1</v>
      </c>
      <c r="J744">
        <v>750</v>
      </c>
      <c r="K744" s="5">
        <f t="shared" si="12"/>
        <v>164.6090534979424</v>
      </c>
      <c r="L744" s="5"/>
      <c r="M744" s="8"/>
      <c r="N744" s="7">
        <v>5.3</v>
      </c>
      <c r="O744" s="7"/>
      <c r="P744" s="7"/>
      <c r="Q744" s="5"/>
      <c r="R744" s="5"/>
      <c r="S744" s="5"/>
      <c r="T744" s="5"/>
      <c r="U744" s="5"/>
      <c r="V744" s="5"/>
      <c r="W744" s="5"/>
      <c r="X744" s="8"/>
      <c r="Y744" s="8"/>
      <c r="Z744" s="8"/>
      <c r="AA744" s="8"/>
      <c r="AB744" s="8"/>
      <c r="AC744" s="5"/>
      <c r="AD744" s="8"/>
      <c r="AE744" s="8"/>
      <c r="AF744" s="8"/>
      <c r="AG744" s="8"/>
      <c r="AH744" s="8"/>
      <c r="AI744" s="8"/>
      <c r="AJ744" s="5"/>
      <c r="AK744" s="8"/>
      <c r="AL744" s="8"/>
      <c r="AM744" s="8"/>
      <c r="AN744" s="8"/>
      <c r="AO744" s="8"/>
      <c r="AP744" s="8"/>
      <c r="AQ744" s="9"/>
      <c r="AR744" s="8"/>
      <c r="AS744" s="8"/>
      <c r="AT744" s="8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8"/>
      <c r="BJ744" s="5"/>
      <c r="BK744" s="5"/>
      <c r="BL744" s="5"/>
      <c r="BM744" s="8"/>
      <c r="BN744" s="8"/>
      <c r="BO744" s="7"/>
      <c r="BP744" s="5"/>
      <c r="BQ744" s="5"/>
      <c r="BR744" s="5"/>
      <c r="BS744" s="5"/>
      <c r="BT744" s="7"/>
      <c r="BU744" s="7"/>
      <c r="BV744" s="7"/>
      <c r="BW744" s="7"/>
      <c r="BX744" s="7"/>
      <c r="BY744" s="7"/>
      <c r="BZ744" s="7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8"/>
      <c r="CL744" s="5"/>
      <c r="CM744" s="5"/>
      <c r="CN744" s="8"/>
      <c r="CO744" s="5"/>
      <c r="CP744" s="5"/>
      <c r="CQ744" s="5"/>
      <c r="CR744" s="8"/>
      <c r="CS744" s="8"/>
      <c r="CT744" s="8"/>
      <c r="CU744" s="8"/>
      <c r="CV744" s="8"/>
      <c r="CW744" s="8"/>
      <c r="CX744" s="8"/>
      <c r="CY744" s="8"/>
      <c r="CZ744" s="8"/>
      <c r="DA744" s="8"/>
      <c r="DB744" s="8"/>
      <c r="DC744" s="8"/>
      <c r="DD744" s="8"/>
      <c r="DE744" s="8"/>
      <c r="DF744" s="8"/>
      <c r="DG744" s="8"/>
      <c r="DH744" s="8"/>
      <c r="DI744" s="8"/>
      <c r="DJ744" s="8"/>
      <c r="DK744" s="8"/>
      <c r="DL744" s="8"/>
      <c r="DM744" s="8"/>
      <c r="DN744" s="8"/>
      <c r="DO744" s="8"/>
      <c r="DP744" s="8"/>
      <c r="DQ744" s="8"/>
      <c r="DR744" s="8"/>
      <c r="DS744" s="8"/>
      <c r="DT744" s="8"/>
      <c r="DU744" s="8"/>
      <c r="DV744" s="8"/>
      <c r="DW744" s="8"/>
      <c r="DX744" s="8"/>
      <c r="DY744" s="8"/>
      <c r="DZ744" s="8"/>
      <c r="EA744" s="8"/>
      <c r="EB744" s="8"/>
      <c r="EC744" s="8"/>
      <c r="ED744" s="8"/>
      <c r="EE744" s="8"/>
      <c r="EF744" s="8"/>
      <c r="EG744" s="8"/>
      <c r="EH744" s="8"/>
      <c r="EI744" s="8"/>
      <c r="EJ744" s="8"/>
      <c r="EK744" s="8"/>
      <c r="EL744" s="8"/>
      <c r="EM744" s="8"/>
      <c r="EN744" s="8"/>
      <c r="EO744" s="8"/>
      <c r="EP744" s="8"/>
      <c r="EQ744" s="8"/>
      <c r="ER744" s="8"/>
      <c r="ES744" s="8"/>
      <c r="ET744" s="8"/>
      <c r="EU744" s="8"/>
      <c r="EV744" s="8"/>
      <c r="EW744" s="8"/>
      <c r="EX744" s="8"/>
      <c r="EY744" s="8"/>
      <c r="EZ744" s="8"/>
      <c r="FA744" s="8"/>
      <c r="FB744" s="8"/>
      <c r="FC744" s="8"/>
      <c r="FD744" s="8"/>
      <c r="FE744" s="8"/>
      <c r="FF744" s="8"/>
      <c r="FG744" s="8"/>
      <c r="FH744" s="8"/>
      <c r="FI744" s="8"/>
      <c r="FJ744" s="8"/>
    </row>
    <row r="745" spans="1:166" x14ac:dyDescent="0.25">
      <c r="A745" t="s">
        <v>134</v>
      </c>
      <c r="C745" s="6">
        <v>39820</v>
      </c>
      <c r="D745" s="5"/>
      <c r="E745" s="6"/>
      <c r="G745" s="5">
        <v>19</v>
      </c>
      <c r="H745" t="s">
        <v>117</v>
      </c>
      <c r="I745" s="7">
        <v>8.1</v>
      </c>
      <c r="J745">
        <v>750</v>
      </c>
      <c r="K745" s="5">
        <f t="shared" si="12"/>
        <v>164.6090534979424</v>
      </c>
      <c r="L745" s="5"/>
      <c r="M745" s="8"/>
      <c r="N745" s="8"/>
      <c r="O745" s="8"/>
      <c r="P745" s="8"/>
      <c r="Q745" s="5"/>
      <c r="R745" s="5"/>
      <c r="S745" s="5"/>
      <c r="T745" s="5"/>
      <c r="U745" s="5"/>
      <c r="V745" s="5"/>
      <c r="W745" s="5"/>
      <c r="X745" s="8"/>
      <c r="Y745" s="8"/>
      <c r="Z745" s="8"/>
      <c r="AA745" s="8"/>
      <c r="AB745" s="8"/>
      <c r="AC745" s="5"/>
      <c r="AD745" s="8"/>
      <c r="AE745" s="8"/>
      <c r="AF745" s="8"/>
      <c r="AG745" s="8"/>
      <c r="AH745" s="8"/>
      <c r="AI745" s="8"/>
      <c r="AJ745" s="5"/>
      <c r="AK745" s="8">
        <v>0.27083039473684212</v>
      </c>
      <c r="AL745" s="8"/>
      <c r="AM745" s="8"/>
      <c r="AN745" s="8"/>
      <c r="AO745" s="8"/>
      <c r="AP745" s="8"/>
      <c r="AQ745" s="9"/>
      <c r="AR745" s="8"/>
      <c r="AS745" s="8"/>
      <c r="AT745" s="8"/>
      <c r="AU745" s="5">
        <v>0</v>
      </c>
      <c r="AV745" s="5"/>
      <c r="AW745" s="5"/>
      <c r="AX745" s="5"/>
      <c r="AY745" s="5">
        <v>0</v>
      </c>
      <c r="AZ745" s="5"/>
      <c r="BA745" s="5"/>
      <c r="BB745" s="5"/>
      <c r="BC745" s="5"/>
      <c r="BD745" s="5"/>
      <c r="BE745" s="5"/>
      <c r="BF745" s="5">
        <v>0</v>
      </c>
      <c r="BG745" s="5">
        <v>0</v>
      </c>
      <c r="BH745" s="5"/>
      <c r="BI745" s="8"/>
      <c r="BJ745" s="5"/>
      <c r="BK745" s="5"/>
      <c r="BL745" s="5"/>
      <c r="BM745" s="8"/>
      <c r="BN745" s="8"/>
      <c r="BO745" s="7"/>
      <c r="BP745" s="5"/>
      <c r="BQ745" s="5"/>
      <c r="BR745" s="5"/>
      <c r="BS745" s="5"/>
      <c r="BT745" s="7"/>
      <c r="BU745" s="7"/>
      <c r="BV745" s="7"/>
      <c r="BW745" s="7"/>
      <c r="BX745" s="7"/>
      <c r="BY745" s="7"/>
      <c r="BZ745" s="7"/>
      <c r="CA745" s="5">
        <v>0</v>
      </c>
      <c r="CB745" s="5">
        <v>0</v>
      </c>
      <c r="CC745" s="5">
        <v>0</v>
      </c>
      <c r="CD745" s="5">
        <v>0</v>
      </c>
      <c r="CE745" s="5"/>
      <c r="CF745" s="5"/>
      <c r="CG745" s="5"/>
      <c r="CH745" s="5"/>
      <c r="CI745" s="5">
        <v>0</v>
      </c>
      <c r="CJ745" s="5"/>
      <c r="CK745" s="8"/>
      <c r="CL745" s="5"/>
      <c r="CM745" s="5"/>
      <c r="CN745" s="8"/>
      <c r="CO745" s="5"/>
      <c r="CP745" s="5"/>
      <c r="CQ745" s="5"/>
      <c r="CR745" s="8"/>
      <c r="CS745" s="8"/>
      <c r="CT745" s="8"/>
      <c r="CU745" s="8"/>
      <c r="CV745" s="8"/>
      <c r="CW745" s="8"/>
      <c r="CX745" s="8"/>
      <c r="CY745" s="8"/>
      <c r="CZ745" s="8"/>
      <c r="DA745" s="8"/>
      <c r="DB745" s="8"/>
      <c r="DC745" s="8"/>
      <c r="DD745" s="8"/>
      <c r="DE745" s="8"/>
      <c r="DF745" s="8"/>
      <c r="DG745" s="8"/>
      <c r="DH745" s="8"/>
      <c r="DI745" s="8"/>
      <c r="DJ745" s="8"/>
      <c r="DK745" s="8"/>
      <c r="DL745" s="8"/>
      <c r="DM745" s="8"/>
      <c r="DN745" s="8"/>
      <c r="DO745" s="8"/>
      <c r="DP745" s="8"/>
      <c r="DQ745" s="8"/>
      <c r="DR745" s="8"/>
      <c r="DS745" s="8"/>
      <c r="DT745" s="8"/>
      <c r="DU745" s="8"/>
      <c r="DV745" s="8"/>
      <c r="DW745" s="8"/>
      <c r="DX745" s="8"/>
      <c r="DY745" s="8"/>
      <c r="DZ745" s="8"/>
      <c r="EA745" s="8"/>
      <c r="EB745" s="8"/>
      <c r="EC745" s="8"/>
      <c r="ED745" s="8"/>
      <c r="EE745" s="8"/>
      <c r="EF745" s="8"/>
      <c r="EG745" s="8"/>
      <c r="EH745" s="8"/>
      <c r="EI745" s="8"/>
      <c r="EJ745" s="8"/>
      <c r="EK745" s="8"/>
      <c r="EL745" s="8"/>
      <c r="EM745" s="8"/>
      <c r="EN745" s="8"/>
      <c r="EO745" s="8"/>
      <c r="EP745" s="8"/>
      <c r="EQ745" s="8"/>
      <c r="ER745" s="8"/>
      <c r="ES745" s="8"/>
      <c r="ET745" s="8"/>
      <c r="EU745" s="8"/>
      <c r="EV745" s="8"/>
      <c r="EW745" s="8"/>
      <c r="EX745" s="8"/>
      <c r="EY745" s="8"/>
      <c r="EZ745" s="8"/>
      <c r="FA745" s="8"/>
      <c r="FB745" s="8"/>
      <c r="FC745" s="8"/>
      <c r="FD745" s="8"/>
      <c r="FE745" s="8"/>
      <c r="FF745" s="8"/>
      <c r="FG745" s="8"/>
      <c r="FH745" s="8"/>
      <c r="FI745" s="8"/>
      <c r="FJ745" s="8"/>
    </row>
    <row r="746" spans="1:166" x14ac:dyDescent="0.25">
      <c r="A746" t="s">
        <v>134</v>
      </c>
      <c r="C746" s="6">
        <v>39824</v>
      </c>
      <c r="D746" s="5">
        <v>4</v>
      </c>
      <c r="E746" t="s">
        <v>210</v>
      </c>
      <c r="F746" t="s">
        <v>12</v>
      </c>
      <c r="G746">
        <v>23</v>
      </c>
      <c r="H746" t="s">
        <v>117</v>
      </c>
      <c r="I746" s="7">
        <v>8.1</v>
      </c>
      <c r="J746">
        <v>750</v>
      </c>
      <c r="K746" s="5">
        <f t="shared" si="12"/>
        <v>164.6090534979424</v>
      </c>
      <c r="L746" s="5"/>
      <c r="M746" s="8"/>
      <c r="N746" s="8"/>
      <c r="O746" s="8"/>
      <c r="P746" s="8"/>
      <c r="Q746" s="5"/>
      <c r="R746" s="5">
        <v>23</v>
      </c>
      <c r="S746" s="5"/>
      <c r="T746" s="5"/>
      <c r="U746" s="5"/>
      <c r="V746" s="5"/>
      <c r="W746" s="5"/>
      <c r="X746" s="8"/>
      <c r="Y746" s="8"/>
      <c r="Z746" s="8"/>
      <c r="AA746" s="8"/>
      <c r="AB746" s="8"/>
      <c r="AC746" s="5"/>
      <c r="AD746" s="8"/>
      <c r="AE746" s="8"/>
      <c r="AF746" s="8"/>
      <c r="AG746" s="8"/>
      <c r="AH746" s="8"/>
      <c r="AI746" s="8"/>
      <c r="AJ746" s="5"/>
      <c r="AK746" s="8"/>
      <c r="AL746" s="8"/>
      <c r="AM746" s="8"/>
      <c r="AN746" s="8"/>
      <c r="AO746" s="8"/>
      <c r="AP746" s="8"/>
      <c r="AQ746" s="9"/>
      <c r="AR746" s="8"/>
      <c r="AS746" s="8"/>
      <c r="AT746" s="8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8"/>
      <c r="BJ746" s="5"/>
      <c r="BK746" s="5"/>
      <c r="BL746" s="5"/>
      <c r="BM746" s="8"/>
      <c r="BN746" s="8"/>
      <c r="BO746" s="7"/>
      <c r="BP746" s="5"/>
      <c r="BQ746" s="5"/>
      <c r="BR746" s="5"/>
      <c r="BS746" s="5"/>
      <c r="BT746" s="7"/>
      <c r="BU746" s="7"/>
      <c r="BV746" s="7"/>
      <c r="BW746" s="7"/>
      <c r="BX746" s="7"/>
      <c r="BY746" s="7"/>
      <c r="BZ746" s="7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8"/>
      <c r="CL746" s="5"/>
      <c r="CM746" s="5"/>
      <c r="CN746" s="8"/>
      <c r="CO746" s="5"/>
      <c r="CP746" s="5"/>
      <c r="CQ746" s="5"/>
      <c r="CR746" s="8"/>
      <c r="CS746" s="8"/>
      <c r="CT746" s="8"/>
      <c r="CU746" s="8"/>
      <c r="CV746" s="8"/>
      <c r="CW746" s="8"/>
      <c r="CX746" s="8"/>
      <c r="CY746" s="8"/>
      <c r="CZ746" s="8"/>
      <c r="DA746" s="8"/>
      <c r="DB746" s="8"/>
      <c r="DC746" s="8"/>
      <c r="DD746" s="8"/>
      <c r="DE746" s="8"/>
      <c r="DF746" s="8"/>
      <c r="DG746" s="8"/>
      <c r="DH746" s="8"/>
      <c r="DI746" s="8"/>
      <c r="DJ746" s="8"/>
      <c r="DK746" s="8"/>
      <c r="DL746" s="8"/>
      <c r="DM746" s="8"/>
      <c r="DN746" s="8"/>
      <c r="DO746" s="8"/>
      <c r="DP746" s="8"/>
      <c r="DQ746" s="8"/>
      <c r="DR746" s="8"/>
      <c r="DS746" s="8"/>
      <c r="DT746" s="8"/>
      <c r="DU746" s="8"/>
      <c r="DV746" s="8"/>
      <c r="DW746" s="8"/>
      <c r="DX746" s="8"/>
      <c r="DY746" s="8"/>
      <c r="DZ746" s="8"/>
      <c r="EA746" s="8"/>
      <c r="EB746" s="8"/>
      <c r="EC746" s="8"/>
      <c r="ED746" s="8"/>
      <c r="EE746" s="8"/>
      <c r="EF746" s="8"/>
      <c r="EG746" s="8"/>
      <c r="EH746" s="8"/>
      <c r="EI746" s="8"/>
      <c r="EJ746" s="8"/>
      <c r="EK746" s="8"/>
      <c r="EL746" s="8"/>
      <c r="EM746" s="8"/>
      <c r="EN746" s="8"/>
      <c r="EO746" s="8"/>
      <c r="EP746" s="8"/>
      <c r="EQ746" s="8"/>
      <c r="ER746" s="8"/>
      <c r="ES746" s="8"/>
      <c r="ET746" s="8"/>
      <c r="EU746" s="8"/>
      <c r="EV746" s="8"/>
      <c r="EW746" s="8"/>
      <c r="EX746" s="8"/>
      <c r="EY746" s="8"/>
      <c r="EZ746" s="8"/>
      <c r="FA746" s="8"/>
      <c r="FB746" s="8"/>
      <c r="FC746" s="8"/>
      <c r="FD746" s="8"/>
      <c r="FE746" s="8"/>
      <c r="FF746" s="8"/>
      <c r="FG746" s="8"/>
      <c r="FH746" s="8"/>
      <c r="FI746" s="8"/>
      <c r="FJ746" s="8"/>
    </row>
    <row r="747" spans="1:166" x14ac:dyDescent="0.25">
      <c r="A747" t="s">
        <v>134</v>
      </c>
      <c r="C747" s="6">
        <v>39827</v>
      </c>
      <c r="D747" s="5"/>
      <c r="E747" s="6"/>
      <c r="G747">
        <v>26</v>
      </c>
      <c r="H747" t="s">
        <v>117</v>
      </c>
      <c r="I747" s="7">
        <v>8.1</v>
      </c>
      <c r="J747">
        <v>750</v>
      </c>
      <c r="K747" s="5">
        <f t="shared" si="12"/>
        <v>164.6090534979424</v>
      </c>
      <c r="L747" s="5"/>
      <c r="M747" s="8"/>
      <c r="N747" s="7">
        <v>7.8</v>
      </c>
      <c r="O747" s="7"/>
      <c r="P747" s="7"/>
      <c r="Q747" s="5"/>
      <c r="R747" s="5"/>
      <c r="S747" s="5"/>
      <c r="T747" s="5"/>
      <c r="U747" s="5"/>
      <c r="V747" s="5"/>
      <c r="W747" s="5"/>
      <c r="X747" s="8"/>
      <c r="Y747" s="8"/>
      <c r="Z747" s="8"/>
      <c r="AA747" s="8"/>
      <c r="AB747" s="8"/>
      <c r="AC747" s="5"/>
      <c r="AD747" s="8"/>
      <c r="AE747" s="8"/>
      <c r="AF747" s="8"/>
      <c r="AG747" s="8"/>
      <c r="AH747" s="8"/>
      <c r="AI747" s="8"/>
      <c r="AJ747" s="5"/>
      <c r="AK747" s="8"/>
      <c r="AL747" s="8"/>
      <c r="AM747" s="8"/>
      <c r="AN747" s="8"/>
      <c r="AO747" s="8"/>
      <c r="AP747" s="8"/>
      <c r="AQ747" s="9"/>
      <c r="AR747" s="8"/>
      <c r="AS747" s="8"/>
      <c r="AT747" s="8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8"/>
      <c r="BJ747" s="5"/>
      <c r="BK747" s="5"/>
      <c r="BL747" s="5"/>
      <c r="BM747" s="8"/>
      <c r="BN747" s="8"/>
      <c r="BO747" s="7"/>
      <c r="BP747" s="5"/>
      <c r="BQ747" s="5"/>
      <c r="BR747" s="5"/>
      <c r="BS747" s="5"/>
      <c r="BT747" s="7"/>
      <c r="BU747" s="7"/>
      <c r="BV747" s="7"/>
      <c r="BW747" s="7"/>
      <c r="BX747" s="7"/>
      <c r="BY747" s="7"/>
      <c r="BZ747" s="7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8"/>
      <c r="CL747" s="5"/>
      <c r="CM747" s="5"/>
      <c r="CN747" s="8"/>
      <c r="CO747" s="5"/>
      <c r="CP747" s="5"/>
      <c r="CQ747" s="5"/>
      <c r="CR747" s="8"/>
      <c r="CS747" s="8"/>
      <c r="CT747" s="8"/>
      <c r="CU747" s="8"/>
      <c r="CV747" s="8"/>
      <c r="CW747" s="8"/>
      <c r="CX747" s="8"/>
      <c r="CY747" s="8"/>
      <c r="CZ747" s="8"/>
      <c r="DA747" s="8"/>
      <c r="DB747" s="8"/>
      <c r="DC747" s="8"/>
      <c r="DD747" s="8"/>
      <c r="DE747" s="8"/>
      <c r="DF747" s="8"/>
      <c r="DG747" s="8"/>
      <c r="DH747" s="8"/>
      <c r="DI747" s="8"/>
      <c r="DJ747" s="8"/>
      <c r="DK747" s="8"/>
      <c r="DL747" s="8"/>
      <c r="DM747" s="8"/>
      <c r="DN747" s="8"/>
      <c r="DO747" s="8"/>
      <c r="DP747" s="8"/>
      <c r="DQ747" s="8"/>
      <c r="DR747" s="8"/>
      <c r="DS747" s="8"/>
      <c r="DT747" s="8"/>
      <c r="DU747" s="8"/>
      <c r="DV747" s="8"/>
      <c r="DW747" s="8"/>
      <c r="DX747" s="8"/>
      <c r="DY747" s="8"/>
      <c r="DZ747" s="8"/>
      <c r="EA747" s="8"/>
      <c r="EB747" s="8"/>
      <c r="EC747" s="8"/>
      <c r="ED747" s="8"/>
      <c r="EE747" s="8"/>
      <c r="EF747" s="8"/>
      <c r="EG747" s="8"/>
      <c r="EH747" s="8"/>
      <c r="EI747" s="8"/>
      <c r="EJ747" s="8"/>
      <c r="EK747" s="8"/>
      <c r="EL747" s="8"/>
      <c r="EM747" s="8"/>
      <c r="EN747" s="8"/>
      <c r="EO747" s="8"/>
      <c r="EP747" s="8"/>
      <c r="EQ747" s="8"/>
      <c r="ER747" s="8"/>
      <c r="ES747" s="8"/>
      <c r="ET747" s="8"/>
      <c r="EU747" s="8"/>
      <c r="EV747" s="8"/>
      <c r="EW747" s="8"/>
      <c r="EX747" s="8"/>
      <c r="EY747" s="8"/>
      <c r="EZ747" s="8"/>
      <c r="FA747" s="8"/>
      <c r="FB747" s="8"/>
      <c r="FC747" s="8"/>
      <c r="FD747" s="8"/>
      <c r="FE747" s="8"/>
      <c r="FF747" s="8"/>
      <c r="FG747" s="8"/>
      <c r="FH747" s="8"/>
      <c r="FI747" s="8"/>
      <c r="FJ747" s="8"/>
    </row>
    <row r="748" spans="1:166" x14ac:dyDescent="0.25">
      <c r="A748" t="s">
        <v>134</v>
      </c>
      <c r="C748" s="6">
        <v>39833</v>
      </c>
      <c r="D748" s="5"/>
      <c r="E748" s="6"/>
      <c r="G748" s="5">
        <v>32</v>
      </c>
      <c r="H748" t="s">
        <v>117</v>
      </c>
      <c r="I748" s="7">
        <v>8.1</v>
      </c>
      <c r="J748">
        <v>750</v>
      </c>
      <c r="K748" s="5">
        <f t="shared" si="12"/>
        <v>164.6090534979424</v>
      </c>
      <c r="L748" s="5"/>
      <c r="M748" s="8"/>
      <c r="N748" s="7">
        <v>10.25</v>
      </c>
      <c r="O748" s="7"/>
      <c r="P748" s="7"/>
      <c r="Q748" s="5"/>
      <c r="R748" s="5"/>
      <c r="S748" s="5"/>
      <c r="T748" s="5"/>
      <c r="U748" s="5"/>
      <c r="V748" s="5"/>
      <c r="W748" s="5"/>
      <c r="X748" s="8"/>
      <c r="Y748" s="8"/>
      <c r="Z748" s="8"/>
      <c r="AA748" s="8"/>
      <c r="AB748" s="8"/>
      <c r="AC748" s="5"/>
      <c r="AD748" s="8"/>
      <c r="AE748" s="8"/>
      <c r="AF748" s="8"/>
      <c r="AG748" s="8"/>
      <c r="AH748" s="8"/>
      <c r="AI748" s="8"/>
      <c r="AJ748" s="5">
        <v>56.038708627122752</v>
      </c>
      <c r="AK748" s="8">
        <v>0.89768588268724125</v>
      </c>
      <c r="AL748" s="8"/>
      <c r="AM748" s="8"/>
      <c r="AN748" s="8"/>
      <c r="AO748" s="8"/>
      <c r="AP748" s="8"/>
      <c r="AQ748" s="9">
        <f>AK748/AJ748</f>
        <v>1.6019032284636928E-2</v>
      </c>
      <c r="AR748" s="8"/>
      <c r="AS748" s="8"/>
      <c r="AT748" s="8"/>
      <c r="AU748" s="5">
        <v>0</v>
      </c>
      <c r="AV748" s="5"/>
      <c r="AW748" s="5"/>
      <c r="AX748" s="5"/>
      <c r="AY748" s="5">
        <v>0</v>
      </c>
      <c r="AZ748" s="5"/>
      <c r="BA748" s="5"/>
      <c r="BB748" s="5"/>
      <c r="BC748" s="5"/>
      <c r="BD748" s="5"/>
      <c r="BE748" s="5"/>
      <c r="BF748" s="5">
        <v>0</v>
      </c>
      <c r="BG748" s="5">
        <v>0</v>
      </c>
      <c r="BH748" s="5"/>
      <c r="BI748" s="8"/>
      <c r="BJ748" s="5"/>
      <c r="BK748" s="5">
        <f>AC748+AJ748+BH748</f>
        <v>56.038708627122752</v>
      </c>
      <c r="BL748" s="5"/>
      <c r="BM748" s="8">
        <f>BH748/BK748</f>
        <v>0</v>
      </c>
      <c r="BN748" s="8"/>
      <c r="BO748" s="7"/>
      <c r="BP748" s="5"/>
      <c r="BQ748" s="5"/>
      <c r="BR748" s="5"/>
      <c r="BS748" s="5"/>
      <c r="BT748" s="7"/>
      <c r="BU748" s="7"/>
      <c r="BV748" s="7"/>
      <c r="BW748" s="7"/>
      <c r="BX748" s="8">
        <f>AC748/BK748</f>
        <v>0</v>
      </c>
      <c r="BY748" s="8">
        <f>AJ748/BK748</f>
        <v>1</v>
      </c>
      <c r="BZ748" s="8">
        <f>BH748/BK748</f>
        <v>0</v>
      </c>
      <c r="CA748" s="5">
        <v>0</v>
      </c>
      <c r="CB748" s="5">
        <v>0</v>
      </c>
      <c r="CC748" s="5">
        <v>0</v>
      </c>
      <c r="CD748" s="5">
        <v>0</v>
      </c>
      <c r="CE748" s="5"/>
      <c r="CF748" s="5"/>
      <c r="CG748" s="5"/>
      <c r="CH748" s="5"/>
      <c r="CI748" s="5">
        <v>0</v>
      </c>
      <c r="CJ748" s="5"/>
      <c r="CK748" s="8"/>
      <c r="CL748" s="5"/>
      <c r="CM748" s="5"/>
      <c r="CN748" s="8"/>
      <c r="CO748" s="5"/>
      <c r="CP748" s="5"/>
      <c r="CQ748" s="5"/>
      <c r="CR748" s="8"/>
      <c r="CS748" s="8"/>
      <c r="CT748" s="8"/>
      <c r="CU748" s="8"/>
      <c r="CV748" s="8"/>
      <c r="CW748" s="8"/>
      <c r="CX748" s="8"/>
      <c r="CY748" s="8"/>
      <c r="CZ748" s="8"/>
      <c r="DA748" s="8"/>
      <c r="DB748" s="8"/>
      <c r="DC748" s="8"/>
      <c r="DD748" s="8"/>
      <c r="DE748" s="8"/>
      <c r="DF748" s="8"/>
      <c r="DG748" s="8"/>
      <c r="DH748" s="8"/>
      <c r="DI748" s="8"/>
      <c r="DJ748" s="8"/>
      <c r="DK748" s="8"/>
      <c r="DL748" s="8"/>
      <c r="DM748" s="8"/>
      <c r="DN748" s="8"/>
      <c r="DO748" s="8"/>
      <c r="DP748" s="8"/>
      <c r="DQ748" s="8"/>
      <c r="DR748" s="8"/>
      <c r="DS748" s="8"/>
      <c r="DT748" s="8"/>
      <c r="DU748" s="8"/>
      <c r="DV748" s="8"/>
      <c r="DW748" s="8"/>
      <c r="DX748" s="8"/>
      <c r="DY748" s="8"/>
      <c r="DZ748" s="8"/>
      <c r="EA748" s="8"/>
      <c r="EB748" s="8"/>
      <c r="EC748" s="8"/>
      <c r="ED748" s="8"/>
      <c r="EE748" s="8"/>
      <c r="EF748" s="8"/>
      <c r="EG748" s="8"/>
      <c r="EH748" s="8"/>
      <c r="EI748" s="8"/>
      <c r="EJ748" s="8"/>
      <c r="EK748" s="8"/>
      <c r="EL748" s="8"/>
      <c r="EM748" s="8"/>
      <c r="EN748" s="8"/>
      <c r="EO748" s="8"/>
      <c r="EP748" s="8"/>
      <c r="EQ748" s="8"/>
      <c r="ER748" s="8"/>
      <c r="ES748" s="8"/>
      <c r="ET748" s="8"/>
      <c r="EU748" s="8"/>
      <c r="EV748" s="8"/>
      <c r="EW748" s="8"/>
      <c r="EX748" s="8"/>
      <c r="EY748" s="8"/>
      <c r="EZ748" s="8"/>
      <c r="FA748" s="8"/>
      <c r="FB748" s="8"/>
      <c r="FC748" s="8"/>
      <c r="FD748" s="8"/>
      <c r="FE748" s="8"/>
      <c r="FF748" s="8"/>
      <c r="FG748" s="8"/>
      <c r="FH748" s="8"/>
      <c r="FI748" s="8"/>
      <c r="FJ748" s="8"/>
    </row>
    <row r="749" spans="1:166" x14ac:dyDescent="0.25">
      <c r="A749" t="s">
        <v>134</v>
      </c>
      <c r="C749" s="6">
        <v>39840</v>
      </c>
      <c r="D749" s="5"/>
      <c r="E749" s="6"/>
      <c r="G749">
        <v>39</v>
      </c>
      <c r="H749" t="s">
        <v>117</v>
      </c>
      <c r="I749" s="7">
        <v>8.1</v>
      </c>
      <c r="J749">
        <v>750</v>
      </c>
      <c r="K749" s="5">
        <f t="shared" si="12"/>
        <v>164.6090534979424</v>
      </c>
      <c r="L749" s="5"/>
      <c r="M749" s="8"/>
      <c r="N749" s="7">
        <v>13.9</v>
      </c>
      <c r="O749" s="7"/>
      <c r="P749" s="7"/>
      <c r="Q749" s="5"/>
      <c r="R749" s="5"/>
      <c r="S749" s="5"/>
      <c r="T749" s="5"/>
      <c r="U749" s="5"/>
      <c r="V749" s="5"/>
      <c r="W749" s="5"/>
      <c r="X749" s="8"/>
      <c r="Y749" s="8"/>
      <c r="Z749" s="8"/>
      <c r="AA749" s="8"/>
      <c r="AB749" s="8"/>
      <c r="AC749" s="5"/>
      <c r="AD749" s="8"/>
      <c r="AE749" s="8"/>
      <c r="AF749" s="8"/>
      <c r="AG749" s="8"/>
      <c r="AH749" s="8"/>
      <c r="AI749" s="8"/>
      <c r="AJ749" s="5"/>
      <c r="AK749" s="8"/>
      <c r="AL749" s="8"/>
      <c r="AM749" s="8"/>
      <c r="AN749" s="8"/>
      <c r="AO749" s="8"/>
      <c r="AP749" s="8"/>
      <c r="AQ749" s="9"/>
      <c r="AR749" s="8"/>
      <c r="AS749" s="8"/>
      <c r="AT749" s="8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8"/>
      <c r="BJ749" s="5"/>
      <c r="BK749" s="5"/>
      <c r="BL749" s="5"/>
      <c r="BM749" s="8"/>
      <c r="BN749" s="8"/>
      <c r="BO749" s="7"/>
      <c r="BP749" s="5"/>
      <c r="BQ749" s="5"/>
      <c r="BR749" s="5"/>
      <c r="BS749" s="5"/>
      <c r="BT749" s="7"/>
      <c r="BU749" s="7"/>
      <c r="BV749" s="7"/>
      <c r="BW749" s="7"/>
      <c r="BX749" s="7"/>
      <c r="BY749" s="7"/>
      <c r="BZ749" s="7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8"/>
      <c r="CL749" s="5"/>
      <c r="CM749" s="5"/>
      <c r="CN749" s="8"/>
      <c r="CO749" s="5"/>
      <c r="CP749" s="5"/>
      <c r="CQ749" s="5"/>
      <c r="CR749" s="8"/>
      <c r="CS749" s="8"/>
      <c r="CT749" s="8"/>
      <c r="CU749" s="8"/>
      <c r="CV749" s="8"/>
      <c r="CW749" s="8"/>
      <c r="CX749" s="8"/>
      <c r="CY749" s="8"/>
      <c r="CZ749" s="8"/>
      <c r="DA749" s="8"/>
      <c r="DB749" s="8"/>
      <c r="DC749" s="8"/>
      <c r="DD749" s="8"/>
      <c r="DE749" s="8"/>
      <c r="DF749" s="8"/>
      <c r="DG749" s="8"/>
      <c r="DH749" s="8"/>
      <c r="DI749" s="8"/>
      <c r="DJ749" s="8"/>
      <c r="DK749" s="8"/>
      <c r="DL749" s="8"/>
      <c r="DM749" s="8"/>
      <c r="DN749" s="8"/>
      <c r="DO749" s="8"/>
      <c r="DP749" s="8"/>
      <c r="DQ749" s="8"/>
      <c r="DR749" s="8"/>
      <c r="DS749" s="8"/>
      <c r="DT749" s="8"/>
      <c r="DU749" s="8"/>
      <c r="DV749" s="8"/>
      <c r="DW749" s="8"/>
      <c r="DX749" s="8"/>
      <c r="DY749" s="8"/>
      <c r="DZ749" s="8"/>
      <c r="EA749" s="8"/>
      <c r="EB749" s="8"/>
      <c r="EC749" s="8"/>
      <c r="ED749" s="8"/>
      <c r="EE749" s="8"/>
      <c r="EF749" s="8"/>
      <c r="EG749" s="8"/>
      <c r="EH749" s="8"/>
      <c r="EI749" s="8"/>
      <c r="EJ749" s="8"/>
      <c r="EK749" s="8"/>
      <c r="EL749" s="8"/>
      <c r="EM749" s="8"/>
      <c r="EN749" s="8"/>
      <c r="EO749" s="8"/>
      <c r="EP749" s="8"/>
      <c r="EQ749" s="8"/>
      <c r="ER749" s="8"/>
      <c r="ES749" s="8"/>
      <c r="ET749" s="8"/>
      <c r="EU749" s="8"/>
      <c r="EV749" s="8"/>
      <c r="EW749" s="8"/>
      <c r="EX749" s="8"/>
      <c r="EY749" s="8"/>
      <c r="EZ749" s="8"/>
      <c r="FA749" s="8"/>
      <c r="FB749" s="8"/>
      <c r="FC749" s="8"/>
      <c r="FD749" s="8"/>
      <c r="FE749" s="8"/>
      <c r="FF749" s="8"/>
      <c r="FG749" s="8"/>
      <c r="FH749" s="8"/>
      <c r="FI749" s="8"/>
      <c r="FJ749" s="8"/>
    </row>
    <row r="750" spans="1:166" x14ac:dyDescent="0.25">
      <c r="A750" t="s">
        <v>134</v>
      </c>
      <c r="C750" s="6">
        <v>39848</v>
      </c>
      <c r="D750" s="5"/>
      <c r="E750" s="6"/>
      <c r="G750" s="5">
        <v>47</v>
      </c>
      <c r="H750" t="s">
        <v>117</v>
      </c>
      <c r="I750" s="7">
        <v>8.1</v>
      </c>
      <c r="J750">
        <v>750</v>
      </c>
      <c r="K750" s="5">
        <f t="shared" si="12"/>
        <v>164.6090534979424</v>
      </c>
      <c r="L750" s="5"/>
      <c r="M750" s="8"/>
      <c r="N750" s="7">
        <v>16.399999999999999</v>
      </c>
      <c r="O750" s="7"/>
      <c r="P750" s="7"/>
      <c r="Q750" s="5"/>
      <c r="R750" s="5"/>
      <c r="S750" s="5"/>
      <c r="T750" s="5"/>
      <c r="U750" s="5"/>
      <c r="V750" s="5"/>
      <c r="W750" s="5"/>
      <c r="X750" s="8"/>
      <c r="Y750" s="8"/>
      <c r="Z750" s="8"/>
      <c r="AA750" s="8"/>
      <c r="AB750" s="8"/>
      <c r="AC750" s="5">
        <v>113.55445295100887</v>
      </c>
      <c r="AD750" s="8"/>
      <c r="AE750" s="8"/>
      <c r="AF750" s="8"/>
      <c r="AG750" s="8"/>
      <c r="AH750" s="8"/>
      <c r="AI750" s="8"/>
      <c r="AJ750" s="5">
        <v>114.55476361312222</v>
      </c>
      <c r="AK750" s="8">
        <v>1.9624132593660688</v>
      </c>
      <c r="AL750" s="8"/>
      <c r="AM750" s="8"/>
      <c r="AN750" s="8"/>
      <c r="AO750" s="8"/>
      <c r="AP750" s="8"/>
      <c r="AQ750" s="9">
        <f>AK750/AJ750</f>
        <v>1.7130787035566586E-2</v>
      </c>
      <c r="AR750" s="8"/>
      <c r="AS750" s="8"/>
      <c r="AT750" s="8"/>
      <c r="AU750" s="5">
        <v>3.7462773192107903</v>
      </c>
      <c r="AV750" s="5"/>
      <c r="AW750" s="5"/>
      <c r="AX750" s="5"/>
      <c r="AY750" s="5">
        <v>0</v>
      </c>
      <c r="AZ750" s="5"/>
      <c r="BA750" s="5"/>
      <c r="BB750" s="5"/>
      <c r="BC750" s="5"/>
      <c r="BD750" s="5"/>
      <c r="BE750" s="5"/>
      <c r="BF750" s="5">
        <v>0</v>
      </c>
      <c r="BG750" s="5">
        <v>0</v>
      </c>
      <c r="BH750" s="5">
        <v>3.7462773192107903</v>
      </c>
      <c r="BI750" s="8"/>
      <c r="BJ750" s="5"/>
      <c r="BK750" s="5">
        <f>AC750+AJ750+BH750</f>
        <v>231.85549388334186</v>
      </c>
      <c r="BL750" s="5"/>
      <c r="BM750" s="8">
        <f>BH750/BK750</f>
        <v>1.6157811300756712E-2</v>
      </c>
      <c r="BN750" s="8"/>
      <c r="BO750" s="7"/>
      <c r="BP750" s="5"/>
      <c r="BQ750" s="5"/>
      <c r="BR750" s="5"/>
      <c r="BS750" s="5"/>
      <c r="BT750" s="7"/>
      <c r="BU750" s="7"/>
      <c r="BV750" s="7"/>
      <c r="BW750" s="7"/>
      <c r="BX750" s="8">
        <f>AC750/BK750</f>
        <v>0.48976390875664916</v>
      </c>
      <c r="BY750" s="8">
        <f>AJ750/BK750</f>
        <v>0.49407827994259418</v>
      </c>
      <c r="BZ750" s="8">
        <f>BH750/BK750</f>
        <v>1.6157811300756712E-2</v>
      </c>
      <c r="CA750" s="5">
        <v>61.766383689399021</v>
      </c>
      <c r="CB750" s="5">
        <v>61.766383689399021</v>
      </c>
      <c r="CC750" s="5">
        <v>0</v>
      </c>
      <c r="CD750" s="5">
        <v>0</v>
      </c>
      <c r="CE750" s="5"/>
      <c r="CF750" s="5"/>
      <c r="CG750" s="5"/>
      <c r="CH750" s="5"/>
      <c r="CI750" s="5">
        <v>0</v>
      </c>
      <c r="CJ750" s="5"/>
      <c r="CK750" s="8"/>
      <c r="CL750" s="5"/>
      <c r="CM750" s="5"/>
      <c r="CN750" s="8"/>
      <c r="CO750" s="5"/>
      <c r="CP750" s="5"/>
      <c r="CQ750" s="5"/>
      <c r="CR750" s="8"/>
      <c r="CS750" s="8"/>
      <c r="CT750" s="8"/>
      <c r="CU750" s="8"/>
      <c r="CV750" s="8"/>
      <c r="CW750" s="8"/>
      <c r="CX750" s="8"/>
      <c r="CY750" s="8"/>
      <c r="CZ750" s="8"/>
      <c r="DA750" s="8"/>
      <c r="DB750" s="8"/>
      <c r="DC750" s="8"/>
      <c r="DD750" s="8"/>
      <c r="DE750" s="8"/>
      <c r="DF750" s="8"/>
      <c r="DG750" s="8"/>
      <c r="DH750" s="8"/>
      <c r="DI750" s="8"/>
      <c r="DJ750" s="8"/>
      <c r="DK750" s="8"/>
      <c r="DL750" s="8"/>
      <c r="DM750" s="8"/>
      <c r="DN750" s="8"/>
      <c r="DO750" s="8"/>
      <c r="DP750" s="8"/>
      <c r="DQ750" s="8"/>
      <c r="DR750" s="8"/>
      <c r="DS750" s="8"/>
      <c r="DT750" s="8"/>
      <c r="DU750" s="8"/>
      <c r="DV750" s="8"/>
      <c r="DW750" s="8"/>
      <c r="DX750" s="8"/>
      <c r="DY750" s="8"/>
      <c r="DZ750" s="8"/>
      <c r="EA750" s="8"/>
      <c r="EB750" s="8"/>
      <c r="EC750" s="8"/>
      <c r="ED750" s="8"/>
      <c r="EE750" s="8"/>
      <c r="EF750" s="8"/>
      <c r="EG750" s="8"/>
      <c r="EH750" s="8"/>
      <c r="EI750" s="8"/>
      <c r="EJ750" s="8"/>
      <c r="EK750" s="8"/>
      <c r="EL750" s="8"/>
      <c r="EM750" s="8"/>
      <c r="EN750" s="8"/>
      <c r="EO750" s="8"/>
      <c r="EP750" s="8"/>
      <c r="EQ750" s="8"/>
      <c r="ER750" s="8"/>
      <c r="ES750" s="8"/>
      <c r="ET750" s="8"/>
      <c r="EU750" s="8"/>
      <c r="EV750" s="8"/>
      <c r="EW750" s="8"/>
      <c r="EX750" s="8"/>
      <c r="EY750" s="8"/>
      <c r="EZ750" s="8"/>
      <c r="FA750" s="8"/>
      <c r="FB750" s="8"/>
      <c r="FC750" s="8"/>
      <c r="FD750" s="8"/>
      <c r="FE750" s="8"/>
      <c r="FF750" s="8"/>
      <c r="FG750" s="8"/>
      <c r="FH750" s="8"/>
      <c r="FI750" s="8"/>
      <c r="FJ750" s="8"/>
    </row>
    <row r="751" spans="1:166" x14ac:dyDescent="0.25">
      <c r="A751" t="s">
        <v>134</v>
      </c>
      <c r="C751" s="6">
        <v>39849</v>
      </c>
      <c r="D751" s="5">
        <v>4</v>
      </c>
      <c r="E751" t="s">
        <v>206</v>
      </c>
      <c r="F751" t="s">
        <v>13</v>
      </c>
      <c r="G751">
        <v>48</v>
      </c>
      <c r="H751" t="s">
        <v>117</v>
      </c>
      <c r="I751" s="7">
        <v>8.1</v>
      </c>
      <c r="J751">
        <v>750</v>
      </c>
      <c r="K751" s="5">
        <f t="shared" si="12"/>
        <v>164.6090534979424</v>
      </c>
      <c r="L751" s="5"/>
      <c r="M751" s="8"/>
      <c r="N751" s="8"/>
      <c r="O751" s="8"/>
      <c r="P751" s="8"/>
      <c r="Q751" s="5"/>
      <c r="R751" s="5"/>
      <c r="S751" s="5">
        <v>48</v>
      </c>
      <c r="T751" s="5"/>
      <c r="U751" s="5"/>
      <c r="V751" s="5"/>
      <c r="W751" s="5"/>
      <c r="X751" s="8"/>
      <c r="Y751" s="8"/>
      <c r="Z751" s="8"/>
      <c r="AA751" s="8"/>
      <c r="AB751" s="8"/>
      <c r="AC751" s="5"/>
      <c r="AD751" s="8"/>
      <c r="AE751" s="8"/>
      <c r="AF751" s="8"/>
      <c r="AG751" s="8"/>
      <c r="AH751" s="8"/>
      <c r="AI751" s="8"/>
      <c r="AJ751" s="5"/>
      <c r="AK751" s="8"/>
      <c r="AL751" s="8"/>
      <c r="AM751" s="8"/>
      <c r="AN751" s="8"/>
      <c r="AO751" s="8"/>
      <c r="AP751" s="8"/>
      <c r="AQ751" s="9"/>
      <c r="AR751" s="8"/>
      <c r="AS751" s="8"/>
      <c r="AT751" s="8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8"/>
      <c r="BJ751" s="5"/>
      <c r="BK751" s="5"/>
      <c r="BL751" s="5"/>
      <c r="BM751" s="8"/>
      <c r="BN751" s="8"/>
      <c r="BO751" s="7"/>
      <c r="BP751" s="5"/>
      <c r="BQ751" s="5"/>
      <c r="BR751" s="5"/>
      <c r="BS751" s="5"/>
      <c r="BT751" s="7"/>
      <c r="BU751" s="7"/>
      <c r="BV751" s="7"/>
      <c r="BW751" s="7"/>
      <c r="BX751" s="7"/>
      <c r="BY751" s="7"/>
      <c r="BZ751" s="7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8"/>
      <c r="CL751" s="5"/>
      <c r="CM751" s="5"/>
      <c r="CN751" s="8"/>
      <c r="CO751" s="5"/>
      <c r="CP751" s="5"/>
      <c r="CQ751" s="5"/>
      <c r="CR751" s="8"/>
      <c r="CS751" s="8"/>
      <c r="CT751" s="8"/>
      <c r="CU751" s="8"/>
      <c r="CV751" s="8"/>
      <c r="CW751" s="8"/>
      <c r="CX751" s="8"/>
      <c r="CY751" s="8"/>
      <c r="CZ751" s="8"/>
      <c r="DA751" s="8"/>
      <c r="DB751" s="8"/>
      <c r="DC751" s="8"/>
      <c r="DD751" s="8"/>
      <c r="DE751" s="8"/>
      <c r="DF751" s="8"/>
      <c r="DG751" s="8"/>
      <c r="DH751" s="8"/>
      <c r="DI751" s="8"/>
      <c r="DJ751" s="8"/>
      <c r="DK751" s="8"/>
      <c r="DL751" s="8"/>
      <c r="DM751" s="8"/>
      <c r="DN751" s="8"/>
      <c r="DO751" s="8"/>
      <c r="DP751" s="8"/>
      <c r="DQ751" s="8"/>
      <c r="DR751" s="8"/>
      <c r="DS751" s="8"/>
      <c r="DT751" s="8"/>
      <c r="DU751" s="8"/>
      <c r="DV751" s="8"/>
      <c r="DW751" s="8"/>
      <c r="DX751" s="8"/>
      <c r="DY751" s="8"/>
      <c r="DZ751" s="8"/>
      <c r="EA751" s="8"/>
      <c r="EB751" s="8"/>
      <c r="EC751" s="8"/>
      <c r="ED751" s="8"/>
      <c r="EE751" s="8"/>
      <c r="EF751" s="8"/>
      <c r="EG751" s="8"/>
      <c r="EH751" s="8"/>
      <c r="EI751" s="8"/>
      <c r="EJ751" s="8"/>
      <c r="EK751" s="8"/>
      <c r="EL751" s="8"/>
      <c r="EM751" s="8"/>
      <c r="EN751" s="8"/>
      <c r="EO751" s="8"/>
      <c r="EP751" s="8"/>
      <c r="EQ751" s="8"/>
      <c r="ER751" s="8"/>
      <c r="ES751" s="8"/>
      <c r="ET751" s="8"/>
      <c r="EU751" s="8"/>
      <c r="EV751" s="8"/>
      <c r="EW751" s="8"/>
      <c r="EX751" s="8"/>
      <c r="EY751" s="8"/>
      <c r="EZ751" s="8"/>
      <c r="FA751" s="8"/>
      <c r="FB751" s="8"/>
      <c r="FC751" s="8"/>
      <c r="FD751" s="8"/>
      <c r="FE751" s="8"/>
      <c r="FF751" s="8"/>
      <c r="FG751" s="8"/>
      <c r="FH751" s="8"/>
      <c r="FI751" s="8"/>
      <c r="FJ751" s="8"/>
    </row>
    <row r="752" spans="1:166" x14ac:dyDescent="0.25">
      <c r="A752" t="s">
        <v>134</v>
      </c>
      <c r="C752" s="6">
        <v>39854</v>
      </c>
      <c r="D752" s="5"/>
      <c r="E752" s="6"/>
      <c r="G752">
        <v>53</v>
      </c>
      <c r="H752" t="s">
        <v>117</v>
      </c>
      <c r="I752" s="7">
        <v>8.1</v>
      </c>
      <c r="J752">
        <v>750</v>
      </c>
      <c r="K752" s="5">
        <f t="shared" si="12"/>
        <v>164.6090534979424</v>
      </c>
      <c r="L752" s="5"/>
      <c r="M752" s="8"/>
      <c r="N752" s="7">
        <v>17.8</v>
      </c>
      <c r="O752" s="7"/>
      <c r="P752" s="7"/>
      <c r="Q752" s="5"/>
      <c r="R752" s="5"/>
      <c r="S752" s="5"/>
      <c r="T752" s="5"/>
      <c r="U752" s="5"/>
      <c r="V752" s="5"/>
      <c r="W752" s="5"/>
      <c r="X752" s="8"/>
      <c r="Y752" s="8"/>
      <c r="Z752" s="8"/>
      <c r="AA752" s="8"/>
      <c r="AB752" s="8"/>
      <c r="AC752" s="5"/>
      <c r="AD752" s="8"/>
      <c r="AE752" s="8"/>
      <c r="AF752" s="8"/>
      <c r="AG752" s="8"/>
      <c r="AH752" s="8"/>
      <c r="AI752" s="8"/>
      <c r="AJ752" s="5"/>
      <c r="AK752" s="8"/>
      <c r="AL752" s="8"/>
      <c r="AM752" s="8"/>
      <c r="AN752" s="8"/>
      <c r="AO752" s="8"/>
      <c r="AP752" s="8"/>
      <c r="AQ752" s="9"/>
      <c r="AR752" s="8"/>
      <c r="AS752" s="8"/>
      <c r="AT752" s="8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8"/>
      <c r="BJ752" s="5"/>
      <c r="BK752" s="5"/>
      <c r="BL752" s="5"/>
      <c r="BM752" s="8"/>
      <c r="BN752" s="8"/>
      <c r="BO752" s="7"/>
      <c r="BP752" s="5"/>
      <c r="BQ752" s="5"/>
      <c r="BR752" s="5"/>
      <c r="BS752" s="5"/>
      <c r="BT752" s="7"/>
      <c r="BU752" s="7"/>
      <c r="BV752" s="7"/>
      <c r="BW752" s="7"/>
      <c r="BX752" s="7"/>
      <c r="BY752" s="7"/>
      <c r="BZ752" s="7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8"/>
      <c r="CL752" s="5"/>
      <c r="CM752" s="5"/>
      <c r="CN752" s="8"/>
      <c r="CO752" s="5"/>
      <c r="CP752" s="5"/>
      <c r="CQ752" s="5"/>
      <c r="CR752" s="8"/>
      <c r="CS752" s="8"/>
      <c r="CT752" s="8"/>
      <c r="CU752" s="8"/>
      <c r="CV752" s="8"/>
      <c r="CW752" s="8"/>
      <c r="CX752" s="8"/>
      <c r="CY752" s="8"/>
      <c r="CZ752" s="8"/>
      <c r="DA752" s="8"/>
      <c r="DB752" s="8"/>
      <c r="DC752" s="8"/>
      <c r="DD752" s="8"/>
      <c r="DE752" s="8"/>
      <c r="DF752" s="8"/>
      <c r="DG752" s="8"/>
      <c r="DH752" s="8"/>
      <c r="DI752" s="8"/>
      <c r="DJ752" s="8"/>
      <c r="DK752" s="8"/>
      <c r="DL752" s="8"/>
      <c r="DM752" s="8"/>
      <c r="DN752" s="8"/>
      <c r="DO752" s="8"/>
      <c r="DP752" s="8"/>
      <c r="DQ752" s="8"/>
      <c r="DR752" s="8"/>
      <c r="DS752" s="8"/>
      <c r="DT752" s="8"/>
      <c r="DU752" s="8"/>
      <c r="DV752" s="8"/>
      <c r="DW752" s="8"/>
      <c r="DX752" s="8"/>
      <c r="DY752" s="8"/>
      <c r="DZ752" s="8"/>
      <c r="EA752" s="8"/>
      <c r="EB752" s="8"/>
      <c r="EC752" s="8"/>
      <c r="ED752" s="8"/>
      <c r="EE752" s="8"/>
      <c r="EF752" s="8"/>
      <c r="EG752" s="8"/>
      <c r="EH752" s="8"/>
      <c r="EI752" s="8"/>
      <c r="EJ752" s="8"/>
      <c r="EK752" s="8"/>
      <c r="EL752" s="8"/>
      <c r="EM752" s="8"/>
      <c r="EN752" s="8"/>
      <c r="EO752" s="8"/>
      <c r="EP752" s="8"/>
      <c r="EQ752" s="8"/>
      <c r="ER752" s="8"/>
      <c r="ES752" s="8"/>
      <c r="ET752" s="8"/>
      <c r="EU752" s="8"/>
      <c r="EV752" s="8"/>
      <c r="EW752" s="8"/>
      <c r="EX752" s="8"/>
      <c r="EY752" s="8"/>
      <c r="EZ752" s="8"/>
      <c r="FA752" s="8"/>
      <c r="FB752" s="8"/>
      <c r="FC752" s="8"/>
      <c r="FD752" s="8"/>
      <c r="FE752" s="8"/>
      <c r="FF752" s="8"/>
      <c r="FG752" s="8"/>
      <c r="FH752" s="8"/>
      <c r="FI752" s="8"/>
      <c r="FJ752" s="8"/>
    </row>
    <row r="753" spans="1:166" x14ac:dyDescent="0.25">
      <c r="A753" t="s">
        <v>134</v>
      </c>
      <c r="C753" s="6">
        <v>39860</v>
      </c>
      <c r="D753" s="5">
        <v>6</v>
      </c>
      <c r="E753" s="6" t="s">
        <v>239</v>
      </c>
      <c r="F753" t="s">
        <v>89</v>
      </c>
      <c r="G753" s="5">
        <v>59</v>
      </c>
      <c r="H753" t="s">
        <v>117</v>
      </c>
      <c r="I753" s="7">
        <v>8.1</v>
      </c>
      <c r="J753">
        <v>750</v>
      </c>
      <c r="K753" s="5">
        <f t="shared" si="12"/>
        <v>164.6090534979424</v>
      </c>
      <c r="L753" s="5"/>
      <c r="M753" s="8"/>
      <c r="N753" s="7">
        <v>17.399999999999999</v>
      </c>
      <c r="O753" s="7"/>
      <c r="P753" s="7"/>
      <c r="Q753" s="5"/>
      <c r="R753" s="5"/>
      <c r="S753" s="5"/>
      <c r="T753" s="5"/>
      <c r="U753" s="5"/>
      <c r="V753" s="5"/>
      <c r="W753" s="5"/>
      <c r="X753" s="8"/>
      <c r="Y753" s="8"/>
      <c r="Z753" s="8"/>
      <c r="AA753" s="8"/>
      <c r="AB753" s="8"/>
      <c r="AC753" s="5">
        <v>249.0717210688951</v>
      </c>
      <c r="AD753" s="8"/>
      <c r="AE753" s="8"/>
      <c r="AF753" s="8"/>
      <c r="AG753" s="8"/>
      <c r="AH753" s="8"/>
      <c r="AI753" s="8"/>
      <c r="AJ753" s="5">
        <v>140.79872701370709</v>
      </c>
      <c r="AK753" s="8">
        <v>3.2921972948427838</v>
      </c>
      <c r="AL753" s="8"/>
      <c r="AM753" s="8"/>
      <c r="AN753" s="8"/>
      <c r="AO753" s="8"/>
      <c r="AP753" s="8"/>
      <c r="AQ753" s="9">
        <f>AK753/AJ753</f>
        <v>2.3382294461527911E-2</v>
      </c>
      <c r="AR753" s="8"/>
      <c r="AS753" s="8"/>
      <c r="AT753" s="8"/>
      <c r="AU753" s="5">
        <v>1.2781796033971597</v>
      </c>
      <c r="AV753" s="5"/>
      <c r="AW753" s="5"/>
      <c r="AX753" s="5"/>
      <c r="AY753" s="5">
        <v>0.27998282301945238</v>
      </c>
      <c r="AZ753" s="5"/>
      <c r="BA753" s="5"/>
      <c r="BB753" s="5"/>
      <c r="BC753" s="5"/>
      <c r="BD753" s="5"/>
      <c r="BE753" s="5"/>
      <c r="BF753" s="5">
        <v>0</v>
      </c>
      <c r="BG753" s="5">
        <v>0</v>
      </c>
      <c r="BH753" s="5">
        <v>1.5581624264166121</v>
      </c>
      <c r="BI753" s="8"/>
      <c r="BJ753" s="5"/>
      <c r="BK753" s="5">
        <f>AC753+AJ753+BH753</f>
        <v>391.42861050901882</v>
      </c>
      <c r="BL753" s="5"/>
      <c r="BM753" s="8">
        <f>BH753/BK753</f>
        <v>3.9807065313655979E-3</v>
      </c>
      <c r="BN753" s="8"/>
      <c r="BO753" s="7"/>
      <c r="BP753" s="5"/>
      <c r="BQ753" s="5"/>
      <c r="BR753" s="5"/>
      <c r="BS753" s="5"/>
      <c r="BT753" s="7"/>
      <c r="BU753" s="7"/>
      <c r="BV753" s="7"/>
      <c r="BW753" s="7"/>
      <c r="BX753" s="8">
        <f>AC753/BK753</f>
        <v>0.63631455233943945</v>
      </c>
      <c r="BY753" s="8">
        <f>AJ753/BK753</f>
        <v>0.35970474112919493</v>
      </c>
      <c r="BZ753" s="8">
        <f>BH753/BK753</f>
        <v>3.9807065313655979E-3</v>
      </c>
      <c r="CA753" s="5">
        <v>48.400765347805056</v>
      </c>
      <c r="CB753" s="5">
        <v>46.86390224740498</v>
      </c>
      <c r="CC753" s="5">
        <v>1.5368631004000757</v>
      </c>
      <c r="CD753" s="5">
        <v>0</v>
      </c>
      <c r="CE753" s="5"/>
      <c r="CF753" s="5"/>
      <c r="CG753" s="5"/>
      <c r="CH753" s="5"/>
      <c r="CI753" s="5">
        <v>0</v>
      </c>
      <c r="CJ753" s="5"/>
      <c r="CK753" s="8"/>
      <c r="CL753" s="5"/>
      <c r="CM753" s="5"/>
      <c r="CN753" s="8"/>
      <c r="CO753" s="5"/>
      <c r="CP753" s="5"/>
      <c r="CQ753" s="5"/>
      <c r="CR753" s="8"/>
      <c r="CS753" s="8"/>
      <c r="CT753" s="8"/>
      <c r="CU753" s="8"/>
      <c r="CV753" s="8"/>
      <c r="CW753" s="8"/>
      <c r="CX753" s="8"/>
      <c r="CY753" s="8"/>
      <c r="CZ753" s="8"/>
      <c r="DA753" s="8"/>
      <c r="DB753" s="8"/>
      <c r="DC753" s="8"/>
      <c r="DD753" s="8"/>
      <c r="DE753" s="8"/>
      <c r="DF753" s="8"/>
      <c r="DG753" s="8"/>
      <c r="DH753" s="8"/>
      <c r="DI753" s="8"/>
      <c r="DJ753" s="8"/>
      <c r="DK753" s="8"/>
      <c r="DL753" s="8"/>
      <c r="DM753" s="8"/>
      <c r="DN753" s="8"/>
      <c r="DO753" s="8"/>
      <c r="DP753" s="8"/>
      <c r="DQ753" s="8"/>
      <c r="DR753" s="8"/>
      <c r="DS753" s="8"/>
      <c r="DT753" s="8"/>
      <c r="DU753" s="8"/>
      <c r="DV753" s="8"/>
      <c r="DW753" s="8"/>
      <c r="DX753" s="8"/>
      <c r="DY753" s="8"/>
      <c r="DZ753" s="8"/>
      <c r="EA753" s="8"/>
      <c r="EB753" s="8"/>
      <c r="EC753" s="8"/>
      <c r="ED753" s="8"/>
      <c r="EE753" s="8"/>
      <c r="EF753" s="8"/>
      <c r="EG753" s="8"/>
      <c r="EH753" s="8"/>
      <c r="EI753" s="8"/>
      <c r="EJ753" s="8"/>
      <c r="EK753" s="8"/>
      <c r="EL753" s="8"/>
      <c r="EM753" s="8"/>
      <c r="EN753" s="8"/>
      <c r="EO753" s="8"/>
      <c r="EP753" s="8"/>
      <c r="EQ753" s="8"/>
      <c r="ER753" s="8"/>
      <c r="ES753" s="8"/>
      <c r="ET753" s="8"/>
      <c r="EU753" s="8"/>
      <c r="EV753" s="8"/>
      <c r="EW753" s="8"/>
      <c r="EX753" s="8"/>
      <c r="EY753" s="8"/>
      <c r="EZ753" s="8"/>
      <c r="FA753" s="8"/>
      <c r="FB753" s="8"/>
      <c r="FC753" s="8"/>
      <c r="FD753" s="8"/>
      <c r="FE753" s="8"/>
      <c r="FF753" s="8"/>
      <c r="FG753" s="8"/>
      <c r="FH753" s="8"/>
      <c r="FI753" s="8"/>
      <c r="FJ753" s="8"/>
    </row>
    <row r="754" spans="1:166" x14ac:dyDescent="0.25">
      <c r="A754" t="s">
        <v>134</v>
      </c>
      <c r="C754" s="6">
        <v>39869</v>
      </c>
      <c r="D754" s="5"/>
      <c r="E754" s="6"/>
      <c r="G754">
        <v>68</v>
      </c>
      <c r="H754" t="s">
        <v>117</v>
      </c>
      <c r="I754" s="7">
        <v>8.1</v>
      </c>
      <c r="J754">
        <v>750</v>
      </c>
      <c r="K754" s="5">
        <f t="shared" si="12"/>
        <v>164.6090534979424</v>
      </c>
      <c r="L754" s="5"/>
      <c r="M754" s="8"/>
      <c r="N754" s="7">
        <v>22.6</v>
      </c>
      <c r="O754" s="7"/>
      <c r="P754" s="7"/>
      <c r="Q754" s="5"/>
      <c r="R754" s="5"/>
      <c r="S754" s="5"/>
      <c r="T754" s="5"/>
      <c r="U754" s="5"/>
      <c r="V754" s="5"/>
      <c r="W754" s="5"/>
      <c r="X754" s="8"/>
      <c r="Y754" s="8"/>
      <c r="Z754" s="8"/>
      <c r="AA754" s="8"/>
      <c r="AB754" s="8"/>
      <c r="AC754" s="5"/>
      <c r="AD754" s="8"/>
      <c r="AE754" s="8"/>
      <c r="AF754" s="8"/>
      <c r="AG754" s="8"/>
      <c r="AH754" s="8"/>
      <c r="AI754" s="8"/>
      <c r="AJ754" s="5"/>
      <c r="AK754" s="8"/>
      <c r="AL754" s="8"/>
      <c r="AM754" s="8"/>
      <c r="AN754" s="8"/>
      <c r="AO754" s="8"/>
      <c r="AP754" s="8"/>
      <c r="AQ754" s="9"/>
      <c r="AR754" s="8"/>
      <c r="AS754" s="8"/>
      <c r="AT754" s="8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8"/>
      <c r="BJ754" s="5"/>
      <c r="BK754" s="5"/>
      <c r="BL754" s="5"/>
      <c r="BM754" s="8"/>
      <c r="BN754" s="8"/>
      <c r="BO754" s="7"/>
      <c r="BP754" s="5"/>
      <c r="BQ754" s="5"/>
      <c r="BR754" s="5"/>
      <c r="BS754" s="5"/>
      <c r="BT754" s="7"/>
      <c r="BU754" s="7"/>
      <c r="BV754" s="7"/>
      <c r="BW754" s="7"/>
      <c r="BX754" s="7"/>
      <c r="BY754" s="7"/>
      <c r="BZ754" s="7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8"/>
      <c r="CL754" s="5"/>
      <c r="CM754" s="5"/>
      <c r="CN754" s="8"/>
      <c r="CO754" s="5"/>
      <c r="CP754" s="5"/>
      <c r="CQ754" s="5"/>
      <c r="CR754" s="8"/>
      <c r="CS754" s="8"/>
      <c r="CT754" s="8"/>
      <c r="CU754" s="8"/>
      <c r="CV754" s="8"/>
      <c r="CW754" s="8"/>
      <c r="CX754" s="8"/>
      <c r="CY754" s="8"/>
      <c r="CZ754" s="8"/>
      <c r="DA754" s="8"/>
      <c r="DB754" s="8"/>
      <c r="DC754" s="8"/>
      <c r="DD754" s="8"/>
      <c r="DE754" s="8"/>
      <c r="DF754" s="8"/>
      <c r="DG754" s="8"/>
      <c r="DH754" s="8"/>
      <c r="DI754" s="8"/>
      <c r="DJ754" s="8"/>
      <c r="DK754" s="8"/>
      <c r="DL754" s="8"/>
      <c r="DM754" s="8"/>
      <c r="DN754" s="8"/>
      <c r="DO754" s="8"/>
      <c r="DP754" s="8"/>
      <c r="DQ754" s="8"/>
      <c r="DR754" s="8"/>
      <c r="DS754" s="8"/>
      <c r="DT754" s="8"/>
      <c r="DU754" s="8"/>
      <c r="DV754" s="8"/>
      <c r="DW754" s="8"/>
      <c r="DX754" s="8"/>
      <c r="DY754" s="8"/>
      <c r="DZ754" s="8"/>
      <c r="EA754" s="8"/>
      <c r="EB754" s="8"/>
      <c r="EC754" s="8"/>
      <c r="ED754" s="8"/>
      <c r="EE754" s="8"/>
      <c r="EF754" s="8"/>
      <c r="EG754" s="8"/>
      <c r="EH754" s="8"/>
      <c r="EI754" s="8"/>
      <c r="EJ754" s="8"/>
      <c r="EK754" s="8"/>
      <c r="EL754" s="8"/>
      <c r="EM754" s="8"/>
      <c r="EN754" s="8"/>
      <c r="EO754" s="8"/>
      <c r="EP754" s="8"/>
      <c r="EQ754" s="8"/>
      <c r="ER754" s="8"/>
      <c r="ES754" s="8"/>
      <c r="ET754" s="8"/>
      <c r="EU754" s="8"/>
      <c r="EV754" s="8"/>
      <c r="EW754" s="8"/>
      <c r="EX754" s="8"/>
      <c r="EY754" s="8"/>
      <c r="EZ754" s="8"/>
      <c r="FA754" s="8"/>
      <c r="FB754" s="8"/>
      <c r="FC754" s="8"/>
      <c r="FD754" s="8"/>
      <c r="FE754" s="8"/>
      <c r="FF754" s="8"/>
      <c r="FG754" s="8"/>
      <c r="FH754" s="8"/>
      <c r="FI754" s="8"/>
      <c r="FJ754" s="8"/>
    </row>
    <row r="755" spans="1:166" x14ac:dyDescent="0.25">
      <c r="A755" t="s">
        <v>134</v>
      </c>
      <c r="C755" s="6">
        <v>39874</v>
      </c>
      <c r="D755" s="5"/>
      <c r="E755" s="6"/>
      <c r="G755">
        <v>73</v>
      </c>
      <c r="H755" t="s">
        <v>117</v>
      </c>
      <c r="I755" s="7">
        <v>8.1</v>
      </c>
      <c r="J755">
        <v>750</v>
      </c>
      <c r="K755" s="5">
        <f t="shared" si="12"/>
        <v>164.6090534979424</v>
      </c>
      <c r="L755" s="5"/>
      <c r="M755" s="8"/>
      <c r="N755" s="7">
        <v>21.6</v>
      </c>
      <c r="O755" s="7"/>
      <c r="P755" s="7"/>
      <c r="Q755" s="5"/>
      <c r="R755" s="5"/>
      <c r="S755" s="5"/>
      <c r="T755" s="5"/>
      <c r="U755" s="5"/>
      <c r="V755" s="5"/>
      <c r="W755" s="5"/>
      <c r="X755" s="8"/>
      <c r="Y755" s="8"/>
      <c r="Z755" s="8"/>
      <c r="AA755" s="8"/>
      <c r="AB755" s="8"/>
      <c r="AC755" s="5"/>
      <c r="AD755" s="8"/>
      <c r="AE755" s="8"/>
      <c r="AF755" s="8"/>
      <c r="AG755" s="8"/>
      <c r="AH755" s="8"/>
      <c r="AI755" s="8"/>
      <c r="AJ755" s="5"/>
      <c r="AK755" s="8"/>
      <c r="AL755" s="8"/>
      <c r="AM755" s="8"/>
      <c r="AN755" s="8"/>
      <c r="AO755" s="8"/>
      <c r="AP755" s="8"/>
      <c r="AQ755" s="9"/>
      <c r="AR755" s="8"/>
      <c r="AS755" s="8"/>
      <c r="AT755" s="8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8"/>
      <c r="BJ755" s="5"/>
      <c r="BK755" s="5"/>
      <c r="BL755" s="5"/>
      <c r="BM755" s="8"/>
      <c r="BN755" s="8"/>
      <c r="BO755" s="7"/>
      <c r="BP755" s="5"/>
      <c r="BQ755" s="5"/>
      <c r="BR755" s="5"/>
      <c r="BS755" s="5"/>
      <c r="BT755" s="7"/>
      <c r="BU755" s="7"/>
      <c r="BV755" s="7"/>
      <c r="BW755" s="7"/>
      <c r="BX755" s="7"/>
      <c r="BY755" s="7"/>
      <c r="BZ755" s="7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8"/>
      <c r="CL755" s="5"/>
      <c r="CM755" s="5"/>
      <c r="CN755" s="8"/>
      <c r="CO755" s="5"/>
      <c r="CP755" s="5"/>
      <c r="CQ755" s="5"/>
      <c r="CR755" s="8"/>
      <c r="CS755" s="8"/>
      <c r="CT755" s="8"/>
      <c r="CU755" s="8"/>
      <c r="CV755" s="8"/>
      <c r="CW755" s="8"/>
      <c r="CX755" s="8"/>
      <c r="CY755" s="8"/>
      <c r="CZ755" s="8"/>
      <c r="DA755" s="8"/>
      <c r="DB755" s="8"/>
      <c r="DC755" s="8"/>
      <c r="DD755" s="8"/>
      <c r="DE755" s="8"/>
      <c r="DF755" s="8"/>
      <c r="DG755" s="8"/>
      <c r="DH755" s="8"/>
      <c r="DI755" s="8"/>
      <c r="DJ755" s="8"/>
      <c r="DK755" s="8"/>
      <c r="DL755" s="8"/>
      <c r="DM755" s="8"/>
      <c r="DN755" s="8"/>
      <c r="DO755" s="8"/>
      <c r="DP755" s="8"/>
      <c r="DQ755" s="8"/>
      <c r="DR755" s="8"/>
      <c r="DS755" s="8"/>
      <c r="DT755" s="8"/>
      <c r="DU755" s="8"/>
      <c r="DV755" s="8"/>
      <c r="DW755" s="8"/>
      <c r="DX755" s="8"/>
      <c r="DY755" s="8"/>
      <c r="DZ755" s="8"/>
      <c r="EA755" s="8"/>
      <c r="EB755" s="8"/>
      <c r="EC755" s="8"/>
      <c r="ED755" s="8"/>
      <c r="EE755" s="8"/>
      <c r="EF755" s="8"/>
      <c r="EG755" s="8"/>
      <c r="EH755" s="8"/>
      <c r="EI755" s="8"/>
      <c r="EJ755" s="8"/>
      <c r="EK755" s="8"/>
      <c r="EL755" s="8"/>
      <c r="EM755" s="8"/>
      <c r="EN755" s="8"/>
      <c r="EO755" s="8"/>
      <c r="EP755" s="8"/>
      <c r="EQ755" s="8"/>
      <c r="ER755" s="8"/>
      <c r="ES755" s="8"/>
      <c r="ET755" s="8"/>
      <c r="EU755" s="8"/>
      <c r="EV755" s="8"/>
      <c r="EW755" s="8"/>
      <c r="EX755" s="8"/>
      <c r="EY755" s="8"/>
      <c r="EZ755" s="8"/>
      <c r="FA755" s="8"/>
      <c r="FB755" s="8"/>
      <c r="FC755" s="8"/>
      <c r="FD755" s="8"/>
      <c r="FE755" s="8"/>
      <c r="FF755" s="8"/>
      <c r="FG755" s="8"/>
      <c r="FH755" s="8"/>
      <c r="FI755" s="8"/>
      <c r="FJ755" s="8"/>
    </row>
    <row r="756" spans="1:166" x14ac:dyDescent="0.25">
      <c r="A756" t="s">
        <v>134</v>
      </c>
      <c r="C756" s="6">
        <v>39876</v>
      </c>
      <c r="D756" s="5"/>
      <c r="E756" s="6"/>
      <c r="G756" s="5">
        <v>75</v>
      </c>
      <c r="H756" t="s">
        <v>117</v>
      </c>
      <c r="I756" s="7">
        <v>8.1</v>
      </c>
      <c r="J756">
        <v>750</v>
      </c>
      <c r="K756" s="5">
        <f t="shared" si="12"/>
        <v>164.6090534979424</v>
      </c>
      <c r="L756" s="5"/>
      <c r="M756" s="8"/>
      <c r="N756" s="8"/>
      <c r="O756" s="8"/>
      <c r="P756" s="8"/>
      <c r="Q756" s="5"/>
      <c r="R756" s="5"/>
      <c r="S756" s="5"/>
      <c r="T756" s="5"/>
      <c r="U756" s="5"/>
      <c r="V756" s="5"/>
      <c r="W756" s="5"/>
      <c r="X756" s="8"/>
      <c r="Y756" s="8"/>
      <c r="Z756" s="8"/>
      <c r="AA756" s="8"/>
      <c r="AB756" s="8"/>
      <c r="AC756" s="5">
        <v>467.97419007004754</v>
      </c>
      <c r="AD756" s="8"/>
      <c r="AE756" s="8"/>
      <c r="AF756" s="8"/>
      <c r="AG756" s="8"/>
      <c r="AH756" s="8"/>
      <c r="AI756" s="8"/>
      <c r="AJ756" s="5">
        <v>202.58166181564573</v>
      </c>
      <c r="AK756" s="8">
        <v>2.99549634113556</v>
      </c>
      <c r="AL756" s="8"/>
      <c r="AM756" s="8"/>
      <c r="AN756" s="8"/>
      <c r="AO756" s="8"/>
      <c r="AP756" s="8"/>
      <c r="AQ756" s="9">
        <f>AK756/AJ756</f>
        <v>1.4786611553525189E-2</v>
      </c>
      <c r="AR756" s="8"/>
      <c r="AS756" s="8"/>
      <c r="AT756" s="8"/>
      <c r="AU756" s="5">
        <v>22.790864348380435</v>
      </c>
      <c r="AV756" s="5"/>
      <c r="AW756" s="5"/>
      <c r="AX756" s="5"/>
      <c r="AY756" s="5">
        <v>21.747474804150702</v>
      </c>
      <c r="AZ756" s="5"/>
      <c r="BA756" s="5"/>
      <c r="BB756" s="5"/>
      <c r="BC756" s="5"/>
      <c r="BD756" s="5"/>
      <c r="BE756" s="5"/>
      <c r="BF756" s="5">
        <v>0</v>
      </c>
      <c r="BG756" s="5">
        <v>0</v>
      </c>
      <c r="BH756" s="5">
        <v>44.538339152531137</v>
      </c>
      <c r="BI756" s="8"/>
      <c r="BJ756" s="5"/>
      <c r="BK756" s="5">
        <f>AC756+AJ756+BH756</f>
        <v>715.09419103822438</v>
      </c>
      <c r="BL756" s="5"/>
      <c r="BM756" s="8">
        <f>BH756/BK756</f>
        <v>6.228317851088571E-2</v>
      </c>
      <c r="BN756" s="8"/>
      <c r="BO756" s="7"/>
      <c r="BP756" s="5"/>
      <c r="BQ756" s="5"/>
      <c r="BR756" s="5"/>
      <c r="BS756" s="5"/>
      <c r="BT756" s="7"/>
      <c r="BU756" s="7"/>
      <c r="BV756" s="7"/>
      <c r="BW756" s="7"/>
      <c r="BX756" s="8">
        <f>AC756/BK756</f>
        <v>0.65442314583846561</v>
      </c>
      <c r="BY756" s="8">
        <f>AJ756/BK756</f>
        <v>0.28329367565064867</v>
      </c>
      <c r="BZ756" s="8">
        <f>BH756/BK756</f>
        <v>6.228317851088571E-2</v>
      </c>
      <c r="CA756" s="5">
        <v>285.86952222475378</v>
      </c>
      <c r="CB756" s="5">
        <v>273.51878048788956</v>
      </c>
      <c r="CC756" s="5">
        <v>12.350741736864228</v>
      </c>
      <c r="CD756" s="5">
        <v>0</v>
      </c>
      <c r="CE756" s="5"/>
      <c r="CF756" s="5"/>
      <c r="CG756" s="5"/>
      <c r="CH756" s="5"/>
      <c r="CI756" s="5">
        <v>0</v>
      </c>
      <c r="CJ756" s="5"/>
      <c r="CK756" s="8"/>
      <c r="CL756" s="5"/>
      <c r="CM756" s="5"/>
      <c r="CN756" s="8"/>
      <c r="CO756" s="5"/>
      <c r="CP756" s="5"/>
      <c r="CQ756" s="5"/>
      <c r="CR756" s="8"/>
      <c r="CS756" s="8"/>
      <c r="CT756" s="8"/>
      <c r="CU756" s="8"/>
      <c r="CV756" s="8"/>
      <c r="CW756" s="8"/>
      <c r="CX756" s="8"/>
      <c r="CY756" s="8"/>
      <c r="CZ756" s="8"/>
      <c r="DA756" s="8"/>
      <c r="DB756" s="8"/>
      <c r="DC756" s="8"/>
      <c r="DD756" s="8"/>
      <c r="DE756" s="8"/>
      <c r="DF756" s="8"/>
      <c r="DG756" s="8"/>
      <c r="DH756" s="8"/>
      <c r="DI756" s="8"/>
      <c r="DJ756" s="8"/>
      <c r="DK756" s="8"/>
      <c r="DL756" s="8"/>
      <c r="DM756" s="8"/>
      <c r="DN756" s="8"/>
      <c r="DO756" s="8"/>
      <c r="DP756" s="8"/>
      <c r="DQ756" s="8"/>
      <c r="DR756" s="8"/>
      <c r="DS756" s="8"/>
      <c r="DT756" s="8"/>
      <c r="DU756" s="8"/>
      <c r="DV756" s="8"/>
      <c r="DW756" s="8"/>
      <c r="DX756" s="8"/>
      <c r="DY756" s="8"/>
      <c r="DZ756" s="8"/>
      <c r="EA756" s="8"/>
      <c r="EB756" s="8"/>
      <c r="EC756" s="8"/>
      <c r="ED756" s="8"/>
      <c r="EE756" s="8"/>
      <c r="EF756" s="8"/>
      <c r="EG756" s="8"/>
      <c r="EH756" s="8"/>
      <c r="EI756" s="8"/>
      <c r="EJ756" s="8"/>
      <c r="EK756" s="8"/>
      <c r="EL756" s="8"/>
      <c r="EM756" s="8"/>
      <c r="EN756" s="8"/>
      <c r="EO756" s="8"/>
      <c r="EP756" s="8"/>
      <c r="EQ756" s="8"/>
      <c r="ER756" s="8"/>
      <c r="ES756" s="8"/>
      <c r="ET756" s="8"/>
      <c r="EU756" s="8"/>
      <c r="EV756" s="8"/>
      <c r="EW756" s="8"/>
      <c r="EX756" s="8"/>
      <c r="EY756" s="8"/>
      <c r="EZ756" s="8"/>
      <c r="FA756" s="8"/>
      <c r="FB756" s="8"/>
      <c r="FC756" s="8"/>
      <c r="FD756" s="8"/>
      <c r="FE756" s="8"/>
      <c r="FF756" s="8"/>
      <c r="FG756" s="8"/>
      <c r="FH756" s="8"/>
      <c r="FI756" s="8"/>
      <c r="FJ756" s="8"/>
    </row>
    <row r="757" spans="1:166" x14ac:dyDescent="0.25">
      <c r="A757" t="s">
        <v>134</v>
      </c>
      <c r="C757" s="6">
        <v>39884</v>
      </c>
      <c r="D757" s="5"/>
      <c r="E757" s="6"/>
      <c r="G757">
        <v>83</v>
      </c>
      <c r="H757" t="s">
        <v>117</v>
      </c>
      <c r="I757" s="7">
        <v>8.1</v>
      </c>
      <c r="J757">
        <v>750</v>
      </c>
      <c r="K757" s="5">
        <f t="shared" si="12"/>
        <v>164.6090534979424</v>
      </c>
      <c r="L757" s="5"/>
      <c r="M757" s="8"/>
      <c r="N757" s="7">
        <v>22.2</v>
      </c>
      <c r="O757" s="7"/>
      <c r="P757" s="7"/>
      <c r="Q757" s="5"/>
      <c r="R757" s="5"/>
      <c r="S757" s="5"/>
      <c r="T757" s="5"/>
      <c r="U757" s="5"/>
      <c r="V757" s="5"/>
      <c r="W757" s="5"/>
      <c r="X757" s="8"/>
      <c r="Y757" s="8"/>
      <c r="Z757" s="8"/>
      <c r="AA757" s="8"/>
      <c r="AB757" s="8"/>
      <c r="AC757" s="5"/>
      <c r="AD757" s="8"/>
      <c r="AE757" s="8"/>
      <c r="AF757" s="8"/>
      <c r="AG757" s="8"/>
      <c r="AH757" s="8"/>
      <c r="AI757" s="8"/>
      <c r="AJ757" s="5"/>
      <c r="AK757" s="8"/>
      <c r="AL757" s="8"/>
      <c r="AM757" s="8"/>
      <c r="AN757" s="8"/>
      <c r="AO757" s="8"/>
      <c r="AP757" s="8"/>
      <c r="AQ757" s="9"/>
      <c r="AR757" s="8"/>
      <c r="AS757" s="8"/>
      <c r="AT757" s="8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8"/>
      <c r="BJ757" s="5"/>
      <c r="BK757" s="5"/>
      <c r="BL757" s="5"/>
      <c r="BM757" s="8"/>
      <c r="BN757" s="8"/>
      <c r="BO757" s="7"/>
      <c r="BP757" s="5"/>
      <c r="BQ757" s="5"/>
      <c r="BR757" s="5"/>
      <c r="BS757" s="5"/>
      <c r="BT757" s="7"/>
      <c r="BU757" s="7"/>
      <c r="BV757" s="7"/>
      <c r="BW757" s="7"/>
      <c r="BX757" s="7"/>
      <c r="BY757" s="7"/>
      <c r="BZ757" s="7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8"/>
      <c r="CL757" s="5"/>
      <c r="CM757" s="5"/>
      <c r="CN757" s="8"/>
      <c r="CO757" s="5"/>
      <c r="CP757" s="5"/>
      <c r="CQ757" s="5"/>
      <c r="CR757" s="8"/>
      <c r="CS757" s="8"/>
      <c r="CT757" s="8"/>
      <c r="CU757" s="8"/>
      <c r="CV757" s="8"/>
      <c r="CW757" s="8"/>
      <c r="CX757" s="8"/>
      <c r="CY757" s="8"/>
      <c r="CZ757" s="8"/>
      <c r="DA757" s="8"/>
      <c r="DB757" s="8"/>
      <c r="DC757" s="8"/>
      <c r="DD757" s="8"/>
      <c r="DE757" s="8"/>
      <c r="DF757" s="8"/>
      <c r="DG757" s="8"/>
      <c r="DH757" s="8"/>
      <c r="DI757" s="8"/>
      <c r="DJ757" s="8"/>
      <c r="DK757" s="8"/>
      <c r="DL757" s="8"/>
      <c r="DM757" s="8"/>
      <c r="DN757" s="8"/>
      <c r="DO757" s="8"/>
      <c r="DP757" s="8"/>
      <c r="DQ757" s="8"/>
      <c r="DR757" s="8"/>
      <c r="DS757" s="8"/>
      <c r="DT757" s="8"/>
      <c r="DU757" s="8"/>
      <c r="DV757" s="8"/>
      <c r="DW757" s="8"/>
      <c r="DX757" s="8"/>
      <c r="DY757" s="8"/>
      <c r="DZ757" s="8"/>
      <c r="EA757" s="8"/>
      <c r="EB757" s="8"/>
      <c r="EC757" s="8"/>
      <c r="ED757" s="8"/>
      <c r="EE757" s="8"/>
      <c r="EF757" s="8"/>
      <c r="EG757" s="8"/>
      <c r="EH757" s="8"/>
      <c r="EI757" s="8"/>
      <c r="EJ757" s="8"/>
      <c r="EK757" s="8"/>
      <c r="EL757" s="8"/>
      <c r="EM757" s="8"/>
      <c r="EN757" s="8"/>
      <c r="EO757" s="8"/>
      <c r="EP757" s="8"/>
      <c r="EQ757" s="8"/>
      <c r="ER757" s="8"/>
      <c r="ES757" s="8"/>
      <c r="ET757" s="8"/>
      <c r="EU757" s="8"/>
      <c r="EV757" s="8"/>
      <c r="EW757" s="8"/>
      <c r="EX757" s="8"/>
      <c r="EY757" s="8"/>
      <c r="EZ757" s="8"/>
      <c r="FA757" s="8"/>
      <c r="FB757" s="8"/>
      <c r="FC757" s="8"/>
      <c r="FD757" s="8"/>
      <c r="FE757" s="8"/>
      <c r="FF757" s="8"/>
      <c r="FG757" s="8"/>
      <c r="FH757" s="8"/>
      <c r="FI757" s="8"/>
      <c r="FJ757" s="8"/>
    </row>
    <row r="758" spans="1:166" x14ac:dyDescent="0.25">
      <c r="A758" t="s">
        <v>134</v>
      </c>
      <c r="C758" s="6">
        <v>39888</v>
      </c>
      <c r="D758" s="5"/>
      <c r="E758" s="6"/>
      <c r="G758" s="5">
        <v>87</v>
      </c>
      <c r="H758" t="s">
        <v>117</v>
      </c>
      <c r="I758" s="7">
        <v>8.1</v>
      </c>
      <c r="J758">
        <v>750</v>
      </c>
      <c r="K758" s="5">
        <f t="shared" si="12"/>
        <v>164.6090534979424</v>
      </c>
      <c r="L758" s="5"/>
      <c r="M758" s="8"/>
      <c r="N758" s="8"/>
      <c r="O758" s="8"/>
      <c r="P758" s="8"/>
      <c r="Q758" s="5"/>
      <c r="R758" s="5"/>
      <c r="S758" s="5"/>
      <c r="T758" s="5"/>
      <c r="U758" s="5"/>
      <c r="V758" s="5"/>
      <c r="W758" s="5"/>
      <c r="X758" s="8"/>
      <c r="Y758" s="8"/>
      <c r="Z758" s="8"/>
      <c r="AA758" s="8"/>
      <c r="AB758" s="8"/>
      <c r="AC758" s="5">
        <v>643.56562806910415</v>
      </c>
      <c r="AD758" s="8"/>
      <c r="AE758" s="8"/>
      <c r="AF758" s="8"/>
      <c r="AG758" s="8"/>
      <c r="AH758" s="8"/>
      <c r="AI758" s="8"/>
      <c r="AJ758" s="5">
        <v>250.843102436489</v>
      </c>
      <c r="AK758" s="8">
        <v>3.9203664209028188</v>
      </c>
      <c r="AL758" s="8"/>
      <c r="AM758" s="8"/>
      <c r="AN758" s="8"/>
      <c r="AO758" s="8"/>
      <c r="AP758" s="8"/>
      <c r="AQ758" s="9">
        <f>AK758/AJ758</f>
        <v>1.5628759104091439E-2</v>
      </c>
      <c r="AR758" s="8"/>
      <c r="AS758" s="8"/>
      <c r="AT758" s="8"/>
      <c r="AU758" s="5">
        <v>42.670516241269709</v>
      </c>
      <c r="AV758" s="5"/>
      <c r="AW758" s="5"/>
      <c r="AX758" s="5"/>
      <c r="AY758" s="5">
        <v>53.306537207029479</v>
      </c>
      <c r="AZ758" s="5"/>
      <c r="BA758" s="5"/>
      <c r="BB758" s="5"/>
      <c r="BC758" s="5"/>
      <c r="BD758" s="5"/>
      <c r="BE758" s="5"/>
      <c r="BF758" s="5">
        <v>0</v>
      </c>
      <c r="BG758" s="5">
        <v>0</v>
      </c>
      <c r="BH758" s="5">
        <v>95.977053448299188</v>
      </c>
      <c r="BI758" s="8"/>
      <c r="BJ758" s="5"/>
      <c r="BK758" s="5">
        <f>AC758+AJ758+BH758</f>
        <v>990.38578395389243</v>
      </c>
      <c r="BL758" s="5"/>
      <c r="BM758" s="8">
        <f>BH758/BK758</f>
        <v>9.6908755157139259E-2</v>
      </c>
      <c r="BN758" s="8"/>
      <c r="BO758" s="7"/>
      <c r="BP758" s="5"/>
      <c r="BQ758" s="5"/>
      <c r="BR758" s="5"/>
      <c r="BS758" s="5"/>
      <c r="BT758" s="7"/>
      <c r="BU758" s="7"/>
      <c r="BV758" s="7"/>
      <c r="BW758" s="7"/>
      <c r="BX758" s="8">
        <f>AC758/BK758</f>
        <v>0.64981307132642108</v>
      </c>
      <c r="BY758" s="8">
        <f>AJ758/BK758</f>
        <v>0.25327817351643955</v>
      </c>
      <c r="BZ758" s="8">
        <f>BH758/BK758</f>
        <v>9.6908755157139259E-2</v>
      </c>
      <c r="CA758" s="5">
        <v>358.78241160654079</v>
      </c>
      <c r="CB758" s="5">
        <v>266.60918134360259</v>
      </c>
      <c r="CC758" s="5">
        <v>92.173230262938191</v>
      </c>
      <c r="CD758" s="5">
        <v>0</v>
      </c>
      <c r="CE758" s="5"/>
      <c r="CF758" s="5"/>
      <c r="CG758" s="5"/>
      <c r="CH758" s="5"/>
      <c r="CI758" s="5">
        <v>0</v>
      </c>
      <c r="CJ758" s="5"/>
      <c r="CK758" s="8"/>
      <c r="CL758" s="5"/>
      <c r="CM758" s="5"/>
      <c r="CN758" s="8"/>
      <c r="CO758" s="5"/>
      <c r="CP758" s="5"/>
      <c r="CQ758" s="5"/>
      <c r="CR758" s="8"/>
      <c r="CS758" s="8"/>
      <c r="CT758" s="8"/>
      <c r="CU758" s="8"/>
      <c r="CV758" s="8"/>
      <c r="CW758" s="8"/>
      <c r="CX758" s="8"/>
      <c r="CY758" s="8"/>
      <c r="CZ758" s="8"/>
      <c r="DA758" s="8"/>
      <c r="DB758" s="8"/>
      <c r="DC758" s="8"/>
      <c r="DD758" s="8"/>
      <c r="DE758" s="8"/>
      <c r="DF758" s="8"/>
      <c r="DG758" s="8"/>
      <c r="DH758" s="8"/>
      <c r="DI758" s="8"/>
      <c r="DJ758" s="8"/>
      <c r="DK758" s="8"/>
      <c r="DL758" s="8"/>
      <c r="DM758" s="8"/>
      <c r="DN758" s="8"/>
      <c r="DO758" s="8"/>
      <c r="DP758" s="8"/>
      <c r="DQ758" s="8"/>
      <c r="DR758" s="8"/>
      <c r="DS758" s="8"/>
      <c r="DT758" s="8"/>
      <c r="DU758" s="8"/>
      <c r="DV758" s="8"/>
      <c r="DW758" s="8"/>
      <c r="DX758" s="8"/>
      <c r="DY758" s="8"/>
      <c r="DZ758" s="8"/>
      <c r="EA758" s="8"/>
      <c r="EB758" s="8"/>
      <c r="EC758" s="8"/>
      <c r="ED758" s="8"/>
      <c r="EE758" s="8"/>
      <c r="EF758" s="8"/>
      <c r="EG758" s="8"/>
      <c r="EH758" s="8"/>
      <c r="EI758" s="8"/>
      <c r="EJ758" s="8"/>
      <c r="EK758" s="8"/>
      <c r="EL758" s="8"/>
      <c r="EM758" s="8"/>
      <c r="EN758" s="8"/>
      <c r="EO758" s="8"/>
      <c r="EP758" s="8"/>
      <c r="EQ758" s="8"/>
      <c r="ER758" s="8"/>
      <c r="ES758" s="8"/>
      <c r="ET758" s="8"/>
      <c r="EU758" s="8"/>
      <c r="EV758" s="8"/>
      <c r="EW758" s="8"/>
      <c r="EX758" s="8"/>
      <c r="EY758" s="8"/>
      <c r="EZ758" s="8"/>
      <c r="FA758" s="8"/>
      <c r="FB758" s="8"/>
      <c r="FC758" s="8"/>
      <c r="FD758" s="8"/>
      <c r="FE758" s="8"/>
      <c r="FF758" s="8"/>
      <c r="FG758" s="8"/>
      <c r="FH758" s="8"/>
      <c r="FI758" s="8"/>
      <c r="FJ758" s="8"/>
    </row>
    <row r="759" spans="1:166" x14ac:dyDescent="0.25">
      <c r="A759" t="s">
        <v>134</v>
      </c>
      <c r="C759" s="6">
        <v>39895</v>
      </c>
      <c r="D759" s="5"/>
      <c r="E759" s="6"/>
      <c r="G759">
        <v>94</v>
      </c>
      <c r="H759" t="s">
        <v>117</v>
      </c>
      <c r="I759" s="7">
        <v>8.1</v>
      </c>
      <c r="J759">
        <v>750</v>
      </c>
      <c r="K759" s="5">
        <f t="shared" si="12"/>
        <v>164.6090534979424</v>
      </c>
      <c r="L759" s="5"/>
      <c r="M759" s="8"/>
      <c r="N759" s="7">
        <v>25.45</v>
      </c>
      <c r="O759" s="7"/>
      <c r="P759" s="7"/>
      <c r="Q759" s="5"/>
      <c r="R759" s="5"/>
      <c r="S759" s="5"/>
      <c r="T759" s="5"/>
      <c r="U759" s="5"/>
      <c r="V759" s="5"/>
      <c r="W759" s="5"/>
      <c r="X759" s="8"/>
      <c r="Y759" s="8"/>
      <c r="Z759" s="8"/>
      <c r="AA759" s="8"/>
      <c r="AB759" s="8"/>
      <c r="AC759" s="5"/>
      <c r="AD759" s="8"/>
      <c r="AE759" s="8"/>
      <c r="AF759" s="8"/>
      <c r="AG759" s="8"/>
      <c r="AH759" s="8"/>
      <c r="AI759" s="8"/>
      <c r="AJ759" s="5"/>
      <c r="AK759" s="8"/>
      <c r="AL759" s="8"/>
      <c r="AM759" s="8"/>
      <c r="AN759" s="8"/>
      <c r="AO759" s="8"/>
      <c r="AP759" s="8"/>
      <c r="AQ759" s="9"/>
      <c r="AR759" s="8"/>
      <c r="AS759" s="8"/>
      <c r="AT759" s="8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8"/>
      <c r="BJ759" s="5"/>
      <c r="BK759" s="5"/>
      <c r="BL759" s="5"/>
      <c r="BM759" s="8"/>
      <c r="BN759" s="8"/>
      <c r="BO759" s="7"/>
      <c r="BP759" s="5"/>
      <c r="BQ759" s="5"/>
      <c r="BR759" s="5"/>
      <c r="BS759" s="5"/>
      <c r="BT759" s="7"/>
      <c r="BU759" s="7"/>
      <c r="BV759" s="7"/>
      <c r="BW759" s="7"/>
      <c r="BX759" s="7"/>
      <c r="BY759" s="7"/>
      <c r="BZ759" s="7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8"/>
      <c r="CL759" s="5"/>
      <c r="CM759" s="5"/>
      <c r="CN759" s="8"/>
      <c r="CO759" s="5"/>
      <c r="CP759" s="5"/>
      <c r="CQ759" s="5"/>
      <c r="CR759" s="8"/>
      <c r="CS759" s="8"/>
      <c r="CT759" s="8"/>
      <c r="CU759" s="8"/>
      <c r="CV759" s="8"/>
      <c r="CW759" s="8"/>
      <c r="CX759" s="8"/>
      <c r="CY759" s="8"/>
      <c r="CZ759" s="8"/>
      <c r="DA759" s="8"/>
      <c r="DB759" s="8"/>
      <c r="DC759" s="8"/>
      <c r="DD759" s="8"/>
      <c r="DE759" s="8"/>
      <c r="DF759" s="8"/>
      <c r="DG759" s="8"/>
      <c r="DH759" s="8"/>
      <c r="DI759" s="8"/>
      <c r="DJ759" s="8"/>
      <c r="DK759" s="8"/>
      <c r="DL759" s="8"/>
      <c r="DM759" s="8"/>
      <c r="DN759" s="8"/>
      <c r="DO759" s="8"/>
      <c r="DP759" s="8"/>
      <c r="DQ759" s="8"/>
      <c r="DR759" s="8"/>
      <c r="DS759" s="8"/>
      <c r="DT759" s="8"/>
      <c r="DU759" s="8"/>
      <c r="DV759" s="8"/>
      <c r="DW759" s="8"/>
      <c r="DX759" s="8"/>
      <c r="DY759" s="8"/>
      <c r="DZ759" s="8"/>
      <c r="EA759" s="8"/>
      <c r="EB759" s="8"/>
      <c r="EC759" s="8"/>
      <c r="ED759" s="8"/>
      <c r="EE759" s="8"/>
      <c r="EF759" s="8"/>
      <c r="EG759" s="8"/>
      <c r="EH759" s="8"/>
      <c r="EI759" s="8"/>
      <c r="EJ759" s="8"/>
      <c r="EK759" s="8"/>
      <c r="EL759" s="8"/>
      <c r="EM759" s="8"/>
      <c r="EN759" s="8"/>
      <c r="EO759" s="8"/>
      <c r="EP759" s="8"/>
      <c r="EQ759" s="8"/>
      <c r="ER759" s="8"/>
      <c r="ES759" s="8"/>
      <c r="ET759" s="8"/>
      <c r="EU759" s="8"/>
      <c r="EV759" s="8"/>
      <c r="EW759" s="8"/>
      <c r="EX759" s="8"/>
      <c r="EY759" s="8"/>
      <c r="EZ759" s="8"/>
      <c r="FA759" s="8"/>
      <c r="FB759" s="8"/>
      <c r="FC759" s="8"/>
      <c r="FD759" s="8"/>
      <c r="FE759" s="8"/>
      <c r="FF759" s="8"/>
      <c r="FG759" s="8"/>
      <c r="FH759" s="8"/>
      <c r="FI759" s="8"/>
      <c r="FJ759" s="8"/>
    </row>
    <row r="760" spans="1:166" x14ac:dyDescent="0.25">
      <c r="A760" t="s">
        <v>134</v>
      </c>
      <c r="C760" s="6">
        <v>39904</v>
      </c>
      <c r="D760" s="5"/>
      <c r="E760" s="6"/>
      <c r="G760" s="5">
        <v>103</v>
      </c>
      <c r="H760" t="s">
        <v>117</v>
      </c>
      <c r="I760" s="7">
        <v>8.1</v>
      </c>
      <c r="J760">
        <v>750</v>
      </c>
      <c r="K760" s="5">
        <f t="shared" si="12"/>
        <v>164.6090534979424</v>
      </c>
      <c r="L760" s="5"/>
      <c r="M760" s="8"/>
      <c r="N760" s="8"/>
      <c r="O760" s="8"/>
      <c r="P760" s="8"/>
      <c r="Q760" s="5"/>
      <c r="R760" s="5"/>
      <c r="S760" s="5"/>
      <c r="T760" s="5"/>
      <c r="U760" s="5"/>
      <c r="V760" s="5"/>
      <c r="W760" s="5"/>
      <c r="X760" s="8"/>
      <c r="Y760" s="8"/>
      <c r="Z760" s="8"/>
      <c r="AA760" s="8"/>
      <c r="AB760" s="8"/>
      <c r="AC760" s="5">
        <v>616.93003633747708</v>
      </c>
      <c r="AD760" s="8"/>
      <c r="AE760" s="8"/>
      <c r="AF760" s="8"/>
      <c r="AG760" s="8"/>
      <c r="AH760" s="8"/>
      <c r="AI760" s="8"/>
      <c r="AJ760" s="5">
        <v>265.79130947379656</v>
      </c>
      <c r="AK760" s="8">
        <v>3.3061030834449245</v>
      </c>
      <c r="AL760" s="8"/>
      <c r="AM760" s="8"/>
      <c r="AN760" s="8"/>
      <c r="AO760" s="8"/>
      <c r="AP760" s="8"/>
      <c r="AQ760" s="9">
        <f>AK760/AJ760</f>
        <v>1.2438717766921051E-2</v>
      </c>
      <c r="AR760" s="8"/>
      <c r="AS760" s="8"/>
      <c r="AT760" s="8"/>
      <c r="AU760" s="5">
        <v>7.4095902119759058</v>
      </c>
      <c r="AV760" s="5"/>
      <c r="AW760" s="5"/>
      <c r="AX760" s="5"/>
      <c r="AY760" s="5">
        <v>288.79089763850902</v>
      </c>
      <c r="AZ760" s="5"/>
      <c r="BA760" s="5"/>
      <c r="BB760" s="5"/>
      <c r="BC760" s="5"/>
      <c r="BD760" s="5"/>
      <c r="BE760" s="5"/>
      <c r="BF760" s="5">
        <v>0</v>
      </c>
      <c r="BG760" s="5">
        <v>0</v>
      </c>
      <c r="BH760" s="5">
        <v>296.20048785048493</v>
      </c>
      <c r="BI760" s="8"/>
      <c r="BJ760" s="5"/>
      <c r="BK760" s="5">
        <f>AC760+AJ760+BH760</f>
        <v>1178.9218336617587</v>
      </c>
      <c r="BL760" s="5"/>
      <c r="BM760" s="8">
        <f>BH760/BK760</f>
        <v>0.25124692697435191</v>
      </c>
      <c r="BN760" s="8"/>
      <c r="BO760" s="7"/>
      <c r="BP760" s="5"/>
      <c r="BQ760" s="5"/>
      <c r="BR760" s="5"/>
      <c r="BS760" s="5"/>
      <c r="BT760" s="7"/>
      <c r="BU760" s="7"/>
      <c r="BV760" s="7"/>
      <c r="BW760" s="7"/>
      <c r="BX760" s="8">
        <f>AC760/BK760</f>
        <v>0.52330020423939216</v>
      </c>
      <c r="BY760" s="8">
        <f>AJ760/BK760</f>
        <v>0.22545286878625578</v>
      </c>
      <c r="BZ760" s="8">
        <f>BH760/BK760</f>
        <v>0.25124692697435191</v>
      </c>
      <c r="CA760" s="5">
        <v>204.96034434696429</v>
      </c>
      <c r="CB760" s="5">
        <v>57.213797423815379</v>
      </c>
      <c r="CC760" s="5">
        <v>147.74654692314891</v>
      </c>
      <c r="CD760" s="5">
        <v>0</v>
      </c>
      <c r="CE760" s="5"/>
      <c r="CF760" s="5"/>
      <c r="CG760" s="5"/>
      <c r="CH760" s="5"/>
      <c r="CI760" s="5">
        <v>0</v>
      </c>
      <c r="CJ760" s="5"/>
      <c r="CK760" s="8"/>
      <c r="CL760" s="5"/>
      <c r="CM760" s="5"/>
      <c r="CN760" s="8"/>
      <c r="CO760" s="5"/>
      <c r="CP760" s="5"/>
      <c r="CQ760" s="5"/>
      <c r="CR760" s="8"/>
      <c r="CS760" s="8"/>
      <c r="CT760" s="8"/>
      <c r="CU760" s="8"/>
      <c r="CV760" s="8"/>
      <c r="CW760" s="8"/>
      <c r="CX760" s="8"/>
      <c r="CY760" s="8"/>
      <c r="CZ760" s="8"/>
      <c r="DA760" s="8"/>
      <c r="DB760" s="8"/>
      <c r="DC760" s="8"/>
      <c r="DD760" s="8"/>
      <c r="DE760" s="8"/>
      <c r="DF760" s="8"/>
      <c r="DG760" s="8"/>
      <c r="DH760" s="8"/>
      <c r="DI760" s="8"/>
      <c r="DJ760" s="8"/>
      <c r="DK760" s="8"/>
      <c r="DL760" s="8"/>
      <c r="DM760" s="8"/>
      <c r="DN760" s="8"/>
      <c r="DO760" s="8"/>
      <c r="DP760" s="8"/>
      <c r="DQ760" s="8"/>
      <c r="DR760" s="8"/>
      <c r="DS760" s="8"/>
      <c r="DT760" s="8"/>
      <c r="DU760" s="8"/>
      <c r="DV760" s="8"/>
      <c r="DW760" s="8"/>
      <c r="DX760" s="8"/>
      <c r="DY760" s="8"/>
      <c r="DZ760" s="8"/>
      <c r="EA760" s="8"/>
      <c r="EB760" s="8"/>
      <c r="EC760" s="8"/>
      <c r="ED760" s="8"/>
      <c r="EE760" s="8"/>
      <c r="EF760" s="8"/>
      <c r="EG760" s="8"/>
      <c r="EH760" s="8"/>
      <c r="EI760" s="8"/>
      <c r="EJ760" s="8"/>
      <c r="EK760" s="8"/>
      <c r="EL760" s="8"/>
      <c r="EM760" s="8"/>
      <c r="EN760" s="8"/>
      <c r="EO760" s="8"/>
      <c r="EP760" s="8"/>
      <c r="EQ760" s="8"/>
      <c r="ER760" s="8"/>
      <c r="ES760" s="8"/>
      <c r="ET760" s="8"/>
      <c r="EU760" s="8"/>
      <c r="EV760" s="8"/>
      <c r="EW760" s="8"/>
      <c r="EX760" s="8"/>
      <c r="EY760" s="8"/>
      <c r="EZ760" s="8"/>
      <c r="FA760" s="8"/>
      <c r="FB760" s="8"/>
      <c r="FC760" s="8"/>
      <c r="FD760" s="8"/>
      <c r="FE760" s="8"/>
      <c r="FF760" s="8"/>
      <c r="FG760" s="8"/>
      <c r="FH760" s="8"/>
      <c r="FI760" s="8"/>
      <c r="FJ760" s="8"/>
    </row>
    <row r="761" spans="1:166" x14ac:dyDescent="0.25">
      <c r="A761" t="s">
        <v>134</v>
      </c>
      <c r="C761" s="6">
        <v>39908</v>
      </c>
      <c r="D761" s="5"/>
      <c r="E761" s="6"/>
      <c r="G761">
        <v>107</v>
      </c>
      <c r="H761" t="s">
        <v>117</v>
      </c>
      <c r="I761" s="7">
        <v>8.1</v>
      </c>
      <c r="J761">
        <v>750</v>
      </c>
      <c r="K761" s="5">
        <f t="shared" si="12"/>
        <v>164.6090534979424</v>
      </c>
      <c r="L761" s="5"/>
      <c r="M761" s="8"/>
      <c r="N761" s="7">
        <v>28.5</v>
      </c>
      <c r="O761" s="7"/>
      <c r="P761" s="7"/>
      <c r="Q761" s="5"/>
      <c r="R761" s="5"/>
      <c r="S761" s="5"/>
      <c r="T761" s="5"/>
      <c r="U761" s="5"/>
      <c r="V761" s="5"/>
      <c r="W761" s="5"/>
      <c r="X761" s="8"/>
      <c r="Y761" s="8"/>
      <c r="Z761" s="8"/>
      <c r="AA761" s="8"/>
      <c r="AB761" s="8"/>
      <c r="AC761" s="5"/>
      <c r="AD761" s="8"/>
      <c r="AE761" s="8"/>
      <c r="AF761" s="8"/>
      <c r="AG761" s="8"/>
      <c r="AH761" s="8"/>
      <c r="AI761" s="8"/>
      <c r="AJ761" s="5"/>
      <c r="AK761" s="8"/>
      <c r="AL761" s="8"/>
      <c r="AM761" s="8"/>
      <c r="AN761" s="8"/>
      <c r="AO761" s="8"/>
      <c r="AP761" s="8"/>
      <c r="AQ761" s="9"/>
      <c r="AR761" s="8"/>
      <c r="AS761" s="8"/>
      <c r="AT761" s="8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8"/>
      <c r="BJ761" s="5"/>
      <c r="BK761" s="5"/>
      <c r="BL761" s="5"/>
      <c r="BM761" s="8"/>
      <c r="BN761" s="8"/>
      <c r="BO761" s="7"/>
      <c r="BP761" s="5"/>
      <c r="BQ761" s="5"/>
      <c r="BR761" s="5"/>
      <c r="BS761" s="5"/>
      <c r="BT761" s="7"/>
      <c r="BU761" s="7"/>
      <c r="BV761" s="7"/>
      <c r="BW761" s="7"/>
      <c r="BX761" s="7"/>
      <c r="BY761" s="7"/>
      <c r="BZ761" s="7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8"/>
      <c r="CL761" s="5"/>
      <c r="CM761" s="5"/>
      <c r="CN761" s="8"/>
      <c r="CO761" s="5"/>
      <c r="CP761" s="5"/>
      <c r="CQ761" s="5"/>
      <c r="CR761" s="8"/>
      <c r="CS761" s="8"/>
      <c r="CT761" s="8"/>
      <c r="CU761" s="8"/>
      <c r="CV761" s="8"/>
      <c r="CW761" s="8"/>
      <c r="CX761" s="8"/>
      <c r="CY761" s="8"/>
      <c r="CZ761" s="8"/>
      <c r="DA761" s="8"/>
      <c r="DB761" s="8"/>
      <c r="DC761" s="8"/>
      <c r="DD761" s="8"/>
      <c r="DE761" s="8"/>
      <c r="DF761" s="8"/>
      <c r="DG761" s="8"/>
      <c r="DH761" s="8"/>
      <c r="DI761" s="8"/>
      <c r="DJ761" s="8"/>
      <c r="DK761" s="8"/>
      <c r="DL761" s="8"/>
      <c r="DM761" s="8"/>
      <c r="DN761" s="8"/>
      <c r="DO761" s="8"/>
      <c r="DP761" s="8"/>
      <c r="DQ761" s="8"/>
      <c r="DR761" s="8"/>
      <c r="DS761" s="8"/>
      <c r="DT761" s="8"/>
      <c r="DU761" s="8"/>
      <c r="DV761" s="8"/>
      <c r="DW761" s="8"/>
      <c r="DX761" s="8"/>
      <c r="DY761" s="8"/>
      <c r="DZ761" s="8"/>
      <c r="EA761" s="8"/>
      <c r="EB761" s="8"/>
      <c r="EC761" s="8"/>
      <c r="ED761" s="8"/>
      <c r="EE761" s="8"/>
      <c r="EF761" s="8"/>
      <c r="EG761" s="8"/>
      <c r="EH761" s="8"/>
      <c r="EI761" s="8"/>
      <c r="EJ761" s="8"/>
      <c r="EK761" s="8"/>
      <c r="EL761" s="8"/>
      <c r="EM761" s="8"/>
      <c r="EN761" s="8"/>
      <c r="EO761" s="8"/>
      <c r="EP761" s="8"/>
      <c r="EQ761" s="8"/>
      <c r="ER761" s="8"/>
      <c r="ES761" s="8"/>
      <c r="ET761" s="8"/>
      <c r="EU761" s="8"/>
      <c r="EV761" s="8"/>
      <c r="EW761" s="8"/>
      <c r="EX761" s="8"/>
      <c r="EY761" s="8"/>
      <c r="EZ761" s="8"/>
      <c r="FA761" s="8"/>
      <c r="FB761" s="8"/>
      <c r="FC761" s="8"/>
      <c r="FD761" s="8"/>
      <c r="FE761" s="8"/>
      <c r="FF761" s="8"/>
      <c r="FG761" s="8"/>
      <c r="FH761" s="8"/>
      <c r="FI761" s="8"/>
      <c r="FJ761" s="8"/>
    </row>
    <row r="762" spans="1:166" x14ac:dyDescent="0.25">
      <c r="A762" t="s">
        <v>134</v>
      </c>
      <c r="C762" s="6">
        <v>39911</v>
      </c>
      <c r="D762" s="5"/>
      <c r="E762" s="6"/>
      <c r="G762">
        <v>110</v>
      </c>
      <c r="H762" t="s">
        <v>117</v>
      </c>
      <c r="I762" s="7">
        <v>8.1</v>
      </c>
      <c r="J762">
        <v>750</v>
      </c>
      <c r="K762" s="5">
        <f t="shared" si="12"/>
        <v>164.6090534979424</v>
      </c>
      <c r="L762" s="5"/>
      <c r="M762" s="8"/>
      <c r="N762" s="8"/>
      <c r="O762" s="8"/>
      <c r="P762" s="8"/>
      <c r="Q762" s="5"/>
      <c r="R762" s="5"/>
      <c r="S762" s="5"/>
      <c r="T762" s="5"/>
      <c r="U762" s="5"/>
      <c r="V762" s="5"/>
      <c r="W762" s="5"/>
      <c r="X762" s="8"/>
      <c r="Y762" s="8"/>
      <c r="Z762" s="8"/>
      <c r="AA762" s="8"/>
      <c r="AB762" s="8"/>
      <c r="AC762" s="5"/>
      <c r="AD762" s="8"/>
      <c r="AE762" s="8"/>
      <c r="AF762" s="8"/>
      <c r="AG762" s="8"/>
      <c r="AH762" s="8"/>
      <c r="AI762" s="8"/>
      <c r="AJ762" s="5"/>
      <c r="AK762" s="8"/>
      <c r="AL762" s="8"/>
      <c r="AM762" s="8"/>
      <c r="AN762" s="8"/>
      <c r="AO762" s="8"/>
      <c r="AP762" s="8"/>
      <c r="AQ762" s="9"/>
      <c r="AR762" s="8"/>
      <c r="AS762" s="8"/>
      <c r="AT762" s="8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8"/>
      <c r="BJ762" s="5"/>
      <c r="BK762" s="5"/>
      <c r="BL762" s="5"/>
      <c r="BM762" s="8"/>
      <c r="BN762" s="8"/>
      <c r="BO762" s="7"/>
      <c r="BP762" s="5"/>
      <c r="BQ762" s="5"/>
      <c r="BR762" s="5"/>
      <c r="BS762" s="5"/>
      <c r="BT762" s="7"/>
      <c r="BU762" s="7"/>
      <c r="BV762" s="7"/>
      <c r="BW762" s="7"/>
      <c r="BX762" s="7"/>
      <c r="BY762" s="7"/>
      <c r="BZ762" s="7"/>
      <c r="CA762" s="5"/>
      <c r="CB762" s="5"/>
      <c r="CC762" s="5"/>
      <c r="CD762" s="5"/>
      <c r="CE762" s="5"/>
      <c r="CF762" s="5"/>
      <c r="CG762" s="5"/>
      <c r="CH762" s="5"/>
      <c r="CI762" s="5"/>
      <c r="CJ762" s="5">
        <v>2.639233216858297</v>
      </c>
      <c r="CK762" s="8">
        <v>4.2249999999999996</v>
      </c>
      <c r="CL762" s="5"/>
      <c r="CM762" s="5"/>
      <c r="CN762" s="8"/>
      <c r="CO762" s="5"/>
      <c r="CP762" s="5"/>
      <c r="CQ762" s="5"/>
      <c r="CR762" s="8"/>
      <c r="CS762" s="8"/>
      <c r="CT762" s="8"/>
      <c r="CU762" s="8"/>
      <c r="CV762" s="8"/>
      <c r="CW762" s="8"/>
      <c r="CX762" s="8"/>
      <c r="CY762" s="8"/>
      <c r="CZ762" s="8"/>
      <c r="DA762" s="8"/>
      <c r="DB762" s="8"/>
      <c r="DC762" s="8"/>
      <c r="DD762" s="8"/>
      <c r="DE762" s="8"/>
      <c r="DF762" s="8"/>
      <c r="DG762" s="8"/>
      <c r="DH762" s="8"/>
      <c r="DI762" s="8"/>
      <c r="DJ762" s="8"/>
      <c r="DK762" s="8"/>
      <c r="DL762" s="8"/>
      <c r="DM762" s="8"/>
      <c r="DN762" s="8"/>
      <c r="DO762" s="8"/>
      <c r="DP762" s="8"/>
      <c r="DQ762" s="8"/>
      <c r="DR762" s="8"/>
      <c r="DS762" s="8"/>
      <c r="DT762" s="8"/>
      <c r="DU762" s="8"/>
      <c r="DV762" s="8"/>
      <c r="DW762" s="8"/>
      <c r="DX762" s="8"/>
      <c r="DY762" s="8"/>
      <c r="DZ762" s="8"/>
      <c r="EA762" s="8"/>
      <c r="EB762" s="8"/>
      <c r="EC762" s="8"/>
      <c r="ED762" s="8"/>
      <c r="EE762" s="8"/>
      <c r="EF762" s="8"/>
      <c r="EG762" s="8"/>
      <c r="EH762" s="8"/>
      <c r="EI762" s="8"/>
      <c r="EJ762" s="8"/>
      <c r="EK762" s="8"/>
      <c r="EL762" s="8"/>
      <c r="EM762" s="8"/>
      <c r="EN762" s="8"/>
      <c r="EO762" s="8"/>
      <c r="EP762" s="8"/>
      <c r="EQ762" s="8"/>
      <c r="ER762" s="8"/>
      <c r="ES762" s="8"/>
      <c r="ET762" s="8"/>
      <c r="EU762" s="8"/>
      <c r="EV762" s="8"/>
      <c r="EW762" s="8"/>
      <c r="EX762" s="8"/>
      <c r="EY762" s="8"/>
      <c r="EZ762" s="8"/>
      <c r="FA762" s="8"/>
      <c r="FB762" s="8"/>
      <c r="FC762" s="8"/>
      <c r="FD762" s="8"/>
      <c r="FE762" s="8"/>
      <c r="FF762" s="8"/>
      <c r="FG762" s="8"/>
      <c r="FH762" s="8"/>
      <c r="FI762" s="8"/>
      <c r="FJ762" s="8"/>
    </row>
    <row r="763" spans="1:166" x14ac:dyDescent="0.25">
      <c r="A763" t="s">
        <v>134</v>
      </c>
      <c r="C763" s="6">
        <v>39920</v>
      </c>
      <c r="D763" s="5"/>
      <c r="E763" s="6"/>
      <c r="G763">
        <v>119</v>
      </c>
      <c r="H763" t="s">
        <v>117</v>
      </c>
      <c r="I763" s="7">
        <v>8.1</v>
      </c>
      <c r="J763">
        <v>750</v>
      </c>
      <c r="K763" s="5">
        <f t="shared" si="12"/>
        <v>164.6090534979424</v>
      </c>
      <c r="L763" s="5"/>
      <c r="M763" s="8"/>
      <c r="N763" s="8"/>
      <c r="O763" s="8"/>
      <c r="P763" s="8"/>
      <c r="Q763" s="5"/>
      <c r="R763" s="5"/>
      <c r="S763" s="5"/>
      <c r="T763" s="5"/>
      <c r="U763" s="5"/>
      <c r="V763" s="5"/>
      <c r="W763" s="5"/>
      <c r="X763" s="8"/>
      <c r="Y763" s="8"/>
      <c r="Z763" s="8"/>
      <c r="AA763" s="8"/>
      <c r="AB763" s="8"/>
      <c r="AC763" s="5"/>
      <c r="AD763" s="8"/>
      <c r="AE763" s="8"/>
      <c r="AF763" s="8"/>
      <c r="AG763" s="8"/>
      <c r="AH763" s="8"/>
      <c r="AI763" s="8"/>
      <c r="AJ763" s="5"/>
      <c r="AK763" s="8"/>
      <c r="AL763" s="8"/>
      <c r="AM763" s="8"/>
      <c r="AN763" s="8"/>
      <c r="AO763" s="8"/>
      <c r="AP763" s="8"/>
      <c r="AQ763" s="9"/>
      <c r="AR763" s="8"/>
      <c r="AS763" s="8"/>
      <c r="AT763" s="8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8"/>
      <c r="BJ763" s="5"/>
      <c r="BK763" s="5"/>
      <c r="BL763" s="5"/>
      <c r="BM763" s="8"/>
      <c r="BN763" s="8"/>
      <c r="BO763" s="7"/>
      <c r="BP763" s="5"/>
      <c r="BQ763" s="5"/>
      <c r="BR763" s="5"/>
      <c r="BS763" s="5"/>
      <c r="BT763" s="7"/>
      <c r="BU763" s="7"/>
      <c r="BV763" s="7"/>
      <c r="BW763" s="7"/>
      <c r="BX763" s="7"/>
      <c r="BY763" s="7"/>
      <c r="BZ763" s="7"/>
      <c r="CA763" s="5"/>
      <c r="CB763" s="5"/>
      <c r="CC763" s="5"/>
      <c r="CD763" s="5"/>
      <c r="CE763" s="5"/>
      <c r="CF763" s="5"/>
      <c r="CG763" s="5"/>
      <c r="CH763" s="5"/>
      <c r="CI763" s="5"/>
      <c r="CJ763" s="5">
        <v>3.8963827669002673</v>
      </c>
      <c r="CK763" s="8">
        <v>4.0250000000000004</v>
      </c>
      <c r="CL763" s="5"/>
      <c r="CM763" s="5"/>
      <c r="CN763" s="8"/>
      <c r="CO763" s="5"/>
      <c r="CP763" s="5"/>
      <c r="CQ763" s="5"/>
      <c r="CR763" s="8"/>
      <c r="CS763" s="8"/>
      <c r="CT763" s="8"/>
      <c r="CU763" s="8"/>
      <c r="CV763" s="8"/>
      <c r="CW763" s="8"/>
      <c r="CX763" s="8"/>
      <c r="CY763" s="8"/>
      <c r="CZ763" s="8"/>
      <c r="DA763" s="8"/>
      <c r="DB763" s="8"/>
      <c r="DC763" s="8"/>
      <c r="DD763" s="8"/>
      <c r="DE763" s="8"/>
      <c r="DF763" s="8"/>
      <c r="DG763" s="8"/>
      <c r="DH763" s="8"/>
      <c r="DI763" s="8"/>
      <c r="DJ763" s="8"/>
      <c r="DK763" s="8"/>
      <c r="DL763" s="8"/>
      <c r="DM763" s="8"/>
      <c r="DN763" s="8"/>
      <c r="DO763" s="8"/>
      <c r="DP763" s="8"/>
      <c r="DQ763" s="8"/>
      <c r="DR763" s="8"/>
      <c r="DS763" s="8"/>
      <c r="DT763" s="8"/>
      <c r="DU763" s="8"/>
      <c r="DV763" s="8"/>
      <c r="DW763" s="8"/>
      <c r="DX763" s="8"/>
      <c r="DY763" s="8"/>
      <c r="DZ763" s="8"/>
      <c r="EA763" s="8"/>
      <c r="EB763" s="8"/>
      <c r="EC763" s="8"/>
      <c r="ED763" s="8"/>
      <c r="EE763" s="8"/>
      <c r="EF763" s="8"/>
      <c r="EG763" s="8"/>
      <c r="EH763" s="8"/>
      <c r="EI763" s="8"/>
      <c r="EJ763" s="8"/>
      <c r="EK763" s="8"/>
      <c r="EL763" s="8"/>
      <c r="EM763" s="8"/>
      <c r="EN763" s="8"/>
      <c r="EO763" s="8"/>
      <c r="EP763" s="8"/>
      <c r="EQ763" s="8"/>
      <c r="ER763" s="8"/>
      <c r="ES763" s="8"/>
      <c r="ET763" s="8"/>
      <c r="EU763" s="8"/>
      <c r="EV763" s="8"/>
      <c r="EW763" s="8"/>
      <c r="EX763" s="8"/>
      <c r="EY763" s="8"/>
      <c r="EZ763" s="8"/>
      <c r="FA763" s="8"/>
      <c r="FB763" s="8"/>
      <c r="FC763" s="8"/>
      <c r="FD763" s="8"/>
      <c r="FE763" s="8"/>
      <c r="FF763" s="8"/>
      <c r="FG763" s="8"/>
      <c r="FH763" s="8"/>
      <c r="FI763" s="8"/>
      <c r="FJ763" s="8"/>
    </row>
    <row r="764" spans="1:166" x14ac:dyDescent="0.25">
      <c r="A764" t="s">
        <v>134</v>
      </c>
      <c r="C764" s="6">
        <v>39922</v>
      </c>
      <c r="D764" s="5">
        <v>8</v>
      </c>
      <c r="E764" t="s">
        <v>208</v>
      </c>
      <c r="F764" t="s">
        <v>14</v>
      </c>
      <c r="G764">
        <v>121</v>
      </c>
      <c r="H764" t="s">
        <v>117</v>
      </c>
      <c r="I764" s="7">
        <v>8.1</v>
      </c>
      <c r="J764">
        <v>750</v>
      </c>
      <c r="K764" s="5">
        <f t="shared" si="12"/>
        <v>164.6090534979424</v>
      </c>
      <c r="L764" s="5"/>
      <c r="M764" s="8"/>
      <c r="N764" s="8"/>
      <c r="O764" s="8"/>
      <c r="P764" s="8"/>
      <c r="Q764" s="5"/>
      <c r="R764" s="5"/>
      <c r="S764" s="5"/>
      <c r="T764" s="5"/>
      <c r="U764" s="5">
        <v>121</v>
      </c>
      <c r="V764" s="5"/>
      <c r="W764" s="5"/>
      <c r="X764" s="8"/>
      <c r="Y764" s="8"/>
      <c r="Z764" s="8"/>
      <c r="AA764" s="8"/>
      <c r="AB764" s="8"/>
      <c r="AC764" s="5"/>
      <c r="AD764" s="8"/>
      <c r="AE764" s="8"/>
      <c r="AF764" s="8"/>
      <c r="AG764" s="8"/>
      <c r="AH764" s="8"/>
      <c r="AI764" s="8"/>
      <c r="AJ764" s="5"/>
      <c r="AK764" s="8"/>
      <c r="AL764" s="8"/>
      <c r="AM764" s="8"/>
      <c r="AN764" s="8"/>
      <c r="AO764" s="8"/>
      <c r="AP764" s="8"/>
      <c r="AQ764" s="9"/>
      <c r="AR764" s="8"/>
      <c r="AS764" s="8"/>
      <c r="AT764" s="8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8"/>
      <c r="BJ764" s="5"/>
      <c r="BK764" s="5"/>
      <c r="BL764" s="5"/>
      <c r="BM764" s="8"/>
      <c r="BN764" s="8"/>
      <c r="BO764" s="7"/>
      <c r="BP764" s="5"/>
      <c r="BQ764" s="5"/>
      <c r="BR764" s="5"/>
      <c r="BS764" s="5"/>
      <c r="BT764" s="7"/>
      <c r="BU764" s="7"/>
      <c r="BV764" s="7"/>
      <c r="BW764" s="7"/>
      <c r="BX764" s="7"/>
      <c r="BY764" s="7"/>
      <c r="BZ764" s="7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8"/>
      <c r="CL764" s="5"/>
      <c r="CM764" s="5"/>
      <c r="CN764" s="8"/>
      <c r="CO764" s="5"/>
      <c r="CP764" s="5"/>
      <c r="CQ764" s="5"/>
      <c r="CR764" s="8"/>
      <c r="CS764" s="8"/>
      <c r="CT764" s="8"/>
      <c r="CU764" s="8"/>
      <c r="CV764" s="8"/>
      <c r="CW764" s="8"/>
      <c r="CX764" s="8"/>
      <c r="CY764" s="8"/>
      <c r="CZ764" s="8"/>
      <c r="DA764" s="8"/>
      <c r="DB764" s="8"/>
      <c r="DC764" s="8"/>
      <c r="DD764" s="8"/>
      <c r="DE764" s="8"/>
      <c r="DF764" s="8"/>
      <c r="DG764" s="8"/>
      <c r="DH764" s="8"/>
      <c r="DI764" s="8"/>
      <c r="DJ764" s="8"/>
      <c r="DK764" s="8"/>
      <c r="DL764" s="8"/>
      <c r="DM764" s="8"/>
      <c r="DN764" s="8"/>
      <c r="DO764" s="8"/>
      <c r="DP764" s="8"/>
      <c r="DQ764" s="8"/>
      <c r="DR764" s="8"/>
      <c r="DS764" s="8"/>
      <c r="DT764" s="8"/>
      <c r="DU764" s="8"/>
      <c r="DV764" s="8"/>
      <c r="DW764" s="8"/>
      <c r="DX764" s="8"/>
      <c r="DY764" s="8"/>
      <c r="DZ764" s="8"/>
      <c r="EA764" s="8"/>
      <c r="EB764" s="8"/>
      <c r="EC764" s="8"/>
      <c r="ED764" s="8"/>
      <c r="EE764" s="8"/>
      <c r="EF764" s="8"/>
      <c r="EG764" s="8"/>
      <c r="EH764" s="8"/>
      <c r="EI764" s="8"/>
      <c r="EJ764" s="8"/>
      <c r="EK764" s="8"/>
      <c r="EL764" s="8"/>
      <c r="EM764" s="8"/>
      <c r="EN764" s="8"/>
      <c r="EO764" s="8"/>
      <c r="EP764" s="8"/>
      <c r="EQ764" s="8"/>
      <c r="ER764" s="8"/>
      <c r="ES764" s="8"/>
      <c r="ET764" s="8"/>
      <c r="EU764" s="8"/>
      <c r="EV764" s="8"/>
      <c r="EW764" s="8"/>
      <c r="EX764" s="8"/>
      <c r="EY764" s="8"/>
      <c r="EZ764" s="8"/>
      <c r="FA764" s="8"/>
      <c r="FB764" s="8"/>
      <c r="FC764" s="8"/>
      <c r="FD764" s="8"/>
      <c r="FE764" s="8"/>
      <c r="FF764" s="8"/>
      <c r="FG764" s="8"/>
      <c r="FH764" s="8"/>
      <c r="FI764" s="8"/>
      <c r="FJ764" s="8"/>
    </row>
    <row r="765" spans="1:166" x14ac:dyDescent="0.25">
      <c r="A765" t="s">
        <v>134</v>
      </c>
      <c r="C765" s="6">
        <v>39925</v>
      </c>
      <c r="D765" s="5"/>
      <c r="E765" s="6"/>
      <c r="G765">
        <v>124</v>
      </c>
      <c r="H765" t="s">
        <v>117</v>
      </c>
      <c r="I765" s="7">
        <v>8.1</v>
      </c>
      <c r="J765">
        <v>750</v>
      </c>
      <c r="K765" s="5">
        <f t="shared" si="12"/>
        <v>164.6090534979424</v>
      </c>
      <c r="L765" s="5"/>
      <c r="M765" s="8"/>
      <c r="N765" s="8"/>
      <c r="O765" s="8"/>
      <c r="P765" s="8"/>
      <c r="Q765" s="5"/>
      <c r="R765" s="5"/>
      <c r="S765" s="5"/>
      <c r="T765" s="5"/>
      <c r="U765" s="5"/>
      <c r="V765" s="5"/>
      <c r="W765" s="5"/>
      <c r="X765" s="8"/>
      <c r="Y765" s="8"/>
      <c r="Z765" s="8"/>
      <c r="AA765" s="8"/>
      <c r="AB765" s="8"/>
      <c r="AC765" s="5"/>
      <c r="AD765" s="8"/>
      <c r="AE765" s="8"/>
      <c r="AF765" s="8"/>
      <c r="AG765" s="8"/>
      <c r="AH765" s="8"/>
      <c r="AI765" s="8"/>
      <c r="AJ765" s="5"/>
      <c r="AK765" s="8"/>
      <c r="AL765" s="8"/>
      <c r="AM765" s="8"/>
      <c r="AN765" s="8"/>
      <c r="AO765" s="8"/>
      <c r="AP765" s="8"/>
      <c r="AQ765" s="9"/>
      <c r="AR765" s="8"/>
      <c r="AS765" s="8"/>
      <c r="AT765" s="8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8"/>
      <c r="BJ765" s="5"/>
      <c r="BK765" s="5"/>
      <c r="BL765" s="5"/>
      <c r="BM765" s="8"/>
      <c r="BN765" s="8"/>
      <c r="BO765" s="7"/>
      <c r="BP765" s="5"/>
      <c r="BQ765" s="5"/>
      <c r="BR765" s="5"/>
      <c r="BS765" s="5"/>
      <c r="BT765" s="7"/>
      <c r="BU765" s="7"/>
      <c r="BV765" s="7"/>
      <c r="BW765" s="7"/>
      <c r="BX765" s="7"/>
      <c r="BY765" s="7"/>
      <c r="BZ765" s="7"/>
      <c r="CA765" s="5"/>
      <c r="CB765" s="5"/>
      <c r="CC765" s="5"/>
      <c r="CD765" s="5"/>
      <c r="CE765" s="5"/>
      <c r="CF765" s="5"/>
      <c r="CG765" s="5"/>
      <c r="CH765" s="5"/>
      <c r="CI765" s="5"/>
      <c r="CJ765" s="5">
        <v>4.5600952622640403</v>
      </c>
      <c r="CK765" s="8">
        <v>4.25</v>
      </c>
      <c r="CL765" s="5"/>
      <c r="CM765" s="5"/>
      <c r="CN765" s="8"/>
      <c r="CO765" s="5"/>
      <c r="CP765" s="5"/>
      <c r="CQ765" s="5"/>
      <c r="CR765" s="8"/>
      <c r="CS765" s="8"/>
      <c r="CT765" s="8"/>
      <c r="CU765" s="8"/>
      <c r="CV765" s="8"/>
      <c r="CW765" s="8"/>
      <c r="CX765" s="8"/>
      <c r="CY765" s="8"/>
      <c r="CZ765" s="8"/>
      <c r="DA765" s="8"/>
      <c r="DB765" s="8"/>
      <c r="DC765" s="8"/>
      <c r="DD765" s="8"/>
      <c r="DE765" s="8"/>
      <c r="DF765" s="8"/>
      <c r="DG765" s="8"/>
      <c r="DH765" s="8"/>
      <c r="DI765" s="8"/>
      <c r="DJ765" s="8"/>
      <c r="DK765" s="8"/>
      <c r="DL765" s="8"/>
      <c r="DM765" s="8"/>
      <c r="DN765" s="8"/>
      <c r="DO765" s="8"/>
      <c r="DP765" s="8"/>
      <c r="DQ765" s="8"/>
      <c r="DR765" s="8"/>
      <c r="DS765" s="8"/>
      <c r="DT765" s="8"/>
      <c r="DU765" s="8"/>
      <c r="DV765" s="8"/>
      <c r="DW765" s="8"/>
      <c r="DX765" s="8"/>
      <c r="DY765" s="8"/>
      <c r="DZ765" s="8"/>
      <c r="EA765" s="8"/>
      <c r="EB765" s="8"/>
      <c r="EC765" s="8"/>
      <c r="ED765" s="8"/>
      <c r="EE765" s="8"/>
      <c r="EF765" s="8"/>
      <c r="EG765" s="8"/>
      <c r="EH765" s="8"/>
      <c r="EI765" s="8"/>
      <c r="EJ765" s="8"/>
      <c r="EK765" s="8"/>
      <c r="EL765" s="8"/>
      <c r="EM765" s="8"/>
      <c r="EN765" s="8"/>
      <c r="EO765" s="8"/>
      <c r="EP765" s="8"/>
      <c r="EQ765" s="8"/>
      <c r="ER765" s="8"/>
      <c r="ES765" s="8"/>
      <c r="ET765" s="8"/>
      <c r="EU765" s="8"/>
      <c r="EV765" s="8"/>
      <c r="EW765" s="8"/>
      <c r="EX765" s="8"/>
      <c r="EY765" s="8"/>
      <c r="EZ765" s="8"/>
      <c r="FA765" s="8"/>
      <c r="FB765" s="8"/>
      <c r="FC765" s="8"/>
      <c r="FD765" s="8"/>
      <c r="FE765" s="8"/>
      <c r="FF765" s="8"/>
      <c r="FG765" s="8"/>
      <c r="FH765" s="8"/>
      <c r="FI765" s="8"/>
      <c r="FJ765" s="8"/>
    </row>
    <row r="766" spans="1:166" x14ac:dyDescent="0.25">
      <c r="A766" t="s">
        <v>134</v>
      </c>
      <c r="C766" s="6">
        <v>39932</v>
      </c>
      <c r="D766" s="5"/>
      <c r="E766" s="6"/>
      <c r="G766" s="5">
        <v>131</v>
      </c>
      <c r="H766" t="s">
        <v>117</v>
      </c>
      <c r="I766" s="7">
        <v>8.1</v>
      </c>
      <c r="J766">
        <v>750</v>
      </c>
      <c r="K766" s="5">
        <f t="shared" si="12"/>
        <v>164.6090534979424</v>
      </c>
      <c r="L766" s="5"/>
      <c r="M766" s="8"/>
      <c r="N766" s="8"/>
      <c r="O766" s="8"/>
      <c r="P766" s="8"/>
      <c r="Q766" s="5"/>
      <c r="R766" s="5"/>
      <c r="S766" s="5"/>
      <c r="T766" s="5"/>
      <c r="U766" s="5"/>
      <c r="V766" s="5"/>
      <c r="W766" s="5"/>
      <c r="X766" s="8"/>
      <c r="Y766" s="8"/>
      <c r="Z766" s="8"/>
      <c r="AA766" s="8"/>
      <c r="AB766" s="8"/>
      <c r="AC766" s="5">
        <v>520.39778099992031</v>
      </c>
      <c r="AD766" s="8"/>
      <c r="AE766" s="8"/>
      <c r="AF766" s="8"/>
      <c r="AG766" s="8"/>
      <c r="AH766" s="8"/>
      <c r="AI766" s="8"/>
      <c r="AJ766" s="5">
        <v>199.87373450784867</v>
      </c>
      <c r="AK766" s="8">
        <v>2.5328815263838935</v>
      </c>
      <c r="AL766" s="8"/>
      <c r="AM766" s="8"/>
      <c r="AN766" s="8"/>
      <c r="AO766" s="8"/>
      <c r="AP766" s="8"/>
      <c r="AQ766" s="9">
        <f>AK766/AJ766</f>
        <v>1.2672408071128686E-2</v>
      </c>
      <c r="AR766" s="8"/>
      <c r="AS766" s="8"/>
      <c r="AT766" s="8"/>
      <c r="AU766" s="5">
        <v>0</v>
      </c>
      <c r="AV766" s="5"/>
      <c r="AW766" s="5"/>
      <c r="AX766" s="5"/>
      <c r="AY766" s="5">
        <v>626.16160626612145</v>
      </c>
      <c r="AZ766" s="5"/>
      <c r="BA766" s="5"/>
      <c r="BB766" s="5"/>
      <c r="BC766" s="5"/>
      <c r="BD766" s="5"/>
      <c r="BE766" s="5"/>
      <c r="BF766" s="5">
        <v>5.9090383949886984</v>
      </c>
      <c r="BG766" s="5">
        <v>41.114554759427826</v>
      </c>
      <c r="BH766" s="5">
        <v>673.18519942053797</v>
      </c>
      <c r="BI766" s="8"/>
      <c r="BJ766" s="5"/>
      <c r="BK766" s="5">
        <f>AC766+AJ766+BH766</f>
        <v>1393.4567149283071</v>
      </c>
      <c r="BL766" s="5"/>
      <c r="BM766" s="8">
        <f>BH766/BK766</f>
        <v>0.48310449273996514</v>
      </c>
      <c r="BN766" s="8"/>
      <c r="BO766" s="7"/>
      <c r="BP766" s="5"/>
      <c r="BQ766" s="5"/>
      <c r="BR766" s="5"/>
      <c r="BS766" s="5"/>
      <c r="BT766" s="7"/>
      <c r="BU766" s="7"/>
      <c r="BV766" s="7"/>
      <c r="BW766" s="7"/>
      <c r="BX766" s="8">
        <f>AC766/BK766</f>
        <v>0.3734581601457887</v>
      </c>
      <c r="BY766" s="8">
        <f>AJ766/BK766</f>
        <v>0.14343734711424611</v>
      </c>
      <c r="BZ766" s="8">
        <f>BH766/BK766</f>
        <v>0.48310449273996514</v>
      </c>
      <c r="CA766" s="5">
        <v>120.22597688538561</v>
      </c>
      <c r="CB766" s="5">
        <v>0</v>
      </c>
      <c r="CC766" s="5">
        <v>108.67917264220881</v>
      </c>
      <c r="CD766" s="5">
        <v>6.4662105072222902</v>
      </c>
      <c r="CE766" s="5"/>
      <c r="CF766" s="5"/>
      <c r="CG766" s="5"/>
      <c r="CH766" s="5"/>
      <c r="CI766" s="5">
        <v>5.0805937359545075</v>
      </c>
      <c r="CJ766" s="5">
        <v>7.5715280353459438</v>
      </c>
      <c r="CK766" s="8">
        <v>5.155555555555555</v>
      </c>
      <c r="CL766" s="5"/>
      <c r="CM766" s="5"/>
      <c r="CN766" s="8"/>
      <c r="CO766" s="5"/>
      <c r="CP766" s="5"/>
      <c r="CQ766" s="5"/>
      <c r="CR766" s="8"/>
      <c r="CS766" s="8"/>
      <c r="CT766" s="8"/>
      <c r="CU766" s="8"/>
      <c r="CV766" s="8"/>
      <c r="CW766" s="8"/>
      <c r="CX766" s="8"/>
      <c r="CY766" s="8"/>
      <c r="CZ766" s="8"/>
      <c r="DA766" s="8"/>
      <c r="DB766" s="8"/>
      <c r="DC766" s="8"/>
      <c r="DD766" s="8"/>
      <c r="DE766" s="8"/>
      <c r="DF766" s="8"/>
      <c r="DG766" s="8"/>
      <c r="DH766" s="8"/>
      <c r="DI766" s="8"/>
      <c r="DJ766" s="8"/>
      <c r="DK766" s="8"/>
      <c r="DL766" s="8"/>
      <c r="DM766" s="8"/>
      <c r="DN766" s="8"/>
      <c r="DO766" s="8"/>
      <c r="DP766" s="8"/>
      <c r="DQ766" s="8"/>
      <c r="DR766" s="8"/>
      <c r="DS766" s="8"/>
      <c r="DT766" s="8"/>
      <c r="DU766" s="8"/>
      <c r="DV766" s="8"/>
      <c r="DW766" s="8"/>
      <c r="DX766" s="8"/>
      <c r="DY766" s="8"/>
      <c r="DZ766" s="8"/>
      <c r="EA766" s="8"/>
      <c r="EB766" s="8"/>
      <c r="EC766" s="8"/>
      <c r="ED766" s="8"/>
      <c r="EE766" s="8"/>
      <c r="EF766" s="8"/>
      <c r="EG766" s="8"/>
      <c r="EH766" s="8"/>
      <c r="EI766" s="8"/>
      <c r="EJ766" s="8"/>
      <c r="EK766" s="8"/>
      <c r="EL766" s="8"/>
      <c r="EM766" s="8"/>
      <c r="EN766" s="8"/>
      <c r="EO766" s="8"/>
      <c r="EP766" s="8"/>
      <c r="EQ766" s="8"/>
      <c r="ER766" s="8"/>
      <c r="ES766" s="8"/>
      <c r="ET766" s="8"/>
      <c r="EU766" s="8"/>
      <c r="EV766" s="8"/>
      <c r="EW766" s="8"/>
      <c r="EX766" s="8"/>
      <c r="EY766" s="8"/>
      <c r="EZ766" s="8"/>
      <c r="FA766" s="8"/>
      <c r="FB766" s="8"/>
      <c r="FC766" s="8"/>
      <c r="FD766" s="8"/>
      <c r="FE766" s="8"/>
      <c r="FF766" s="8"/>
      <c r="FG766" s="8"/>
      <c r="FH766" s="8"/>
      <c r="FI766" s="8"/>
      <c r="FJ766" s="8"/>
    </row>
    <row r="767" spans="1:166" x14ac:dyDescent="0.25">
      <c r="A767" t="s">
        <v>134</v>
      </c>
      <c r="C767" s="6">
        <v>39939</v>
      </c>
      <c r="D767" s="5"/>
      <c r="E767" s="6"/>
      <c r="G767">
        <v>138</v>
      </c>
      <c r="H767" t="s">
        <v>117</v>
      </c>
      <c r="I767" s="7">
        <v>8.1</v>
      </c>
      <c r="J767">
        <v>750</v>
      </c>
      <c r="K767" s="5">
        <f t="shared" si="12"/>
        <v>164.6090534979424</v>
      </c>
      <c r="L767" s="5"/>
      <c r="M767" s="8"/>
      <c r="N767" s="8"/>
      <c r="O767" s="8"/>
      <c r="P767" s="8"/>
      <c r="Q767" s="5"/>
      <c r="R767" s="5"/>
      <c r="S767" s="5"/>
      <c r="T767" s="5"/>
      <c r="U767" s="5"/>
      <c r="V767" s="5"/>
      <c r="W767" s="5"/>
      <c r="X767" s="8"/>
      <c r="Y767" s="8"/>
      <c r="Z767" s="8"/>
      <c r="AA767" s="8"/>
      <c r="AB767" s="8"/>
      <c r="AC767" s="5"/>
      <c r="AD767" s="8"/>
      <c r="AE767" s="8"/>
      <c r="AF767" s="8"/>
      <c r="AG767" s="8"/>
      <c r="AH767" s="8"/>
      <c r="AI767" s="8"/>
      <c r="AJ767" s="5"/>
      <c r="AK767" s="8"/>
      <c r="AL767" s="8"/>
      <c r="AM767" s="8"/>
      <c r="AN767" s="8"/>
      <c r="AO767" s="8"/>
      <c r="AP767" s="8"/>
      <c r="AQ767" s="9"/>
      <c r="AR767" s="8"/>
      <c r="AS767" s="8"/>
      <c r="AT767" s="8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8"/>
      <c r="BJ767" s="5"/>
      <c r="BK767" s="5"/>
      <c r="BL767" s="5"/>
      <c r="BM767" s="8"/>
      <c r="BN767" s="8"/>
      <c r="BO767" s="7"/>
      <c r="BP767" s="5"/>
      <c r="BQ767" s="5"/>
      <c r="BR767" s="5"/>
      <c r="BS767" s="5"/>
      <c r="BT767" s="7"/>
      <c r="BU767" s="7"/>
      <c r="BV767" s="7"/>
      <c r="BW767" s="7"/>
      <c r="BX767" s="7"/>
      <c r="BY767" s="7"/>
      <c r="BZ767" s="7"/>
      <c r="CA767" s="5"/>
      <c r="CB767" s="5"/>
      <c r="CC767" s="5"/>
      <c r="CD767" s="5"/>
      <c r="CE767" s="5"/>
      <c r="CF767" s="5"/>
      <c r="CG767" s="5"/>
      <c r="CH767" s="5"/>
      <c r="CI767" s="5"/>
      <c r="CJ767" s="5">
        <v>31.402710810054597</v>
      </c>
      <c r="CK767" s="8">
        <v>5.4817496944577293</v>
      </c>
      <c r="CL767" s="5"/>
      <c r="CM767" s="5"/>
      <c r="CN767" s="8"/>
      <c r="CO767" s="5"/>
      <c r="CP767" s="5"/>
      <c r="CQ767" s="5"/>
      <c r="CR767" s="8"/>
      <c r="CS767" s="8"/>
      <c r="CT767" s="8"/>
      <c r="CU767" s="8"/>
      <c r="CV767" s="8"/>
      <c r="CW767" s="8"/>
      <c r="CX767" s="8"/>
      <c r="CY767" s="8"/>
      <c r="CZ767" s="8"/>
      <c r="DA767" s="8"/>
      <c r="DB767" s="8"/>
      <c r="DC767" s="8"/>
      <c r="DD767" s="8"/>
      <c r="DE767" s="8"/>
      <c r="DF767" s="8"/>
      <c r="DG767" s="8"/>
      <c r="DH767" s="8"/>
      <c r="DI767" s="8"/>
      <c r="DJ767" s="8"/>
      <c r="DK767" s="8"/>
      <c r="DL767" s="8"/>
      <c r="DM767" s="8"/>
      <c r="DN767" s="8"/>
      <c r="DO767" s="8"/>
      <c r="DP767" s="8"/>
      <c r="DQ767" s="8"/>
      <c r="DR767" s="8"/>
      <c r="DS767" s="8"/>
      <c r="DT767" s="8"/>
      <c r="DU767" s="8"/>
      <c r="DV767" s="8"/>
      <c r="DW767" s="8"/>
      <c r="DX767" s="8"/>
      <c r="DY767" s="8"/>
      <c r="DZ767" s="8"/>
      <c r="EA767" s="8"/>
      <c r="EB767" s="8"/>
      <c r="EC767" s="8"/>
      <c r="ED767" s="8"/>
      <c r="EE767" s="8"/>
      <c r="EF767" s="8"/>
      <c r="EG767" s="8"/>
      <c r="EH767" s="8"/>
      <c r="EI767" s="8"/>
      <c r="EJ767" s="8"/>
      <c r="EK767" s="8"/>
      <c r="EL767" s="8"/>
      <c r="EM767" s="8"/>
      <c r="EN767" s="8"/>
      <c r="EO767" s="8"/>
      <c r="EP767" s="8"/>
      <c r="EQ767" s="8"/>
      <c r="ER767" s="8"/>
      <c r="ES767" s="8"/>
      <c r="ET767" s="8"/>
      <c r="EU767" s="8"/>
      <c r="EV767" s="8"/>
      <c r="EW767" s="8"/>
      <c r="EX767" s="8"/>
      <c r="EY767" s="8"/>
      <c r="EZ767" s="8"/>
      <c r="FA767" s="8"/>
      <c r="FB767" s="8"/>
      <c r="FC767" s="8"/>
      <c r="FD767" s="8"/>
      <c r="FE767" s="8"/>
      <c r="FF767" s="8"/>
      <c r="FG767" s="8"/>
      <c r="FH767" s="8"/>
      <c r="FI767" s="8"/>
      <c r="FJ767" s="8"/>
    </row>
    <row r="768" spans="1:166" x14ac:dyDescent="0.25">
      <c r="A768" t="s">
        <v>134</v>
      </c>
      <c r="C768" s="6">
        <v>39946</v>
      </c>
      <c r="D768" s="5"/>
      <c r="E768" s="6"/>
      <c r="G768">
        <v>145</v>
      </c>
      <c r="H768" t="s">
        <v>117</v>
      </c>
      <c r="I768" s="7">
        <v>8.1</v>
      </c>
      <c r="J768">
        <v>750</v>
      </c>
      <c r="K768" s="5">
        <f t="shared" si="12"/>
        <v>164.6090534979424</v>
      </c>
      <c r="L768" s="5"/>
      <c r="M768" s="8"/>
      <c r="N768" s="8"/>
      <c r="O768" s="8"/>
      <c r="P768" s="8"/>
      <c r="Q768" s="5"/>
      <c r="R768" s="5"/>
      <c r="S768" s="5"/>
      <c r="T768" s="5"/>
      <c r="U768" s="5"/>
      <c r="V768" s="5"/>
      <c r="W768" s="5"/>
      <c r="X768" s="8"/>
      <c r="Y768" s="8"/>
      <c r="Z768" s="8"/>
      <c r="AA768" s="8"/>
      <c r="AB768" s="8"/>
      <c r="AC768" s="5"/>
      <c r="AD768" s="8"/>
      <c r="AE768" s="8"/>
      <c r="AF768" s="8"/>
      <c r="AG768" s="8"/>
      <c r="AH768" s="8"/>
      <c r="AI768" s="8"/>
      <c r="AJ768" s="5"/>
      <c r="AK768" s="8"/>
      <c r="AL768" s="8"/>
      <c r="AM768" s="8"/>
      <c r="AN768" s="8"/>
      <c r="AO768" s="8"/>
      <c r="AP768" s="8"/>
      <c r="AQ768" s="9"/>
      <c r="AR768" s="8"/>
      <c r="AS768" s="8"/>
      <c r="AT768" s="8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8"/>
      <c r="BJ768" s="5"/>
      <c r="BK768" s="5"/>
      <c r="BL768" s="5"/>
      <c r="BM768" s="8"/>
      <c r="BN768" s="8"/>
      <c r="BO768" s="7"/>
      <c r="BP768" s="5"/>
      <c r="BQ768" s="5"/>
      <c r="BR768" s="5"/>
      <c r="BS768" s="5"/>
      <c r="BT768" s="7"/>
      <c r="BU768" s="7"/>
      <c r="BV768" s="7"/>
      <c r="BW768" s="7"/>
      <c r="BX768" s="7"/>
      <c r="BY768" s="7"/>
      <c r="BZ768" s="7"/>
      <c r="CA768" s="5"/>
      <c r="CB768" s="5"/>
      <c r="CC768" s="5"/>
      <c r="CD768" s="5"/>
      <c r="CE768" s="5"/>
      <c r="CF768" s="5"/>
      <c r="CG768" s="5"/>
      <c r="CH768" s="5"/>
      <c r="CI768" s="5"/>
      <c r="CJ768" s="5">
        <v>60.686096524619174</v>
      </c>
      <c r="CK768" s="8">
        <v>5.3106499238602831</v>
      </c>
      <c r="CL768" s="5"/>
      <c r="CM768" s="5"/>
      <c r="CN768" s="8"/>
      <c r="CO768" s="5"/>
      <c r="CP768" s="5"/>
      <c r="CQ768" s="5"/>
      <c r="CR768" s="8"/>
      <c r="CS768" s="8"/>
      <c r="CT768" s="8"/>
      <c r="CU768" s="8"/>
      <c r="CV768" s="8"/>
      <c r="CW768" s="8"/>
      <c r="CX768" s="8"/>
      <c r="CY768" s="8"/>
      <c r="CZ768" s="8"/>
      <c r="DA768" s="8"/>
      <c r="DB768" s="8"/>
      <c r="DC768" s="8"/>
      <c r="DD768" s="8"/>
      <c r="DE768" s="8"/>
      <c r="DF768" s="8"/>
      <c r="DG768" s="8"/>
      <c r="DH768" s="8"/>
      <c r="DI768" s="8"/>
      <c r="DJ768" s="8"/>
      <c r="DK768" s="8"/>
      <c r="DL768" s="8"/>
      <c r="DM768" s="8"/>
      <c r="DN768" s="8"/>
      <c r="DO768" s="8"/>
      <c r="DP768" s="8"/>
      <c r="DQ768" s="8"/>
      <c r="DR768" s="8"/>
      <c r="DS768" s="8"/>
      <c r="DT768" s="8"/>
      <c r="DU768" s="8"/>
      <c r="DV768" s="8"/>
      <c r="DW768" s="8"/>
      <c r="DX768" s="8"/>
      <c r="DY768" s="8"/>
      <c r="DZ768" s="8"/>
      <c r="EA768" s="8"/>
      <c r="EB768" s="8"/>
      <c r="EC768" s="8"/>
      <c r="ED768" s="8"/>
      <c r="EE768" s="8"/>
      <c r="EF768" s="8"/>
      <c r="EG768" s="8"/>
      <c r="EH768" s="8"/>
      <c r="EI768" s="8"/>
      <c r="EJ768" s="8"/>
      <c r="EK768" s="8"/>
      <c r="EL768" s="8"/>
      <c r="EM768" s="8"/>
      <c r="EN768" s="8"/>
      <c r="EO768" s="8"/>
      <c r="EP768" s="8"/>
      <c r="EQ768" s="8"/>
      <c r="ER768" s="8"/>
      <c r="ES768" s="8"/>
      <c r="ET768" s="8"/>
      <c r="EU768" s="8"/>
      <c r="EV768" s="8"/>
      <c r="EW768" s="8"/>
      <c r="EX768" s="8"/>
      <c r="EY768" s="8"/>
      <c r="EZ768" s="8"/>
      <c r="FA768" s="8"/>
      <c r="FB768" s="8"/>
      <c r="FC768" s="8"/>
      <c r="FD768" s="8"/>
      <c r="FE768" s="8"/>
      <c r="FF768" s="8"/>
      <c r="FG768" s="8"/>
      <c r="FH768" s="8"/>
      <c r="FI768" s="8"/>
      <c r="FJ768" s="8"/>
    </row>
    <row r="769" spans="1:166" x14ac:dyDescent="0.25">
      <c r="A769" t="s">
        <v>134</v>
      </c>
      <c r="C769" s="6">
        <v>39948</v>
      </c>
      <c r="D769" s="5">
        <v>9</v>
      </c>
      <c r="E769" s="6" t="s">
        <v>207</v>
      </c>
      <c r="F769" t="s">
        <v>15</v>
      </c>
      <c r="G769">
        <v>147</v>
      </c>
      <c r="H769" t="s">
        <v>117</v>
      </c>
      <c r="I769" s="7">
        <v>8.1</v>
      </c>
      <c r="J769">
        <v>750</v>
      </c>
      <c r="K769" s="5">
        <f t="shared" si="12"/>
        <v>164.6090534979424</v>
      </c>
      <c r="L769" s="5"/>
      <c r="M769" s="8"/>
      <c r="N769" s="8"/>
      <c r="O769" s="8"/>
      <c r="P769" s="8"/>
      <c r="Q769" s="5"/>
      <c r="R769" s="5"/>
      <c r="S769" s="5"/>
      <c r="T769" s="5"/>
      <c r="U769" s="5"/>
      <c r="V769" s="5">
        <v>147</v>
      </c>
      <c r="W769" s="5"/>
      <c r="X769" s="8"/>
      <c r="Y769" s="8"/>
      <c r="Z769" s="8"/>
      <c r="AA769" s="8"/>
      <c r="AB769" s="8"/>
      <c r="AC769" s="5"/>
      <c r="AD769" s="8"/>
      <c r="AE769" s="8"/>
      <c r="AF769" s="8"/>
      <c r="AG769" s="8"/>
      <c r="AH769" s="8"/>
      <c r="AI769" s="8"/>
      <c r="AJ769" s="5"/>
      <c r="AK769" s="8"/>
      <c r="AL769" s="8"/>
      <c r="AM769" s="8"/>
      <c r="AN769" s="8"/>
      <c r="AO769" s="8"/>
      <c r="AP769" s="8"/>
      <c r="AQ769" s="9"/>
      <c r="AR769" s="8"/>
      <c r="AS769" s="8"/>
      <c r="AT769" s="8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8"/>
      <c r="BJ769" s="5"/>
      <c r="BK769" s="5"/>
      <c r="BL769" s="5"/>
      <c r="BM769" s="8"/>
      <c r="BN769" s="8"/>
      <c r="BO769" s="7"/>
      <c r="BP769" s="5"/>
      <c r="BQ769" s="5"/>
      <c r="BR769" s="5"/>
      <c r="BS769" s="5"/>
      <c r="BT769" s="7"/>
      <c r="BU769" s="7"/>
      <c r="BV769" s="7"/>
      <c r="BW769" s="7"/>
      <c r="BX769" s="7"/>
      <c r="BY769" s="7"/>
      <c r="BZ769" s="7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8"/>
      <c r="CL769" s="5"/>
      <c r="CM769" s="5"/>
      <c r="CN769" s="8"/>
      <c r="CO769" s="5"/>
      <c r="CP769" s="5"/>
      <c r="CQ769" s="5"/>
      <c r="CR769" s="8"/>
      <c r="CS769" s="8"/>
      <c r="CT769" s="8"/>
      <c r="CU769" s="8"/>
      <c r="CV769" s="8"/>
      <c r="CW769" s="8"/>
      <c r="CX769" s="8"/>
      <c r="CY769" s="8"/>
      <c r="CZ769" s="8"/>
      <c r="DA769" s="8"/>
      <c r="DB769" s="8"/>
      <c r="DC769" s="8"/>
      <c r="DD769" s="8"/>
      <c r="DE769" s="8"/>
      <c r="DF769" s="8"/>
      <c r="DG769" s="8"/>
      <c r="DH769" s="8"/>
      <c r="DI769" s="8"/>
      <c r="DJ769" s="8"/>
      <c r="DK769" s="8"/>
      <c r="DL769" s="8"/>
      <c r="DM769" s="8"/>
      <c r="DN769" s="8"/>
      <c r="DO769" s="8"/>
      <c r="DP769" s="8"/>
      <c r="DQ769" s="8"/>
      <c r="DR769" s="8"/>
      <c r="DS769" s="8"/>
      <c r="DT769" s="8"/>
      <c r="DU769" s="8"/>
      <c r="DV769" s="8"/>
      <c r="DW769" s="8"/>
      <c r="DX769" s="8"/>
      <c r="DY769" s="8"/>
      <c r="DZ769" s="8"/>
      <c r="EA769" s="8"/>
      <c r="EB769" s="8"/>
      <c r="EC769" s="8"/>
      <c r="ED769" s="8"/>
      <c r="EE769" s="8"/>
      <c r="EF769" s="8"/>
      <c r="EG769" s="8"/>
      <c r="EH769" s="8"/>
      <c r="EI769" s="8"/>
      <c r="EJ769" s="8"/>
      <c r="EK769" s="8"/>
      <c r="EL769" s="8"/>
      <c r="EM769" s="8"/>
      <c r="EN769" s="8"/>
      <c r="EO769" s="8"/>
      <c r="EP769" s="8"/>
      <c r="EQ769" s="8"/>
      <c r="ER769" s="8"/>
      <c r="ES769" s="8"/>
      <c r="ET769" s="8"/>
      <c r="EU769" s="8"/>
      <c r="EV769" s="8"/>
      <c r="EW769" s="8"/>
      <c r="EX769" s="8"/>
      <c r="EY769" s="8"/>
      <c r="EZ769" s="8"/>
      <c r="FA769" s="8"/>
      <c r="FB769" s="8"/>
      <c r="FC769" s="8"/>
      <c r="FD769" s="8"/>
      <c r="FE769" s="8"/>
      <c r="FF769" s="8"/>
      <c r="FG769" s="8"/>
      <c r="FH769" s="8"/>
      <c r="FI769" s="8"/>
      <c r="FJ769" s="8"/>
    </row>
    <row r="770" spans="1:166" x14ac:dyDescent="0.25">
      <c r="A770" t="s">
        <v>134</v>
      </c>
      <c r="C770" s="6">
        <v>39954</v>
      </c>
      <c r="D770" s="5"/>
      <c r="E770" s="6"/>
      <c r="G770">
        <v>153</v>
      </c>
      <c r="H770" t="s">
        <v>117</v>
      </c>
      <c r="I770" s="7">
        <v>8.1</v>
      </c>
      <c r="J770">
        <v>750</v>
      </c>
      <c r="K770" s="5">
        <f t="shared" si="12"/>
        <v>164.6090534979424</v>
      </c>
      <c r="L770" s="5"/>
      <c r="M770" s="8"/>
      <c r="N770" s="8"/>
      <c r="O770" s="8"/>
      <c r="P770" s="8"/>
      <c r="Q770" s="5"/>
      <c r="R770" s="5"/>
      <c r="S770" s="5"/>
      <c r="T770" s="5"/>
      <c r="U770" s="5"/>
      <c r="V770" s="5"/>
      <c r="W770" s="5"/>
      <c r="X770" s="8"/>
      <c r="Y770" s="8"/>
      <c r="Z770" s="8"/>
      <c r="AA770" s="8"/>
      <c r="AB770" s="8"/>
      <c r="AC770" s="5"/>
      <c r="AD770" s="8"/>
      <c r="AE770" s="8"/>
      <c r="AF770" s="8"/>
      <c r="AG770" s="8"/>
      <c r="AH770" s="8"/>
      <c r="AI770" s="8"/>
      <c r="AJ770" s="5"/>
      <c r="AK770" s="8"/>
      <c r="AL770" s="8"/>
      <c r="AM770" s="8"/>
      <c r="AN770" s="8"/>
      <c r="AO770" s="8"/>
      <c r="AP770" s="8"/>
      <c r="AQ770" s="9"/>
      <c r="AR770" s="8"/>
      <c r="AS770" s="8"/>
      <c r="AT770" s="8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8"/>
      <c r="BJ770" s="5"/>
      <c r="BK770" s="5"/>
      <c r="BL770" s="5"/>
      <c r="BM770" s="8"/>
      <c r="BN770" s="8"/>
      <c r="BO770" s="7"/>
      <c r="BP770" s="5"/>
      <c r="BQ770" s="5"/>
      <c r="BR770" s="5"/>
      <c r="BS770" s="5"/>
      <c r="BT770" s="7"/>
      <c r="BU770" s="7"/>
      <c r="BV770" s="7"/>
      <c r="BW770" s="7"/>
      <c r="BX770" s="7"/>
      <c r="BY770" s="7"/>
      <c r="BZ770" s="7"/>
      <c r="CA770" s="5"/>
      <c r="CB770" s="5"/>
      <c r="CC770" s="5"/>
      <c r="CD770" s="5"/>
      <c r="CE770" s="5"/>
      <c r="CF770" s="5"/>
      <c r="CG770" s="5"/>
      <c r="CH770" s="5"/>
      <c r="CI770" s="5"/>
      <c r="CJ770" s="5">
        <v>97.201996343074285</v>
      </c>
      <c r="CK770" s="8">
        <v>4.9408044801441529</v>
      </c>
      <c r="CL770" s="5"/>
      <c r="CM770" s="5"/>
      <c r="CN770" s="8"/>
      <c r="CO770" s="5"/>
      <c r="CP770" s="5"/>
      <c r="CQ770" s="5"/>
      <c r="CR770" s="8"/>
      <c r="CS770" s="8"/>
      <c r="CT770" s="8"/>
      <c r="CU770" s="8"/>
      <c r="CV770" s="8"/>
      <c r="CW770" s="8"/>
      <c r="CX770" s="8"/>
      <c r="CY770" s="8"/>
      <c r="CZ770" s="8"/>
      <c r="DA770" s="8"/>
      <c r="DB770" s="8"/>
      <c r="DC770" s="8"/>
      <c r="DD770" s="8"/>
      <c r="DE770" s="8"/>
      <c r="DF770" s="8"/>
      <c r="DG770" s="8"/>
      <c r="DH770" s="8"/>
      <c r="DI770" s="8"/>
      <c r="DJ770" s="8"/>
      <c r="DK770" s="8"/>
      <c r="DL770" s="8"/>
      <c r="DM770" s="8"/>
      <c r="DN770" s="8"/>
      <c r="DO770" s="8"/>
      <c r="DP770" s="8"/>
      <c r="DQ770" s="8"/>
      <c r="DR770" s="8"/>
      <c r="DS770" s="8"/>
      <c r="DT770" s="8"/>
      <c r="DU770" s="8"/>
      <c r="DV770" s="8"/>
      <c r="DW770" s="8"/>
      <c r="DX770" s="8"/>
      <c r="DY770" s="8"/>
      <c r="DZ770" s="8"/>
      <c r="EA770" s="8"/>
      <c r="EB770" s="8"/>
      <c r="EC770" s="8"/>
      <c r="ED770" s="8"/>
      <c r="EE770" s="8"/>
      <c r="EF770" s="8"/>
      <c r="EG770" s="8"/>
      <c r="EH770" s="8"/>
      <c r="EI770" s="8"/>
      <c r="EJ770" s="8"/>
      <c r="EK770" s="8"/>
      <c r="EL770" s="8"/>
      <c r="EM770" s="8"/>
      <c r="EN770" s="8"/>
      <c r="EO770" s="8"/>
      <c r="EP770" s="8"/>
      <c r="EQ770" s="8"/>
      <c r="ER770" s="8"/>
      <c r="ES770" s="8"/>
      <c r="ET770" s="8"/>
      <c r="EU770" s="8"/>
      <c r="EV770" s="8"/>
      <c r="EW770" s="8"/>
      <c r="EX770" s="8"/>
      <c r="EY770" s="8"/>
      <c r="EZ770" s="8"/>
      <c r="FA770" s="8"/>
      <c r="FB770" s="8"/>
      <c r="FC770" s="8"/>
      <c r="FD770" s="8"/>
      <c r="FE770" s="8"/>
      <c r="FF770" s="8"/>
      <c r="FG770" s="8"/>
      <c r="FH770" s="8"/>
      <c r="FI770" s="8"/>
      <c r="FJ770" s="8"/>
    </row>
    <row r="771" spans="1:166" x14ac:dyDescent="0.25">
      <c r="A771" t="s">
        <v>134</v>
      </c>
      <c r="C771" s="6">
        <v>39956</v>
      </c>
      <c r="D771" s="5">
        <v>10</v>
      </c>
      <c r="E771" s="6" t="s">
        <v>108</v>
      </c>
      <c r="F771" t="s">
        <v>16</v>
      </c>
      <c r="G771">
        <v>155</v>
      </c>
      <c r="H771" t="s">
        <v>117</v>
      </c>
      <c r="I771" s="7">
        <v>8.1</v>
      </c>
      <c r="J771">
        <v>750</v>
      </c>
      <c r="K771" s="5">
        <f t="shared" si="12"/>
        <v>164.6090534979424</v>
      </c>
      <c r="L771" s="5"/>
      <c r="M771" s="8"/>
      <c r="N771" s="8"/>
      <c r="O771" s="8"/>
      <c r="P771" s="8"/>
      <c r="Q771" s="5"/>
      <c r="R771" s="5"/>
      <c r="S771" s="5"/>
      <c r="T771" s="5"/>
      <c r="U771" s="5"/>
      <c r="V771" s="5"/>
      <c r="W771" s="5"/>
      <c r="X771" s="8"/>
      <c r="Y771" s="8"/>
      <c r="Z771" s="8"/>
      <c r="AA771" s="8"/>
      <c r="AB771" s="8"/>
      <c r="AC771" s="5"/>
      <c r="AD771" s="8"/>
      <c r="AE771" s="8"/>
      <c r="AF771" s="8"/>
      <c r="AG771" s="8"/>
      <c r="AH771" s="8"/>
      <c r="AI771" s="8"/>
      <c r="AJ771" s="5"/>
      <c r="AK771" s="8"/>
      <c r="AL771" s="8"/>
      <c r="AM771" s="8"/>
      <c r="AN771" s="8"/>
      <c r="AO771" s="8"/>
      <c r="AP771" s="8"/>
      <c r="AQ771" s="9"/>
      <c r="AR771" s="8"/>
      <c r="AS771" s="8"/>
      <c r="AT771" s="8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>
        <v>572.01341490163998</v>
      </c>
      <c r="BH771" s="5"/>
      <c r="BI771" s="8"/>
      <c r="BJ771" s="5"/>
      <c r="BK771" s="5"/>
      <c r="BL771" s="5"/>
      <c r="BM771" s="8"/>
      <c r="BN771" s="8"/>
      <c r="BO771" s="7">
        <v>35.566834693066305</v>
      </c>
      <c r="BP771" s="5">
        <v>203.44706570022981</v>
      </c>
      <c r="BQ771" s="5"/>
      <c r="BR771" s="5"/>
      <c r="BS771" s="5"/>
      <c r="BT771" s="7">
        <v>8.9624258017722394</v>
      </c>
      <c r="BU771" s="7"/>
      <c r="BV771" s="7"/>
      <c r="BW771" s="7"/>
      <c r="BX771" s="7"/>
      <c r="BY771" s="7"/>
      <c r="BZ771" s="7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8"/>
      <c r="CL771" s="5"/>
      <c r="CM771" s="5"/>
      <c r="CN771" s="8"/>
      <c r="CO771" s="5"/>
      <c r="CP771" s="5"/>
      <c r="CQ771" s="5"/>
      <c r="CR771" s="8"/>
      <c r="CS771" s="8"/>
      <c r="CT771" s="8"/>
      <c r="CU771" s="8"/>
      <c r="CV771" s="8"/>
      <c r="CW771" s="8"/>
      <c r="CX771" s="8"/>
      <c r="CY771" s="8"/>
      <c r="CZ771" s="8"/>
      <c r="DA771" s="8"/>
      <c r="DB771" s="8"/>
      <c r="DC771" s="8"/>
      <c r="DD771" s="8"/>
      <c r="DE771" s="8"/>
      <c r="DF771" s="8"/>
      <c r="DG771" s="8"/>
      <c r="DH771" s="8"/>
      <c r="DI771" s="8"/>
      <c r="DJ771" s="8"/>
      <c r="DK771" s="8"/>
      <c r="DL771" s="8"/>
      <c r="DM771" s="8"/>
      <c r="DN771" s="8"/>
      <c r="DO771" s="8"/>
      <c r="DP771" s="8"/>
      <c r="DQ771" s="8"/>
      <c r="DR771" s="8"/>
      <c r="DS771" s="8"/>
      <c r="DT771" s="8"/>
      <c r="DU771" s="8"/>
      <c r="DV771" s="8"/>
      <c r="DW771" s="8"/>
      <c r="DX771" s="8"/>
      <c r="DY771" s="8"/>
      <c r="DZ771" s="8"/>
      <c r="EA771" s="8"/>
      <c r="EB771" s="8"/>
      <c r="EC771" s="8"/>
      <c r="ED771" s="8"/>
      <c r="EE771" s="8"/>
      <c r="EF771" s="8"/>
      <c r="EG771" s="8"/>
      <c r="EH771" s="8"/>
      <c r="EI771" s="8"/>
      <c r="EJ771" s="8"/>
      <c r="EK771" s="8"/>
      <c r="EL771" s="8"/>
      <c r="EM771" s="8"/>
      <c r="EN771" s="8"/>
      <c r="EO771" s="8"/>
      <c r="EP771" s="8"/>
      <c r="EQ771" s="8"/>
      <c r="ER771" s="8"/>
      <c r="ES771" s="8"/>
      <c r="ET771" s="8"/>
      <c r="EU771" s="8"/>
      <c r="EV771" s="8"/>
      <c r="EW771" s="8"/>
      <c r="EX771" s="8"/>
      <c r="EY771" s="8"/>
      <c r="EZ771" s="8"/>
      <c r="FA771" s="8"/>
      <c r="FB771" s="8"/>
      <c r="FC771" s="8"/>
      <c r="FD771" s="8"/>
      <c r="FE771" s="8"/>
      <c r="FF771" s="8"/>
      <c r="FG771" s="8"/>
      <c r="FH771" s="8"/>
      <c r="FI771" s="8"/>
      <c r="FJ771" s="8"/>
    </row>
    <row r="772" spans="1:166" x14ac:dyDescent="0.25">
      <c r="A772" t="s">
        <v>134</v>
      </c>
      <c r="C772" s="6">
        <v>39960</v>
      </c>
      <c r="D772" s="5"/>
      <c r="E772" s="6"/>
      <c r="G772">
        <v>159</v>
      </c>
      <c r="H772" t="s">
        <v>117</v>
      </c>
      <c r="I772" s="7">
        <v>8.1</v>
      </c>
      <c r="J772">
        <v>750</v>
      </c>
      <c r="K772" s="5">
        <f t="shared" si="12"/>
        <v>164.6090534979424</v>
      </c>
      <c r="L772" s="5"/>
      <c r="M772" s="8"/>
      <c r="N772" s="8"/>
      <c r="O772" s="8"/>
      <c r="P772" s="8"/>
      <c r="Q772" s="5"/>
      <c r="R772" s="5"/>
      <c r="S772" s="5"/>
      <c r="T772" s="5"/>
      <c r="U772" s="5"/>
      <c r="V772" s="5"/>
      <c r="W772" s="5"/>
      <c r="X772" s="8"/>
      <c r="Y772" s="8"/>
      <c r="Z772" s="8"/>
      <c r="AA772" s="8"/>
      <c r="AB772" s="8"/>
      <c r="AC772" s="5"/>
      <c r="AD772" s="8"/>
      <c r="AE772" s="8"/>
      <c r="AF772" s="8"/>
      <c r="AG772" s="8"/>
      <c r="AH772" s="8"/>
      <c r="AI772" s="8"/>
      <c r="AJ772" s="5"/>
      <c r="AK772" s="8"/>
      <c r="AL772" s="8"/>
      <c r="AM772" s="8"/>
      <c r="AN772" s="8"/>
      <c r="AO772" s="8"/>
      <c r="AP772" s="8"/>
      <c r="AQ772" s="9"/>
      <c r="AR772" s="8"/>
      <c r="AS772" s="8"/>
      <c r="AT772" s="8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8"/>
      <c r="BJ772" s="5"/>
      <c r="BK772" s="5"/>
      <c r="BL772" s="5"/>
      <c r="BM772" s="8"/>
      <c r="BN772" s="8"/>
      <c r="BO772" s="7"/>
      <c r="BP772" s="5"/>
      <c r="BQ772" s="5"/>
      <c r="BR772" s="5"/>
      <c r="BS772" s="5"/>
      <c r="BT772" s="7"/>
      <c r="BU772" s="7"/>
      <c r="BV772" s="7"/>
      <c r="BW772" s="7"/>
      <c r="BX772" s="7"/>
      <c r="BY772" s="7"/>
      <c r="BZ772" s="7"/>
      <c r="CA772" s="5"/>
      <c r="CB772" s="5"/>
      <c r="CC772" s="5"/>
      <c r="CD772" s="5"/>
      <c r="CE772" s="5"/>
      <c r="CF772" s="5"/>
      <c r="CG772" s="5"/>
      <c r="CH772" s="5"/>
      <c r="CI772" s="5"/>
      <c r="CJ772" s="5">
        <v>100</v>
      </c>
      <c r="CK772" s="8">
        <v>6.6759259259259265</v>
      </c>
      <c r="CL772" s="5"/>
      <c r="CM772" s="5"/>
      <c r="CN772" s="8"/>
      <c r="CO772" s="5"/>
      <c r="CP772" s="5"/>
      <c r="CQ772" s="5"/>
      <c r="CR772" s="8"/>
      <c r="CS772" s="8"/>
      <c r="CT772" s="8"/>
      <c r="CU772" s="8"/>
      <c r="CV772" s="8"/>
      <c r="CW772" s="8"/>
      <c r="CX772" s="8"/>
      <c r="CY772" s="8"/>
      <c r="CZ772" s="8"/>
      <c r="DA772" s="8"/>
      <c r="DB772" s="8"/>
      <c r="DC772" s="8"/>
      <c r="DD772" s="8"/>
      <c r="DE772" s="8"/>
      <c r="DF772" s="8"/>
      <c r="DG772" s="8"/>
      <c r="DH772" s="8"/>
      <c r="DI772" s="8"/>
      <c r="DJ772" s="8"/>
      <c r="DK772" s="8"/>
      <c r="DL772" s="8"/>
      <c r="DM772" s="8"/>
      <c r="DN772" s="8"/>
      <c r="DO772" s="8"/>
      <c r="DP772" s="8"/>
      <c r="DQ772" s="8"/>
      <c r="DR772" s="8"/>
      <c r="DS772" s="8"/>
      <c r="DT772" s="8"/>
      <c r="DU772" s="8"/>
      <c r="DV772" s="8"/>
      <c r="DW772" s="8"/>
      <c r="DX772" s="8"/>
      <c r="DY772" s="8"/>
      <c r="DZ772" s="8"/>
      <c r="EA772" s="8"/>
      <c r="EB772" s="8"/>
      <c r="EC772" s="8"/>
      <c r="ED772" s="8"/>
      <c r="EE772" s="8"/>
      <c r="EF772" s="8"/>
      <c r="EG772" s="8"/>
      <c r="EH772" s="8"/>
      <c r="EI772" s="8"/>
      <c r="EJ772" s="8"/>
      <c r="EK772" s="8"/>
      <c r="EL772" s="8"/>
      <c r="EM772" s="8"/>
      <c r="EN772" s="8"/>
      <c r="EO772" s="8"/>
      <c r="EP772" s="8"/>
      <c r="EQ772" s="8"/>
      <c r="ER772" s="8"/>
      <c r="ES772" s="8"/>
      <c r="ET772" s="8"/>
      <c r="EU772" s="8"/>
      <c r="EV772" s="8"/>
      <c r="EW772" s="8"/>
      <c r="EX772" s="8"/>
      <c r="EY772" s="8"/>
      <c r="EZ772" s="8"/>
      <c r="FA772" s="8"/>
      <c r="FB772" s="8"/>
      <c r="FC772" s="8"/>
      <c r="FD772" s="8"/>
      <c r="FE772" s="8"/>
      <c r="FF772" s="8"/>
      <c r="FG772" s="8"/>
      <c r="FH772" s="8"/>
      <c r="FI772" s="8"/>
      <c r="FJ772" s="8"/>
    </row>
    <row r="773" spans="1:166" x14ac:dyDescent="0.25">
      <c r="A773" t="s">
        <v>137</v>
      </c>
      <c r="C773" s="6">
        <v>39820</v>
      </c>
      <c r="D773" s="5">
        <v>1</v>
      </c>
      <c r="E773" s="6" t="s">
        <v>209</v>
      </c>
      <c r="F773" t="s">
        <v>10</v>
      </c>
      <c r="G773" s="5">
        <v>0</v>
      </c>
      <c r="H773" t="s">
        <v>114</v>
      </c>
      <c r="I773" s="7">
        <v>8.3000000000000007</v>
      </c>
      <c r="J773">
        <v>750</v>
      </c>
      <c r="K773" s="5">
        <f t="shared" si="12"/>
        <v>160.64257028112448</v>
      </c>
      <c r="L773" s="5"/>
      <c r="M773" s="8"/>
      <c r="N773" s="8"/>
      <c r="O773" s="8"/>
      <c r="P773" s="8"/>
      <c r="Q773" s="5"/>
      <c r="R773" s="5"/>
      <c r="S773" s="5"/>
      <c r="T773" s="5"/>
      <c r="U773" s="5"/>
      <c r="V773" s="5"/>
      <c r="W773" s="5"/>
      <c r="X773" s="8"/>
      <c r="Y773" s="8"/>
      <c r="Z773" s="8"/>
      <c r="AA773" s="8"/>
      <c r="AB773" s="8"/>
      <c r="AC773" s="5"/>
      <c r="AD773" s="8"/>
      <c r="AE773" s="8"/>
      <c r="AF773" s="8"/>
      <c r="AG773" s="8"/>
      <c r="AH773" s="8"/>
      <c r="AI773" s="8"/>
      <c r="AJ773" s="5"/>
      <c r="AK773" s="8"/>
      <c r="AL773" s="8"/>
      <c r="AM773" s="8"/>
      <c r="AN773" s="8"/>
      <c r="AO773" s="8"/>
      <c r="AP773" s="8"/>
      <c r="AQ773" s="9"/>
      <c r="AR773" s="8"/>
      <c r="AS773" s="8"/>
      <c r="AT773" s="8"/>
      <c r="AU773" s="5">
        <v>0</v>
      </c>
      <c r="AV773" s="5"/>
      <c r="AW773" s="5"/>
      <c r="AX773" s="5"/>
      <c r="AY773" s="5">
        <v>0</v>
      </c>
      <c r="AZ773" s="5"/>
      <c r="BA773" s="5"/>
      <c r="BB773" s="5"/>
      <c r="BC773" s="5"/>
      <c r="BD773" s="5"/>
      <c r="BE773" s="5"/>
      <c r="BF773" s="5">
        <v>0</v>
      </c>
      <c r="BG773" s="5">
        <v>0</v>
      </c>
      <c r="BH773" s="5"/>
      <c r="BI773" s="8"/>
      <c r="BJ773" s="5"/>
      <c r="BK773" s="5"/>
      <c r="BL773" s="5"/>
      <c r="BM773" s="8"/>
      <c r="BN773" s="8"/>
      <c r="BO773" s="7"/>
      <c r="BP773" s="5"/>
      <c r="BQ773" s="5"/>
      <c r="BR773" s="5"/>
      <c r="BS773" s="5"/>
      <c r="BT773" s="7"/>
      <c r="BU773" s="7"/>
      <c r="BV773" s="7"/>
      <c r="BW773" s="7"/>
      <c r="BX773" s="7"/>
      <c r="BY773" s="7"/>
      <c r="BZ773" s="7"/>
      <c r="CA773" s="5">
        <v>0</v>
      </c>
      <c r="CB773" s="5">
        <v>0</v>
      </c>
      <c r="CC773" s="5">
        <v>0</v>
      </c>
      <c r="CD773" s="5">
        <v>0</v>
      </c>
      <c r="CE773" s="5"/>
      <c r="CF773" s="5"/>
      <c r="CG773" s="5"/>
      <c r="CH773" s="5"/>
      <c r="CI773" s="5">
        <v>0</v>
      </c>
      <c r="CJ773" s="5"/>
      <c r="CK773" s="8"/>
      <c r="CL773" s="5"/>
      <c r="CM773" s="5"/>
      <c r="CN773" s="8"/>
      <c r="CO773" s="5"/>
      <c r="CP773" s="5"/>
      <c r="CQ773" s="5"/>
      <c r="CR773" s="8"/>
      <c r="CS773" s="8"/>
      <c r="CT773" s="8"/>
      <c r="CU773" s="8"/>
      <c r="CV773" s="8"/>
      <c r="CW773" s="8"/>
      <c r="CX773" s="8"/>
      <c r="CY773" s="8"/>
      <c r="CZ773" s="8"/>
      <c r="DA773" s="8"/>
      <c r="DB773" s="8"/>
      <c r="DC773" s="8"/>
      <c r="DD773" s="8"/>
      <c r="DE773" s="8"/>
      <c r="DF773" s="8"/>
      <c r="DG773" s="8"/>
      <c r="DH773" s="8"/>
      <c r="DI773" s="8"/>
      <c r="DJ773" s="8"/>
      <c r="DK773" s="8"/>
      <c r="DL773" s="8"/>
      <c r="DM773" s="8"/>
      <c r="DN773" s="8"/>
      <c r="DO773" s="8"/>
      <c r="DP773" s="8"/>
      <c r="DQ773" s="8"/>
      <c r="DR773" s="8"/>
      <c r="DS773" s="8"/>
      <c r="DT773" s="8"/>
      <c r="DU773" s="8"/>
      <c r="DV773" s="8"/>
      <c r="DW773" s="8"/>
      <c r="DX773" s="8"/>
      <c r="DY773" s="8"/>
      <c r="DZ773" s="8"/>
      <c r="EA773" s="8"/>
      <c r="EB773" s="8"/>
      <c r="EC773" s="8"/>
      <c r="ED773" s="8"/>
      <c r="EE773" s="8"/>
      <c r="EF773" s="8"/>
      <c r="EG773" s="8"/>
      <c r="EH773" s="8"/>
      <c r="EI773" s="8"/>
      <c r="EJ773" s="8"/>
      <c r="EK773" s="8"/>
      <c r="EL773" s="8"/>
      <c r="EM773" s="8"/>
      <c r="EN773" s="8"/>
      <c r="EO773" s="8"/>
      <c r="EP773" s="8"/>
      <c r="EQ773" s="8"/>
      <c r="ER773" s="8"/>
      <c r="ES773" s="8"/>
      <c r="ET773" s="8"/>
      <c r="EU773" s="8"/>
      <c r="EV773" s="8"/>
      <c r="EW773" s="8"/>
      <c r="EX773" s="8"/>
      <c r="EY773" s="8"/>
      <c r="EZ773" s="8"/>
      <c r="FA773" s="8"/>
      <c r="FB773" s="8"/>
      <c r="FC773" s="8"/>
      <c r="FD773" s="8"/>
      <c r="FE773" s="8"/>
      <c r="FF773" s="8"/>
      <c r="FG773" s="8"/>
      <c r="FH773" s="8"/>
      <c r="FI773" s="8"/>
      <c r="FJ773" s="8"/>
    </row>
    <row r="774" spans="1:166" x14ac:dyDescent="0.25">
      <c r="A774" t="s">
        <v>137</v>
      </c>
      <c r="C774" s="6">
        <v>39846</v>
      </c>
      <c r="D774" s="5">
        <v>4</v>
      </c>
      <c r="E774" t="s">
        <v>210</v>
      </c>
      <c r="F774" t="s">
        <v>12</v>
      </c>
      <c r="G774">
        <v>26</v>
      </c>
      <c r="H774" t="s">
        <v>114</v>
      </c>
      <c r="I774" s="7">
        <v>8.3000000000000007</v>
      </c>
      <c r="J774">
        <v>750</v>
      </c>
      <c r="K774" s="5">
        <f t="shared" si="12"/>
        <v>160.64257028112448</v>
      </c>
      <c r="L774" s="5"/>
      <c r="M774" s="8"/>
      <c r="N774" s="8"/>
      <c r="O774" s="8"/>
      <c r="P774" s="8"/>
      <c r="Q774" s="5"/>
      <c r="R774" s="5">
        <v>26</v>
      </c>
      <c r="S774" s="5"/>
      <c r="T774" s="5"/>
      <c r="U774" s="5"/>
      <c r="V774" s="5"/>
      <c r="W774" s="5"/>
      <c r="X774" s="8"/>
      <c r="Y774" s="8"/>
      <c r="Z774" s="8"/>
      <c r="AA774" s="8"/>
      <c r="AB774" s="8"/>
      <c r="AC774" s="5"/>
      <c r="AD774" s="8"/>
      <c r="AE774" s="8"/>
      <c r="AF774" s="8"/>
      <c r="AG774" s="8"/>
      <c r="AH774" s="8"/>
      <c r="AI774" s="8"/>
      <c r="AJ774" s="5"/>
      <c r="AK774" s="8"/>
      <c r="AL774" s="8"/>
      <c r="AM774" s="8"/>
      <c r="AN774" s="8"/>
      <c r="AO774" s="8"/>
      <c r="AP774" s="8"/>
      <c r="AQ774" s="9"/>
      <c r="AR774" s="8"/>
      <c r="AS774" s="8"/>
      <c r="AT774" s="8"/>
      <c r="AU774" s="5">
        <v>0</v>
      </c>
      <c r="AV774" s="5"/>
      <c r="AW774" s="5"/>
      <c r="AX774" s="5"/>
      <c r="AY774" s="5">
        <v>0</v>
      </c>
      <c r="AZ774" s="5"/>
      <c r="BA774" s="5"/>
      <c r="BB774" s="5"/>
      <c r="BC774" s="5"/>
      <c r="BD774" s="5"/>
      <c r="BE774" s="5"/>
      <c r="BF774" s="5">
        <v>0</v>
      </c>
      <c r="BG774" s="5">
        <v>0</v>
      </c>
      <c r="BH774" s="5"/>
      <c r="BI774" s="8"/>
      <c r="BJ774" s="5"/>
      <c r="BK774" s="5"/>
      <c r="BL774" s="5"/>
      <c r="BM774" s="8"/>
      <c r="BN774" s="8"/>
      <c r="BO774" s="7"/>
      <c r="BP774" s="5"/>
      <c r="BQ774" s="5"/>
      <c r="BR774" s="5"/>
      <c r="BS774" s="5"/>
      <c r="BT774" s="7"/>
      <c r="BU774" s="7"/>
      <c r="BV774" s="7"/>
      <c r="BW774" s="7"/>
      <c r="BX774" s="7"/>
      <c r="BY774" s="7"/>
      <c r="BZ774" s="7"/>
      <c r="CA774" s="5">
        <v>0</v>
      </c>
      <c r="CB774" s="5">
        <v>0</v>
      </c>
      <c r="CC774" s="5">
        <v>0</v>
      </c>
      <c r="CD774" s="5">
        <v>0</v>
      </c>
      <c r="CE774" s="5"/>
      <c r="CF774" s="5"/>
      <c r="CG774" s="5"/>
      <c r="CH774" s="5"/>
      <c r="CI774" s="5">
        <v>0</v>
      </c>
      <c r="CJ774" s="5"/>
      <c r="CK774" s="8"/>
      <c r="CL774" s="5"/>
      <c r="CM774" s="5"/>
      <c r="CN774" s="8"/>
      <c r="CO774" s="5"/>
      <c r="CP774" s="5"/>
      <c r="CQ774" s="5"/>
      <c r="CR774" s="8"/>
      <c r="CS774" s="8"/>
      <c r="CT774" s="8"/>
      <c r="CU774" s="8"/>
      <c r="CV774" s="8"/>
      <c r="CW774" s="8"/>
      <c r="CX774" s="8"/>
      <c r="CY774" s="8"/>
      <c r="CZ774" s="8"/>
      <c r="DA774" s="8"/>
      <c r="DB774" s="8"/>
      <c r="DC774" s="8"/>
      <c r="DD774" s="8"/>
      <c r="DE774" s="8"/>
      <c r="DF774" s="8"/>
      <c r="DG774" s="8"/>
      <c r="DH774" s="8"/>
      <c r="DI774" s="8"/>
      <c r="DJ774" s="8"/>
      <c r="DK774" s="8"/>
      <c r="DL774" s="8"/>
      <c r="DM774" s="8"/>
      <c r="DN774" s="8"/>
      <c r="DO774" s="8"/>
      <c r="DP774" s="8"/>
      <c r="DQ774" s="8"/>
      <c r="DR774" s="8"/>
      <c r="DS774" s="8"/>
      <c r="DT774" s="8"/>
      <c r="DU774" s="8"/>
      <c r="DV774" s="8"/>
      <c r="DW774" s="8"/>
      <c r="DX774" s="8"/>
      <c r="DY774" s="8"/>
      <c r="DZ774" s="8"/>
      <c r="EA774" s="8"/>
      <c r="EB774" s="8"/>
      <c r="EC774" s="8"/>
      <c r="ED774" s="8"/>
      <c r="EE774" s="8"/>
      <c r="EF774" s="8"/>
      <c r="EG774" s="8"/>
      <c r="EH774" s="8"/>
      <c r="EI774" s="8"/>
      <c r="EJ774" s="8"/>
      <c r="EK774" s="8"/>
      <c r="EL774" s="8"/>
      <c r="EM774" s="8"/>
      <c r="EN774" s="8"/>
      <c r="EO774" s="8"/>
      <c r="EP774" s="8"/>
      <c r="EQ774" s="8"/>
      <c r="ER774" s="8"/>
      <c r="ES774" s="8"/>
      <c r="ET774" s="8"/>
      <c r="EU774" s="8"/>
      <c r="EV774" s="8"/>
      <c r="EW774" s="8"/>
      <c r="EX774" s="8"/>
      <c r="EY774" s="8"/>
      <c r="EZ774" s="8"/>
      <c r="FA774" s="8"/>
      <c r="FB774" s="8"/>
      <c r="FC774" s="8"/>
      <c r="FD774" s="8"/>
      <c r="FE774" s="8"/>
      <c r="FF774" s="8"/>
      <c r="FG774" s="8"/>
      <c r="FH774" s="8"/>
      <c r="FI774" s="8"/>
      <c r="FJ774" s="8"/>
    </row>
    <row r="775" spans="1:166" x14ac:dyDescent="0.25">
      <c r="A775" t="s">
        <v>137</v>
      </c>
      <c r="C775" s="6">
        <v>39848</v>
      </c>
      <c r="D775" s="5"/>
      <c r="E775" s="6"/>
      <c r="G775">
        <v>28</v>
      </c>
      <c r="H775" t="s">
        <v>114</v>
      </c>
      <c r="I775" s="7">
        <v>8.3000000000000007</v>
      </c>
      <c r="J775">
        <v>750</v>
      </c>
      <c r="K775" s="5">
        <f t="shared" si="12"/>
        <v>160.64257028112448</v>
      </c>
      <c r="L775" s="5"/>
      <c r="M775" s="8"/>
      <c r="N775" s="7">
        <v>6.1</v>
      </c>
      <c r="O775" s="7"/>
      <c r="P775" s="7"/>
      <c r="Q775" s="5"/>
      <c r="R775" s="5"/>
      <c r="S775" s="5"/>
      <c r="T775" s="5"/>
      <c r="U775" s="5"/>
      <c r="V775" s="5"/>
      <c r="W775" s="5"/>
      <c r="X775" s="8"/>
      <c r="Y775" s="8"/>
      <c r="Z775" s="8"/>
      <c r="AA775" s="8"/>
      <c r="AB775" s="8"/>
      <c r="AC775" s="5"/>
      <c r="AD775" s="8"/>
      <c r="AE775" s="8"/>
      <c r="AF775" s="8"/>
      <c r="AG775" s="8"/>
      <c r="AH775" s="8"/>
      <c r="AI775" s="8"/>
      <c r="AJ775" s="5"/>
      <c r="AK775" s="8"/>
      <c r="AL775" s="8"/>
      <c r="AM775" s="8"/>
      <c r="AN775" s="8"/>
      <c r="AO775" s="8"/>
      <c r="AP775" s="8"/>
      <c r="AQ775" s="9"/>
      <c r="AR775" s="8"/>
      <c r="AS775" s="8"/>
      <c r="AT775" s="8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8"/>
      <c r="BJ775" s="5"/>
      <c r="BK775" s="5"/>
      <c r="BL775" s="5"/>
      <c r="BM775" s="8"/>
      <c r="BN775" s="8"/>
      <c r="BO775" s="7"/>
      <c r="BP775" s="5"/>
      <c r="BQ775" s="5"/>
      <c r="BR775" s="5"/>
      <c r="BS775" s="5"/>
      <c r="BT775" s="7"/>
      <c r="BU775" s="7"/>
      <c r="BV775" s="7"/>
      <c r="BW775" s="7"/>
      <c r="BX775" s="7"/>
      <c r="BY775" s="7"/>
      <c r="BZ775" s="7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8"/>
      <c r="CL775" s="5"/>
      <c r="CM775" s="5"/>
      <c r="CN775" s="8"/>
      <c r="CO775" s="5"/>
      <c r="CP775" s="5"/>
      <c r="CQ775" s="5"/>
      <c r="CR775" s="8"/>
      <c r="CS775" s="8"/>
      <c r="CT775" s="8"/>
      <c r="CU775" s="8"/>
      <c r="CV775" s="8"/>
      <c r="CW775" s="8"/>
      <c r="CX775" s="8"/>
      <c r="CY775" s="8"/>
      <c r="CZ775" s="8"/>
      <c r="DA775" s="8"/>
      <c r="DB775" s="8"/>
      <c r="DC775" s="8"/>
      <c r="DD775" s="8"/>
      <c r="DE775" s="8"/>
      <c r="DF775" s="8"/>
      <c r="DG775" s="8"/>
      <c r="DH775" s="8"/>
      <c r="DI775" s="8"/>
      <c r="DJ775" s="8"/>
      <c r="DK775" s="8"/>
      <c r="DL775" s="8"/>
      <c r="DM775" s="8"/>
      <c r="DN775" s="8"/>
      <c r="DO775" s="8"/>
      <c r="DP775" s="8"/>
      <c r="DQ775" s="8"/>
      <c r="DR775" s="8"/>
      <c r="DS775" s="8"/>
      <c r="DT775" s="8"/>
      <c r="DU775" s="8"/>
      <c r="DV775" s="8"/>
      <c r="DW775" s="8"/>
      <c r="DX775" s="8"/>
      <c r="DY775" s="8"/>
      <c r="DZ775" s="8"/>
      <c r="EA775" s="8"/>
      <c r="EB775" s="8"/>
      <c r="EC775" s="8"/>
      <c r="ED775" s="8"/>
      <c r="EE775" s="8"/>
      <c r="EF775" s="8"/>
      <c r="EG775" s="8"/>
      <c r="EH775" s="8"/>
      <c r="EI775" s="8"/>
      <c r="EJ775" s="8"/>
      <c r="EK775" s="8"/>
      <c r="EL775" s="8"/>
      <c r="EM775" s="8"/>
      <c r="EN775" s="8"/>
      <c r="EO775" s="8"/>
      <c r="EP775" s="8"/>
      <c r="EQ775" s="8"/>
      <c r="ER775" s="8"/>
      <c r="ES775" s="8"/>
      <c r="ET775" s="8"/>
      <c r="EU775" s="8"/>
      <c r="EV775" s="8"/>
      <c r="EW775" s="8"/>
      <c r="EX775" s="8"/>
      <c r="EY775" s="8"/>
      <c r="EZ775" s="8"/>
      <c r="FA775" s="8"/>
      <c r="FB775" s="8"/>
      <c r="FC775" s="8"/>
      <c r="FD775" s="8"/>
      <c r="FE775" s="8"/>
      <c r="FF775" s="8"/>
      <c r="FG775" s="8"/>
      <c r="FH775" s="8"/>
      <c r="FI775" s="8"/>
      <c r="FJ775" s="8"/>
    </row>
    <row r="776" spans="1:166" x14ac:dyDescent="0.25">
      <c r="A776" t="s">
        <v>137</v>
      </c>
      <c r="C776" s="6">
        <v>39854</v>
      </c>
      <c r="D776" s="5"/>
      <c r="E776" s="6"/>
      <c r="G776">
        <v>34</v>
      </c>
      <c r="H776" t="s">
        <v>114</v>
      </c>
      <c r="I776" s="7">
        <v>8.3000000000000007</v>
      </c>
      <c r="J776">
        <v>750</v>
      </c>
      <c r="K776" s="5">
        <f t="shared" si="12"/>
        <v>160.64257028112448</v>
      </c>
      <c r="L776" s="5"/>
      <c r="M776" s="8"/>
      <c r="N776" s="7">
        <v>7.95</v>
      </c>
      <c r="O776" s="7"/>
      <c r="P776" s="7"/>
      <c r="Q776" s="5"/>
      <c r="R776" s="5"/>
      <c r="S776" s="5"/>
      <c r="T776" s="5"/>
      <c r="U776" s="5"/>
      <c r="V776" s="5"/>
      <c r="W776" s="5"/>
      <c r="X776" s="8"/>
      <c r="Y776" s="8"/>
      <c r="Z776" s="8"/>
      <c r="AA776" s="8"/>
      <c r="AB776" s="8"/>
      <c r="AC776" s="5"/>
      <c r="AD776" s="8"/>
      <c r="AE776" s="8"/>
      <c r="AF776" s="8"/>
      <c r="AG776" s="8"/>
      <c r="AH776" s="8"/>
      <c r="AI776" s="8"/>
      <c r="AJ776" s="5"/>
      <c r="AK776" s="8"/>
      <c r="AL776" s="8"/>
      <c r="AM776" s="8"/>
      <c r="AN776" s="8"/>
      <c r="AO776" s="8"/>
      <c r="AP776" s="8"/>
      <c r="AQ776" s="9"/>
      <c r="AR776" s="8"/>
      <c r="AS776" s="8"/>
      <c r="AT776" s="8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8"/>
      <c r="BJ776" s="5"/>
      <c r="BK776" s="5"/>
      <c r="BL776" s="5"/>
      <c r="BM776" s="8"/>
      <c r="BN776" s="8"/>
      <c r="BO776" s="7"/>
      <c r="BP776" s="5"/>
      <c r="BQ776" s="5"/>
      <c r="BR776" s="5"/>
      <c r="BS776" s="5"/>
      <c r="BT776" s="7"/>
      <c r="BU776" s="7"/>
      <c r="BV776" s="7"/>
      <c r="BW776" s="7"/>
      <c r="BX776" s="7"/>
      <c r="BY776" s="7"/>
      <c r="BZ776" s="7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8"/>
      <c r="CL776" s="5"/>
      <c r="CM776" s="5"/>
      <c r="CN776" s="8"/>
      <c r="CO776" s="5"/>
      <c r="CP776" s="5"/>
      <c r="CQ776" s="5"/>
      <c r="CR776" s="8"/>
      <c r="CS776" s="8"/>
      <c r="CT776" s="8"/>
      <c r="CU776" s="8"/>
      <c r="CV776" s="8"/>
      <c r="CW776" s="8"/>
      <c r="CX776" s="8"/>
      <c r="CY776" s="8"/>
      <c r="CZ776" s="8"/>
      <c r="DA776" s="8"/>
      <c r="DB776" s="8"/>
      <c r="DC776" s="8"/>
      <c r="DD776" s="8"/>
      <c r="DE776" s="8"/>
      <c r="DF776" s="8"/>
      <c r="DG776" s="8"/>
      <c r="DH776" s="8"/>
      <c r="DI776" s="8"/>
      <c r="DJ776" s="8"/>
      <c r="DK776" s="8"/>
      <c r="DL776" s="8"/>
      <c r="DM776" s="8"/>
      <c r="DN776" s="8"/>
      <c r="DO776" s="8"/>
      <c r="DP776" s="8"/>
      <c r="DQ776" s="8"/>
      <c r="DR776" s="8"/>
      <c r="DS776" s="8"/>
      <c r="DT776" s="8"/>
      <c r="DU776" s="8"/>
      <c r="DV776" s="8"/>
      <c r="DW776" s="8"/>
      <c r="DX776" s="8"/>
      <c r="DY776" s="8"/>
      <c r="DZ776" s="8"/>
      <c r="EA776" s="8"/>
      <c r="EB776" s="8"/>
      <c r="EC776" s="8"/>
      <c r="ED776" s="8"/>
      <c r="EE776" s="8"/>
      <c r="EF776" s="8"/>
      <c r="EG776" s="8"/>
      <c r="EH776" s="8"/>
      <c r="EI776" s="8"/>
      <c r="EJ776" s="8"/>
      <c r="EK776" s="8"/>
      <c r="EL776" s="8"/>
      <c r="EM776" s="8"/>
      <c r="EN776" s="8"/>
      <c r="EO776" s="8"/>
      <c r="EP776" s="8"/>
      <c r="EQ776" s="8"/>
      <c r="ER776" s="8"/>
      <c r="ES776" s="8"/>
      <c r="ET776" s="8"/>
      <c r="EU776" s="8"/>
      <c r="EV776" s="8"/>
      <c r="EW776" s="8"/>
      <c r="EX776" s="8"/>
      <c r="EY776" s="8"/>
      <c r="EZ776" s="8"/>
      <c r="FA776" s="8"/>
      <c r="FB776" s="8"/>
      <c r="FC776" s="8"/>
      <c r="FD776" s="8"/>
      <c r="FE776" s="8"/>
      <c r="FF776" s="8"/>
      <c r="FG776" s="8"/>
      <c r="FH776" s="8"/>
      <c r="FI776" s="8"/>
      <c r="FJ776" s="8"/>
    </row>
    <row r="777" spans="1:166" x14ac:dyDescent="0.25">
      <c r="A777" t="s">
        <v>137</v>
      </c>
      <c r="C777" s="6">
        <v>39860</v>
      </c>
      <c r="D777" s="5"/>
      <c r="E777" s="6"/>
      <c r="G777">
        <v>40</v>
      </c>
      <c r="H777" t="s">
        <v>114</v>
      </c>
      <c r="I777" s="7">
        <v>8.3000000000000007</v>
      </c>
      <c r="J777">
        <v>750</v>
      </c>
      <c r="K777" s="5">
        <f t="shared" si="12"/>
        <v>160.64257028112448</v>
      </c>
      <c r="L777" s="5"/>
      <c r="M777" s="8"/>
      <c r="N777" s="7">
        <v>11.25</v>
      </c>
      <c r="O777" s="7"/>
      <c r="P777" s="7"/>
      <c r="Q777" s="5"/>
      <c r="R777" s="5"/>
      <c r="S777" s="5"/>
      <c r="T777" s="5"/>
      <c r="U777" s="5"/>
      <c r="V777" s="5"/>
      <c r="W777" s="5"/>
      <c r="X777" s="8"/>
      <c r="Y777" s="8"/>
      <c r="Z777" s="8"/>
      <c r="AA777" s="8"/>
      <c r="AB777" s="8"/>
      <c r="AC777" s="5"/>
      <c r="AD777" s="8"/>
      <c r="AE777" s="8"/>
      <c r="AF777" s="8"/>
      <c r="AG777" s="8"/>
      <c r="AH777" s="8"/>
      <c r="AI777" s="8"/>
      <c r="AJ777" s="5"/>
      <c r="AK777" s="8"/>
      <c r="AL777" s="8"/>
      <c r="AM777" s="8"/>
      <c r="AN777" s="8"/>
      <c r="AO777" s="8"/>
      <c r="AP777" s="8"/>
      <c r="AQ777" s="9"/>
      <c r="AR777" s="8"/>
      <c r="AS777" s="8"/>
      <c r="AT777" s="8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8"/>
      <c r="BJ777" s="5"/>
      <c r="BK777" s="5"/>
      <c r="BL777" s="5"/>
      <c r="BM777" s="8"/>
      <c r="BN777" s="8"/>
      <c r="BO777" s="7"/>
      <c r="BP777" s="5"/>
      <c r="BQ777" s="5"/>
      <c r="BR777" s="5"/>
      <c r="BS777" s="5"/>
      <c r="BT777" s="7"/>
      <c r="BU777" s="7"/>
      <c r="BV777" s="7"/>
      <c r="BW777" s="7"/>
      <c r="BX777" s="7"/>
      <c r="BY777" s="7"/>
      <c r="BZ777" s="7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8"/>
      <c r="CL777" s="5"/>
      <c r="CM777" s="5"/>
      <c r="CN777" s="8"/>
      <c r="CO777" s="5"/>
      <c r="CP777" s="5"/>
      <c r="CQ777" s="5"/>
      <c r="CR777" s="8"/>
      <c r="CS777" s="8"/>
      <c r="CT777" s="8"/>
      <c r="CU777" s="8"/>
      <c r="CV777" s="8"/>
      <c r="CW777" s="8"/>
      <c r="CX777" s="8"/>
      <c r="CY777" s="8"/>
      <c r="CZ777" s="8"/>
      <c r="DA777" s="8"/>
      <c r="DB777" s="8"/>
      <c r="DC777" s="8"/>
      <c r="DD777" s="8"/>
      <c r="DE777" s="8"/>
      <c r="DF777" s="8"/>
      <c r="DG777" s="8"/>
      <c r="DH777" s="8"/>
      <c r="DI777" s="8"/>
      <c r="DJ777" s="8"/>
      <c r="DK777" s="8"/>
      <c r="DL777" s="8"/>
      <c r="DM777" s="8"/>
      <c r="DN777" s="8"/>
      <c r="DO777" s="8"/>
      <c r="DP777" s="8"/>
      <c r="DQ777" s="8"/>
      <c r="DR777" s="8"/>
      <c r="DS777" s="8"/>
      <c r="DT777" s="8"/>
      <c r="DU777" s="8"/>
      <c r="DV777" s="8"/>
      <c r="DW777" s="8"/>
      <c r="DX777" s="8"/>
      <c r="DY777" s="8"/>
      <c r="DZ777" s="8"/>
      <c r="EA777" s="8"/>
      <c r="EB777" s="8"/>
      <c r="EC777" s="8"/>
      <c r="ED777" s="8"/>
      <c r="EE777" s="8"/>
      <c r="EF777" s="8"/>
      <c r="EG777" s="8"/>
      <c r="EH777" s="8"/>
      <c r="EI777" s="8"/>
      <c r="EJ777" s="8"/>
      <c r="EK777" s="8"/>
      <c r="EL777" s="8"/>
      <c r="EM777" s="8"/>
      <c r="EN777" s="8"/>
      <c r="EO777" s="8"/>
      <c r="EP777" s="8"/>
      <c r="EQ777" s="8"/>
      <c r="ER777" s="8"/>
      <c r="ES777" s="8"/>
      <c r="ET777" s="8"/>
      <c r="EU777" s="8"/>
      <c r="EV777" s="8"/>
      <c r="EW777" s="8"/>
      <c r="EX777" s="8"/>
      <c r="EY777" s="8"/>
      <c r="EZ777" s="8"/>
      <c r="FA777" s="8"/>
      <c r="FB777" s="8"/>
      <c r="FC777" s="8"/>
      <c r="FD777" s="8"/>
      <c r="FE777" s="8"/>
      <c r="FF777" s="8"/>
      <c r="FG777" s="8"/>
      <c r="FH777" s="8"/>
      <c r="FI777" s="8"/>
      <c r="FJ777" s="8"/>
    </row>
    <row r="778" spans="1:166" x14ac:dyDescent="0.25">
      <c r="A778" t="s">
        <v>137</v>
      </c>
      <c r="C778" s="6">
        <v>39864</v>
      </c>
      <c r="D778" s="5"/>
      <c r="E778" s="6"/>
      <c r="G778">
        <v>44</v>
      </c>
      <c r="H778" t="s">
        <v>114</v>
      </c>
      <c r="I778" s="7">
        <v>8.3000000000000007</v>
      </c>
      <c r="J778">
        <v>750</v>
      </c>
      <c r="K778" s="5">
        <f t="shared" si="12"/>
        <v>160.64257028112448</v>
      </c>
      <c r="L778" s="5"/>
      <c r="M778" s="8"/>
      <c r="N778" s="8"/>
      <c r="O778" s="8"/>
      <c r="P778" s="8"/>
      <c r="Q778" s="5"/>
      <c r="R778" s="5"/>
      <c r="S778" s="5"/>
      <c r="T778" s="5"/>
      <c r="U778" s="5"/>
      <c r="V778" s="5"/>
      <c r="W778" s="5"/>
      <c r="X778" s="8"/>
      <c r="Y778" s="8"/>
      <c r="Z778" s="8"/>
      <c r="AA778" s="8"/>
      <c r="AB778" s="8"/>
      <c r="AC778" s="5"/>
      <c r="AD778" s="8"/>
      <c r="AE778" s="8"/>
      <c r="AF778" s="8"/>
      <c r="AG778" s="8"/>
      <c r="AH778" s="8"/>
      <c r="AI778" s="8"/>
      <c r="AJ778" s="5"/>
      <c r="AK778" s="8">
        <v>0.82397113291172719</v>
      </c>
      <c r="AL778" s="8"/>
      <c r="AM778" s="8"/>
      <c r="AN778" s="8"/>
      <c r="AO778" s="8"/>
      <c r="AP778" s="8"/>
      <c r="AQ778" s="9"/>
      <c r="AR778" s="8"/>
      <c r="AS778" s="8"/>
      <c r="AT778" s="8"/>
      <c r="AU778" s="5">
        <v>0</v>
      </c>
      <c r="AV778" s="5"/>
      <c r="AW778" s="5"/>
      <c r="AX778" s="5"/>
      <c r="AY778" s="5">
        <v>0</v>
      </c>
      <c r="AZ778" s="5"/>
      <c r="BA778" s="5"/>
      <c r="BB778" s="5"/>
      <c r="BC778" s="5"/>
      <c r="BD778" s="5"/>
      <c r="BE778" s="5"/>
      <c r="BF778" s="5">
        <v>0</v>
      </c>
      <c r="BG778" s="5">
        <v>0</v>
      </c>
      <c r="BH778" s="5"/>
      <c r="BI778" s="8"/>
      <c r="BJ778" s="5"/>
      <c r="BK778" s="5"/>
      <c r="BL778" s="5"/>
      <c r="BM778" s="8"/>
      <c r="BN778" s="8"/>
      <c r="BO778" s="7"/>
      <c r="BP778" s="5"/>
      <c r="BQ778" s="5"/>
      <c r="BR778" s="5"/>
      <c r="BS778" s="5"/>
      <c r="BT778" s="7"/>
      <c r="BU778" s="7"/>
      <c r="BV778" s="7"/>
      <c r="BW778" s="7"/>
      <c r="BX778" s="7"/>
      <c r="BY778" s="7"/>
      <c r="BZ778" s="7"/>
      <c r="CA778" s="5">
        <v>0</v>
      </c>
      <c r="CB778" s="5">
        <v>0</v>
      </c>
      <c r="CC778" s="5">
        <v>0</v>
      </c>
      <c r="CD778" s="5">
        <v>0</v>
      </c>
      <c r="CE778" s="5"/>
      <c r="CF778" s="5"/>
      <c r="CG778" s="5"/>
      <c r="CH778" s="5"/>
      <c r="CI778" s="5">
        <v>0</v>
      </c>
      <c r="CJ778" s="5"/>
      <c r="CK778" s="8"/>
      <c r="CL778" s="5"/>
      <c r="CM778" s="5"/>
      <c r="CN778" s="8"/>
      <c r="CO778" s="5"/>
      <c r="CP778" s="5"/>
      <c r="CQ778" s="5"/>
      <c r="CR778" s="8"/>
      <c r="CS778" s="8"/>
      <c r="CT778" s="8"/>
      <c r="CU778" s="8"/>
      <c r="CV778" s="8"/>
      <c r="CW778" s="8"/>
      <c r="CX778" s="8"/>
      <c r="CY778" s="8"/>
      <c r="CZ778" s="8"/>
      <c r="DA778" s="8"/>
      <c r="DB778" s="8"/>
      <c r="DC778" s="8"/>
      <c r="DD778" s="8"/>
      <c r="DE778" s="8"/>
      <c r="DF778" s="8"/>
      <c r="DG778" s="8"/>
      <c r="DH778" s="8"/>
      <c r="DI778" s="8"/>
      <c r="DJ778" s="8"/>
      <c r="DK778" s="8"/>
      <c r="DL778" s="8"/>
      <c r="DM778" s="8"/>
      <c r="DN778" s="8"/>
      <c r="DO778" s="8"/>
      <c r="DP778" s="8"/>
      <c r="DQ778" s="8"/>
      <c r="DR778" s="8"/>
      <c r="DS778" s="8"/>
      <c r="DT778" s="8"/>
      <c r="DU778" s="8"/>
      <c r="DV778" s="8"/>
      <c r="DW778" s="8"/>
      <c r="DX778" s="8"/>
      <c r="DY778" s="8"/>
      <c r="DZ778" s="8"/>
      <c r="EA778" s="8"/>
      <c r="EB778" s="8"/>
      <c r="EC778" s="8"/>
      <c r="ED778" s="8"/>
      <c r="EE778" s="8"/>
      <c r="EF778" s="8"/>
      <c r="EG778" s="8"/>
      <c r="EH778" s="8"/>
      <c r="EI778" s="8"/>
      <c r="EJ778" s="8"/>
      <c r="EK778" s="8"/>
      <c r="EL778" s="8"/>
      <c r="EM778" s="8"/>
      <c r="EN778" s="8"/>
      <c r="EO778" s="8"/>
      <c r="EP778" s="8"/>
      <c r="EQ778" s="8"/>
      <c r="ER778" s="8"/>
      <c r="ES778" s="8"/>
      <c r="ET778" s="8"/>
      <c r="EU778" s="8"/>
      <c r="EV778" s="8"/>
      <c r="EW778" s="8"/>
      <c r="EX778" s="8"/>
      <c r="EY778" s="8"/>
      <c r="EZ778" s="8"/>
      <c r="FA778" s="8"/>
      <c r="FB778" s="8"/>
      <c r="FC778" s="8"/>
      <c r="FD778" s="8"/>
      <c r="FE778" s="8"/>
      <c r="FF778" s="8"/>
      <c r="FG778" s="8"/>
      <c r="FH778" s="8"/>
      <c r="FI778" s="8"/>
      <c r="FJ778" s="8"/>
    </row>
    <row r="779" spans="1:166" x14ac:dyDescent="0.25">
      <c r="A779" t="s">
        <v>137</v>
      </c>
      <c r="C779" s="6">
        <v>39869</v>
      </c>
      <c r="D779" s="5"/>
      <c r="E779" s="6"/>
      <c r="G779">
        <v>49</v>
      </c>
      <c r="H779" t="s">
        <v>114</v>
      </c>
      <c r="I779" s="7">
        <v>8.3000000000000007</v>
      </c>
      <c r="J779">
        <v>750</v>
      </c>
      <c r="K779" s="5">
        <f t="shared" si="12"/>
        <v>160.64257028112448</v>
      </c>
      <c r="L779" s="5"/>
      <c r="M779" s="8"/>
      <c r="N779" s="7">
        <v>12.95</v>
      </c>
      <c r="O779" s="7"/>
      <c r="P779" s="7"/>
      <c r="Q779" s="5"/>
      <c r="R779" s="5"/>
      <c r="S779" s="5"/>
      <c r="T779" s="5"/>
      <c r="U779" s="5"/>
      <c r="V779" s="5"/>
      <c r="W779" s="5"/>
      <c r="X779" s="8"/>
      <c r="Y779" s="8"/>
      <c r="Z779" s="8"/>
      <c r="AA779" s="8"/>
      <c r="AB779" s="8"/>
      <c r="AC779" s="5"/>
      <c r="AD779" s="8"/>
      <c r="AE779" s="8"/>
      <c r="AF779" s="8"/>
      <c r="AG779" s="8"/>
      <c r="AH779" s="8"/>
      <c r="AI779" s="8"/>
      <c r="AJ779" s="5"/>
      <c r="AK779" s="8"/>
      <c r="AL779" s="8"/>
      <c r="AM779" s="8"/>
      <c r="AN779" s="8"/>
      <c r="AO779" s="8"/>
      <c r="AP779" s="8"/>
      <c r="AQ779" s="9"/>
      <c r="AR779" s="8"/>
      <c r="AS779" s="8"/>
      <c r="AT779" s="8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8"/>
      <c r="BJ779" s="5"/>
      <c r="BK779" s="5"/>
      <c r="BL779" s="5"/>
      <c r="BM779" s="8"/>
      <c r="BN779" s="8"/>
      <c r="BO779" s="7"/>
      <c r="BP779" s="5"/>
      <c r="BQ779" s="5"/>
      <c r="BR779" s="5"/>
      <c r="BS779" s="5"/>
      <c r="BT779" s="7"/>
      <c r="BU779" s="7"/>
      <c r="BV779" s="7"/>
      <c r="BW779" s="7"/>
      <c r="BX779" s="7"/>
      <c r="BY779" s="7"/>
      <c r="BZ779" s="7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8"/>
      <c r="CL779" s="5"/>
      <c r="CM779" s="5"/>
      <c r="CN779" s="8"/>
      <c r="CO779" s="5"/>
      <c r="CP779" s="5"/>
      <c r="CQ779" s="5"/>
      <c r="CR779" s="8"/>
      <c r="CS779" s="8"/>
      <c r="CT779" s="8"/>
      <c r="CU779" s="8"/>
      <c r="CV779" s="8"/>
      <c r="CW779" s="8"/>
      <c r="CX779" s="8"/>
      <c r="CY779" s="8"/>
      <c r="CZ779" s="8"/>
      <c r="DA779" s="8"/>
      <c r="DB779" s="8"/>
      <c r="DC779" s="8"/>
      <c r="DD779" s="8"/>
      <c r="DE779" s="8"/>
      <c r="DF779" s="8"/>
      <c r="DG779" s="8"/>
      <c r="DH779" s="8"/>
      <c r="DI779" s="8"/>
      <c r="DJ779" s="8"/>
      <c r="DK779" s="8"/>
      <c r="DL779" s="8"/>
      <c r="DM779" s="8"/>
      <c r="DN779" s="8"/>
      <c r="DO779" s="8"/>
      <c r="DP779" s="8"/>
      <c r="DQ779" s="8"/>
      <c r="DR779" s="8"/>
      <c r="DS779" s="8"/>
      <c r="DT779" s="8"/>
      <c r="DU779" s="8"/>
      <c r="DV779" s="8"/>
      <c r="DW779" s="8"/>
      <c r="DX779" s="8"/>
      <c r="DY779" s="8"/>
      <c r="DZ779" s="8"/>
      <c r="EA779" s="8"/>
      <c r="EB779" s="8"/>
      <c r="EC779" s="8"/>
      <c r="ED779" s="8"/>
      <c r="EE779" s="8"/>
      <c r="EF779" s="8"/>
      <c r="EG779" s="8"/>
      <c r="EH779" s="8"/>
      <c r="EI779" s="8"/>
      <c r="EJ779" s="8"/>
      <c r="EK779" s="8"/>
      <c r="EL779" s="8"/>
      <c r="EM779" s="8"/>
      <c r="EN779" s="8"/>
      <c r="EO779" s="8"/>
      <c r="EP779" s="8"/>
      <c r="EQ779" s="8"/>
      <c r="ER779" s="8"/>
      <c r="ES779" s="8"/>
      <c r="ET779" s="8"/>
      <c r="EU779" s="8"/>
      <c r="EV779" s="8"/>
      <c r="EW779" s="8"/>
      <c r="EX779" s="8"/>
      <c r="EY779" s="8"/>
      <c r="EZ779" s="8"/>
      <c r="FA779" s="8"/>
      <c r="FB779" s="8"/>
      <c r="FC779" s="8"/>
      <c r="FD779" s="8"/>
      <c r="FE779" s="8"/>
      <c r="FF779" s="8"/>
      <c r="FG779" s="8"/>
      <c r="FH779" s="8"/>
      <c r="FI779" s="8"/>
      <c r="FJ779" s="8"/>
    </row>
    <row r="780" spans="1:166" x14ac:dyDescent="0.25">
      <c r="A780" t="s">
        <v>137</v>
      </c>
      <c r="C780" s="6">
        <v>39874</v>
      </c>
      <c r="D780" s="5"/>
      <c r="E780" s="6"/>
      <c r="G780">
        <v>54</v>
      </c>
      <c r="H780" t="s">
        <v>114</v>
      </c>
      <c r="I780" s="7">
        <v>8.3000000000000007</v>
      </c>
      <c r="J780">
        <v>750</v>
      </c>
      <c r="K780" s="5">
        <f t="shared" si="12"/>
        <v>160.64257028112448</v>
      </c>
      <c r="L780" s="5"/>
      <c r="M780" s="8"/>
      <c r="N780" s="7">
        <v>12.7</v>
      </c>
      <c r="O780" s="7"/>
      <c r="P780" s="7"/>
      <c r="Q780" s="5"/>
      <c r="R780" s="5"/>
      <c r="S780" s="5"/>
      <c r="T780" s="5"/>
      <c r="U780" s="5"/>
      <c r="V780" s="5"/>
      <c r="W780" s="5"/>
      <c r="X780" s="8"/>
      <c r="Y780" s="8"/>
      <c r="Z780" s="8"/>
      <c r="AA780" s="8"/>
      <c r="AB780" s="8"/>
      <c r="AC780" s="5">
        <v>78.092426884862007</v>
      </c>
      <c r="AD780" s="8"/>
      <c r="AE780" s="8"/>
      <c r="AF780" s="8"/>
      <c r="AG780" s="8"/>
      <c r="AH780" s="8"/>
      <c r="AI780" s="8"/>
      <c r="AJ780" s="5">
        <v>111.76740573487628</v>
      </c>
      <c r="AK780" s="8">
        <v>1.4407786076512719</v>
      </c>
      <c r="AL780" s="8"/>
      <c r="AM780" s="8"/>
      <c r="AN780" s="8"/>
      <c r="AO780" s="8"/>
      <c r="AP780" s="8"/>
      <c r="AQ780" s="9">
        <f>AK780/AJ780</f>
        <v>1.2890865616662394E-2</v>
      </c>
      <c r="AR780" s="8"/>
      <c r="AS780" s="8"/>
      <c r="AT780" s="8"/>
      <c r="AU780" s="5">
        <v>7.0231958126583134</v>
      </c>
      <c r="AV780" s="5"/>
      <c r="AW780" s="5"/>
      <c r="AX780" s="5"/>
      <c r="AY780" s="5">
        <v>0</v>
      </c>
      <c r="AZ780" s="5"/>
      <c r="BA780" s="5"/>
      <c r="BB780" s="5"/>
      <c r="BC780" s="5"/>
      <c r="BD780" s="5"/>
      <c r="BE780" s="5"/>
      <c r="BF780" s="5">
        <v>0</v>
      </c>
      <c r="BG780" s="5">
        <v>0</v>
      </c>
      <c r="BH780" s="5">
        <v>7.0231958126583134</v>
      </c>
      <c r="BI780" s="8"/>
      <c r="BJ780" s="5"/>
      <c r="BK780" s="5">
        <f>AC780+AJ780+BH780</f>
        <v>196.8830284323966</v>
      </c>
      <c r="BL780" s="5"/>
      <c r="BM780" s="8">
        <f>BH780/BK780</f>
        <v>3.5671920878999772E-2</v>
      </c>
      <c r="BN780" s="8"/>
      <c r="BO780" s="7"/>
      <c r="BP780" s="5"/>
      <c r="BQ780" s="5"/>
      <c r="BR780" s="5"/>
      <c r="BS780" s="5"/>
      <c r="BT780" s="7"/>
      <c r="BU780" s="7"/>
      <c r="BV780" s="7"/>
      <c r="BW780" s="7"/>
      <c r="BX780" s="8">
        <f>AC780/BK780</f>
        <v>0.39664377121096789</v>
      </c>
      <c r="BY780" s="8">
        <f>AJ780/BK780</f>
        <v>0.56768430791003233</v>
      </c>
      <c r="BZ780" s="8">
        <f>BH780/BK780</f>
        <v>3.5671920878999772E-2</v>
      </c>
      <c r="CA780" s="5">
        <v>115.43125498941289</v>
      </c>
      <c r="CB780" s="5">
        <v>115.43125498941289</v>
      </c>
      <c r="CC780" s="5">
        <v>0</v>
      </c>
      <c r="CD780" s="5">
        <v>0</v>
      </c>
      <c r="CE780" s="5"/>
      <c r="CF780" s="5"/>
      <c r="CG780" s="5"/>
      <c r="CH780" s="5"/>
      <c r="CI780" s="5">
        <v>0</v>
      </c>
      <c r="CJ780" s="5"/>
      <c r="CK780" s="8"/>
      <c r="CL780" s="5"/>
      <c r="CM780" s="5"/>
      <c r="CN780" s="8"/>
      <c r="CO780" s="5"/>
      <c r="CP780" s="5"/>
      <c r="CQ780" s="5"/>
      <c r="CR780" s="8"/>
      <c r="CS780" s="8"/>
      <c r="CT780" s="8"/>
      <c r="CU780" s="8"/>
      <c r="CV780" s="8"/>
      <c r="CW780" s="8"/>
      <c r="CX780" s="8"/>
      <c r="CY780" s="8"/>
      <c r="CZ780" s="8"/>
      <c r="DA780" s="8"/>
      <c r="DB780" s="8"/>
      <c r="DC780" s="8"/>
      <c r="DD780" s="8"/>
      <c r="DE780" s="8"/>
      <c r="DF780" s="8"/>
      <c r="DG780" s="8"/>
      <c r="DH780" s="8"/>
      <c r="DI780" s="8"/>
      <c r="DJ780" s="8"/>
      <c r="DK780" s="8"/>
      <c r="DL780" s="8"/>
      <c r="DM780" s="8"/>
      <c r="DN780" s="8"/>
      <c r="DO780" s="8"/>
      <c r="DP780" s="8"/>
      <c r="DQ780" s="8"/>
      <c r="DR780" s="8"/>
      <c r="DS780" s="8"/>
      <c r="DT780" s="8"/>
      <c r="DU780" s="8"/>
      <c r="DV780" s="8"/>
      <c r="DW780" s="8"/>
      <c r="DX780" s="8"/>
      <c r="DY780" s="8"/>
      <c r="DZ780" s="8"/>
      <c r="EA780" s="8"/>
      <c r="EB780" s="8"/>
      <c r="EC780" s="8"/>
      <c r="ED780" s="8"/>
      <c r="EE780" s="8"/>
      <c r="EF780" s="8"/>
      <c r="EG780" s="8"/>
      <c r="EH780" s="8"/>
      <c r="EI780" s="8"/>
      <c r="EJ780" s="8"/>
      <c r="EK780" s="8"/>
      <c r="EL780" s="8"/>
      <c r="EM780" s="8"/>
      <c r="EN780" s="8"/>
      <c r="EO780" s="8"/>
      <c r="EP780" s="8"/>
      <c r="EQ780" s="8"/>
      <c r="ER780" s="8"/>
      <c r="ES780" s="8"/>
      <c r="ET780" s="8"/>
      <c r="EU780" s="8"/>
      <c r="EV780" s="8"/>
      <c r="EW780" s="8"/>
      <c r="EX780" s="8"/>
      <c r="EY780" s="8"/>
      <c r="EZ780" s="8"/>
      <c r="FA780" s="8"/>
      <c r="FB780" s="8"/>
      <c r="FC780" s="8"/>
      <c r="FD780" s="8"/>
      <c r="FE780" s="8"/>
      <c r="FF780" s="8"/>
      <c r="FG780" s="8"/>
      <c r="FH780" s="8"/>
      <c r="FI780" s="8"/>
      <c r="FJ780" s="8"/>
    </row>
    <row r="781" spans="1:166" x14ac:dyDescent="0.25">
      <c r="A781" t="s">
        <v>137</v>
      </c>
      <c r="C781" s="6">
        <v>39877</v>
      </c>
      <c r="D781" s="5">
        <v>4</v>
      </c>
      <c r="E781" t="s">
        <v>206</v>
      </c>
      <c r="F781" t="s">
        <v>13</v>
      </c>
      <c r="G781">
        <v>57</v>
      </c>
      <c r="H781" t="s">
        <v>114</v>
      </c>
      <c r="I781" s="7">
        <v>8.3000000000000007</v>
      </c>
      <c r="J781">
        <v>750</v>
      </c>
      <c r="K781" s="5">
        <f t="shared" si="12"/>
        <v>160.64257028112448</v>
      </c>
      <c r="L781" s="5"/>
      <c r="M781" s="8"/>
      <c r="N781" s="8"/>
      <c r="O781" s="8"/>
      <c r="P781" s="8"/>
      <c r="Q781" s="5"/>
      <c r="R781" s="5"/>
      <c r="S781" s="5">
        <v>57</v>
      </c>
      <c r="T781" s="5"/>
      <c r="U781" s="5"/>
      <c r="V781" s="5"/>
      <c r="W781" s="5"/>
      <c r="X781" s="8"/>
      <c r="Y781" s="8"/>
      <c r="Z781" s="8"/>
      <c r="AA781" s="8"/>
      <c r="AB781" s="8"/>
      <c r="AC781" s="5"/>
      <c r="AD781" s="8"/>
      <c r="AE781" s="8"/>
      <c r="AF781" s="8"/>
      <c r="AG781" s="8"/>
      <c r="AH781" s="8"/>
      <c r="AI781" s="8"/>
      <c r="AJ781" s="5"/>
      <c r="AK781" s="8"/>
      <c r="AL781" s="8"/>
      <c r="AM781" s="8"/>
      <c r="AN781" s="8"/>
      <c r="AO781" s="8"/>
      <c r="AP781" s="8"/>
      <c r="AQ781" s="9"/>
      <c r="AR781" s="8"/>
      <c r="AS781" s="8"/>
      <c r="AT781" s="8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8"/>
      <c r="BJ781" s="5"/>
      <c r="BK781" s="5"/>
      <c r="BL781" s="5"/>
      <c r="BM781" s="8"/>
      <c r="BN781" s="8"/>
      <c r="BO781" s="7"/>
      <c r="BP781" s="5"/>
      <c r="BQ781" s="5"/>
      <c r="BR781" s="5"/>
      <c r="BS781" s="5"/>
      <c r="BT781" s="7"/>
      <c r="BU781" s="7"/>
      <c r="BV781" s="7"/>
      <c r="BW781" s="7"/>
      <c r="BX781" s="7"/>
      <c r="BY781" s="7"/>
      <c r="BZ781" s="7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8"/>
      <c r="CL781" s="5"/>
      <c r="CM781" s="5"/>
      <c r="CN781" s="8"/>
      <c r="CO781" s="5"/>
      <c r="CP781" s="5"/>
      <c r="CQ781" s="5"/>
      <c r="CR781" s="8"/>
      <c r="CS781" s="8"/>
      <c r="CT781" s="8"/>
      <c r="CU781" s="8"/>
      <c r="CV781" s="8"/>
      <c r="CW781" s="8"/>
      <c r="CX781" s="8"/>
      <c r="CY781" s="8"/>
      <c r="CZ781" s="8"/>
      <c r="DA781" s="8"/>
      <c r="DB781" s="8"/>
      <c r="DC781" s="8"/>
      <c r="DD781" s="8"/>
      <c r="DE781" s="8"/>
      <c r="DF781" s="8"/>
      <c r="DG781" s="8"/>
      <c r="DH781" s="8"/>
      <c r="DI781" s="8"/>
      <c r="DJ781" s="8"/>
      <c r="DK781" s="8"/>
      <c r="DL781" s="8"/>
      <c r="DM781" s="8"/>
      <c r="DN781" s="8"/>
      <c r="DO781" s="8"/>
      <c r="DP781" s="8"/>
      <c r="DQ781" s="8"/>
      <c r="DR781" s="8"/>
      <c r="DS781" s="8"/>
      <c r="DT781" s="8"/>
      <c r="DU781" s="8"/>
      <c r="DV781" s="8"/>
      <c r="DW781" s="8"/>
      <c r="DX781" s="8"/>
      <c r="DY781" s="8"/>
      <c r="DZ781" s="8"/>
      <c r="EA781" s="8"/>
      <c r="EB781" s="8"/>
      <c r="EC781" s="8"/>
      <c r="ED781" s="8"/>
      <c r="EE781" s="8"/>
      <c r="EF781" s="8"/>
      <c r="EG781" s="8"/>
      <c r="EH781" s="8"/>
      <c r="EI781" s="8"/>
      <c r="EJ781" s="8"/>
      <c r="EK781" s="8"/>
      <c r="EL781" s="8"/>
      <c r="EM781" s="8"/>
      <c r="EN781" s="8"/>
      <c r="EO781" s="8"/>
      <c r="EP781" s="8"/>
      <c r="EQ781" s="8"/>
      <c r="ER781" s="8"/>
      <c r="ES781" s="8"/>
      <c r="ET781" s="8"/>
      <c r="EU781" s="8"/>
      <c r="EV781" s="8"/>
      <c r="EW781" s="8"/>
      <c r="EX781" s="8"/>
      <c r="EY781" s="8"/>
      <c r="EZ781" s="8"/>
      <c r="FA781" s="8"/>
      <c r="FB781" s="8"/>
      <c r="FC781" s="8"/>
      <c r="FD781" s="8"/>
      <c r="FE781" s="8"/>
      <c r="FF781" s="8"/>
      <c r="FG781" s="8"/>
      <c r="FH781" s="8"/>
      <c r="FI781" s="8"/>
      <c r="FJ781" s="8"/>
    </row>
    <row r="782" spans="1:166" x14ac:dyDescent="0.25">
      <c r="A782" t="s">
        <v>137</v>
      </c>
      <c r="C782" s="6">
        <v>39884</v>
      </c>
      <c r="D782" s="5"/>
      <c r="E782" s="6"/>
      <c r="G782">
        <v>64</v>
      </c>
      <c r="H782" t="s">
        <v>114</v>
      </c>
      <c r="I782" s="7">
        <v>8.3000000000000007</v>
      </c>
      <c r="J782">
        <v>750</v>
      </c>
      <c r="K782" s="5">
        <f t="shared" si="12"/>
        <v>160.64257028112448</v>
      </c>
      <c r="L782" s="5"/>
      <c r="M782" s="8"/>
      <c r="N782" s="7">
        <v>14.95</v>
      </c>
      <c r="O782" s="7"/>
      <c r="P782" s="7"/>
      <c r="Q782" s="5"/>
      <c r="R782" s="5"/>
      <c r="S782" s="5"/>
      <c r="T782" s="5"/>
      <c r="U782" s="5"/>
      <c r="V782" s="5"/>
      <c r="W782" s="5"/>
      <c r="X782" s="8"/>
      <c r="Y782" s="8"/>
      <c r="Z782" s="8"/>
      <c r="AA782" s="8"/>
      <c r="AB782" s="8"/>
      <c r="AC782" s="5"/>
      <c r="AD782" s="8"/>
      <c r="AE782" s="8"/>
      <c r="AF782" s="8"/>
      <c r="AG782" s="8"/>
      <c r="AH782" s="8"/>
      <c r="AI782" s="8"/>
      <c r="AJ782" s="5"/>
      <c r="AK782" s="8"/>
      <c r="AL782" s="8"/>
      <c r="AM782" s="8"/>
      <c r="AN782" s="8"/>
      <c r="AO782" s="8"/>
      <c r="AP782" s="8"/>
      <c r="AQ782" s="9"/>
      <c r="AR782" s="8"/>
      <c r="AS782" s="8"/>
      <c r="AT782" s="8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8"/>
      <c r="BJ782" s="5"/>
      <c r="BK782" s="5"/>
      <c r="BL782" s="5"/>
      <c r="BM782" s="8"/>
      <c r="BN782" s="8"/>
      <c r="BO782" s="7"/>
      <c r="BP782" s="5"/>
      <c r="BQ782" s="5"/>
      <c r="BR782" s="5"/>
      <c r="BS782" s="5"/>
      <c r="BT782" s="7"/>
      <c r="BU782" s="7"/>
      <c r="BV782" s="7"/>
      <c r="BW782" s="7"/>
      <c r="BX782" s="7"/>
      <c r="BY782" s="7"/>
      <c r="BZ782" s="7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8"/>
      <c r="CL782" s="5"/>
      <c r="CM782" s="5"/>
      <c r="CN782" s="8"/>
      <c r="CO782" s="5"/>
      <c r="CP782" s="5"/>
      <c r="CQ782" s="5"/>
      <c r="CR782" s="8"/>
      <c r="CS782" s="8"/>
      <c r="CT782" s="8"/>
      <c r="CU782" s="8"/>
      <c r="CV782" s="8"/>
      <c r="CW782" s="8"/>
      <c r="CX782" s="8"/>
      <c r="CY782" s="8"/>
      <c r="CZ782" s="8"/>
      <c r="DA782" s="8"/>
      <c r="DB782" s="8"/>
      <c r="DC782" s="8"/>
      <c r="DD782" s="8"/>
      <c r="DE782" s="8"/>
      <c r="DF782" s="8"/>
      <c r="DG782" s="8"/>
      <c r="DH782" s="8"/>
      <c r="DI782" s="8"/>
      <c r="DJ782" s="8"/>
      <c r="DK782" s="8"/>
      <c r="DL782" s="8"/>
      <c r="DM782" s="8"/>
      <c r="DN782" s="8"/>
      <c r="DO782" s="8"/>
      <c r="DP782" s="8"/>
      <c r="DQ782" s="8"/>
      <c r="DR782" s="8"/>
      <c r="DS782" s="8"/>
      <c r="DT782" s="8"/>
      <c r="DU782" s="8"/>
      <c r="DV782" s="8"/>
      <c r="DW782" s="8"/>
      <c r="DX782" s="8"/>
      <c r="DY782" s="8"/>
      <c r="DZ782" s="8"/>
      <c r="EA782" s="8"/>
      <c r="EB782" s="8"/>
      <c r="EC782" s="8"/>
      <c r="ED782" s="8"/>
      <c r="EE782" s="8"/>
      <c r="EF782" s="8"/>
      <c r="EG782" s="8"/>
      <c r="EH782" s="8"/>
      <c r="EI782" s="8"/>
      <c r="EJ782" s="8"/>
      <c r="EK782" s="8"/>
      <c r="EL782" s="8"/>
      <c r="EM782" s="8"/>
      <c r="EN782" s="8"/>
      <c r="EO782" s="8"/>
      <c r="EP782" s="8"/>
      <c r="EQ782" s="8"/>
      <c r="ER782" s="8"/>
      <c r="ES782" s="8"/>
      <c r="ET782" s="8"/>
      <c r="EU782" s="8"/>
      <c r="EV782" s="8"/>
      <c r="EW782" s="8"/>
      <c r="EX782" s="8"/>
      <c r="EY782" s="8"/>
      <c r="EZ782" s="8"/>
      <c r="FA782" s="8"/>
      <c r="FB782" s="8"/>
      <c r="FC782" s="8"/>
      <c r="FD782" s="8"/>
      <c r="FE782" s="8"/>
      <c r="FF782" s="8"/>
      <c r="FG782" s="8"/>
      <c r="FH782" s="8"/>
      <c r="FI782" s="8"/>
      <c r="FJ782" s="8"/>
    </row>
    <row r="783" spans="1:166" x14ac:dyDescent="0.25">
      <c r="A783" t="s">
        <v>137</v>
      </c>
      <c r="C783" s="6">
        <v>39890</v>
      </c>
      <c r="D783" s="5"/>
      <c r="E783" s="6"/>
      <c r="G783">
        <v>70</v>
      </c>
      <c r="H783" t="s">
        <v>114</v>
      </c>
      <c r="I783" s="7">
        <v>8.3000000000000007</v>
      </c>
      <c r="J783">
        <v>750</v>
      </c>
      <c r="K783" s="5">
        <f t="shared" si="12"/>
        <v>160.64257028112448</v>
      </c>
      <c r="L783" s="5"/>
      <c r="M783" s="8"/>
      <c r="N783" s="7">
        <v>14.7</v>
      </c>
      <c r="O783" s="7"/>
      <c r="P783" s="7"/>
      <c r="Q783" s="5"/>
      <c r="R783" s="5"/>
      <c r="S783" s="5"/>
      <c r="T783" s="5"/>
      <c r="U783" s="5"/>
      <c r="V783" s="5"/>
      <c r="W783" s="5"/>
      <c r="X783" s="8"/>
      <c r="Y783" s="8"/>
      <c r="Z783" s="8"/>
      <c r="AA783" s="8"/>
      <c r="AB783" s="8"/>
      <c r="AC783" s="5">
        <v>190.6477100214062</v>
      </c>
      <c r="AD783" s="8"/>
      <c r="AE783" s="8"/>
      <c r="AF783" s="8"/>
      <c r="AG783" s="8"/>
      <c r="AH783" s="8"/>
      <c r="AI783" s="8"/>
      <c r="AJ783" s="5">
        <v>166.94448091105653</v>
      </c>
      <c r="AK783" s="8">
        <v>2.5406897659329464</v>
      </c>
      <c r="AL783" s="8"/>
      <c r="AM783" s="8"/>
      <c r="AN783" s="8"/>
      <c r="AO783" s="8"/>
      <c r="AP783" s="8"/>
      <c r="AQ783" s="9">
        <f>AK783/AJ783</f>
        <v>1.5218770647988995E-2</v>
      </c>
      <c r="AR783" s="8"/>
      <c r="AS783" s="8"/>
      <c r="AT783" s="8"/>
      <c r="AU783" s="5">
        <v>31.09770253430856</v>
      </c>
      <c r="AV783" s="5"/>
      <c r="AW783" s="5"/>
      <c r="AX783" s="5"/>
      <c r="AY783" s="5">
        <v>22.90840642590781</v>
      </c>
      <c r="AZ783" s="5"/>
      <c r="BA783" s="5"/>
      <c r="BB783" s="5"/>
      <c r="BC783" s="5"/>
      <c r="BD783" s="5"/>
      <c r="BE783" s="5"/>
      <c r="BF783" s="5">
        <v>0</v>
      </c>
      <c r="BG783" s="5">
        <v>0</v>
      </c>
      <c r="BH783" s="5">
        <v>54.006108960216373</v>
      </c>
      <c r="BI783" s="8"/>
      <c r="BJ783" s="5"/>
      <c r="BK783" s="5">
        <f>AC783+AJ783+BH783</f>
        <v>411.59829989267905</v>
      </c>
      <c r="BL783" s="5"/>
      <c r="BM783" s="8">
        <f>BH783/BK783</f>
        <v>0.13121071922381125</v>
      </c>
      <c r="BN783" s="8"/>
      <c r="BO783" s="7"/>
      <c r="BP783" s="5"/>
      <c r="BQ783" s="5"/>
      <c r="BR783" s="5"/>
      <c r="BS783" s="5"/>
      <c r="BT783" s="7"/>
      <c r="BU783" s="7"/>
      <c r="BV783" s="7"/>
      <c r="BW783" s="7"/>
      <c r="BX783" s="8">
        <f>AC783/BK783</f>
        <v>0.46318876941696807</v>
      </c>
      <c r="BY783" s="8">
        <f>AJ783/BK783</f>
        <v>0.40560051135922076</v>
      </c>
      <c r="BZ783" s="8">
        <f>BH783/BK783</f>
        <v>0.13121071922381125</v>
      </c>
      <c r="CA783" s="5">
        <v>269.7416711827774</v>
      </c>
      <c r="CB783" s="5">
        <v>238.01224279234782</v>
      </c>
      <c r="CC783" s="5">
        <v>31.729428390429547</v>
      </c>
      <c r="CD783" s="5">
        <v>0</v>
      </c>
      <c r="CE783" s="5"/>
      <c r="CF783" s="5"/>
      <c r="CG783" s="5"/>
      <c r="CH783" s="5"/>
      <c r="CI783" s="5">
        <v>0</v>
      </c>
      <c r="CJ783" s="5"/>
      <c r="CK783" s="8"/>
      <c r="CL783" s="5"/>
      <c r="CM783" s="5"/>
      <c r="CN783" s="8"/>
      <c r="CO783" s="5"/>
      <c r="CP783" s="5"/>
      <c r="CQ783" s="5"/>
      <c r="CR783" s="8"/>
      <c r="CS783" s="8"/>
      <c r="CT783" s="8"/>
      <c r="CU783" s="8"/>
      <c r="CV783" s="8"/>
      <c r="CW783" s="8"/>
      <c r="CX783" s="8"/>
      <c r="CY783" s="8"/>
      <c r="CZ783" s="8"/>
      <c r="DA783" s="8"/>
      <c r="DB783" s="8"/>
      <c r="DC783" s="8"/>
      <c r="DD783" s="8"/>
      <c r="DE783" s="8"/>
      <c r="DF783" s="8"/>
      <c r="DG783" s="8"/>
      <c r="DH783" s="8"/>
      <c r="DI783" s="8"/>
      <c r="DJ783" s="8"/>
      <c r="DK783" s="8"/>
      <c r="DL783" s="8"/>
      <c r="DM783" s="8"/>
      <c r="DN783" s="8"/>
      <c r="DO783" s="8"/>
      <c r="DP783" s="8"/>
      <c r="DQ783" s="8"/>
      <c r="DR783" s="8"/>
      <c r="DS783" s="8"/>
      <c r="DT783" s="8"/>
      <c r="DU783" s="8"/>
      <c r="DV783" s="8"/>
      <c r="DW783" s="8"/>
      <c r="DX783" s="8"/>
      <c r="DY783" s="8"/>
      <c r="DZ783" s="8"/>
      <c r="EA783" s="8"/>
      <c r="EB783" s="8"/>
      <c r="EC783" s="8"/>
      <c r="ED783" s="8"/>
      <c r="EE783" s="8"/>
      <c r="EF783" s="8"/>
      <c r="EG783" s="8"/>
      <c r="EH783" s="8"/>
      <c r="EI783" s="8"/>
      <c r="EJ783" s="8"/>
      <c r="EK783" s="8"/>
      <c r="EL783" s="8"/>
      <c r="EM783" s="8"/>
      <c r="EN783" s="8"/>
      <c r="EO783" s="8"/>
      <c r="EP783" s="8"/>
      <c r="EQ783" s="8"/>
      <c r="ER783" s="8"/>
      <c r="ES783" s="8"/>
      <c r="ET783" s="8"/>
      <c r="EU783" s="8"/>
      <c r="EV783" s="8"/>
      <c r="EW783" s="8"/>
      <c r="EX783" s="8"/>
      <c r="EY783" s="8"/>
      <c r="EZ783" s="8"/>
      <c r="FA783" s="8"/>
      <c r="FB783" s="8"/>
      <c r="FC783" s="8"/>
      <c r="FD783" s="8"/>
      <c r="FE783" s="8"/>
      <c r="FF783" s="8"/>
      <c r="FG783" s="8"/>
      <c r="FH783" s="8"/>
      <c r="FI783" s="8"/>
      <c r="FJ783" s="8"/>
    </row>
    <row r="784" spans="1:166" x14ac:dyDescent="0.25">
      <c r="A784" t="s">
        <v>137</v>
      </c>
      <c r="C784" s="6">
        <v>39895</v>
      </c>
      <c r="D784" s="5"/>
      <c r="E784" s="6"/>
      <c r="G784">
        <v>75</v>
      </c>
      <c r="H784" t="s">
        <v>114</v>
      </c>
      <c r="I784" s="7">
        <v>8.3000000000000007</v>
      </c>
      <c r="J784">
        <v>750</v>
      </c>
      <c r="K784" s="5">
        <f t="shared" si="12"/>
        <v>160.64257028112448</v>
      </c>
      <c r="L784" s="5"/>
      <c r="M784" s="8"/>
      <c r="N784" s="7">
        <v>17.350000000000001</v>
      </c>
      <c r="O784" s="7"/>
      <c r="P784" s="7"/>
      <c r="Q784" s="5"/>
      <c r="R784" s="5"/>
      <c r="S784" s="5"/>
      <c r="T784" s="5"/>
      <c r="U784" s="5"/>
      <c r="V784" s="5"/>
      <c r="W784" s="5"/>
      <c r="X784" s="8"/>
      <c r="Y784" s="8"/>
      <c r="Z784" s="8"/>
      <c r="AA784" s="8"/>
      <c r="AB784" s="8"/>
      <c r="AC784" s="5"/>
      <c r="AD784" s="8"/>
      <c r="AE784" s="8"/>
      <c r="AF784" s="8"/>
      <c r="AG784" s="8"/>
      <c r="AH784" s="8"/>
      <c r="AI784" s="8"/>
      <c r="AJ784" s="5"/>
      <c r="AK784" s="8"/>
      <c r="AL784" s="8"/>
      <c r="AM784" s="8"/>
      <c r="AN784" s="8"/>
      <c r="AO784" s="8"/>
      <c r="AP784" s="8"/>
      <c r="AQ784" s="9"/>
      <c r="AR784" s="8"/>
      <c r="AS784" s="8"/>
      <c r="AT784" s="8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8"/>
      <c r="BJ784" s="5"/>
      <c r="BK784" s="5"/>
      <c r="BL784" s="5"/>
      <c r="BM784" s="8"/>
      <c r="BN784" s="8"/>
      <c r="BO784" s="7"/>
      <c r="BP784" s="5"/>
      <c r="BQ784" s="5"/>
      <c r="BR784" s="5"/>
      <c r="BS784" s="5"/>
      <c r="BT784" s="7"/>
      <c r="BU784" s="7"/>
      <c r="BV784" s="7"/>
      <c r="BW784" s="7"/>
      <c r="BX784" s="7"/>
      <c r="BY784" s="7"/>
      <c r="BZ784" s="7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8"/>
      <c r="CL784" s="5"/>
      <c r="CM784" s="5"/>
      <c r="CN784" s="8"/>
      <c r="CO784" s="5"/>
      <c r="CP784" s="5"/>
      <c r="CQ784" s="5"/>
      <c r="CR784" s="8"/>
      <c r="CS784" s="8"/>
      <c r="CT784" s="8"/>
      <c r="CU784" s="8"/>
      <c r="CV784" s="8"/>
      <c r="CW784" s="8"/>
      <c r="CX784" s="8"/>
      <c r="CY784" s="8"/>
      <c r="CZ784" s="8"/>
      <c r="DA784" s="8"/>
      <c r="DB784" s="8"/>
      <c r="DC784" s="8"/>
      <c r="DD784" s="8"/>
      <c r="DE784" s="8"/>
      <c r="DF784" s="8"/>
      <c r="DG784" s="8"/>
      <c r="DH784" s="8"/>
      <c r="DI784" s="8"/>
      <c r="DJ784" s="8"/>
      <c r="DK784" s="8"/>
      <c r="DL784" s="8"/>
      <c r="DM784" s="8"/>
      <c r="DN784" s="8"/>
      <c r="DO784" s="8"/>
      <c r="DP784" s="8"/>
      <c r="DQ784" s="8"/>
      <c r="DR784" s="8"/>
      <c r="DS784" s="8"/>
      <c r="DT784" s="8"/>
      <c r="DU784" s="8"/>
      <c r="DV784" s="8"/>
      <c r="DW784" s="8"/>
      <c r="DX784" s="8"/>
      <c r="DY784" s="8"/>
      <c r="DZ784" s="8"/>
      <c r="EA784" s="8"/>
      <c r="EB784" s="8"/>
      <c r="EC784" s="8"/>
      <c r="ED784" s="8"/>
      <c r="EE784" s="8"/>
      <c r="EF784" s="8"/>
      <c r="EG784" s="8"/>
      <c r="EH784" s="8"/>
      <c r="EI784" s="8"/>
      <c r="EJ784" s="8"/>
      <c r="EK784" s="8"/>
      <c r="EL784" s="8"/>
      <c r="EM784" s="8"/>
      <c r="EN784" s="8"/>
      <c r="EO784" s="8"/>
      <c r="EP784" s="8"/>
      <c r="EQ784" s="8"/>
      <c r="ER784" s="8"/>
      <c r="ES784" s="8"/>
      <c r="ET784" s="8"/>
      <c r="EU784" s="8"/>
      <c r="EV784" s="8"/>
      <c r="EW784" s="8"/>
      <c r="EX784" s="8"/>
      <c r="EY784" s="8"/>
      <c r="EZ784" s="8"/>
      <c r="FA784" s="8"/>
      <c r="FB784" s="8"/>
      <c r="FC784" s="8"/>
      <c r="FD784" s="8"/>
      <c r="FE784" s="8"/>
      <c r="FF784" s="8"/>
      <c r="FG784" s="8"/>
      <c r="FH784" s="8"/>
      <c r="FI784" s="8"/>
      <c r="FJ784" s="8"/>
    </row>
    <row r="785" spans="1:166" x14ac:dyDescent="0.25">
      <c r="A785" t="s">
        <v>137</v>
      </c>
      <c r="C785" s="6">
        <v>39903</v>
      </c>
      <c r="D785" s="5">
        <v>6</v>
      </c>
      <c r="E785" s="6" t="s">
        <v>239</v>
      </c>
      <c r="F785" t="s">
        <v>89</v>
      </c>
      <c r="G785">
        <v>83</v>
      </c>
      <c r="H785" t="s">
        <v>114</v>
      </c>
      <c r="I785" s="7">
        <v>8.3000000000000007</v>
      </c>
      <c r="J785">
        <v>750</v>
      </c>
      <c r="K785" s="5">
        <f t="shared" si="12"/>
        <v>160.64257028112448</v>
      </c>
      <c r="L785" s="5"/>
      <c r="M785" s="8"/>
      <c r="N785" s="7">
        <v>19.45</v>
      </c>
      <c r="O785" s="7"/>
      <c r="P785" s="7"/>
      <c r="Q785" s="5"/>
      <c r="R785" s="5"/>
      <c r="S785" s="5"/>
      <c r="T785" s="5"/>
      <c r="U785" s="5"/>
      <c r="V785" s="5"/>
      <c r="W785" s="5"/>
      <c r="X785" s="8"/>
      <c r="Y785" s="8"/>
      <c r="Z785" s="8"/>
      <c r="AA785" s="8"/>
      <c r="AB785" s="8"/>
      <c r="AC785" s="5">
        <v>371.68070103041885</v>
      </c>
      <c r="AD785" s="8"/>
      <c r="AE785" s="8"/>
      <c r="AF785" s="8"/>
      <c r="AG785" s="8"/>
      <c r="AH785" s="8"/>
      <c r="AI785" s="8"/>
      <c r="AJ785" s="5">
        <v>268.7826726226254</v>
      </c>
      <c r="AK785" s="8">
        <v>3.2810454150205448</v>
      </c>
      <c r="AL785" s="8"/>
      <c r="AM785" s="8"/>
      <c r="AN785" s="8"/>
      <c r="AO785" s="8"/>
      <c r="AP785" s="8"/>
      <c r="AQ785" s="9">
        <f>AK785/AJ785</f>
        <v>1.2207057036102838E-2</v>
      </c>
      <c r="AR785" s="8"/>
      <c r="AS785" s="8"/>
      <c r="AT785" s="8"/>
      <c r="AU785" s="5">
        <v>36.043163881742899</v>
      </c>
      <c r="AV785" s="5"/>
      <c r="AW785" s="5"/>
      <c r="AX785" s="5"/>
      <c r="AY785" s="5">
        <v>101.23467872746377</v>
      </c>
      <c r="AZ785" s="5"/>
      <c r="BA785" s="5"/>
      <c r="BB785" s="5"/>
      <c r="BC785" s="5"/>
      <c r="BD785" s="5"/>
      <c r="BE785" s="5"/>
      <c r="BF785" s="5">
        <v>0</v>
      </c>
      <c r="BG785" s="5">
        <v>0</v>
      </c>
      <c r="BH785" s="5">
        <v>137.27784260920666</v>
      </c>
      <c r="BI785" s="8"/>
      <c r="BJ785" s="5"/>
      <c r="BK785" s="5">
        <f>AC785+AJ785+BH785</f>
        <v>777.74121626225099</v>
      </c>
      <c r="BL785" s="5"/>
      <c r="BM785" s="8">
        <f>BH785/BK785</f>
        <v>0.1765083806011345</v>
      </c>
      <c r="BN785" s="8"/>
      <c r="BO785" s="7"/>
      <c r="BP785" s="5"/>
      <c r="BQ785" s="5"/>
      <c r="BR785" s="5"/>
      <c r="BS785" s="5"/>
      <c r="BT785" s="7"/>
      <c r="BU785" s="7"/>
      <c r="BV785" s="7"/>
      <c r="BW785" s="7"/>
      <c r="BX785" s="8">
        <f>AC785/BK785</f>
        <v>0.47789765189079259</v>
      </c>
      <c r="BY785" s="8">
        <f>AJ785/BK785</f>
        <v>0.34559396750807281</v>
      </c>
      <c r="BZ785" s="8">
        <f>BH785/BK785</f>
        <v>0.1765083806011345</v>
      </c>
      <c r="CA785" s="5">
        <v>348.22675445831374</v>
      </c>
      <c r="CB785" s="5">
        <v>232.61615083284744</v>
      </c>
      <c r="CC785" s="5">
        <v>115.6106036254663</v>
      </c>
      <c r="CD785" s="5">
        <v>0</v>
      </c>
      <c r="CE785" s="5"/>
      <c r="CF785" s="5"/>
      <c r="CG785" s="5"/>
      <c r="CH785" s="5"/>
      <c r="CI785" s="5">
        <v>0</v>
      </c>
      <c r="CJ785" s="5"/>
      <c r="CK785" s="8"/>
      <c r="CL785" s="5"/>
      <c r="CM785" s="5"/>
      <c r="CN785" s="8"/>
      <c r="CO785" s="5"/>
      <c r="CP785" s="5"/>
      <c r="CQ785" s="5"/>
      <c r="CR785" s="8"/>
      <c r="CS785" s="8"/>
      <c r="CT785" s="8"/>
      <c r="CU785" s="8"/>
      <c r="CV785" s="8"/>
      <c r="CW785" s="8"/>
      <c r="CX785" s="8"/>
      <c r="CY785" s="8"/>
      <c r="CZ785" s="8"/>
      <c r="DA785" s="8"/>
      <c r="DB785" s="8"/>
      <c r="DC785" s="8"/>
      <c r="DD785" s="8"/>
      <c r="DE785" s="8"/>
      <c r="DF785" s="8"/>
      <c r="DG785" s="8"/>
      <c r="DH785" s="8"/>
      <c r="DI785" s="8"/>
      <c r="DJ785" s="8"/>
      <c r="DK785" s="8"/>
      <c r="DL785" s="8"/>
      <c r="DM785" s="8"/>
      <c r="DN785" s="8"/>
      <c r="DO785" s="8"/>
      <c r="DP785" s="8"/>
      <c r="DQ785" s="8"/>
      <c r="DR785" s="8"/>
      <c r="DS785" s="8"/>
      <c r="DT785" s="8"/>
      <c r="DU785" s="8"/>
      <c r="DV785" s="8"/>
      <c r="DW785" s="8"/>
      <c r="DX785" s="8"/>
      <c r="DY785" s="8"/>
      <c r="DZ785" s="8"/>
      <c r="EA785" s="8"/>
      <c r="EB785" s="8"/>
      <c r="EC785" s="8"/>
      <c r="ED785" s="8"/>
      <c r="EE785" s="8"/>
      <c r="EF785" s="8"/>
      <c r="EG785" s="8"/>
      <c r="EH785" s="8"/>
      <c r="EI785" s="8"/>
      <c r="EJ785" s="8"/>
      <c r="EK785" s="8"/>
      <c r="EL785" s="8"/>
      <c r="EM785" s="8"/>
      <c r="EN785" s="8"/>
      <c r="EO785" s="8"/>
      <c r="EP785" s="8"/>
      <c r="EQ785" s="8"/>
      <c r="ER785" s="8"/>
      <c r="ES785" s="8"/>
      <c r="ET785" s="8"/>
      <c r="EU785" s="8"/>
      <c r="EV785" s="8"/>
      <c r="EW785" s="8"/>
      <c r="EX785" s="8"/>
      <c r="EY785" s="8"/>
      <c r="EZ785" s="8"/>
      <c r="FA785" s="8"/>
      <c r="FB785" s="8"/>
      <c r="FC785" s="8"/>
      <c r="FD785" s="8"/>
      <c r="FE785" s="8"/>
      <c r="FF785" s="8"/>
      <c r="FG785" s="8"/>
      <c r="FH785" s="8"/>
      <c r="FI785" s="8"/>
      <c r="FJ785" s="8"/>
    </row>
    <row r="786" spans="1:166" x14ac:dyDescent="0.25">
      <c r="A786" t="s">
        <v>137</v>
      </c>
      <c r="C786" s="6">
        <v>39911</v>
      </c>
      <c r="D786" s="5"/>
      <c r="E786" s="6"/>
      <c r="G786">
        <v>91</v>
      </c>
      <c r="H786" t="s">
        <v>114</v>
      </c>
      <c r="I786" s="7">
        <v>8.3000000000000007</v>
      </c>
      <c r="J786">
        <v>750</v>
      </c>
      <c r="K786" s="5">
        <f t="shared" si="12"/>
        <v>160.64257028112448</v>
      </c>
      <c r="L786" s="5"/>
      <c r="M786" s="8"/>
      <c r="N786" s="7">
        <v>19.05</v>
      </c>
      <c r="O786" s="7"/>
      <c r="P786" s="7"/>
      <c r="Q786" s="5"/>
      <c r="R786" s="5"/>
      <c r="S786" s="5"/>
      <c r="T786" s="5"/>
      <c r="U786" s="5"/>
      <c r="V786" s="5"/>
      <c r="W786" s="5"/>
      <c r="X786" s="8"/>
      <c r="Y786" s="8"/>
      <c r="Z786" s="8"/>
      <c r="AA786" s="8"/>
      <c r="AB786" s="8"/>
      <c r="AC786" s="5"/>
      <c r="AD786" s="8"/>
      <c r="AE786" s="8"/>
      <c r="AF786" s="8"/>
      <c r="AG786" s="8"/>
      <c r="AH786" s="8"/>
      <c r="AI786" s="8"/>
      <c r="AJ786" s="5"/>
      <c r="AK786" s="8"/>
      <c r="AL786" s="8"/>
      <c r="AM786" s="8"/>
      <c r="AN786" s="8"/>
      <c r="AO786" s="8"/>
      <c r="AP786" s="8"/>
      <c r="AQ786" s="9"/>
      <c r="AR786" s="8"/>
      <c r="AS786" s="8"/>
      <c r="AT786" s="8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8"/>
      <c r="BJ786" s="5"/>
      <c r="BK786" s="5"/>
      <c r="BL786" s="5"/>
      <c r="BM786" s="8"/>
      <c r="BN786" s="8"/>
      <c r="BO786" s="7"/>
      <c r="BP786" s="5"/>
      <c r="BQ786" s="5"/>
      <c r="BR786" s="5"/>
      <c r="BS786" s="5"/>
      <c r="BT786" s="7"/>
      <c r="BU786" s="7"/>
      <c r="BV786" s="7"/>
      <c r="BW786" s="7"/>
      <c r="BX786" s="7"/>
      <c r="BY786" s="7"/>
      <c r="BZ786" s="7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8"/>
      <c r="CL786" s="5"/>
      <c r="CM786" s="5"/>
      <c r="CN786" s="8"/>
      <c r="CO786" s="5"/>
      <c r="CP786" s="5"/>
      <c r="CQ786" s="5"/>
      <c r="CR786" s="8"/>
      <c r="CS786" s="8"/>
      <c r="CT786" s="8"/>
      <c r="CU786" s="8"/>
      <c r="CV786" s="8"/>
      <c r="CW786" s="8"/>
      <c r="CX786" s="8"/>
      <c r="CY786" s="8"/>
      <c r="CZ786" s="8"/>
      <c r="DA786" s="8"/>
      <c r="DB786" s="8"/>
      <c r="DC786" s="8"/>
      <c r="DD786" s="8"/>
      <c r="DE786" s="8"/>
      <c r="DF786" s="8"/>
      <c r="DG786" s="8"/>
      <c r="DH786" s="8"/>
      <c r="DI786" s="8"/>
      <c r="DJ786" s="8"/>
      <c r="DK786" s="8"/>
      <c r="DL786" s="8"/>
      <c r="DM786" s="8"/>
      <c r="DN786" s="8"/>
      <c r="DO786" s="8"/>
      <c r="DP786" s="8"/>
      <c r="DQ786" s="8"/>
      <c r="DR786" s="8"/>
      <c r="DS786" s="8"/>
      <c r="DT786" s="8"/>
      <c r="DU786" s="8"/>
      <c r="DV786" s="8"/>
      <c r="DW786" s="8"/>
      <c r="DX786" s="8"/>
      <c r="DY786" s="8"/>
      <c r="DZ786" s="8"/>
      <c r="EA786" s="8"/>
      <c r="EB786" s="8"/>
      <c r="EC786" s="8"/>
      <c r="ED786" s="8"/>
      <c r="EE786" s="8"/>
      <c r="EF786" s="8"/>
      <c r="EG786" s="8"/>
      <c r="EH786" s="8"/>
      <c r="EI786" s="8"/>
      <c r="EJ786" s="8"/>
      <c r="EK786" s="8"/>
      <c r="EL786" s="8"/>
      <c r="EM786" s="8"/>
      <c r="EN786" s="8"/>
      <c r="EO786" s="8"/>
      <c r="EP786" s="8"/>
      <c r="EQ786" s="8"/>
      <c r="ER786" s="8"/>
      <c r="ES786" s="8"/>
      <c r="ET786" s="8"/>
      <c r="EU786" s="8"/>
      <c r="EV786" s="8"/>
      <c r="EW786" s="8"/>
      <c r="EX786" s="8"/>
      <c r="EY786" s="8"/>
      <c r="EZ786" s="8"/>
      <c r="FA786" s="8"/>
      <c r="FB786" s="8"/>
      <c r="FC786" s="8"/>
      <c r="FD786" s="8"/>
      <c r="FE786" s="8"/>
      <c r="FF786" s="8"/>
      <c r="FG786" s="8"/>
      <c r="FH786" s="8"/>
      <c r="FI786" s="8"/>
      <c r="FJ786" s="8"/>
    </row>
    <row r="787" spans="1:166" x14ac:dyDescent="0.25">
      <c r="A787" t="s">
        <v>137</v>
      </c>
      <c r="C787" s="6">
        <v>39919</v>
      </c>
      <c r="D787" s="5"/>
      <c r="E787" s="6"/>
      <c r="G787">
        <v>99</v>
      </c>
      <c r="H787" t="s">
        <v>114</v>
      </c>
      <c r="I787" s="7">
        <v>8.3000000000000007</v>
      </c>
      <c r="J787">
        <v>750</v>
      </c>
      <c r="K787" s="5">
        <f t="shared" si="12"/>
        <v>160.64257028112448</v>
      </c>
      <c r="L787" s="5"/>
      <c r="M787" s="8"/>
      <c r="N787" s="8"/>
      <c r="O787" s="8"/>
      <c r="P787" s="8"/>
      <c r="Q787" s="5"/>
      <c r="R787" s="5"/>
      <c r="S787" s="5"/>
      <c r="T787" s="5"/>
      <c r="U787" s="5"/>
      <c r="V787" s="5"/>
      <c r="W787" s="5"/>
      <c r="X787" s="8"/>
      <c r="Y787" s="8"/>
      <c r="Z787" s="8"/>
      <c r="AA787" s="8"/>
      <c r="AB787" s="8"/>
      <c r="AC787" s="5">
        <v>280.85817100343695</v>
      </c>
      <c r="AD787" s="8"/>
      <c r="AE787" s="8"/>
      <c r="AF787" s="8"/>
      <c r="AG787" s="8"/>
      <c r="AH787" s="8"/>
      <c r="AI787" s="8"/>
      <c r="AJ787" s="5">
        <v>194.15838051787881</v>
      </c>
      <c r="AK787" s="8">
        <v>2.3665069354849271</v>
      </c>
      <c r="AL787" s="8"/>
      <c r="AM787" s="8"/>
      <c r="AN787" s="8"/>
      <c r="AO787" s="8"/>
      <c r="AP787" s="8"/>
      <c r="AQ787" s="9">
        <f>AK787/AJ787</f>
        <v>1.2188538703159458E-2</v>
      </c>
      <c r="AR787" s="8"/>
      <c r="AS787" s="8"/>
      <c r="AT787" s="8"/>
      <c r="AU787" s="5">
        <v>3.7914554648539061</v>
      </c>
      <c r="AV787" s="5"/>
      <c r="AW787" s="5"/>
      <c r="AX787" s="5"/>
      <c r="AY787" s="5">
        <v>326.79726734656617</v>
      </c>
      <c r="AZ787" s="5"/>
      <c r="BA787" s="5"/>
      <c r="BB787" s="5"/>
      <c r="BC787" s="5"/>
      <c r="BD787" s="5"/>
      <c r="BE787" s="5"/>
      <c r="BF787" s="5">
        <v>0</v>
      </c>
      <c r="BG787" s="5">
        <v>0</v>
      </c>
      <c r="BH787" s="5">
        <v>330.5887228114201</v>
      </c>
      <c r="BI787" s="8"/>
      <c r="BJ787" s="5"/>
      <c r="BK787" s="5">
        <f>AC787+AJ787+BH787</f>
        <v>805.60527433273592</v>
      </c>
      <c r="BL787" s="5"/>
      <c r="BM787" s="8">
        <f>BH787/BK787</f>
        <v>0.41036067332756609</v>
      </c>
      <c r="BN787" s="8"/>
      <c r="BO787" s="7"/>
      <c r="BP787" s="5"/>
      <c r="BQ787" s="5"/>
      <c r="BR787" s="5"/>
      <c r="BS787" s="5"/>
      <c r="BT787" s="7"/>
      <c r="BU787" s="7"/>
      <c r="BV787" s="7"/>
      <c r="BW787" s="7"/>
      <c r="BX787" s="8">
        <f>AC787/BK787</f>
        <v>0.34863000522937893</v>
      </c>
      <c r="BY787" s="8">
        <f>AJ787/BK787</f>
        <v>0.24100932144305495</v>
      </c>
      <c r="BZ787" s="8">
        <f>BH787/BK787</f>
        <v>0.41036067332756609</v>
      </c>
      <c r="CA787" s="5">
        <v>128.49032726624696</v>
      </c>
      <c r="CB787" s="5">
        <v>17.815375142778112</v>
      </c>
      <c r="CC787" s="5">
        <v>110.67495212346884</v>
      </c>
      <c r="CD787" s="5">
        <v>0</v>
      </c>
      <c r="CE787" s="5"/>
      <c r="CF787" s="5"/>
      <c r="CG787" s="5"/>
      <c r="CH787" s="5"/>
      <c r="CI787" s="5">
        <v>0</v>
      </c>
      <c r="CJ787" s="5"/>
      <c r="CK787" s="8"/>
      <c r="CL787" s="5"/>
      <c r="CM787" s="5"/>
      <c r="CN787" s="8"/>
      <c r="CO787" s="5"/>
      <c r="CP787" s="5"/>
      <c r="CQ787" s="5"/>
      <c r="CR787" s="8"/>
      <c r="CS787" s="8"/>
      <c r="CT787" s="8"/>
      <c r="CU787" s="8"/>
      <c r="CV787" s="8"/>
      <c r="CW787" s="8"/>
      <c r="CX787" s="8"/>
      <c r="CY787" s="8"/>
      <c r="CZ787" s="8"/>
      <c r="DA787" s="8"/>
      <c r="DB787" s="8"/>
      <c r="DC787" s="8"/>
      <c r="DD787" s="8"/>
      <c r="DE787" s="8"/>
      <c r="DF787" s="8"/>
      <c r="DG787" s="8"/>
      <c r="DH787" s="8"/>
      <c r="DI787" s="8"/>
      <c r="DJ787" s="8"/>
      <c r="DK787" s="8"/>
      <c r="DL787" s="8"/>
      <c r="DM787" s="8"/>
      <c r="DN787" s="8"/>
      <c r="DO787" s="8"/>
      <c r="DP787" s="8"/>
      <c r="DQ787" s="8"/>
      <c r="DR787" s="8"/>
      <c r="DS787" s="8"/>
      <c r="DT787" s="8"/>
      <c r="DU787" s="8"/>
      <c r="DV787" s="8"/>
      <c r="DW787" s="8"/>
      <c r="DX787" s="8"/>
      <c r="DY787" s="8"/>
      <c r="DZ787" s="8"/>
      <c r="EA787" s="8"/>
      <c r="EB787" s="8"/>
      <c r="EC787" s="8"/>
      <c r="ED787" s="8"/>
      <c r="EE787" s="8"/>
      <c r="EF787" s="8"/>
      <c r="EG787" s="8"/>
      <c r="EH787" s="8"/>
      <c r="EI787" s="8"/>
      <c r="EJ787" s="8"/>
      <c r="EK787" s="8"/>
      <c r="EL787" s="8"/>
      <c r="EM787" s="8"/>
      <c r="EN787" s="8"/>
      <c r="EO787" s="8"/>
      <c r="EP787" s="8"/>
      <c r="EQ787" s="8"/>
      <c r="ER787" s="8"/>
      <c r="ES787" s="8"/>
      <c r="ET787" s="8"/>
      <c r="EU787" s="8"/>
      <c r="EV787" s="8"/>
      <c r="EW787" s="8"/>
      <c r="EX787" s="8"/>
      <c r="EY787" s="8"/>
      <c r="EZ787" s="8"/>
      <c r="FA787" s="8"/>
      <c r="FB787" s="8"/>
      <c r="FC787" s="8"/>
      <c r="FD787" s="8"/>
      <c r="FE787" s="8"/>
      <c r="FF787" s="8"/>
      <c r="FG787" s="8"/>
      <c r="FH787" s="8"/>
      <c r="FI787" s="8"/>
      <c r="FJ787" s="8"/>
    </row>
    <row r="788" spans="1:166" x14ac:dyDescent="0.25">
      <c r="A788" t="s">
        <v>137</v>
      </c>
      <c r="C788" s="6">
        <v>39928</v>
      </c>
      <c r="D788" s="5"/>
      <c r="E788" s="6"/>
      <c r="G788">
        <v>108</v>
      </c>
      <c r="H788" t="s">
        <v>114</v>
      </c>
      <c r="I788" s="7">
        <v>8.3000000000000007</v>
      </c>
      <c r="J788">
        <v>750</v>
      </c>
      <c r="K788" s="5">
        <f t="shared" si="12"/>
        <v>160.64257028112448</v>
      </c>
      <c r="L788" s="5"/>
      <c r="M788" s="8"/>
      <c r="N788" s="7">
        <v>23</v>
      </c>
      <c r="O788" s="7"/>
      <c r="P788" s="7"/>
      <c r="Q788" s="5"/>
      <c r="R788" s="5"/>
      <c r="S788" s="5"/>
      <c r="T788" s="5"/>
      <c r="U788" s="5"/>
      <c r="V788" s="5"/>
      <c r="W788" s="5"/>
      <c r="X788" s="8"/>
      <c r="Y788" s="8"/>
      <c r="Z788" s="8"/>
      <c r="AA788" s="8"/>
      <c r="AB788" s="8"/>
      <c r="AC788" s="5"/>
      <c r="AD788" s="8"/>
      <c r="AE788" s="8"/>
      <c r="AF788" s="8"/>
      <c r="AG788" s="8"/>
      <c r="AH788" s="8"/>
      <c r="AI788" s="8"/>
      <c r="AJ788" s="5"/>
      <c r="AK788" s="8"/>
      <c r="AL788" s="8"/>
      <c r="AM788" s="8"/>
      <c r="AN788" s="8"/>
      <c r="AO788" s="8"/>
      <c r="AP788" s="8"/>
      <c r="AQ788" s="9"/>
      <c r="AR788" s="8"/>
      <c r="AS788" s="8"/>
      <c r="AT788" s="8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8"/>
      <c r="BJ788" s="5"/>
      <c r="BK788" s="5"/>
      <c r="BL788" s="5"/>
      <c r="BM788" s="8"/>
      <c r="BN788" s="8"/>
      <c r="BO788" s="7"/>
      <c r="BP788" s="5"/>
      <c r="BQ788" s="5"/>
      <c r="BR788" s="5"/>
      <c r="BS788" s="5"/>
      <c r="BT788" s="7"/>
      <c r="BU788" s="7"/>
      <c r="BV788" s="7"/>
      <c r="BW788" s="7"/>
      <c r="BX788" s="7"/>
      <c r="BY788" s="7"/>
      <c r="BZ788" s="7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8"/>
      <c r="CL788" s="5"/>
      <c r="CM788" s="5"/>
      <c r="CN788" s="8"/>
      <c r="CO788" s="5"/>
      <c r="CP788" s="5"/>
      <c r="CQ788" s="5"/>
      <c r="CR788" s="8"/>
      <c r="CS788" s="8"/>
      <c r="CT788" s="8"/>
      <c r="CU788" s="8"/>
      <c r="CV788" s="8"/>
      <c r="CW788" s="8"/>
      <c r="CX788" s="8"/>
      <c r="CY788" s="8"/>
      <c r="CZ788" s="8"/>
      <c r="DA788" s="8"/>
      <c r="DB788" s="8"/>
      <c r="DC788" s="8"/>
      <c r="DD788" s="8"/>
      <c r="DE788" s="8"/>
      <c r="DF788" s="8"/>
      <c r="DG788" s="8"/>
      <c r="DH788" s="8"/>
      <c r="DI788" s="8"/>
      <c r="DJ788" s="8"/>
      <c r="DK788" s="8"/>
      <c r="DL788" s="8"/>
      <c r="DM788" s="8"/>
      <c r="DN788" s="8"/>
      <c r="DO788" s="8"/>
      <c r="DP788" s="8"/>
      <c r="DQ788" s="8"/>
      <c r="DR788" s="8"/>
      <c r="DS788" s="8"/>
      <c r="DT788" s="8"/>
      <c r="DU788" s="8"/>
      <c r="DV788" s="8"/>
      <c r="DW788" s="8"/>
      <c r="DX788" s="8"/>
      <c r="DY788" s="8"/>
      <c r="DZ788" s="8"/>
      <c r="EA788" s="8"/>
      <c r="EB788" s="8"/>
      <c r="EC788" s="8"/>
      <c r="ED788" s="8"/>
      <c r="EE788" s="8"/>
      <c r="EF788" s="8"/>
      <c r="EG788" s="8"/>
      <c r="EH788" s="8"/>
      <c r="EI788" s="8"/>
      <c r="EJ788" s="8"/>
      <c r="EK788" s="8"/>
      <c r="EL788" s="8"/>
      <c r="EM788" s="8"/>
      <c r="EN788" s="8"/>
      <c r="EO788" s="8"/>
      <c r="EP788" s="8"/>
      <c r="EQ788" s="8"/>
      <c r="ER788" s="8"/>
      <c r="ES788" s="8"/>
      <c r="ET788" s="8"/>
      <c r="EU788" s="8"/>
      <c r="EV788" s="8"/>
      <c r="EW788" s="8"/>
      <c r="EX788" s="8"/>
      <c r="EY788" s="8"/>
      <c r="EZ788" s="8"/>
      <c r="FA788" s="8"/>
      <c r="FB788" s="8"/>
      <c r="FC788" s="8"/>
      <c r="FD788" s="8"/>
      <c r="FE788" s="8"/>
      <c r="FF788" s="8"/>
      <c r="FG788" s="8"/>
      <c r="FH788" s="8"/>
      <c r="FI788" s="8"/>
      <c r="FJ788" s="8"/>
    </row>
    <row r="789" spans="1:166" x14ac:dyDescent="0.25">
      <c r="A789" t="s">
        <v>137</v>
      </c>
      <c r="C789" s="6">
        <v>39938</v>
      </c>
      <c r="D789" s="5">
        <v>8</v>
      </c>
      <c r="E789" t="s">
        <v>208</v>
      </c>
      <c r="F789" t="s">
        <v>14</v>
      </c>
      <c r="G789">
        <v>118</v>
      </c>
      <c r="H789" t="s">
        <v>114</v>
      </c>
      <c r="I789" s="7">
        <v>8.3000000000000007</v>
      </c>
      <c r="J789">
        <v>750</v>
      </c>
      <c r="K789" s="5">
        <f t="shared" si="12"/>
        <v>160.64257028112448</v>
      </c>
      <c r="L789" s="5"/>
      <c r="M789" s="8"/>
      <c r="N789" s="8"/>
      <c r="O789" s="8"/>
      <c r="P789" s="8"/>
      <c r="Q789" s="5"/>
      <c r="R789" s="5"/>
      <c r="S789" s="5"/>
      <c r="T789" s="5"/>
      <c r="U789" s="5">
        <v>118</v>
      </c>
      <c r="V789" s="5"/>
      <c r="W789" s="5"/>
      <c r="X789" s="8"/>
      <c r="Y789" s="8"/>
      <c r="Z789" s="8"/>
      <c r="AA789" s="8"/>
      <c r="AB789" s="8"/>
      <c r="AC789" s="5">
        <v>306.76850450987331</v>
      </c>
      <c r="AD789" s="8"/>
      <c r="AE789" s="8"/>
      <c r="AF789" s="8"/>
      <c r="AG789" s="8"/>
      <c r="AH789" s="8"/>
      <c r="AI789" s="8"/>
      <c r="AJ789" s="5">
        <v>192.26643479343014</v>
      </c>
      <c r="AK789" s="8">
        <v>2.6485529599474975</v>
      </c>
      <c r="AL789" s="8"/>
      <c r="AM789" s="8"/>
      <c r="AN789" s="8"/>
      <c r="AO789" s="8"/>
      <c r="AP789" s="8"/>
      <c r="AQ789" s="9">
        <f>AK789/AJ789</f>
        <v>1.3775430759888414E-2</v>
      </c>
      <c r="AR789" s="8"/>
      <c r="AS789" s="8"/>
      <c r="AT789" s="8"/>
      <c r="AU789" s="5">
        <v>0</v>
      </c>
      <c r="AV789" s="5"/>
      <c r="AW789" s="5"/>
      <c r="AX789" s="5"/>
      <c r="AY789" s="5">
        <v>645.51178638883334</v>
      </c>
      <c r="AZ789" s="5"/>
      <c r="BA789" s="5"/>
      <c r="BB789" s="5"/>
      <c r="BC789" s="5"/>
      <c r="BD789" s="5"/>
      <c r="BE789" s="5"/>
      <c r="BF789" s="5">
        <v>3.9762446653295007</v>
      </c>
      <c r="BG789" s="5">
        <v>37.784893558287514</v>
      </c>
      <c r="BH789" s="5">
        <v>687.27292461245042</v>
      </c>
      <c r="BI789" s="8"/>
      <c r="BJ789" s="5"/>
      <c r="BK789" s="5">
        <f>AC789+AJ789+BH789</f>
        <v>1186.3078639157538</v>
      </c>
      <c r="BL789" s="5"/>
      <c r="BM789" s="8">
        <f>BH789/BK789</f>
        <v>0.57933774656429105</v>
      </c>
      <c r="BN789" s="8"/>
      <c r="BO789" s="7"/>
      <c r="BP789" s="5"/>
      <c r="BQ789" s="5"/>
      <c r="BR789" s="5"/>
      <c r="BS789" s="5"/>
      <c r="BT789" s="7"/>
      <c r="BU789" s="7"/>
      <c r="BV789" s="7"/>
      <c r="BW789" s="7"/>
      <c r="BX789" s="8">
        <f>AC789/BK789</f>
        <v>0.25859097274909287</v>
      </c>
      <c r="BY789" s="8">
        <f>AJ789/BK789</f>
        <v>0.16207128068661611</v>
      </c>
      <c r="BZ789" s="8">
        <f>BH789/BK789</f>
        <v>0.57933774656429105</v>
      </c>
      <c r="CA789" s="5">
        <v>134.11161841301296</v>
      </c>
      <c r="CB789" s="5">
        <v>0</v>
      </c>
      <c r="CC789" s="5">
        <v>125.92567945363177</v>
      </c>
      <c r="CD789" s="5">
        <v>7.0624434684663555</v>
      </c>
      <c r="CE789" s="5"/>
      <c r="CF789" s="5"/>
      <c r="CG789" s="5"/>
      <c r="CH789" s="5"/>
      <c r="CI789" s="5">
        <v>1.1234954909148565</v>
      </c>
      <c r="CJ789" s="5"/>
      <c r="CK789" s="8"/>
      <c r="CL789" s="5"/>
      <c r="CM789" s="5"/>
      <c r="CN789" s="8"/>
      <c r="CO789" s="5"/>
      <c r="CP789" s="5"/>
      <c r="CQ789" s="5"/>
      <c r="CR789" s="8"/>
      <c r="CS789" s="8"/>
      <c r="CT789" s="8"/>
      <c r="CU789" s="8"/>
      <c r="CV789" s="8"/>
      <c r="CW789" s="8"/>
      <c r="CX789" s="8"/>
      <c r="CY789" s="8"/>
      <c r="CZ789" s="8"/>
      <c r="DA789" s="8"/>
      <c r="DB789" s="8"/>
      <c r="DC789" s="8"/>
      <c r="DD789" s="8"/>
      <c r="DE789" s="8"/>
      <c r="DF789" s="8"/>
      <c r="DG789" s="8"/>
      <c r="DH789" s="8"/>
      <c r="DI789" s="8"/>
      <c r="DJ789" s="8"/>
      <c r="DK789" s="8"/>
      <c r="DL789" s="8"/>
      <c r="DM789" s="8"/>
      <c r="DN789" s="8"/>
      <c r="DO789" s="8"/>
      <c r="DP789" s="8"/>
      <c r="DQ789" s="8"/>
      <c r="DR789" s="8"/>
      <c r="DS789" s="8"/>
      <c r="DT789" s="8"/>
      <c r="DU789" s="8"/>
      <c r="DV789" s="8"/>
      <c r="DW789" s="8"/>
      <c r="DX789" s="8"/>
      <c r="DY789" s="8"/>
      <c r="DZ789" s="8"/>
      <c r="EA789" s="8"/>
      <c r="EB789" s="8"/>
      <c r="EC789" s="8"/>
      <c r="ED789" s="8"/>
      <c r="EE789" s="8"/>
      <c r="EF789" s="8"/>
      <c r="EG789" s="8"/>
      <c r="EH789" s="8"/>
      <c r="EI789" s="8"/>
      <c r="EJ789" s="8"/>
      <c r="EK789" s="8"/>
      <c r="EL789" s="8"/>
      <c r="EM789" s="8"/>
      <c r="EN789" s="8"/>
      <c r="EO789" s="8"/>
      <c r="EP789" s="8"/>
      <c r="EQ789" s="8"/>
      <c r="ER789" s="8"/>
      <c r="ES789" s="8"/>
      <c r="ET789" s="8"/>
      <c r="EU789" s="8"/>
      <c r="EV789" s="8"/>
      <c r="EW789" s="8"/>
      <c r="EX789" s="8"/>
      <c r="EY789" s="8"/>
      <c r="EZ789" s="8"/>
      <c r="FA789" s="8"/>
      <c r="FB789" s="8"/>
      <c r="FC789" s="8"/>
      <c r="FD789" s="8"/>
      <c r="FE789" s="8"/>
      <c r="FF789" s="8"/>
      <c r="FG789" s="8"/>
      <c r="FH789" s="8"/>
      <c r="FI789" s="8"/>
      <c r="FJ789" s="8"/>
    </row>
    <row r="790" spans="1:166" x14ac:dyDescent="0.25">
      <c r="A790" t="s">
        <v>137</v>
      </c>
      <c r="C790" s="6">
        <v>39954</v>
      </c>
      <c r="D790" s="5"/>
      <c r="E790" s="6"/>
      <c r="G790">
        <v>134</v>
      </c>
      <c r="H790" t="s">
        <v>114</v>
      </c>
      <c r="I790" s="7">
        <v>8.3000000000000007</v>
      </c>
      <c r="J790">
        <v>750</v>
      </c>
      <c r="K790" s="5">
        <f t="shared" si="12"/>
        <v>160.64257028112448</v>
      </c>
      <c r="L790" s="5"/>
      <c r="M790" s="8"/>
      <c r="N790" s="8"/>
      <c r="O790" s="8"/>
      <c r="P790" s="8"/>
      <c r="Q790" s="5"/>
      <c r="R790" s="5"/>
      <c r="S790" s="5"/>
      <c r="T790" s="5"/>
      <c r="U790" s="5"/>
      <c r="V790" s="5"/>
      <c r="W790" s="5"/>
      <c r="X790" s="8"/>
      <c r="Y790" s="8"/>
      <c r="Z790" s="8"/>
      <c r="AA790" s="8"/>
      <c r="AB790" s="8"/>
      <c r="AC790" s="5"/>
      <c r="AD790" s="8"/>
      <c r="AE790" s="8"/>
      <c r="AF790" s="8"/>
      <c r="AG790" s="8"/>
      <c r="AH790" s="8"/>
      <c r="AI790" s="8"/>
      <c r="AJ790" s="5"/>
      <c r="AK790" s="8"/>
      <c r="AL790" s="8"/>
      <c r="AM790" s="8"/>
      <c r="AN790" s="8"/>
      <c r="AO790" s="8"/>
      <c r="AP790" s="8"/>
      <c r="AQ790" s="9"/>
      <c r="AR790" s="8"/>
      <c r="AS790" s="8"/>
      <c r="AT790" s="8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8"/>
      <c r="BJ790" s="5"/>
      <c r="BK790" s="5"/>
      <c r="BL790" s="5"/>
      <c r="BM790" s="8"/>
      <c r="BN790" s="8"/>
      <c r="BO790" s="7"/>
      <c r="BP790" s="5"/>
      <c r="BQ790" s="5"/>
      <c r="BR790" s="5"/>
      <c r="BS790" s="5"/>
      <c r="BT790" s="7"/>
      <c r="BU790" s="7"/>
      <c r="BV790" s="7"/>
      <c r="BW790" s="7"/>
      <c r="BX790" s="7"/>
      <c r="BY790" s="7"/>
      <c r="BZ790" s="7"/>
      <c r="CA790" s="5"/>
      <c r="CB790" s="5"/>
      <c r="CC790" s="5"/>
      <c r="CD790" s="5"/>
      <c r="CE790" s="5"/>
      <c r="CF790" s="5"/>
      <c r="CG790" s="5"/>
      <c r="CH790" s="5"/>
      <c r="CI790" s="5"/>
      <c r="CJ790" s="5">
        <v>27.030025408868045</v>
      </c>
      <c r="CK790" s="8">
        <v>5.3340451074922424</v>
      </c>
      <c r="CL790" s="5"/>
      <c r="CM790" s="5"/>
      <c r="CN790" s="8"/>
      <c r="CO790" s="5"/>
      <c r="CP790" s="5"/>
      <c r="CQ790" s="5"/>
      <c r="CR790" s="8"/>
      <c r="CS790" s="8"/>
      <c r="CT790" s="8"/>
      <c r="CU790" s="8"/>
      <c r="CV790" s="8"/>
      <c r="CW790" s="8"/>
      <c r="CX790" s="8"/>
      <c r="CY790" s="8"/>
      <c r="CZ790" s="8"/>
      <c r="DA790" s="8"/>
      <c r="DB790" s="8"/>
      <c r="DC790" s="8"/>
      <c r="DD790" s="8"/>
      <c r="DE790" s="8"/>
      <c r="DF790" s="8"/>
      <c r="DG790" s="8"/>
      <c r="DH790" s="8"/>
      <c r="DI790" s="8"/>
      <c r="DJ790" s="8"/>
      <c r="DK790" s="8"/>
      <c r="DL790" s="8"/>
      <c r="DM790" s="8"/>
      <c r="DN790" s="8"/>
      <c r="DO790" s="8"/>
      <c r="DP790" s="8"/>
      <c r="DQ790" s="8"/>
      <c r="DR790" s="8"/>
      <c r="DS790" s="8"/>
      <c r="DT790" s="8"/>
      <c r="DU790" s="8"/>
      <c r="DV790" s="8"/>
      <c r="DW790" s="8"/>
      <c r="DX790" s="8"/>
      <c r="DY790" s="8"/>
      <c r="DZ790" s="8"/>
      <c r="EA790" s="8"/>
      <c r="EB790" s="8"/>
      <c r="EC790" s="8"/>
      <c r="ED790" s="8"/>
      <c r="EE790" s="8"/>
      <c r="EF790" s="8"/>
      <c r="EG790" s="8"/>
      <c r="EH790" s="8"/>
      <c r="EI790" s="8"/>
      <c r="EJ790" s="8"/>
      <c r="EK790" s="8"/>
      <c r="EL790" s="8"/>
      <c r="EM790" s="8"/>
      <c r="EN790" s="8"/>
      <c r="EO790" s="8"/>
      <c r="EP790" s="8"/>
      <c r="EQ790" s="8"/>
      <c r="ER790" s="8"/>
      <c r="ES790" s="8"/>
      <c r="ET790" s="8"/>
      <c r="EU790" s="8"/>
      <c r="EV790" s="8"/>
      <c r="EW790" s="8"/>
      <c r="EX790" s="8"/>
      <c r="EY790" s="8"/>
      <c r="EZ790" s="8"/>
      <c r="FA790" s="8"/>
      <c r="FB790" s="8"/>
      <c r="FC790" s="8"/>
      <c r="FD790" s="8"/>
      <c r="FE790" s="8"/>
      <c r="FF790" s="8"/>
      <c r="FG790" s="8"/>
      <c r="FH790" s="8"/>
      <c r="FI790" s="8"/>
      <c r="FJ790" s="8"/>
    </row>
    <row r="791" spans="1:166" x14ac:dyDescent="0.25">
      <c r="A791" t="s">
        <v>137</v>
      </c>
      <c r="C791" s="6">
        <v>39960</v>
      </c>
      <c r="D791" s="5"/>
      <c r="E791" s="6"/>
      <c r="G791">
        <v>140</v>
      </c>
      <c r="H791" t="s">
        <v>114</v>
      </c>
      <c r="I791" s="7">
        <v>8.3000000000000007</v>
      </c>
      <c r="J791">
        <v>750</v>
      </c>
      <c r="K791" s="5">
        <f t="shared" si="12"/>
        <v>160.64257028112448</v>
      </c>
      <c r="L791" s="5"/>
      <c r="M791" s="8"/>
      <c r="N791" s="8"/>
      <c r="O791" s="8"/>
      <c r="P791" s="8"/>
      <c r="Q791" s="5"/>
      <c r="R791" s="5"/>
      <c r="S791" s="5"/>
      <c r="T791" s="5"/>
      <c r="U791" s="5"/>
      <c r="V791" s="5"/>
      <c r="W791" s="5"/>
      <c r="X791" s="8"/>
      <c r="Y791" s="8"/>
      <c r="Z791" s="8"/>
      <c r="AA791" s="8"/>
      <c r="AB791" s="8"/>
      <c r="AC791" s="5"/>
      <c r="AD791" s="8"/>
      <c r="AE791" s="8"/>
      <c r="AF791" s="8"/>
      <c r="AG791" s="8"/>
      <c r="AH791" s="8"/>
      <c r="AI791" s="8"/>
      <c r="AJ791" s="5"/>
      <c r="AK791" s="8"/>
      <c r="AL791" s="8"/>
      <c r="AM791" s="8"/>
      <c r="AN791" s="8"/>
      <c r="AO791" s="8"/>
      <c r="AP791" s="8"/>
      <c r="AQ791" s="9"/>
      <c r="AR791" s="8"/>
      <c r="AS791" s="8"/>
      <c r="AT791" s="8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8"/>
      <c r="BJ791" s="5"/>
      <c r="BK791" s="5"/>
      <c r="BL791" s="5"/>
      <c r="BM791" s="8"/>
      <c r="BN791" s="8"/>
      <c r="BO791" s="7"/>
      <c r="BP791" s="5"/>
      <c r="BQ791" s="5"/>
      <c r="BR791" s="5"/>
      <c r="BS791" s="5"/>
      <c r="BT791" s="7"/>
      <c r="BU791" s="7"/>
      <c r="BV791" s="7"/>
      <c r="BW791" s="7"/>
      <c r="BX791" s="7"/>
      <c r="BY791" s="7"/>
      <c r="BZ791" s="7"/>
      <c r="CA791" s="5"/>
      <c r="CB791" s="5"/>
      <c r="CC791" s="5"/>
      <c r="CD791" s="5"/>
      <c r="CE791" s="5"/>
      <c r="CF791" s="5"/>
      <c r="CG791" s="5"/>
      <c r="CH791" s="5"/>
      <c r="CI791" s="5"/>
      <c r="CJ791" s="5">
        <v>40.784811938589272</v>
      </c>
      <c r="CK791" s="8">
        <v>5.8692679900744409</v>
      </c>
      <c r="CL791" s="5"/>
      <c r="CM791" s="5"/>
      <c r="CN791" s="8"/>
      <c r="CO791" s="5"/>
      <c r="CP791" s="5"/>
      <c r="CQ791" s="5"/>
      <c r="CR791" s="8"/>
      <c r="CS791" s="8"/>
      <c r="CT791" s="8"/>
      <c r="CU791" s="8"/>
      <c r="CV791" s="8"/>
      <c r="CW791" s="8"/>
      <c r="CX791" s="8"/>
      <c r="CY791" s="8"/>
      <c r="CZ791" s="8"/>
      <c r="DA791" s="8"/>
      <c r="DB791" s="8"/>
      <c r="DC791" s="8"/>
      <c r="DD791" s="8"/>
      <c r="DE791" s="8"/>
      <c r="DF791" s="8"/>
      <c r="DG791" s="8"/>
      <c r="DH791" s="8"/>
      <c r="DI791" s="8"/>
      <c r="DJ791" s="8"/>
      <c r="DK791" s="8"/>
      <c r="DL791" s="8"/>
      <c r="DM791" s="8"/>
      <c r="DN791" s="8"/>
      <c r="DO791" s="8"/>
      <c r="DP791" s="8"/>
      <c r="DQ791" s="8"/>
      <c r="DR791" s="8"/>
      <c r="DS791" s="8"/>
      <c r="DT791" s="8"/>
      <c r="DU791" s="8"/>
      <c r="DV791" s="8"/>
      <c r="DW791" s="8"/>
      <c r="DX791" s="8"/>
      <c r="DY791" s="8"/>
      <c r="DZ791" s="8"/>
      <c r="EA791" s="8"/>
      <c r="EB791" s="8"/>
      <c r="EC791" s="8"/>
      <c r="ED791" s="8"/>
      <c r="EE791" s="8"/>
      <c r="EF791" s="8"/>
      <c r="EG791" s="8"/>
      <c r="EH791" s="8"/>
      <c r="EI791" s="8"/>
      <c r="EJ791" s="8"/>
      <c r="EK791" s="8"/>
      <c r="EL791" s="8"/>
      <c r="EM791" s="8"/>
      <c r="EN791" s="8"/>
      <c r="EO791" s="8"/>
      <c r="EP791" s="8"/>
      <c r="EQ791" s="8"/>
      <c r="ER791" s="8"/>
      <c r="ES791" s="8"/>
      <c r="ET791" s="8"/>
      <c r="EU791" s="8"/>
      <c r="EV791" s="8"/>
      <c r="EW791" s="8"/>
      <c r="EX791" s="8"/>
      <c r="EY791" s="8"/>
      <c r="EZ791" s="8"/>
      <c r="FA791" s="8"/>
      <c r="FB791" s="8"/>
      <c r="FC791" s="8"/>
      <c r="FD791" s="8"/>
      <c r="FE791" s="8"/>
      <c r="FF791" s="8"/>
      <c r="FG791" s="8"/>
      <c r="FH791" s="8"/>
      <c r="FI791" s="8"/>
      <c r="FJ791" s="8"/>
    </row>
    <row r="792" spans="1:166" x14ac:dyDescent="0.25">
      <c r="A792" t="s">
        <v>137</v>
      </c>
      <c r="C792" s="6">
        <v>39966</v>
      </c>
      <c r="D792" s="5"/>
      <c r="E792" s="6"/>
      <c r="G792">
        <v>146</v>
      </c>
      <c r="H792" t="s">
        <v>114</v>
      </c>
      <c r="I792" s="7">
        <v>8.3000000000000007</v>
      </c>
      <c r="J792">
        <v>750</v>
      </c>
      <c r="K792" s="5">
        <f t="shared" si="12"/>
        <v>160.64257028112448</v>
      </c>
      <c r="L792" s="5"/>
      <c r="M792" s="8"/>
      <c r="N792" s="8"/>
      <c r="O792" s="8"/>
      <c r="P792" s="8"/>
      <c r="Q792" s="5"/>
      <c r="R792" s="5"/>
      <c r="S792" s="5"/>
      <c r="T792" s="5"/>
      <c r="U792" s="5"/>
      <c r="V792" s="5"/>
      <c r="W792" s="5"/>
      <c r="X792" s="8"/>
      <c r="Y792" s="8"/>
      <c r="Z792" s="8"/>
      <c r="AA792" s="8"/>
      <c r="AB792" s="8"/>
      <c r="AC792" s="5">
        <v>462.12051286751455</v>
      </c>
      <c r="AD792" s="8"/>
      <c r="AE792" s="8"/>
      <c r="AF792" s="8"/>
      <c r="AG792" s="8"/>
      <c r="AH792" s="8"/>
      <c r="AI792" s="8"/>
      <c r="AJ792" s="5">
        <v>238.40029163318076</v>
      </c>
      <c r="AK792" s="8">
        <v>2.9665696142741198</v>
      </c>
      <c r="AL792" s="8"/>
      <c r="AM792" s="8"/>
      <c r="AN792" s="8"/>
      <c r="AO792" s="8"/>
      <c r="AP792" s="8"/>
      <c r="AQ792" s="9">
        <f>AK792/AJ792</f>
        <v>1.2443649267169059E-2</v>
      </c>
      <c r="AR792" s="8"/>
      <c r="AS792" s="8"/>
      <c r="AT792" s="8"/>
      <c r="AU792" s="5">
        <v>0</v>
      </c>
      <c r="AV792" s="5"/>
      <c r="AW792" s="5"/>
      <c r="AX792" s="5"/>
      <c r="AY792" s="5">
        <v>317.49922393235738</v>
      </c>
      <c r="AZ792" s="5"/>
      <c r="BA792" s="5"/>
      <c r="BB792" s="5"/>
      <c r="BC792" s="5"/>
      <c r="BD792" s="5"/>
      <c r="BE792" s="5"/>
      <c r="BF792" s="5">
        <v>73.987992987655574</v>
      </c>
      <c r="BG792" s="5">
        <v>680.71153146037204</v>
      </c>
      <c r="BH792" s="5">
        <v>1072.198748380385</v>
      </c>
      <c r="BI792" s="8"/>
      <c r="BJ792" s="5"/>
      <c r="BK792" s="5">
        <f>AC792+AJ792+BH792</f>
        <v>1772.7195528810803</v>
      </c>
      <c r="BL792" s="5"/>
      <c r="BM792" s="8">
        <f>BH792/BK792</f>
        <v>0.60483269710531118</v>
      </c>
      <c r="BN792" s="8"/>
      <c r="BO792" s="7"/>
      <c r="BP792" s="5"/>
      <c r="BQ792" s="5"/>
      <c r="BR792" s="5"/>
      <c r="BS792" s="5"/>
      <c r="BT792" s="7"/>
      <c r="BU792" s="7"/>
      <c r="BV792" s="7"/>
      <c r="BW792" s="7"/>
      <c r="BX792" s="8">
        <f>AC792/BK792</f>
        <v>0.26068450145792182</v>
      </c>
      <c r="BY792" s="8">
        <f>AJ792/BK792</f>
        <v>0.13448280143676702</v>
      </c>
      <c r="BZ792" s="8">
        <f>BH792/BK792</f>
        <v>0.60483269710531118</v>
      </c>
      <c r="CA792" s="5">
        <v>165.64569045141047</v>
      </c>
      <c r="CB792" s="5">
        <v>0</v>
      </c>
      <c r="CC792" s="5">
        <v>54.732605221020975</v>
      </c>
      <c r="CD792" s="5">
        <v>100.45071949836723</v>
      </c>
      <c r="CE792" s="5"/>
      <c r="CF792" s="5"/>
      <c r="CG792" s="5"/>
      <c r="CH792" s="5"/>
      <c r="CI792" s="5">
        <v>10.46236573202226</v>
      </c>
      <c r="CJ792" s="5"/>
      <c r="CK792" s="8"/>
      <c r="CL792" s="5"/>
      <c r="CM792" s="5"/>
      <c r="CN792" s="8"/>
      <c r="CO792" s="5"/>
      <c r="CP792" s="5"/>
      <c r="CQ792" s="5"/>
      <c r="CR792" s="8"/>
      <c r="CS792" s="8"/>
      <c r="CT792" s="8"/>
      <c r="CU792" s="8"/>
      <c r="CV792" s="8"/>
      <c r="CW792" s="8"/>
      <c r="CX792" s="8"/>
      <c r="CY792" s="8"/>
      <c r="CZ792" s="8"/>
      <c r="DA792" s="8"/>
      <c r="DB792" s="8"/>
      <c r="DC792" s="8"/>
      <c r="DD792" s="8"/>
      <c r="DE792" s="8"/>
      <c r="DF792" s="8"/>
      <c r="DG792" s="8"/>
      <c r="DH792" s="8"/>
      <c r="DI792" s="8"/>
      <c r="DJ792" s="8"/>
      <c r="DK792" s="8"/>
      <c r="DL792" s="8"/>
      <c r="DM792" s="8"/>
      <c r="DN792" s="8"/>
      <c r="DO792" s="8"/>
      <c r="DP792" s="8"/>
      <c r="DQ792" s="8"/>
      <c r="DR792" s="8"/>
      <c r="DS792" s="8"/>
      <c r="DT792" s="8"/>
      <c r="DU792" s="8"/>
      <c r="DV792" s="8"/>
      <c r="DW792" s="8"/>
      <c r="DX792" s="8"/>
      <c r="DY792" s="8"/>
      <c r="DZ792" s="8"/>
      <c r="EA792" s="8"/>
      <c r="EB792" s="8"/>
      <c r="EC792" s="8"/>
      <c r="ED792" s="8"/>
      <c r="EE792" s="8"/>
      <c r="EF792" s="8"/>
      <c r="EG792" s="8"/>
      <c r="EH792" s="8"/>
      <c r="EI792" s="8"/>
      <c r="EJ792" s="8"/>
      <c r="EK792" s="8"/>
      <c r="EL792" s="8"/>
      <c r="EM792" s="8"/>
      <c r="EN792" s="8"/>
      <c r="EO792" s="8"/>
      <c r="EP792" s="8"/>
      <c r="EQ792" s="8"/>
      <c r="ER792" s="8"/>
      <c r="ES792" s="8"/>
      <c r="ET792" s="8"/>
      <c r="EU792" s="8"/>
      <c r="EV792" s="8"/>
      <c r="EW792" s="8"/>
      <c r="EX792" s="8"/>
      <c r="EY792" s="8"/>
      <c r="EZ792" s="8"/>
      <c r="FA792" s="8"/>
      <c r="FB792" s="8"/>
      <c r="FC792" s="8"/>
      <c r="FD792" s="8"/>
      <c r="FE792" s="8"/>
      <c r="FF792" s="8"/>
      <c r="FG792" s="8"/>
      <c r="FH792" s="8"/>
      <c r="FI792" s="8"/>
      <c r="FJ792" s="8"/>
    </row>
    <row r="793" spans="1:166" x14ac:dyDescent="0.25">
      <c r="A793" t="s">
        <v>137</v>
      </c>
      <c r="C793" s="6">
        <v>39969</v>
      </c>
      <c r="D793" s="5">
        <v>9</v>
      </c>
      <c r="E793" s="6" t="s">
        <v>207</v>
      </c>
      <c r="F793" t="s">
        <v>15</v>
      </c>
      <c r="G793">
        <v>149</v>
      </c>
      <c r="H793" t="s">
        <v>114</v>
      </c>
      <c r="I793" s="7">
        <v>8.3000000000000007</v>
      </c>
      <c r="J793">
        <v>750</v>
      </c>
      <c r="K793" s="5">
        <f t="shared" si="12"/>
        <v>160.64257028112448</v>
      </c>
      <c r="L793" s="5"/>
      <c r="M793" s="8"/>
      <c r="N793" s="8"/>
      <c r="O793" s="8"/>
      <c r="P793" s="8"/>
      <c r="Q793" s="5"/>
      <c r="R793" s="5"/>
      <c r="S793" s="5"/>
      <c r="T793" s="5"/>
      <c r="U793" s="5"/>
      <c r="V793" s="5">
        <v>149</v>
      </c>
      <c r="W793" s="5"/>
      <c r="X793" s="8"/>
      <c r="Y793" s="8"/>
      <c r="Z793" s="8"/>
      <c r="AA793" s="8"/>
      <c r="AB793" s="8"/>
      <c r="AC793" s="5"/>
      <c r="AD793" s="8"/>
      <c r="AE793" s="8"/>
      <c r="AF793" s="8"/>
      <c r="AG793" s="8"/>
      <c r="AH793" s="8"/>
      <c r="AI793" s="8"/>
      <c r="AJ793" s="5"/>
      <c r="AK793" s="8"/>
      <c r="AL793" s="8"/>
      <c r="AM793" s="8"/>
      <c r="AN793" s="8"/>
      <c r="AO793" s="8"/>
      <c r="AP793" s="8"/>
      <c r="AQ793" s="9"/>
      <c r="AR793" s="8"/>
      <c r="AS793" s="8"/>
      <c r="AT793" s="8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8"/>
      <c r="BJ793" s="5"/>
      <c r="BK793" s="5"/>
      <c r="BL793" s="5"/>
      <c r="BM793" s="8"/>
      <c r="BN793" s="8"/>
      <c r="BO793" s="7"/>
      <c r="BP793" s="5"/>
      <c r="BQ793" s="5"/>
      <c r="BR793" s="5"/>
      <c r="BS793" s="5"/>
      <c r="BT793" s="7"/>
      <c r="BU793" s="7"/>
      <c r="BV793" s="7"/>
      <c r="BW793" s="7"/>
      <c r="BX793" s="7"/>
      <c r="BY793" s="7"/>
      <c r="BZ793" s="7"/>
      <c r="CA793" s="5"/>
      <c r="CB793" s="5"/>
      <c r="CC793" s="5"/>
      <c r="CD793" s="5"/>
      <c r="CE793" s="5"/>
      <c r="CF793" s="5"/>
      <c r="CG793" s="5"/>
      <c r="CH793" s="5"/>
      <c r="CI793" s="5"/>
      <c r="CJ793" s="5">
        <v>59.034463013992763</v>
      </c>
      <c r="CK793" s="8">
        <v>5.9395202157206946</v>
      </c>
      <c r="CL793" s="5"/>
      <c r="CM793" s="5"/>
      <c r="CN793" s="8"/>
      <c r="CO793" s="5"/>
      <c r="CP793" s="5"/>
      <c r="CQ793" s="5"/>
      <c r="CR793" s="8"/>
      <c r="CS793" s="8"/>
      <c r="CT793" s="8"/>
      <c r="CU793" s="8"/>
      <c r="CV793" s="8"/>
      <c r="CW793" s="8"/>
      <c r="CX793" s="8"/>
      <c r="CY793" s="8"/>
      <c r="CZ793" s="8"/>
      <c r="DA793" s="8"/>
      <c r="DB793" s="8"/>
      <c r="DC793" s="8"/>
      <c r="DD793" s="8"/>
      <c r="DE793" s="8"/>
      <c r="DF793" s="8"/>
      <c r="DG793" s="8"/>
      <c r="DH793" s="8"/>
      <c r="DI793" s="8"/>
      <c r="DJ793" s="8"/>
      <c r="DK793" s="8"/>
      <c r="DL793" s="8"/>
      <c r="DM793" s="8"/>
      <c r="DN793" s="8"/>
      <c r="DO793" s="8"/>
      <c r="DP793" s="8"/>
      <c r="DQ793" s="8"/>
      <c r="DR793" s="8"/>
      <c r="DS793" s="8"/>
      <c r="DT793" s="8"/>
      <c r="DU793" s="8"/>
      <c r="DV793" s="8"/>
      <c r="DW793" s="8"/>
      <c r="DX793" s="8"/>
      <c r="DY793" s="8"/>
      <c r="DZ793" s="8"/>
      <c r="EA793" s="8"/>
      <c r="EB793" s="8"/>
      <c r="EC793" s="8"/>
      <c r="ED793" s="8"/>
      <c r="EE793" s="8"/>
      <c r="EF793" s="8"/>
      <c r="EG793" s="8"/>
      <c r="EH793" s="8"/>
      <c r="EI793" s="8"/>
      <c r="EJ793" s="8"/>
      <c r="EK793" s="8"/>
      <c r="EL793" s="8"/>
      <c r="EM793" s="8"/>
      <c r="EN793" s="8"/>
      <c r="EO793" s="8"/>
      <c r="EP793" s="8"/>
      <c r="EQ793" s="8"/>
      <c r="ER793" s="8"/>
      <c r="ES793" s="8"/>
      <c r="ET793" s="8"/>
      <c r="EU793" s="8"/>
      <c r="EV793" s="8"/>
      <c r="EW793" s="8"/>
      <c r="EX793" s="8"/>
      <c r="EY793" s="8"/>
      <c r="EZ793" s="8"/>
      <c r="FA793" s="8"/>
      <c r="FB793" s="8"/>
      <c r="FC793" s="8"/>
      <c r="FD793" s="8"/>
      <c r="FE793" s="8"/>
      <c r="FF793" s="8"/>
      <c r="FG793" s="8"/>
      <c r="FH793" s="8"/>
      <c r="FI793" s="8"/>
      <c r="FJ793" s="8"/>
    </row>
    <row r="794" spans="1:166" x14ac:dyDescent="0.25">
      <c r="A794" t="s">
        <v>137</v>
      </c>
      <c r="C794" s="6">
        <v>39976</v>
      </c>
      <c r="D794" s="5"/>
      <c r="E794" s="6"/>
      <c r="G794">
        <v>156</v>
      </c>
      <c r="H794" t="s">
        <v>114</v>
      </c>
      <c r="I794" s="7">
        <v>8.3000000000000007</v>
      </c>
      <c r="J794">
        <v>750</v>
      </c>
      <c r="K794" s="5">
        <f t="shared" si="12"/>
        <v>160.64257028112448</v>
      </c>
      <c r="L794" s="5"/>
      <c r="M794" s="8"/>
      <c r="N794" s="8"/>
      <c r="O794" s="8"/>
      <c r="P794" s="8"/>
      <c r="Q794" s="5"/>
      <c r="R794" s="5"/>
      <c r="S794" s="5"/>
      <c r="T794" s="5"/>
      <c r="U794" s="5"/>
      <c r="V794" s="5"/>
      <c r="W794" s="5"/>
      <c r="X794" s="8"/>
      <c r="Y794" s="8"/>
      <c r="Z794" s="8"/>
      <c r="AA794" s="8"/>
      <c r="AB794" s="8"/>
      <c r="AC794" s="5"/>
      <c r="AD794" s="8"/>
      <c r="AE794" s="8"/>
      <c r="AF794" s="8"/>
      <c r="AG794" s="8"/>
      <c r="AH794" s="8"/>
      <c r="AI794" s="8"/>
      <c r="AJ794" s="5"/>
      <c r="AK794" s="8"/>
      <c r="AL794" s="8"/>
      <c r="AM794" s="8"/>
      <c r="AN794" s="8"/>
      <c r="AO794" s="8"/>
      <c r="AP794" s="8"/>
      <c r="AQ794" s="9"/>
      <c r="AR794" s="8"/>
      <c r="AS794" s="8"/>
      <c r="AT794" s="8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8"/>
      <c r="BJ794" s="5"/>
      <c r="BK794" s="5"/>
      <c r="BL794" s="5"/>
      <c r="BM794" s="8"/>
      <c r="BN794" s="8"/>
      <c r="BO794" s="7"/>
      <c r="BP794" s="5"/>
      <c r="BQ794" s="5"/>
      <c r="BR794" s="5"/>
      <c r="BS794" s="5"/>
      <c r="BT794" s="7"/>
      <c r="BU794" s="7"/>
      <c r="BV794" s="7"/>
      <c r="BW794" s="7"/>
      <c r="BX794" s="7"/>
      <c r="BY794" s="7"/>
      <c r="BZ794" s="7"/>
      <c r="CA794" s="5"/>
      <c r="CB794" s="5"/>
      <c r="CC794" s="5"/>
      <c r="CD794" s="5"/>
      <c r="CE794" s="5"/>
      <c r="CF794" s="5"/>
      <c r="CG794" s="5"/>
      <c r="CH794" s="5"/>
      <c r="CI794" s="5"/>
      <c r="CJ794" s="5">
        <v>74.666284937193552</v>
      </c>
      <c r="CK794" s="8">
        <v>5.141175306753567</v>
      </c>
      <c r="CL794" s="5"/>
      <c r="CM794" s="5"/>
      <c r="CN794" s="8"/>
      <c r="CO794" s="5"/>
      <c r="CP794" s="5"/>
      <c r="CQ794" s="5"/>
      <c r="CR794" s="8"/>
      <c r="CS794" s="8"/>
      <c r="CT794" s="8"/>
      <c r="CU794" s="8"/>
      <c r="CV794" s="8"/>
      <c r="CW794" s="8"/>
      <c r="CX794" s="8"/>
      <c r="CY794" s="8"/>
      <c r="CZ794" s="8"/>
      <c r="DA794" s="8"/>
      <c r="DB794" s="8"/>
      <c r="DC794" s="8"/>
      <c r="DD794" s="8"/>
      <c r="DE794" s="8"/>
      <c r="DF794" s="8"/>
      <c r="DG794" s="8"/>
      <c r="DH794" s="8"/>
      <c r="DI794" s="8"/>
      <c r="DJ794" s="8"/>
      <c r="DK794" s="8"/>
      <c r="DL794" s="8"/>
      <c r="DM794" s="8"/>
      <c r="DN794" s="8"/>
      <c r="DO794" s="8"/>
      <c r="DP794" s="8"/>
      <c r="DQ794" s="8"/>
      <c r="DR794" s="8"/>
      <c r="DS794" s="8"/>
      <c r="DT794" s="8"/>
      <c r="DU794" s="8"/>
      <c r="DV794" s="8"/>
      <c r="DW794" s="8"/>
      <c r="DX794" s="8"/>
      <c r="DY794" s="8"/>
      <c r="DZ794" s="8"/>
      <c r="EA794" s="8"/>
      <c r="EB794" s="8"/>
      <c r="EC794" s="8"/>
      <c r="ED794" s="8"/>
      <c r="EE794" s="8"/>
      <c r="EF794" s="8"/>
      <c r="EG794" s="8"/>
      <c r="EH794" s="8"/>
      <c r="EI794" s="8"/>
      <c r="EJ794" s="8"/>
      <c r="EK794" s="8"/>
      <c r="EL794" s="8"/>
      <c r="EM794" s="8"/>
      <c r="EN794" s="8"/>
      <c r="EO794" s="8"/>
      <c r="EP794" s="8"/>
      <c r="EQ794" s="8"/>
      <c r="ER794" s="8"/>
      <c r="ES794" s="8"/>
      <c r="ET794" s="8"/>
      <c r="EU794" s="8"/>
      <c r="EV794" s="8"/>
      <c r="EW794" s="8"/>
      <c r="EX794" s="8"/>
      <c r="EY794" s="8"/>
      <c r="EZ794" s="8"/>
      <c r="FA794" s="8"/>
      <c r="FB794" s="8"/>
      <c r="FC794" s="8"/>
      <c r="FD794" s="8"/>
      <c r="FE794" s="8"/>
      <c r="FF794" s="8"/>
      <c r="FG794" s="8"/>
      <c r="FH794" s="8"/>
      <c r="FI794" s="8"/>
      <c r="FJ794" s="8"/>
    </row>
    <row r="795" spans="1:166" x14ac:dyDescent="0.25">
      <c r="A795" t="s">
        <v>137</v>
      </c>
      <c r="C795" s="6">
        <v>39983</v>
      </c>
      <c r="D795" s="5"/>
      <c r="E795" s="6"/>
      <c r="G795">
        <v>163</v>
      </c>
      <c r="H795" t="s">
        <v>114</v>
      </c>
      <c r="I795" s="7">
        <v>8.3000000000000007</v>
      </c>
      <c r="J795">
        <v>750</v>
      </c>
      <c r="K795" s="5">
        <f t="shared" si="12"/>
        <v>160.64257028112448</v>
      </c>
      <c r="L795" s="5"/>
      <c r="M795" s="8"/>
      <c r="N795" s="8"/>
      <c r="O795" s="8"/>
      <c r="P795" s="8"/>
      <c r="Q795" s="5"/>
      <c r="R795" s="5"/>
      <c r="S795" s="5"/>
      <c r="T795" s="5"/>
      <c r="U795" s="5"/>
      <c r="V795" s="5"/>
      <c r="W795" s="5"/>
      <c r="X795" s="8"/>
      <c r="Y795" s="8"/>
      <c r="Z795" s="8"/>
      <c r="AA795" s="8"/>
      <c r="AB795" s="8"/>
      <c r="AC795" s="5"/>
      <c r="AD795" s="8"/>
      <c r="AE795" s="8"/>
      <c r="AF795" s="8"/>
      <c r="AG795" s="8"/>
      <c r="AH795" s="8"/>
      <c r="AI795" s="8"/>
      <c r="AJ795" s="5"/>
      <c r="AK795" s="8"/>
      <c r="AL795" s="8"/>
      <c r="AM795" s="8"/>
      <c r="AN795" s="8"/>
      <c r="AO795" s="8"/>
      <c r="AP795" s="8"/>
      <c r="AQ795" s="9"/>
      <c r="AR795" s="8"/>
      <c r="AS795" s="8"/>
      <c r="AT795" s="8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8"/>
      <c r="BJ795" s="5"/>
      <c r="BK795" s="5"/>
      <c r="BL795" s="5"/>
      <c r="BM795" s="8"/>
      <c r="BN795" s="8"/>
      <c r="BO795" s="7"/>
      <c r="BP795" s="5"/>
      <c r="BQ795" s="5"/>
      <c r="BR795" s="5"/>
      <c r="BS795" s="5"/>
      <c r="BT795" s="7"/>
      <c r="BU795" s="7"/>
      <c r="BV795" s="7"/>
      <c r="BW795" s="7"/>
      <c r="BX795" s="7"/>
      <c r="BY795" s="7"/>
      <c r="BZ795" s="7"/>
      <c r="CA795" s="5"/>
      <c r="CB795" s="5"/>
      <c r="CC795" s="5"/>
      <c r="CD795" s="5"/>
      <c r="CE795" s="5"/>
      <c r="CF795" s="5"/>
      <c r="CG795" s="5"/>
      <c r="CH795" s="5"/>
      <c r="CI795" s="5"/>
      <c r="CJ795" s="5">
        <v>86.409834305550575</v>
      </c>
      <c r="CK795" s="8">
        <v>5.2721932870370374</v>
      </c>
      <c r="CL795" s="5"/>
      <c r="CM795" s="5"/>
      <c r="CN795" s="8"/>
      <c r="CO795" s="5"/>
      <c r="CP795" s="5"/>
      <c r="CQ795" s="5"/>
      <c r="CR795" s="8"/>
      <c r="CS795" s="8"/>
      <c r="CT795" s="8"/>
      <c r="CU795" s="8"/>
      <c r="CV795" s="8"/>
      <c r="CW795" s="8"/>
      <c r="CX795" s="8"/>
      <c r="CY795" s="8"/>
      <c r="CZ795" s="8"/>
      <c r="DA795" s="8"/>
      <c r="DB795" s="8"/>
      <c r="DC795" s="8"/>
      <c r="DD795" s="8"/>
      <c r="DE795" s="8"/>
      <c r="DF795" s="8"/>
      <c r="DG795" s="8"/>
      <c r="DH795" s="8"/>
      <c r="DI795" s="8"/>
      <c r="DJ795" s="8"/>
      <c r="DK795" s="8"/>
      <c r="DL795" s="8"/>
      <c r="DM795" s="8"/>
      <c r="DN795" s="8"/>
      <c r="DO795" s="8"/>
      <c r="DP795" s="8"/>
      <c r="DQ795" s="8"/>
      <c r="DR795" s="8"/>
      <c r="DS795" s="8"/>
      <c r="DT795" s="8"/>
      <c r="DU795" s="8"/>
      <c r="DV795" s="8"/>
      <c r="DW795" s="8"/>
      <c r="DX795" s="8"/>
      <c r="DY795" s="8"/>
      <c r="DZ795" s="8"/>
      <c r="EA795" s="8"/>
      <c r="EB795" s="8"/>
      <c r="EC795" s="8"/>
      <c r="ED795" s="8"/>
      <c r="EE795" s="8"/>
      <c r="EF795" s="8"/>
      <c r="EG795" s="8"/>
      <c r="EH795" s="8"/>
      <c r="EI795" s="8"/>
      <c r="EJ795" s="8"/>
      <c r="EK795" s="8"/>
      <c r="EL795" s="8"/>
      <c r="EM795" s="8"/>
      <c r="EN795" s="8"/>
      <c r="EO795" s="8"/>
      <c r="EP795" s="8"/>
      <c r="EQ795" s="8"/>
      <c r="ER795" s="8"/>
      <c r="ES795" s="8"/>
      <c r="ET795" s="8"/>
      <c r="EU795" s="8"/>
      <c r="EV795" s="8"/>
      <c r="EW795" s="8"/>
      <c r="EX795" s="8"/>
      <c r="EY795" s="8"/>
      <c r="EZ795" s="8"/>
      <c r="FA795" s="8"/>
      <c r="FB795" s="8"/>
      <c r="FC795" s="8"/>
      <c r="FD795" s="8"/>
      <c r="FE795" s="8"/>
      <c r="FF795" s="8"/>
      <c r="FG795" s="8"/>
      <c r="FH795" s="8"/>
      <c r="FI795" s="8"/>
      <c r="FJ795" s="8"/>
    </row>
    <row r="796" spans="1:166" x14ac:dyDescent="0.25">
      <c r="A796" t="s">
        <v>137</v>
      </c>
      <c r="C796" s="6">
        <v>39988</v>
      </c>
      <c r="D796" s="5">
        <v>10</v>
      </c>
      <c r="E796" s="6" t="s">
        <v>108</v>
      </c>
      <c r="F796" t="s">
        <v>16</v>
      </c>
      <c r="G796">
        <v>168</v>
      </c>
      <c r="H796" t="s">
        <v>114</v>
      </c>
      <c r="I796" s="7">
        <v>8.3000000000000007</v>
      </c>
      <c r="J796">
        <v>750</v>
      </c>
      <c r="K796" s="5">
        <f t="shared" si="12"/>
        <v>160.64257028112448</v>
      </c>
      <c r="L796" s="5"/>
      <c r="M796" s="8"/>
      <c r="N796" s="8"/>
      <c r="O796" s="8"/>
      <c r="P796" s="8"/>
      <c r="Q796" s="5"/>
      <c r="R796" s="5"/>
      <c r="S796" s="5"/>
      <c r="T796" s="5"/>
      <c r="U796" s="5"/>
      <c r="V796" s="5"/>
      <c r="W796" s="5"/>
      <c r="X796" s="8"/>
      <c r="Y796" s="8"/>
      <c r="Z796" s="8"/>
      <c r="AA796" s="8"/>
      <c r="AB796" s="8"/>
      <c r="AC796" s="5"/>
      <c r="AD796" s="8"/>
      <c r="AE796" s="8"/>
      <c r="AF796" s="8"/>
      <c r="AG796" s="8"/>
      <c r="AH796" s="8"/>
      <c r="AI796" s="8"/>
      <c r="AJ796" s="5"/>
      <c r="AK796" s="8"/>
      <c r="AL796" s="8"/>
      <c r="AM796" s="8"/>
      <c r="AN796" s="8"/>
      <c r="AO796" s="8"/>
      <c r="AP796" s="8"/>
      <c r="AQ796" s="9"/>
      <c r="AR796" s="8"/>
      <c r="AS796" s="8"/>
      <c r="AT796" s="8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>
        <v>749.41439848460698</v>
      </c>
      <c r="BH796" s="5"/>
      <c r="BI796" s="8"/>
      <c r="BJ796" s="5"/>
      <c r="BK796" s="5"/>
      <c r="BL796" s="5"/>
      <c r="BM796" s="8"/>
      <c r="BN796" s="8"/>
      <c r="BO796" s="7">
        <v>36.80721074670474</v>
      </c>
      <c r="BP796" s="5">
        <v>275.83853701637895</v>
      </c>
      <c r="BQ796" s="5"/>
      <c r="BR796" s="5"/>
      <c r="BS796" s="5"/>
      <c r="BT796" s="7">
        <v>12.151477401602598</v>
      </c>
      <c r="BU796" s="7"/>
      <c r="BV796" s="7"/>
      <c r="BW796" s="7"/>
      <c r="BX796" s="7"/>
      <c r="BY796" s="7"/>
      <c r="BZ796" s="7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8"/>
      <c r="CL796" s="5"/>
      <c r="CM796" s="5"/>
      <c r="CN796" s="8"/>
      <c r="CO796" s="5"/>
      <c r="CP796" s="5"/>
      <c r="CQ796" s="5"/>
      <c r="CR796" s="8"/>
      <c r="CS796" s="8"/>
      <c r="CT796" s="8"/>
      <c r="CU796" s="8"/>
      <c r="CV796" s="8"/>
      <c r="CW796" s="8"/>
      <c r="CX796" s="8"/>
      <c r="CY796" s="8"/>
      <c r="CZ796" s="8"/>
      <c r="DA796" s="8"/>
      <c r="DB796" s="8"/>
      <c r="DC796" s="8"/>
      <c r="DD796" s="8"/>
      <c r="DE796" s="8"/>
      <c r="DF796" s="8"/>
      <c r="DG796" s="8"/>
      <c r="DH796" s="8"/>
      <c r="DI796" s="8"/>
      <c r="DJ796" s="8"/>
      <c r="DK796" s="8"/>
      <c r="DL796" s="8"/>
      <c r="DM796" s="8"/>
      <c r="DN796" s="8"/>
      <c r="DO796" s="8"/>
      <c r="DP796" s="8"/>
      <c r="DQ796" s="8"/>
      <c r="DR796" s="8"/>
      <c r="DS796" s="8"/>
      <c r="DT796" s="8"/>
      <c r="DU796" s="8"/>
      <c r="DV796" s="8"/>
      <c r="DW796" s="8"/>
      <c r="DX796" s="8"/>
      <c r="DY796" s="8"/>
      <c r="DZ796" s="8"/>
      <c r="EA796" s="8"/>
      <c r="EB796" s="8"/>
      <c r="EC796" s="8"/>
      <c r="ED796" s="8"/>
      <c r="EE796" s="8"/>
      <c r="EF796" s="8"/>
      <c r="EG796" s="8"/>
      <c r="EH796" s="8"/>
      <c r="EI796" s="8"/>
      <c r="EJ796" s="8"/>
      <c r="EK796" s="8"/>
      <c r="EL796" s="8"/>
      <c r="EM796" s="8"/>
      <c r="EN796" s="8"/>
      <c r="EO796" s="8"/>
      <c r="EP796" s="8"/>
      <c r="EQ796" s="8"/>
      <c r="ER796" s="8"/>
      <c r="ES796" s="8"/>
      <c r="ET796" s="8"/>
      <c r="EU796" s="8"/>
      <c r="EV796" s="8"/>
      <c r="EW796" s="8"/>
      <c r="EX796" s="8"/>
      <c r="EY796" s="8"/>
      <c r="EZ796" s="8"/>
      <c r="FA796" s="8"/>
      <c r="FB796" s="8"/>
      <c r="FC796" s="8"/>
      <c r="FD796" s="8"/>
      <c r="FE796" s="8"/>
      <c r="FF796" s="8"/>
      <c r="FG796" s="8"/>
      <c r="FH796" s="8"/>
      <c r="FI796" s="8"/>
      <c r="FJ796" s="8"/>
    </row>
    <row r="797" spans="1:166" x14ac:dyDescent="0.25">
      <c r="A797" t="s">
        <v>137</v>
      </c>
      <c r="C797" s="6">
        <v>39990</v>
      </c>
      <c r="D797" s="5"/>
      <c r="E797" s="6"/>
      <c r="G797">
        <v>170</v>
      </c>
      <c r="H797" t="s">
        <v>114</v>
      </c>
      <c r="I797" s="7">
        <v>8.3000000000000007</v>
      </c>
      <c r="J797">
        <v>750</v>
      </c>
      <c r="K797" s="5">
        <f t="shared" si="12"/>
        <v>160.64257028112448</v>
      </c>
      <c r="L797" s="5"/>
      <c r="M797" s="8"/>
      <c r="N797" s="8"/>
      <c r="O797" s="8"/>
      <c r="P797" s="8"/>
      <c r="Q797" s="5"/>
      <c r="R797" s="5"/>
      <c r="S797" s="5"/>
      <c r="T797" s="5"/>
      <c r="U797" s="5"/>
      <c r="V797" s="5"/>
      <c r="W797" s="5"/>
      <c r="X797" s="8"/>
      <c r="Y797" s="8"/>
      <c r="Z797" s="8"/>
      <c r="AA797" s="8"/>
      <c r="AB797" s="8"/>
      <c r="AC797" s="5"/>
      <c r="AD797" s="8"/>
      <c r="AE797" s="8"/>
      <c r="AF797" s="8"/>
      <c r="AG797" s="8"/>
      <c r="AH797" s="8"/>
      <c r="AI797" s="8"/>
      <c r="AJ797" s="5"/>
      <c r="AK797" s="8"/>
      <c r="AL797" s="8"/>
      <c r="AM797" s="8"/>
      <c r="AN797" s="8"/>
      <c r="AO797" s="8"/>
      <c r="AP797" s="8"/>
      <c r="AQ797" s="9"/>
      <c r="AR797" s="8"/>
      <c r="AS797" s="8"/>
      <c r="AT797" s="8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8"/>
      <c r="BJ797" s="5"/>
      <c r="BK797" s="5"/>
      <c r="BL797" s="5"/>
      <c r="BM797" s="8"/>
      <c r="BN797" s="8"/>
      <c r="BO797" s="7"/>
      <c r="BP797" s="5"/>
      <c r="BQ797" s="5"/>
      <c r="BR797" s="5"/>
      <c r="BS797" s="5"/>
      <c r="BT797" s="7"/>
      <c r="BU797" s="7"/>
      <c r="BV797" s="7"/>
      <c r="BW797" s="7"/>
      <c r="BX797" s="7"/>
      <c r="BY797" s="7"/>
      <c r="BZ797" s="7"/>
      <c r="CA797" s="5"/>
      <c r="CB797" s="5"/>
      <c r="CC797" s="5"/>
      <c r="CD797" s="5"/>
      <c r="CE797" s="5"/>
      <c r="CF797" s="5"/>
      <c r="CG797" s="5"/>
      <c r="CH797" s="5"/>
      <c r="CI797" s="5"/>
      <c r="CJ797" s="5">
        <v>96.929463550799838</v>
      </c>
      <c r="CK797" s="8">
        <v>5.0832943840579707</v>
      </c>
      <c r="CL797" s="5"/>
      <c r="CM797" s="5"/>
      <c r="CN797" s="8"/>
      <c r="CO797" s="5"/>
      <c r="CP797" s="5"/>
      <c r="CQ797" s="5"/>
      <c r="CR797" s="8"/>
      <c r="CS797" s="8"/>
      <c r="CT797" s="8"/>
      <c r="CU797" s="8"/>
      <c r="CV797" s="8"/>
      <c r="CW797" s="8"/>
      <c r="CX797" s="8"/>
      <c r="CY797" s="8"/>
      <c r="CZ797" s="8"/>
      <c r="DA797" s="8"/>
      <c r="DB797" s="8"/>
      <c r="DC797" s="8"/>
      <c r="DD797" s="8"/>
      <c r="DE797" s="8"/>
      <c r="DF797" s="8"/>
      <c r="DG797" s="8"/>
      <c r="DH797" s="8"/>
      <c r="DI797" s="8"/>
      <c r="DJ797" s="8"/>
      <c r="DK797" s="8"/>
      <c r="DL797" s="8"/>
      <c r="DM797" s="8"/>
      <c r="DN797" s="8"/>
      <c r="DO797" s="8"/>
      <c r="DP797" s="8"/>
      <c r="DQ797" s="8"/>
      <c r="DR797" s="8"/>
      <c r="DS797" s="8"/>
      <c r="DT797" s="8"/>
      <c r="DU797" s="8"/>
      <c r="DV797" s="8"/>
      <c r="DW797" s="8"/>
      <c r="DX797" s="8"/>
      <c r="DY797" s="8"/>
      <c r="DZ797" s="8"/>
      <c r="EA797" s="8"/>
      <c r="EB797" s="8"/>
      <c r="EC797" s="8"/>
      <c r="ED797" s="8"/>
      <c r="EE797" s="8"/>
      <c r="EF797" s="8"/>
      <c r="EG797" s="8"/>
      <c r="EH797" s="8"/>
      <c r="EI797" s="8"/>
      <c r="EJ797" s="8"/>
      <c r="EK797" s="8"/>
      <c r="EL797" s="8"/>
      <c r="EM797" s="8"/>
      <c r="EN797" s="8"/>
      <c r="EO797" s="8"/>
      <c r="EP797" s="8"/>
      <c r="EQ797" s="8"/>
      <c r="ER797" s="8"/>
      <c r="ES797" s="8"/>
      <c r="ET797" s="8"/>
      <c r="EU797" s="8"/>
      <c r="EV797" s="8"/>
      <c r="EW797" s="8"/>
      <c r="EX797" s="8"/>
      <c r="EY797" s="8"/>
      <c r="EZ797" s="8"/>
      <c r="FA797" s="8"/>
      <c r="FB797" s="8"/>
      <c r="FC797" s="8"/>
      <c r="FD797" s="8"/>
      <c r="FE797" s="8"/>
      <c r="FF797" s="8"/>
      <c r="FG797" s="8"/>
      <c r="FH797" s="8"/>
      <c r="FI797" s="8"/>
      <c r="FJ797" s="8"/>
    </row>
    <row r="798" spans="1:166" x14ac:dyDescent="0.25">
      <c r="A798" t="s">
        <v>137</v>
      </c>
      <c r="C798" s="6">
        <v>39995</v>
      </c>
      <c r="D798" s="5"/>
      <c r="E798" s="6"/>
      <c r="G798">
        <v>175</v>
      </c>
      <c r="H798" t="s">
        <v>114</v>
      </c>
      <c r="I798" s="7">
        <v>8.3000000000000007</v>
      </c>
      <c r="J798">
        <v>750</v>
      </c>
      <c r="K798" s="5">
        <f t="shared" si="12"/>
        <v>160.64257028112448</v>
      </c>
      <c r="L798" s="5"/>
      <c r="M798" s="8"/>
      <c r="N798" s="8"/>
      <c r="O798" s="8"/>
      <c r="P798" s="8"/>
      <c r="Q798" s="5"/>
      <c r="R798" s="5"/>
      <c r="S798" s="5"/>
      <c r="T798" s="5"/>
      <c r="U798" s="5"/>
      <c r="V798" s="5"/>
      <c r="W798" s="5"/>
      <c r="X798" s="8"/>
      <c r="Y798" s="8"/>
      <c r="Z798" s="8"/>
      <c r="AA798" s="8"/>
      <c r="AB798" s="8"/>
      <c r="AC798" s="5"/>
      <c r="AD798" s="8"/>
      <c r="AE798" s="8"/>
      <c r="AF798" s="8"/>
      <c r="AG798" s="8"/>
      <c r="AH798" s="8"/>
      <c r="AI798" s="8"/>
      <c r="AJ798" s="5"/>
      <c r="AK798" s="8"/>
      <c r="AL798" s="8"/>
      <c r="AM798" s="8"/>
      <c r="AN798" s="8"/>
      <c r="AO798" s="8"/>
      <c r="AP798" s="8"/>
      <c r="AQ798" s="9"/>
      <c r="AR798" s="8"/>
      <c r="AS798" s="8"/>
      <c r="AT798" s="8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8"/>
      <c r="BJ798" s="5"/>
      <c r="BK798" s="5"/>
      <c r="BL798" s="5"/>
      <c r="BM798" s="8"/>
      <c r="BN798" s="8"/>
      <c r="BO798" s="7"/>
      <c r="BP798" s="5"/>
      <c r="BQ798" s="5"/>
      <c r="BR798" s="5"/>
      <c r="BS798" s="5"/>
      <c r="BT798" s="7"/>
      <c r="BU798" s="7"/>
      <c r="BV798" s="7"/>
      <c r="BW798" s="7"/>
      <c r="BX798" s="7"/>
      <c r="BY798" s="7"/>
      <c r="BZ798" s="7"/>
      <c r="CA798" s="5"/>
      <c r="CB798" s="5"/>
      <c r="CC798" s="5"/>
      <c r="CD798" s="5"/>
      <c r="CE798" s="5"/>
      <c r="CF798" s="5"/>
      <c r="CG798" s="5"/>
      <c r="CH798" s="5"/>
      <c r="CI798" s="5"/>
      <c r="CJ798" s="5">
        <v>100</v>
      </c>
      <c r="CK798" s="8">
        <v>4.5360714285714288</v>
      </c>
      <c r="CL798" s="5"/>
      <c r="CM798" s="5"/>
      <c r="CN798" s="8"/>
      <c r="CO798" s="5"/>
      <c r="CP798" s="5"/>
      <c r="CQ798" s="5"/>
      <c r="CR798" s="8"/>
      <c r="CS798" s="8"/>
      <c r="CT798" s="8"/>
      <c r="CU798" s="8"/>
      <c r="CV798" s="8"/>
      <c r="CW798" s="8"/>
      <c r="CX798" s="8"/>
      <c r="CY798" s="8"/>
      <c r="CZ798" s="8"/>
      <c r="DA798" s="8"/>
      <c r="DB798" s="8"/>
      <c r="DC798" s="8"/>
      <c r="DD798" s="8"/>
      <c r="DE798" s="8"/>
      <c r="DF798" s="8"/>
      <c r="DG798" s="8"/>
      <c r="DH798" s="8"/>
      <c r="DI798" s="8"/>
      <c r="DJ798" s="8"/>
      <c r="DK798" s="8"/>
      <c r="DL798" s="8"/>
      <c r="DM798" s="8"/>
      <c r="DN798" s="8"/>
      <c r="DO798" s="8"/>
      <c r="DP798" s="8"/>
      <c r="DQ798" s="8"/>
      <c r="DR798" s="8"/>
      <c r="DS798" s="8"/>
      <c r="DT798" s="8"/>
      <c r="DU798" s="8"/>
      <c r="DV798" s="8"/>
      <c r="DW798" s="8"/>
      <c r="DX798" s="8"/>
      <c r="DY798" s="8"/>
      <c r="DZ798" s="8"/>
      <c r="EA798" s="8"/>
      <c r="EB798" s="8"/>
      <c r="EC798" s="8"/>
      <c r="ED798" s="8"/>
      <c r="EE798" s="8"/>
      <c r="EF798" s="8"/>
      <c r="EG798" s="8"/>
      <c r="EH798" s="8"/>
      <c r="EI798" s="8"/>
      <c r="EJ798" s="8"/>
      <c r="EK798" s="8"/>
      <c r="EL798" s="8"/>
      <c r="EM798" s="8"/>
      <c r="EN798" s="8"/>
      <c r="EO798" s="8"/>
      <c r="EP798" s="8"/>
      <c r="EQ798" s="8"/>
      <c r="ER798" s="8"/>
      <c r="ES798" s="8"/>
      <c r="ET798" s="8"/>
      <c r="EU798" s="8"/>
      <c r="EV798" s="8"/>
      <c r="EW798" s="8"/>
      <c r="EX798" s="8"/>
      <c r="EY798" s="8"/>
      <c r="EZ798" s="8"/>
      <c r="FA798" s="8"/>
      <c r="FB798" s="8"/>
      <c r="FC798" s="8"/>
      <c r="FD798" s="8"/>
      <c r="FE798" s="8"/>
      <c r="FF798" s="8"/>
      <c r="FG798" s="8"/>
      <c r="FH798" s="8"/>
      <c r="FI798" s="8"/>
      <c r="FJ798" s="8"/>
    </row>
    <row r="799" spans="1:166" x14ac:dyDescent="0.25">
      <c r="A799" t="s">
        <v>139</v>
      </c>
      <c r="C799" s="6">
        <v>39820</v>
      </c>
      <c r="D799" s="5">
        <v>1</v>
      </c>
      <c r="E799" s="6" t="s">
        <v>209</v>
      </c>
      <c r="F799" t="s">
        <v>10</v>
      </c>
      <c r="G799" s="5">
        <v>0</v>
      </c>
      <c r="H799" t="s">
        <v>115</v>
      </c>
      <c r="I799" s="7">
        <v>8.3000000000000007</v>
      </c>
      <c r="J799">
        <v>750</v>
      </c>
      <c r="K799" s="5">
        <f t="shared" si="12"/>
        <v>160.64257028112448</v>
      </c>
      <c r="L799" s="5"/>
      <c r="M799" s="8"/>
      <c r="N799" s="8"/>
      <c r="O799" s="8"/>
      <c r="P799" s="8"/>
      <c r="Q799" s="5"/>
      <c r="R799" s="5"/>
      <c r="S799" s="5"/>
      <c r="T799" s="5"/>
      <c r="U799" s="5"/>
      <c r="V799" s="5"/>
      <c r="W799" s="5"/>
      <c r="X799" s="8"/>
      <c r="Y799" s="8"/>
      <c r="Z799" s="8"/>
      <c r="AA799" s="8"/>
      <c r="AB799" s="8"/>
      <c r="AC799" s="5"/>
      <c r="AD799" s="8"/>
      <c r="AE799" s="8"/>
      <c r="AF799" s="8"/>
      <c r="AG799" s="8"/>
      <c r="AH799" s="8"/>
      <c r="AI799" s="8"/>
      <c r="AJ799" s="5"/>
      <c r="AK799" s="8"/>
      <c r="AL799" s="8"/>
      <c r="AM799" s="8"/>
      <c r="AN799" s="8"/>
      <c r="AO799" s="8"/>
      <c r="AP799" s="8"/>
      <c r="AQ799" s="9"/>
      <c r="AR799" s="8"/>
      <c r="AS799" s="8"/>
      <c r="AT799" s="8"/>
      <c r="AU799" s="5">
        <v>0</v>
      </c>
      <c r="AV799" s="5"/>
      <c r="AW799" s="5"/>
      <c r="AX799" s="5"/>
      <c r="AY799" s="5">
        <v>0</v>
      </c>
      <c r="AZ799" s="5"/>
      <c r="BA799" s="5"/>
      <c r="BB799" s="5"/>
      <c r="BC799" s="5"/>
      <c r="BD799" s="5"/>
      <c r="BE799" s="5"/>
      <c r="BF799" s="5">
        <v>0</v>
      </c>
      <c r="BG799" s="5">
        <v>0</v>
      </c>
      <c r="BH799" s="5"/>
      <c r="BI799" s="8"/>
      <c r="BJ799" s="5"/>
      <c r="BK799" s="5"/>
      <c r="BL799" s="5"/>
      <c r="BM799" s="8"/>
      <c r="BN799" s="8"/>
      <c r="BO799" s="7"/>
      <c r="BP799" s="5"/>
      <c r="BQ799" s="5"/>
      <c r="BR799" s="5"/>
      <c r="BS799" s="5"/>
      <c r="BT799" s="7"/>
      <c r="BU799" s="7"/>
      <c r="BV799" s="7"/>
      <c r="BW799" s="7"/>
      <c r="BX799" s="7"/>
      <c r="BY799" s="7"/>
      <c r="BZ799" s="7"/>
      <c r="CA799" s="5">
        <v>0</v>
      </c>
      <c r="CB799" s="5">
        <v>0</v>
      </c>
      <c r="CC799" s="5">
        <v>0</v>
      </c>
      <c r="CD799" s="5">
        <v>0</v>
      </c>
      <c r="CE799" s="5"/>
      <c r="CF799" s="5"/>
      <c r="CG799" s="5"/>
      <c r="CH799" s="5"/>
      <c r="CI799" s="5">
        <v>0</v>
      </c>
      <c r="CJ799" s="5"/>
      <c r="CK799" s="8"/>
      <c r="CL799" s="5"/>
      <c r="CM799" s="5"/>
      <c r="CN799" s="8"/>
      <c r="CO799" s="5"/>
      <c r="CP799" s="5"/>
      <c r="CQ799" s="5"/>
      <c r="CR799" s="8"/>
      <c r="CS799" s="8"/>
      <c r="CT799" s="8"/>
      <c r="CU799" s="8"/>
      <c r="CV799" s="8"/>
      <c r="CW799" s="8"/>
      <c r="CX799" s="8"/>
      <c r="CY799" s="8"/>
      <c r="CZ799" s="8"/>
      <c r="DA799" s="8"/>
      <c r="DB799" s="8"/>
      <c r="DC799" s="8"/>
      <c r="DD799" s="8"/>
      <c r="DE799" s="8"/>
      <c r="DF799" s="8"/>
      <c r="DG799" s="8"/>
      <c r="DH799" s="8"/>
      <c r="DI799" s="8"/>
      <c r="DJ799" s="8"/>
      <c r="DK799" s="8"/>
      <c r="DL799" s="8"/>
      <c r="DM799" s="8"/>
      <c r="DN799" s="8"/>
      <c r="DO799" s="8"/>
      <c r="DP799" s="8"/>
      <c r="DQ799" s="8"/>
      <c r="DR799" s="8"/>
      <c r="DS799" s="8"/>
      <c r="DT799" s="8"/>
      <c r="DU799" s="8"/>
      <c r="DV799" s="8"/>
      <c r="DW799" s="8"/>
      <c r="DX799" s="8"/>
      <c r="DY799" s="8"/>
      <c r="DZ799" s="8"/>
      <c r="EA799" s="8"/>
      <c r="EB799" s="8"/>
      <c r="EC799" s="8"/>
      <c r="ED799" s="8"/>
      <c r="EE799" s="8"/>
      <c r="EF799" s="8"/>
      <c r="EG799" s="8"/>
      <c r="EH799" s="8"/>
      <c r="EI799" s="8"/>
      <c r="EJ799" s="8"/>
      <c r="EK799" s="8"/>
      <c r="EL799" s="8"/>
      <c r="EM799" s="8"/>
      <c r="EN799" s="8"/>
      <c r="EO799" s="8"/>
      <c r="EP799" s="8"/>
      <c r="EQ799" s="8"/>
      <c r="ER799" s="8"/>
      <c r="ES799" s="8"/>
      <c r="ET799" s="8"/>
      <c r="EU799" s="8"/>
      <c r="EV799" s="8"/>
      <c r="EW799" s="8"/>
      <c r="EX799" s="8"/>
      <c r="EY799" s="8"/>
      <c r="EZ799" s="8"/>
      <c r="FA799" s="8"/>
      <c r="FB799" s="8"/>
      <c r="FC799" s="8"/>
      <c r="FD799" s="8"/>
      <c r="FE799" s="8"/>
      <c r="FF799" s="8"/>
      <c r="FG799" s="8"/>
      <c r="FH799" s="8"/>
      <c r="FI799" s="8"/>
      <c r="FJ799" s="8"/>
    </row>
    <row r="800" spans="1:166" x14ac:dyDescent="0.25">
      <c r="A800" t="s">
        <v>139</v>
      </c>
      <c r="C800" s="6">
        <v>39846</v>
      </c>
      <c r="D800" s="5">
        <v>4</v>
      </c>
      <c r="E800" t="s">
        <v>210</v>
      </c>
      <c r="F800" t="s">
        <v>12</v>
      </c>
      <c r="G800">
        <v>26</v>
      </c>
      <c r="H800" t="s">
        <v>115</v>
      </c>
      <c r="I800" s="7">
        <v>8.3000000000000007</v>
      </c>
      <c r="J800">
        <v>750</v>
      </c>
      <c r="K800" s="5">
        <f t="shared" si="12"/>
        <v>160.64257028112448</v>
      </c>
      <c r="L800" s="5"/>
      <c r="M800" s="8"/>
      <c r="N800" s="8"/>
      <c r="O800" s="8"/>
      <c r="P800" s="8"/>
      <c r="Q800" s="5"/>
      <c r="R800" s="5">
        <v>26</v>
      </c>
      <c r="S800" s="5"/>
      <c r="T800" s="5"/>
      <c r="U800" s="5"/>
      <c r="V800" s="5"/>
      <c r="W800" s="5"/>
      <c r="X800" s="8"/>
      <c r="Y800" s="8"/>
      <c r="Z800" s="8"/>
      <c r="AA800" s="8"/>
      <c r="AB800" s="8"/>
      <c r="AC800" s="5"/>
      <c r="AD800" s="8"/>
      <c r="AE800" s="8"/>
      <c r="AF800" s="8"/>
      <c r="AG800" s="8"/>
      <c r="AH800" s="8"/>
      <c r="AI800" s="8"/>
      <c r="AJ800" s="5"/>
      <c r="AK800" s="8"/>
      <c r="AL800" s="8"/>
      <c r="AM800" s="8"/>
      <c r="AN800" s="8"/>
      <c r="AO800" s="8"/>
      <c r="AP800" s="8"/>
      <c r="AQ800" s="9"/>
      <c r="AR800" s="8"/>
      <c r="AS800" s="8"/>
      <c r="AT800" s="8"/>
      <c r="AU800" s="5">
        <v>0</v>
      </c>
      <c r="AV800" s="5"/>
      <c r="AW800" s="5"/>
      <c r="AX800" s="5"/>
      <c r="AY800" s="5">
        <v>0</v>
      </c>
      <c r="AZ800" s="5"/>
      <c r="BA800" s="5"/>
      <c r="BB800" s="5"/>
      <c r="BC800" s="5"/>
      <c r="BD800" s="5"/>
      <c r="BE800" s="5"/>
      <c r="BF800" s="5">
        <v>0</v>
      </c>
      <c r="BG800" s="5">
        <v>0</v>
      </c>
      <c r="BH800" s="5"/>
      <c r="BI800" s="8"/>
      <c r="BJ800" s="5"/>
      <c r="BK800" s="5"/>
      <c r="BL800" s="5"/>
      <c r="BM800" s="8"/>
      <c r="BN800" s="8"/>
      <c r="BO800" s="7"/>
      <c r="BP800" s="5"/>
      <c r="BQ800" s="5"/>
      <c r="BR800" s="5"/>
      <c r="BS800" s="5"/>
      <c r="BT800" s="7"/>
      <c r="BU800" s="7"/>
      <c r="BV800" s="7"/>
      <c r="BW800" s="7"/>
      <c r="BX800" s="7"/>
      <c r="BY800" s="7"/>
      <c r="BZ800" s="7"/>
      <c r="CA800" s="5">
        <v>0</v>
      </c>
      <c r="CB800" s="5">
        <v>0</v>
      </c>
      <c r="CC800" s="5">
        <v>0</v>
      </c>
      <c r="CD800" s="5">
        <v>0</v>
      </c>
      <c r="CE800" s="5"/>
      <c r="CF800" s="5"/>
      <c r="CG800" s="5"/>
      <c r="CH800" s="5"/>
      <c r="CI800" s="5">
        <v>0</v>
      </c>
      <c r="CJ800" s="5"/>
      <c r="CK800" s="8"/>
      <c r="CL800" s="5"/>
      <c r="CM800" s="5"/>
      <c r="CN800" s="8"/>
      <c r="CO800" s="5"/>
      <c r="CP800" s="5"/>
      <c r="CQ800" s="5"/>
      <c r="CR800" s="8"/>
      <c r="CS800" s="8"/>
      <c r="CT800" s="8"/>
      <c r="CU800" s="8"/>
      <c r="CV800" s="8"/>
      <c r="CW800" s="8"/>
      <c r="CX800" s="8"/>
      <c r="CY800" s="8"/>
      <c r="CZ800" s="8"/>
      <c r="DA800" s="8"/>
      <c r="DB800" s="8"/>
      <c r="DC800" s="8"/>
      <c r="DD800" s="8"/>
      <c r="DE800" s="8"/>
      <c r="DF800" s="8"/>
      <c r="DG800" s="8"/>
      <c r="DH800" s="8"/>
      <c r="DI800" s="8"/>
      <c r="DJ800" s="8"/>
      <c r="DK800" s="8"/>
      <c r="DL800" s="8"/>
      <c r="DM800" s="8"/>
      <c r="DN800" s="8"/>
      <c r="DO800" s="8"/>
      <c r="DP800" s="8"/>
      <c r="DQ800" s="8"/>
      <c r="DR800" s="8"/>
      <c r="DS800" s="8"/>
      <c r="DT800" s="8"/>
      <c r="DU800" s="8"/>
      <c r="DV800" s="8"/>
      <c r="DW800" s="8"/>
      <c r="DX800" s="8"/>
      <c r="DY800" s="8"/>
      <c r="DZ800" s="8"/>
      <c r="EA800" s="8"/>
      <c r="EB800" s="8"/>
      <c r="EC800" s="8"/>
      <c r="ED800" s="8"/>
      <c r="EE800" s="8"/>
      <c r="EF800" s="8"/>
      <c r="EG800" s="8"/>
      <c r="EH800" s="8"/>
      <c r="EI800" s="8"/>
      <c r="EJ800" s="8"/>
      <c r="EK800" s="8"/>
      <c r="EL800" s="8"/>
      <c r="EM800" s="8"/>
      <c r="EN800" s="8"/>
      <c r="EO800" s="8"/>
      <c r="EP800" s="8"/>
      <c r="EQ800" s="8"/>
      <c r="ER800" s="8"/>
      <c r="ES800" s="8"/>
      <c r="ET800" s="8"/>
      <c r="EU800" s="8"/>
      <c r="EV800" s="8"/>
      <c r="EW800" s="8"/>
      <c r="EX800" s="8"/>
      <c r="EY800" s="8"/>
      <c r="EZ800" s="8"/>
      <c r="FA800" s="8"/>
      <c r="FB800" s="8"/>
      <c r="FC800" s="8"/>
      <c r="FD800" s="8"/>
      <c r="FE800" s="8"/>
      <c r="FF800" s="8"/>
      <c r="FG800" s="8"/>
      <c r="FH800" s="8"/>
      <c r="FI800" s="8"/>
      <c r="FJ800" s="8"/>
    </row>
    <row r="801" spans="1:166" x14ac:dyDescent="0.25">
      <c r="A801" t="s">
        <v>139</v>
      </c>
      <c r="C801" s="6">
        <v>39848</v>
      </c>
      <c r="D801" s="5"/>
      <c r="E801" s="6"/>
      <c r="G801">
        <v>28</v>
      </c>
      <c r="H801" t="s">
        <v>115</v>
      </c>
      <c r="I801" s="7">
        <v>8.3000000000000007</v>
      </c>
      <c r="J801">
        <v>750</v>
      </c>
      <c r="K801" s="5">
        <f t="shared" si="12"/>
        <v>160.64257028112448</v>
      </c>
      <c r="L801" s="5"/>
      <c r="M801" s="8"/>
      <c r="N801" s="7">
        <v>6.1</v>
      </c>
      <c r="O801" s="7"/>
      <c r="P801" s="7"/>
      <c r="Q801" s="5"/>
      <c r="R801" s="5"/>
      <c r="S801" s="5"/>
      <c r="T801" s="5"/>
      <c r="U801" s="5"/>
      <c r="V801" s="5"/>
      <c r="W801" s="5"/>
      <c r="X801" s="8"/>
      <c r="Y801" s="8"/>
      <c r="Z801" s="8"/>
      <c r="AA801" s="8"/>
      <c r="AB801" s="8"/>
      <c r="AC801" s="5"/>
      <c r="AD801" s="8"/>
      <c r="AE801" s="8"/>
      <c r="AF801" s="8"/>
      <c r="AG801" s="8"/>
      <c r="AH801" s="8"/>
      <c r="AI801" s="8"/>
      <c r="AJ801" s="5"/>
      <c r="AK801" s="8"/>
      <c r="AL801" s="8"/>
      <c r="AM801" s="8"/>
      <c r="AN801" s="8"/>
      <c r="AO801" s="8"/>
      <c r="AP801" s="8"/>
      <c r="AQ801" s="9"/>
      <c r="AR801" s="8"/>
      <c r="AS801" s="8"/>
      <c r="AT801" s="8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8"/>
      <c r="BJ801" s="5"/>
      <c r="BK801" s="5"/>
      <c r="BL801" s="5"/>
      <c r="BM801" s="8"/>
      <c r="BN801" s="8"/>
      <c r="BO801" s="7"/>
      <c r="BP801" s="5"/>
      <c r="BQ801" s="5"/>
      <c r="BR801" s="5"/>
      <c r="BS801" s="5"/>
      <c r="BT801" s="7"/>
      <c r="BU801" s="7"/>
      <c r="BV801" s="7"/>
      <c r="BW801" s="7"/>
      <c r="BX801" s="7"/>
      <c r="BY801" s="7"/>
      <c r="BZ801" s="7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8"/>
      <c r="CL801" s="5"/>
      <c r="CM801" s="5"/>
      <c r="CN801" s="8"/>
      <c r="CO801" s="5"/>
      <c r="CP801" s="5"/>
      <c r="CQ801" s="5"/>
      <c r="CR801" s="8"/>
      <c r="CS801" s="8"/>
      <c r="CT801" s="8"/>
      <c r="CU801" s="8"/>
      <c r="CV801" s="8"/>
      <c r="CW801" s="8"/>
      <c r="CX801" s="8"/>
      <c r="CY801" s="8"/>
      <c r="CZ801" s="8"/>
      <c r="DA801" s="8"/>
      <c r="DB801" s="8"/>
      <c r="DC801" s="8"/>
      <c r="DD801" s="8"/>
      <c r="DE801" s="8"/>
      <c r="DF801" s="8"/>
      <c r="DG801" s="8"/>
      <c r="DH801" s="8"/>
      <c r="DI801" s="8"/>
      <c r="DJ801" s="8"/>
      <c r="DK801" s="8"/>
      <c r="DL801" s="8"/>
      <c r="DM801" s="8"/>
      <c r="DN801" s="8"/>
      <c r="DO801" s="8"/>
      <c r="DP801" s="8"/>
      <c r="DQ801" s="8"/>
      <c r="DR801" s="8"/>
      <c r="DS801" s="8"/>
      <c r="DT801" s="8"/>
      <c r="DU801" s="8"/>
      <c r="DV801" s="8"/>
      <c r="DW801" s="8"/>
      <c r="DX801" s="8"/>
      <c r="DY801" s="8"/>
      <c r="DZ801" s="8"/>
      <c r="EA801" s="8"/>
      <c r="EB801" s="8"/>
      <c r="EC801" s="8"/>
      <c r="ED801" s="8"/>
      <c r="EE801" s="8"/>
      <c r="EF801" s="8"/>
      <c r="EG801" s="8"/>
      <c r="EH801" s="8"/>
      <c r="EI801" s="8"/>
      <c r="EJ801" s="8"/>
      <c r="EK801" s="8"/>
      <c r="EL801" s="8"/>
      <c r="EM801" s="8"/>
      <c r="EN801" s="8"/>
      <c r="EO801" s="8"/>
      <c r="EP801" s="8"/>
      <c r="EQ801" s="8"/>
      <c r="ER801" s="8"/>
      <c r="ES801" s="8"/>
      <c r="ET801" s="8"/>
      <c r="EU801" s="8"/>
      <c r="EV801" s="8"/>
      <c r="EW801" s="8"/>
      <c r="EX801" s="8"/>
      <c r="EY801" s="8"/>
      <c r="EZ801" s="8"/>
      <c r="FA801" s="8"/>
      <c r="FB801" s="8"/>
      <c r="FC801" s="8"/>
      <c r="FD801" s="8"/>
      <c r="FE801" s="8"/>
      <c r="FF801" s="8"/>
      <c r="FG801" s="8"/>
      <c r="FH801" s="8"/>
      <c r="FI801" s="8"/>
      <c r="FJ801" s="8"/>
    </row>
    <row r="802" spans="1:166" x14ac:dyDescent="0.25">
      <c r="A802" t="s">
        <v>139</v>
      </c>
      <c r="C802" s="6">
        <v>39854</v>
      </c>
      <c r="D802" s="5"/>
      <c r="E802" s="6"/>
      <c r="G802">
        <v>34</v>
      </c>
      <c r="H802" t="s">
        <v>115</v>
      </c>
      <c r="I802" s="7">
        <v>8.3000000000000007</v>
      </c>
      <c r="J802">
        <v>750</v>
      </c>
      <c r="K802" s="5">
        <f t="shared" si="12"/>
        <v>160.64257028112448</v>
      </c>
      <c r="L802" s="5"/>
      <c r="M802" s="8"/>
      <c r="N802" s="7">
        <v>7.8</v>
      </c>
      <c r="O802" s="7"/>
      <c r="P802" s="7"/>
      <c r="Q802" s="5"/>
      <c r="R802" s="5"/>
      <c r="S802" s="5"/>
      <c r="T802" s="5"/>
      <c r="U802" s="5"/>
      <c r="V802" s="5"/>
      <c r="W802" s="5"/>
      <c r="X802" s="8"/>
      <c r="Y802" s="8"/>
      <c r="Z802" s="8"/>
      <c r="AA802" s="8"/>
      <c r="AB802" s="8"/>
      <c r="AC802" s="5"/>
      <c r="AD802" s="8"/>
      <c r="AE802" s="8"/>
      <c r="AF802" s="8"/>
      <c r="AG802" s="8"/>
      <c r="AH802" s="8"/>
      <c r="AI802" s="8"/>
      <c r="AJ802" s="5"/>
      <c r="AK802" s="8"/>
      <c r="AL802" s="8"/>
      <c r="AM802" s="8"/>
      <c r="AN802" s="8"/>
      <c r="AO802" s="8"/>
      <c r="AP802" s="8"/>
      <c r="AQ802" s="9"/>
      <c r="AR802" s="8"/>
      <c r="AS802" s="8"/>
      <c r="AT802" s="8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8"/>
      <c r="BJ802" s="5"/>
      <c r="BK802" s="5"/>
      <c r="BL802" s="5"/>
      <c r="BM802" s="8"/>
      <c r="BN802" s="8"/>
      <c r="BO802" s="7"/>
      <c r="BP802" s="5"/>
      <c r="BQ802" s="5"/>
      <c r="BR802" s="5"/>
      <c r="BS802" s="5"/>
      <c r="BT802" s="7"/>
      <c r="BU802" s="7"/>
      <c r="BV802" s="7"/>
      <c r="BW802" s="7"/>
      <c r="BX802" s="7"/>
      <c r="BY802" s="7"/>
      <c r="BZ802" s="7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8"/>
      <c r="CL802" s="5"/>
      <c r="CM802" s="5"/>
      <c r="CN802" s="8"/>
      <c r="CO802" s="5"/>
      <c r="CP802" s="5"/>
      <c r="CQ802" s="5"/>
      <c r="CR802" s="8"/>
      <c r="CS802" s="8"/>
      <c r="CT802" s="8"/>
      <c r="CU802" s="8"/>
      <c r="CV802" s="8"/>
      <c r="CW802" s="8"/>
      <c r="CX802" s="8"/>
      <c r="CY802" s="8"/>
      <c r="CZ802" s="8"/>
      <c r="DA802" s="8"/>
      <c r="DB802" s="8"/>
      <c r="DC802" s="8"/>
      <c r="DD802" s="8"/>
      <c r="DE802" s="8"/>
      <c r="DF802" s="8"/>
      <c r="DG802" s="8"/>
      <c r="DH802" s="8"/>
      <c r="DI802" s="8"/>
      <c r="DJ802" s="8"/>
      <c r="DK802" s="8"/>
      <c r="DL802" s="8"/>
      <c r="DM802" s="8"/>
      <c r="DN802" s="8"/>
      <c r="DO802" s="8"/>
      <c r="DP802" s="8"/>
      <c r="DQ802" s="8"/>
      <c r="DR802" s="8"/>
      <c r="DS802" s="8"/>
      <c r="DT802" s="8"/>
      <c r="DU802" s="8"/>
      <c r="DV802" s="8"/>
      <c r="DW802" s="8"/>
      <c r="DX802" s="8"/>
      <c r="DY802" s="8"/>
      <c r="DZ802" s="8"/>
      <c r="EA802" s="8"/>
      <c r="EB802" s="8"/>
      <c r="EC802" s="8"/>
      <c r="ED802" s="8"/>
      <c r="EE802" s="8"/>
      <c r="EF802" s="8"/>
      <c r="EG802" s="8"/>
      <c r="EH802" s="8"/>
      <c r="EI802" s="8"/>
      <c r="EJ802" s="8"/>
      <c r="EK802" s="8"/>
      <c r="EL802" s="8"/>
      <c r="EM802" s="8"/>
      <c r="EN802" s="8"/>
      <c r="EO802" s="8"/>
      <c r="EP802" s="8"/>
      <c r="EQ802" s="8"/>
      <c r="ER802" s="8"/>
      <c r="ES802" s="8"/>
      <c r="ET802" s="8"/>
      <c r="EU802" s="8"/>
      <c r="EV802" s="8"/>
      <c r="EW802" s="8"/>
      <c r="EX802" s="8"/>
      <c r="EY802" s="8"/>
      <c r="EZ802" s="8"/>
      <c r="FA802" s="8"/>
      <c r="FB802" s="8"/>
      <c r="FC802" s="8"/>
      <c r="FD802" s="8"/>
      <c r="FE802" s="8"/>
      <c r="FF802" s="8"/>
      <c r="FG802" s="8"/>
      <c r="FH802" s="8"/>
      <c r="FI802" s="8"/>
      <c r="FJ802" s="8"/>
    </row>
    <row r="803" spans="1:166" x14ac:dyDescent="0.25">
      <c r="A803" t="s">
        <v>139</v>
      </c>
      <c r="C803" s="6">
        <v>39860</v>
      </c>
      <c r="D803" s="5"/>
      <c r="E803" s="6"/>
      <c r="G803">
        <v>40</v>
      </c>
      <c r="H803" t="s">
        <v>115</v>
      </c>
      <c r="I803" s="7">
        <v>8.3000000000000007</v>
      </c>
      <c r="J803">
        <v>750</v>
      </c>
      <c r="K803" s="5">
        <f t="shared" si="12"/>
        <v>160.64257028112448</v>
      </c>
      <c r="L803" s="5"/>
      <c r="M803" s="8"/>
      <c r="N803" s="7">
        <v>10.65</v>
      </c>
      <c r="O803" s="7"/>
      <c r="P803" s="7"/>
      <c r="Q803" s="5"/>
      <c r="R803" s="5"/>
      <c r="S803" s="5"/>
      <c r="T803" s="5"/>
      <c r="U803" s="5"/>
      <c r="V803" s="5"/>
      <c r="W803" s="5"/>
      <c r="X803" s="8"/>
      <c r="Y803" s="8"/>
      <c r="Z803" s="8"/>
      <c r="AA803" s="8"/>
      <c r="AB803" s="8"/>
      <c r="AC803" s="5"/>
      <c r="AD803" s="8"/>
      <c r="AE803" s="8"/>
      <c r="AF803" s="8"/>
      <c r="AG803" s="8"/>
      <c r="AH803" s="8"/>
      <c r="AI803" s="8"/>
      <c r="AJ803" s="5"/>
      <c r="AK803" s="8"/>
      <c r="AL803" s="8"/>
      <c r="AM803" s="8"/>
      <c r="AN803" s="8"/>
      <c r="AO803" s="8"/>
      <c r="AP803" s="8"/>
      <c r="AQ803" s="9"/>
      <c r="AR803" s="8"/>
      <c r="AS803" s="8"/>
      <c r="AT803" s="8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8"/>
      <c r="BJ803" s="5"/>
      <c r="BK803" s="5"/>
      <c r="BL803" s="5"/>
      <c r="BM803" s="8"/>
      <c r="BN803" s="8"/>
      <c r="BO803" s="7"/>
      <c r="BP803" s="5"/>
      <c r="BQ803" s="5"/>
      <c r="BR803" s="5"/>
      <c r="BS803" s="5"/>
      <c r="BT803" s="7"/>
      <c r="BU803" s="7"/>
      <c r="BV803" s="7"/>
      <c r="BW803" s="7"/>
      <c r="BX803" s="7"/>
      <c r="BY803" s="7"/>
      <c r="BZ803" s="7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8"/>
      <c r="CL803" s="5"/>
      <c r="CM803" s="5"/>
      <c r="CN803" s="8"/>
      <c r="CO803" s="5"/>
      <c r="CP803" s="5"/>
      <c r="CQ803" s="5"/>
      <c r="CR803" s="8"/>
      <c r="CS803" s="8"/>
      <c r="CT803" s="8"/>
      <c r="CU803" s="8"/>
      <c r="CV803" s="8"/>
      <c r="CW803" s="8"/>
      <c r="CX803" s="8"/>
      <c r="CY803" s="8"/>
      <c r="CZ803" s="8"/>
      <c r="DA803" s="8"/>
      <c r="DB803" s="8"/>
      <c r="DC803" s="8"/>
      <c r="DD803" s="8"/>
      <c r="DE803" s="8"/>
      <c r="DF803" s="8"/>
      <c r="DG803" s="8"/>
      <c r="DH803" s="8"/>
      <c r="DI803" s="8"/>
      <c r="DJ803" s="8"/>
      <c r="DK803" s="8"/>
      <c r="DL803" s="8"/>
      <c r="DM803" s="8"/>
      <c r="DN803" s="8"/>
      <c r="DO803" s="8"/>
      <c r="DP803" s="8"/>
      <c r="DQ803" s="8"/>
      <c r="DR803" s="8"/>
      <c r="DS803" s="8"/>
      <c r="DT803" s="8"/>
      <c r="DU803" s="8"/>
      <c r="DV803" s="8"/>
      <c r="DW803" s="8"/>
      <c r="DX803" s="8"/>
      <c r="DY803" s="8"/>
      <c r="DZ803" s="8"/>
      <c r="EA803" s="8"/>
      <c r="EB803" s="8"/>
      <c r="EC803" s="8"/>
      <c r="ED803" s="8"/>
      <c r="EE803" s="8"/>
      <c r="EF803" s="8"/>
      <c r="EG803" s="8"/>
      <c r="EH803" s="8"/>
      <c r="EI803" s="8"/>
      <c r="EJ803" s="8"/>
      <c r="EK803" s="8"/>
      <c r="EL803" s="8"/>
      <c r="EM803" s="8"/>
      <c r="EN803" s="8"/>
      <c r="EO803" s="8"/>
      <c r="EP803" s="8"/>
      <c r="EQ803" s="8"/>
      <c r="ER803" s="8"/>
      <c r="ES803" s="8"/>
      <c r="ET803" s="8"/>
      <c r="EU803" s="8"/>
      <c r="EV803" s="8"/>
      <c r="EW803" s="8"/>
      <c r="EX803" s="8"/>
      <c r="EY803" s="8"/>
      <c r="EZ803" s="8"/>
      <c r="FA803" s="8"/>
      <c r="FB803" s="8"/>
      <c r="FC803" s="8"/>
      <c r="FD803" s="8"/>
      <c r="FE803" s="8"/>
      <c r="FF803" s="8"/>
      <c r="FG803" s="8"/>
      <c r="FH803" s="8"/>
      <c r="FI803" s="8"/>
      <c r="FJ803" s="8"/>
    </row>
    <row r="804" spans="1:166" x14ac:dyDescent="0.25">
      <c r="A804" t="s">
        <v>139</v>
      </c>
      <c r="C804" s="6">
        <v>39864</v>
      </c>
      <c r="D804" s="5"/>
      <c r="E804" s="6"/>
      <c r="G804">
        <v>44</v>
      </c>
      <c r="H804" t="s">
        <v>115</v>
      </c>
      <c r="I804" s="7">
        <v>8.3000000000000007</v>
      </c>
      <c r="J804">
        <v>750</v>
      </c>
      <c r="K804" s="5">
        <f t="shared" si="12"/>
        <v>160.64257028112448</v>
      </c>
      <c r="L804" s="5"/>
      <c r="M804" s="8"/>
      <c r="N804" s="8"/>
      <c r="O804" s="8"/>
      <c r="P804" s="8"/>
      <c r="Q804" s="5"/>
      <c r="R804" s="5"/>
      <c r="S804" s="5"/>
      <c r="T804" s="5"/>
      <c r="U804" s="5"/>
      <c r="V804" s="5"/>
      <c r="W804" s="5"/>
      <c r="X804" s="8"/>
      <c r="Y804" s="8"/>
      <c r="Z804" s="8"/>
      <c r="AA804" s="8"/>
      <c r="AB804" s="8"/>
      <c r="AC804" s="5"/>
      <c r="AD804" s="8"/>
      <c r="AE804" s="8"/>
      <c r="AF804" s="8"/>
      <c r="AG804" s="8"/>
      <c r="AH804" s="8"/>
      <c r="AI804" s="8"/>
      <c r="AJ804" s="5"/>
      <c r="AK804" s="8">
        <v>0.85859866344789659</v>
      </c>
      <c r="AL804" s="8"/>
      <c r="AM804" s="8"/>
      <c r="AN804" s="8"/>
      <c r="AO804" s="8"/>
      <c r="AP804" s="8"/>
      <c r="AQ804" s="9"/>
      <c r="AR804" s="8"/>
      <c r="AS804" s="8"/>
      <c r="AT804" s="8"/>
      <c r="AU804" s="5">
        <v>0</v>
      </c>
      <c r="AV804" s="5"/>
      <c r="AW804" s="5"/>
      <c r="AX804" s="5"/>
      <c r="AY804" s="5">
        <v>0</v>
      </c>
      <c r="AZ804" s="5"/>
      <c r="BA804" s="5"/>
      <c r="BB804" s="5"/>
      <c r="BC804" s="5"/>
      <c r="BD804" s="5"/>
      <c r="BE804" s="5"/>
      <c r="BF804" s="5">
        <v>0</v>
      </c>
      <c r="BG804" s="5">
        <v>0</v>
      </c>
      <c r="BH804" s="5"/>
      <c r="BI804" s="8"/>
      <c r="BJ804" s="5"/>
      <c r="BK804" s="5"/>
      <c r="BL804" s="5"/>
      <c r="BM804" s="8"/>
      <c r="BN804" s="8"/>
      <c r="BO804" s="7"/>
      <c r="BP804" s="5"/>
      <c r="BQ804" s="5"/>
      <c r="BR804" s="5"/>
      <c r="BS804" s="5"/>
      <c r="BT804" s="7"/>
      <c r="BU804" s="7"/>
      <c r="BV804" s="7"/>
      <c r="BW804" s="7"/>
      <c r="BX804" s="7"/>
      <c r="BY804" s="7"/>
      <c r="BZ804" s="7"/>
      <c r="CA804" s="5">
        <v>0</v>
      </c>
      <c r="CB804" s="5">
        <v>0</v>
      </c>
      <c r="CC804" s="5">
        <v>0</v>
      </c>
      <c r="CD804" s="5">
        <v>0</v>
      </c>
      <c r="CE804" s="5"/>
      <c r="CF804" s="5"/>
      <c r="CG804" s="5"/>
      <c r="CH804" s="5"/>
      <c r="CI804" s="5">
        <v>0</v>
      </c>
      <c r="CJ804" s="5"/>
      <c r="CK804" s="8"/>
      <c r="CL804" s="5"/>
      <c r="CM804" s="5"/>
      <c r="CN804" s="8"/>
      <c r="CO804" s="5"/>
      <c r="CP804" s="5"/>
      <c r="CQ804" s="5"/>
      <c r="CR804" s="8"/>
      <c r="CS804" s="8"/>
      <c r="CT804" s="8"/>
      <c r="CU804" s="8"/>
      <c r="CV804" s="8"/>
      <c r="CW804" s="8"/>
      <c r="CX804" s="8"/>
      <c r="CY804" s="8"/>
      <c r="CZ804" s="8"/>
      <c r="DA804" s="8"/>
      <c r="DB804" s="8"/>
      <c r="DC804" s="8"/>
      <c r="DD804" s="8"/>
      <c r="DE804" s="8"/>
      <c r="DF804" s="8"/>
      <c r="DG804" s="8"/>
      <c r="DH804" s="8"/>
      <c r="DI804" s="8"/>
      <c r="DJ804" s="8"/>
      <c r="DK804" s="8"/>
      <c r="DL804" s="8"/>
      <c r="DM804" s="8"/>
      <c r="DN804" s="8"/>
      <c r="DO804" s="8"/>
      <c r="DP804" s="8"/>
      <c r="DQ804" s="8"/>
      <c r="DR804" s="8"/>
      <c r="DS804" s="8"/>
      <c r="DT804" s="8"/>
      <c r="DU804" s="8"/>
      <c r="DV804" s="8"/>
      <c r="DW804" s="8"/>
      <c r="DX804" s="8"/>
      <c r="DY804" s="8"/>
      <c r="DZ804" s="8"/>
      <c r="EA804" s="8"/>
      <c r="EB804" s="8"/>
      <c r="EC804" s="8"/>
      <c r="ED804" s="8"/>
      <c r="EE804" s="8"/>
      <c r="EF804" s="8"/>
      <c r="EG804" s="8"/>
      <c r="EH804" s="8"/>
      <c r="EI804" s="8"/>
      <c r="EJ804" s="8"/>
      <c r="EK804" s="8"/>
      <c r="EL804" s="8"/>
      <c r="EM804" s="8"/>
      <c r="EN804" s="8"/>
      <c r="EO804" s="8"/>
      <c r="EP804" s="8"/>
      <c r="EQ804" s="8"/>
      <c r="ER804" s="8"/>
      <c r="ES804" s="8"/>
      <c r="ET804" s="8"/>
      <c r="EU804" s="8"/>
      <c r="EV804" s="8"/>
      <c r="EW804" s="8"/>
      <c r="EX804" s="8"/>
      <c r="EY804" s="8"/>
      <c r="EZ804" s="8"/>
      <c r="FA804" s="8"/>
      <c r="FB804" s="8"/>
      <c r="FC804" s="8"/>
      <c r="FD804" s="8"/>
      <c r="FE804" s="8"/>
      <c r="FF804" s="8"/>
      <c r="FG804" s="8"/>
      <c r="FH804" s="8"/>
      <c r="FI804" s="8"/>
      <c r="FJ804" s="8"/>
    </row>
    <row r="805" spans="1:166" x14ac:dyDescent="0.25">
      <c r="A805" t="s">
        <v>139</v>
      </c>
      <c r="C805" s="6">
        <v>39869</v>
      </c>
      <c r="D805" s="5"/>
      <c r="E805" s="6"/>
      <c r="G805">
        <v>49</v>
      </c>
      <c r="H805" t="s">
        <v>115</v>
      </c>
      <c r="I805" s="7">
        <v>8.3000000000000007</v>
      </c>
      <c r="J805">
        <v>750</v>
      </c>
      <c r="K805" s="5">
        <f t="shared" si="12"/>
        <v>160.64257028112448</v>
      </c>
      <c r="L805" s="5"/>
      <c r="M805" s="8"/>
      <c r="N805" s="7">
        <v>12.7</v>
      </c>
      <c r="O805" s="7"/>
      <c r="P805" s="7"/>
      <c r="Q805" s="5"/>
      <c r="R805" s="5"/>
      <c r="S805" s="5"/>
      <c r="T805" s="5"/>
      <c r="U805" s="5"/>
      <c r="V805" s="5"/>
      <c r="W805" s="5"/>
      <c r="X805" s="8"/>
      <c r="Y805" s="8"/>
      <c r="Z805" s="8"/>
      <c r="AA805" s="8"/>
      <c r="AB805" s="8"/>
      <c r="AC805" s="5"/>
      <c r="AD805" s="8"/>
      <c r="AE805" s="8"/>
      <c r="AF805" s="8"/>
      <c r="AG805" s="8"/>
      <c r="AH805" s="8"/>
      <c r="AI805" s="8"/>
      <c r="AJ805" s="5"/>
      <c r="AK805" s="8"/>
      <c r="AL805" s="8"/>
      <c r="AM805" s="8"/>
      <c r="AN805" s="8"/>
      <c r="AO805" s="8"/>
      <c r="AP805" s="8"/>
      <c r="AQ805" s="9"/>
      <c r="AR805" s="8"/>
      <c r="AS805" s="8"/>
      <c r="AT805" s="8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8"/>
      <c r="BJ805" s="5"/>
      <c r="BK805" s="5"/>
      <c r="BL805" s="5"/>
      <c r="BM805" s="8"/>
      <c r="BN805" s="8"/>
      <c r="BO805" s="7"/>
      <c r="BP805" s="5"/>
      <c r="BQ805" s="5"/>
      <c r="BR805" s="5"/>
      <c r="BS805" s="5"/>
      <c r="BT805" s="7"/>
      <c r="BU805" s="7"/>
      <c r="BV805" s="7"/>
      <c r="BW805" s="7"/>
      <c r="BX805" s="7"/>
      <c r="BY805" s="7"/>
      <c r="BZ805" s="7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8"/>
      <c r="CL805" s="5"/>
      <c r="CM805" s="5"/>
      <c r="CN805" s="8"/>
      <c r="CO805" s="5"/>
      <c r="CP805" s="5"/>
      <c r="CQ805" s="5"/>
      <c r="CR805" s="8"/>
      <c r="CS805" s="8"/>
      <c r="CT805" s="8"/>
      <c r="CU805" s="8"/>
      <c r="CV805" s="8"/>
      <c r="CW805" s="8"/>
      <c r="CX805" s="8"/>
      <c r="CY805" s="8"/>
      <c r="CZ805" s="8"/>
      <c r="DA805" s="8"/>
      <c r="DB805" s="8"/>
      <c r="DC805" s="8"/>
      <c r="DD805" s="8"/>
      <c r="DE805" s="8"/>
      <c r="DF805" s="8"/>
      <c r="DG805" s="8"/>
      <c r="DH805" s="8"/>
      <c r="DI805" s="8"/>
      <c r="DJ805" s="8"/>
      <c r="DK805" s="8"/>
      <c r="DL805" s="8"/>
      <c r="DM805" s="8"/>
      <c r="DN805" s="8"/>
      <c r="DO805" s="8"/>
      <c r="DP805" s="8"/>
      <c r="DQ805" s="8"/>
      <c r="DR805" s="8"/>
      <c r="DS805" s="8"/>
      <c r="DT805" s="8"/>
      <c r="DU805" s="8"/>
      <c r="DV805" s="8"/>
      <c r="DW805" s="8"/>
      <c r="DX805" s="8"/>
      <c r="DY805" s="8"/>
      <c r="DZ805" s="8"/>
      <c r="EA805" s="8"/>
      <c r="EB805" s="8"/>
      <c r="EC805" s="8"/>
      <c r="ED805" s="8"/>
      <c r="EE805" s="8"/>
      <c r="EF805" s="8"/>
      <c r="EG805" s="8"/>
      <c r="EH805" s="8"/>
      <c r="EI805" s="8"/>
      <c r="EJ805" s="8"/>
      <c r="EK805" s="8"/>
      <c r="EL805" s="8"/>
      <c r="EM805" s="8"/>
      <c r="EN805" s="8"/>
      <c r="EO805" s="8"/>
      <c r="EP805" s="8"/>
      <c r="EQ805" s="8"/>
      <c r="ER805" s="8"/>
      <c r="ES805" s="8"/>
      <c r="ET805" s="8"/>
      <c r="EU805" s="8"/>
      <c r="EV805" s="8"/>
      <c r="EW805" s="8"/>
      <c r="EX805" s="8"/>
      <c r="EY805" s="8"/>
      <c r="EZ805" s="8"/>
      <c r="FA805" s="8"/>
      <c r="FB805" s="8"/>
      <c r="FC805" s="8"/>
      <c r="FD805" s="8"/>
      <c r="FE805" s="8"/>
      <c r="FF805" s="8"/>
      <c r="FG805" s="8"/>
      <c r="FH805" s="8"/>
      <c r="FI805" s="8"/>
      <c r="FJ805" s="8"/>
    </row>
    <row r="806" spans="1:166" x14ac:dyDescent="0.25">
      <c r="A806" t="s">
        <v>139</v>
      </c>
      <c r="C806" s="6">
        <v>39874</v>
      </c>
      <c r="D806" s="5"/>
      <c r="E806" s="6"/>
      <c r="G806">
        <v>54</v>
      </c>
      <c r="H806" t="s">
        <v>115</v>
      </c>
      <c r="I806" s="7">
        <v>8.3000000000000007</v>
      </c>
      <c r="J806">
        <v>750</v>
      </c>
      <c r="K806" s="5">
        <f t="shared" ref="K806:K869" si="13">1000000/I806/J806</f>
        <v>160.64257028112448</v>
      </c>
      <c r="L806" s="5"/>
      <c r="M806" s="8"/>
      <c r="N806" s="7">
        <v>12.6</v>
      </c>
      <c r="O806" s="7"/>
      <c r="P806" s="7"/>
      <c r="Q806" s="5"/>
      <c r="R806" s="5"/>
      <c r="S806" s="5"/>
      <c r="T806" s="5"/>
      <c r="U806" s="5"/>
      <c r="V806" s="5"/>
      <c r="W806" s="5"/>
      <c r="X806" s="8"/>
      <c r="Y806" s="8"/>
      <c r="Z806" s="8"/>
      <c r="AA806" s="8"/>
      <c r="AB806" s="8"/>
      <c r="AC806" s="5">
        <v>84.370712180663588</v>
      </c>
      <c r="AD806" s="8"/>
      <c r="AE806" s="8"/>
      <c r="AF806" s="8"/>
      <c r="AG806" s="8"/>
      <c r="AH806" s="8"/>
      <c r="AI806" s="8"/>
      <c r="AJ806" s="5">
        <v>98.248408830184701</v>
      </c>
      <c r="AK806" s="8">
        <v>1.3286399347656788</v>
      </c>
      <c r="AL806" s="8"/>
      <c r="AM806" s="8"/>
      <c r="AN806" s="8"/>
      <c r="AO806" s="8"/>
      <c r="AP806" s="8"/>
      <c r="AQ806" s="9">
        <f>AK806/AJ806</f>
        <v>1.3523271782061501E-2</v>
      </c>
      <c r="AR806" s="8"/>
      <c r="AS806" s="8"/>
      <c r="AT806" s="8"/>
      <c r="AU806" s="5">
        <v>5.7135794455383717</v>
      </c>
      <c r="AV806" s="5"/>
      <c r="AW806" s="5"/>
      <c r="AX806" s="5"/>
      <c r="AY806" s="5">
        <v>0</v>
      </c>
      <c r="AZ806" s="5"/>
      <c r="BA806" s="5"/>
      <c r="BB806" s="5"/>
      <c r="BC806" s="5"/>
      <c r="BD806" s="5"/>
      <c r="BE806" s="5"/>
      <c r="BF806" s="5">
        <v>0</v>
      </c>
      <c r="BG806" s="5">
        <v>0</v>
      </c>
      <c r="BH806" s="5">
        <v>5.7135794455383717</v>
      </c>
      <c r="BI806" s="8"/>
      <c r="BJ806" s="5"/>
      <c r="BK806" s="5">
        <f>AC806+AJ806+BH806</f>
        <v>188.33270045638665</v>
      </c>
      <c r="BL806" s="5"/>
      <c r="BM806" s="8">
        <f>BH806/BK806</f>
        <v>3.0337691923349765E-2</v>
      </c>
      <c r="BN806" s="8"/>
      <c r="BO806" s="7"/>
      <c r="BP806" s="5"/>
      <c r="BQ806" s="5"/>
      <c r="BR806" s="5"/>
      <c r="BS806" s="5"/>
      <c r="BT806" s="7"/>
      <c r="BU806" s="7"/>
      <c r="BV806" s="7"/>
      <c r="BW806" s="7"/>
      <c r="BX806" s="8">
        <f>AC806/BK806</f>
        <v>0.44798758779653258</v>
      </c>
      <c r="BY806" s="8">
        <f>AJ806/BK806</f>
        <v>0.52167472028011774</v>
      </c>
      <c r="BZ806" s="8">
        <f>BH806/BK806</f>
        <v>3.0337691923349765E-2</v>
      </c>
      <c r="CA806" s="5">
        <v>126.61108610906923</v>
      </c>
      <c r="CB806" s="5">
        <v>126.61108610906923</v>
      </c>
      <c r="CC806" s="5">
        <v>0</v>
      </c>
      <c r="CD806" s="5">
        <v>0</v>
      </c>
      <c r="CE806" s="5"/>
      <c r="CF806" s="5"/>
      <c r="CG806" s="5"/>
      <c r="CH806" s="5"/>
      <c r="CI806" s="5">
        <v>0</v>
      </c>
      <c r="CJ806" s="5"/>
      <c r="CK806" s="8"/>
      <c r="CL806" s="5"/>
      <c r="CM806" s="5"/>
      <c r="CN806" s="8"/>
      <c r="CO806" s="5"/>
      <c r="CP806" s="5"/>
      <c r="CQ806" s="5"/>
      <c r="CR806" s="8"/>
      <c r="CS806" s="8"/>
      <c r="CT806" s="8"/>
      <c r="CU806" s="8"/>
      <c r="CV806" s="8"/>
      <c r="CW806" s="8"/>
      <c r="CX806" s="8"/>
      <c r="CY806" s="8"/>
      <c r="CZ806" s="8"/>
      <c r="DA806" s="8"/>
      <c r="DB806" s="8"/>
      <c r="DC806" s="8"/>
      <c r="DD806" s="8"/>
      <c r="DE806" s="8"/>
      <c r="DF806" s="8"/>
      <c r="DG806" s="8"/>
      <c r="DH806" s="8"/>
      <c r="DI806" s="8"/>
      <c r="DJ806" s="8"/>
      <c r="DK806" s="8"/>
      <c r="DL806" s="8"/>
      <c r="DM806" s="8"/>
      <c r="DN806" s="8"/>
      <c r="DO806" s="8"/>
      <c r="DP806" s="8"/>
      <c r="DQ806" s="8"/>
      <c r="DR806" s="8"/>
      <c r="DS806" s="8"/>
      <c r="DT806" s="8"/>
      <c r="DU806" s="8"/>
      <c r="DV806" s="8"/>
      <c r="DW806" s="8"/>
      <c r="DX806" s="8"/>
      <c r="DY806" s="8"/>
      <c r="DZ806" s="8"/>
      <c r="EA806" s="8"/>
      <c r="EB806" s="8"/>
      <c r="EC806" s="8"/>
      <c r="ED806" s="8"/>
      <c r="EE806" s="8"/>
      <c r="EF806" s="8"/>
      <c r="EG806" s="8"/>
      <c r="EH806" s="8"/>
      <c r="EI806" s="8"/>
      <c r="EJ806" s="8"/>
      <c r="EK806" s="8"/>
      <c r="EL806" s="8"/>
      <c r="EM806" s="8"/>
      <c r="EN806" s="8"/>
      <c r="EO806" s="8"/>
      <c r="EP806" s="8"/>
      <c r="EQ806" s="8"/>
      <c r="ER806" s="8"/>
      <c r="ES806" s="8"/>
      <c r="ET806" s="8"/>
      <c r="EU806" s="8"/>
      <c r="EV806" s="8"/>
      <c r="EW806" s="8"/>
      <c r="EX806" s="8"/>
      <c r="EY806" s="8"/>
      <c r="EZ806" s="8"/>
      <c r="FA806" s="8"/>
      <c r="FB806" s="8"/>
      <c r="FC806" s="8"/>
      <c r="FD806" s="8"/>
      <c r="FE806" s="8"/>
      <c r="FF806" s="8"/>
      <c r="FG806" s="8"/>
      <c r="FH806" s="8"/>
      <c r="FI806" s="8"/>
      <c r="FJ806" s="8"/>
    </row>
    <row r="807" spans="1:166" x14ac:dyDescent="0.25">
      <c r="A807" t="s">
        <v>139</v>
      </c>
      <c r="C807" s="6">
        <v>39877</v>
      </c>
      <c r="D807" s="5">
        <v>4</v>
      </c>
      <c r="E807" t="s">
        <v>206</v>
      </c>
      <c r="F807" t="s">
        <v>13</v>
      </c>
      <c r="G807">
        <v>57</v>
      </c>
      <c r="H807" t="s">
        <v>115</v>
      </c>
      <c r="I807" s="7">
        <v>8.3000000000000007</v>
      </c>
      <c r="J807">
        <v>750</v>
      </c>
      <c r="K807" s="5">
        <f t="shared" si="13"/>
        <v>160.64257028112448</v>
      </c>
      <c r="L807" s="5"/>
      <c r="M807" s="8"/>
      <c r="N807" s="8"/>
      <c r="O807" s="8"/>
      <c r="P807" s="8"/>
      <c r="Q807" s="5"/>
      <c r="R807" s="5"/>
      <c r="S807" s="5">
        <v>57</v>
      </c>
      <c r="T807" s="5"/>
      <c r="U807" s="5"/>
      <c r="V807" s="5"/>
      <c r="W807" s="5"/>
      <c r="X807" s="8"/>
      <c r="Y807" s="8"/>
      <c r="Z807" s="8"/>
      <c r="AA807" s="8"/>
      <c r="AB807" s="8"/>
      <c r="AC807" s="5"/>
      <c r="AD807" s="8"/>
      <c r="AE807" s="8"/>
      <c r="AF807" s="8"/>
      <c r="AG807" s="8"/>
      <c r="AH807" s="8"/>
      <c r="AI807" s="8"/>
      <c r="AJ807" s="5"/>
      <c r="AK807" s="8"/>
      <c r="AL807" s="8"/>
      <c r="AM807" s="8"/>
      <c r="AN807" s="8"/>
      <c r="AO807" s="8"/>
      <c r="AP807" s="8"/>
      <c r="AQ807" s="9"/>
      <c r="AR807" s="8"/>
      <c r="AS807" s="8"/>
      <c r="AT807" s="8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8"/>
      <c r="BJ807" s="5"/>
      <c r="BK807" s="5"/>
      <c r="BL807" s="5"/>
      <c r="BM807" s="8"/>
      <c r="BN807" s="8"/>
      <c r="BO807" s="7"/>
      <c r="BP807" s="5"/>
      <c r="BQ807" s="5"/>
      <c r="BR807" s="5"/>
      <c r="BS807" s="5"/>
      <c r="BT807" s="7"/>
      <c r="BU807" s="7"/>
      <c r="BV807" s="7"/>
      <c r="BW807" s="7"/>
      <c r="BX807" s="7"/>
      <c r="BY807" s="7"/>
      <c r="BZ807" s="7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8"/>
      <c r="CL807" s="5"/>
      <c r="CM807" s="5"/>
      <c r="CN807" s="8"/>
      <c r="CO807" s="5"/>
      <c r="CP807" s="5"/>
      <c r="CQ807" s="5"/>
      <c r="CR807" s="8"/>
      <c r="CS807" s="8"/>
      <c r="CT807" s="8"/>
      <c r="CU807" s="8"/>
      <c r="CV807" s="8"/>
      <c r="CW807" s="8"/>
      <c r="CX807" s="8"/>
      <c r="CY807" s="8"/>
      <c r="CZ807" s="8"/>
      <c r="DA807" s="8"/>
      <c r="DB807" s="8"/>
      <c r="DC807" s="8"/>
      <c r="DD807" s="8"/>
      <c r="DE807" s="8"/>
      <c r="DF807" s="8"/>
      <c r="DG807" s="8"/>
      <c r="DH807" s="8"/>
      <c r="DI807" s="8"/>
      <c r="DJ807" s="8"/>
      <c r="DK807" s="8"/>
      <c r="DL807" s="8"/>
      <c r="DM807" s="8"/>
      <c r="DN807" s="8"/>
      <c r="DO807" s="8"/>
      <c r="DP807" s="8"/>
      <c r="DQ807" s="8"/>
      <c r="DR807" s="8"/>
      <c r="DS807" s="8"/>
      <c r="DT807" s="8"/>
      <c r="DU807" s="8"/>
      <c r="DV807" s="8"/>
      <c r="DW807" s="8"/>
      <c r="DX807" s="8"/>
      <c r="DY807" s="8"/>
      <c r="DZ807" s="8"/>
      <c r="EA807" s="8"/>
      <c r="EB807" s="8"/>
      <c r="EC807" s="8"/>
      <c r="ED807" s="8"/>
      <c r="EE807" s="8"/>
      <c r="EF807" s="8"/>
      <c r="EG807" s="8"/>
      <c r="EH807" s="8"/>
      <c r="EI807" s="8"/>
      <c r="EJ807" s="8"/>
      <c r="EK807" s="8"/>
      <c r="EL807" s="8"/>
      <c r="EM807" s="8"/>
      <c r="EN807" s="8"/>
      <c r="EO807" s="8"/>
      <c r="EP807" s="8"/>
      <c r="EQ807" s="8"/>
      <c r="ER807" s="8"/>
      <c r="ES807" s="8"/>
      <c r="ET807" s="8"/>
      <c r="EU807" s="8"/>
      <c r="EV807" s="8"/>
      <c r="EW807" s="8"/>
      <c r="EX807" s="8"/>
      <c r="EY807" s="8"/>
      <c r="EZ807" s="8"/>
      <c r="FA807" s="8"/>
      <c r="FB807" s="8"/>
      <c r="FC807" s="8"/>
      <c r="FD807" s="8"/>
      <c r="FE807" s="8"/>
      <c r="FF807" s="8"/>
      <c r="FG807" s="8"/>
      <c r="FH807" s="8"/>
      <c r="FI807" s="8"/>
      <c r="FJ807" s="8"/>
    </row>
    <row r="808" spans="1:166" x14ac:dyDescent="0.25">
      <c r="A808" t="s">
        <v>139</v>
      </c>
      <c r="C808" s="6">
        <v>39884</v>
      </c>
      <c r="D808" s="5"/>
      <c r="E808" s="6"/>
      <c r="G808">
        <v>64</v>
      </c>
      <c r="H808" t="s">
        <v>115</v>
      </c>
      <c r="I808" s="7">
        <v>8.3000000000000007</v>
      </c>
      <c r="J808">
        <v>750</v>
      </c>
      <c r="K808" s="5">
        <f t="shared" si="13"/>
        <v>160.64257028112448</v>
      </c>
      <c r="L808" s="5"/>
      <c r="M808" s="8"/>
      <c r="N808" s="7">
        <v>15.45</v>
      </c>
      <c r="O808" s="7"/>
      <c r="P808" s="7"/>
      <c r="Q808" s="5"/>
      <c r="R808" s="5"/>
      <c r="S808" s="5"/>
      <c r="T808" s="5"/>
      <c r="U808" s="5"/>
      <c r="V808" s="5"/>
      <c r="W808" s="5"/>
      <c r="X808" s="8"/>
      <c r="Y808" s="8"/>
      <c r="Z808" s="8"/>
      <c r="AA808" s="8"/>
      <c r="AB808" s="8"/>
      <c r="AC808" s="5"/>
      <c r="AD808" s="8"/>
      <c r="AE808" s="8"/>
      <c r="AF808" s="8"/>
      <c r="AG808" s="8"/>
      <c r="AH808" s="8"/>
      <c r="AI808" s="8"/>
      <c r="AJ808" s="5"/>
      <c r="AK808" s="8"/>
      <c r="AL808" s="8"/>
      <c r="AM808" s="8"/>
      <c r="AN808" s="8"/>
      <c r="AO808" s="8"/>
      <c r="AP808" s="8"/>
      <c r="AQ808" s="9"/>
      <c r="AR808" s="8"/>
      <c r="AS808" s="8"/>
      <c r="AT808" s="8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8"/>
      <c r="BJ808" s="5"/>
      <c r="BK808" s="5"/>
      <c r="BL808" s="5"/>
      <c r="BM808" s="8"/>
      <c r="BN808" s="8"/>
      <c r="BO808" s="7"/>
      <c r="BP808" s="5"/>
      <c r="BQ808" s="5"/>
      <c r="BR808" s="5"/>
      <c r="BS808" s="5"/>
      <c r="BT808" s="7"/>
      <c r="BU808" s="7"/>
      <c r="BV808" s="7"/>
      <c r="BW808" s="7"/>
      <c r="BX808" s="7"/>
      <c r="BY808" s="7"/>
      <c r="BZ808" s="7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8"/>
      <c r="CL808" s="5"/>
      <c r="CM808" s="5"/>
      <c r="CN808" s="8"/>
      <c r="CO808" s="5"/>
      <c r="CP808" s="5"/>
      <c r="CQ808" s="5"/>
      <c r="CR808" s="8"/>
      <c r="CS808" s="8"/>
      <c r="CT808" s="8"/>
      <c r="CU808" s="8"/>
      <c r="CV808" s="8"/>
      <c r="CW808" s="8"/>
      <c r="CX808" s="8"/>
      <c r="CY808" s="8"/>
      <c r="CZ808" s="8"/>
      <c r="DA808" s="8"/>
      <c r="DB808" s="8"/>
      <c r="DC808" s="8"/>
      <c r="DD808" s="8"/>
      <c r="DE808" s="8"/>
      <c r="DF808" s="8"/>
      <c r="DG808" s="8"/>
      <c r="DH808" s="8"/>
      <c r="DI808" s="8"/>
      <c r="DJ808" s="8"/>
      <c r="DK808" s="8"/>
      <c r="DL808" s="8"/>
      <c r="DM808" s="8"/>
      <c r="DN808" s="8"/>
      <c r="DO808" s="8"/>
      <c r="DP808" s="8"/>
      <c r="DQ808" s="8"/>
      <c r="DR808" s="8"/>
      <c r="DS808" s="8"/>
      <c r="DT808" s="8"/>
      <c r="DU808" s="8"/>
      <c r="DV808" s="8"/>
      <c r="DW808" s="8"/>
      <c r="DX808" s="8"/>
      <c r="DY808" s="8"/>
      <c r="DZ808" s="8"/>
      <c r="EA808" s="8"/>
      <c r="EB808" s="8"/>
      <c r="EC808" s="8"/>
      <c r="ED808" s="8"/>
      <c r="EE808" s="8"/>
      <c r="EF808" s="8"/>
      <c r="EG808" s="8"/>
      <c r="EH808" s="8"/>
      <c r="EI808" s="8"/>
      <c r="EJ808" s="8"/>
      <c r="EK808" s="8"/>
      <c r="EL808" s="8"/>
      <c r="EM808" s="8"/>
      <c r="EN808" s="8"/>
      <c r="EO808" s="8"/>
      <c r="EP808" s="8"/>
      <c r="EQ808" s="8"/>
      <c r="ER808" s="8"/>
      <c r="ES808" s="8"/>
      <c r="ET808" s="8"/>
      <c r="EU808" s="8"/>
      <c r="EV808" s="8"/>
      <c r="EW808" s="8"/>
      <c r="EX808" s="8"/>
      <c r="EY808" s="8"/>
      <c r="EZ808" s="8"/>
      <c r="FA808" s="8"/>
      <c r="FB808" s="8"/>
      <c r="FC808" s="8"/>
      <c r="FD808" s="8"/>
      <c r="FE808" s="8"/>
      <c r="FF808" s="8"/>
      <c r="FG808" s="8"/>
      <c r="FH808" s="8"/>
      <c r="FI808" s="8"/>
      <c r="FJ808" s="8"/>
    </row>
    <row r="809" spans="1:166" x14ac:dyDescent="0.25">
      <c r="A809" t="s">
        <v>139</v>
      </c>
      <c r="C809" s="6">
        <v>39890</v>
      </c>
      <c r="D809" s="5"/>
      <c r="E809" s="6"/>
      <c r="G809">
        <v>70</v>
      </c>
      <c r="H809" t="s">
        <v>115</v>
      </c>
      <c r="I809" s="7">
        <v>8.3000000000000007</v>
      </c>
      <c r="J809">
        <v>750</v>
      </c>
      <c r="K809" s="5">
        <f t="shared" si="13"/>
        <v>160.64257028112448</v>
      </c>
      <c r="L809" s="5"/>
      <c r="M809" s="8"/>
      <c r="N809" s="7">
        <v>14.7</v>
      </c>
      <c r="O809" s="7"/>
      <c r="P809" s="7"/>
      <c r="Q809" s="5"/>
      <c r="R809" s="5"/>
      <c r="S809" s="5"/>
      <c r="T809" s="5"/>
      <c r="U809" s="5"/>
      <c r="V809" s="5"/>
      <c r="W809" s="5"/>
      <c r="X809" s="8"/>
      <c r="Y809" s="8"/>
      <c r="Z809" s="8"/>
      <c r="AA809" s="8"/>
      <c r="AB809" s="8"/>
      <c r="AC809" s="5">
        <v>194.43896479077961</v>
      </c>
      <c r="AD809" s="8"/>
      <c r="AE809" s="8"/>
      <c r="AF809" s="8"/>
      <c r="AG809" s="8"/>
      <c r="AH809" s="8"/>
      <c r="AI809" s="8"/>
      <c r="AJ809" s="5">
        <v>169.42643866676664</v>
      </c>
      <c r="AK809" s="8">
        <v>2.5623824966191338</v>
      </c>
      <c r="AL809" s="8"/>
      <c r="AM809" s="8"/>
      <c r="AN809" s="8"/>
      <c r="AO809" s="8"/>
      <c r="AP809" s="8"/>
      <c r="AQ809" s="9">
        <f>AK809/AJ809</f>
        <v>1.5123864473471639E-2</v>
      </c>
      <c r="AR809" s="8"/>
      <c r="AS809" s="8"/>
      <c r="AT809" s="8"/>
      <c r="AU809" s="5">
        <v>31.794466934142257</v>
      </c>
      <c r="AV809" s="5"/>
      <c r="AW809" s="5"/>
      <c r="AX809" s="5"/>
      <c r="AY809" s="5">
        <v>14.414455118829991</v>
      </c>
      <c r="AZ809" s="5"/>
      <c r="BA809" s="5"/>
      <c r="BB809" s="5"/>
      <c r="BC809" s="5"/>
      <c r="BD809" s="5"/>
      <c r="BE809" s="5"/>
      <c r="BF809" s="5">
        <v>0</v>
      </c>
      <c r="BG809" s="5">
        <v>0</v>
      </c>
      <c r="BH809" s="5">
        <v>46.208922052972255</v>
      </c>
      <c r="BI809" s="8"/>
      <c r="BJ809" s="5"/>
      <c r="BK809" s="5">
        <f>AC809+AJ809+BH809</f>
        <v>410.07432551051846</v>
      </c>
      <c r="BL809" s="5"/>
      <c r="BM809" s="8">
        <f>BH809/BK809</f>
        <v>0.11268426033608629</v>
      </c>
      <c r="BN809" s="8"/>
      <c r="BO809" s="7"/>
      <c r="BP809" s="5"/>
      <c r="BQ809" s="5"/>
      <c r="BR809" s="5"/>
      <c r="BS809" s="5"/>
      <c r="BT809" s="7"/>
      <c r="BU809" s="7"/>
      <c r="BV809" s="7"/>
      <c r="BW809" s="7"/>
      <c r="BX809" s="8">
        <f>AC809/BK809</f>
        <v>0.47415542182192094</v>
      </c>
      <c r="BY809" s="8">
        <f>AJ809/BK809</f>
        <v>0.41316031784199286</v>
      </c>
      <c r="BZ809" s="8">
        <f>BH809/BK809</f>
        <v>0.11268426033608629</v>
      </c>
      <c r="CA809" s="5">
        <v>295.2259570437916</v>
      </c>
      <c r="CB809" s="5">
        <v>268.55708579273357</v>
      </c>
      <c r="CC809" s="5">
        <v>26.668871251058043</v>
      </c>
      <c r="CD809" s="5">
        <v>0</v>
      </c>
      <c r="CE809" s="5"/>
      <c r="CF809" s="5"/>
      <c r="CG809" s="5"/>
      <c r="CH809" s="5"/>
      <c r="CI809" s="5">
        <v>0</v>
      </c>
      <c r="CJ809" s="5"/>
      <c r="CK809" s="8"/>
      <c r="CL809" s="5"/>
      <c r="CM809" s="5"/>
      <c r="CN809" s="8"/>
      <c r="CO809" s="5"/>
      <c r="CP809" s="5"/>
      <c r="CQ809" s="5"/>
      <c r="CR809" s="8"/>
      <c r="CS809" s="8"/>
      <c r="CT809" s="8"/>
      <c r="CU809" s="8"/>
      <c r="CV809" s="8"/>
      <c r="CW809" s="8"/>
      <c r="CX809" s="8"/>
      <c r="CY809" s="8"/>
      <c r="CZ809" s="8"/>
      <c r="DA809" s="8"/>
      <c r="DB809" s="8"/>
      <c r="DC809" s="8"/>
      <c r="DD809" s="8"/>
      <c r="DE809" s="8"/>
      <c r="DF809" s="8"/>
      <c r="DG809" s="8"/>
      <c r="DH809" s="8"/>
      <c r="DI809" s="8"/>
      <c r="DJ809" s="8"/>
      <c r="DK809" s="8"/>
      <c r="DL809" s="8"/>
      <c r="DM809" s="8"/>
      <c r="DN809" s="8"/>
      <c r="DO809" s="8"/>
      <c r="DP809" s="8"/>
      <c r="DQ809" s="8"/>
      <c r="DR809" s="8"/>
      <c r="DS809" s="8"/>
      <c r="DT809" s="8"/>
      <c r="DU809" s="8"/>
      <c r="DV809" s="8"/>
      <c r="DW809" s="8"/>
      <c r="DX809" s="8"/>
      <c r="DY809" s="8"/>
      <c r="DZ809" s="8"/>
      <c r="EA809" s="8"/>
      <c r="EB809" s="8"/>
      <c r="EC809" s="8"/>
      <c r="ED809" s="8"/>
      <c r="EE809" s="8"/>
      <c r="EF809" s="8"/>
      <c r="EG809" s="8"/>
      <c r="EH809" s="8"/>
      <c r="EI809" s="8"/>
      <c r="EJ809" s="8"/>
      <c r="EK809" s="8"/>
      <c r="EL809" s="8"/>
      <c r="EM809" s="8"/>
      <c r="EN809" s="8"/>
      <c r="EO809" s="8"/>
      <c r="EP809" s="8"/>
      <c r="EQ809" s="8"/>
      <c r="ER809" s="8"/>
      <c r="ES809" s="8"/>
      <c r="ET809" s="8"/>
      <c r="EU809" s="8"/>
      <c r="EV809" s="8"/>
      <c r="EW809" s="8"/>
      <c r="EX809" s="8"/>
      <c r="EY809" s="8"/>
      <c r="EZ809" s="8"/>
      <c r="FA809" s="8"/>
      <c r="FB809" s="8"/>
      <c r="FC809" s="8"/>
      <c r="FD809" s="8"/>
      <c r="FE809" s="8"/>
      <c r="FF809" s="8"/>
      <c r="FG809" s="8"/>
      <c r="FH809" s="8"/>
      <c r="FI809" s="8"/>
      <c r="FJ809" s="8"/>
    </row>
    <row r="810" spans="1:166" x14ac:dyDescent="0.25">
      <c r="A810" t="s">
        <v>139</v>
      </c>
      <c r="C810" s="6">
        <v>39895</v>
      </c>
      <c r="D810" s="5"/>
      <c r="E810" s="6"/>
      <c r="G810">
        <v>75</v>
      </c>
      <c r="H810" t="s">
        <v>115</v>
      </c>
      <c r="I810" s="7">
        <v>8.3000000000000007</v>
      </c>
      <c r="J810">
        <v>750</v>
      </c>
      <c r="K810" s="5">
        <f t="shared" si="13"/>
        <v>160.64257028112448</v>
      </c>
      <c r="L810" s="5"/>
      <c r="M810" s="8"/>
      <c r="N810" s="7">
        <v>17.7</v>
      </c>
      <c r="O810" s="7"/>
      <c r="P810" s="7"/>
      <c r="Q810" s="5"/>
      <c r="R810" s="5"/>
      <c r="S810" s="5"/>
      <c r="T810" s="5"/>
      <c r="U810" s="5"/>
      <c r="V810" s="5"/>
      <c r="W810" s="5"/>
      <c r="X810" s="8"/>
      <c r="Y810" s="8"/>
      <c r="Z810" s="8"/>
      <c r="AA810" s="8"/>
      <c r="AB810" s="8"/>
      <c r="AC810" s="5"/>
      <c r="AD810" s="8"/>
      <c r="AE810" s="8"/>
      <c r="AF810" s="8"/>
      <c r="AG810" s="8"/>
      <c r="AH810" s="8"/>
      <c r="AI810" s="8"/>
      <c r="AJ810" s="5"/>
      <c r="AK810" s="8"/>
      <c r="AL810" s="8"/>
      <c r="AM810" s="8"/>
      <c r="AN810" s="8"/>
      <c r="AO810" s="8"/>
      <c r="AP810" s="8"/>
      <c r="AQ810" s="9"/>
      <c r="AR810" s="8"/>
      <c r="AS810" s="8"/>
      <c r="AT810" s="8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8"/>
      <c r="BJ810" s="5"/>
      <c r="BK810" s="5"/>
      <c r="BL810" s="5"/>
      <c r="BM810" s="8"/>
      <c r="BN810" s="8"/>
      <c r="BO810" s="7"/>
      <c r="BP810" s="5"/>
      <c r="BQ810" s="5"/>
      <c r="BR810" s="5"/>
      <c r="BS810" s="5"/>
      <c r="BT810" s="7"/>
      <c r="BU810" s="7"/>
      <c r="BV810" s="7"/>
      <c r="BW810" s="7"/>
      <c r="BX810" s="7"/>
      <c r="BY810" s="7"/>
      <c r="BZ810" s="7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8"/>
      <c r="CL810" s="5"/>
      <c r="CM810" s="5"/>
      <c r="CN810" s="8"/>
      <c r="CO810" s="5"/>
      <c r="CP810" s="5"/>
      <c r="CQ810" s="5"/>
      <c r="CR810" s="8"/>
      <c r="CS810" s="8"/>
      <c r="CT810" s="8"/>
      <c r="CU810" s="8"/>
      <c r="CV810" s="8"/>
      <c r="CW810" s="8"/>
      <c r="CX810" s="8"/>
      <c r="CY810" s="8"/>
      <c r="CZ810" s="8"/>
      <c r="DA810" s="8"/>
      <c r="DB810" s="8"/>
      <c r="DC810" s="8"/>
      <c r="DD810" s="8"/>
      <c r="DE810" s="8"/>
      <c r="DF810" s="8"/>
      <c r="DG810" s="8"/>
      <c r="DH810" s="8"/>
      <c r="DI810" s="8"/>
      <c r="DJ810" s="8"/>
      <c r="DK810" s="8"/>
      <c r="DL810" s="8"/>
      <c r="DM810" s="8"/>
      <c r="DN810" s="8"/>
      <c r="DO810" s="8"/>
      <c r="DP810" s="8"/>
      <c r="DQ810" s="8"/>
      <c r="DR810" s="8"/>
      <c r="DS810" s="8"/>
      <c r="DT810" s="8"/>
      <c r="DU810" s="8"/>
      <c r="DV810" s="8"/>
      <c r="DW810" s="8"/>
      <c r="DX810" s="8"/>
      <c r="DY810" s="8"/>
      <c r="DZ810" s="8"/>
      <c r="EA810" s="8"/>
      <c r="EB810" s="8"/>
      <c r="EC810" s="8"/>
      <c r="ED810" s="8"/>
      <c r="EE810" s="8"/>
      <c r="EF810" s="8"/>
      <c r="EG810" s="8"/>
      <c r="EH810" s="8"/>
      <c r="EI810" s="8"/>
      <c r="EJ810" s="8"/>
      <c r="EK810" s="8"/>
      <c r="EL810" s="8"/>
      <c r="EM810" s="8"/>
      <c r="EN810" s="8"/>
      <c r="EO810" s="8"/>
      <c r="EP810" s="8"/>
      <c r="EQ810" s="8"/>
      <c r="ER810" s="8"/>
      <c r="ES810" s="8"/>
      <c r="ET810" s="8"/>
      <c r="EU810" s="8"/>
      <c r="EV810" s="8"/>
      <c r="EW810" s="8"/>
      <c r="EX810" s="8"/>
      <c r="EY810" s="8"/>
      <c r="EZ810" s="8"/>
      <c r="FA810" s="8"/>
      <c r="FB810" s="8"/>
      <c r="FC810" s="8"/>
      <c r="FD810" s="8"/>
      <c r="FE810" s="8"/>
      <c r="FF810" s="8"/>
      <c r="FG810" s="8"/>
      <c r="FH810" s="8"/>
      <c r="FI810" s="8"/>
      <c r="FJ810" s="8"/>
    </row>
    <row r="811" spans="1:166" x14ac:dyDescent="0.25">
      <c r="A811" t="s">
        <v>139</v>
      </c>
      <c r="C811" s="6">
        <v>39903</v>
      </c>
      <c r="D811" s="5">
        <v>6</v>
      </c>
      <c r="E811" s="6" t="s">
        <v>239</v>
      </c>
      <c r="F811" t="s">
        <v>89</v>
      </c>
      <c r="G811">
        <v>83</v>
      </c>
      <c r="H811" t="s">
        <v>115</v>
      </c>
      <c r="I811" s="7">
        <v>8.3000000000000007</v>
      </c>
      <c r="J811">
        <v>750</v>
      </c>
      <c r="K811" s="5">
        <f t="shared" si="13"/>
        <v>160.64257028112448</v>
      </c>
      <c r="L811" s="5"/>
      <c r="M811" s="8"/>
      <c r="N811" s="7">
        <v>19.45</v>
      </c>
      <c r="O811" s="7"/>
      <c r="P811" s="7"/>
      <c r="Q811" s="5"/>
      <c r="R811" s="5"/>
      <c r="S811" s="5"/>
      <c r="T811" s="5"/>
      <c r="U811" s="5"/>
      <c r="V811" s="5"/>
      <c r="W811" s="5"/>
      <c r="X811" s="8"/>
      <c r="Y811" s="8"/>
      <c r="Z811" s="8"/>
      <c r="AA811" s="8"/>
      <c r="AB811" s="8"/>
      <c r="AC811" s="5">
        <v>364.12447071238813</v>
      </c>
      <c r="AD811" s="8"/>
      <c r="AE811" s="8"/>
      <c r="AF811" s="8"/>
      <c r="AG811" s="8"/>
      <c r="AH811" s="8"/>
      <c r="AI811" s="8"/>
      <c r="AJ811" s="5">
        <v>249.75924525426746</v>
      </c>
      <c r="AK811" s="8">
        <v>3.2575018379617986</v>
      </c>
      <c r="AL811" s="8"/>
      <c r="AM811" s="8"/>
      <c r="AN811" s="8"/>
      <c r="AO811" s="8"/>
      <c r="AP811" s="8"/>
      <c r="AQ811" s="9">
        <f>AK811/AJ811</f>
        <v>1.3042567592024464E-2</v>
      </c>
      <c r="AR811" s="8"/>
      <c r="AS811" s="8"/>
      <c r="AT811" s="8"/>
      <c r="AU811" s="5">
        <v>34.176580276724053</v>
      </c>
      <c r="AV811" s="5"/>
      <c r="AW811" s="5"/>
      <c r="AX811" s="5"/>
      <c r="AY811" s="5">
        <v>111.52222707313982</v>
      </c>
      <c r="AZ811" s="5"/>
      <c r="BA811" s="5"/>
      <c r="BB811" s="5"/>
      <c r="BC811" s="5"/>
      <c r="BD811" s="5"/>
      <c r="BE811" s="5"/>
      <c r="BF811" s="5">
        <v>0</v>
      </c>
      <c r="BG811" s="5">
        <v>0</v>
      </c>
      <c r="BH811" s="5">
        <v>145.69880734986387</v>
      </c>
      <c r="BI811" s="8"/>
      <c r="BJ811" s="5"/>
      <c r="BK811" s="5">
        <f>AC811+AJ811+BH811</f>
        <v>759.58252331651943</v>
      </c>
      <c r="BL811" s="5"/>
      <c r="BM811" s="8">
        <f>BH811/BK811</f>
        <v>0.19181432283842964</v>
      </c>
      <c r="BN811" s="8"/>
      <c r="BO811" s="7"/>
      <c r="BP811" s="5"/>
      <c r="BQ811" s="5"/>
      <c r="BR811" s="5"/>
      <c r="BS811" s="5"/>
      <c r="BT811" s="7"/>
      <c r="BU811" s="7"/>
      <c r="BV811" s="7"/>
      <c r="BW811" s="7"/>
      <c r="BX811" s="8">
        <f>AC811/BK811</f>
        <v>0.47937447154857299</v>
      </c>
      <c r="BY811" s="8">
        <f>AJ811/BK811</f>
        <v>0.32881120561299737</v>
      </c>
      <c r="BZ811" s="8">
        <f>BH811/BK811</f>
        <v>0.19181432283842964</v>
      </c>
      <c r="CA811" s="5">
        <v>377.76166624667104</v>
      </c>
      <c r="CB811" s="5">
        <v>243.33787873264288</v>
      </c>
      <c r="CC811" s="5">
        <v>134.42378751402816</v>
      </c>
      <c r="CD811" s="5">
        <v>0</v>
      </c>
      <c r="CE811" s="5"/>
      <c r="CF811" s="5"/>
      <c r="CG811" s="5"/>
      <c r="CH811" s="5"/>
      <c r="CI811" s="5">
        <v>0</v>
      </c>
      <c r="CJ811" s="5"/>
      <c r="CK811" s="8"/>
      <c r="CL811" s="5"/>
      <c r="CM811" s="5"/>
      <c r="CN811" s="8"/>
      <c r="CO811" s="5"/>
      <c r="CP811" s="5"/>
      <c r="CQ811" s="5"/>
      <c r="CR811" s="8"/>
      <c r="CS811" s="8"/>
      <c r="CT811" s="8"/>
      <c r="CU811" s="8"/>
      <c r="CV811" s="8"/>
      <c r="CW811" s="8"/>
      <c r="CX811" s="8"/>
      <c r="CY811" s="8"/>
      <c r="CZ811" s="8"/>
      <c r="DA811" s="8"/>
      <c r="DB811" s="8"/>
      <c r="DC811" s="8"/>
      <c r="DD811" s="8"/>
      <c r="DE811" s="8"/>
      <c r="DF811" s="8"/>
      <c r="DG811" s="8"/>
      <c r="DH811" s="8"/>
      <c r="DI811" s="8"/>
      <c r="DJ811" s="8"/>
      <c r="DK811" s="8"/>
      <c r="DL811" s="8"/>
      <c r="DM811" s="8"/>
      <c r="DN811" s="8"/>
      <c r="DO811" s="8"/>
      <c r="DP811" s="8"/>
      <c r="DQ811" s="8"/>
      <c r="DR811" s="8"/>
      <c r="DS811" s="8"/>
      <c r="DT811" s="8"/>
      <c r="DU811" s="8"/>
      <c r="DV811" s="8"/>
      <c r="DW811" s="8"/>
      <c r="DX811" s="8"/>
      <c r="DY811" s="8"/>
      <c r="DZ811" s="8"/>
      <c r="EA811" s="8"/>
      <c r="EB811" s="8"/>
      <c r="EC811" s="8"/>
      <c r="ED811" s="8"/>
      <c r="EE811" s="8"/>
      <c r="EF811" s="8"/>
      <c r="EG811" s="8"/>
      <c r="EH811" s="8"/>
      <c r="EI811" s="8"/>
      <c r="EJ811" s="8"/>
      <c r="EK811" s="8"/>
      <c r="EL811" s="8"/>
      <c r="EM811" s="8"/>
      <c r="EN811" s="8"/>
      <c r="EO811" s="8"/>
      <c r="EP811" s="8"/>
      <c r="EQ811" s="8"/>
      <c r="ER811" s="8"/>
      <c r="ES811" s="8"/>
      <c r="ET811" s="8"/>
      <c r="EU811" s="8"/>
      <c r="EV811" s="8"/>
      <c r="EW811" s="8"/>
      <c r="EX811" s="8"/>
      <c r="EY811" s="8"/>
      <c r="EZ811" s="8"/>
      <c r="FA811" s="8"/>
      <c r="FB811" s="8"/>
      <c r="FC811" s="8"/>
      <c r="FD811" s="8"/>
      <c r="FE811" s="8"/>
      <c r="FF811" s="8"/>
      <c r="FG811" s="8"/>
      <c r="FH811" s="8"/>
      <c r="FI811" s="8"/>
      <c r="FJ811" s="8"/>
    </row>
    <row r="812" spans="1:166" x14ac:dyDescent="0.25">
      <c r="A812" t="s">
        <v>139</v>
      </c>
      <c r="C812" s="6">
        <v>39911</v>
      </c>
      <c r="D812" s="5"/>
      <c r="E812" s="6"/>
      <c r="G812">
        <v>91</v>
      </c>
      <c r="H812" t="s">
        <v>115</v>
      </c>
      <c r="I812" s="7">
        <v>8.3000000000000007</v>
      </c>
      <c r="J812">
        <v>750</v>
      </c>
      <c r="K812" s="5">
        <f t="shared" si="13"/>
        <v>160.64257028112448</v>
      </c>
      <c r="L812" s="5"/>
      <c r="M812" s="8"/>
      <c r="N812" s="7">
        <v>18.75</v>
      </c>
      <c r="O812" s="7"/>
      <c r="P812" s="7"/>
      <c r="Q812" s="5"/>
      <c r="R812" s="5"/>
      <c r="S812" s="5"/>
      <c r="T812" s="5"/>
      <c r="U812" s="5"/>
      <c r="V812" s="5"/>
      <c r="W812" s="5"/>
      <c r="X812" s="8"/>
      <c r="Y812" s="8"/>
      <c r="Z812" s="8"/>
      <c r="AA812" s="8"/>
      <c r="AB812" s="8"/>
      <c r="AC812" s="5"/>
      <c r="AD812" s="8"/>
      <c r="AE812" s="8"/>
      <c r="AF812" s="8"/>
      <c r="AG812" s="8"/>
      <c r="AH812" s="8"/>
      <c r="AI812" s="8"/>
      <c r="AJ812" s="5"/>
      <c r="AK812" s="8"/>
      <c r="AL812" s="8"/>
      <c r="AM812" s="8"/>
      <c r="AN812" s="8"/>
      <c r="AO812" s="8"/>
      <c r="AP812" s="8"/>
      <c r="AQ812" s="9"/>
      <c r="AR812" s="8"/>
      <c r="AS812" s="8"/>
      <c r="AT812" s="8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8"/>
      <c r="BJ812" s="5"/>
      <c r="BK812" s="5"/>
      <c r="BL812" s="5"/>
      <c r="BM812" s="8"/>
      <c r="BN812" s="8"/>
      <c r="BO812" s="7"/>
      <c r="BP812" s="5"/>
      <c r="BQ812" s="5"/>
      <c r="BR812" s="5"/>
      <c r="BS812" s="5"/>
      <c r="BT812" s="7"/>
      <c r="BU812" s="7"/>
      <c r="BV812" s="7"/>
      <c r="BW812" s="7"/>
      <c r="BX812" s="7"/>
      <c r="BY812" s="7"/>
      <c r="BZ812" s="7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8"/>
      <c r="CL812" s="5"/>
      <c r="CM812" s="5"/>
      <c r="CN812" s="8"/>
      <c r="CO812" s="5"/>
      <c r="CP812" s="5"/>
      <c r="CQ812" s="5"/>
      <c r="CR812" s="8"/>
      <c r="CS812" s="8"/>
      <c r="CT812" s="8"/>
      <c r="CU812" s="8"/>
      <c r="CV812" s="8"/>
      <c r="CW812" s="8"/>
      <c r="CX812" s="8"/>
      <c r="CY812" s="8"/>
      <c r="CZ812" s="8"/>
      <c r="DA812" s="8"/>
      <c r="DB812" s="8"/>
      <c r="DC812" s="8"/>
      <c r="DD812" s="8"/>
      <c r="DE812" s="8"/>
      <c r="DF812" s="8"/>
      <c r="DG812" s="8"/>
      <c r="DH812" s="8"/>
      <c r="DI812" s="8"/>
      <c r="DJ812" s="8"/>
      <c r="DK812" s="8"/>
      <c r="DL812" s="8"/>
      <c r="DM812" s="8"/>
      <c r="DN812" s="8"/>
      <c r="DO812" s="8"/>
      <c r="DP812" s="8"/>
      <c r="DQ812" s="8"/>
      <c r="DR812" s="8"/>
      <c r="DS812" s="8"/>
      <c r="DT812" s="8"/>
      <c r="DU812" s="8"/>
      <c r="DV812" s="8"/>
      <c r="DW812" s="8"/>
      <c r="DX812" s="8"/>
      <c r="DY812" s="8"/>
      <c r="DZ812" s="8"/>
      <c r="EA812" s="8"/>
      <c r="EB812" s="8"/>
      <c r="EC812" s="8"/>
      <c r="ED812" s="8"/>
      <c r="EE812" s="8"/>
      <c r="EF812" s="8"/>
      <c r="EG812" s="8"/>
      <c r="EH812" s="8"/>
      <c r="EI812" s="8"/>
      <c r="EJ812" s="8"/>
      <c r="EK812" s="8"/>
      <c r="EL812" s="8"/>
      <c r="EM812" s="8"/>
      <c r="EN812" s="8"/>
      <c r="EO812" s="8"/>
      <c r="EP812" s="8"/>
      <c r="EQ812" s="8"/>
      <c r="ER812" s="8"/>
      <c r="ES812" s="8"/>
      <c r="ET812" s="8"/>
      <c r="EU812" s="8"/>
      <c r="EV812" s="8"/>
      <c r="EW812" s="8"/>
      <c r="EX812" s="8"/>
      <c r="EY812" s="8"/>
      <c r="EZ812" s="8"/>
      <c r="FA812" s="8"/>
      <c r="FB812" s="8"/>
      <c r="FC812" s="8"/>
      <c r="FD812" s="8"/>
      <c r="FE812" s="8"/>
      <c r="FF812" s="8"/>
      <c r="FG812" s="8"/>
      <c r="FH812" s="8"/>
      <c r="FI812" s="8"/>
      <c r="FJ812" s="8"/>
    </row>
    <row r="813" spans="1:166" x14ac:dyDescent="0.25">
      <c r="A813" t="s">
        <v>139</v>
      </c>
      <c r="C813" s="6">
        <v>39919</v>
      </c>
      <c r="D813" s="5"/>
      <c r="E813" s="6"/>
      <c r="G813">
        <v>99</v>
      </c>
      <c r="H813" t="s">
        <v>115</v>
      </c>
      <c r="I813" s="7">
        <v>8.3000000000000007</v>
      </c>
      <c r="J813">
        <v>750</v>
      </c>
      <c r="K813" s="5">
        <f t="shared" si="13"/>
        <v>160.64257028112448</v>
      </c>
      <c r="L813" s="5"/>
      <c r="M813" s="8"/>
      <c r="N813" s="8"/>
      <c r="O813" s="8"/>
      <c r="P813" s="8"/>
      <c r="Q813" s="5"/>
      <c r="R813" s="5"/>
      <c r="S813" s="5"/>
      <c r="T813" s="5"/>
      <c r="U813" s="5"/>
      <c r="V813" s="5"/>
      <c r="W813" s="5"/>
      <c r="X813" s="8"/>
      <c r="Y813" s="8"/>
      <c r="Z813" s="8"/>
      <c r="AA813" s="8"/>
      <c r="AB813" s="8"/>
      <c r="AC813" s="5">
        <v>363.02339374560609</v>
      </c>
      <c r="AD813" s="8"/>
      <c r="AE813" s="8"/>
      <c r="AF813" s="8"/>
      <c r="AG813" s="8"/>
      <c r="AH813" s="8"/>
      <c r="AI813" s="8"/>
      <c r="AJ813" s="5">
        <v>250.4498794482277</v>
      </c>
      <c r="AK813" s="8">
        <v>3.0197297057529608</v>
      </c>
      <c r="AL813" s="8"/>
      <c r="AM813" s="8"/>
      <c r="AN813" s="8"/>
      <c r="AO813" s="8"/>
      <c r="AP813" s="8"/>
      <c r="AQ813" s="9">
        <f>AK813/AJ813</f>
        <v>1.2057221638140939E-2</v>
      </c>
      <c r="AR813" s="8"/>
      <c r="AS813" s="8"/>
      <c r="AT813" s="8"/>
      <c r="AU813" s="5">
        <v>8.2324631496604237</v>
      </c>
      <c r="AV813" s="5"/>
      <c r="AW813" s="5"/>
      <c r="AX813" s="5"/>
      <c r="AY813" s="5">
        <v>356.41509617521854</v>
      </c>
      <c r="AZ813" s="5"/>
      <c r="BA813" s="5"/>
      <c r="BB813" s="5"/>
      <c r="BC813" s="5"/>
      <c r="BD813" s="5"/>
      <c r="BE813" s="5"/>
      <c r="BF813" s="5">
        <v>0</v>
      </c>
      <c r="BG813" s="5">
        <v>0</v>
      </c>
      <c r="BH813" s="5">
        <v>364.6475593248789</v>
      </c>
      <c r="BI813" s="8"/>
      <c r="BJ813" s="5"/>
      <c r="BK813" s="5">
        <f>AC813+AJ813+BH813</f>
        <v>978.12083251871275</v>
      </c>
      <c r="BL813" s="5"/>
      <c r="BM813" s="8">
        <f>BH813/BK813</f>
        <v>0.37280420496299232</v>
      </c>
      <c r="BN813" s="8"/>
      <c r="BO813" s="7"/>
      <c r="BP813" s="5"/>
      <c r="BQ813" s="5"/>
      <c r="BR813" s="5"/>
      <c r="BS813" s="5"/>
      <c r="BT813" s="7"/>
      <c r="BU813" s="7"/>
      <c r="BV813" s="7"/>
      <c r="BW813" s="7"/>
      <c r="BX813" s="8">
        <f>AC813/BK813</f>
        <v>0.37114370911700317</v>
      </c>
      <c r="BY813" s="8">
        <f>AJ813/BK813</f>
        <v>0.25605208592000445</v>
      </c>
      <c r="BZ813" s="8">
        <f>BH813/BK813</f>
        <v>0.37280420496299232</v>
      </c>
      <c r="CA813" s="5">
        <v>171.11673244215555</v>
      </c>
      <c r="CB813" s="5">
        <v>43.18951575340013</v>
      </c>
      <c r="CC813" s="5">
        <v>127.92721668875542</v>
      </c>
      <c r="CD813" s="5">
        <v>0</v>
      </c>
      <c r="CE813" s="5"/>
      <c r="CF813" s="5"/>
      <c r="CG813" s="5"/>
      <c r="CH813" s="5"/>
      <c r="CI813" s="5">
        <v>0</v>
      </c>
      <c r="CJ813" s="5"/>
      <c r="CK813" s="8"/>
      <c r="CL813" s="5"/>
      <c r="CM813" s="5"/>
      <c r="CN813" s="8"/>
      <c r="CO813" s="5"/>
      <c r="CP813" s="5"/>
      <c r="CQ813" s="5"/>
      <c r="CR813" s="8"/>
      <c r="CS813" s="8"/>
      <c r="CT813" s="8"/>
      <c r="CU813" s="8"/>
      <c r="CV813" s="8"/>
      <c r="CW813" s="8"/>
      <c r="CX813" s="8"/>
      <c r="CY813" s="8"/>
      <c r="CZ813" s="8"/>
      <c r="DA813" s="8"/>
      <c r="DB813" s="8"/>
      <c r="DC813" s="8"/>
      <c r="DD813" s="8"/>
      <c r="DE813" s="8"/>
      <c r="DF813" s="8"/>
      <c r="DG813" s="8"/>
      <c r="DH813" s="8"/>
      <c r="DI813" s="8"/>
      <c r="DJ813" s="8"/>
      <c r="DK813" s="8"/>
      <c r="DL813" s="8"/>
      <c r="DM813" s="8"/>
      <c r="DN813" s="8"/>
      <c r="DO813" s="8"/>
      <c r="DP813" s="8"/>
      <c r="DQ813" s="8"/>
      <c r="DR813" s="8"/>
      <c r="DS813" s="8"/>
      <c r="DT813" s="8"/>
      <c r="DU813" s="8"/>
      <c r="DV813" s="8"/>
      <c r="DW813" s="8"/>
      <c r="DX813" s="8"/>
      <c r="DY813" s="8"/>
      <c r="DZ813" s="8"/>
      <c r="EA813" s="8"/>
      <c r="EB813" s="8"/>
      <c r="EC813" s="8"/>
      <c r="ED813" s="8"/>
      <c r="EE813" s="8"/>
      <c r="EF813" s="8"/>
      <c r="EG813" s="8"/>
      <c r="EH813" s="8"/>
      <c r="EI813" s="8"/>
      <c r="EJ813" s="8"/>
      <c r="EK813" s="8"/>
      <c r="EL813" s="8"/>
      <c r="EM813" s="8"/>
      <c r="EN813" s="8"/>
      <c r="EO813" s="8"/>
      <c r="EP813" s="8"/>
      <c r="EQ813" s="8"/>
      <c r="ER813" s="8"/>
      <c r="ES813" s="8"/>
      <c r="ET813" s="8"/>
      <c r="EU813" s="8"/>
      <c r="EV813" s="8"/>
      <c r="EW813" s="8"/>
      <c r="EX813" s="8"/>
      <c r="EY813" s="8"/>
      <c r="EZ813" s="8"/>
      <c r="FA813" s="8"/>
      <c r="FB813" s="8"/>
      <c r="FC813" s="8"/>
      <c r="FD813" s="8"/>
      <c r="FE813" s="8"/>
      <c r="FF813" s="8"/>
      <c r="FG813" s="8"/>
      <c r="FH813" s="8"/>
      <c r="FI813" s="8"/>
      <c r="FJ813" s="8"/>
    </row>
    <row r="814" spans="1:166" x14ac:dyDescent="0.25">
      <c r="A814" t="s">
        <v>139</v>
      </c>
      <c r="C814" s="6">
        <v>39928</v>
      </c>
      <c r="D814" s="5"/>
      <c r="E814" s="6"/>
      <c r="G814">
        <v>108</v>
      </c>
      <c r="H814" t="s">
        <v>115</v>
      </c>
      <c r="I814" s="7">
        <v>8.3000000000000007</v>
      </c>
      <c r="J814">
        <v>750</v>
      </c>
      <c r="K814" s="5">
        <f t="shared" si="13"/>
        <v>160.64257028112448</v>
      </c>
      <c r="L814" s="5"/>
      <c r="M814" s="8"/>
      <c r="N814" s="7">
        <v>22.9</v>
      </c>
      <c r="O814" s="7"/>
      <c r="P814" s="7"/>
      <c r="Q814" s="5"/>
      <c r="R814" s="5"/>
      <c r="S814" s="5"/>
      <c r="T814" s="5"/>
      <c r="U814" s="5"/>
      <c r="V814" s="5"/>
      <c r="W814" s="5"/>
      <c r="X814" s="8"/>
      <c r="Y814" s="8"/>
      <c r="Z814" s="8"/>
      <c r="AA814" s="8"/>
      <c r="AB814" s="8"/>
      <c r="AC814" s="5"/>
      <c r="AD814" s="8"/>
      <c r="AE814" s="8"/>
      <c r="AF814" s="8"/>
      <c r="AG814" s="8"/>
      <c r="AH814" s="8"/>
      <c r="AI814" s="8"/>
      <c r="AJ814" s="5"/>
      <c r="AK814" s="8"/>
      <c r="AL814" s="8"/>
      <c r="AM814" s="8"/>
      <c r="AN814" s="8"/>
      <c r="AO814" s="8"/>
      <c r="AP814" s="8"/>
      <c r="AQ814" s="9"/>
      <c r="AR814" s="8"/>
      <c r="AS814" s="8"/>
      <c r="AT814" s="8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8"/>
      <c r="BJ814" s="5"/>
      <c r="BK814" s="5"/>
      <c r="BL814" s="5"/>
      <c r="BM814" s="8"/>
      <c r="BN814" s="8"/>
      <c r="BO814" s="7"/>
      <c r="BP814" s="5"/>
      <c r="BQ814" s="5"/>
      <c r="BR814" s="5"/>
      <c r="BS814" s="5"/>
      <c r="BT814" s="7"/>
      <c r="BU814" s="7"/>
      <c r="BV814" s="7"/>
      <c r="BW814" s="7"/>
      <c r="BX814" s="7"/>
      <c r="BY814" s="7"/>
      <c r="BZ814" s="7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8"/>
      <c r="CL814" s="5"/>
      <c r="CM814" s="5"/>
      <c r="CN814" s="8"/>
      <c r="CO814" s="5"/>
      <c r="CP814" s="5"/>
      <c r="CQ814" s="5"/>
      <c r="CR814" s="8"/>
      <c r="CS814" s="8"/>
      <c r="CT814" s="8"/>
      <c r="CU814" s="8"/>
      <c r="CV814" s="8"/>
      <c r="CW814" s="8"/>
      <c r="CX814" s="8"/>
      <c r="CY814" s="8"/>
      <c r="CZ814" s="8"/>
      <c r="DA814" s="8"/>
      <c r="DB814" s="8"/>
      <c r="DC814" s="8"/>
      <c r="DD814" s="8"/>
      <c r="DE814" s="8"/>
      <c r="DF814" s="8"/>
      <c r="DG814" s="8"/>
      <c r="DH814" s="8"/>
      <c r="DI814" s="8"/>
      <c r="DJ814" s="8"/>
      <c r="DK814" s="8"/>
      <c r="DL814" s="8"/>
      <c r="DM814" s="8"/>
      <c r="DN814" s="8"/>
      <c r="DO814" s="8"/>
      <c r="DP814" s="8"/>
      <c r="DQ814" s="8"/>
      <c r="DR814" s="8"/>
      <c r="DS814" s="8"/>
      <c r="DT814" s="8"/>
      <c r="DU814" s="8"/>
      <c r="DV814" s="8"/>
      <c r="DW814" s="8"/>
      <c r="DX814" s="8"/>
      <c r="DY814" s="8"/>
      <c r="DZ814" s="8"/>
      <c r="EA814" s="8"/>
      <c r="EB814" s="8"/>
      <c r="EC814" s="8"/>
      <c r="ED814" s="8"/>
      <c r="EE814" s="8"/>
      <c r="EF814" s="8"/>
      <c r="EG814" s="8"/>
      <c r="EH814" s="8"/>
      <c r="EI814" s="8"/>
      <c r="EJ814" s="8"/>
      <c r="EK814" s="8"/>
      <c r="EL814" s="8"/>
      <c r="EM814" s="8"/>
      <c r="EN814" s="8"/>
      <c r="EO814" s="8"/>
      <c r="EP814" s="8"/>
      <c r="EQ814" s="8"/>
      <c r="ER814" s="8"/>
      <c r="ES814" s="8"/>
      <c r="ET814" s="8"/>
      <c r="EU814" s="8"/>
      <c r="EV814" s="8"/>
      <c r="EW814" s="8"/>
      <c r="EX814" s="8"/>
      <c r="EY814" s="8"/>
      <c r="EZ814" s="8"/>
      <c r="FA814" s="8"/>
      <c r="FB814" s="8"/>
      <c r="FC814" s="8"/>
      <c r="FD814" s="8"/>
      <c r="FE814" s="8"/>
      <c r="FF814" s="8"/>
      <c r="FG814" s="8"/>
      <c r="FH814" s="8"/>
      <c r="FI814" s="8"/>
      <c r="FJ814" s="8"/>
    </row>
    <row r="815" spans="1:166" x14ac:dyDescent="0.25">
      <c r="A815" t="s">
        <v>139</v>
      </c>
      <c r="C815" s="6">
        <v>39938</v>
      </c>
      <c r="D815" s="5">
        <v>8</v>
      </c>
      <c r="E815" t="s">
        <v>208</v>
      </c>
      <c r="F815" t="s">
        <v>14</v>
      </c>
      <c r="G815">
        <v>118</v>
      </c>
      <c r="H815" t="s">
        <v>115</v>
      </c>
      <c r="I815" s="7">
        <v>8.3000000000000007</v>
      </c>
      <c r="J815">
        <v>750</v>
      </c>
      <c r="K815" s="5">
        <f t="shared" si="13"/>
        <v>160.64257028112448</v>
      </c>
      <c r="L815" s="5"/>
      <c r="M815" s="8"/>
      <c r="N815" s="8"/>
      <c r="O815" s="8"/>
      <c r="P815" s="8"/>
      <c r="Q815" s="5"/>
      <c r="R815" s="5"/>
      <c r="S815" s="5"/>
      <c r="T815" s="5"/>
      <c r="U815" s="5">
        <v>118</v>
      </c>
      <c r="V815" s="5"/>
      <c r="W815" s="5"/>
      <c r="X815" s="8"/>
      <c r="Y815" s="8"/>
      <c r="Z815" s="8"/>
      <c r="AA815" s="8"/>
      <c r="AB815" s="8"/>
      <c r="AC815" s="5">
        <v>369.77454348867496</v>
      </c>
      <c r="AD815" s="8"/>
      <c r="AE815" s="8"/>
      <c r="AF815" s="8"/>
      <c r="AG815" s="8"/>
      <c r="AH815" s="8"/>
      <c r="AI815" s="8"/>
      <c r="AJ815" s="5">
        <v>198.2298959517297</v>
      </c>
      <c r="AK815" s="8">
        <v>2.7846991244395367</v>
      </c>
      <c r="AL815" s="8"/>
      <c r="AM815" s="8"/>
      <c r="AN815" s="8"/>
      <c r="AO815" s="8"/>
      <c r="AP815" s="8"/>
      <c r="AQ815" s="9">
        <f>AK815/AJ815</f>
        <v>1.4047826192259262E-2</v>
      </c>
      <c r="AR815" s="8"/>
      <c r="AS815" s="8"/>
      <c r="AT815" s="8"/>
      <c r="AU815" s="5">
        <v>0</v>
      </c>
      <c r="AV815" s="5"/>
      <c r="AW815" s="5"/>
      <c r="AX815" s="5"/>
      <c r="AY815" s="5">
        <v>699.8290366761513</v>
      </c>
      <c r="AZ815" s="5"/>
      <c r="BA815" s="5"/>
      <c r="BB815" s="5"/>
      <c r="BC815" s="5"/>
      <c r="BD815" s="5"/>
      <c r="BE815" s="5"/>
      <c r="BF815" s="5">
        <v>1.394415917843389</v>
      </c>
      <c r="BG815" s="5">
        <v>7.8319815099745327</v>
      </c>
      <c r="BH815" s="5">
        <v>709.05543410396911</v>
      </c>
      <c r="BI815" s="8"/>
      <c r="BJ815" s="5"/>
      <c r="BK815" s="5">
        <f>AC815+AJ815+BH815</f>
        <v>1277.0598735443737</v>
      </c>
      <c r="BL815" s="5"/>
      <c r="BM815" s="8">
        <f>BH815/BK815</f>
        <v>0.55522489492684834</v>
      </c>
      <c r="BN815" s="8"/>
      <c r="BO815" s="7"/>
      <c r="BP815" s="5"/>
      <c r="BQ815" s="5"/>
      <c r="BR815" s="5"/>
      <c r="BS815" s="5"/>
      <c r="BT815" s="7"/>
      <c r="BU815" s="7"/>
      <c r="BV815" s="7"/>
      <c r="BW815" s="7"/>
      <c r="BX815" s="8">
        <f>AC815/BK815</f>
        <v>0.28955145420268857</v>
      </c>
      <c r="BY815" s="8">
        <f>AJ815/BK815</f>
        <v>0.15522365087046316</v>
      </c>
      <c r="BZ815" s="8">
        <f>BH815/BK815</f>
        <v>0.55522489492684834</v>
      </c>
      <c r="CA815" s="5">
        <v>169.89088849021306</v>
      </c>
      <c r="CB815" s="5">
        <v>0</v>
      </c>
      <c r="CC815" s="5">
        <v>167.14375439378495</v>
      </c>
      <c r="CD815" s="5">
        <v>1.2531170415959254</v>
      </c>
      <c r="CE815" s="5"/>
      <c r="CF815" s="5"/>
      <c r="CG815" s="5"/>
      <c r="CH815" s="5"/>
      <c r="CI815" s="5">
        <v>1.4940170548322027</v>
      </c>
      <c r="CJ815" s="5"/>
      <c r="CK815" s="8"/>
      <c r="CL815" s="5"/>
      <c r="CM815" s="5"/>
      <c r="CN815" s="8"/>
      <c r="CO815" s="5"/>
      <c r="CP815" s="5"/>
      <c r="CQ815" s="5"/>
      <c r="CR815" s="8"/>
      <c r="CS815" s="8"/>
      <c r="CT815" s="8"/>
      <c r="CU815" s="8"/>
      <c r="CV815" s="8"/>
      <c r="CW815" s="8"/>
      <c r="CX815" s="8"/>
      <c r="CY815" s="8"/>
      <c r="CZ815" s="8"/>
      <c r="DA815" s="8"/>
      <c r="DB815" s="8"/>
      <c r="DC815" s="8"/>
      <c r="DD815" s="8"/>
      <c r="DE815" s="8"/>
      <c r="DF815" s="8"/>
      <c r="DG815" s="8"/>
      <c r="DH815" s="8"/>
      <c r="DI815" s="8"/>
      <c r="DJ815" s="8"/>
      <c r="DK815" s="8"/>
      <c r="DL815" s="8"/>
      <c r="DM815" s="8"/>
      <c r="DN815" s="8"/>
      <c r="DO815" s="8"/>
      <c r="DP815" s="8"/>
      <c r="DQ815" s="8"/>
      <c r="DR815" s="8"/>
      <c r="DS815" s="8"/>
      <c r="DT815" s="8"/>
      <c r="DU815" s="8"/>
      <c r="DV815" s="8"/>
      <c r="DW815" s="8"/>
      <c r="DX815" s="8"/>
      <c r="DY815" s="8"/>
      <c r="DZ815" s="8"/>
      <c r="EA815" s="8"/>
      <c r="EB815" s="8"/>
      <c r="EC815" s="8"/>
      <c r="ED815" s="8"/>
      <c r="EE815" s="8"/>
      <c r="EF815" s="8"/>
      <c r="EG815" s="8"/>
      <c r="EH815" s="8"/>
      <c r="EI815" s="8"/>
      <c r="EJ815" s="8"/>
      <c r="EK815" s="8"/>
      <c r="EL815" s="8"/>
      <c r="EM815" s="8"/>
      <c r="EN815" s="8"/>
      <c r="EO815" s="8"/>
      <c r="EP815" s="8"/>
      <c r="EQ815" s="8"/>
      <c r="ER815" s="8"/>
      <c r="ES815" s="8"/>
      <c r="ET815" s="8"/>
      <c r="EU815" s="8"/>
      <c r="EV815" s="8"/>
      <c r="EW815" s="8"/>
      <c r="EX815" s="8"/>
      <c r="EY815" s="8"/>
      <c r="EZ815" s="8"/>
      <c r="FA815" s="8"/>
      <c r="FB815" s="8"/>
      <c r="FC815" s="8"/>
      <c r="FD815" s="8"/>
      <c r="FE815" s="8"/>
      <c r="FF815" s="8"/>
      <c r="FG815" s="8"/>
      <c r="FH815" s="8"/>
      <c r="FI815" s="8"/>
      <c r="FJ815" s="8"/>
    </row>
    <row r="816" spans="1:166" x14ac:dyDescent="0.25">
      <c r="A816" t="s">
        <v>139</v>
      </c>
      <c r="C816" s="6">
        <v>39954</v>
      </c>
      <c r="D816" s="5"/>
      <c r="E816" s="6"/>
      <c r="G816">
        <v>134</v>
      </c>
      <c r="H816" t="s">
        <v>115</v>
      </c>
      <c r="I816" s="7">
        <v>8.3000000000000007</v>
      </c>
      <c r="J816">
        <v>750</v>
      </c>
      <c r="K816" s="5">
        <f t="shared" si="13"/>
        <v>160.64257028112448</v>
      </c>
      <c r="L816" s="5"/>
      <c r="M816" s="8"/>
      <c r="N816" s="8"/>
      <c r="O816" s="8"/>
      <c r="P816" s="8"/>
      <c r="Q816" s="5"/>
      <c r="R816" s="5"/>
      <c r="S816" s="5"/>
      <c r="T816" s="5"/>
      <c r="U816" s="5"/>
      <c r="V816" s="5"/>
      <c r="W816" s="5"/>
      <c r="X816" s="8"/>
      <c r="Y816" s="8"/>
      <c r="Z816" s="8"/>
      <c r="AA816" s="8"/>
      <c r="AB816" s="8"/>
      <c r="AC816" s="5"/>
      <c r="AD816" s="8"/>
      <c r="AE816" s="8"/>
      <c r="AF816" s="8"/>
      <c r="AG816" s="8"/>
      <c r="AH816" s="8"/>
      <c r="AI816" s="8"/>
      <c r="AJ816" s="5"/>
      <c r="AK816" s="8"/>
      <c r="AL816" s="8"/>
      <c r="AM816" s="8"/>
      <c r="AN816" s="8"/>
      <c r="AO816" s="8"/>
      <c r="AP816" s="8"/>
      <c r="AQ816" s="9"/>
      <c r="AR816" s="8"/>
      <c r="AS816" s="8"/>
      <c r="AT816" s="8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8"/>
      <c r="BJ816" s="5"/>
      <c r="BK816" s="5"/>
      <c r="BL816" s="5"/>
      <c r="BM816" s="8"/>
      <c r="BN816" s="8"/>
      <c r="BO816" s="7"/>
      <c r="BP816" s="5"/>
      <c r="BQ816" s="5"/>
      <c r="BR816" s="5"/>
      <c r="BS816" s="5"/>
      <c r="BT816" s="7"/>
      <c r="BU816" s="7"/>
      <c r="BV816" s="7"/>
      <c r="BW816" s="7"/>
      <c r="BX816" s="7"/>
      <c r="BY816" s="7"/>
      <c r="BZ816" s="7"/>
      <c r="CA816" s="5"/>
      <c r="CB816" s="5"/>
      <c r="CC816" s="5"/>
      <c r="CD816" s="5"/>
      <c r="CE816" s="5"/>
      <c r="CF816" s="5"/>
      <c r="CG816" s="5"/>
      <c r="CH816" s="5"/>
      <c r="CI816" s="5"/>
      <c r="CJ816" s="5">
        <v>13.465000720149792</v>
      </c>
      <c r="CK816" s="8">
        <v>5.5884001034527353</v>
      </c>
      <c r="CL816" s="5"/>
      <c r="CM816" s="5"/>
      <c r="CN816" s="8"/>
      <c r="CO816" s="5"/>
      <c r="CP816" s="5"/>
      <c r="CQ816" s="5"/>
      <c r="CR816" s="8"/>
      <c r="CS816" s="8"/>
      <c r="CT816" s="8"/>
      <c r="CU816" s="8"/>
      <c r="CV816" s="8"/>
      <c r="CW816" s="8"/>
      <c r="CX816" s="8"/>
      <c r="CY816" s="8"/>
      <c r="CZ816" s="8"/>
      <c r="DA816" s="8"/>
      <c r="DB816" s="8"/>
      <c r="DC816" s="8"/>
      <c r="DD816" s="8"/>
      <c r="DE816" s="8"/>
      <c r="DF816" s="8"/>
      <c r="DG816" s="8"/>
      <c r="DH816" s="8"/>
      <c r="DI816" s="8"/>
      <c r="DJ816" s="8"/>
      <c r="DK816" s="8"/>
      <c r="DL816" s="8"/>
      <c r="DM816" s="8"/>
      <c r="DN816" s="8"/>
      <c r="DO816" s="8"/>
      <c r="DP816" s="8"/>
      <c r="DQ816" s="8"/>
      <c r="DR816" s="8"/>
      <c r="DS816" s="8"/>
      <c r="DT816" s="8"/>
      <c r="DU816" s="8"/>
      <c r="DV816" s="8"/>
      <c r="DW816" s="8"/>
      <c r="DX816" s="8"/>
      <c r="DY816" s="8"/>
      <c r="DZ816" s="8"/>
      <c r="EA816" s="8"/>
      <c r="EB816" s="8"/>
      <c r="EC816" s="8"/>
      <c r="ED816" s="8"/>
      <c r="EE816" s="8"/>
      <c r="EF816" s="8"/>
      <c r="EG816" s="8"/>
      <c r="EH816" s="8"/>
      <c r="EI816" s="8"/>
      <c r="EJ816" s="8"/>
      <c r="EK816" s="8"/>
      <c r="EL816" s="8"/>
      <c r="EM816" s="8"/>
      <c r="EN816" s="8"/>
      <c r="EO816" s="8"/>
      <c r="EP816" s="8"/>
      <c r="EQ816" s="8"/>
      <c r="ER816" s="8"/>
      <c r="ES816" s="8"/>
      <c r="ET816" s="8"/>
      <c r="EU816" s="8"/>
      <c r="EV816" s="8"/>
      <c r="EW816" s="8"/>
      <c r="EX816" s="8"/>
      <c r="EY816" s="8"/>
      <c r="EZ816" s="8"/>
      <c r="FA816" s="8"/>
      <c r="FB816" s="8"/>
      <c r="FC816" s="8"/>
      <c r="FD816" s="8"/>
      <c r="FE816" s="8"/>
      <c r="FF816" s="8"/>
      <c r="FG816" s="8"/>
      <c r="FH816" s="8"/>
      <c r="FI816" s="8"/>
      <c r="FJ816" s="8"/>
    </row>
    <row r="817" spans="1:166" x14ac:dyDescent="0.25">
      <c r="A817" t="s">
        <v>139</v>
      </c>
      <c r="C817" s="6">
        <v>39960</v>
      </c>
      <c r="D817" s="5"/>
      <c r="E817" s="6"/>
      <c r="G817">
        <v>140</v>
      </c>
      <c r="H817" t="s">
        <v>115</v>
      </c>
      <c r="I817" s="7">
        <v>8.3000000000000007</v>
      </c>
      <c r="J817">
        <v>750</v>
      </c>
      <c r="K817" s="5">
        <f t="shared" si="13"/>
        <v>160.64257028112448</v>
      </c>
      <c r="L817" s="5"/>
      <c r="M817" s="8"/>
      <c r="N817" s="8"/>
      <c r="O817" s="8"/>
      <c r="P817" s="8"/>
      <c r="Q817" s="5"/>
      <c r="R817" s="5"/>
      <c r="S817" s="5"/>
      <c r="T817" s="5"/>
      <c r="U817" s="5"/>
      <c r="V817" s="5"/>
      <c r="W817" s="5"/>
      <c r="X817" s="8"/>
      <c r="Y817" s="8"/>
      <c r="Z817" s="8"/>
      <c r="AA817" s="8"/>
      <c r="AB817" s="8"/>
      <c r="AC817" s="5"/>
      <c r="AD817" s="8"/>
      <c r="AE817" s="8"/>
      <c r="AF817" s="8"/>
      <c r="AG817" s="8"/>
      <c r="AH817" s="8"/>
      <c r="AI817" s="8"/>
      <c r="AJ817" s="5"/>
      <c r="AK817" s="8"/>
      <c r="AL817" s="8"/>
      <c r="AM817" s="8"/>
      <c r="AN817" s="8"/>
      <c r="AO817" s="8"/>
      <c r="AP817" s="8"/>
      <c r="AQ817" s="9"/>
      <c r="AR817" s="8"/>
      <c r="AS817" s="8"/>
      <c r="AT817" s="8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8"/>
      <c r="BJ817" s="5"/>
      <c r="BK817" s="5"/>
      <c r="BL817" s="5"/>
      <c r="BM817" s="8"/>
      <c r="BN817" s="8"/>
      <c r="BO817" s="7"/>
      <c r="BP817" s="5"/>
      <c r="BQ817" s="5"/>
      <c r="BR817" s="5"/>
      <c r="BS817" s="5"/>
      <c r="BT817" s="7"/>
      <c r="BU817" s="7"/>
      <c r="BV817" s="7"/>
      <c r="BW817" s="7"/>
      <c r="BX817" s="7"/>
      <c r="BY817" s="7"/>
      <c r="BZ817" s="7"/>
      <c r="CA817" s="5"/>
      <c r="CB817" s="5"/>
      <c r="CC817" s="5"/>
      <c r="CD817" s="5"/>
      <c r="CE817" s="5"/>
      <c r="CF817" s="5"/>
      <c r="CG817" s="5"/>
      <c r="CH817" s="5"/>
      <c r="CI817" s="5"/>
      <c r="CJ817" s="5">
        <v>21.208411349560709</v>
      </c>
      <c r="CK817" s="8">
        <v>5.0480754752493882</v>
      </c>
      <c r="CL817" s="5"/>
      <c r="CM817" s="5"/>
      <c r="CN817" s="8"/>
      <c r="CO817" s="5"/>
      <c r="CP817" s="5"/>
      <c r="CQ817" s="5"/>
      <c r="CR817" s="8"/>
      <c r="CS817" s="8"/>
      <c r="CT817" s="8"/>
      <c r="CU817" s="8"/>
      <c r="CV817" s="8"/>
      <c r="CW817" s="8"/>
      <c r="CX817" s="8"/>
      <c r="CY817" s="8"/>
      <c r="CZ817" s="8"/>
      <c r="DA817" s="8"/>
      <c r="DB817" s="8"/>
      <c r="DC817" s="8"/>
      <c r="DD817" s="8"/>
      <c r="DE817" s="8"/>
      <c r="DF817" s="8"/>
      <c r="DG817" s="8"/>
      <c r="DH817" s="8"/>
      <c r="DI817" s="8"/>
      <c r="DJ817" s="8"/>
      <c r="DK817" s="8"/>
      <c r="DL817" s="8"/>
      <c r="DM817" s="8"/>
      <c r="DN817" s="8"/>
      <c r="DO817" s="8"/>
      <c r="DP817" s="8"/>
      <c r="DQ817" s="8"/>
      <c r="DR817" s="8"/>
      <c r="DS817" s="8"/>
      <c r="DT817" s="8"/>
      <c r="DU817" s="8"/>
      <c r="DV817" s="8"/>
      <c r="DW817" s="8"/>
      <c r="DX817" s="8"/>
      <c r="DY817" s="8"/>
      <c r="DZ817" s="8"/>
      <c r="EA817" s="8"/>
      <c r="EB817" s="8"/>
      <c r="EC817" s="8"/>
      <c r="ED817" s="8"/>
      <c r="EE817" s="8"/>
      <c r="EF817" s="8"/>
      <c r="EG817" s="8"/>
      <c r="EH817" s="8"/>
      <c r="EI817" s="8"/>
      <c r="EJ817" s="8"/>
      <c r="EK817" s="8"/>
      <c r="EL817" s="8"/>
      <c r="EM817" s="8"/>
      <c r="EN817" s="8"/>
      <c r="EO817" s="8"/>
      <c r="EP817" s="8"/>
      <c r="EQ817" s="8"/>
      <c r="ER817" s="8"/>
      <c r="ES817" s="8"/>
      <c r="ET817" s="8"/>
      <c r="EU817" s="8"/>
      <c r="EV817" s="8"/>
      <c r="EW817" s="8"/>
      <c r="EX817" s="8"/>
      <c r="EY817" s="8"/>
      <c r="EZ817" s="8"/>
      <c r="FA817" s="8"/>
      <c r="FB817" s="8"/>
      <c r="FC817" s="8"/>
      <c r="FD817" s="8"/>
      <c r="FE817" s="8"/>
      <c r="FF817" s="8"/>
      <c r="FG817" s="8"/>
      <c r="FH817" s="8"/>
      <c r="FI817" s="8"/>
      <c r="FJ817" s="8"/>
    </row>
    <row r="818" spans="1:166" x14ac:dyDescent="0.25">
      <c r="A818" t="s">
        <v>139</v>
      </c>
      <c r="C818" s="6">
        <v>39966</v>
      </c>
      <c r="D818" s="5"/>
      <c r="E818" s="6"/>
      <c r="G818">
        <v>146</v>
      </c>
      <c r="H818" t="s">
        <v>115</v>
      </c>
      <c r="I818" s="7">
        <v>8.3000000000000007</v>
      </c>
      <c r="J818">
        <v>750</v>
      </c>
      <c r="K818" s="5">
        <f t="shared" si="13"/>
        <v>160.64257028112448</v>
      </c>
      <c r="L818" s="5"/>
      <c r="M818" s="8"/>
      <c r="N818" s="8"/>
      <c r="O818" s="8"/>
      <c r="P818" s="8"/>
      <c r="Q818" s="5"/>
      <c r="R818" s="5"/>
      <c r="S818" s="5"/>
      <c r="T818" s="5"/>
      <c r="U818" s="5"/>
      <c r="V818" s="5"/>
      <c r="W818" s="5"/>
      <c r="X818" s="8"/>
      <c r="Y818" s="8"/>
      <c r="Z818" s="8"/>
      <c r="AA818" s="8"/>
      <c r="AB818" s="8"/>
      <c r="AC818" s="5">
        <v>444.86453718798896</v>
      </c>
      <c r="AD818" s="8"/>
      <c r="AE818" s="8"/>
      <c r="AF818" s="8"/>
      <c r="AG818" s="8"/>
      <c r="AH818" s="8"/>
      <c r="AI818" s="8"/>
      <c r="AJ818" s="5">
        <v>188.71526886813501</v>
      </c>
      <c r="AK818" s="8">
        <v>2.5933626682561988</v>
      </c>
      <c r="AL818" s="8"/>
      <c r="AM818" s="8"/>
      <c r="AN818" s="8"/>
      <c r="AO818" s="8"/>
      <c r="AP818" s="8"/>
      <c r="AQ818" s="9">
        <f>AK818/AJ818</f>
        <v>1.3742198412510615E-2</v>
      </c>
      <c r="AR818" s="8"/>
      <c r="AS818" s="8"/>
      <c r="AT818" s="8"/>
      <c r="AU818" s="5">
        <v>0</v>
      </c>
      <c r="AV818" s="5"/>
      <c r="AW818" s="5"/>
      <c r="AX818" s="5"/>
      <c r="AY818" s="5">
        <v>438.2278731772405</v>
      </c>
      <c r="AZ818" s="5"/>
      <c r="BA818" s="5"/>
      <c r="BB818" s="5"/>
      <c r="BC818" s="5"/>
      <c r="BD818" s="5"/>
      <c r="BE818" s="5"/>
      <c r="BF818" s="5">
        <v>42.163132418256552</v>
      </c>
      <c r="BG818" s="5">
        <v>516.90887485692292</v>
      </c>
      <c r="BH818" s="5">
        <v>997.29988045241987</v>
      </c>
      <c r="BI818" s="8"/>
      <c r="BJ818" s="5"/>
      <c r="BK818" s="5">
        <f>AC818+AJ818+BH818</f>
        <v>1630.8796865085437</v>
      </c>
      <c r="BL818" s="5"/>
      <c r="BM818" s="8">
        <f>BH818/BK818</f>
        <v>0.61151039448377809</v>
      </c>
      <c r="BN818" s="8"/>
      <c r="BO818" s="7"/>
      <c r="BP818" s="5"/>
      <c r="BQ818" s="5"/>
      <c r="BR818" s="5"/>
      <c r="BS818" s="5"/>
      <c r="BT818" s="7"/>
      <c r="BU818" s="7"/>
      <c r="BV818" s="7"/>
      <c r="BW818" s="7"/>
      <c r="BX818" s="8">
        <f>AC818/BK818</f>
        <v>0.27277581594039829</v>
      </c>
      <c r="BY818" s="8">
        <f>AJ818/BK818</f>
        <v>0.11571378957582373</v>
      </c>
      <c r="BZ818" s="8">
        <f>BH818/BK818</f>
        <v>0.61151039448377809</v>
      </c>
      <c r="CA818" s="5">
        <v>165.89384176877462</v>
      </c>
      <c r="CB818" s="5">
        <v>0</v>
      </c>
      <c r="CC818" s="5">
        <v>85.691017897242773</v>
      </c>
      <c r="CD818" s="5">
        <v>76.032632887297268</v>
      </c>
      <c r="CE818" s="5"/>
      <c r="CF818" s="5"/>
      <c r="CG818" s="5"/>
      <c r="CH818" s="5"/>
      <c r="CI818" s="5">
        <v>4.1701909842345692</v>
      </c>
      <c r="CJ818" s="5"/>
      <c r="CK818" s="8"/>
      <c r="CL818" s="5"/>
      <c r="CM818" s="5"/>
      <c r="CN818" s="8"/>
      <c r="CO818" s="5"/>
      <c r="CP818" s="5"/>
      <c r="CQ818" s="5"/>
      <c r="CR818" s="8"/>
      <c r="CS818" s="8"/>
      <c r="CT818" s="8"/>
      <c r="CU818" s="8"/>
      <c r="CV818" s="8"/>
      <c r="CW818" s="8"/>
      <c r="CX818" s="8"/>
      <c r="CY818" s="8"/>
      <c r="CZ818" s="8"/>
      <c r="DA818" s="8"/>
      <c r="DB818" s="8"/>
      <c r="DC818" s="8"/>
      <c r="DD818" s="8"/>
      <c r="DE818" s="8"/>
      <c r="DF818" s="8"/>
      <c r="DG818" s="8"/>
      <c r="DH818" s="8"/>
      <c r="DI818" s="8"/>
      <c r="DJ818" s="8"/>
      <c r="DK818" s="8"/>
      <c r="DL818" s="8"/>
      <c r="DM818" s="8"/>
      <c r="DN818" s="8"/>
      <c r="DO818" s="8"/>
      <c r="DP818" s="8"/>
      <c r="DQ818" s="8"/>
      <c r="DR818" s="8"/>
      <c r="DS818" s="8"/>
      <c r="DT818" s="8"/>
      <c r="DU818" s="8"/>
      <c r="DV818" s="8"/>
      <c r="DW818" s="8"/>
      <c r="DX818" s="8"/>
      <c r="DY818" s="8"/>
      <c r="DZ818" s="8"/>
      <c r="EA818" s="8"/>
      <c r="EB818" s="8"/>
      <c r="EC818" s="8"/>
      <c r="ED818" s="8"/>
      <c r="EE818" s="8"/>
      <c r="EF818" s="8"/>
      <c r="EG818" s="8"/>
      <c r="EH818" s="8"/>
      <c r="EI818" s="8"/>
      <c r="EJ818" s="8"/>
      <c r="EK818" s="8"/>
      <c r="EL818" s="8"/>
      <c r="EM818" s="8"/>
      <c r="EN818" s="8"/>
      <c r="EO818" s="8"/>
      <c r="EP818" s="8"/>
      <c r="EQ818" s="8"/>
      <c r="ER818" s="8"/>
      <c r="ES818" s="8"/>
      <c r="ET818" s="8"/>
      <c r="EU818" s="8"/>
      <c r="EV818" s="8"/>
      <c r="EW818" s="8"/>
      <c r="EX818" s="8"/>
      <c r="EY818" s="8"/>
      <c r="EZ818" s="8"/>
      <c r="FA818" s="8"/>
      <c r="FB818" s="8"/>
      <c r="FC818" s="8"/>
      <c r="FD818" s="8"/>
      <c r="FE818" s="8"/>
      <c r="FF818" s="8"/>
      <c r="FG818" s="8"/>
      <c r="FH818" s="8"/>
      <c r="FI818" s="8"/>
      <c r="FJ818" s="8"/>
    </row>
    <row r="819" spans="1:166" x14ac:dyDescent="0.25">
      <c r="A819" t="s">
        <v>139</v>
      </c>
      <c r="C819" s="6">
        <v>39969</v>
      </c>
      <c r="D819" s="5"/>
      <c r="E819" s="6"/>
      <c r="G819">
        <v>149</v>
      </c>
      <c r="H819" t="s">
        <v>115</v>
      </c>
      <c r="I819" s="7">
        <v>8.3000000000000007</v>
      </c>
      <c r="J819">
        <v>750</v>
      </c>
      <c r="K819" s="5">
        <f t="shared" si="13"/>
        <v>160.64257028112448</v>
      </c>
      <c r="L819" s="5"/>
      <c r="M819" s="8"/>
      <c r="N819" s="8"/>
      <c r="O819" s="8"/>
      <c r="P819" s="8"/>
      <c r="Q819" s="5"/>
      <c r="R819" s="5"/>
      <c r="S819" s="5"/>
      <c r="T819" s="5"/>
      <c r="U819" s="5"/>
      <c r="V819" s="5"/>
      <c r="W819" s="5"/>
      <c r="X819" s="8"/>
      <c r="Y819" s="8"/>
      <c r="Z819" s="8"/>
      <c r="AA819" s="8"/>
      <c r="AB819" s="8"/>
      <c r="AC819" s="5"/>
      <c r="AD819" s="8"/>
      <c r="AE819" s="8"/>
      <c r="AF819" s="8"/>
      <c r="AG819" s="8"/>
      <c r="AH819" s="8"/>
      <c r="AI819" s="8"/>
      <c r="AJ819" s="5"/>
      <c r="AK819" s="8"/>
      <c r="AL819" s="8"/>
      <c r="AM819" s="8"/>
      <c r="AN819" s="8"/>
      <c r="AO819" s="8"/>
      <c r="AP819" s="8"/>
      <c r="AQ819" s="9"/>
      <c r="AR819" s="8"/>
      <c r="AS819" s="8"/>
      <c r="AT819" s="8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8"/>
      <c r="BJ819" s="5"/>
      <c r="BK819" s="5"/>
      <c r="BL819" s="5"/>
      <c r="BM819" s="8"/>
      <c r="BN819" s="8"/>
      <c r="BO819" s="7"/>
      <c r="BP819" s="5"/>
      <c r="BQ819" s="5"/>
      <c r="BR819" s="5"/>
      <c r="BS819" s="5"/>
      <c r="BT819" s="7"/>
      <c r="BU819" s="7"/>
      <c r="BV819" s="7"/>
      <c r="BW819" s="7"/>
      <c r="BX819" s="7"/>
      <c r="BY819" s="7"/>
      <c r="BZ819" s="7"/>
      <c r="CA819" s="5"/>
      <c r="CB819" s="5"/>
      <c r="CC819" s="5"/>
      <c r="CD819" s="5"/>
      <c r="CE819" s="5"/>
      <c r="CF819" s="5"/>
      <c r="CG819" s="5"/>
      <c r="CH819" s="5"/>
      <c r="CI819" s="5"/>
      <c r="CJ819" s="5">
        <v>43.556459743626682</v>
      </c>
      <c r="CK819" s="8">
        <v>5.9175352597179227</v>
      </c>
      <c r="CL819" s="5"/>
      <c r="CM819" s="5"/>
      <c r="CN819" s="8"/>
      <c r="CO819" s="5"/>
      <c r="CP819" s="5"/>
      <c r="CQ819" s="5"/>
      <c r="CR819" s="8"/>
      <c r="CS819" s="8"/>
      <c r="CT819" s="8"/>
      <c r="CU819" s="8"/>
      <c r="CV819" s="8"/>
      <c r="CW819" s="8"/>
      <c r="CX819" s="8"/>
      <c r="CY819" s="8"/>
      <c r="CZ819" s="8"/>
      <c r="DA819" s="8"/>
      <c r="DB819" s="8"/>
      <c r="DC819" s="8"/>
      <c r="DD819" s="8"/>
      <c r="DE819" s="8"/>
      <c r="DF819" s="8"/>
      <c r="DG819" s="8"/>
      <c r="DH819" s="8"/>
      <c r="DI819" s="8"/>
      <c r="DJ819" s="8"/>
      <c r="DK819" s="8"/>
      <c r="DL819" s="8"/>
      <c r="DM819" s="8"/>
      <c r="DN819" s="8"/>
      <c r="DO819" s="8"/>
      <c r="DP819" s="8"/>
      <c r="DQ819" s="8"/>
      <c r="DR819" s="8"/>
      <c r="DS819" s="8"/>
      <c r="DT819" s="8"/>
      <c r="DU819" s="8"/>
      <c r="DV819" s="8"/>
      <c r="DW819" s="8"/>
      <c r="DX819" s="8"/>
      <c r="DY819" s="8"/>
      <c r="DZ819" s="8"/>
      <c r="EA819" s="8"/>
      <c r="EB819" s="8"/>
      <c r="EC819" s="8"/>
      <c r="ED819" s="8"/>
      <c r="EE819" s="8"/>
      <c r="EF819" s="8"/>
      <c r="EG819" s="8"/>
      <c r="EH819" s="8"/>
      <c r="EI819" s="8"/>
      <c r="EJ819" s="8"/>
      <c r="EK819" s="8"/>
      <c r="EL819" s="8"/>
      <c r="EM819" s="8"/>
      <c r="EN819" s="8"/>
      <c r="EO819" s="8"/>
      <c r="EP819" s="8"/>
      <c r="EQ819" s="8"/>
      <c r="ER819" s="8"/>
      <c r="ES819" s="8"/>
      <c r="ET819" s="8"/>
      <c r="EU819" s="8"/>
      <c r="EV819" s="8"/>
      <c r="EW819" s="8"/>
      <c r="EX819" s="8"/>
      <c r="EY819" s="8"/>
      <c r="EZ819" s="8"/>
      <c r="FA819" s="8"/>
      <c r="FB819" s="8"/>
      <c r="FC819" s="8"/>
      <c r="FD819" s="8"/>
      <c r="FE819" s="8"/>
      <c r="FF819" s="8"/>
      <c r="FG819" s="8"/>
      <c r="FH819" s="8"/>
      <c r="FI819" s="8"/>
      <c r="FJ819" s="8"/>
    </row>
    <row r="820" spans="1:166" x14ac:dyDescent="0.25">
      <c r="A820" t="s">
        <v>139</v>
      </c>
      <c r="C820" s="6">
        <v>39974</v>
      </c>
      <c r="D820" s="5">
        <v>9</v>
      </c>
      <c r="E820" s="6" t="s">
        <v>207</v>
      </c>
      <c r="F820" t="s">
        <v>15</v>
      </c>
      <c r="G820">
        <v>154</v>
      </c>
      <c r="H820" t="s">
        <v>115</v>
      </c>
      <c r="I820" s="7">
        <v>8.3000000000000007</v>
      </c>
      <c r="J820">
        <v>750</v>
      </c>
      <c r="K820" s="5">
        <f t="shared" si="13"/>
        <v>160.64257028112448</v>
      </c>
      <c r="L820" s="5"/>
      <c r="M820" s="8"/>
      <c r="N820" s="8"/>
      <c r="O820" s="8"/>
      <c r="P820" s="8"/>
      <c r="Q820" s="5"/>
      <c r="R820" s="5"/>
      <c r="S820" s="5"/>
      <c r="T820" s="5"/>
      <c r="U820" s="5"/>
      <c r="V820" s="5">
        <v>154</v>
      </c>
      <c r="W820" s="5"/>
      <c r="X820" s="8"/>
      <c r="Y820" s="8"/>
      <c r="Z820" s="8"/>
      <c r="AA820" s="8"/>
      <c r="AB820" s="8"/>
      <c r="AC820" s="5"/>
      <c r="AD820" s="8"/>
      <c r="AE820" s="8"/>
      <c r="AF820" s="8"/>
      <c r="AG820" s="8"/>
      <c r="AH820" s="8"/>
      <c r="AI820" s="8"/>
      <c r="AJ820" s="5"/>
      <c r="AK820" s="8"/>
      <c r="AL820" s="8"/>
      <c r="AM820" s="8"/>
      <c r="AN820" s="8"/>
      <c r="AO820" s="8"/>
      <c r="AP820" s="8"/>
      <c r="AQ820" s="9"/>
      <c r="AR820" s="8"/>
      <c r="AS820" s="8"/>
      <c r="AT820" s="8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8"/>
      <c r="BJ820" s="5"/>
      <c r="BK820" s="5"/>
      <c r="BL820" s="5"/>
      <c r="BM820" s="8"/>
      <c r="BN820" s="8"/>
      <c r="BO820" s="7"/>
      <c r="BP820" s="5"/>
      <c r="BQ820" s="5"/>
      <c r="BR820" s="5"/>
      <c r="BS820" s="5"/>
      <c r="BT820" s="7"/>
      <c r="BU820" s="7"/>
      <c r="BV820" s="7"/>
      <c r="BW820" s="7"/>
      <c r="BX820" s="7"/>
      <c r="BY820" s="7"/>
      <c r="BZ820" s="7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8"/>
      <c r="CL820" s="5"/>
      <c r="CM820" s="5"/>
      <c r="CN820" s="8"/>
      <c r="CO820" s="5"/>
      <c r="CP820" s="5"/>
      <c r="CQ820" s="5"/>
      <c r="CR820" s="8"/>
      <c r="CS820" s="8"/>
      <c r="CT820" s="8"/>
      <c r="CU820" s="8"/>
      <c r="CV820" s="8"/>
      <c r="CW820" s="8"/>
      <c r="CX820" s="8"/>
      <c r="CY820" s="8"/>
      <c r="CZ820" s="8"/>
      <c r="DA820" s="8"/>
      <c r="DB820" s="8"/>
      <c r="DC820" s="8"/>
      <c r="DD820" s="8"/>
      <c r="DE820" s="8"/>
      <c r="DF820" s="8"/>
      <c r="DG820" s="8"/>
      <c r="DH820" s="8"/>
      <c r="DI820" s="8"/>
      <c r="DJ820" s="8"/>
      <c r="DK820" s="8"/>
      <c r="DL820" s="8"/>
      <c r="DM820" s="8"/>
      <c r="DN820" s="8"/>
      <c r="DO820" s="8"/>
      <c r="DP820" s="8"/>
      <c r="DQ820" s="8"/>
      <c r="DR820" s="8"/>
      <c r="DS820" s="8"/>
      <c r="DT820" s="8"/>
      <c r="DU820" s="8"/>
      <c r="DV820" s="8"/>
      <c r="DW820" s="8"/>
      <c r="DX820" s="8"/>
      <c r="DY820" s="8"/>
      <c r="DZ820" s="8"/>
      <c r="EA820" s="8"/>
      <c r="EB820" s="8"/>
      <c r="EC820" s="8"/>
      <c r="ED820" s="8"/>
      <c r="EE820" s="8"/>
      <c r="EF820" s="8"/>
      <c r="EG820" s="8"/>
      <c r="EH820" s="8"/>
      <c r="EI820" s="8"/>
      <c r="EJ820" s="8"/>
      <c r="EK820" s="8"/>
      <c r="EL820" s="8"/>
      <c r="EM820" s="8"/>
      <c r="EN820" s="8"/>
      <c r="EO820" s="8"/>
      <c r="EP820" s="8"/>
      <c r="EQ820" s="8"/>
      <c r="ER820" s="8"/>
      <c r="ES820" s="8"/>
      <c r="ET820" s="8"/>
      <c r="EU820" s="8"/>
      <c r="EV820" s="8"/>
      <c r="EW820" s="8"/>
      <c r="EX820" s="8"/>
      <c r="EY820" s="8"/>
      <c r="EZ820" s="8"/>
      <c r="FA820" s="8"/>
      <c r="FB820" s="8"/>
      <c r="FC820" s="8"/>
      <c r="FD820" s="8"/>
      <c r="FE820" s="8"/>
      <c r="FF820" s="8"/>
      <c r="FG820" s="8"/>
      <c r="FH820" s="8"/>
      <c r="FI820" s="8"/>
      <c r="FJ820" s="8"/>
    </row>
    <row r="821" spans="1:166" x14ac:dyDescent="0.25">
      <c r="A821" t="s">
        <v>139</v>
      </c>
      <c r="C821" s="6">
        <v>39976</v>
      </c>
      <c r="D821" s="5"/>
      <c r="E821" s="6"/>
      <c r="G821">
        <v>156</v>
      </c>
      <c r="H821" t="s">
        <v>115</v>
      </c>
      <c r="I821" s="7">
        <v>8.3000000000000007</v>
      </c>
      <c r="J821">
        <v>750</v>
      </c>
      <c r="K821" s="5">
        <f t="shared" si="13"/>
        <v>160.64257028112448</v>
      </c>
      <c r="L821" s="5"/>
      <c r="M821" s="8"/>
      <c r="N821" s="8"/>
      <c r="O821" s="8"/>
      <c r="P821" s="8"/>
      <c r="Q821" s="5"/>
      <c r="R821" s="5"/>
      <c r="S821" s="5"/>
      <c r="T821" s="5"/>
      <c r="U821" s="5"/>
      <c r="V821" s="5"/>
      <c r="W821" s="5"/>
      <c r="X821" s="8"/>
      <c r="Y821" s="8"/>
      <c r="Z821" s="8"/>
      <c r="AA821" s="8"/>
      <c r="AB821" s="8"/>
      <c r="AC821" s="5"/>
      <c r="AD821" s="8"/>
      <c r="AE821" s="8"/>
      <c r="AF821" s="8"/>
      <c r="AG821" s="8"/>
      <c r="AH821" s="8"/>
      <c r="AI821" s="8"/>
      <c r="AJ821" s="5"/>
      <c r="AK821" s="8"/>
      <c r="AL821" s="8"/>
      <c r="AM821" s="8"/>
      <c r="AN821" s="8"/>
      <c r="AO821" s="8"/>
      <c r="AP821" s="8"/>
      <c r="AQ821" s="9"/>
      <c r="AR821" s="8"/>
      <c r="AS821" s="8"/>
      <c r="AT821" s="8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8"/>
      <c r="BJ821" s="5"/>
      <c r="BK821" s="5"/>
      <c r="BL821" s="5"/>
      <c r="BM821" s="8"/>
      <c r="BN821" s="8"/>
      <c r="BO821" s="7"/>
      <c r="BP821" s="5"/>
      <c r="BQ821" s="5"/>
      <c r="BR821" s="5"/>
      <c r="BS821" s="5"/>
      <c r="BT821" s="7"/>
      <c r="BU821" s="7"/>
      <c r="BV821" s="7"/>
      <c r="BW821" s="7"/>
      <c r="BX821" s="7"/>
      <c r="BY821" s="7"/>
      <c r="BZ821" s="7"/>
      <c r="CA821" s="5"/>
      <c r="CB821" s="5"/>
      <c r="CC821" s="5"/>
      <c r="CD821" s="5"/>
      <c r="CE821" s="5"/>
      <c r="CF821" s="5"/>
      <c r="CG821" s="5"/>
      <c r="CH821" s="5"/>
      <c r="CI821" s="5"/>
      <c r="CJ821" s="5">
        <v>63.643237793461047</v>
      </c>
      <c r="CK821" s="8">
        <v>5.5074634303081771</v>
      </c>
      <c r="CL821" s="5"/>
      <c r="CM821" s="5"/>
      <c r="CN821" s="8"/>
      <c r="CO821" s="5"/>
      <c r="CP821" s="5"/>
      <c r="CQ821" s="5"/>
      <c r="CR821" s="8"/>
      <c r="CS821" s="8"/>
      <c r="CT821" s="8"/>
      <c r="CU821" s="8"/>
      <c r="CV821" s="8"/>
      <c r="CW821" s="8"/>
      <c r="CX821" s="8"/>
      <c r="CY821" s="8"/>
      <c r="CZ821" s="8"/>
      <c r="DA821" s="8"/>
      <c r="DB821" s="8"/>
      <c r="DC821" s="8"/>
      <c r="DD821" s="8"/>
      <c r="DE821" s="8"/>
      <c r="DF821" s="8"/>
      <c r="DG821" s="8"/>
      <c r="DH821" s="8"/>
      <c r="DI821" s="8"/>
      <c r="DJ821" s="8"/>
      <c r="DK821" s="8"/>
      <c r="DL821" s="8"/>
      <c r="DM821" s="8"/>
      <c r="DN821" s="8"/>
      <c r="DO821" s="8"/>
      <c r="DP821" s="8"/>
      <c r="DQ821" s="8"/>
      <c r="DR821" s="8"/>
      <c r="DS821" s="8"/>
      <c r="DT821" s="8"/>
      <c r="DU821" s="8"/>
      <c r="DV821" s="8"/>
      <c r="DW821" s="8"/>
      <c r="DX821" s="8"/>
      <c r="DY821" s="8"/>
      <c r="DZ821" s="8"/>
      <c r="EA821" s="8"/>
      <c r="EB821" s="8"/>
      <c r="EC821" s="8"/>
      <c r="ED821" s="8"/>
      <c r="EE821" s="8"/>
      <c r="EF821" s="8"/>
      <c r="EG821" s="8"/>
      <c r="EH821" s="8"/>
      <c r="EI821" s="8"/>
      <c r="EJ821" s="8"/>
      <c r="EK821" s="8"/>
      <c r="EL821" s="8"/>
      <c r="EM821" s="8"/>
      <c r="EN821" s="8"/>
      <c r="EO821" s="8"/>
      <c r="EP821" s="8"/>
      <c r="EQ821" s="8"/>
      <c r="ER821" s="8"/>
      <c r="ES821" s="8"/>
      <c r="ET821" s="8"/>
      <c r="EU821" s="8"/>
      <c r="EV821" s="8"/>
      <c r="EW821" s="8"/>
      <c r="EX821" s="8"/>
      <c r="EY821" s="8"/>
      <c r="EZ821" s="8"/>
      <c r="FA821" s="8"/>
      <c r="FB821" s="8"/>
      <c r="FC821" s="8"/>
      <c r="FD821" s="8"/>
      <c r="FE821" s="8"/>
      <c r="FF821" s="8"/>
      <c r="FG821" s="8"/>
      <c r="FH821" s="8"/>
      <c r="FI821" s="8"/>
      <c r="FJ821" s="8"/>
    </row>
    <row r="822" spans="1:166" x14ac:dyDescent="0.25">
      <c r="A822" t="s">
        <v>139</v>
      </c>
      <c r="C822" s="6">
        <v>39983</v>
      </c>
      <c r="D822" s="5"/>
      <c r="E822" s="6"/>
      <c r="G822">
        <v>163</v>
      </c>
      <c r="H822" t="s">
        <v>115</v>
      </c>
      <c r="I822" s="7">
        <v>8.3000000000000007</v>
      </c>
      <c r="J822">
        <v>750</v>
      </c>
      <c r="K822" s="5">
        <f t="shared" si="13"/>
        <v>160.64257028112448</v>
      </c>
      <c r="L822" s="5"/>
      <c r="M822" s="8"/>
      <c r="N822" s="8"/>
      <c r="O822" s="8"/>
      <c r="P822" s="8"/>
      <c r="Q822" s="5"/>
      <c r="R822" s="5"/>
      <c r="S822" s="5"/>
      <c r="T822" s="5"/>
      <c r="U822" s="5"/>
      <c r="V822" s="5"/>
      <c r="W822" s="5"/>
      <c r="X822" s="8"/>
      <c r="Y822" s="8"/>
      <c r="Z822" s="8"/>
      <c r="AA822" s="8"/>
      <c r="AB822" s="8"/>
      <c r="AC822" s="5"/>
      <c r="AD822" s="8"/>
      <c r="AE822" s="8"/>
      <c r="AF822" s="8"/>
      <c r="AG822" s="8"/>
      <c r="AH822" s="8"/>
      <c r="AI822" s="8"/>
      <c r="AJ822" s="5"/>
      <c r="AK822" s="8"/>
      <c r="AL822" s="8"/>
      <c r="AM822" s="8"/>
      <c r="AN822" s="8"/>
      <c r="AO822" s="8"/>
      <c r="AP822" s="8"/>
      <c r="AQ822" s="9"/>
      <c r="AR822" s="8"/>
      <c r="AS822" s="8"/>
      <c r="AT822" s="8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8"/>
      <c r="BJ822" s="5"/>
      <c r="BK822" s="5"/>
      <c r="BL822" s="5"/>
      <c r="BM822" s="8"/>
      <c r="BN822" s="8"/>
      <c r="BO822" s="7"/>
      <c r="BP822" s="5"/>
      <c r="BQ822" s="5"/>
      <c r="BR822" s="5"/>
      <c r="BS822" s="5"/>
      <c r="BT822" s="7"/>
      <c r="BU822" s="7"/>
      <c r="BV822" s="7"/>
      <c r="BW822" s="7"/>
      <c r="BX822" s="7"/>
      <c r="BY822" s="7"/>
      <c r="BZ822" s="7"/>
      <c r="CA822" s="5"/>
      <c r="CB822" s="5"/>
      <c r="CC822" s="5"/>
      <c r="CD822" s="5"/>
      <c r="CE822" s="5"/>
      <c r="CF822" s="5"/>
      <c r="CG822" s="5"/>
      <c r="CH822" s="5"/>
      <c r="CI822" s="5"/>
      <c r="CJ822" s="5">
        <v>78.769984156704595</v>
      </c>
      <c r="CK822" s="8">
        <v>5.0347504058441555</v>
      </c>
      <c r="CL822" s="5"/>
      <c r="CM822" s="5"/>
      <c r="CN822" s="8"/>
      <c r="CO822" s="5"/>
      <c r="CP822" s="5"/>
      <c r="CQ822" s="5"/>
      <c r="CR822" s="8"/>
      <c r="CS822" s="8"/>
      <c r="CT822" s="8"/>
      <c r="CU822" s="8"/>
      <c r="CV822" s="8"/>
      <c r="CW822" s="8"/>
      <c r="CX822" s="8"/>
      <c r="CY822" s="8"/>
      <c r="CZ822" s="8"/>
      <c r="DA822" s="8"/>
      <c r="DB822" s="8"/>
      <c r="DC822" s="8"/>
      <c r="DD822" s="8"/>
      <c r="DE822" s="8"/>
      <c r="DF822" s="8"/>
      <c r="DG822" s="8"/>
      <c r="DH822" s="8"/>
      <c r="DI822" s="8"/>
      <c r="DJ822" s="8"/>
      <c r="DK822" s="8"/>
      <c r="DL822" s="8"/>
      <c r="DM822" s="8"/>
      <c r="DN822" s="8"/>
      <c r="DO822" s="8"/>
      <c r="DP822" s="8"/>
      <c r="DQ822" s="8"/>
      <c r="DR822" s="8"/>
      <c r="DS822" s="8"/>
      <c r="DT822" s="8"/>
      <c r="DU822" s="8"/>
      <c r="DV822" s="8"/>
      <c r="DW822" s="8"/>
      <c r="DX822" s="8"/>
      <c r="DY822" s="8"/>
      <c r="DZ822" s="8"/>
      <c r="EA822" s="8"/>
      <c r="EB822" s="8"/>
      <c r="EC822" s="8"/>
      <c r="ED822" s="8"/>
      <c r="EE822" s="8"/>
      <c r="EF822" s="8"/>
      <c r="EG822" s="8"/>
      <c r="EH822" s="8"/>
      <c r="EI822" s="8"/>
      <c r="EJ822" s="8"/>
      <c r="EK822" s="8"/>
      <c r="EL822" s="8"/>
      <c r="EM822" s="8"/>
      <c r="EN822" s="8"/>
      <c r="EO822" s="8"/>
      <c r="EP822" s="8"/>
      <c r="EQ822" s="8"/>
      <c r="ER822" s="8"/>
      <c r="ES822" s="8"/>
      <c r="ET822" s="8"/>
      <c r="EU822" s="8"/>
      <c r="EV822" s="8"/>
      <c r="EW822" s="8"/>
      <c r="EX822" s="8"/>
      <c r="EY822" s="8"/>
      <c r="EZ822" s="8"/>
      <c r="FA822" s="8"/>
      <c r="FB822" s="8"/>
      <c r="FC822" s="8"/>
      <c r="FD822" s="8"/>
      <c r="FE822" s="8"/>
      <c r="FF822" s="8"/>
      <c r="FG822" s="8"/>
      <c r="FH822" s="8"/>
      <c r="FI822" s="8"/>
      <c r="FJ822" s="8"/>
    </row>
    <row r="823" spans="1:166" x14ac:dyDescent="0.25">
      <c r="A823" t="s">
        <v>139</v>
      </c>
      <c r="C823" s="6">
        <v>39990</v>
      </c>
      <c r="D823" s="5"/>
      <c r="E823" s="6"/>
      <c r="G823">
        <v>170</v>
      </c>
      <c r="H823" t="s">
        <v>115</v>
      </c>
      <c r="I823" s="7">
        <v>8.3000000000000007</v>
      </c>
      <c r="J823">
        <v>750</v>
      </c>
      <c r="K823" s="5">
        <f t="shared" si="13"/>
        <v>160.64257028112448</v>
      </c>
      <c r="L823" s="5"/>
      <c r="M823" s="8"/>
      <c r="N823" s="8"/>
      <c r="O823" s="8"/>
      <c r="P823" s="8"/>
      <c r="Q823" s="5"/>
      <c r="R823" s="5"/>
      <c r="S823" s="5"/>
      <c r="T823" s="5"/>
      <c r="U823" s="5"/>
      <c r="V823" s="5"/>
      <c r="W823" s="5"/>
      <c r="X823" s="8"/>
      <c r="Y823" s="8"/>
      <c r="Z823" s="8"/>
      <c r="AA823" s="8"/>
      <c r="AB823" s="8"/>
      <c r="AC823" s="5"/>
      <c r="AD823" s="8"/>
      <c r="AE823" s="8"/>
      <c r="AF823" s="8"/>
      <c r="AG823" s="8"/>
      <c r="AH823" s="8"/>
      <c r="AI823" s="8"/>
      <c r="AJ823" s="5"/>
      <c r="AK823" s="8"/>
      <c r="AL823" s="8"/>
      <c r="AM823" s="8"/>
      <c r="AN823" s="8"/>
      <c r="AO823" s="8"/>
      <c r="AP823" s="8"/>
      <c r="AQ823" s="9"/>
      <c r="AR823" s="8"/>
      <c r="AS823" s="8"/>
      <c r="AT823" s="8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8"/>
      <c r="BJ823" s="5"/>
      <c r="BK823" s="5"/>
      <c r="BL823" s="5"/>
      <c r="BM823" s="8"/>
      <c r="BN823" s="8"/>
      <c r="BO823" s="7"/>
      <c r="BP823" s="5"/>
      <c r="BQ823" s="5"/>
      <c r="BR823" s="5"/>
      <c r="BS823" s="5"/>
      <c r="BT823" s="7"/>
      <c r="BU823" s="7"/>
      <c r="BV823" s="7"/>
      <c r="BW823" s="7"/>
      <c r="BX823" s="7"/>
      <c r="BY823" s="7"/>
      <c r="BZ823" s="7"/>
      <c r="CA823" s="5"/>
      <c r="CB823" s="5"/>
      <c r="CC823" s="5"/>
      <c r="CD823" s="5"/>
      <c r="CE823" s="5"/>
      <c r="CF823" s="5"/>
      <c r="CG823" s="5"/>
      <c r="CH823" s="5"/>
      <c r="CI823" s="5"/>
      <c r="CJ823" s="5">
        <v>91.547241826299881</v>
      </c>
      <c r="CK823" s="8">
        <v>5.2113624338624334</v>
      </c>
      <c r="CL823" s="5"/>
      <c r="CM823" s="5"/>
      <c r="CN823" s="8"/>
      <c r="CO823" s="5"/>
      <c r="CP823" s="5"/>
      <c r="CQ823" s="5"/>
      <c r="CR823" s="8"/>
      <c r="CS823" s="8"/>
      <c r="CT823" s="8"/>
      <c r="CU823" s="8"/>
      <c r="CV823" s="8"/>
      <c r="CW823" s="8"/>
      <c r="CX823" s="8"/>
      <c r="CY823" s="8"/>
      <c r="CZ823" s="8"/>
      <c r="DA823" s="8"/>
      <c r="DB823" s="8"/>
      <c r="DC823" s="8"/>
      <c r="DD823" s="8"/>
      <c r="DE823" s="8"/>
      <c r="DF823" s="8"/>
      <c r="DG823" s="8"/>
      <c r="DH823" s="8"/>
      <c r="DI823" s="8"/>
      <c r="DJ823" s="8"/>
      <c r="DK823" s="8"/>
      <c r="DL823" s="8"/>
      <c r="DM823" s="8"/>
      <c r="DN823" s="8"/>
      <c r="DO823" s="8"/>
      <c r="DP823" s="8"/>
      <c r="DQ823" s="8"/>
      <c r="DR823" s="8"/>
      <c r="DS823" s="8"/>
      <c r="DT823" s="8"/>
      <c r="DU823" s="8"/>
      <c r="DV823" s="8"/>
      <c r="DW823" s="8"/>
      <c r="DX823" s="8"/>
      <c r="DY823" s="8"/>
      <c r="DZ823" s="8"/>
      <c r="EA823" s="8"/>
      <c r="EB823" s="8"/>
      <c r="EC823" s="8"/>
      <c r="ED823" s="8"/>
      <c r="EE823" s="8"/>
      <c r="EF823" s="8"/>
      <c r="EG823" s="8"/>
      <c r="EH823" s="8"/>
      <c r="EI823" s="8"/>
      <c r="EJ823" s="8"/>
      <c r="EK823" s="8"/>
      <c r="EL823" s="8"/>
      <c r="EM823" s="8"/>
      <c r="EN823" s="8"/>
      <c r="EO823" s="8"/>
      <c r="EP823" s="8"/>
      <c r="EQ823" s="8"/>
      <c r="ER823" s="8"/>
      <c r="ES823" s="8"/>
      <c r="ET823" s="8"/>
      <c r="EU823" s="8"/>
      <c r="EV823" s="8"/>
      <c r="EW823" s="8"/>
      <c r="EX823" s="8"/>
      <c r="EY823" s="8"/>
      <c r="EZ823" s="8"/>
      <c r="FA823" s="8"/>
      <c r="FB823" s="8"/>
      <c r="FC823" s="8"/>
      <c r="FD823" s="8"/>
      <c r="FE823" s="8"/>
      <c r="FF823" s="8"/>
      <c r="FG823" s="8"/>
      <c r="FH823" s="8"/>
      <c r="FI823" s="8"/>
      <c r="FJ823" s="8"/>
    </row>
    <row r="824" spans="1:166" x14ac:dyDescent="0.25">
      <c r="A824" t="s">
        <v>139</v>
      </c>
      <c r="C824" s="6">
        <v>39991</v>
      </c>
      <c r="D824" s="5">
        <v>10</v>
      </c>
      <c r="E824" s="6" t="s">
        <v>108</v>
      </c>
      <c r="F824" t="s">
        <v>16</v>
      </c>
      <c r="G824">
        <v>171</v>
      </c>
      <c r="H824" t="s">
        <v>115</v>
      </c>
      <c r="I824" s="7">
        <v>8.3000000000000007</v>
      </c>
      <c r="J824">
        <v>750</v>
      </c>
      <c r="K824" s="5">
        <f t="shared" si="13"/>
        <v>160.64257028112448</v>
      </c>
      <c r="L824" s="5"/>
      <c r="M824" s="8"/>
      <c r="N824" s="8"/>
      <c r="O824" s="8"/>
      <c r="P824" s="8"/>
      <c r="Q824" s="5"/>
      <c r="R824" s="5"/>
      <c r="S824" s="5"/>
      <c r="T824" s="5"/>
      <c r="U824" s="5"/>
      <c r="V824" s="5"/>
      <c r="W824" s="5"/>
      <c r="X824" s="8"/>
      <c r="Y824" s="8"/>
      <c r="Z824" s="8"/>
      <c r="AA824" s="8"/>
      <c r="AB824" s="8"/>
      <c r="AC824" s="5"/>
      <c r="AD824" s="8"/>
      <c r="AE824" s="8"/>
      <c r="AF824" s="8"/>
      <c r="AG824" s="8"/>
      <c r="AH824" s="8"/>
      <c r="AI824" s="8"/>
      <c r="AJ824" s="5"/>
      <c r="AK824" s="8"/>
      <c r="AL824" s="8"/>
      <c r="AM824" s="8"/>
      <c r="AN824" s="8"/>
      <c r="AO824" s="8"/>
      <c r="AP824" s="8"/>
      <c r="AQ824" s="9"/>
      <c r="AR824" s="8"/>
      <c r="AS824" s="8"/>
      <c r="AT824" s="8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>
        <v>763.428277160466</v>
      </c>
      <c r="BH824" s="5"/>
      <c r="BI824" s="8"/>
      <c r="BJ824" s="5"/>
      <c r="BK824" s="5"/>
      <c r="BL824" s="5"/>
      <c r="BM824" s="8"/>
      <c r="BN824" s="8"/>
      <c r="BO824" s="7">
        <v>36.226446306457376</v>
      </c>
      <c r="BP824" s="5">
        <v>276.56293491384884</v>
      </c>
      <c r="BQ824" s="5"/>
      <c r="BR824" s="5"/>
      <c r="BS824" s="5"/>
      <c r="BT824" s="7">
        <v>12.183389203253252</v>
      </c>
      <c r="BU824" s="7"/>
      <c r="BV824" s="7"/>
      <c r="BW824" s="7"/>
      <c r="BX824" s="7"/>
      <c r="BY824" s="7"/>
      <c r="BZ824" s="7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8"/>
      <c r="CL824" s="5"/>
      <c r="CM824" s="5"/>
      <c r="CN824" s="8"/>
      <c r="CO824" s="5"/>
      <c r="CP824" s="5"/>
      <c r="CQ824" s="5"/>
      <c r="CR824" s="8"/>
      <c r="CS824" s="8"/>
      <c r="CT824" s="8"/>
      <c r="CU824" s="8"/>
      <c r="CV824" s="8"/>
      <c r="CW824" s="8"/>
      <c r="CX824" s="8"/>
      <c r="CY824" s="8"/>
      <c r="CZ824" s="8"/>
      <c r="DA824" s="8"/>
      <c r="DB824" s="8"/>
      <c r="DC824" s="8"/>
      <c r="DD824" s="8"/>
      <c r="DE824" s="8"/>
      <c r="DF824" s="8"/>
      <c r="DG824" s="8"/>
      <c r="DH824" s="8"/>
      <c r="DI824" s="8"/>
      <c r="DJ824" s="8"/>
      <c r="DK824" s="8"/>
      <c r="DL824" s="8"/>
      <c r="DM824" s="8"/>
      <c r="DN824" s="8"/>
      <c r="DO824" s="8"/>
      <c r="DP824" s="8"/>
      <c r="DQ824" s="8"/>
      <c r="DR824" s="8"/>
      <c r="DS824" s="8"/>
      <c r="DT824" s="8"/>
      <c r="DU824" s="8"/>
      <c r="DV824" s="8"/>
      <c r="DW824" s="8"/>
      <c r="DX824" s="8"/>
      <c r="DY824" s="8"/>
      <c r="DZ824" s="8"/>
      <c r="EA824" s="8"/>
      <c r="EB824" s="8"/>
      <c r="EC824" s="8"/>
      <c r="ED824" s="8"/>
      <c r="EE824" s="8"/>
      <c r="EF824" s="8"/>
      <c r="EG824" s="8"/>
      <c r="EH824" s="8"/>
      <c r="EI824" s="8"/>
      <c r="EJ824" s="8"/>
      <c r="EK824" s="8"/>
      <c r="EL824" s="8"/>
      <c r="EM824" s="8"/>
      <c r="EN824" s="8"/>
      <c r="EO824" s="8"/>
      <c r="EP824" s="8"/>
      <c r="EQ824" s="8"/>
      <c r="ER824" s="8"/>
      <c r="ES824" s="8"/>
      <c r="ET824" s="8"/>
      <c r="EU824" s="8"/>
      <c r="EV824" s="8"/>
      <c r="EW824" s="8"/>
      <c r="EX824" s="8"/>
      <c r="EY824" s="8"/>
      <c r="EZ824" s="8"/>
      <c r="FA824" s="8"/>
      <c r="FB824" s="8"/>
      <c r="FC824" s="8"/>
      <c r="FD824" s="8"/>
      <c r="FE824" s="8"/>
      <c r="FF824" s="8"/>
      <c r="FG824" s="8"/>
      <c r="FH824" s="8"/>
      <c r="FI824" s="8"/>
      <c r="FJ824" s="8"/>
    </row>
    <row r="825" spans="1:166" x14ac:dyDescent="0.25">
      <c r="A825" t="s">
        <v>139</v>
      </c>
      <c r="C825" s="6">
        <v>39995</v>
      </c>
      <c r="D825" s="5"/>
      <c r="E825" s="6"/>
      <c r="G825">
        <v>175</v>
      </c>
      <c r="H825" t="s">
        <v>115</v>
      </c>
      <c r="I825" s="7">
        <v>8.3000000000000007</v>
      </c>
      <c r="J825">
        <v>750</v>
      </c>
      <c r="K825" s="5">
        <f t="shared" si="13"/>
        <v>160.64257028112448</v>
      </c>
      <c r="L825" s="5"/>
      <c r="M825" s="8"/>
      <c r="N825" s="8"/>
      <c r="O825" s="8"/>
      <c r="P825" s="8"/>
      <c r="Q825" s="5"/>
      <c r="R825" s="5"/>
      <c r="S825" s="5"/>
      <c r="T825" s="5"/>
      <c r="U825" s="5"/>
      <c r="V825" s="5"/>
      <c r="W825" s="5"/>
      <c r="X825" s="8"/>
      <c r="Y825" s="8"/>
      <c r="Z825" s="8"/>
      <c r="AA825" s="8"/>
      <c r="AB825" s="8"/>
      <c r="AC825" s="5"/>
      <c r="AD825" s="8"/>
      <c r="AE825" s="8"/>
      <c r="AF825" s="8"/>
      <c r="AG825" s="8"/>
      <c r="AH825" s="8"/>
      <c r="AI825" s="8"/>
      <c r="AJ825" s="5"/>
      <c r="AK825" s="8"/>
      <c r="AL825" s="8"/>
      <c r="AM825" s="8"/>
      <c r="AN825" s="8"/>
      <c r="AO825" s="8"/>
      <c r="AP825" s="8"/>
      <c r="AQ825" s="9"/>
      <c r="AR825" s="8"/>
      <c r="AS825" s="8"/>
      <c r="AT825" s="8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8"/>
      <c r="BJ825" s="5"/>
      <c r="BK825" s="5"/>
      <c r="BL825" s="5"/>
      <c r="BM825" s="8"/>
      <c r="BN825" s="8"/>
      <c r="BO825" s="7"/>
      <c r="BP825" s="5"/>
      <c r="BQ825" s="5"/>
      <c r="BR825" s="5"/>
      <c r="BS825" s="5"/>
      <c r="BT825" s="7"/>
      <c r="BU825" s="7"/>
      <c r="BV825" s="7"/>
      <c r="BW825" s="7"/>
      <c r="BX825" s="7"/>
      <c r="BY825" s="7"/>
      <c r="BZ825" s="7"/>
      <c r="CA825" s="5"/>
      <c r="CB825" s="5"/>
      <c r="CC825" s="5"/>
      <c r="CD825" s="5"/>
      <c r="CE825" s="5"/>
      <c r="CF825" s="5"/>
      <c r="CG825" s="5"/>
      <c r="CH825" s="5"/>
      <c r="CI825" s="5"/>
      <c r="CJ825" s="5">
        <v>100</v>
      </c>
      <c r="CK825" s="8">
        <v>4.6727263993316619</v>
      </c>
      <c r="CL825" s="5"/>
      <c r="CM825" s="5"/>
      <c r="CN825" s="8"/>
      <c r="CO825" s="5"/>
      <c r="CP825" s="5"/>
      <c r="CQ825" s="5"/>
      <c r="CR825" s="8"/>
      <c r="CS825" s="8"/>
      <c r="CT825" s="8"/>
      <c r="CU825" s="8"/>
      <c r="CV825" s="8"/>
      <c r="CW825" s="8"/>
      <c r="CX825" s="8"/>
      <c r="CY825" s="8"/>
      <c r="CZ825" s="8"/>
      <c r="DA825" s="8"/>
      <c r="DB825" s="8"/>
      <c r="DC825" s="8"/>
      <c r="DD825" s="8"/>
      <c r="DE825" s="8"/>
      <c r="DF825" s="8"/>
      <c r="DG825" s="8"/>
      <c r="DH825" s="8"/>
      <c r="DI825" s="8"/>
      <c r="DJ825" s="8"/>
      <c r="DK825" s="8"/>
      <c r="DL825" s="8"/>
      <c r="DM825" s="8"/>
      <c r="DN825" s="8"/>
      <c r="DO825" s="8"/>
      <c r="DP825" s="8"/>
      <c r="DQ825" s="8"/>
      <c r="DR825" s="8"/>
      <c r="DS825" s="8"/>
      <c r="DT825" s="8"/>
      <c r="DU825" s="8"/>
      <c r="DV825" s="8"/>
      <c r="DW825" s="8"/>
      <c r="DX825" s="8"/>
      <c r="DY825" s="8"/>
      <c r="DZ825" s="8"/>
      <c r="EA825" s="8"/>
      <c r="EB825" s="8"/>
      <c r="EC825" s="8"/>
      <c r="ED825" s="8"/>
      <c r="EE825" s="8"/>
      <c r="EF825" s="8"/>
      <c r="EG825" s="8"/>
      <c r="EH825" s="8"/>
      <c r="EI825" s="8"/>
      <c r="EJ825" s="8"/>
      <c r="EK825" s="8"/>
      <c r="EL825" s="8"/>
      <c r="EM825" s="8"/>
      <c r="EN825" s="8"/>
      <c r="EO825" s="8"/>
      <c r="EP825" s="8"/>
      <c r="EQ825" s="8"/>
      <c r="ER825" s="8"/>
      <c r="ES825" s="8"/>
      <c r="ET825" s="8"/>
      <c r="EU825" s="8"/>
      <c r="EV825" s="8"/>
      <c r="EW825" s="8"/>
      <c r="EX825" s="8"/>
      <c r="EY825" s="8"/>
      <c r="EZ825" s="8"/>
      <c r="FA825" s="8"/>
      <c r="FB825" s="8"/>
      <c r="FC825" s="8"/>
      <c r="FD825" s="8"/>
      <c r="FE825" s="8"/>
      <c r="FF825" s="8"/>
      <c r="FG825" s="8"/>
      <c r="FH825" s="8"/>
      <c r="FI825" s="8"/>
      <c r="FJ825" s="8"/>
    </row>
    <row r="826" spans="1:166" x14ac:dyDescent="0.25">
      <c r="A826" t="s">
        <v>138</v>
      </c>
      <c r="C826" s="6">
        <v>39820</v>
      </c>
      <c r="D826" s="5">
        <v>1</v>
      </c>
      <c r="E826" s="6" t="s">
        <v>209</v>
      </c>
      <c r="F826" t="s">
        <v>10</v>
      </c>
      <c r="G826" s="5">
        <v>0</v>
      </c>
      <c r="H826" t="s">
        <v>116</v>
      </c>
      <c r="I826" s="7">
        <v>8.3000000000000007</v>
      </c>
      <c r="J826">
        <v>750</v>
      </c>
      <c r="K826" s="5">
        <f t="shared" si="13"/>
        <v>160.64257028112448</v>
      </c>
      <c r="L826" s="5"/>
      <c r="M826" s="8"/>
      <c r="N826" s="8"/>
      <c r="O826" s="8"/>
      <c r="P826" s="8"/>
      <c r="Q826" s="5"/>
      <c r="R826" s="5"/>
      <c r="S826" s="5"/>
      <c r="T826" s="5"/>
      <c r="U826" s="5"/>
      <c r="V826" s="5"/>
      <c r="W826" s="5"/>
      <c r="X826" s="8"/>
      <c r="Y826" s="8"/>
      <c r="Z826" s="8"/>
      <c r="AA826" s="8"/>
      <c r="AB826" s="8"/>
      <c r="AC826" s="5"/>
      <c r="AD826" s="8"/>
      <c r="AE826" s="8"/>
      <c r="AF826" s="8"/>
      <c r="AG826" s="8"/>
      <c r="AH826" s="8"/>
      <c r="AI826" s="8"/>
      <c r="AJ826" s="5"/>
      <c r="AK826" s="8"/>
      <c r="AL826" s="8"/>
      <c r="AM826" s="8"/>
      <c r="AN826" s="8"/>
      <c r="AO826" s="8"/>
      <c r="AP826" s="8"/>
      <c r="AQ826" s="9"/>
      <c r="AR826" s="8"/>
      <c r="AS826" s="8"/>
      <c r="AT826" s="8"/>
      <c r="AU826" s="5">
        <v>0</v>
      </c>
      <c r="AV826" s="5"/>
      <c r="AW826" s="5"/>
      <c r="AX826" s="5"/>
      <c r="AY826" s="5">
        <v>0</v>
      </c>
      <c r="AZ826" s="5"/>
      <c r="BA826" s="5"/>
      <c r="BB826" s="5"/>
      <c r="BC826" s="5"/>
      <c r="BD826" s="5"/>
      <c r="BE826" s="5"/>
      <c r="BF826" s="5">
        <v>0</v>
      </c>
      <c r="BG826" s="5">
        <v>0</v>
      </c>
      <c r="BH826" s="5"/>
      <c r="BI826" s="8"/>
      <c r="BJ826" s="5"/>
      <c r="BK826" s="5"/>
      <c r="BL826" s="5"/>
      <c r="BM826" s="8"/>
      <c r="BN826" s="8"/>
      <c r="BO826" s="7"/>
      <c r="BP826" s="5"/>
      <c r="BQ826" s="5"/>
      <c r="BR826" s="5"/>
      <c r="BS826" s="5"/>
      <c r="BT826" s="7"/>
      <c r="BU826" s="7"/>
      <c r="BV826" s="7"/>
      <c r="BW826" s="7"/>
      <c r="BX826" s="7"/>
      <c r="BY826" s="7"/>
      <c r="BZ826" s="7"/>
      <c r="CA826" s="5">
        <v>0</v>
      </c>
      <c r="CB826" s="5">
        <v>0</v>
      </c>
      <c r="CC826" s="5">
        <v>0</v>
      </c>
      <c r="CD826" s="5">
        <v>0</v>
      </c>
      <c r="CE826" s="5"/>
      <c r="CF826" s="5"/>
      <c r="CG826" s="5"/>
      <c r="CH826" s="5"/>
      <c r="CI826" s="5">
        <v>0</v>
      </c>
      <c r="CJ826" s="5"/>
      <c r="CK826" s="8"/>
      <c r="CL826" s="5"/>
      <c r="CM826" s="5"/>
      <c r="CN826" s="8"/>
      <c r="CO826" s="5"/>
      <c r="CP826" s="5"/>
      <c r="CQ826" s="5"/>
      <c r="CR826" s="8"/>
      <c r="CS826" s="8"/>
      <c r="CT826" s="8"/>
      <c r="CU826" s="8"/>
      <c r="CV826" s="8"/>
      <c r="CW826" s="8"/>
      <c r="CX826" s="8"/>
      <c r="CY826" s="8"/>
      <c r="CZ826" s="8"/>
      <c r="DA826" s="8"/>
      <c r="DB826" s="8"/>
      <c r="DC826" s="8"/>
      <c r="DD826" s="8"/>
      <c r="DE826" s="8"/>
      <c r="DF826" s="8"/>
      <c r="DG826" s="8"/>
      <c r="DH826" s="8"/>
      <c r="DI826" s="8"/>
      <c r="DJ826" s="8"/>
      <c r="DK826" s="8"/>
      <c r="DL826" s="8"/>
      <c r="DM826" s="8"/>
      <c r="DN826" s="8"/>
      <c r="DO826" s="8"/>
      <c r="DP826" s="8"/>
      <c r="DQ826" s="8"/>
      <c r="DR826" s="8"/>
      <c r="DS826" s="8"/>
      <c r="DT826" s="8"/>
      <c r="DU826" s="8"/>
      <c r="DV826" s="8"/>
      <c r="DW826" s="8"/>
      <c r="DX826" s="8"/>
      <c r="DY826" s="8"/>
      <c r="DZ826" s="8"/>
      <c r="EA826" s="8"/>
      <c r="EB826" s="8"/>
      <c r="EC826" s="8"/>
      <c r="ED826" s="8"/>
      <c r="EE826" s="8"/>
      <c r="EF826" s="8"/>
      <c r="EG826" s="8"/>
      <c r="EH826" s="8"/>
      <c r="EI826" s="8"/>
      <c r="EJ826" s="8"/>
      <c r="EK826" s="8"/>
      <c r="EL826" s="8"/>
      <c r="EM826" s="8"/>
      <c r="EN826" s="8"/>
      <c r="EO826" s="8"/>
      <c r="EP826" s="8"/>
      <c r="EQ826" s="8"/>
      <c r="ER826" s="8"/>
      <c r="ES826" s="8"/>
      <c r="ET826" s="8"/>
      <c r="EU826" s="8"/>
      <c r="EV826" s="8"/>
      <c r="EW826" s="8"/>
      <c r="EX826" s="8"/>
      <c r="EY826" s="8"/>
      <c r="EZ826" s="8"/>
      <c r="FA826" s="8"/>
      <c r="FB826" s="8"/>
      <c r="FC826" s="8"/>
      <c r="FD826" s="8"/>
      <c r="FE826" s="8"/>
      <c r="FF826" s="8"/>
      <c r="FG826" s="8"/>
      <c r="FH826" s="8"/>
      <c r="FI826" s="8"/>
      <c r="FJ826" s="8"/>
    </row>
    <row r="827" spans="1:166" x14ac:dyDescent="0.25">
      <c r="A827" t="s">
        <v>138</v>
      </c>
      <c r="C827" s="6">
        <v>39846</v>
      </c>
      <c r="D827" s="5">
        <v>4</v>
      </c>
      <c r="E827" t="s">
        <v>210</v>
      </c>
      <c r="F827" t="s">
        <v>12</v>
      </c>
      <c r="G827">
        <v>26</v>
      </c>
      <c r="H827" t="s">
        <v>116</v>
      </c>
      <c r="I827" s="7">
        <v>8.3000000000000007</v>
      </c>
      <c r="J827">
        <v>750</v>
      </c>
      <c r="K827" s="5">
        <f t="shared" si="13"/>
        <v>160.64257028112448</v>
      </c>
      <c r="L827" s="5"/>
      <c r="M827" s="8"/>
      <c r="N827" s="8"/>
      <c r="O827" s="8"/>
      <c r="P827" s="8"/>
      <c r="Q827" s="5"/>
      <c r="R827" s="5">
        <v>26</v>
      </c>
      <c r="S827" s="5"/>
      <c r="T827" s="5"/>
      <c r="U827" s="5"/>
      <c r="V827" s="5"/>
      <c r="W827" s="5"/>
      <c r="X827" s="8"/>
      <c r="Y827" s="8"/>
      <c r="Z827" s="8"/>
      <c r="AA827" s="8"/>
      <c r="AB827" s="8"/>
      <c r="AC827" s="5"/>
      <c r="AD827" s="8"/>
      <c r="AE827" s="8"/>
      <c r="AF827" s="8"/>
      <c r="AG827" s="8"/>
      <c r="AH827" s="8"/>
      <c r="AI827" s="8"/>
      <c r="AJ827" s="5"/>
      <c r="AK827" s="8"/>
      <c r="AL827" s="8"/>
      <c r="AM827" s="8"/>
      <c r="AN827" s="8"/>
      <c r="AO827" s="8"/>
      <c r="AP827" s="8"/>
      <c r="AQ827" s="9"/>
      <c r="AR827" s="8"/>
      <c r="AS827" s="8"/>
      <c r="AT827" s="8"/>
      <c r="AU827" s="5">
        <v>0</v>
      </c>
      <c r="AV827" s="5"/>
      <c r="AW827" s="5"/>
      <c r="AX827" s="5"/>
      <c r="AY827" s="5">
        <v>0</v>
      </c>
      <c r="AZ827" s="5"/>
      <c r="BA827" s="5"/>
      <c r="BB827" s="5"/>
      <c r="BC827" s="5"/>
      <c r="BD827" s="5"/>
      <c r="BE827" s="5"/>
      <c r="BF827" s="5">
        <v>0</v>
      </c>
      <c r="BG827" s="5">
        <v>0</v>
      </c>
      <c r="BH827" s="5"/>
      <c r="BI827" s="8"/>
      <c r="BJ827" s="5"/>
      <c r="BK827" s="5"/>
      <c r="BL827" s="5"/>
      <c r="BM827" s="8"/>
      <c r="BN827" s="8"/>
      <c r="BO827" s="7"/>
      <c r="BP827" s="5"/>
      <c r="BQ827" s="5"/>
      <c r="BR827" s="5"/>
      <c r="BS827" s="5"/>
      <c r="BT827" s="7"/>
      <c r="BU827" s="7"/>
      <c r="BV827" s="7"/>
      <c r="BW827" s="7"/>
      <c r="BX827" s="7"/>
      <c r="BY827" s="7"/>
      <c r="BZ827" s="7"/>
      <c r="CA827" s="5">
        <v>0</v>
      </c>
      <c r="CB827" s="5">
        <v>0</v>
      </c>
      <c r="CC827" s="5">
        <v>0</v>
      </c>
      <c r="CD827" s="5">
        <v>0</v>
      </c>
      <c r="CE827" s="5"/>
      <c r="CF827" s="5"/>
      <c r="CG827" s="5"/>
      <c r="CH827" s="5"/>
      <c r="CI827" s="5">
        <v>0</v>
      </c>
      <c r="CJ827" s="5"/>
      <c r="CK827" s="8"/>
      <c r="CL827" s="5"/>
      <c r="CM827" s="5"/>
      <c r="CN827" s="8"/>
      <c r="CO827" s="5"/>
      <c r="CP827" s="5"/>
      <c r="CQ827" s="5"/>
      <c r="CR827" s="8"/>
      <c r="CS827" s="8"/>
      <c r="CT827" s="8"/>
      <c r="CU827" s="8"/>
      <c r="CV827" s="8"/>
      <c r="CW827" s="8"/>
      <c r="CX827" s="8"/>
      <c r="CY827" s="8"/>
      <c r="CZ827" s="8"/>
      <c r="DA827" s="8"/>
      <c r="DB827" s="8"/>
      <c r="DC827" s="8"/>
      <c r="DD827" s="8"/>
      <c r="DE827" s="8"/>
      <c r="DF827" s="8"/>
      <c r="DG827" s="8"/>
      <c r="DH827" s="8"/>
      <c r="DI827" s="8"/>
      <c r="DJ827" s="8"/>
      <c r="DK827" s="8"/>
      <c r="DL827" s="8"/>
      <c r="DM827" s="8"/>
      <c r="DN827" s="8"/>
      <c r="DO827" s="8"/>
      <c r="DP827" s="8"/>
      <c r="DQ827" s="8"/>
      <c r="DR827" s="8"/>
      <c r="DS827" s="8"/>
      <c r="DT827" s="8"/>
      <c r="DU827" s="8"/>
      <c r="DV827" s="8"/>
      <c r="DW827" s="8"/>
      <c r="DX827" s="8"/>
      <c r="DY827" s="8"/>
      <c r="DZ827" s="8"/>
      <c r="EA827" s="8"/>
      <c r="EB827" s="8"/>
      <c r="EC827" s="8"/>
      <c r="ED827" s="8"/>
      <c r="EE827" s="8"/>
      <c r="EF827" s="8"/>
      <c r="EG827" s="8"/>
      <c r="EH827" s="8"/>
      <c r="EI827" s="8"/>
      <c r="EJ827" s="8"/>
      <c r="EK827" s="8"/>
      <c r="EL827" s="8"/>
      <c r="EM827" s="8"/>
      <c r="EN827" s="8"/>
      <c r="EO827" s="8"/>
      <c r="EP827" s="8"/>
      <c r="EQ827" s="8"/>
      <c r="ER827" s="8"/>
      <c r="ES827" s="8"/>
      <c r="ET827" s="8"/>
      <c r="EU827" s="8"/>
      <c r="EV827" s="8"/>
      <c r="EW827" s="8"/>
      <c r="EX827" s="8"/>
      <c r="EY827" s="8"/>
      <c r="EZ827" s="8"/>
      <c r="FA827" s="8"/>
      <c r="FB827" s="8"/>
      <c r="FC827" s="8"/>
      <c r="FD827" s="8"/>
      <c r="FE827" s="8"/>
      <c r="FF827" s="8"/>
      <c r="FG827" s="8"/>
      <c r="FH827" s="8"/>
      <c r="FI827" s="8"/>
      <c r="FJ827" s="8"/>
    </row>
    <row r="828" spans="1:166" x14ac:dyDescent="0.25">
      <c r="A828" t="s">
        <v>138</v>
      </c>
      <c r="C828" s="6">
        <v>39848</v>
      </c>
      <c r="D828" s="5"/>
      <c r="E828" s="6"/>
      <c r="G828">
        <v>28</v>
      </c>
      <c r="H828" t="s">
        <v>116</v>
      </c>
      <c r="I828" s="7">
        <v>8.3000000000000007</v>
      </c>
      <c r="J828">
        <v>750</v>
      </c>
      <c r="K828" s="5">
        <f t="shared" si="13"/>
        <v>160.64257028112448</v>
      </c>
      <c r="L828" s="5"/>
      <c r="M828" s="8"/>
      <c r="N828" s="7">
        <v>5.9</v>
      </c>
      <c r="O828" s="7"/>
      <c r="P828" s="7"/>
      <c r="Q828" s="5"/>
      <c r="R828" s="5"/>
      <c r="S828" s="5"/>
      <c r="T828" s="5"/>
      <c r="U828" s="5"/>
      <c r="V828" s="5"/>
      <c r="W828" s="5"/>
      <c r="X828" s="8"/>
      <c r="Y828" s="8"/>
      <c r="Z828" s="8"/>
      <c r="AA828" s="8"/>
      <c r="AB828" s="8"/>
      <c r="AC828" s="5"/>
      <c r="AD828" s="8"/>
      <c r="AE828" s="8"/>
      <c r="AF828" s="8"/>
      <c r="AG828" s="8"/>
      <c r="AH828" s="8"/>
      <c r="AI828" s="8"/>
      <c r="AJ828" s="5"/>
      <c r="AK828" s="8"/>
      <c r="AL828" s="8"/>
      <c r="AM828" s="8"/>
      <c r="AN828" s="8"/>
      <c r="AO828" s="8"/>
      <c r="AP828" s="8"/>
      <c r="AQ828" s="9"/>
      <c r="AR828" s="8"/>
      <c r="AS828" s="8"/>
      <c r="AT828" s="8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8"/>
      <c r="BJ828" s="5"/>
      <c r="BK828" s="5"/>
      <c r="BL828" s="5"/>
      <c r="BM828" s="8"/>
      <c r="BN828" s="8"/>
      <c r="BO828" s="7"/>
      <c r="BP828" s="5"/>
      <c r="BQ828" s="5"/>
      <c r="BR828" s="5"/>
      <c r="BS828" s="5"/>
      <c r="BT828" s="7"/>
      <c r="BU828" s="7"/>
      <c r="BV828" s="7"/>
      <c r="BW828" s="7"/>
      <c r="BX828" s="7"/>
      <c r="BY828" s="7"/>
      <c r="BZ828" s="7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8"/>
      <c r="CL828" s="5"/>
      <c r="CM828" s="5"/>
      <c r="CN828" s="8"/>
      <c r="CO828" s="5"/>
      <c r="CP828" s="5"/>
      <c r="CQ828" s="5"/>
      <c r="CR828" s="8"/>
      <c r="CS828" s="8"/>
      <c r="CT828" s="8"/>
      <c r="CU828" s="8"/>
      <c r="CV828" s="8"/>
      <c r="CW828" s="8"/>
      <c r="CX828" s="8"/>
      <c r="CY828" s="8"/>
      <c r="CZ828" s="8"/>
      <c r="DA828" s="8"/>
      <c r="DB828" s="8"/>
      <c r="DC828" s="8"/>
      <c r="DD828" s="8"/>
      <c r="DE828" s="8"/>
      <c r="DF828" s="8"/>
      <c r="DG828" s="8"/>
      <c r="DH828" s="8"/>
      <c r="DI828" s="8"/>
      <c r="DJ828" s="8"/>
      <c r="DK828" s="8"/>
      <c r="DL828" s="8"/>
      <c r="DM828" s="8"/>
      <c r="DN828" s="8"/>
      <c r="DO828" s="8"/>
      <c r="DP828" s="8"/>
      <c r="DQ828" s="8"/>
      <c r="DR828" s="8"/>
      <c r="DS828" s="8"/>
      <c r="DT828" s="8"/>
      <c r="DU828" s="8"/>
      <c r="DV828" s="8"/>
      <c r="DW828" s="8"/>
      <c r="DX828" s="8"/>
      <c r="DY828" s="8"/>
      <c r="DZ828" s="8"/>
      <c r="EA828" s="8"/>
      <c r="EB828" s="8"/>
      <c r="EC828" s="8"/>
      <c r="ED828" s="8"/>
      <c r="EE828" s="8"/>
      <c r="EF828" s="8"/>
      <c r="EG828" s="8"/>
      <c r="EH828" s="8"/>
      <c r="EI828" s="8"/>
      <c r="EJ828" s="8"/>
      <c r="EK828" s="8"/>
      <c r="EL828" s="8"/>
      <c r="EM828" s="8"/>
      <c r="EN828" s="8"/>
      <c r="EO828" s="8"/>
      <c r="EP828" s="8"/>
      <c r="EQ828" s="8"/>
      <c r="ER828" s="8"/>
      <c r="ES828" s="8"/>
      <c r="ET828" s="8"/>
      <c r="EU828" s="8"/>
      <c r="EV828" s="8"/>
      <c r="EW828" s="8"/>
      <c r="EX828" s="8"/>
      <c r="EY828" s="8"/>
      <c r="EZ828" s="8"/>
      <c r="FA828" s="8"/>
      <c r="FB828" s="8"/>
      <c r="FC828" s="8"/>
      <c r="FD828" s="8"/>
      <c r="FE828" s="8"/>
      <c r="FF828" s="8"/>
      <c r="FG828" s="8"/>
      <c r="FH828" s="8"/>
      <c r="FI828" s="8"/>
      <c r="FJ828" s="8"/>
    </row>
    <row r="829" spans="1:166" x14ac:dyDescent="0.25">
      <c r="A829" t="s">
        <v>138</v>
      </c>
      <c r="C829" s="6">
        <v>39854</v>
      </c>
      <c r="D829" s="5"/>
      <c r="E829" s="6"/>
      <c r="G829">
        <v>34</v>
      </c>
      <c r="H829" t="s">
        <v>116</v>
      </c>
      <c r="I829" s="7">
        <v>8.3000000000000007</v>
      </c>
      <c r="J829">
        <v>750</v>
      </c>
      <c r="K829" s="5">
        <f t="shared" si="13"/>
        <v>160.64257028112448</v>
      </c>
      <c r="L829" s="5"/>
      <c r="M829" s="8"/>
      <c r="N829" s="7">
        <v>7.85</v>
      </c>
      <c r="O829" s="7"/>
      <c r="P829" s="7"/>
      <c r="Q829" s="5"/>
      <c r="R829" s="5"/>
      <c r="S829" s="5"/>
      <c r="T829" s="5"/>
      <c r="U829" s="5"/>
      <c r="V829" s="5"/>
      <c r="W829" s="5"/>
      <c r="X829" s="8"/>
      <c r="Y829" s="8"/>
      <c r="Z829" s="8"/>
      <c r="AA829" s="8"/>
      <c r="AB829" s="8"/>
      <c r="AC829" s="5"/>
      <c r="AD829" s="8"/>
      <c r="AE829" s="8"/>
      <c r="AF829" s="8"/>
      <c r="AG829" s="8"/>
      <c r="AH829" s="8"/>
      <c r="AI829" s="8"/>
      <c r="AJ829" s="5"/>
      <c r="AK829" s="8"/>
      <c r="AL829" s="8"/>
      <c r="AM829" s="8"/>
      <c r="AN829" s="8"/>
      <c r="AO829" s="8"/>
      <c r="AP829" s="8"/>
      <c r="AQ829" s="9"/>
      <c r="AR829" s="8"/>
      <c r="AS829" s="8"/>
      <c r="AT829" s="8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8"/>
      <c r="BJ829" s="5"/>
      <c r="BK829" s="5"/>
      <c r="BL829" s="5"/>
      <c r="BM829" s="8"/>
      <c r="BN829" s="8"/>
      <c r="BO829" s="7"/>
      <c r="BP829" s="5"/>
      <c r="BQ829" s="5"/>
      <c r="BR829" s="5"/>
      <c r="BS829" s="5"/>
      <c r="BT829" s="7"/>
      <c r="BU829" s="7"/>
      <c r="BV829" s="7"/>
      <c r="BW829" s="7"/>
      <c r="BX829" s="7"/>
      <c r="BY829" s="7"/>
      <c r="BZ829" s="7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8"/>
      <c r="CL829" s="5"/>
      <c r="CM829" s="5"/>
      <c r="CN829" s="8"/>
      <c r="CO829" s="5"/>
      <c r="CP829" s="5"/>
      <c r="CQ829" s="5"/>
      <c r="CR829" s="8"/>
      <c r="CS829" s="8"/>
      <c r="CT829" s="8"/>
      <c r="CU829" s="8"/>
      <c r="CV829" s="8"/>
      <c r="CW829" s="8"/>
      <c r="CX829" s="8"/>
      <c r="CY829" s="8"/>
      <c r="CZ829" s="8"/>
      <c r="DA829" s="8"/>
      <c r="DB829" s="8"/>
      <c r="DC829" s="8"/>
      <c r="DD829" s="8"/>
      <c r="DE829" s="8"/>
      <c r="DF829" s="8"/>
      <c r="DG829" s="8"/>
      <c r="DH829" s="8"/>
      <c r="DI829" s="8"/>
      <c r="DJ829" s="8"/>
      <c r="DK829" s="8"/>
      <c r="DL829" s="8"/>
      <c r="DM829" s="8"/>
      <c r="DN829" s="8"/>
      <c r="DO829" s="8"/>
      <c r="DP829" s="8"/>
      <c r="DQ829" s="8"/>
      <c r="DR829" s="8"/>
      <c r="DS829" s="8"/>
      <c r="DT829" s="8"/>
      <c r="DU829" s="8"/>
      <c r="DV829" s="8"/>
      <c r="DW829" s="8"/>
      <c r="DX829" s="8"/>
      <c r="DY829" s="8"/>
      <c r="DZ829" s="8"/>
      <c r="EA829" s="8"/>
      <c r="EB829" s="8"/>
      <c r="EC829" s="8"/>
      <c r="ED829" s="8"/>
      <c r="EE829" s="8"/>
      <c r="EF829" s="8"/>
      <c r="EG829" s="8"/>
      <c r="EH829" s="8"/>
      <c r="EI829" s="8"/>
      <c r="EJ829" s="8"/>
      <c r="EK829" s="8"/>
      <c r="EL829" s="8"/>
      <c r="EM829" s="8"/>
      <c r="EN829" s="8"/>
      <c r="EO829" s="8"/>
      <c r="EP829" s="8"/>
      <c r="EQ829" s="8"/>
      <c r="ER829" s="8"/>
      <c r="ES829" s="8"/>
      <c r="ET829" s="8"/>
      <c r="EU829" s="8"/>
      <c r="EV829" s="8"/>
      <c r="EW829" s="8"/>
      <c r="EX829" s="8"/>
      <c r="EY829" s="8"/>
      <c r="EZ829" s="8"/>
      <c r="FA829" s="8"/>
      <c r="FB829" s="8"/>
      <c r="FC829" s="8"/>
      <c r="FD829" s="8"/>
      <c r="FE829" s="8"/>
      <c r="FF829" s="8"/>
      <c r="FG829" s="8"/>
      <c r="FH829" s="8"/>
      <c r="FI829" s="8"/>
      <c r="FJ829" s="8"/>
    </row>
    <row r="830" spans="1:166" x14ac:dyDescent="0.25">
      <c r="A830" t="s">
        <v>138</v>
      </c>
      <c r="C830" s="6">
        <v>39860</v>
      </c>
      <c r="D830" s="5"/>
      <c r="E830" s="6"/>
      <c r="G830">
        <v>40</v>
      </c>
      <c r="H830" t="s">
        <v>116</v>
      </c>
      <c r="I830" s="7">
        <v>8.3000000000000007</v>
      </c>
      <c r="J830">
        <v>750</v>
      </c>
      <c r="K830" s="5">
        <f t="shared" si="13"/>
        <v>160.64257028112448</v>
      </c>
      <c r="L830" s="5"/>
      <c r="M830" s="8"/>
      <c r="N830" s="7">
        <v>10.8</v>
      </c>
      <c r="O830" s="7"/>
      <c r="P830" s="7"/>
      <c r="Q830" s="5"/>
      <c r="R830" s="5"/>
      <c r="S830" s="5"/>
      <c r="T830" s="5"/>
      <c r="U830" s="5"/>
      <c r="V830" s="5"/>
      <c r="W830" s="5"/>
      <c r="X830" s="8"/>
      <c r="Y830" s="8"/>
      <c r="Z830" s="8"/>
      <c r="AA830" s="8"/>
      <c r="AB830" s="8"/>
      <c r="AC830" s="5"/>
      <c r="AD830" s="8"/>
      <c r="AE830" s="8"/>
      <c r="AF830" s="8"/>
      <c r="AG830" s="8"/>
      <c r="AH830" s="8"/>
      <c r="AI830" s="8"/>
      <c r="AJ830" s="5"/>
      <c r="AK830" s="8"/>
      <c r="AL830" s="8"/>
      <c r="AM830" s="8"/>
      <c r="AN830" s="8"/>
      <c r="AO830" s="8"/>
      <c r="AP830" s="8"/>
      <c r="AQ830" s="9"/>
      <c r="AR830" s="8"/>
      <c r="AS830" s="8"/>
      <c r="AT830" s="8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8"/>
      <c r="BJ830" s="5"/>
      <c r="BK830" s="5"/>
      <c r="BL830" s="5"/>
      <c r="BM830" s="8"/>
      <c r="BN830" s="8"/>
      <c r="BO830" s="7"/>
      <c r="BP830" s="5"/>
      <c r="BQ830" s="5"/>
      <c r="BR830" s="5"/>
      <c r="BS830" s="5"/>
      <c r="BT830" s="7"/>
      <c r="BU830" s="7"/>
      <c r="BV830" s="7"/>
      <c r="BW830" s="7"/>
      <c r="BX830" s="7"/>
      <c r="BY830" s="7"/>
      <c r="BZ830" s="7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8"/>
      <c r="CL830" s="5"/>
      <c r="CM830" s="5"/>
      <c r="CN830" s="8"/>
      <c r="CO830" s="5"/>
      <c r="CP830" s="5"/>
      <c r="CQ830" s="5"/>
      <c r="CR830" s="8"/>
      <c r="CS830" s="8"/>
      <c r="CT830" s="8"/>
      <c r="CU830" s="8"/>
      <c r="CV830" s="8"/>
      <c r="CW830" s="8"/>
      <c r="CX830" s="8"/>
      <c r="CY830" s="8"/>
      <c r="CZ830" s="8"/>
      <c r="DA830" s="8"/>
      <c r="DB830" s="8"/>
      <c r="DC830" s="8"/>
      <c r="DD830" s="8"/>
      <c r="DE830" s="8"/>
      <c r="DF830" s="8"/>
      <c r="DG830" s="8"/>
      <c r="DH830" s="8"/>
      <c r="DI830" s="8"/>
      <c r="DJ830" s="8"/>
      <c r="DK830" s="8"/>
      <c r="DL830" s="8"/>
      <c r="DM830" s="8"/>
      <c r="DN830" s="8"/>
      <c r="DO830" s="8"/>
      <c r="DP830" s="8"/>
      <c r="DQ830" s="8"/>
      <c r="DR830" s="8"/>
      <c r="DS830" s="8"/>
      <c r="DT830" s="8"/>
      <c r="DU830" s="8"/>
      <c r="DV830" s="8"/>
      <c r="DW830" s="8"/>
      <c r="DX830" s="8"/>
      <c r="DY830" s="8"/>
      <c r="DZ830" s="8"/>
      <c r="EA830" s="8"/>
      <c r="EB830" s="8"/>
      <c r="EC830" s="8"/>
      <c r="ED830" s="8"/>
      <c r="EE830" s="8"/>
      <c r="EF830" s="8"/>
      <c r="EG830" s="8"/>
      <c r="EH830" s="8"/>
      <c r="EI830" s="8"/>
      <c r="EJ830" s="8"/>
      <c r="EK830" s="8"/>
      <c r="EL830" s="8"/>
      <c r="EM830" s="8"/>
      <c r="EN830" s="8"/>
      <c r="EO830" s="8"/>
      <c r="EP830" s="8"/>
      <c r="EQ830" s="8"/>
      <c r="ER830" s="8"/>
      <c r="ES830" s="8"/>
      <c r="ET830" s="8"/>
      <c r="EU830" s="8"/>
      <c r="EV830" s="8"/>
      <c r="EW830" s="8"/>
      <c r="EX830" s="8"/>
      <c r="EY830" s="8"/>
      <c r="EZ830" s="8"/>
      <c r="FA830" s="8"/>
      <c r="FB830" s="8"/>
      <c r="FC830" s="8"/>
      <c r="FD830" s="8"/>
      <c r="FE830" s="8"/>
      <c r="FF830" s="8"/>
      <c r="FG830" s="8"/>
      <c r="FH830" s="8"/>
      <c r="FI830" s="8"/>
      <c r="FJ830" s="8"/>
    </row>
    <row r="831" spans="1:166" x14ac:dyDescent="0.25">
      <c r="A831" t="s">
        <v>138</v>
      </c>
      <c r="C831" s="6">
        <v>39864</v>
      </c>
      <c r="D831" s="5"/>
      <c r="E831" s="6"/>
      <c r="G831">
        <v>44</v>
      </c>
      <c r="H831" t="s">
        <v>116</v>
      </c>
      <c r="I831" s="7">
        <v>8.3000000000000007</v>
      </c>
      <c r="J831">
        <v>750</v>
      </c>
      <c r="K831" s="5">
        <f t="shared" si="13"/>
        <v>160.64257028112448</v>
      </c>
      <c r="L831" s="5"/>
      <c r="M831" s="8"/>
      <c r="N831" s="8"/>
      <c r="O831" s="8"/>
      <c r="P831" s="8"/>
      <c r="Q831" s="5"/>
      <c r="R831" s="5"/>
      <c r="S831" s="5"/>
      <c r="T831" s="5"/>
      <c r="U831" s="5"/>
      <c r="V831" s="5"/>
      <c r="W831" s="5"/>
      <c r="X831" s="8"/>
      <c r="Y831" s="8"/>
      <c r="Z831" s="8"/>
      <c r="AA831" s="8"/>
      <c r="AB831" s="8"/>
      <c r="AC831" s="5"/>
      <c r="AD831" s="8"/>
      <c r="AE831" s="8"/>
      <c r="AF831" s="8"/>
      <c r="AG831" s="8"/>
      <c r="AH831" s="8"/>
      <c r="AI831" s="8"/>
      <c r="AJ831" s="5"/>
      <c r="AK831" s="8">
        <v>0.58408997913411509</v>
      </c>
      <c r="AL831" s="8"/>
      <c r="AM831" s="8"/>
      <c r="AN831" s="8"/>
      <c r="AO831" s="8"/>
      <c r="AP831" s="8"/>
      <c r="AQ831" s="9"/>
      <c r="AR831" s="8"/>
      <c r="AS831" s="8"/>
      <c r="AT831" s="8"/>
      <c r="AU831" s="5">
        <v>0</v>
      </c>
      <c r="AV831" s="5"/>
      <c r="AW831" s="5"/>
      <c r="AX831" s="5"/>
      <c r="AY831" s="5">
        <v>0</v>
      </c>
      <c r="AZ831" s="5"/>
      <c r="BA831" s="5"/>
      <c r="BB831" s="5"/>
      <c r="BC831" s="5"/>
      <c r="BD831" s="5"/>
      <c r="BE831" s="5"/>
      <c r="BF831" s="5">
        <v>0</v>
      </c>
      <c r="BG831" s="5">
        <v>0</v>
      </c>
      <c r="BH831" s="5"/>
      <c r="BI831" s="8"/>
      <c r="BJ831" s="5"/>
      <c r="BK831" s="5"/>
      <c r="BL831" s="5"/>
      <c r="BM831" s="8"/>
      <c r="BN831" s="8"/>
      <c r="BO831" s="7"/>
      <c r="BP831" s="5"/>
      <c r="BQ831" s="5"/>
      <c r="BR831" s="5"/>
      <c r="BS831" s="5"/>
      <c r="BT831" s="7"/>
      <c r="BU831" s="7"/>
      <c r="BV831" s="7"/>
      <c r="BW831" s="7"/>
      <c r="BX831" s="7"/>
      <c r="BY831" s="7"/>
      <c r="BZ831" s="7"/>
      <c r="CA831" s="5">
        <v>0</v>
      </c>
      <c r="CB831" s="5">
        <v>0</v>
      </c>
      <c r="CC831" s="5">
        <v>0</v>
      </c>
      <c r="CD831" s="5">
        <v>0</v>
      </c>
      <c r="CE831" s="5"/>
      <c r="CF831" s="5"/>
      <c r="CG831" s="5"/>
      <c r="CH831" s="5"/>
      <c r="CI831" s="5">
        <v>0</v>
      </c>
      <c r="CJ831" s="5"/>
      <c r="CK831" s="8"/>
      <c r="CL831" s="5"/>
      <c r="CM831" s="5"/>
      <c r="CN831" s="8"/>
      <c r="CO831" s="5"/>
      <c r="CP831" s="5"/>
      <c r="CQ831" s="5"/>
      <c r="CR831" s="8"/>
      <c r="CS831" s="8"/>
      <c r="CT831" s="8"/>
      <c r="CU831" s="8"/>
      <c r="CV831" s="8"/>
      <c r="CW831" s="8"/>
      <c r="CX831" s="8"/>
      <c r="CY831" s="8"/>
      <c r="CZ831" s="8"/>
      <c r="DA831" s="8"/>
      <c r="DB831" s="8"/>
      <c r="DC831" s="8"/>
      <c r="DD831" s="8"/>
      <c r="DE831" s="8"/>
      <c r="DF831" s="8"/>
      <c r="DG831" s="8"/>
      <c r="DH831" s="8"/>
      <c r="DI831" s="8"/>
      <c r="DJ831" s="8"/>
      <c r="DK831" s="8"/>
      <c r="DL831" s="8"/>
      <c r="DM831" s="8"/>
      <c r="DN831" s="8"/>
      <c r="DO831" s="8"/>
      <c r="DP831" s="8"/>
      <c r="DQ831" s="8"/>
      <c r="DR831" s="8"/>
      <c r="DS831" s="8"/>
      <c r="DT831" s="8"/>
      <c r="DU831" s="8"/>
      <c r="DV831" s="8"/>
      <c r="DW831" s="8"/>
      <c r="DX831" s="8"/>
      <c r="DY831" s="8"/>
      <c r="DZ831" s="8"/>
      <c r="EA831" s="8"/>
      <c r="EB831" s="8"/>
      <c r="EC831" s="8"/>
      <c r="ED831" s="8"/>
      <c r="EE831" s="8"/>
      <c r="EF831" s="8"/>
      <c r="EG831" s="8"/>
      <c r="EH831" s="8"/>
      <c r="EI831" s="8"/>
      <c r="EJ831" s="8"/>
      <c r="EK831" s="8"/>
      <c r="EL831" s="8"/>
      <c r="EM831" s="8"/>
      <c r="EN831" s="8"/>
      <c r="EO831" s="8"/>
      <c r="EP831" s="8"/>
      <c r="EQ831" s="8"/>
      <c r="ER831" s="8"/>
      <c r="ES831" s="8"/>
      <c r="ET831" s="8"/>
      <c r="EU831" s="8"/>
      <c r="EV831" s="8"/>
      <c r="EW831" s="8"/>
      <c r="EX831" s="8"/>
      <c r="EY831" s="8"/>
      <c r="EZ831" s="8"/>
      <c r="FA831" s="8"/>
      <c r="FB831" s="8"/>
      <c r="FC831" s="8"/>
      <c r="FD831" s="8"/>
      <c r="FE831" s="8"/>
      <c r="FF831" s="8"/>
      <c r="FG831" s="8"/>
      <c r="FH831" s="8"/>
      <c r="FI831" s="8"/>
      <c r="FJ831" s="8"/>
    </row>
    <row r="832" spans="1:166" x14ac:dyDescent="0.25">
      <c r="A832" t="s">
        <v>138</v>
      </c>
      <c r="C832" s="6">
        <v>39869</v>
      </c>
      <c r="D832" s="5"/>
      <c r="E832" s="6"/>
      <c r="G832">
        <v>49</v>
      </c>
      <c r="H832" t="s">
        <v>116</v>
      </c>
      <c r="I832" s="7">
        <v>8.3000000000000007</v>
      </c>
      <c r="J832">
        <v>750</v>
      </c>
      <c r="K832" s="5">
        <f t="shared" si="13"/>
        <v>160.64257028112448</v>
      </c>
      <c r="L832" s="5"/>
      <c r="M832" s="8"/>
      <c r="N832" s="7">
        <v>12.8</v>
      </c>
      <c r="O832" s="7"/>
      <c r="P832" s="7"/>
      <c r="Q832" s="5"/>
      <c r="R832" s="5"/>
      <c r="S832" s="5"/>
      <c r="T832" s="5"/>
      <c r="U832" s="5"/>
      <c r="V832" s="5"/>
      <c r="W832" s="5"/>
      <c r="X832" s="8"/>
      <c r="Y832" s="8"/>
      <c r="Z832" s="8"/>
      <c r="AA832" s="8"/>
      <c r="AB832" s="8"/>
      <c r="AC832" s="5"/>
      <c r="AD832" s="8"/>
      <c r="AE832" s="8"/>
      <c r="AF832" s="8"/>
      <c r="AG832" s="8"/>
      <c r="AH832" s="8"/>
      <c r="AI832" s="8"/>
      <c r="AJ832" s="5"/>
      <c r="AK832" s="8"/>
      <c r="AL832" s="8"/>
      <c r="AM832" s="8"/>
      <c r="AN832" s="8"/>
      <c r="AO832" s="8"/>
      <c r="AP832" s="8"/>
      <c r="AQ832" s="9"/>
      <c r="AR832" s="8"/>
      <c r="AS832" s="8"/>
      <c r="AT832" s="8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8"/>
      <c r="BJ832" s="5"/>
      <c r="BK832" s="5"/>
      <c r="BL832" s="5"/>
      <c r="BM832" s="8"/>
      <c r="BN832" s="8"/>
      <c r="BO832" s="7"/>
      <c r="BP832" s="5"/>
      <c r="BQ832" s="5"/>
      <c r="BR832" s="5"/>
      <c r="BS832" s="5"/>
      <c r="BT832" s="7"/>
      <c r="BU832" s="7"/>
      <c r="BV832" s="7"/>
      <c r="BW832" s="7"/>
      <c r="BX832" s="7"/>
      <c r="BY832" s="7"/>
      <c r="BZ832" s="7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8"/>
      <c r="CL832" s="5"/>
      <c r="CM832" s="5"/>
      <c r="CN832" s="8"/>
      <c r="CO832" s="5"/>
      <c r="CP832" s="5"/>
      <c r="CQ832" s="5"/>
      <c r="CR832" s="8"/>
      <c r="CS832" s="8"/>
      <c r="CT832" s="8"/>
      <c r="CU832" s="8"/>
      <c r="CV832" s="8"/>
      <c r="CW832" s="8"/>
      <c r="CX832" s="8"/>
      <c r="CY832" s="8"/>
      <c r="CZ832" s="8"/>
      <c r="DA832" s="8"/>
      <c r="DB832" s="8"/>
      <c r="DC832" s="8"/>
      <c r="DD832" s="8"/>
      <c r="DE832" s="8"/>
      <c r="DF832" s="8"/>
      <c r="DG832" s="8"/>
      <c r="DH832" s="8"/>
      <c r="DI832" s="8"/>
      <c r="DJ832" s="8"/>
      <c r="DK832" s="8"/>
      <c r="DL832" s="8"/>
      <c r="DM832" s="8"/>
      <c r="DN832" s="8"/>
      <c r="DO832" s="8"/>
      <c r="DP832" s="8"/>
      <c r="DQ832" s="8"/>
      <c r="DR832" s="8"/>
      <c r="DS832" s="8"/>
      <c r="DT832" s="8"/>
      <c r="DU832" s="8"/>
      <c r="DV832" s="8"/>
      <c r="DW832" s="8"/>
      <c r="DX832" s="8"/>
      <c r="DY832" s="8"/>
      <c r="DZ832" s="8"/>
      <c r="EA832" s="8"/>
      <c r="EB832" s="8"/>
      <c r="EC832" s="8"/>
      <c r="ED832" s="8"/>
      <c r="EE832" s="8"/>
      <c r="EF832" s="8"/>
      <c r="EG832" s="8"/>
      <c r="EH832" s="8"/>
      <c r="EI832" s="8"/>
      <c r="EJ832" s="8"/>
      <c r="EK832" s="8"/>
      <c r="EL832" s="8"/>
      <c r="EM832" s="8"/>
      <c r="EN832" s="8"/>
      <c r="EO832" s="8"/>
      <c r="EP832" s="8"/>
      <c r="EQ832" s="8"/>
      <c r="ER832" s="8"/>
      <c r="ES832" s="8"/>
      <c r="ET832" s="8"/>
      <c r="EU832" s="8"/>
      <c r="EV832" s="8"/>
      <c r="EW832" s="8"/>
      <c r="EX832" s="8"/>
      <c r="EY832" s="8"/>
      <c r="EZ832" s="8"/>
      <c r="FA832" s="8"/>
      <c r="FB832" s="8"/>
      <c r="FC832" s="8"/>
      <c r="FD832" s="8"/>
      <c r="FE832" s="8"/>
      <c r="FF832" s="8"/>
      <c r="FG832" s="8"/>
      <c r="FH832" s="8"/>
      <c r="FI832" s="8"/>
      <c r="FJ832" s="8"/>
    </row>
    <row r="833" spans="1:166" x14ac:dyDescent="0.25">
      <c r="A833" t="s">
        <v>138</v>
      </c>
      <c r="C833" s="6">
        <v>39874</v>
      </c>
      <c r="D833" s="5"/>
      <c r="E833" s="6"/>
      <c r="G833">
        <v>54</v>
      </c>
      <c r="H833" t="s">
        <v>116</v>
      </c>
      <c r="I833" s="7">
        <v>8.3000000000000007</v>
      </c>
      <c r="J833">
        <v>750</v>
      </c>
      <c r="K833" s="5">
        <f t="shared" si="13"/>
        <v>160.64257028112448</v>
      </c>
      <c r="L833" s="5"/>
      <c r="M833" s="8"/>
      <c r="N833" s="7">
        <v>12.65</v>
      </c>
      <c r="O833" s="7"/>
      <c r="P833" s="7"/>
      <c r="Q833" s="5"/>
      <c r="R833" s="5"/>
      <c r="S833" s="5"/>
      <c r="T833" s="5"/>
      <c r="U833" s="5"/>
      <c r="V833" s="5"/>
      <c r="W833" s="5"/>
      <c r="X833" s="8"/>
      <c r="Y833" s="8"/>
      <c r="Z833" s="8"/>
      <c r="AA833" s="8"/>
      <c r="AB833" s="8"/>
      <c r="AC833" s="5">
        <v>55.847505280508116</v>
      </c>
      <c r="AD833" s="8"/>
      <c r="AE833" s="8"/>
      <c r="AF833" s="8"/>
      <c r="AG833" s="8"/>
      <c r="AH833" s="8"/>
      <c r="AI833" s="8"/>
      <c r="AJ833" s="5">
        <v>75.842602359493569</v>
      </c>
      <c r="AK833" s="8">
        <v>0.92190112326612761</v>
      </c>
      <c r="AL833" s="8"/>
      <c r="AM833" s="8"/>
      <c r="AN833" s="8"/>
      <c r="AO833" s="8"/>
      <c r="AP833" s="8"/>
      <c r="AQ833" s="9">
        <f>AK833/AJ833</f>
        <v>1.2155452141480071E-2</v>
      </c>
      <c r="AR833" s="8"/>
      <c r="AS833" s="8"/>
      <c r="AT833" s="8"/>
      <c r="AU833" s="5">
        <v>4.0907440612430248</v>
      </c>
      <c r="AV833" s="5"/>
      <c r="AW833" s="5"/>
      <c r="AX833" s="5"/>
      <c r="AY833" s="5">
        <v>0</v>
      </c>
      <c r="AZ833" s="5"/>
      <c r="BA833" s="5"/>
      <c r="BB833" s="5"/>
      <c r="BC833" s="5"/>
      <c r="BD833" s="5"/>
      <c r="BE833" s="5"/>
      <c r="BF833" s="5">
        <v>0</v>
      </c>
      <c r="BG833" s="5">
        <v>0</v>
      </c>
      <c r="BH833" s="5">
        <v>4.0907440612430248</v>
      </c>
      <c r="BI833" s="8"/>
      <c r="BJ833" s="5"/>
      <c r="BK833" s="5">
        <f>AC833+AJ833+BH833</f>
        <v>135.7808517012447</v>
      </c>
      <c r="BL833" s="5"/>
      <c r="BM833" s="8">
        <f>BH833/BK833</f>
        <v>3.0127547514901359E-2</v>
      </c>
      <c r="BN833" s="8"/>
      <c r="BO833" s="7"/>
      <c r="BP833" s="5"/>
      <c r="BQ833" s="5"/>
      <c r="BR833" s="5"/>
      <c r="BS833" s="5"/>
      <c r="BT833" s="7"/>
      <c r="BU833" s="7"/>
      <c r="BV833" s="7"/>
      <c r="BW833" s="7"/>
      <c r="BX833" s="8">
        <f>AC833/BK833</f>
        <v>0.41130619362579945</v>
      </c>
      <c r="BY833" s="8">
        <f>AJ833/BK833</f>
        <v>0.55856625885929923</v>
      </c>
      <c r="BZ833" s="8">
        <f>BH833/BK833</f>
        <v>3.0127547514901359E-2</v>
      </c>
      <c r="CA833" s="5">
        <v>85.303940265104899</v>
      </c>
      <c r="CB833" s="5">
        <v>85.303940265104899</v>
      </c>
      <c r="CC833" s="5">
        <v>0</v>
      </c>
      <c r="CD833" s="5">
        <v>0</v>
      </c>
      <c r="CE833" s="5"/>
      <c r="CF833" s="5"/>
      <c r="CG833" s="5"/>
      <c r="CH833" s="5"/>
      <c r="CI833" s="5">
        <v>0</v>
      </c>
      <c r="CJ833" s="5"/>
      <c r="CK833" s="8"/>
      <c r="CL833" s="5"/>
      <c r="CM833" s="5"/>
      <c r="CN833" s="8"/>
      <c r="CO833" s="5"/>
      <c r="CP833" s="5"/>
      <c r="CQ833" s="5"/>
      <c r="CR833" s="8"/>
      <c r="CS833" s="8"/>
      <c r="CT833" s="8"/>
      <c r="CU833" s="8"/>
      <c r="CV833" s="8"/>
      <c r="CW833" s="8"/>
      <c r="CX833" s="8"/>
      <c r="CY833" s="8"/>
      <c r="CZ833" s="8"/>
      <c r="DA833" s="8"/>
      <c r="DB833" s="8"/>
      <c r="DC833" s="8"/>
      <c r="DD833" s="8"/>
      <c r="DE833" s="8"/>
      <c r="DF833" s="8"/>
      <c r="DG833" s="8"/>
      <c r="DH833" s="8"/>
      <c r="DI833" s="8"/>
      <c r="DJ833" s="8"/>
      <c r="DK833" s="8"/>
      <c r="DL833" s="8"/>
      <c r="DM833" s="8"/>
      <c r="DN833" s="8"/>
      <c r="DO833" s="8"/>
      <c r="DP833" s="8"/>
      <c r="DQ833" s="8"/>
      <c r="DR833" s="8"/>
      <c r="DS833" s="8"/>
      <c r="DT833" s="8"/>
      <c r="DU833" s="8"/>
      <c r="DV833" s="8"/>
      <c r="DW833" s="8"/>
      <c r="DX833" s="8"/>
      <c r="DY833" s="8"/>
      <c r="DZ833" s="8"/>
      <c r="EA833" s="8"/>
      <c r="EB833" s="8"/>
      <c r="EC833" s="8"/>
      <c r="ED833" s="8"/>
      <c r="EE833" s="8"/>
      <c r="EF833" s="8"/>
      <c r="EG833" s="8"/>
      <c r="EH833" s="8"/>
      <c r="EI833" s="8"/>
      <c r="EJ833" s="8"/>
      <c r="EK833" s="8"/>
      <c r="EL833" s="8"/>
      <c r="EM833" s="8"/>
      <c r="EN833" s="8"/>
      <c r="EO833" s="8"/>
      <c r="EP833" s="8"/>
      <c r="EQ833" s="8"/>
      <c r="ER833" s="8"/>
      <c r="ES833" s="8"/>
      <c r="ET833" s="8"/>
      <c r="EU833" s="8"/>
      <c r="EV833" s="8"/>
      <c r="EW833" s="8"/>
      <c r="EX833" s="8"/>
      <c r="EY833" s="8"/>
      <c r="EZ833" s="8"/>
      <c r="FA833" s="8"/>
      <c r="FB833" s="8"/>
      <c r="FC833" s="8"/>
      <c r="FD833" s="8"/>
      <c r="FE833" s="8"/>
      <c r="FF833" s="8"/>
      <c r="FG833" s="8"/>
      <c r="FH833" s="8"/>
      <c r="FI833" s="8"/>
      <c r="FJ833" s="8"/>
    </row>
    <row r="834" spans="1:166" x14ac:dyDescent="0.25">
      <c r="A834" t="s">
        <v>138</v>
      </c>
      <c r="C834" s="6">
        <v>39877</v>
      </c>
      <c r="D834" s="5">
        <v>4</v>
      </c>
      <c r="E834" t="s">
        <v>206</v>
      </c>
      <c r="F834" t="s">
        <v>13</v>
      </c>
      <c r="G834">
        <v>57</v>
      </c>
      <c r="H834" t="s">
        <v>116</v>
      </c>
      <c r="I834" s="7">
        <v>8.3000000000000007</v>
      </c>
      <c r="J834">
        <v>750</v>
      </c>
      <c r="K834" s="5">
        <f t="shared" si="13"/>
        <v>160.64257028112448</v>
      </c>
      <c r="L834" s="5"/>
      <c r="M834" s="8"/>
      <c r="N834" s="8"/>
      <c r="O834" s="8"/>
      <c r="P834" s="8"/>
      <c r="Q834" s="5"/>
      <c r="R834" s="5"/>
      <c r="S834" s="5">
        <v>57</v>
      </c>
      <c r="T834" s="5"/>
      <c r="U834" s="5"/>
      <c r="V834" s="5"/>
      <c r="W834" s="5"/>
      <c r="X834" s="8"/>
      <c r="Y834" s="8"/>
      <c r="Z834" s="8"/>
      <c r="AA834" s="8"/>
      <c r="AB834" s="8"/>
      <c r="AC834" s="5"/>
      <c r="AD834" s="8"/>
      <c r="AE834" s="8"/>
      <c r="AF834" s="8"/>
      <c r="AG834" s="8"/>
      <c r="AH834" s="8"/>
      <c r="AI834" s="8"/>
      <c r="AJ834" s="5"/>
      <c r="AK834" s="8"/>
      <c r="AL834" s="8"/>
      <c r="AM834" s="8"/>
      <c r="AN834" s="8"/>
      <c r="AO834" s="8"/>
      <c r="AP834" s="8"/>
      <c r="AQ834" s="9"/>
      <c r="AR834" s="8"/>
      <c r="AS834" s="8"/>
      <c r="AT834" s="8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8"/>
      <c r="BJ834" s="5"/>
      <c r="BK834" s="5"/>
      <c r="BL834" s="5"/>
      <c r="BM834" s="8"/>
      <c r="BN834" s="8"/>
      <c r="BO834" s="7"/>
      <c r="BP834" s="5"/>
      <c r="BQ834" s="5"/>
      <c r="BR834" s="5"/>
      <c r="BS834" s="5"/>
      <c r="BT834" s="7"/>
      <c r="BU834" s="7"/>
      <c r="BV834" s="7"/>
      <c r="BW834" s="7"/>
      <c r="BX834" s="7"/>
      <c r="BY834" s="7"/>
      <c r="BZ834" s="7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8"/>
      <c r="CL834" s="5"/>
      <c r="CM834" s="5"/>
      <c r="CN834" s="8"/>
      <c r="CO834" s="5"/>
      <c r="CP834" s="5"/>
      <c r="CQ834" s="5"/>
      <c r="CR834" s="8"/>
      <c r="CS834" s="8"/>
      <c r="CT834" s="8"/>
      <c r="CU834" s="8"/>
      <c r="CV834" s="8"/>
      <c r="CW834" s="8"/>
      <c r="CX834" s="8"/>
      <c r="CY834" s="8"/>
      <c r="CZ834" s="8"/>
      <c r="DA834" s="8"/>
      <c r="DB834" s="8"/>
      <c r="DC834" s="8"/>
      <c r="DD834" s="8"/>
      <c r="DE834" s="8"/>
      <c r="DF834" s="8"/>
      <c r="DG834" s="8"/>
      <c r="DH834" s="8"/>
      <c r="DI834" s="8"/>
      <c r="DJ834" s="8"/>
      <c r="DK834" s="8"/>
      <c r="DL834" s="8"/>
      <c r="DM834" s="8"/>
      <c r="DN834" s="8"/>
      <c r="DO834" s="8"/>
      <c r="DP834" s="8"/>
      <c r="DQ834" s="8"/>
      <c r="DR834" s="8"/>
      <c r="DS834" s="8"/>
      <c r="DT834" s="8"/>
      <c r="DU834" s="8"/>
      <c r="DV834" s="8"/>
      <c r="DW834" s="8"/>
      <c r="DX834" s="8"/>
      <c r="DY834" s="8"/>
      <c r="DZ834" s="8"/>
      <c r="EA834" s="8"/>
      <c r="EB834" s="8"/>
      <c r="EC834" s="8"/>
      <c r="ED834" s="8"/>
      <c r="EE834" s="8"/>
      <c r="EF834" s="8"/>
      <c r="EG834" s="8"/>
      <c r="EH834" s="8"/>
      <c r="EI834" s="8"/>
      <c r="EJ834" s="8"/>
      <c r="EK834" s="8"/>
      <c r="EL834" s="8"/>
      <c r="EM834" s="8"/>
      <c r="EN834" s="8"/>
      <c r="EO834" s="8"/>
      <c r="EP834" s="8"/>
      <c r="EQ834" s="8"/>
      <c r="ER834" s="8"/>
      <c r="ES834" s="8"/>
      <c r="ET834" s="8"/>
      <c r="EU834" s="8"/>
      <c r="EV834" s="8"/>
      <c r="EW834" s="8"/>
      <c r="EX834" s="8"/>
      <c r="EY834" s="8"/>
      <c r="EZ834" s="8"/>
      <c r="FA834" s="8"/>
      <c r="FB834" s="8"/>
      <c r="FC834" s="8"/>
      <c r="FD834" s="8"/>
      <c r="FE834" s="8"/>
      <c r="FF834" s="8"/>
      <c r="FG834" s="8"/>
      <c r="FH834" s="8"/>
      <c r="FI834" s="8"/>
      <c r="FJ834" s="8"/>
    </row>
    <row r="835" spans="1:166" x14ac:dyDescent="0.25">
      <c r="A835" t="s">
        <v>138</v>
      </c>
      <c r="C835" s="6">
        <v>39884</v>
      </c>
      <c r="D835" s="5"/>
      <c r="E835" s="6"/>
      <c r="G835">
        <v>64</v>
      </c>
      <c r="H835" t="s">
        <v>116</v>
      </c>
      <c r="I835" s="7">
        <v>8.3000000000000007</v>
      </c>
      <c r="J835">
        <v>750</v>
      </c>
      <c r="K835" s="5">
        <f t="shared" si="13"/>
        <v>160.64257028112448</v>
      </c>
      <c r="L835" s="5"/>
      <c r="M835" s="8"/>
      <c r="N835" s="7">
        <v>15.35</v>
      </c>
      <c r="O835" s="7"/>
      <c r="P835" s="7"/>
      <c r="Q835" s="5"/>
      <c r="R835" s="5"/>
      <c r="S835" s="5"/>
      <c r="T835" s="5"/>
      <c r="U835" s="5"/>
      <c r="V835" s="5"/>
      <c r="W835" s="5"/>
      <c r="X835" s="8"/>
      <c r="Y835" s="8"/>
      <c r="Z835" s="8"/>
      <c r="AA835" s="8"/>
      <c r="AB835" s="8"/>
      <c r="AC835" s="5"/>
      <c r="AD835" s="8"/>
      <c r="AE835" s="8"/>
      <c r="AF835" s="8"/>
      <c r="AG835" s="8"/>
      <c r="AH835" s="8"/>
      <c r="AI835" s="8"/>
      <c r="AJ835" s="5"/>
      <c r="AK835" s="8"/>
      <c r="AL835" s="8"/>
      <c r="AM835" s="8"/>
      <c r="AN835" s="8"/>
      <c r="AO835" s="8"/>
      <c r="AP835" s="8"/>
      <c r="AQ835" s="9"/>
      <c r="AR835" s="8"/>
      <c r="AS835" s="8"/>
      <c r="AT835" s="8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8"/>
      <c r="BJ835" s="5"/>
      <c r="BK835" s="5"/>
      <c r="BL835" s="5"/>
      <c r="BM835" s="8"/>
      <c r="BN835" s="8"/>
      <c r="BO835" s="7"/>
      <c r="BP835" s="5"/>
      <c r="BQ835" s="5"/>
      <c r="BR835" s="5"/>
      <c r="BS835" s="5"/>
      <c r="BT835" s="7"/>
      <c r="BU835" s="7"/>
      <c r="BV835" s="7"/>
      <c r="BW835" s="7"/>
      <c r="BX835" s="7"/>
      <c r="BY835" s="7"/>
      <c r="BZ835" s="7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8"/>
      <c r="CL835" s="5"/>
      <c r="CM835" s="5"/>
      <c r="CN835" s="8"/>
      <c r="CO835" s="5"/>
      <c r="CP835" s="5"/>
      <c r="CQ835" s="5"/>
      <c r="CR835" s="8"/>
      <c r="CS835" s="8"/>
      <c r="CT835" s="8"/>
      <c r="CU835" s="8"/>
      <c r="CV835" s="8"/>
      <c r="CW835" s="8"/>
      <c r="CX835" s="8"/>
      <c r="CY835" s="8"/>
      <c r="CZ835" s="8"/>
      <c r="DA835" s="8"/>
      <c r="DB835" s="8"/>
      <c r="DC835" s="8"/>
      <c r="DD835" s="8"/>
      <c r="DE835" s="8"/>
      <c r="DF835" s="8"/>
      <c r="DG835" s="8"/>
      <c r="DH835" s="8"/>
      <c r="DI835" s="8"/>
      <c r="DJ835" s="8"/>
      <c r="DK835" s="8"/>
      <c r="DL835" s="8"/>
      <c r="DM835" s="8"/>
      <c r="DN835" s="8"/>
      <c r="DO835" s="8"/>
      <c r="DP835" s="8"/>
      <c r="DQ835" s="8"/>
      <c r="DR835" s="8"/>
      <c r="DS835" s="8"/>
      <c r="DT835" s="8"/>
      <c r="DU835" s="8"/>
      <c r="DV835" s="8"/>
      <c r="DW835" s="8"/>
      <c r="DX835" s="8"/>
      <c r="DY835" s="8"/>
      <c r="DZ835" s="8"/>
      <c r="EA835" s="8"/>
      <c r="EB835" s="8"/>
      <c r="EC835" s="8"/>
      <c r="ED835" s="8"/>
      <c r="EE835" s="8"/>
      <c r="EF835" s="8"/>
      <c r="EG835" s="8"/>
      <c r="EH835" s="8"/>
      <c r="EI835" s="8"/>
      <c r="EJ835" s="8"/>
      <c r="EK835" s="8"/>
      <c r="EL835" s="8"/>
      <c r="EM835" s="8"/>
      <c r="EN835" s="8"/>
      <c r="EO835" s="8"/>
      <c r="EP835" s="8"/>
      <c r="EQ835" s="8"/>
      <c r="ER835" s="8"/>
      <c r="ES835" s="8"/>
      <c r="ET835" s="8"/>
      <c r="EU835" s="8"/>
      <c r="EV835" s="8"/>
      <c r="EW835" s="8"/>
      <c r="EX835" s="8"/>
      <c r="EY835" s="8"/>
      <c r="EZ835" s="8"/>
      <c r="FA835" s="8"/>
      <c r="FB835" s="8"/>
      <c r="FC835" s="8"/>
      <c r="FD835" s="8"/>
      <c r="FE835" s="8"/>
      <c r="FF835" s="8"/>
      <c r="FG835" s="8"/>
      <c r="FH835" s="8"/>
      <c r="FI835" s="8"/>
      <c r="FJ835" s="8"/>
    </row>
    <row r="836" spans="1:166" x14ac:dyDescent="0.25">
      <c r="A836" t="s">
        <v>138</v>
      </c>
      <c r="C836" s="6">
        <v>39890</v>
      </c>
      <c r="D836" s="5"/>
      <c r="E836" s="6"/>
      <c r="G836">
        <v>70</v>
      </c>
      <c r="H836" t="s">
        <v>116</v>
      </c>
      <c r="I836" s="7">
        <v>8.3000000000000007</v>
      </c>
      <c r="J836">
        <v>750</v>
      </c>
      <c r="K836" s="5">
        <f t="shared" si="13"/>
        <v>160.64257028112448</v>
      </c>
      <c r="L836" s="5"/>
      <c r="M836" s="8"/>
      <c r="N836" s="7">
        <v>15.05</v>
      </c>
      <c r="O836" s="7"/>
      <c r="P836" s="7"/>
      <c r="Q836" s="5"/>
      <c r="R836" s="5"/>
      <c r="S836" s="5"/>
      <c r="T836" s="5"/>
      <c r="U836" s="5"/>
      <c r="V836" s="5"/>
      <c r="W836" s="5"/>
      <c r="X836" s="8"/>
      <c r="Y836" s="8"/>
      <c r="Z836" s="8"/>
      <c r="AA836" s="8"/>
      <c r="AB836" s="8"/>
      <c r="AC836" s="5">
        <v>216.87094455850288</v>
      </c>
      <c r="AD836" s="8"/>
      <c r="AE836" s="8"/>
      <c r="AF836" s="8"/>
      <c r="AG836" s="8"/>
      <c r="AH836" s="8"/>
      <c r="AI836" s="8"/>
      <c r="AJ836" s="5">
        <v>186.35131021440114</v>
      </c>
      <c r="AK836" s="8">
        <v>2.8926603490285814</v>
      </c>
      <c r="AL836" s="8"/>
      <c r="AM836" s="8"/>
      <c r="AN836" s="8"/>
      <c r="AO836" s="8"/>
      <c r="AP836" s="8"/>
      <c r="AQ836" s="9">
        <f>AK836/AJ836</f>
        <v>1.5522618787603448E-2</v>
      </c>
      <c r="AR836" s="8"/>
      <c r="AS836" s="8"/>
      <c r="AT836" s="8"/>
      <c r="AU836" s="5">
        <v>30.110681176124462</v>
      </c>
      <c r="AV836" s="5"/>
      <c r="AW836" s="5"/>
      <c r="AX836" s="5"/>
      <c r="AY836" s="5">
        <v>14.579865220332755</v>
      </c>
      <c r="AZ836" s="5"/>
      <c r="BA836" s="5"/>
      <c r="BB836" s="5"/>
      <c r="BC836" s="5"/>
      <c r="BD836" s="5"/>
      <c r="BE836" s="5"/>
      <c r="BF836" s="5">
        <v>0</v>
      </c>
      <c r="BG836" s="5">
        <v>0</v>
      </c>
      <c r="BH836" s="5">
        <v>44.690546396457215</v>
      </c>
      <c r="BI836" s="8"/>
      <c r="BJ836" s="5"/>
      <c r="BK836" s="5">
        <f>AC836+AJ836+BH836</f>
        <v>447.91280116936122</v>
      </c>
      <c r="BL836" s="5"/>
      <c r="BM836" s="8">
        <f>BH836/BK836</f>
        <v>9.9775104171580004E-2</v>
      </c>
      <c r="BN836" s="8"/>
      <c r="BO836" s="7"/>
      <c r="BP836" s="5"/>
      <c r="BQ836" s="5"/>
      <c r="BR836" s="5"/>
      <c r="BS836" s="5"/>
      <c r="BT836" s="7"/>
      <c r="BU836" s="7"/>
      <c r="BV836" s="7"/>
      <c r="BW836" s="7"/>
      <c r="BX836" s="8">
        <f>AC836/BK836</f>
        <v>0.48418117096077673</v>
      </c>
      <c r="BY836" s="8">
        <f>AJ836/BK836</f>
        <v>0.41604372486764329</v>
      </c>
      <c r="BZ836" s="8">
        <f>BH836/BK836</f>
        <v>9.9775104171580004E-2</v>
      </c>
      <c r="CA836" s="5">
        <v>320.37773628782725</v>
      </c>
      <c r="CB836" s="5">
        <v>293.27713887811274</v>
      </c>
      <c r="CC836" s="5">
        <v>27.100597409714517</v>
      </c>
      <c r="CD836" s="5">
        <v>0</v>
      </c>
      <c r="CE836" s="5"/>
      <c r="CF836" s="5"/>
      <c r="CG836" s="5"/>
      <c r="CH836" s="5"/>
      <c r="CI836" s="5">
        <v>0</v>
      </c>
      <c r="CJ836" s="5"/>
      <c r="CK836" s="8"/>
      <c r="CL836" s="5"/>
      <c r="CM836" s="5"/>
      <c r="CN836" s="8"/>
      <c r="CO836" s="5"/>
      <c r="CP836" s="5"/>
      <c r="CQ836" s="5"/>
      <c r="CR836" s="8"/>
      <c r="CS836" s="8"/>
      <c r="CT836" s="8"/>
      <c r="CU836" s="8"/>
      <c r="CV836" s="8"/>
      <c r="CW836" s="8"/>
      <c r="CX836" s="8"/>
      <c r="CY836" s="8"/>
      <c r="CZ836" s="8"/>
      <c r="DA836" s="8"/>
      <c r="DB836" s="8"/>
      <c r="DC836" s="8"/>
      <c r="DD836" s="8"/>
      <c r="DE836" s="8"/>
      <c r="DF836" s="8"/>
      <c r="DG836" s="8"/>
      <c r="DH836" s="8"/>
      <c r="DI836" s="8"/>
      <c r="DJ836" s="8"/>
      <c r="DK836" s="8"/>
      <c r="DL836" s="8"/>
      <c r="DM836" s="8"/>
      <c r="DN836" s="8"/>
      <c r="DO836" s="8"/>
      <c r="DP836" s="8"/>
      <c r="DQ836" s="8"/>
      <c r="DR836" s="8"/>
      <c r="DS836" s="8"/>
      <c r="DT836" s="8"/>
      <c r="DU836" s="8"/>
      <c r="DV836" s="8"/>
      <c r="DW836" s="8"/>
      <c r="DX836" s="8"/>
      <c r="DY836" s="8"/>
      <c r="DZ836" s="8"/>
      <c r="EA836" s="8"/>
      <c r="EB836" s="8"/>
      <c r="EC836" s="8"/>
      <c r="ED836" s="8"/>
      <c r="EE836" s="8"/>
      <c r="EF836" s="8"/>
      <c r="EG836" s="8"/>
      <c r="EH836" s="8"/>
      <c r="EI836" s="8"/>
      <c r="EJ836" s="8"/>
      <c r="EK836" s="8"/>
      <c r="EL836" s="8"/>
      <c r="EM836" s="8"/>
      <c r="EN836" s="8"/>
      <c r="EO836" s="8"/>
      <c r="EP836" s="8"/>
      <c r="EQ836" s="8"/>
      <c r="ER836" s="8"/>
      <c r="ES836" s="8"/>
      <c r="ET836" s="8"/>
      <c r="EU836" s="8"/>
      <c r="EV836" s="8"/>
      <c r="EW836" s="8"/>
      <c r="EX836" s="8"/>
      <c r="EY836" s="8"/>
      <c r="EZ836" s="8"/>
      <c r="FA836" s="8"/>
      <c r="FB836" s="8"/>
      <c r="FC836" s="8"/>
      <c r="FD836" s="8"/>
      <c r="FE836" s="8"/>
      <c r="FF836" s="8"/>
      <c r="FG836" s="8"/>
      <c r="FH836" s="8"/>
      <c r="FI836" s="8"/>
      <c r="FJ836" s="8"/>
    </row>
    <row r="837" spans="1:166" x14ac:dyDescent="0.25">
      <c r="A837" t="s">
        <v>138</v>
      </c>
      <c r="C837" s="6">
        <v>39895</v>
      </c>
      <c r="D837" s="5"/>
      <c r="E837" s="6"/>
      <c r="G837">
        <v>75</v>
      </c>
      <c r="H837" t="s">
        <v>116</v>
      </c>
      <c r="I837" s="7">
        <v>8.3000000000000007</v>
      </c>
      <c r="J837">
        <v>750</v>
      </c>
      <c r="K837" s="5">
        <f t="shared" si="13"/>
        <v>160.64257028112448</v>
      </c>
      <c r="L837" s="5"/>
      <c r="M837" s="8"/>
      <c r="N837" s="7">
        <v>17.55</v>
      </c>
      <c r="O837" s="7"/>
      <c r="P837" s="7"/>
      <c r="Q837" s="5"/>
      <c r="R837" s="5"/>
      <c r="S837" s="5"/>
      <c r="T837" s="5"/>
      <c r="U837" s="5"/>
      <c r="V837" s="5"/>
      <c r="W837" s="5"/>
      <c r="X837" s="8"/>
      <c r="Y837" s="8"/>
      <c r="Z837" s="8"/>
      <c r="AA837" s="8"/>
      <c r="AB837" s="8"/>
      <c r="AC837" s="5"/>
      <c r="AD837" s="8"/>
      <c r="AE837" s="8"/>
      <c r="AF837" s="8"/>
      <c r="AG837" s="8"/>
      <c r="AH837" s="8"/>
      <c r="AI837" s="8"/>
      <c r="AJ837" s="5"/>
      <c r="AK837" s="8"/>
      <c r="AL837" s="8"/>
      <c r="AM837" s="8"/>
      <c r="AN837" s="8"/>
      <c r="AO837" s="8"/>
      <c r="AP837" s="8"/>
      <c r="AQ837" s="9"/>
      <c r="AR837" s="8"/>
      <c r="AS837" s="8"/>
      <c r="AT837" s="8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8"/>
      <c r="BJ837" s="5"/>
      <c r="BK837" s="5"/>
      <c r="BL837" s="5"/>
      <c r="BM837" s="8"/>
      <c r="BN837" s="8"/>
      <c r="BO837" s="7"/>
      <c r="BP837" s="5"/>
      <c r="BQ837" s="5"/>
      <c r="BR837" s="5"/>
      <c r="BS837" s="5"/>
      <c r="BT837" s="7"/>
      <c r="BU837" s="7"/>
      <c r="BV837" s="7"/>
      <c r="BW837" s="7"/>
      <c r="BX837" s="7"/>
      <c r="BY837" s="7"/>
      <c r="BZ837" s="7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8"/>
      <c r="CL837" s="5"/>
      <c r="CM837" s="5"/>
      <c r="CN837" s="8"/>
      <c r="CO837" s="5"/>
      <c r="CP837" s="5"/>
      <c r="CQ837" s="5"/>
      <c r="CR837" s="8"/>
      <c r="CS837" s="8"/>
      <c r="CT837" s="8"/>
      <c r="CU837" s="8"/>
      <c r="CV837" s="8"/>
      <c r="CW837" s="8"/>
      <c r="CX837" s="8"/>
      <c r="CY837" s="8"/>
      <c r="CZ837" s="8"/>
      <c r="DA837" s="8"/>
      <c r="DB837" s="8"/>
      <c r="DC837" s="8"/>
      <c r="DD837" s="8"/>
      <c r="DE837" s="8"/>
      <c r="DF837" s="8"/>
      <c r="DG837" s="8"/>
      <c r="DH837" s="8"/>
      <c r="DI837" s="8"/>
      <c r="DJ837" s="8"/>
      <c r="DK837" s="8"/>
      <c r="DL837" s="8"/>
      <c r="DM837" s="8"/>
      <c r="DN837" s="8"/>
      <c r="DO837" s="8"/>
      <c r="DP837" s="8"/>
      <c r="DQ837" s="8"/>
      <c r="DR837" s="8"/>
      <c r="DS837" s="8"/>
      <c r="DT837" s="8"/>
      <c r="DU837" s="8"/>
      <c r="DV837" s="8"/>
      <c r="DW837" s="8"/>
      <c r="DX837" s="8"/>
      <c r="DY837" s="8"/>
      <c r="DZ837" s="8"/>
      <c r="EA837" s="8"/>
      <c r="EB837" s="8"/>
      <c r="EC837" s="8"/>
      <c r="ED837" s="8"/>
      <c r="EE837" s="8"/>
      <c r="EF837" s="8"/>
      <c r="EG837" s="8"/>
      <c r="EH837" s="8"/>
      <c r="EI837" s="8"/>
      <c r="EJ837" s="8"/>
      <c r="EK837" s="8"/>
      <c r="EL837" s="8"/>
      <c r="EM837" s="8"/>
      <c r="EN837" s="8"/>
      <c r="EO837" s="8"/>
      <c r="EP837" s="8"/>
      <c r="EQ837" s="8"/>
      <c r="ER837" s="8"/>
      <c r="ES837" s="8"/>
      <c r="ET837" s="8"/>
      <c r="EU837" s="8"/>
      <c r="EV837" s="8"/>
      <c r="EW837" s="8"/>
      <c r="EX837" s="8"/>
      <c r="EY837" s="8"/>
      <c r="EZ837" s="8"/>
      <c r="FA837" s="8"/>
      <c r="FB837" s="8"/>
      <c r="FC837" s="8"/>
      <c r="FD837" s="8"/>
      <c r="FE837" s="8"/>
      <c r="FF837" s="8"/>
      <c r="FG837" s="8"/>
      <c r="FH837" s="8"/>
      <c r="FI837" s="8"/>
      <c r="FJ837" s="8"/>
    </row>
    <row r="838" spans="1:166" x14ac:dyDescent="0.25">
      <c r="A838" t="s">
        <v>138</v>
      </c>
      <c r="C838" s="6">
        <v>39903</v>
      </c>
      <c r="D838" s="5">
        <v>6</v>
      </c>
      <c r="E838" s="6" t="s">
        <v>239</v>
      </c>
      <c r="F838" t="s">
        <v>89</v>
      </c>
      <c r="G838">
        <v>83</v>
      </c>
      <c r="H838" t="s">
        <v>116</v>
      </c>
      <c r="I838" s="7">
        <v>8.3000000000000007</v>
      </c>
      <c r="J838">
        <v>750</v>
      </c>
      <c r="K838" s="5">
        <f t="shared" si="13"/>
        <v>160.64257028112448</v>
      </c>
      <c r="L838" s="5"/>
      <c r="M838" s="8"/>
      <c r="N838" s="7">
        <v>19.899999999999999</v>
      </c>
      <c r="O838" s="7"/>
      <c r="P838" s="7"/>
      <c r="Q838" s="5"/>
      <c r="R838" s="5"/>
      <c r="S838" s="5"/>
      <c r="T838" s="5"/>
      <c r="U838" s="5"/>
      <c r="V838" s="5"/>
      <c r="W838" s="5"/>
      <c r="X838" s="8"/>
      <c r="Y838" s="8"/>
      <c r="Z838" s="8"/>
      <c r="AA838" s="8"/>
      <c r="AB838" s="8"/>
      <c r="AC838" s="5">
        <v>388.01495885640225</v>
      </c>
      <c r="AD838" s="8"/>
      <c r="AE838" s="8"/>
      <c r="AF838" s="8"/>
      <c r="AG838" s="8"/>
      <c r="AH838" s="8"/>
      <c r="AI838" s="8"/>
      <c r="AJ838" s="5">
        <v>281.57968760367163</v>
      </c>
      <c r="AK838" s="8">
        <v>3.6152182675582591</v>
      </c>
      <c r="AL838" s="8"/>
      <c r="AM838" s="8"/>
      <c r="AN838" s="8"/>
      <c r="AO838" s="8"/>
      <c r="AP838" s="8"/>
      <c r="AQ838" s="9">
        <f>AK838/AJ838</f>
        <v>1.2839059160569644E-2</v>
      </c>
      <c r="AR838" s="8"/>
      <c r="AS838" s="8"/>
      <c r="AT838" s="8"/>
      <c r="AU838" s="5">
        <v>37.230742326569015</v>
      </c>
      <c r="AV838" s="5"/>
      <c r="AW838" s="5"/>
      <c r="AX838" s="5"/>
      <c r="AY838" s="5">
        <v>102.81034073562728</v>
      </c>
      <c r="AZ838" s="5"/>
      <c r="BA838" s="5"/>
      <c r="BB838" s="5"/>
      <c r="BC838" s="5"/>
      <c r="BD838" s="5"/>
      <c r="BE838" s="5"/>
      <c r="BF838" s="5">
        <v>0</v>
      </c>
      <c r="BG838" s="5">
        <v>0</v>
      </c>
      <c r="BH838" s="5">
        <v>140.04108306219629</v>
      </c>
      <c r="BI838" s="8"/>
      <c r="BJ838" s="5"/>
      <c r="BK838" s="5">
        <f>AC838+AJ838+BH838</f>
        <v>809.63572952227014</v>
      </c>
      <c r="BL838" s="5"/>
      <c r="BM838" s="8">
        <f>BH838/BK838</f>
        <v>0.17296801259602054</v>
      </c>
      <c r="BN838" s="8"/>
      <c r="BO838" s="7"/>
      <c r="BP838" s="5"/>
      <c r="BQ838" s="5"/>
      <c r="BR838" s="5"/>
      <c r="BS838" s="5"/>
      <c r="BT838" s="7"/>
      <c r="BU838" s="7"/>
      <c r="BV838" s="7"/>
      <c r="BW838" s="7"/>
      <c r="BX838" s="8">
        <f>AC838/BK838</f>
        <v>0.4792463384556318</v>
      </c>
      <c r="BY838" s="8">
        <f>AJ838/BK838</f>
        <v>0.34778564894834768</v>
      </c>
      <c r="BZ838" s="8">
        <f>BH838/BK838</f>
        <v>0.17296801259602054</v>
      </c>
      <c r="CA838" s="5">
        <v>392.82460976455582</v>
      </c>
      <c r="CB838" s="5">
        <v>269.20615404780585</v>
      </c>
      <c r="CC838" s="5">
        <v>123.61845571674999</v>
      </c>
      <c r="CD838" s="5">
        <v>0</v>
      </c>
      <c r="CE838" s="5"/>
      <c r="CF838" s="5"/>
      <c r="CG838" s="5"/>
      <c r="CH838" s="5"/>
      <c r="CI838" s="5">
        <v>0</v>
      </c>
      <c r="CJ838" s="5"/>
      <c r="CK838" s="8"/>
      <c r="CL838" s="5"/>
      <c r="CM838" s="5"/>
      <c r="CN838" s="8"/>
      <c r="CO838" s="5"/>
      <c r="CP838" s="5"/>
      <c r="CQ838" s="5"/>
      <c r="CR838" s="8"/>
      <c r="CS838" s="8"/>
      <c r="CT838" s="8"/>
      <c r="CU838" s="8"/>
      <c r="CV838" s="8"/>
      <c r="CW838" s="8"/>
      <c r="CX838" s="8"/>
      <c r="CY838" s="8"/>
      <c r="CZ838" s="8"/>
      <c r="DA838" s="8"/>
      <c r="DB838" s="8"/>
      <c r="DC838" s="8"/>
      <c r="DD838" s="8"/>
      <c r="DE838" s="8"/>
      <c r="DF838" s="8"/>
      <c r="DG838" s="8"/>
      <c r="DH838" s="8"/>
      <c r="DI838" s="8"/>
      <c r="DJ838" s="8"/>
      <c r="DK838" s="8"/>
      <c r="DL838" s="8"/>
      <c r="DM838" s="8"/>
      <c r="DN838" s="8"/>
      <c r="DO838" s="8"/>
      <c r="DP838" s="8"/>
      <c r="DQ838" s="8"/>
      <c r="DR838" s="8"/>
      <c r="DS838" s="8"/>
      <c r="DT838" s="8"/>
      <c r="DU838" s="8"/>
      <c r="DV838" s="8"/>
      <c r="DW838" s="8"/>
      <c r="DX838" s="8"/>
      <c r="DY838" s="8"/>
      <c r="DZ838" s="8"/>
      <c r="EA838" s="8"/>
      <c r="EB838" s="8"/>
      <c r="EC838" s="8"/>
      <c r="ED838" s="8"/>
      <c r="EE838" s="8"/>
      <c r="EF838" s="8"/>
      <c r="EG838" s="8"/>
      <c r="EH838" s="8"/>
      <c r="EI838" s="8"/>
      <c r="EJ838" s="8"/>
      <c r="EK838" s="8"/>
      <c r="EL838" s="8"/>
      <c r="EM838" s="8"/>
      <c r="EN838" s="8"/>
      <c r="EO838" s="8"/>
      <c r="EP838" s="8"/>
      <c r="EQ838" s="8"/>
      <c r="ER838" s="8"/>
      <c r="ES838" s="8"/>
      <c r="ET838" s="8"/>
      <c r="EU838" s="8"/>
      <c r="EV838" s="8"/>
      <c r="EW838" s="8"/>
      <c r="EX838" s="8"/>
      <c r="EY838" s="8"/>
      <c r="EZ838" s="8"/>
      <c r="FA838" s="8"/>
      <c r="FB838" s="8"/>
      <c r="FC838" s="8"/>
      <c r="FD838" s="8"/>
      <c r="FE838" s="8"/>
      <c r="FF838" s="8"/>
      <c r="FG838" s="8"/>
      <c r="FH838" s="8"/>
      <c r="FI838" s="8"/>
      <c r="FJ838" s="8"/>
    </row>
    <row r="839" spans="1:166" x14ac:dyDescent="0.25">
      <c r="A839" t="s">
        <v>138</v>
      </c>
      <c r="C839" s="6">
        <v>39911</v>
      </c>
      <c r="D839" s="5"/>
      <c r="E839" s="6"/>
      <c r="G839">
        <v>91</v>
      </c>
      <c r="H839" t="s">
        <v>116</v>
      </c>
      <c r="I839" s="7">
        <v>8.3000000000000007</v>
      </c>
      <c r="J839">
        <v>750</v>
      </c>
      <c r="K839" s="5">
        <f t="shared" si="13"/>
        <v>160.64257028112448</v>
      </c>
      <c r="L839" s="5"/>
      <c r="M839" s="8"/>
      <c r="N839" s="7">
        <v>19.7</v>
      </c>
      <c r="O839" s="7"/>
      <c r="P839" s="7"/>
      <c r="Q839" s="5"/>
      <c r="R839" s="5"/>
      <c r="S839" s="5"/>
      <c r="T839" s="5"/>
      <c r="U839" s="5"/>
      <c r="V839" s="5"/>
      <c r="W839" s="5"/>
      <c r="X839" s="8"/>
      <c r="Y839" s="8"/>
      <c r="Z839" s="8"/>
      <c r="AA839" s="8"/>
      <c r="AB839" s="8"/>
      <c r="AC839" s="5"/>
      <c r="AD839" s="8"/>
      <c r="AE839" s="8"/>
      <c r="AF839" s="8"/>
      <c r="AG839" s="8"/>
      <c r="AH839" s="8"/>
      <c r="AI839" s="8"/>
      <c r="AJ839" s="5"/>
      <c r="AK839" s="8"/>
      <c r="AL839" s="8"/>
      <c r="AM839" s="8"/>
      <c r="AN839" s="8"/>
      <c r="AO839" s="8"/>
      <c r="AP839" s="8"/>
      <c r="AQ839" s="9"/>
      <c r="AR839" s="8"/>
      <c r="AS839" s="8"/>
      <c r="AT839" s="8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8"/>
      <c r="BJ839" s="5"/>
      <c r="BK839" s="5"/>
      <c r="BL839" s="5"/>
      <c r="BM839" s="8"/>
      <c r="BN839" s="8"/>
      <c r="BO839" s="7"/>
      <c r="BP839" s="5"/>
      <c r="BQ839" s="5"/>
      <c r="BR839" s="5"/>
      <c r="BS839" s="5"/>
      <c r="BT839" s="7"/>
      <c r="BU839" s="7"/>
      <c r="BV839" s="7"/>
      <c r="BW839" s="7"/>
      <c r="BX839" s="7"/>
      <c r="BY839" s="7"/>
      <c r="BZ839" s="7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8"/>
      <c r="CL839" s="5"/>
      <c r="CM839" s="5"/>
      <c r="CN839" s="8"/>
      <c r="CO839" s="5"/>
      <c r="CP839" s="5"/>
      <c r="CQ839" s="5"/>
      <c r="CR839" s="8"/>
      <c r="CS839" s="8"/>
      <c r="CT839" s="8"/>
      <c r="CU839" s="8"/>
      <c r="CV839" s="8"/>
      <c r="CW839" s="8"/>
      <c r="CX839" s="8"/>
      <c r="CY839" s="8"/>
      <c r="CZ839" s="8"/>
      <c r="DA839" s="8"/>
      <c r="DB839" s="8"/>
      <c r="DC839" s="8"/>
      <c r="DD839" s="8"/>
      <c r="DE839" s="8"/>
      <c r="DF839" s="8"/>
      <c r="DG839" s="8"/>
      <c r="DH839" s="8"/>
      <c r="DI839" s="8"/>
      <c r="DJ839" s="8"/>
      <c r="DK839" s="8"/>
      <c r="DL839" s="8"/>
      <c r="DM839" s="8"/>
      <c r="DN839" s="8"/>
      <c r="DO839" s="8"/>
      <c r="DP839" s="8"/>
      <c r="DQ839" s="8"/>
      <c r="DR839" s="8"/>
      <c r="DS839" s="8"/>
      <c r="DT839" s="8"/>
      <c r="DU839" s="8"/>
      <c r="DV839" s="8"/>
      <c r="DW839" s="8"/>
      <c r="DX839" s="8"/>
      <c r="DY839" s="8"/>
      <c r="DZ839" s="8"/>
      <c r="EA839" s="8"/>
      <c r="EB839" s="8"/>
      <c r="EC839" s="8"/>
      <c r="ED839" s="8"/>
      <c r="EE839" s="8"/>
      <c r="EF839" s="8"/>
      <c r="EG839" s="8"/>
      <c r="EH839" s="8"/>
      <c r="EI839" s="8"/>
      <c r="EJ839" s="8"/>
      <c r="EK839" s="8"/>
      <c r="EL839" s="8"/>
      <c r="EM839" s="8"/>
      <c r="EN839" s="8"/>
      <c r="EO839" s="8"/>
      <c r="EP839" s="8"/>
      <c r="EQ839" s="8"/>
      <c r="ER839" s="8"/>
      <c r="ES839" s="8"/>
      <c r="ET839" s="8"/>
      <c r="EU839" s="8"/>
      <c r="EV839" s="8"/>
      <c r="EW839" s="8"/>
      <c r="EX839" s="8"/>
      <c r="EY839" s="8"/>
      <c r="EZ839" s="8"/>
      <c r="FA839" s="8"/>
      <c r="FB839" s="8"/>
      <c r="FC839" s="8"/>
      <c r="FD839" s="8"/>
      <c r="FE839" s="8"/>
      <c r="FF839" s="8"/>
      <c r="FG839" s="8"/>
      <c r="FH839" s="8"/>
      <c r="FI839" s="8"/>
      <c r="FJ839" s="8"/>
    </row>
    <row r="840" spans="1:166" x14ac:dyDescent="0.25">
      <c r="A840" t="s">
        <v>138</v>
      </c>
      <c r="C840" s="6">
        <v>39919</v>
      </c>
      <c r="D840" s="5"/>
      <c r="E840" s="6"/>
      <c r="G840">
        <v>99</v>
      </c>
      <c r="H840" t="s">
        <v>116</v>
      </c>
      <c r="I840" s="7">
        <v>8.3000000000000007</v>
      </c>
      <c r="J840">
        <v>750</v>
      </c>
      <c r="K840" s="5">
        <f t="shared" si="13"/>
        <v>160.64257028112448</v>
      </c>
      <c r="L840" s="5"/>
      <c r="M840" s="8"/>
      <c r="N840" s="8"/>
      <c r="O840" s="8"/>
      <c r="P840" s="8"/>
      <c r="Q840" s="5"/>
      <c r="R840" s="5"/>
      <c r="S840" s="5"/>
      <c r="T840" s="5"/>
      <c r="U840" s="5"/>
      <c r="V840" s="5"/>
      <c r="W840" s="5"/>
      <c r="X840" s="8"/>
      <c r="Y840" s="8"/>
      <c r="Z840" s="8"/>
      <c r="AA840" s="8"/>
      <c r="AB840" s="8"/>
      <c r="AC840" s="5">
        <v>321.45193693921766</v>
      </c>
      <c r="AD840" s="8"/>
      <c r="AE840" s="8"/>
      <c r="AF840" s="8"/>
      <c r="AG840" s="8"/>
      <c r="AH840" s="8"/>
      <c r="AI840" s="8"/>
      <c r="AJ840" s="5">
        <v>223.07396414413955</v>
      </c>
      <c r="AK840" s="8">
        <v>2.6352314714640594</v>
      </c>
      <c r="AL840" s="8"/>
      <c r="AM840" s="8"/>
      <c r="AN840" s="8"/>
      <c r="AO840" s="8"/>
      <c r="AP840" s="8"/>
      <c r="AQ840" s="9">
        <f>AK840/AJ840</f>
        <v>1.1813263289485908E-2</v>
      </c>
      <c r="AR840" s="8"/>
      <c r="AS840" s="8"/>
      <c r="AT840" s="8"/>
      <c r="AU840" s="5">
        <v>10.346901466857606</v>
      </c>
      <c r="AV840" s="5"/>
      <c r="AW840" s="5"/>
      <c r="AX840" s="5"/>
      <c r="AY840" s="5">
        <v>296.90254785715314</v>
      </c>
      <c r="AZ840" s="5"/>
      <c r="BA840" s="5"/>
      <c r="BB840" s="5"/>
      <c r="BC840" s="5"/>
      <c r="BD840" s="5"/>
      <c r="BE840" s="5"/>
      <c r="BF840" s="5">
        <v>0</v>
      </c>
      <c r="BG840" s="5">
        <v>0</v>
      </c>
      <c r="BH840" s="5">
        <v>307.24944932401075</v>
      </c>
      <c r="BI840" s="8"/>
      <c r="BJ840" s="5"/>
      <c r="BK840" s="5">
        <f>AC840+AJ840+BH840</f>
        <v>851.77535040736802</v>
      </c>
      <c r="BL840" s="5"/>
      <c r="BM840" s="8">
        <f>BH840/BK840</f>
        <v>0.36071653068742404</v>
      </c>
      <c r="BN840" s="8"/>
      <c r="BO840" s="7"/>
      <c r="BP840" s="5"/>
      <c r="BQ840" s="5"/>
      <c r="BR840" s="5"/>
      <c r="BS840" s="5"/>
      <c r="BT840" s="7"/>
      <c r="BU840" s="7"/>
      <c r="BV840" s="7"/>
      <c r="BW840" s="7"/>
      <c r="BX840" s="8">
        <f>AC840/BK840</f>
        <v>0.3773905135731867</v>
      </c>
      <c r="BY840" s="8">
        <f>AJ840/BK840</f>
        <v>0.2618929557393892</v>
      </c>
      <c r="BZ840" s="8">
        <f>BH840/BK840</f>
        <v>0.36071653068742404</v>
      </c>
      <c r="CA840" s="5">
        <v>154.76115634887566</v>
      </c>
      <c r="CB840" s="5">
        <v>46.291685083351744</v>
      </c>
      <c r="CC840" s="5">
        <v>108.46947126552391</v>
      </c>
      <c r="CD840" s="5">
        <v>0</v>
      </c>
      <c r="CE840" s="5"/>
      <c r="CF840" s="5"/>
      <c r="CG840" s="5"/>
      <c r="CH840" s="5"/>
      <c r="CI840" s="5">
        <v>0</v>
      </c>
      <c r="CJ840" s="5"/>
      <c r="CK840" s="8"/>
      <c r="CL840" s="5"/>
      <c r="CM840" s="5"/>
      <c r="CN840" s="8"/>
      <c r="CO840" s="5"/>
      <c r="CP840" s="5"/>
      <c r="CQ840" s="5"/>
      <c r="CR840" s="8"/>
      <c r="CS840" s="8"/>
      <c r="CT840" s="8"/>
      <c r="CU840" s="8"/>
      <c r="CV840" s="8"/>
      <c r="CW840" s="8"/>
      <c r="CX840" s="8"/>
      <c r="CY840" s="8"/>
      <c r="CZ840" s="8"/>
      <c r="DA840" s="8"/>
      <c r="DB840" s="8"/>
      <c r="DC840" s="8"/>
      <c r="DD840" s="8"/>
      <c r="DE840" s="8"/>
      <c r="DF840" s="8"/>
      <c r="DG840" s="8"/>
      <c r="DH840" s="8"/>
      <c r="DI840" s="8"/>
      <c r="DJ840" s="8"/>
      <c r="DK840" s="8"/>
      <c r="DL840" s="8"/>
      <c r="DM840" s="8"/>
      <c r="DN840" s="8"/>
      <c r="DO840" s="8"/>
      <c r="DP840" s="8"/>
      <c r="DQ840" s="8"/>
      <c r="DR840" s="8"/>
      <c r="DS840" s="8"/>
      <c r="DT840" s="8"/>
      <c r="DU840" s="8"/>
      <c r="DV840" s="8"/>
      <c r="DW840" s="8"/>
      <c r="DX840" s="8"/>
      <c r="DY840" s="8"/>
      <c r="DZ840" s="8"/>
      <c r="EA840" s="8"/>
      <c r="EB840" s="8"/>
      <c r="EC840" s="8"/>
      <c r="ED840" s="8"/>
      <c r="EE840" s="8"/>
      <c r="EF840" s="8"/>
      <c r="EG840" s="8"/>
      <c r="EH840" s="8"/>
      <c r="EI840" s="8"/>
      <c r="EJ840" s="8"/>
      <c r="EK840" s="8"/>
      <c r="EL840" s="8"/>
      <c r="EM840" s="8"/>
      <c r="EN840" s="8"/>
      <c r="EO840" s="8"/>
      <c r="EP840" s="8"/>
      <c r="EQ840" s="8"/>
      <c r="ER840" s="8"/>
      <c r="ES840" s="8"/>
      <c r="ET840" s="8"/>
      <c r="EU840" s="8"/>
      <c r="EV840" s="8"/>
      <c r="EW840" s="8"/>
      <c r="EX840" s="8"/>
      <c r="EY840" s="8"/>
      <c r="EZ840" s="8"/>
      <c r="FA840" s="8"/>
      <c r="FB840" s="8"/>
      <c r="FC840" s="8"/>
      <c r="FD840" s="8"/>
      <c r="FE840" s="8"/>
      <c r="FF840" s="8"/>
      <c r="FG840" s="8"/>
      <c r="FH840" s="8"/>
      <c r="FI840" s="8"/>
      <c r="FJ840" s="8"/>
    </row>
    <row r="841" spans="1:166" x14ac:dyDescent="0.25">
      <c r="A841" t="s">
        <v>138</v>
      </c>
      <c r="C841" s="6">
        <v>39928</v>
      </c>
      <c r="D841" s="5"/>
      <c r="E841" s="6"/>
      <c r="G841">
        <v>108</v>
      </c>
      <c r="H841" t="s">
        <v>116</v>
      </c>
      <c r="I841" s="7">
        <v>8.3000000000000007</v>
      </c>
      <c r="J841">
        <v>750</v>
      </c>
      <c r="K841" s="5">
        <f t="shared" si="13"/>
        <v>160.64257028112448</v>
      </c>
      <c r="L841" s="5"/>
      <c r="M841" s="8"/>
      <c r="N841" s="7">
        <v>23.9</v>
      </c>
      <c r="O841" s="7"/>
      <c r="P841" s="7"/>
      <c r="Q841" s="5"/>
      <c r="R841" s="5"/>
      <c r="S841" s="5"/>
      <c r="T841" s="5"/>
      <c r="U841" s="5"/>
      <c r="V841" s="5"/>
      <c r="W841" s="5"/>
      <c r="X841" s="8"/>
      <c r="Y841" s="8"/>
      <c r="Z841" s="8"/>
      <c r="AA841" s="8"/>
      <c r="AB841" s="8"/>
      <c r="AC841" s="5"/>
      <c r="AD841" s="8"/>
      <c r="AE841" s="8"/>
      <c r="AF841" s="8"/>
      <c r="AG841" s="8"/>
      <c r="AH841" s="8"/>
      <c r="AI841" s="8"/>
      <c r="AJ841" s="5"/>
      <c r="AK841" s="8"/>
      <c r="AL841" s="8"/>
      <c r="AM841" s="8"/>
      <c r="AN841" s="8"/>
      <c r="AO841" s="8"/>
      <c r="AP841" s="8"/>
      <c r="AQ841" s="9"/>
      <c r="AR841" s="8"/>
      <c r="AS841" s="8"/>
      <c r="AT841" s="8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8"/>
      <c r="BJ841" s="5"/>
      <c r="BK841" s="5"/>
      <c r="BL841" s="5"/>
      <c r="BM841" s="8"/>
      <c r="BN841" s="8"/>
      <c r="BO841" s="7"/>
      <c r="BP841" s="5"/>
      <c r="BQ841" s="5"/>
      <c r="BR841" s="5"/>
      <c r="BS841" s="5"/>
      <c r="BT841" s="7"/>
      <c r="BU841" s="7"/>
      <c r="BV841" s="7"/>
      <c r="BW841" s="7"/>
      <c r="BX841" s="7"/>
      <c r="BY841" s="7"/>
      <c r="BZ841" s="7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8"/>
      <c r="CL841" s="5"/>
      <c r="CM841" s="5"/>
      <c r="CN841" s="8"/>
      <c r="CO841" s="5"/>
      <c r="CP841" s="5"/>
      <c r="CQ841" s="5"/>
      <c r="CR841" s="8"/>
      <c r="CS841" s="8"/>
      <c r="CT841" s="8"/>
      <c r="CU841" s="8"/>
      <c r="CV841" s="8"/>
      <c r="CW841" s="8"/>
      <c r="CX841" s="8"/>
      <c r="CY841" s="8"/>
      <c r="CZ841" s="8"/>
      <c r="DA841" s="8"/>
      <c r="DB841" s="8"/>
      <c r="DC841" s="8"/>
      <c r="DD841" s="8"/>
      <c r="DE841" s="8"/>
      <c r="DF841" s="8"/>
      <c r="DG841" s="8"/>
      <c r="DH841" s="8"/>
      <c r="DI841" s="8"/>
      <c r="DJ841" s="8"/>
      <c r="DK841" s="8"/>
      <c r="DL841" s="8"/>
      <c r="DM841" s="8"/>
      <c r="DN841" s="8"/>
      <c r="DO841" s="8"/>
      <c r="DP841" s="8"/>
      <c r="DQ841" s="8"/>
      <c r="DR841" s="8"/>
      <c r="DS841" s="8"/>
      <c r="DT841" s="8"/>
      <c r="DU841" s="8"/>
      <c r="DV841" s="8"/>
      <c r="DW841" s="8"/>
      <c r="DX841" s="8"/>
      <c r="DY841" s="8"/>
      <c r="DZ841" s="8"/>
      <c r="EA841" s="8"/>
      <c r="EB841" s="8"/>
      <c r="EC841" s="8"/>
      <c r="ED841" s="8"/>
      <c r="EE841" s="8"/>
      <c r="EF841" s="8"/>
      <c r="EG841" s="8"/>
      <c r="EH841" s="8"/>
      <c r="EI841" s="8"/>
      <c r="EJ841" s="8"/>
      <c r="EK841" s="8"/>
      <c r="EL841" s="8"/>
      <c r="EM841" s="8"/>
      <c r="EN841" s="8"/>
      <c r="EO841" s="8"/>
      <c r="EP841" s="8"/>
      <c r="EQ841" s="8"/>
      <c r="ER841" s="8"/>
      <c r="ES841" s="8"/>
      <c r="ET841" s="8"/>
      <c r="EU841" s="8"/>
      <c r="EV841" s="8"/>
      <c r="EW841" s="8"/>
      <c r="EX841" s="8"/>
      <c r="EY841" s="8"/>
      <c r="EZ841" s="8"/>
      <c r="FA841" s="8"/>
      <c r="FB841" s="8"/>
      <c r="FC841" s="8"/>
      <c r="FD841" s="8"/>
      <c r="FE841" s="8"/>
      <c r="FF841" s="8"/>
      <c r="FG841" s="8"/>
      <c r="FH841" s="8"/>
      <c r="FI841" s="8"/>
      <c r="FJ841" s="8"/>
    </row>
    <row r="842" spans="1:166" x14ac:dyDescent="0.25">
      <c r="A842" t="s">
        <v>138</v>
      </c>
      <c r="C842" s="6">
        <v>39938</v>
      </c>
      <c r="D842" s="5">
        <v>8</v>
      </c>
      <c r="E842" t="s">
        <v>208</v>
      </c>
      <c r="F842" t="s">
        <v>14</v>
      </c>
      <c r="G842">
        <v>118</v>
      </c>
      <c r="H842" t="s">
        <v>116</v>
      </c>
      <c r="I842" s="7">
        <v>8.3000000000000007</v>
      </c>
      <c r="J842">
        <v>750</v>
      </c>
      <c r="K842" s="5">
        <f t="shared" si="13"/>
        <v>160.64257028112448</v>
      </c>
      <c r="L842" s="5"/>
      <c r="M842" s="8"/>
      <c r="N842" s="8"/>
      <c r="O842" s="8"/>
      <c r="P842" s="8"/>
      <c r="Q842" s="5"/>
      <c r="R842" s="5"/>
      <c r="S842" s="5"/>
      <c r="T842" s="5"/>
      <c r="U842" s="5">
        <v>118</v>
      </c>
      <c r="V842" s="5"/>
      <c r="W842" s="5"/>
      <c r="X842" s="8"/>
      <c r="Y842" s="8"/>
      <c r="Z842" s="8"/>
      <c r="AA842" s="8"/>
      <c r="AB842" s="8"/>
      <c r="AC842" s="5">
        <v>352.405958569924</v>
      </c>
      <c r="AD842" s="8"/>
      <c r="AE842" s="8"/>
      <c r="AF842" s="8"/>
      <c r="AG842" s="8"/>
      <c r="AH842" s="8"/>
      <c r="AI842" s="8"/>
      <c r="AJ842" s="5">
        <v>187.09075915986162</v>
      </c>
      <c r="AK842" s="8">
        <v>2.9065834382867584</v>
      </c>
      <c r="AL842" s="8"/>
      <c r="AM842" s="8"/>
      <c r="AN842" s="8"/>
      <c r="AO842" s="8"/>
      <c r="AP842" s="8"/>
      <c r="AQ842" s="9">
        <f>AK842/AJ842</f>
        <v>1.5535686804302281E-2</v>
      </c>
      <c r="AR842" s="8"/>
      <c r="AS842" s="8"/>
      <c r="AT842" s="8"/>
      <c r="AU842" s="5">
        <v>0</v>
      </c>
      <c r="AV842" s="5"/>
      <c r="AW842" s="5"/>
      <c r="AX842" s="5"/>
      <c r="AY842" s="5">
        <v>534.74862234717727</v>
      </c>
      <c r="AZ842" s="5"/>
      <c r="BA842" s="5"/>
      <c r="BB842" s="5"/>
      <c r="BC842" s="5"/>
      <c r="BD842" s="5"/>
      <c r="BE842" s="5"/>
      <c r="BF842" s="5">
        <v>12.926927132544218</v>
      </c>
      <c r="BG842" s="5">
        <v>16.169191718278888</v>
      </c>
      <c r="BH842" s="5">
        <v>563.84474119800029</v>
      </c>
      <c r="BI842" s="8"/>
      <c r="BJ842" s="5"/>
      <c r="BK842" s="5">
        <f>AC842+AJ842+BH842</f>
        <v>1103.3414589277859</v>
      </c>
      <c r="BL842" s="5"/>
      <c r="BM842" s="8">
        <f>BH842/BK842</f>
        <v>0.51103376623401597</v>
      </c>
      <c r="BN842" s="8"/>
      <c r="BO842" s="7"/>
      <c r="BP842" s="5"/>
      <c r="BQ842" s="5"/>
      <c r="BR842" s="5"/>
      <c r="BS842" s="5"/>
      <c r="BT842" s="7"/>
      <c r="BU842" s="7"/>
      <c r="BV842" s="7"/>
      <c r="BW842" s="7"/>
      <c r="BX842" s="8">
        <f>AC842/BK842</f>
        <v>0.31939881866887149</v>
      </c>
      <c r="BY842" s="8">
        <f>AJ842/BK842</f>
        <v>0.16956741509711254</v>
      </c>
      <c r="BZ842" s="8">
        <f>BH842/BK842</f>
        <v>0.51103376623401597</v>
      </c>
      <c r="CA842" s="5">
        <v>141.42658216752386</v>
      </c>
      <c r="CB842" s="5">
        <v>0</v>
      </c>
      <c r="CC842" s="5">
        <v>134.11572205733677</v>
      </c>
      <c r="CD842" s="5">
        <v>3.8464585376827358</v>
      </c>
      <c r="CE842" s="5"/>
      <c r="CF842" s="5"/>
      <c r="CG842" s="5"/>
      <c r="CH842" s="5"/>
      <c r="CI842" s="5">
        <v>3.4644015725043591</v>
      </c>
      <c r="CJ842" s="5"/>
      <c r="CK842" s="8"/>
      <c r="CL842" s="5"/>
      <c r="CM842" s="5"/>
      <c r="CN842" s="8"/>
      <c r="CO842" s="5"/>
      <c r="CP842" s="5"/>
      <c r="CQ842" s="5"/>
      <c r="CR842" s="8"/>
      <c r="CS842" s="8"/>
      <c r="CT842" s="8"/>
      <c r="CU842" s="8"/>
      <c r="CV842" s="8"/>
      <c r="CW842" s="8"/>
      <c r="CX842" s="8"/>
      <c r="CY842" s="8"/>
      <c r="CZ842" s="8"/>
      <c r="DA842" s="8"/>
      <c r="DB842" s="8"/>
      <c r="DC842" s="8"/>
      <c r="DD842" s="8"/>
      <c r="DE842" s="8"/>
      <c r="DF842" s="8"/>
      <c r="DG842" s="8"/>
      <c r="DH842" s="8"/>
      <c r="DI842" s="8"/>
      <c r="DJ842" s="8"/>
      <c r="DK842" s="8"/>
      <c r="DL842" s="8"/>
      <c r="DM842" s="8"/>
      <c r="DN842" s="8"/>
      <c r="DO842" s="8"/>
      <c r="DP842" s="8"/>
      <c r="DQ842" s="8"/>
      <c r="DR842" s="8"/>
      <c r="DS842" s="8"/>
      <c r="DT842" s="8"/>
      <c r="DU842" s="8"/>
      <c r="DV842" s="8"/>
      <c r="DW842" s="8"/>
      <c r="DX842" s="8"/>
      <c r="DY842" s="8"/>
      <c r="DZ842" s="8"/>
      <c r="EA842" s="8"/>
      <c r="EB842" s="8"/>
      <c r="EC842" s="8"/>
      <c r="ED842" s="8"/>
      <c r="EE842" s="8"/>
      <c r="EF842" s="8"/>
      <c r="EG842" s="8"/>
      <c r="EH842" s="8"/>
      <c r="EI842" s="8"/>
      <c r="EJ842" s="8"/>
      <c r="EK842" s="8"/>
      <c r="EL842" s="8"/>
      <c r="EM842" s="8"/>
      <c r="EN842" s="8"/>
      <c r="EO842" s="8"/>
      <c r="EP842" s="8"/>
      <c r="EQ842" s="8"/>
      <c r="ER842" s="8"/>
      <c r="ES842" s="8"/>
      <c r="ET842" s="8"/>
      <c r="EU842" s="8"/>
      <c r="EV842" s="8"/>
      <c r="EW842" s="8"/>
      <c r="EX842" s="8"/>
      <c r="EY842" s="8"/>
      <c r="EZ842" s="8"/>
      <c r="FA842" s="8"/>
      <c r="FB842" s="8"/>
      <c r="FC842" s="8"/>
      <c r="FD842" s="8"/>
      <c r="FE842" s="8"/>
      <c r="FF842" s="8"/>
      <c r="FG842" s="8"/>
      <c r="FH842" s="8"/>
      <c r="FI842" s="8"/>
      <c r="FJ842" s="8"/>
    </row>
    <row r="843" spans="1:166" x14ac:dyDescent="0.25">
      <c r="A843" t="s">
        <v>138</v>
      </c>
      <c r="C843" s="6">
        <v>39954</v>
      </c>
      <c r="D843" s="5"/>
      <c r="E843" s="6"/>
      <c r="G843">
        <v>134</v>
      </c>
      <c r="H843" t="s">
        <v>116</v>
      </c>
      <c r="I843" s="7">
        <v>8.3000000000000007</v>
      </c>
      <c r="J843">
        <v>750</v>
      </c>
      <c r="K843" s="5">
        <f t="shared" si="13"/>
        <v>160.64257028112448</v>
      </c>
      <c r="L843" s="5"/>
      <c r="M843" s="8"/>
      <c r="N843" s="8"/>
      <c r="O843" s="8"/>
      <c r="P843" s="8"/>
      <c r="Q843" s="5"/>
      <c r="R843" s="5"/>
      <c r="S843" s="5"/>
      <c r="T843" s="5"/>
      <c r="U843" s="5"/>
      <c r="V843" s="5"/>
      <c r="W843" s="5"/>
      <c r="X843" s="8"/>
      <c r="Y843" s="8"/>
      <c r="Z843" s="8"/>
      <c r="AA843" s="8"/>
      <c r="AB843" s="8"/>
      <c r="AC843" s="5"/>
      <c r="AD843" s="8"/>
      <c r="AE843" s="8"/>
      <c r="AF843" s="8"/>
      <c r="AG843" s="8"/>
      <c r="AH843" s="8"/>
      <c r="AI843" s="8"/>
      <c r="AJ843" s="5"/>
      <c r="AK843" s="8"/>
      <c r="AL843" s="8"/>
      <c r="AM843" s="8"/>
      <c r="AN843" s="8"/>
      <c r="AO843" s="8"/>
      <c r="AP843" s="8"/>
      <c r="AQ843" s="9"/>
      <c r="AR843" s="8"/>
      <c r="AS843" s="8"/>
      <c r="AT843" s="8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8"/>
      <c r="BJ843" s="5"/>
      <c r="BK843" s="5"/>
      <c r="BL843" s="5"/>
      <c r="BM843" s="8"/>
      <c r="BN843" s="8"/>
      <c r="BO843" s="7"/>
      <c r="BP843" s="5"/>
      <c r="BQ843" s="5"/>
      <c r="BR843" s="5"/>
      <c r="BS843" s="5"/>
      <c r="BT843" s="7"/>
      <c r="BU843" s="7"/>
      <c r="BV843" s="7"/>
      <c r="BW843" s="7"/>
      <c r="BX843" s="7"/>
      <c r="BY843" s="7"/>
      <c r="BZ843" s="7"/>
      <c r="CA843" s="5"/>
      <c r="CB843" s="5"/>
      <c r="CC843" s="5"/>
      <c r="CD843" s="5"/>
      <c r="CE843" s="5"/>
      <c r="CF843" s="5"/>
      <c r="CG843" s="5"/>
      <c r="CH843" s="5"/>
      <c r="CI843" s="5"/>
      <c r="CJ843" s="5">
        <v>15.677834018613904</v>
      </c>
      <c r="CK843" s="8">
        <v>4.9498637423765786</v>
      </c>
      <c r="CL843" s="5"/>
      <c r="CM843" s="5"/>
      <c r="CN843" s="8"/>
      <c r="CO843" s="5"/>
      <c r="CP843" s="5"/>
      <c r="CQ843" s="5"/>
      <c r="CR843" s="8"/>
      <c r="CS843" s="8"/>
      <c r="CT843" s="8"/>
      <c r="CU843" s="8"/>
      <c r="CV843" s="8"/>
      <c r="CW843" s="8"/>
      <c r="CX843" s="8"/>
      <c r="CY843" s="8"/>
      <c r="CZ843" s="8"/>
      <c r="DA843" s="8"/>
      <c r="DB843" s="8"/>
      <c r="DC843" s="8"/>
      <c r="DD843" s="8"/>
      <c r="DE843" s="8"/>
      <c r="DF843" s="8"/>
      <c r="DG843" s="8"/>
      <c r="DH843" s="8"/>
      <c r="DI843" s="8"/>
      <c r="DJ843" s="8"/>
      <c r="DK843" s="8"/>
      <c r="DL843" s="8"/>
      <c r="DM843" s="8"/>
      <c r="DN843" s="8"/>
      <c r="DO843" s="8"/>
      <c r="DP843" s="8"/>
      <c r="DQ843" s="8"/>
      <c r="DR843" s="8"/>
      <c r="DS843" s="8"/>
      <c r="DT843" s="8"/>
      <c r="DU843" s="8"/>
      <c r="DV843" s="8"/>
      <c r="DW843" s="8"/>
      <c r="DX843" s="8"/>
      <c r="DY843" s="8"/>
      <c r="DZ843" s="8"/>
      <c r="EA843" s="8"/>
      <c r="EB843" s="8"/>
      <c r="EC843" s="8"/>
      <c r="ED843" s="8"/>
      <c r="EE843" s="8"/>
      <c r="EF843" s="8"/>
      <c r="EG843" s="8"/>
      <c r="EH843" s="8"/>
      <c r="EI843" s="8"/>
      <c r="EJ843" s="8"/>
      <c r="EK843" s="8"/>
      <c r="EL843" s="8"/>
      <c r="EM843" s="8"/>
      <c r="EN843" s="8"/>
      <c r="EO843" s="8"/>
      <c r="EP843" s="8"/>
      <c r="EQ843" s="8"/>
      <c r="ER843" s="8"/>
      <c r="ES843" s="8"/>
      <c r="ET843" s="8"/>
      <c r="EU843" s="8"/>
      <c r="EV843" s="8"/>
      <c r="EW843" s="8"/>
      <c r="EX843" s="8"/>
      <c r="EY843" s="8"/>
      <c r="EZ843" s="8"/>
      <c r="FA843" s="8"/>
      <c r="FB843" s="8"/>
      <c r="FC843" s="8"/>
      <c r="FD843" s="8"/>
      <c r="FE843" s="8"/>
      <c r="FF843" s="8"/>
      <c r="FG843" s="8"/>
      <c r="FH843" s="8"/>
      <c r="FI843" s="8"/>
      <c r="FJ843" s="8"/>
    </row>
    <row r="844" spans="1:166" x14ac:dyDescent="0.25">
      <c r="A844" t="s">
        <v>138</v>
      </c>
      <c r="C844" s="6">
        <v>39960</v>
      </c>
      <c r="D844" s="5"/>
      <c r="E844" s="6"/>
      <c r="G844">
        <v>140</v>
      </c>
      <c r="H844" t="s">
        <v>116</v>
      </c>
      <c r="I844" s="7">
        <v>8.3000000000000007</v>
      </c>
      <c r="J844">
        <v>750</v>
      </c>
      <c r="K844" s="5">
        <f t="shared" si="13"/>
        <v>160.64257028112448</v>
      </c>
      <c r="L844" s="5"/>
      <c r="M844" s="8"/>
      <c r="N844" s="8"/>
      <c r="O844" s="8"/>
      <c r="P844" s="8"/>
      <c r="Q844" s="5"/>
      <c r="R844" s="5"/>
      <c r="S844" s="5"/>
      <c r="T844" s="5"/>
      <c r="U844" s="5"/>
      <c r="V844" s="5"/>
      <c r="W844" s="5"/>
      <c r="X844" s="8"/>
      <c r="Y844" s="8"/>
      <c r="Z844" s="8"/>
      <c r="AA844" s="8"/>
      <c r="AB844" s="8"/>
      <c r="AC844" s="5"/>
      <c r="AD844" s="8"/>
      <c r="AE844" s="8"/>
      <c r="AF844" s="8"/>
      <c r="AG844" s="8"/>
      <c r="AH844" s="8"/>
      <c r="AI844" s="8"/>
      <c r="AJ844" s="5"/>
      <c r="AK844" s="8"/>
      <c r="AL844" s="8"/>
      <c r="AM844" s="8"/>
      <c r="AN844" s="8"/>
      <c r="AO844" s="8"/>
      <c r="AP844" s="8"/>
      <c r="AQ844" s="9"/>
      <c r="AR844" s="8"/>
      <c r="AS844" s="8"/>
      <c r="AT844" s="8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8"/>
      <c r="BJ844" s="5"/>
      <c r="BK844" s="5"/>
      <c r="BL844" s="5"/>
      <c r="BM844" s="8"/>
      <c r="BN844" s="8"/>
      <c r="BO844" s="7"/>
      <c r="BP844" s="5"/>
      <c r="BQ844" s="5"/>
      <c r="BR844" s="5"/>
      <c r="BS844" s="5"/>
      <c r="BT844" s="7"/>
      <c r="BU844" s="7"/>
      <c r="BV844" s="7"/>
      <c r="BW844" s="7"/>
      <c r="BX844" s="7"/>
      <c r="BY844" s="7"/>
      <c r="BZ844" s="7"/>
      <c r="CA844" s="5"/>
      <c r="CB844" s="5"/>
      <c r="CC844" s="5"/>
      <c r="CD844" s="5"/>
      <c r="CE844" s="5"/>
      <c r="CF844" s="5"/>
      <c r="CG844" s="5"/>
      <c r="CH844" s="5"/>
      <c r="CI844" s="5"/>
      <c r="CJ844" s="5">
        <v>24.65822559337381</v>
      </c>
      <c r="CK844" s="8">
        <v>5.723649267399268</v>
      </c>
      <c r="CL844" s="5"/>
      <c r="CM844" s="5"/>
      <c r="CN844" s="8"/>
      <c r="CO844" s="5"/>
      <c r="CP844" s="5"/>
      <c r="CQ844" s="5"/>
      <c r="CR844" s="8"/>
      <c r="CS844" s="8"/>
      <c r="CT844" s="8"/>
      <c r="CU844" s="8"/>
      <c r="CV844" s="8"/>
      <c r="CW844" s="8"/>
      <c r="CX844" s="8"/>
      <c r="CY844" s="8"/>
      <c r="CZ844" s="8"/>
      <c r="DA844" s="8"/>
      <c r="DB844" s="8"/>
      <c r="DC844" s="8"/>
      <c r="DD844" s="8"/>
      <c r="DE844" s="8"/>
      <c r="DF844" s="8"/>
      <c r="DG844" s="8"/>
      <c r="DH844" s="8"/>
      <c r="DI844" s="8"/>
      <c r="DJ844" s="8"/>
      <c r="DK844" s="8"/>
      <c r="DL844" s="8"/>
      <c r="DM844" s="8"/>
      <c r="DN844" s="8"/>
      <c r="DO844" s="8"/>
      <c r="DP844" s="8"/>
      <c r="DQ844" s="8"/>
      <c r="DR844" s="8"/>
      <c r="DS844" s="8"/>
      <c r="DT844" s="8"/>
      <c r="DU844" s="8"/>
      <c r="DV844" s="8"/>
      <c r="DW844" s="8"/>
      <c r="DX844" s="8"/>
      <c r="DY844" s="8"/>
      <c r="DZ844" s="8"/>
      <c r="EA844" s="8"/>
      <c r="EB844" s="8"/>
      <c r="EC844" s="8"/>
      <c r="ED844" s="8"/>
      <c r="EE844" s="8"/>
      <c r="EF844" s="8"/>
      <c r="EG844" s="8"/>
      <c r="EH844" s="8"/>
      <c r="EI844" s="8"/>
      <c r="EJ844" s="8"/>
      <c r="EK844" s="8"/>
      <c r="EL844" s="8"/>
      <c r="EM844" s="8"/>
      <c r="EN844" s="8"/>
      <c r="EO844" s="8"/>
      <c r="EP844" s="8"/>
      <c r="EQ844" s="8"/>
      <c r="ER844" s="8"/>
      <c r="ES844" s="8"/>
      <c r="ET844" s="8"/>
      <c r="EU844" s="8"/>
      <c r="EV844" s="8"/>
      <c r="EW844" s="8"/>
      <c r="EX844" s="8"/>
      <c r="EY844" s="8"/>
      <c r="EZ844" s="8"/>
      <c r="FA844" s="8"/>
      <c r="FB844" s="8"/>
      <c r="FC844" s="8"/>
      <c r="FD844" s="8"/>
      <c r="FE844" s="8"/>
      <c r="FF844" s="8"/>
      <c r="FG844" s="8"/>
      <c r="FH844" s="8"/>
      <c r="FI844" s="8"/>
      <c r="FJ844" s="8"/>
    </row>
    <row r="845" spans="1:166" x14ac:dyDescent="0.25">
      <c r="A845" t="s">
        <v>138</v>
      </c>
      <c r="C845" s="6">
        <v>39966</v>
      </c>
      <c r="D845" s="5"/>
      <c r="E845" s="6"/>
      <c r="G845">
        <v>146</v>
      </c>
      <c r="H845" t="s">
        <v>116</v>
      </c>
      <c r="I845" s="7">
        <v>8.3000000000000007</v>
      </c>
      <c r="J845">
        <v>750</v>
      </c>
      <c r="K845" s="5">
        <f t="shared" si="13"/>
        <v>160.64257028112448</v>
      </c>
      <c r="L845" s="5"/>
      <c r="M845" s="8"/>
      <c r="N845" s="8"/>
      <c r="O845" s="8"/>
      <c r="P845" s="8"/>
      <c r="Q845" s="5"/>
      <c r="R845" s="5"/>
      <c r="S845" s="5"/>
      <c r="T845" s="5"/>
      <c r="U845" s="5"/>
      <c r="V845" s="5"/>
      <c r="W845" s="5"/>
      <c r="X845" s="8"/>
      <c r="Y845" s="8"/>
      <c r="Z845" s="8"/>
      <c r="AA845" s="8"/>
      <c r="AB845" s="8"/>
      <c r="AC845" s="5">
        <v>473.42247674480859</v>
      </c>
      <c r="AD845" s="8"/>
      <c r="AE845" s="8"/>
      <c r="AF845" s="8"/>
      <c r="AG845" s="8"/>
      <c r="AH845" s="8"/>
      <c r="AI845" s="8"/>
      <c r="AJ845" s="5">
        <v>181.6928461634225</v>
      </c>
      <c r="AK845" s="8">
        <v>2.5274893836766181</v>
      </c>
      <c r="AL845" s="8"/>
      <c r="AM845" s="8"/>
      <c r="AN845" s="8"/>
      <c r="AO845" s="8"/>
      <c r="AP845" s="8"/>
      <c r="AQ845" s="9">
        <f>AK845/AJ845</f>
        <v>1.3910780952835553E-2</v>
      </c>
      <c r="AR845" s="8"/>
      <c r="AS845" s="8"/>
      <c r="AT845" s="8"/>
      <c r="AU845" s="5">
        <v>0</v>
      </c>
      <c r="AV845" s="5"/>
      <c r="AW845" s="5"/>
      <c r="AX845" s="5"/>
      <c r="AY845" s="5">
        <v>534.97151277029013</v>
      </c>
      <c r="AZ845" s="5"/>
      <c r="BA845" s="5"/>
      <c r="BB845" s="5"/>
      <c r="BC845" s="5"/>
      <c r="BD845" s="5"/>
      <c r="BE845" s="5"/>
      <c r="BF845" s="5">
        <v>42.383377784084487</v>
      </c>
      <c r="BG845" s="5">
        <v>482.27552110631211</v>
      </c>
      <c r="BH845" s="5">
        <v>1059.6304116606868</v>
      </c>
      <c r="BI845" s="8"/>
      <c r="BJ845" s="5"/>
      <c r="BK845" s="5">
        <f>AC845+AJ845+BH845</f>
        <v>1714.7457345689179</v>
      </c>
      <c r="BL845" s="5"/>
      <c r="BM845" s="8">
        <f>BH845/BK845</f>
        <v>0.61795191572648811</v>
      </c>
      <c r="BN845" s="8"/>
      <c r="BO845" s="7"/>
      <c r="BP845" s="5"/>
      <c r="BQ845" s="5"/>
      <c r="BR845" s="5"/>
      <c r="BS845" s="5"/>
      <c r="BT845" s="7"/>
      <c r="BU845" s="7"/>
      <c r="BV845" s="7"/>
      <c r="BW845" s="7"/>
      <c r="BX845" s="8">
        <f>AC845/BK845</f>
        <v>0.27608902427964088</v>
      </c>
      <c r="BY845" s="8">
        <f>AJ845/BK845</f>
        <v>0.10595905999387108</v>
      </c>
      <c r="BZ845" s="8">
        <f>BH845/BK845</f>
        <v>0.61795191572648811</v>
      </c>
      <c r="CA845" s="5">
        <v>168.05654659316752</v>
      </c>
      <c r="CB845" s="5">
        <v>0</v>
      </c>
      <c r="CC845" s="5">
        <v>88.579214189272662</v>
      </c>
      <c r="CD845" s="5">
        <v>73.340493777255034</v>
      </c>
      <c r="CE845" s="5"/>
      <c r="CF845" s="5"/>
      <c r="CG845" s="5"/>
      <c r="CH845" s="5"/>
      <c r="CI845" s="5">
        <v>6.1368386266398085</v>
      </c>
      <c r="CJ845" s="5"/>
      <c r="CK845" s="8"/>
      <c r="CL845" s="5"/>
      <c r="CM845" s="5"/>
      <c r="CN845" s="8"/>
      <c r="CO845" s="5"/>
      <c r="CP845" s="5"/>
      <c r="CQ845" s="5"/>
      <c r="CR845" s="8"/>
      <c r="CS845" s="8"/>
      <c r="CT845" s="8"/>
      <c r="CU845" s="8"/>
      <c r="CV845" s="8"/>
      <c r="CW845" s="8"/>
      <c r="CX845" s="8"/>
      <c r="CY845" s="8"/>
      <c r="CZ845" s="8"/>
      <c r="DA845" s="8"/>
      <c r="DB845" s="8"/>
      <c r="DC845" s="8"/>
      <c r="DD845" s="8"/>
      <c r="DE845" s="8"/>
      <c r="DF845" s="8"/>
      <c r="DG845" s="8"/>
      <c r="DH845" s="8"/>
      <c r="DI845" s="8"/>
      <c r="DJ845" s="8"/>
      <c r="DK845" s="8"/>
      <c r="DL845" s="8"/>
      <c r="DM845" s="8"/>
      <c r="DN845" s="8"/>
      <c r="DO845" s="8"/>
      <c r="DP845" s="8"/>
      <c r="DQ845" s="8"/>
      <c r="DR845" s="8"/>
      <c r="DS845" s="8"/>
      <c r="DT845" s="8"/>
      <c r="DU845" s="8"/>
      <c r="DV845" s="8"/>
      <c r="DW845" s="8"/>
      <c r="DX845" s="8"/>
      <c r="DY845" s="8"/>
      <c r="DZ845" s="8"/>
      <c r="EA845" s="8"/>
      <c r="EB845" s="8"/>
      <c r="EC845" s="8"/>
      <c r="ED845" s="8"/>
      <c r="EE845" s="8"/>
      <c r="EF845" s="8"/>
      <c r="EG845" s="8"/>
      <c r="EH845" s="8"/>
      <c r="EI845" s="8"/>
      <c r="EJ845" s="8"/>
      <c r="EK845" s="8"/>
      <c r="EL845" s="8"/>
      <c r="EM845" s="8"/>
      <c r="EN845" s="8"/>
      <c r="EO845" s="8"/>
      <c r="EP845" s="8"/>
      <c r="EQ845" s="8"/>
      <c r="ER845" s="8"/>
      <c r="ES845" s="8"/>
      <c r="ET845" s="8"/>
      <c r="EU845" s="8"/>
      <c r="EV845" s="8"/>
      <c r="EW845" s="8"/>
      <c r="EX845" s="8"/>
      <c r="EY845" s="8"/>
      <c r="EZ845" s="8"/>
      <c r="FA845" s="8"/>
      <c r="FB845" s="8"/>
      <c r="FC845" s="8"/>
      <c r="FD845" s="8"/>
      <c r="FE845" s="8"/>
      <c r="FF845" s="8"/>
      <c r="FG845" s="8"/>
      <c r="FH845" s="8"/>
      <c r="FI845" s="8"/>
      <c r="FJ845" s="8"/>
    </row>
    <row r="846" spans="1:166" x14ac:dyDescent="0.25">
      <c r="A846" t="s">
        <v>138</v>
      </c>
      <c r="C846" s="6">
        <v>39969</v>
      </c>
      <c r="D846" s="5"/>
      <c r="E846" s="6"/>
      <c r="G846">
        <v>149</v>
      </c>
      <c r="H846" t="s">
        <v>116</v>
      </c>
      <c r="I846" s="7">
        <v>8.3000000000000007</v>
      </c>
      <c r="J846">
        <v>750</v>
      </c>
      <c r="K846" s="5">
        <f t="shared" si="13"/>
        <v>160.64257028112448</v>
      </c>
      <c r="L846" s="5"/>
      <c r="M846" s="8"/>
      <c r="N846" s="8"/>
      <c r="O846" s="8"/>
      <c r="P846" s="8"/>
      <c r="Q846" s="5"/>
      <c r="R846" s="5"/>
      <c r="S846" s="5"/>
      <c r="T846" s="5"/>
      <c r="U846" s="5"/>
      <c r="V846" s="5"/>
      <c r="W846" s="5"/>
      <c r="X846" s="8"/>
      <c r="Y846" s="8"/>
      <c r="Z846" s="8"/>
      <c r="AA846" s="8"/>
      <c r="AB846" s="8"/>
      <c r="AC846" s="5"/>
      <c r="AD846" s="8"/>
      <c r="AE846" s="8"/>
      <c r="AF846" s="8"/>
      <c r="AG846" s="8"/>
      <c r="AH846" s="8"/>
      <c r="AI846" s="8"/>
      <c r="AJ846" s="5"/>
      <c r="AK846" s="8"/>
      <c r="AL846" s="8"/>
      <c r="AM846" s="8"/>
      <c r="AN846" s="8"/>
      <c r="AO846" s="8"/>
      <c r="AP846" s="8"/>
      <c r="AQ846" s="9"/>
      <c r="AR846" s="8"/>
      <c r="AS846" s="8"/>
      <c r="AT846" s="8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8"/>
      <c r="BJ846" s="5"/>
      <c r="BK846" s="5"/>
      <c r="BL846" s="5"/>
      <c r="BM846" s="8"/>
      <c r="BN846" s="8"/>
      <c r="BO846" s="7"/>
      <c r="BP846" s="5"/>
      <c r="BQ846" s="5"/>
      <c r="BR846" s="5"/>
      <c r="BS846" s="5"/>
      <c r="BT846" s="7"/>
      <c r="BU846" s="7"/>
      <c r="BV846" s="7"/>
      <c r="BW846" s="7"/>
      <c r="BX846" s="7"/>
      <c r="BY846" s="7"/>
      <c r="BZ846" s="7"/>
      <c r="CA846" s="5"/>
      <c r="CB846" s="5"/>
      <c r="CC846" s="5"/>
      <c r="CD846" s="5"/>
      <c r="CE846" s="5"/>
      <c r="CF846" s="5"/>
      <c r="CG846" s="5"/>
      <c r="CH846" s="5"/>
      <c r="CI846" s="5"/>
      <c r="CJ846" s="5">
        <v>44.726803129035609</v>
      </c>
      <c r="CK846" s="8">
        <v>5.6266822689888736</v>
      </c>
      <c r="CL846" s="5"/>
      <c r="CM846" s="5"/>
      <c r="CN846" s="8"/>
      <c r="CO846" s="5"/>
      <c r="CP846" s="5"/>
      <c r="CQ846" s="5"/>
      <c r="CR846" s="8"/>
      <c r="CS846" s="8"/>
      <c r="CT846" s="8"/>
      <c r="CU846" s="8"/>
      <c r="CV846" s="8"/>
      <c r="CW846" s="8"/>
      <c r="CX846" s="8"/>
      <c r="CY846" s="8"/>
      <c r="CZ846" s="8"/>
      <c r="DA846" s="8"/>
      <c r="DB846" s="8"/>
      <c r="DC846" s="8"/>
      <c r="DD846" s="8"/>
      <c r="DE846" s="8"/>
      <c r="DF846" s="8"/>
      <c r="DG846" s="8"/>
      <c r="DH846" s="8"/>
      <c r="DI846" s="8"/>
      <c r="DJ846" s="8"/>
      <c r="DK846" s="8"/>
      <c r="DL846" s="8"/>
      <c r="DM846" s="8"/>
      <c r="DN846" s="8"/>
      <c r="DO846" s="8"/>
      <c r="DP846" s="8"/>
      <c r="DQ846" s="8"/>
      <c r="DR846" s="8"/>
      <c r="DS846" s="8"/>
      <c r="DT846" s="8"/>
      <c r="DU846" s="8"/>
      <c r="DV846" s="8"/>
      <c r="DW846" s="8"/>
      <c r="DX846" s="8"/>
      <c r="DY846" s="8"/>
      <c r="DZ846" s="8"/>
      <c r="EA846" s="8"/>
      <c r="EB846" s="8"/>
      <c r="EC846" s="8"/>
      <c r="ED846" s="8"/>
      <c r="EE846" s="8"/>
      <c r="EF846" s="8"/>
      <c r="EG846" s="8"/>
      <c r="EH846" s="8"/>
      <c r="EI846" s="8"/>
      <c r="EJ846" s="8"/>
      <c r="EK846" s="8"/>
      <c r="EL846" s="8"/>
      <c r="EM846" s="8"/>
      <c r="EN846" s="8"/>
      <c r="EO846" s="8"/>
      <c r="EP846" s="8"/>
      <c r="EQ846" s="8"/>
      <c r="ER846" s="8"/>
      <c r="ES846" s="8"/>
      <c r="ET846" s="8"/>
      <c r="EU846" s="8"/>
      <c r="EV846" s="8"/>
      <c r="EW846" s="8"/>
      <c r="EX846" s="8"/>
      <c r="EY846" s="8"/>
      <c r="EZ846" s="8"/>
      <c r="FA846" s="8"/>
      <c r="FB846" s="8"/>
      <c r="FC846" s="8"/>
      <c r="FD846" s="8"/>
      <c r="FE846" s="8"/>
      <c r="FF846" s="8"/>
      <c r="FG846" s="8"/>
      <c r="FH846" s="8"/>
      <c r="FI846" s="8"/>
      <c r="FJ846" s="8"/>
    </row>
    <row r="847" spans="1:166" x14ac:dyDescent="0.25">
      <c r="A847" t="s">
        <v>138</v>
      </c>
      <c r="C847" s="6">
        <v>39974</v>
      </c>
      <c r="D847" s="5">
        <v>9</v>
      </c>
      <c r="E847" s="6" t="s">
        <v>207</v>
      </c>
      <c r="F847" t="s">
        <v>15</v>
      </c>
      <c r="G847">
        <v>154</v>
      </c>
      <c r="H847" t="s">
        <v>116</v>
      </c>
      <c r="I847" s="7">
        <v>8.3000000000000007</v>
      </c>
      <c r="J847">
        <v>750</v>
      </c>
      <c r="K847" s="5">
        <f t="shared" si="13"/>
        <v>160.64257028112448</v>
      </c>
      <c r="L847" s="5"/>
      <c r="M847" s="8"/>
      <c r="N847" s="8"/>
      <c r="O847" s="8"/>
      <c r="P847" s="8"/>
      <c r="Q847" s="5"/>
      <c r="R847" s="5"/>
      <c r="S847" s="5"/>
      <c r="T847" s="5"/>
      <c r="U847" s="5"/>
      <c r="V847" s="5">
        <v>154</v>
      </c>
      <c r="W847" s="5"/>
      <c r="X847" s="8"/>
      <c r="Y847" s="8"/>
      <c r="Z847" s="8"/>
      <c r="AA847" s="8"/>
      <c r="AB847" s="8"/>
      <c r="AC847" s="5"/>
      <c r="AD847" s="8"/>
      <c r="AE847" s="8"/>
      <c r="AF847" s="8"/>
      <c r="AG847" s="8"/>
      <c r="AH847" s="8"/>
      <c r="AI847" s="8"/>
      <c r="AJ847" s="5"/>
      <c r="AK847" s="8"/>
      <c r="AL847" s="8"/>
      <c r="AM847" s="8"/>
      <c r="AN847" s="8"/>
      <c r="AO847" s="8"/>
      <c r="AP847" s="8"/>
      <c r="AQ847" s="9"/>
      <c r="AR847" s="8"/>
      <c r="AS847" s="8"/>
      <c r="AT847" s="8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8"/>
      <c r="BJ847" s="5"/>
      <c r="BK847" s="5"/>
      <c r="BL847" s="5"/>
      <c r="BM847" s="8"/>
      <c r="BN847" s="8"/>
      <c r="BO847" s="7"/>
      <c r="BP847" s="5"/>
      <c r="BQ847" s="5"/>
      <c r="BR847" s="5"/>
      <c r="BS847" s="5"/>
      <c r="BT847" s="7"/>
      <c r="BU847" s="7"/>
      <c r="BV847" s="7"/>
      <c r="BW847" s="7"/>
      <c r="BX847" s="7"/>
      <c r="BY847" s="7"/>
      <c r="BZ847" s="7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8"/>
      <c r="CL847" s="5"/>
      <c r="CM847" s="5"/>
      <c r="CN847" s="8"/>
      <c r="CO847" s="5"/>
      <c r="CP847" s="5"/>
      <c r="CQ847" s="5"/>
      <c r="CR847" s="8"/>
      <c r="CS847" s="8"/>
      <c r="CT847" s="8"/>
      <c r="CU847" s="8"/>
      <c r="CV847" s="8"/>
      <c r="CW847" s="8"/>
      <c r="CX847" s="8"/>
      <c r="CY847" s="8"/>
      <c r="CZ847" s="8"/>
      <c r="DA847" s="8"/>
      <c r="DB847" s="8"/>
      <c r="DC847" s="8"/>
      <c r="DD847" s="8"/>
      <c r="DE847" s="8"/>
      <c r="DF847" s="8"/>
      <c r="DG847" s="8"/>
      <c r="DH847" s="8"/>
      <c r="DI847" s="8"/>
      <c r="DJ847" s="8"/>
      <c r="DK847" s="8"/>
      <c r="DL847" s="8"/>
      <c r="DM847" s="8"/>
      <c r="DN847" s="8"/>
      <c r="DO847" s="8"/>
      <c r="DP847" s="8"/>
      <c r="DQ847" s="8"/>
      <c r="DR847" s="8"/>
      <c r="DS847" s="8"/>
      <c r="DT847" s="8"/>
      <c r="DU847" s="8"/>
      <c r="DV847" s="8"/>
      <c r="DW847" s="8"/>
      <c r="DX847" s="8"/>
      <c r="DY847" s="8"/>
      <c r="DZ847" s="8"/>
      <c r="EA847" s="8"/>
      <c r="EB847" s="8"/>
      <c r="EC847" s="8"/>
      <c r="ED847" s="8"/>
      <c r="EE847" s="8"/>
      <c r="EF847" s="8"/>
      <c r="EG847" s="8"/>
      <c r="EH847" s="8"/>
      <c r="EI847" s="8"/>
      <c r="EJ847" s="8"/>
      <c r="EK847" s="8"/>
      <c r="EL847" s="8"/>
      <c r="EM847" s="8"/>
      <c r="EN847" s="8"/>
      <c r="EO847" s="8"/>
      <c r="EP847" s="8"/>
      <c r="EQ847" s="8"/>
      <c r="ER847" s="8"/>
      <c r="ES847" s="8"/>
      <c r="ET847" s="8"/>
      <c r="EU847" s="8"/>
      <c r="EV847" s="8"/>
      <c r="EW847" s="8"/>
      <c r="EX847" s="8"/>
      <c r="EY847" s="8"/>
      <c r="EZ847" s="8"/>
      <c r="FA847" s="8"/>
      <c r="FB847" s="8"/>
      <c r="FC847" s="8"/>
      <c r="FD847" s="8"/>
      <c r="FE847" s="8"/>
      <c r="FF847" s="8"/>
      <c r="FG847" s="8"/>
      <c r="FH847" s="8"/>
      <c r="FI847" s="8"/>
      <c r="FJ847" s="8"/>
    </row>
    <row r="848" spans="1:166" x14ac:dyDescent="0.25">
      <c r="A848" t="s">
        <v>138</v>
      </c>
      <c r="C848" s="6">
        <v>39976</v>
      </c>
      <c r="D848" s="5"/>
      <c r="E848" s="6"/>
      <c r="G848">
        <v>156</v>
      </c>
      <c r="H848" t="s">
        <v>116</v>
      </c>
      <c r="I848" s="7">
        <v>8.3000000000000007</v>
      </c>
      <c r="J848">
        <v>750</v>
      </c>
      <c r="K848" s="5">
        <f t="shared" si="13"/>
        <v>160.64257028112448</v>
      </c>
      <c r="L848" s="5"/>
      <c r="M848" s="8"/>
      <c r="N848" s="8"/>
      <c r="O848" s="8"/>
      <c r="P848" s="8"/>
      <c r="Q848" s="5"/>
      <c r="R848" s="5"/>
      <c r="S848" s="5"/>
      <c r="T848" s="5"/>
      <c r="U848" s="5"/>
      <c r="V848" s="5"/>
      <c r="W848" s="5"/>
      <c r="X848" s="8"/>
      <c r="Y848" s="8"/>
      <c r="Z848" s="8"/>
      <c r="AA848" s="8"/>
      <c r="AB848" s="8"/>
      <c r="AC848" s="5"/>
      <c r="AD848" s="8"/>
      <c r="AE848" s="8"/>
      <c r="AF848" s="8"/>
      <c r="AG848" s="8"/>
      <c r="AH848" s="8"/>
      <c r="AI848" s="8"/>
      <c r="AJ848" s="5"/>
      <c r="AK848" s="8"/>
      <c r="AL848" s="8"/>
      <c r="AM848" s="8"/>
      <c r="AN848" s="8"/>
      <c r="AO848" s="8"/>
      <c r="AP848" s="8"/>
      <c r="AQ848" s="9"/>
      <c r="AR848" s="8"/>
      <c r="AS848" s="8"/>
      <c r="AT848" s="8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8"/>
      <c r="BJ848" s="5"/>
      <c r="BK848" s="5"/>
      <c r="BL848" s="5"/>
      <c r="BM848" s="8"/>
      <c r="BN848" s="8"/>
      <c r="BO848" s="7"/>
      <c r="BP848" s="5"/>
      <c r="BQ848" s="5"/>
      <c r="BR848" s="5"/>
      <c r="BS848" s="5"/>
      <c r="BT848" s="7"/>
      <c r="BU848" s="7"/>
      <c r="BV848" s="7"/>
      <c r="BW848" s="7"/>
      <c r="BX848" s="7"/>
      <c r="BY848" s="7"/>
      <c r="BZ848" s="7"/>
      <c r="CA848" s="5"/>
      <c r="CB848" s="5"/>
      <c r="CC848" s="5"/>
      <c r="CD848" s="5"/>
      <c r="CE848" s="5"/>
      <c r="CF848" s="5"/>
      <c r="CG848" s="5"/>
      <c r="CH848" s="5"/>
      <c r="CI848" s="5"/>
      <c r="CJ848" s="5">
        <v>64.235776098799164</v>
      </c>
      <c r="CK848" s="8">
        <v>5.1791818612871241</v>
      </c>
      <c r="CL848" s="5"/>
      <c r="CM848" s="5"/>
      <c r="CN848" s="8"/>
      <c r="CO848" s="5"/>
      <c r="CP848" s="5"/>
      <c r="CQ848" s="5"/>
      <c r="CR848" s="8"/>
      <c r="CS848" s="8"/>
      <c r="CT848" s="8"/>
      <c r="CU848" s="8"/>
      <c r="CV848" s="8"/>
      <c r="CW848" s="8"/>
      <c r="CX848" s="8"/>
      <c r="CY848" s="8"/>
      <c r="CZ848" s="8"/>
      <c r="DA848" s="8"/>
      <c r="DB848" s="8"/>
      <c r="DC848" s="8"/>
      <c r="DD848" s="8"/>
      <c r="DE848" s="8"/>
      <c r="DF848" s="8"/>
      <c r="DG848" s="8"/>
      <c r="DH848" s="8"/>
      <c r="DI848" s="8"/>
      <c r="DJ848" s="8"/>
      <c r="DK848" s="8"/>
      <c r="DL848" s="8"/>
      <c r="DM848" s="8"/>
      <c r="DN848" s="8"/>
      <c r="DO848" s="8"/>
      <c r="DP848" s="8"/>
      <c r="DQ848" s="8"/>
      <c r="DR848" s="8"/>
      <c r="DS848" s="8"/>
      <c r="DT848" s="8"/>
      <c r="DU848" s="8"/>
      <c r="DV848" s="8"/>
      <c r="DW848" s="8"/>
      <c r="DX848" s="8"/>
      <c r="DY848" s="8"/>
      <c r="DZ848" s="8"/>
      <c r="EA848" s="8"/>
      <c r="EB848" s="8"/>
      <c r="EC848" s="8"/>
      <c r="ED848" s="8"/>
      <c r="EE848" s="8"/>
      <c r="EF848" s="8"/>
      <c r="EG848" s="8"/>
      <c r="EH848" s="8"/>
      <c r="EI848" s="8"/>
      <c r="EJ848" s="8"/>
      <c r="EK848" s="8"/>
      <c r="EL848" s="8"/>
      <c r="EM848" s="8"/>
      <c r="EN848" s="8"/>
      <c r="EO848" s="8"/>
      <c r="EP848" s="8"/>
      <c r="EQ848" s="8"/>
      <c r="ER848" s="8"/>
      <c r="ES848" s="8"/>
      <c r="ET848" s="8"/>
      <c r="EU848" s="8"/>
      <c r="EV848" s="8"/>
      <c r="EW848" s="8"/>
      <c r="EX848" s="8"/>
      <c r="EY848" s="8"/>
      <c r="EZ848" s="8"/>
      <c r="FA848" s="8"/>
      <c r="FB848" s="8"/>
      <c r="FC848" s="8"/>
      <c r="FD848" s="8"/>
      <c r="FE848" s="8"/>
      <c r="FF848" s="8"/>
      <c r="FG848" s="8"/>
      <c r="FH848" s="8"/>
      <c r="FI848" s="8"/>
      <c r="FJ848" s="8"/>
    </row>
    <row r="849" spans="1:166" x14ac:dyDescent="0.25">
      <c r="A849" t="s">
        <v>138</v>
      </c>
      <c r="C849" s="6">
        <v>39983</v>
      </c>
      <c r="D849" s="5"/>
      <c r="E849" s="6"/>
      <c r="G849">
        <v>163</v>
      </c>
      <c r="H849" t="s">
        <v>116</v>
      </c>
      <c r="I849" s="7">
        <v>8.3000000000000007</v>
      </c>
      <c r="J849">
        <v>750</v>
      </c>
      <c r="K849" s="5">
        <f t="shared" si="13"/>
        <v>160.64257028112448</v>
      </c>
      <c r="L849" s="5"/>
      <c r="M849" s="8"/>
      <c r="N849" s="8"/>
      <c r="O849" s="8"/>
      <c r="P849" s="8"/>
      <c r="Q849" s="5"/>
      <c r="R849" s="5"/>
      <c r="S849" s="5"/>
      <c r="T849" s="5"/>
      <c r="U849" s="5"/>
      <c r="V849" s="5"/>
      <c r="W849" s="5"/>
      <c r="X849" s="8"/>
      <c r="Y849" s="8"/>
      <c r="Z849" s="8"/>
      <c r="AA849" s="8"/>
      <c r="AB849" s="8"/>
      <c r="AC849" s="5"/>
      <c r="AD849" s="8"/>
      <c r="AE849" s="8"/>
      <c r="AF849" s="8"/>
      <c r="AG849" s="8"/>
      <c r="AH849" s="8"/>
      <c r="AI849" s="8"/>
      <c r="AJ849" s="5"/>
      <c r="AK849" s="8"/>
      <c r="AL849" s="8"/>
      <c r="AM849" s="8"/>
      <c r="AN849" s="8"/>
      <c r="AO849" s="8"/>
      <c r="AP849" s="8"/>
      <c r="AQ849" s="9"/>
      <c r="AR849" s="8"/>
      <c r="AS849" s="8"/>
      <c r="AT849" s="8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8"/>
      <c r="BJ849" s="5"/>
      <c r="BK849" s="5"/>
      <c r="BL849" s="5"/>
      <c r="BM849" s="8"/>
      <c r="BN849" s="8"/>
      <c r="BO849" s="7"/>
      <c r="BP849" s="5"/>
      <c r="BQ849" s="5"/>
      <c r="BR849" s="5"/>
      <c r="BS849" s="5"/>
      <c r="BT849" s="7"/>
      <c r="BU849" s="7"/>
      <c r="BV849" s="7"/>
      <c r="BW849" s="7"/>
      <c r="BX849" s="7"/>
      <c r="BY849" s="7"/>
      <c r="BZ849" s="7"/>
      <c r="CA849" s="5"/>
      <c r="CB849" s="5"/>
      <c r="CC849" s="5"/>
      <c r="CD849" s="5"/>
      <c r="CE849" s="5"/>
      <c r="CF849" s="5"/>
      <c r="CG849" s="5"/>
      <c r="CH849" s="5"/>
      <c r="CI849" s="5"/>
      <c r="CJ849" s="5">
        <v>76.432780655791248</v>
      </c>
      <c r="CK849" s="8">
        <v>4.8802112978664232</v>
      </c>
      <c r="CL849" s="5"/>
      <c r="CM849" s="5"/>
      <c r="CN849" s="8"/>
      <c r="CO849" s="5"/>
      <c r="CP849" s="5"/>
      <c r="CQ849" s="5"/>
      <c r="CR849" s="8"/>
      <c r="CS849" s="8"/>
      <c r="CT849" s="8"/>
      <c r="CU849" s="8"/>
      <c r="CV849" s="8"/>
      <c r="CW849" s="8"/>
      <c r="CX849" s="8"/>
      <c r="CY849" s="8"/>
      <c r="CZ849" s="8"/>
      <c r="DA849" s="8"/>
      <c r="DB849" s="8"/>
      <c r="DC849" s="8"/>
      <c r="DD849" s="8"/>
      <c r="DE849" s="8"/>
      <c r="DF849" s="8"/>
      <c r="DG849" s="8"/>
      <c r="DH849" s="8"/>
      <c r="DI849" s="8"/>
      <c r="DJ849" s="8"/>
      <c r="DK849" s="8"/>
      <c r="DL849" s="8"/>
      <c r="DM849" s="8"/>
      <c r="DN849" s="8"/>
      <c r="DO849" s="8"/>
      <c r="DP849" s="8"/>
      <c r="DQ849" s="8"/>
      <c r="DR849" s="8"/>
      <c r="DS849" s="8"/>
      <c r="DT849" s="8"/>
      <c r="DU849" s="8"/>
      <c r="DV849" s="8"/>
      <c r="DW849" s="8"/>
      <c r="DX849" s="8"/>
      <c r="DY849" s="8"/>
      <c r="DZ849" s="8"/>
      <c r="EA849" s="8"/>
      <c r="EB849" s="8"/>
      <c r="EC849" s="8"/>
      <c r="ED849" s="8"/>
      <c r="EE849" s="8"/>
      <c r="EF849" s="8"/>
      <c r="EG849" s="8"/>
      <c r="EH849" s="8"/>
      <c r="EI849" s="8"/>
      <c r="EJ849" s="8"/>
      <c r="EK849" s="8"/>
      <c r="EL849" s="8"/>
      <c r="EM849" s="8"/>
      <c r="EN849" s="8"/>
      <c r="EO849" s="8"/>
      <c r="EP849" s="8"/>
      <c r="EQ849" s="8"/>
      <c r="ER849" s="8"/>
      <c r="ES849" s="8"/>
      <c r="ET849" s="8"/>
      <c r="EU849" s="8"/>
      <c r="EV849" s="8"/>
      <c r="EW849" s="8"/>
      <c r="EX849" s="8"/>
      <c r="EY849" s="8"/>
      <c r="EZ849" s="8"/>
      <c r="FA849" s="8"/>
      <c r="FB849" s="8"/>
      <c r="FC849" s="8"/>
      <c r="FD849" s="8"/>
      <c r="FE849" s="8"/>
      <c r="FF849" s="8"/>
      <c r="FG849" s="8"/>
      <c r="FH849" s="8"/>
      <c r="FI849" s="8"/>
      <c r="FJ849" s="8"/>
    </row>
    <row r="850" spans="1:166" x14ac:dyDescent="0.25">
      <c r="A850" t="s">
        <v>138</v>
      </c>
      <c r="C850" s="6">
        <v>39990</v>
      </c>
      <c r="D850" s="5"/>
      <c r="E850" s="6"/>
      <c r="G850">
        <v>170</v>
      </c>
      <c r="H850" t="s">
        <v>116</v>
      </c>
      <c r="I850" s="7">
        <v>8.3000000000000007</v>
      </c>
      <c r="J850">
        <v>750</v>
      </c>
      <c r="K850" s="5">
        <f t="shared" si="13"/>
        <v>160.64257028112448</v>
      </c>
      <c r="L850" s="5"/>
      <c r="M850" s="8"/>
      <c r="N850" s="8"/>
      <c r="O850" s="8"/>
      <c r="P850" s="8"/>
      <c r="Q850" s="5"/>
      <c r="R850" s="5"/>
      <c r="S850" s="5"/>
      <c r="T850" s="5"/>
      <c r="U850" s="5"/>
      <c r="V850" s="5"/>
      <c r="W850" s="5"/>
      <c r="X850" s="8"/>
      <c r="Y850" s="8"/>
      <c r="Z850" s="8"/>
      <c r="AA850" s="8"/>
      <c r="AB850" s="8"/>
      <c r="AC850" s="5"/>
      <c r="AD850" s="8"/>
      <c r="AE850" s="8"/>
      <c r="AF850" s="8"/>
      <c r="AG850" s="8"/>
      <c r="AH850" s="8"/>
      <c r="AI850" s="8"/>
      <c r="AJ850" s="5"/>
      <c r="AK850" s="8"/>
      <c r="AL850" s="8"/>
      <c r="AM850" s="8"/>
      <c r="AN850" s="8"/>
      <c r="AO850" s="8"/>
      <c r="AP850" s="8"/>
      <c r="AQ850" s="9"/>
      <c r="AR850" s="8"/>
      <c r="AS850" s="8"/>
      <c r="AT850" s="8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8"/>
      <c r="BJ850" s="5"/>
      <c r="BK850" s="5"/>
      <c r="BL850" s="5"/>
      <c r="BM850" s="8"/>
      <c r="BN850" s="8"/>
      <c r="BO850" s="7"/>
      <c r="BP850" s="5"/>
      <c r="BQ850" s="5"/>
      <c r="BR850" s="5"/>
      <c r="BS850" s="5"/>
      <c r="BT850" s="7"/>
      <c r="BU850" s="7"/>
      <c r="BV850" s="7"/>
      <c r="BW850" s="7"/>
      <c r="BX850" s="7"/>
      <c r="BY850" s="7"/>
      <c r="BZ850" s="7"/>
      <c r="CA850" s="5"/>
      <c r="CB850" s="5"/>
      <c r="CC850" s="5"/>
      <c r="CD850" s="5"/>
      <c r="CE850" s="5"/>
      <c r="CF850" s="5"/>
      <c r="CG850" s="5"/>
      <c r="CH850" s="5"/>
      <c r="CI850" s="5"/>
      <c r="CJ850" s="5">
        <v>92.77115587287922</v>
      </c>
      <c r="CK850" s="8">
        <v>5.2715807671030799</v>
      </c>
      <c r="CL850" s="5"/>
      <c r="CM850" s="5"/>
      <c r="CN850" s="8"/>
      <c r="CO850" s="5"/>
      <c r="CP850" s="5"/>
      <c r="CQ850" s="5"/>
      <c r="CR850" s="8"/>
      <c r="CS850" s="8"/>
      <c r="CT850" s="8"/>
      <c r="CU850" s="8"/>
      <c r="CV850" s="8"/>
      <c r="CW850" s="8"/>
      <c r="CX850" s="8"/>
      <c r="CY850" s="8"/>
      <c r="CZ850" s="8"/>
      <c r="DA850" s="8"/>
      <c r="DB850" s="8"/>
      <c r="DC850" s="8"/>
      <c r="DD850" s="8"/>
      <c r="DE850" s="8"/>
      <c r="DF850" s="8"/>
      <c r="DG850" s="8"/>
      <c r="DH850" s="8"/>
      <c r="DI850" s="8"/>
      <c r="DJ850" s="8"/>
      <c r="DK850" s="8"/>
      <c r="DL850" s="8"/>
      <c r="DM850" s="8"/>
      <c r="DN850" s="8"/>
      <c r="DO850" s="8"/>
      <c r="DP850" s="8"/>
      <c r="DQ850" s="8"/>
      <c r="DR850" s="8"/>
      <c r="DS850" s="8"/>
      <c r="DT850" s="8"/>
      <c r="DU850" s="8"/>
      <c r="DV850" s="8"/>
      <c r="DW850" s="8"/>
      <c r="DX850" s="8"/>
      <c r="DY850" s="8"/>
      <c r="DZ850" s="8"/>
      <c r="EA850" s="8"/>
      <c r="EB850" s="8"/>
      <c r="EC850" s="8"/>
      <c r="ED850" s="8"/>
      <c r="EE850" s="8"/>
      <c r="EF850" s="8"/>
      <c r="EG850" s="8"/>
      <c r="EH850" s="8"/>
      <c r="EI850" s="8"/>
      <c r="EJ850" s="8"/>
      <c r="EK850" s="8"/>
      <c r="EL850" s="8"/>
      <c r="EM850" s="8"/>
      <c r="EN850" s="8"/>
      <c r="EO850" s="8"/>
      <c r="EP850" s="8"/>
      <c r="EQ850" s="8"/>
      <c r="ER850" s="8"/>
      <c r="ES850" s="8"/>
      <c r="ET850" s="8"/>
      <c r="EU850" s="8"/>
      <c r="EV850" s="8"/>
      <c r="EW850" s="8"/>
      <c r="EX850" s="8"/>
      <c r="EY850" s="8"/>
      <c r="EZ850" s="8"/>
      <c r="FA850" s="8"/>
      <c r="FB850" s="8"/>
      <c r="FC850" s="8"/>
      <c r="FD850" s="8"/>
      <c r="FE850" s="8"/>
      <c r="FF850" s="8"/>
      <c r="FG850" s="8"/>
      <c r="FH850" s="8"/>
      <c r="FI850" s="8"/>
      <c r="FJ850" s="8"/>
    </row>
    <row r="851" spans="1:166" x14ac:dyDescent="0.25">
      <c r="A851" t="s">
        <v>138</v>
      </c>
      <c r="C851" s="6">
        <v>39994</v>
      </c>
      <c r="D851" s="5">
        <v>10</v>
      </c>
      <c r="E851" s="6" t="s">
        <v>108</v>
      </c>
      <c r="F851" t="s">
        <v>16</v>
      </c>
      <c r="G851">
        <v>174</v>
      </c>
      <c r="H851" t="s">
        <v>116</v>
      </c>
      <c r="I851" s="7">
        <v>8.3000000000000007</v>
      </c>
      <c r="J851">
        <v>750</v>
      </c>
      <c r="K851" s="5">
        <f t="shared" si="13"/>
        <v>160.64257028112448</v>
      </c>
      <c r="L851" s="5"/>
      <c r="M851" s="8"/>
      <c r="N851" s="8"/>
      <c r="O851" s="8"/>
      <c r="P851" s="8"/>
      <c r="Q851" s="5"/>
      <c r="R851" s="5"/>
      <c r="S851" s="5"/>
      <c r="T851" s="5"/>
      <c r="U851" s="5"/>
      <c r="V851" s="5"/>
      <c r="W851" s="5"/>
      <c r="X851" s="8"/>
      <c r="Y851" s="8"/>
      <c r="Z851" s="8"/>
      <c r="AA851" s="8"/>
      <c r="AB851" s="8"/>
      <c r="AC851" s="5"/>
      <c r="AD851" s="8"/>
      <c r="AE851" s="8"/>
      <c r="AF851" s="8"/>
      <c r="AG851" s="8"/>
      <c r="AH851" s="8"/>
      <c r="AI851" s="8"/>
      <c r="AJ851" s="5"/>
      <c r="AK851" s="8"/>
      <c r="AL851" s="8"/>
      <c r="AM851" s="8"/>
      <c r="AN851" s="8"/>
      <c r="AO851" s="8"/>
      <c r="AP851" s="8"/>
      <c r="AQ851" s="9"/>
      <c r="AR851" s="8"/>
      <c r="AS851" s="8"/>
      <c r="AT851" s="8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>
        <v>747.32348471236548</v>
      </c>
      <c r="BH851" s="5"/>
      <c r="BI851" s="8"/>
      <c r="BJ851" s="5"/>
      <c r="BK851" s="5"/>
      <c r="BL851" s="5"/>
      <c r="BM851" s="8"/>
      <c r="BN851" s="8"/>
      <c r="BO851" s="7">
        <v>37.888805883427914</v>
      </c>
      <c r="BP851" s="5">
        <v>283.15194444393723</v>
      </c>
      <c r="BQ851" s="5"/>
      <c r="BR851" s="5"/>
      <c r="BS851" s="5"/>
      <c r="BT851" s="7">
        <v>12.473653940261553</v>
      </c>
      <c r="BU851" s="7"/>
      <c r="BV851" s="7"/>
      <c r="BW851" s="7"/>
      <c r="BX851" s="7"/>
      <c r="BY851" s="7"/>
      <c r="BZ851" s="7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8"/>
      <c r="CL851" s="5"/>
      <c r="CM851" s="5"/>
      <c r="CN851" s="8"/>
      <c r="CO851" s="5"/>
      <c r="CP851" s="5"/>
      <c r="CQ851" s="5"/>
      <c r="CR851" s="8"/>
      <c r="CS851" s="8"/>
      <c r="CT851" s="8"/>
      <c r="CU851" s="8"/>
      <c r="CV851" s="8"/>
      <c r="CW851" s="8"/>
      <c r="CX851" s="8"/>
      <c r="CY851" s="8"/>
      <c r="CZ851" s="8"/>
      <c r="DA851" s="8"/>
      <c r="DB851" s="8"/>
      <c r="DC851" s="8"/>
      <c r="DD851" s="8"/>
      <c r="DE851" s="8"/>
      <c r="DF851" s="8"/>
      <c r="DG851" s="8"/>
      <c r="DH851" s="8"/>
      <c r="DI851" s="8"/>
      <c r="DJ851" s="8"/>
      <c r="DK851" s="8"/>
      <c r="DL851" s="8"/>
      <c r="DM851" s="8"/>
      <c r="DN851" s="8"/>
      <c r="DO851" s="8"/>
      <c r="DP851" s="8"/>
      <c r="DQ851" s="8"/>
      <c r="DR851" s="8"/>
      <c r="DS851" s="8"/>
      <c r="DT851" s="8"/>
      <c r="DU851" s="8"/>
      <c r="DV851" s="8"/>
      <c r="DW851" s="8"/>
      <c r="DX851" s="8"/>
      <c r="DY851" s="8"/>
      <c r="DZ851" s="8"/>
      <c r="EA851" s="8"/>
      <c r="EB851" s="8"/>
      <c r="EC851" s="8"/>
      <c r="ED851" s="8"/>
      <c r="EE851" s="8"/>
      <c r="EF851" s="8"/>
      <c r="EG851" s="8"/>
      <c r="EH851" s="8"/>
      <c r="EI851" s="8"/>
      <c r="EJ851" s="8"/>
      <c r="EK851" s="8"/>
      <c r="EL851" s="8"/>
      <c r="EM851" s="8"/>
      <c r="EN851" s="8"/>
      <c r="EO851" s="8"/>
      <c r="EP851" s="8"/>
      <c r="EQ851" s="8"/>
      <c r="ER851" s="8"/>
      <c r="ES851" s="8"/>
      <c r="ET851" s="8"/>
      <c r="EU851" s="8"/>
      <c r="EV851" s="8"/>
      <c r="EW851" s="8"/>
      <c r="EX851" s="8"/>
      <c r="EY851" s="8"/>
      <c r="EZ851" s="8"/>
      <c r="FA851" s="8"/>
      <c r="FB851" s="8"/>
      <c r="FC851" s="8"/>
      <c r="FD851" s="8"/>
      <c r="FE851" s="8"/>
      <c r="FF851" s="8"/>
      <c r="FG851" s="8"/>
      <c r="FH851" s="8"/>
      <c r="FI851" s="8"/>
      <c r="FJ851" s="8"/>
    </row>
    <row r="852" spans="1:166" x14ac:dyDescent="0.25">
      <c r="A852" t="s">
        <v>138</v>
      </c>
      <c r="C852" s="6">
        <v>39995</v>
      </c>
      <c r="D852" s="5"/>
      <c r="E852" s="6"/>
      <c r="G852">
        <v>175</v>
      </c>
      <c r="H852" t="s">
        <v>116</v>
      </c>
      <c r="I852" s="7">
        <v>8.3000000000000007</v>
      </c>
      <c r="J852">
        <v>750</v>
      </c>
      <c r="K852" s="5">
        <f t="shared" si="13"/>
        <v>160.64257028112448</v>
      </c>
      <c r="L852" s="5"/>
      <c r="M852" s="8"/>
      <c r="N852" s="8"/>
      <c r="O852" s="8"/>
      <c r="P852" s="8"/>
      <c r="Q852" s="5"/>
      <c r="R852" s="5"/>
      <c r="S852" s="5"/>
      <c r="T852" s="5"/>
      <c r="U852" s="5"/>
      <c r="V852" s="5"/>
      <c r="W852" s="5"/>
      <c r="X852" s="8"/>
      <c r="Y852" s="8"/>
      <c r="Z852" s="8"/>
      <c r="AA852" s="8"/>
      <c r="AB852" s="8"/>
      <c r="AC852" s="5"/>
      <c r="AD852" s="8"/>
      <c r="AE852" s="8"/>
      <c r="AF852" s="8"/>
      <c r="AG852" s="8"/>
      <c r="AH852" s="8"/>
      <c r="AI852" s="8"/>
      <c r="AJ852" s="5"/>
      <c r="AK852" s="8"/>
      <c r="AL852" s="8"/>
      <c r="AM852" s="8"/>
      <c r="AN852" s="8"/>
      <c r="AO852" s="8"/>
      <c r="AP852" s="8"/>
      <c r="AQ852" s="9"/>
      <c r="AR852" s="8"/>
      <c r="AS852" s="8"/>
      <c r="AT852" s="8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8"/>
      <c r="BJ852" s="5"/>
      <c r="BK852" s="5"/>
      <c r="BL852" s="5"/>
      <c r="BM852" s="8"/>
      <c r="BN852" s="8"/>
      <c r="BO852" s="7"/>
      <c r="BP852" s="5"/>
      <c r="BQ852" s="5"/>
      <c r="BR852" s="5"/>
      <c r="BS852" s="5"/>
      <c r="BT852" s="7"/>
      <c r="BU852" s="7"/>
      <c r="BV852" s="7"/>
      <c r="BW852" s="7"/>
      <c r="BX852" s="7"/>
      <c r="BY852" s="7"/>
      <c r="BZ852" s="7"/>
      <c r="CA852" s="5"/>
      <c r="CB852" s="5"/>
      <c r="CC852" s="5"/>
      <c r="CD852" s="5"/>
      <c r="CE852" s="5"/>
      <c r="CF852" s="5"/>
      <c r="CG852" s="5"/>
      <c r="CH852" s="5"/>
      <c r="CI852" s="5"/>
      <c r="CJ852" s="5">
        <v>100</v>
      </c>
      <c r="CK852" s="8">
        <v>4.5359999999999996</v>
      </c>
      <c r="CL852" s="5"/>
      <c r="CM852" s="5"/>
      <c r="CN852" s="8"/>
      <c r="CO852" s="5"/>
      <c r="CP852" s="5"/>
      <c r="CQ852" s="5"/>
      <c r="CR852" s="8"/>
      <c r="CS852" s="8"/>
      <c r="CT852" s="8"/>
      <c r="CU852" s="8"/>
      <c r="CV852" s="8"/>
      <c r="CW852" s="8"/>
      <c r="CX852" s="8"/>
      <c r="CY852" s="8"/>
      <c r="CZ852" s="8"/>
      <c r="DA852" s="8"/>
      <c r="DB852" s="8"/>
      <c r="DC852" s="8"/>
      <c r="DD852" s="8"/>
      <c r="DE852" s="8"/>
      <c r="DF852" s="8"/>
      <c r="DG852" s="8"/>
      <c r="DH852" s="8"/>
      <c r="DI852" s="8"/>
      <c r="DJ852" s="8"/>
      <c r="DK852" s="8"/>
      <c r="DL852" s="8"/>
      <c r="DM852" s="8"/>
      <c r="DN852" s="8"/>
      <c r="DO852" s="8"/>
      <c r="DP852" s="8"/>
      <c r="DQ852" s="8"/>
      <c r="DR852" s="8"/>
      <c r="DS852" s="8"/>
      <c r="DT852" s="8"/>
      <c r="DU852" s="8"/>
      <c r="DV852" s="8"/>
      <c r="DW852" s="8"/>
      <c r="DX852" s="8"/>
      <c r="DY852" s="8"/>
      <c r="DZ852" s="8"/>
      <c r="EA852" s="8"/>
      <c r="EB852" s="8"/>
      <c r="EC852" s="8"/>
      <c r="ED852" s="8"/>
      <c r="EE852" s="8"/>
      <c r="EF852" s="8"/>
      <c r="EG852" s="8"/>
      <c r="EH852" s="8"/>
      <c r="EI852" s="8"/>
      <c r="EJ852" s="8"/>
      <c r="EK852" s="8"/>
      <c r="EL852" s="8"/>
      <c r="EM852" s="8"/>
      <c r="EN852" s="8"/>
      <c r="EO852" s="8"/>
      <c r="EP852" s="8"/>
      <c r="EQ852" s="8"/>
      <c r="ER852" s="8"/>
      <c r="ES852" s="8"/>
      <c r="ET852" s="8"/>
      <c r="EU852" s="8"/>
      <c r="EV852" s="8"/>
      <c r="EW852" s="8"/>
      <c r="EX852" s="8"/>
      <c r="EY852" s="8"/>
      <c r="EZ852" s="8"/>
      <c r="FA852" s="8"/>
      <c r="FB852" s="8"/>
      <c r="FC852" s="8"/>
      <c r="FD852" s="8"/>
      <c r="FE852" s="8"/>
      <c r="FF852" s="8"/>
      <c r="FG852" s="8"/>
      <c r="FH852" s="8"/>
      <c r="FI852" s="8"/>
      <c r="FJ852" s="8"/>
    </row>
    <row r="853" spans="1:166" x14ac:dyDescent="0.25">
      <c r="A853" t="s">
        <v>140</v>
      </c>
      <c r="C853" s="6">
        <v>39820</v>
      </c>
      <c r="D853" s="5">
        <v>1</v>
      </c>
      <c r="E853" s="6" t="s">
        <v>209</v>
      </c>
      <c r="F853" t="s">
        <v>10</v>
      </c>
      <c r="G853" s="5">
        <v>0</v>
      </c>
      <c r="H853" t="s">
        <v>117</v>
      </c>
      <c r="I853" s="7">
        <v>8.3000000000000007</v>
      </c>
      <c r="J853">
        <v>750</v>
      </c>
      <c r="K853" s="5">
        <f t="shared" si="13"/>
        <v>160.64257028112448</v>
      </c>
      <c r="L853" s="5"/>
      <c r="M853" s="8"/>
      <c r="N853" s="8"/>
      <c r="O853" s="8"/>
      <c r="P853" s="8"/>
      <c r="Q853" s="5"/>
      <c r="R853" s="5"/>
      <c r="S853" s="5"/>
      <c r="T853" s="5"/>
      <c r="U853" s="5"/>
      <c r="V853" s="5"/>
      <c r="W853" s="5"/>
      <c r="X853" s="8"/>
      <c r="Y853" s="8"/>
      <c r="Z853" s="8"/>
      <c r="AA853" s="8"/>
      <c r="AB853" s="8"/>
      <c r="AC853" s="5"/>
      <c r="AD853" s="8"/>
      <c r="AE853" s="8"/>
      <c r="AF853" s="8"/>
      <c r="AG853" s="8"/>
      <c r="AH853" s="8"/>
      <c r="AI853" s="8"/>
      <c r="AJ853" s="5"/>
      <c r="AK853" s="8"/>
      <c r="AL853" s="8"/>
      <c r="AM853" s="8"/>
      <c r="AN853" s="8"/>
      <c r="AO853" s="8"/>
      <c r="AP853" s="8"/>
      <c r="AQ853" s="9"/>
      <c r="AR853" s="8"/>
      <c r="AS853" s="8"/>
      <c r="AT853" s="8"/>
      <c r="AU853" s="5">
        <v>0</v>
      </c>
      <c r="AV853" s="5"/>
      <c r="AW853" s="5"/>
      <c r="AX853" s="5"/>
      <c r="AY853" s="5">
        <v>0</v>
      </c>
      <c r="AZ853" s="5"/>
      <c r="BA853" s="5"/>
      <c r="BB853" s="5"/>
      <c r="BC853" s="5"/>
      <c r="BD853" s="5"/>
      <c r="BE853" s="5"/>
      <c r="BF853" s="5">
        <v>0</v>
      </c>
      <c r="BG853" s="5">
        <v>0</v>
      </c>
      <c r="BH853" s="5"/>
      <c r="BI853" s="8"/>
      <c r="BJ853" s="5"/>
      <c r="BK853" s="5"/>
      <c r="BL853" s="5"/>
      <c r="BM853" s="8"/>
      <c r="BN853" s="8"/>
      <c r="BO853" s="7"/>
      <c r="BP853" s="5"/>
      <c r="BQ853" s="5"/>
      <c r="BR853" s="5"/>
      <c r="BS853" s="5"/>
      <c r="BT853" s="7"/>
      <c r="BU853" s="7"/>
      <c r="BV853" s="7"/>
      <c r="BW853" s="7"/>
      <c r="BX853" s="7"/>
      <c r="BY853" s="7"/>
      <c r="BZ853" s="7"/>
      <c r="CA853" s="5">
        <v>0</v>
      </c>
      <c r="CB853" s="5">
        <v>0</v>
      </c>
      <c r="CC853" s="5">
        <v>0</v>
      </c>
      <c r="CD853" s="5">
        <v>0</v>
      </c>
      <c r="CE853" s="5"/>
      <c r="CF853" s="5"/>
      <c r="CG853" s="5"/>
      <c r="CH853" s="5"/>
      <c r="CI853" s="5">
        <v>0</v>
      </c>
      <c r="CJ853" s="5"/>
      <c r="CK853" s="8"/>
      <c r="CL853" s="5"/>
      <c r="CM853" s="5"/>
      <c r="CN853" s="8"/>
      <c r="CO853" s="5"/>
      <c r="CP853" s="5"/>
      <c r="CQ853" s="5"/>
      <c r="CR853" s="8"/>
      <c r="CS853" s="8"/>
      <c r="CT853" s="8"/>
      <c r="CU853" s="8"/>
      <c r="CV853" s="8"/>
      <c r="CW853" s="8"/>
      <c r="CX853" s="8"/>
      <c r="CY853" s="8"/>
      <c r="CZ853" s="8"/>
      <c r="DA853" s="8"/>
      <c r="DB853" s="8"/>
      <c r="DC853" s="8"/>
      <c r="DD853" s="8"/>
      <c r="DE853" s="8"/>
      <c r="DF853" s="8"/>
      <c r="DG853" s="8"/>
      <c r="DH853" s="8"/>
      <c r="DI853" s="8"/>
      <c r="DJ853" s="8"/>
      <c r="DK853" s="8"/>
      <c r="DL853" s="8"/>
      <c r="DM853" s="8"/>
      <c r="DN853" s="8"/>
      <c r="DO853" s="8"/>
      <c r="DP853" s="8"/>
      <c r="DQ853" s="8"/>
      <c r="DR853" s="8"/>
      <c r="DS853" s="8"/>
      <c r="DT853" s="8"/>
      <c r="DU853" s="8"/>
      <c r="DV853" s="8"/>
      <c r="DW853" s="8"/>
      <c r="DX853" s="8"/>
      <c r="DY853" s="8"/>
      <c r="DZ853" s="8"/>
      <c r="EA853" s="8"/>
      <c r="EB853" s="8"/>
      <c r="EC853" s="8"/>
      <c r="ED853" s="8"/>
      <c r="EE853" s="8"/>
      <c r="EF853" s="8"/>
      <c r="EG853" s="8"/>
      <c r="EH853" s="8"/>
      <c r="EI853" s="8"/>
      <c r="EJ853" s="8"/>
      <c r="EK853" s="8"/>
      <c r="EL853" s="8"/>
      <c r="EM853" s="8"/>
      <c r="EN853" s="8"/>
      <c r="EO853" s="8"/>
      <c r="EP853" s="8"/>
      <c r="EQ853" s="8"/>
      <c r="ER853" s="8"/>
      <c r="ES853" s="8"/>
      <c r="ET853" s="8"/>
      <c r="EU853" s="8"/>
      <c r="EV853" s="8"/>
      <c r="EW853" s="8"/>
      <c r="EX853" s="8"/>
      <c r="EY853" s="8"/>
      <c r="EZ853" s="8"/>
      <c r="FA853" s="8"/>
      <c r="FB853" s="8"/>
      <c r="FC853" s="8"/>
      <c r="FD853" s="8"/>
      <c r="FE853" s="8"/>
      <c r="FF853" s="8"/>
      <c r="FG853" s="8"/>
      <c r="FH853" s="8"/>
      <c r="FI853" s="8"/>
      <c r="FJ853" s="8"/>
    </row>
    <row r="854" spans="1:166" x14ac:dyDescent="0.25">
      <c r="A854" t="s">
        <v>140</v>
      </c>
      <c r="C854" s="6">
        <v>39846</v>
      </c>
      <c r="D854" s="5">
        <v>4</v>
      </c>
      <c r="E854" t="s">
        <v>210</v>
      </c>
      <c r="F854" t="s">
        <v>12</v>
      </c>
      <c r="G854">
        <v>26</v>
      </c>
      <c r="H854" t="s">
        <v>117</v>
      </c>
      <c r="I854" s="7">
        <v>8.3000000000000007</v>
      </c>
      <c r="J854">
        <v>750</v>
      </c>
      <c r="K854" s="5">
        <f t="shared" si="13"/>
        <v>160.64257028112448</v>
      </c>
      <c r="L854" s="5"/>
      <c r="M854" s="8"/>
      <c r="N854" s="8"/>
      <c r="O854" s="8"/>
      <c r="P854" s="8"/>
      <c r="Q854" s="5"/>
      <c r="R854" s="5">
        <v>26</v>
      </c>
      <c r="S854" s="5"/>
      <c r="T854" s="5"/>
      <c r="U854" s="5"/>
      <c r="V854" s="5"/>
      <c r="W854" s="5"/>
      <c r="X854" s="8"/>
      <c r="Y854" s="8"/>
      <c r="Z854" s="8"/>
      <c r="AA854" s="8"/>
      <c r="AB854" s="8"/>
      <c r="AC854" s="5"/>
      <c r="AD854" s="8"/>
      <c r="AE854" s="8"/>
      <c r="AF854" s="8"/>
      <c r="AG854" s="8"/>
      <c r="AH854" s="8"/>
      <c r="AI854" s="8"/>
      <c r="AJ854" s="5"/>
      <c r="AK854" s="8"/>
      <c r="AL854" s="8"/>
      <c r="AM854" s="8"/>
      <c r="AN854" s="8"/>
      <c r="AO854" s="8"/>
      <c r="AP854" s="8"/>
      <c r="AQ854" s="9"/>
      <c r="AR854" s="8"/>
      <c r="AS854" s="8"/>
      <c r="AT854" s="8"/>
      <c r="AU854" s="5">
        <v>0</v>
      </c>
      <c r="AV854" s="5"/>
      <c r="AW854" s="5"/>
      <c r="AX854" s="5"/>
      <c r="AY854" s="5">
        <v>0</v>
      </c>
      <c r="AZ854" s="5"/>
      <c r="BA854" s="5"/>
      <c r="BB854" s="5"/>
      <c r="BC854" s="5"/>
      <c r="BD854" s="5"/>
      <c r="BE854" s="5"/>
      <c r="BF854" s="5">
        <v>0</v>
      </c>
      <c r="BG854" s="5">
        <v>0</v>
      </c>
      <c r="BH854" s="5"/>
      <c r="BI854" s="8"/>
      <c r="BJ854" s="5"/>
      <c r="BK854" s="5"/>
      <c r="BL854" s="5"/>
      <c r="BM854" s="8"/>
      <c r="BN854" s="8"/>
      <c r="BO854" s="7"/>
      <c r="BP854" s="5"/>
      <c r="BQ854" s="5"/>
      <c r="BR854" s="5"/>
      <c r="BS854" s="5"/>
      <c r="BT854" s="7"/>
      <c r="BU854" s="7"/>
      <c r="BV854" s="7"/>
      <c r="BW854" s="7"/>
      <c r="BX854" s="7"/>
      <c r="BY854" s="7"/>
      <c r="BZ854" s="7"/>
      <c r="CA854" s="5">
        <v>0</v>
      </c>
      <c r="CB854" s="5">
        <v>0</v>
      </c>
      <c r="CC854" s="5">
        <v>0</v>
      </c>
      <c r="CD854" s="5">
        <v>0</v>
      </c>
      <c r="CE854" s="5"/>
      <c r="CF854" s="5"/>
      <c r="CG854" s="5"/>
      <c r="CH854" s="5"/>
      <c r="CI854" s="5">
        <v>0</v>
      </c>
      <c r="CJ854" s="5"/>
      <c r="CK854" s="8"/>
      <c r="CL854" s="5"/>
      <c r="CM854" s="5"/>
      <c r="CN854" s="8"/>
      <c r="CO854" s="5"/>
      <c r="CP854" s="5"/>
      <c r="CQ854" s="5"/>
      <c r="CR854" s="8"/>
      <c r="CS854" s="8"/>
      <c r="CT854" s="8"/>
      <c r="CU854" s="8"/>
      <c r="CV854" s="8"/>
      <c r="CW854" s="8"/>
      <c r="CX854" s="8"/>
      <c r="CY854" s="8"/>
      <c r="CZ854" s="8"/>
      <c r="DA854" s="8"/>
      <c r="DB854" s="8"/>
      <c r="DC854" s="8"/>
      <c r="DD854" s="8"/>
      <c r="DE854" s="8"/>
      <c r="DF854" s="8"/>
      <c r="DG854" s="8"/>
      <c r="DH854" s="8"/>
      <c r="DI854" s="8"/>
      <c r="DJ854" s="8"/>
      <c r="DK854" s="8"/>
      <c r="DL854" s="8"/>
      <c r="DM854" s="8"/>
      <c r="DN854" s="8"/>
      <c r="DO854" s="8"/>
      <c r="DP854" s="8"/>
      <c r="DQ854" s="8"/>
      <c r="DR854" s="8"/>
      <c r="DS854" s="8"/>
      <c r="DT854" s="8"/>
      <c r="DU854" s="8"/>
      <c r="DV854" s="8"/>
      <c r="DW854" s="8"/>
      <c r="DX854" s="8"/>
      <c r="DY854" s="8"/>
      <c r="DZ854" s="8"/>
      <c r="EA854" s="8"/>
      <c r="EB854" s="8"/>
      <c r="EC854" s="8"/>
      <c r="ED854" s="8"/>
      <c r="EE854" s="8"/>
      <c r="EF854" s="8"/>
      <c r="EG854" s="8"/>
      <c r="EH854" s="8"/>
      <c r="EI854" s="8"/>
      <c r="EJ854" s="8"/>
      <c r="EK854" s="8"/>
      <c r="EL854" s="8"/>
      <c r="EM854" s="8"/>
      <c r="EN854" s="8"/>
      <c r="EO854" s="8"/>
      <c r="EP854" s="8"/>
      <c r="EQ854" s="8"/>
      <c r="ER854" s="8"/>
      <c r="ES854" s="8"/>
      <c r="ET854" s="8"/>
      <c r="EU854" s="8"/>
      <c r="EV854" s="8"/>
      <c r="EW854" s="8"/>
      <c r="EX854" s="8"/>
      <c r="EY854" s="8"/>
      <c r="EZ854" s="8"/>
      <c r="FA854" s="8"/>
      <c r="FB854" s="8"/>
      <c r="FC854" s="8"/>
      <c r="FD854" s="8"/>
      <c r="FE854" s="8"/>
      <c r="FF854" s="8"/>
      <c r="FG854" s="8"/>
      <c r="FH854" s="8"/>
      <c r="FI854" s="8"/>
      <c r="FJ854" s="8"/>
    </row>
    <row r="855" spans="1:166" x14ac:dyDescent="0.25">
      <c r="A855" t="s">
        <v>140</v>
      </c>
      <c r="C855" s="6">
        <v>39848</v>
      </c>
      <c r="D855" s="5"/>
      <c r="E855" s="6"/>
      <c r="G855">
        <v>28</v>
      </c>
      <c r="H855" t="s">
        <v>117</v>
      </c>
      <c r="I855" s="7">
        <v>8.3000000000000007</v>
      </c>
      <c r="J855">
        <v>750</v>
      </c>
      <c r="K855" s="5">
        <f t="shared" si="13"/>
        <v>160.64257028112448</v>
      </c>
      <c r="L855" s="5"/>
      <c r="M855" s="8"/>
      <c r="N855" s="7">
        <v>6.7</v>
      </c>
      <c r="O855" s="7"/>
      <c r="P855" s="7"/>
      <c r="Q855" s="5"/>
      <c r="R855" s="5"/>
      <c r="S855" s="5"/>
      <c r="T855" s="5"/>
      <c r="U855" s="5"/>
      <c r="V855" s="5"/>
      <c r="W855" s="5"/>
      <c r="X855" s="8"/>
      <c r="Y855" s="8"/>
      <c r="Z855" s="8"/>
      <c r="AA855" s="8"/>
      <c r="AB855" s="8"/>
      <c r="AC855" s="5"/>
      <c r="AD855" s="8"/>
      <c r="AE855" s="8"/>
      <c r="AF855" s="8"/>
      <c r="AG855" s="8"/>
      <c r="AH855" s="8"/>
      <c r="AI855" s="8"/>
      <c r="AJ855" s="5"/>
      <c r="AK855" s="8"/>
      <c r="AL855" s="8"/>
      <c r="AM855" s="8"/>
      <c r="AN855" s="8"/>
      <c r="AO855" s="8"/>
      <c r="AP855" s="8"/>
      <c r="AQ855" s="9"/>
      <c r="AR855" s="8"/>
      <c r="AS855" s="8"/>
      <c r="AT855" s="8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8"/>
      <c r="BJ855" s="5"/>
      <c r="BK855" s="5"/>
      <c r="BL855" s="5"/>
      <c r="BM855" s="8"/>
      <c r="BN855" s="8"/>
      <c r="BO855" s="7"/>
      <c r="BP855" s="5"/>
      <c r="BQ855" s="5"/>
      <c r="BR855" s="5"/>
      <c r="BS855" s="5"/>
      <c r="BT855" s="7"/>
      <c r="BU855" s="7"/>
      <c r="BV855" s="7"/>
      <c r="BW855" s="7"/>
      <c r="BX855" s="7"/>
      <c r="BY855" s="7"/>
      <c r="BZ855" s="7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8"/>
      <c r="CL855" s="5"/>
      <c r="CM855" s="5"/>
      <c r="CN855" s="8"/>
      <c r="CO855" s="5"/>
      <c r="CP855" s="5"/>
      <c r="CQ855" s="5"/>
      <c r="CR855" s="8"/>
      <c r="CS855" s="8"/>
      <c r="CT855" s="8"/>
      <c r="CU855" s="8"/>
      <c r="CV855" s="8"/>
      <c r="CW855" s="8"/>
      <c r="CX855" s="8"/>
      <c r="CY855" s="8"/>
      <c r="CZ855" s="8"/>
      <c r="DA855" s="8"/>
      <c r="DB855" s="8"/>
      <c r="DC855" s="8"/>
      <c r="DD855" s="8"/>
      <c r="DE855" s="8"/>
      <c r="DF855" s="8"/>
      <c r="DG855" s="8"/>
      <c r="DH855" s="8"/>
      <c r="DI855" s="8"/>
      <c r="DJ855" s="8"/>
      <c r="DK855" s="8"/>
      <c r="DL855" s="8"/>
      <c r="DM855" s="8"/>
      <c r="DN855" s="8"/>
      <c r="DO855" s="8"/>
      <c r="DP855" s="8"/>
      <c r="DQ855" s="8"/>
      <c r="DR855" s="8"/>
      <c r="DS855" s="8"/>
      <c r="DT855" s="8"/>
      <c r="DU855" s="8"/>
      <c r="DV855" s="8"/>
      <c r="DW855" s="8"/>
      <c r="DX855" s="8"/>
      <c r="DY855" s="8"/>
      <c r="DZ855" s="8"/>
      <c r="EA855" s="8"/>
      <c r="EB855" s="8"/>
      <c r="EC855" s="8"/>
      <c r="ED855" s="8"/>
      <c r="EE855" s="8"/>
      <c r="EF855" s="8"/>
      <c r="EG855" s="8"/>
      <c r="EH855" s="8"/>
      <c r="EI855" s="8"/>
      <c r="EJ855" s="8"/>
      <c r="EK855" s="8"/>
      <c r="EL855" s="8"/>
      <c r="EM855" s="8"/>
      <c r="EN855" s="8"/>
      <c r="EO855" s="8"/>
      <c r="EP855" s="8"/>
      <c r="EQ855" s="8"/>
      <c r="ER855" s="8"/>
      <c r="ES855" s="8"/>
      <c r="ET855" s="8"/>
      <c r="EU855" s="8"/>
      <c r="EV855" s="8"/>
      <c r="EW855" s="8"/>
      <c r="EX855" s="8"/>
      <c r="EY855" s="8"/>
      <c r="EZ855" s="8"/>
      <c r="FA855" s="8"/>
      <c r="FB855" s="8"/>
      <c r="FC855" s="8"/>
      <c r="FD855" s="8"/>
      <c r="FE855" s="8"/>
      <c r="FF855" s="8"/>
      <c r="FG855" s="8"/>
      <c r="FH855" s="8"/>
      <c r="FI855" s="8"/>
      <c r="FJ855" s="8"/>
    </row>
    <row r="856" spans="1:166" x14ac:dyDescent="0.25">
      <c r="A856" t="s">
        <v>140</v>
      </c>
      <c r="C856" s="6">
        <v>39854</v>
      </c>
      <c r="D856" s="5"/>
      <c r="E856" s="6"/>
      <c r="G856">
        <v>34</v>
      </c>
      <c r="H856" t="s">
        <v>117</v>
      </c>
      <c r="I856" s="7">
        <v>8.3000000000000007</v>
      </c>
      <c r="J856">
        <v>750</v>
      </c>
      <c r="K856" s="5">
        <f t="shared" si="13"/>
        <v>160.64257028112448</v>
      </c>
      <c r="L856" s="5"/>
      <c r="M856" s="8"/>
      <c r="N856" s="7">
        <v>7.95</v>
      </c>
      <c r="O856" s="7"/>
      <c r="P856" s="7"/>
      <c r="Q856" s="5"/>
      <c r="R856" s="5"/>
      <c r="S856" s="5"/>
      <c r="T856" s="5"/>
      <c r="U856" s="5"/>
      <c r="V856" s="5"/>
      <c r="W856" s="5"/>
      <c r="X856" s="8"/>
      <c r="Y856" s="8"/>
      <c r="Z856" s="8"/>
      <c r="AA856" s="8"/>
      <c r="AB856" s="8"/>
      <c r="AC856" s="5"/>
      <c r="AD856" s="8"/>
      <c r="AE856" s="8"/>
      <c r="AF856" s="8"/>
      <c r="AG856" s="8"/>
      <c r="AH856" s="8"/>
      <c r="AI856" s="8"/>
      <c r="AJ856" s="5"/>
      <c r="AK856" s="8"/>
      <c r="AL856" s="8"/>
      <c r="AM856" s="8"/>
      <c r="AN856" s="8"/>
      <c r="AO856" s="8"/>
      <c r="AP856" s="8"/>
      <c r="AQ856" s="9"/>
      <c r="AR856" s="8"/>
      <c r="AS856" s="8"/>
      <c r="AT856" s="8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8"/>
      <c r="BJ856" s="5"/>
      <c r="BK856" s="5"/>
      <c r="BL856" s="5"/>
      <c r="BM856" s="8"/>
      <c r="BN856" s="8"/>
      <c r="BO856" s="7"/>
      <c r="BP856" s="5"/>
      <c r="BQ856" s="5"/>
      <c r="BR856" s="5"/>
      <c r="BS856" s="5"/>
      <c r="BT856" s="7"/>
      <c r="BU856" s="7"/>
      <c r="BV856" s="7"/>
      <c r="BW856" s="7"/>
      <c r="BX856" s="7"/>
      <c r="BY856" s="7"/>
      <c r="BZ856" s="7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8"/>
      <c r="CL856" s="5"/>
      <c r="CM856" s="5"/>
      <c r="CN856" s="8"/>
      <c r="CO856" s="5"/>
      <c r="CP856" s="5"/>
      <c r="CQ856" s="5"/>
      <c r="CR856" s="8"/>
      <c r="CS856" s="8"/>
      <c r="CT856" s="8"/>
      <c r="CU856" s="8"/>
      <c r="CV856" s="8"/>
      <c r="CW856" s="8"/>
      <c r="CX856" s="8"/>
      <c r="CY856" s="8"/>
      <c r="CZ856" s="8"/>
      <c r="DA856" s="8"/>
      <c r="DB856" s="8"/>
      <c r="DC856" s="8"/>
      <c r="DD856" s="8"/>
      <c r="DE856" s="8"/>
      <c r="DF856" s="8"/>
      <c r="DG856" s="8"/>
      <c r="DH856" s="8"/>
      <c r="DI856" s="8"/>
      <c r="DJ856" s="8"/>
      <c r="DK856" s="8"/>
      <c r="DL856" s="8"/>
      <c r="DM856" s="8"/>
      <c r="DN856" s="8"/>
      <c r="DO856" s="8"/>
      <c r="DP856" s="8"/>
      <c r="DQ856" s="8"/>
      <c r="DR856" s="8"/>
      <c r="DS856" s="8"/>
      <c r="DT856" s="8"/>
      <c r="DU856" s="8"/>
      <c r="DV856" s="8"/>
      <c r="DW856" s="8"/>
      <c r="DX856" s="8"/>
      <c r="DY856" s="8"/>
      <c r="DZ856" s="8"/>
      <c r="EA856" s="8"/>
      <c r="EB856" s="8"/>
      <c r="EC856" s="8"/>
      <c r="ED856" s="8"/>
      <c r="EE856" s="8"/>
      <c r="EF856" s="8"/>
      <c r="EG856" s="8"/>
      <c r="EH856" s="8"/>
      <c r="EI856" s="8"/>
      <c r="EJ856" s="8"/>
      <c r="EK856" s="8"/>
      <c r="EL856" s="8"/>
      <c r="EM856" s="8"/>
      <c r="EN856" s="8"/>
      <c r="EO856" s="8"/>
      <c r="EP856" s="8"/>
      <c r="EQ856" s="8"/>
      <c r="ER856" s="8"/>
      <c r="ES856" s="8"/>
      <c r="ET856" s="8"/>
      <c r="EU856" s="8"/>
      <c r="EV856" s="8"/>
      <c r="EW856" s="8"/>
      <c r="EX856" s="8"/>
      <c r="EY856" s="8"/>
      <c r="EZ856" s="8"/>
      <c r="FA856" s="8"/>
      <c r="FB856" s="8"/>
      <c r="FC856" s="8"/>
      <c r="FD856" s="8"/>
      <c r="FE856" s="8"/>
      <c r="FF856" s="8"/>
      <c r="FG856" s="8"/>
      <c r="FH856" s="8"/>
      <c r="FI856" s="8"/>
      <c r="FJ856" s="8"/>
    </row>
    <row r="857" spans="1:166" x14ac:dyDescent="0.25">
      <c r="A857" t="s">
        <v>140</v>
      </c>
      <c r="C857" s="6">
        <v>39860</v>
      </c>
      <c r="D857" s="5"/>
      <c r="E857" s="6"/>
      <c r="G857">
        <v>40</v>
      </c>
      <c r="H857" t="s">
        <v>117</v>
      </c>
      <c r="I857" s="7">
        <v>8.3000000000000007</v>
      </c>
      <c r="J857">
        <v>750</v>
      </c>
      <c r="K857" s="5">
        <f t="shared" si="13"/>
        <v>160.64257028112448</v>
      </c>
      <c r="L857" s="5"/>
      <c r="M857" s="8"/>
      <c r="N857" s="7">
        <v>11.35</v>
      </c>
      <c r="O857" s="7"/>
      <c r="P857" s="7"/>
      <c r="Q857" s="5"/>
      <c r="R857" s="5"/>
      <c r="S857" s="5"/>
      <c r="T857" s="5"/>
      <c r="U857" s="5"/>
      <c r="V857" s="5"/>
      <c r="W857" s="5"/>
      <c r="X857" s="8"/>
      <c r="Y857" s="8"/>
      <c r="Z857" s="8"/>
      <c r="AA857" s="8"/>
      <c r="AB857" s="8"/>
      <c r="AC857" s="5"/>
      <c r="AD857" s="8"/>
      <c r="AE857" s="8"/>
      <c r="AF857" s="8"/>
      <c r="AG857" s="8"/>
      <c r="AH857" s="8"/>
      <c r="AI857" s="8"/>
      <c r="AJ857" s="5"/>
      <c r="AK857" s="8"/>
      <c r="AL857" s="8"/>
      <c r="AM857" s="8"/>
      <c r="AN857" s="8"/>
      <c r="AO857" s="8"/>
      <c r="AP857" s="8"/>
      <c r="AQ857" s="9"/>
      <c r="AR857" s="8"/>
      <c r="AS857" s="8"/>
      <c r="AT857" s="8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8"/>
      <c r="BJ857" s="5"/>
      <c r="BK857" s="5"/>
      <c r="BL857" s="5"/>
      <c r="BM857" s="8"/>
      <c r="BN857" s="8"/>
      <c r="BO857" s="7"/>
      <c r="BP857" s="5"/>
      <c r="BQ857" s="5"/>
      <c r="BR857" s="5"/>
      <c r="BS857" s="5"/>
      <c r="BT857" s="7"/>
      <c r="BU857" s="7"/>
      <c r="BV857" s="7"/>
      <c r="BW857" s="7"/>
      <c r="BX857" s="7"/>
      <c r="BY857" s="7"/>
      <c r="BZ857" s="7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8"/>
      <c r="CL857" s="5"/>
      <c r="CM857" s="5"/>
      <c r="CN857" s="8"/>
      <c r="CO857" s="5"/>
      <c r="CP857" s="5"/>
      <c r="CQ857" s="5"/>
      <c r="CR857" s="8"/>
      <c r="CS857" s="8"/>
      <c r="CT857" s="8"/>
      <c r="CU857" s="8"/>
      <c r="CV857" s="8"/>
      <c r="CW857" s="8"/>
      <c r="CX857" s="8"/>
      <c r="CY857" s="8"/>
      <c r="CZ857" s="8"/>
      <c r="DA857" s="8"/>
      <c r="DB857" s="8"/>
      <c r="DC857" s="8"/>
      <c r="DD857" s="8"/>
      <c r="DE857" s="8"/>
      <c r="DF857" s="8"/>
      <c r="DG857" s="8"/>
      <c r="DH857" s="8"/>
      <c r="DI857" s="8"/>
      <c r="DJ857" s="8"/>
      <c r="DK857" s="8"/>
      <c r="DL857" s="8"/>
      <c r="DM857" s="8"/>
      <c r="DN857" s="8"/>
      <c r="DO857" s="8"/>
      <c r="DP857" s="8"/>
      <c r="DQ857" s="8"/>
      <c r="DR857" s="8"/>
      <c r="DS857" s="8"/>
      <c r="DT857" s="8"/>
      <c r="DU857" s="8"/>
      <c r="DV857" s="8"/>
      <c r="DW857" s="8"/>
      <c r="DX857" s="8"/>
      <c r="DY857" s="8"/>
      <c r="DZ857" s="8"/>
      <c r="EA857" s="8"/>
      <c r="EB857" s="8"/>
      <c r="EC857" s="8"/>
      <c r="ED857" s="8"/>
      <c r="EE857" s="8"/>
      <c r="EF857" s="8"/>
      <c r="EG857" s="8"/>
      <c r="EH857" s="8"/>
      <c r="EI857" s="8"/>
      <c r="EJ857" s="8"/>
      <c r="EK857" s="8"/>
      <c r="EL857" s="8"/>
      <c r="EM857" s="8"/>
      <c r="EN857" s="8"/>
      <c r="EO857" s="8"/>
      <c r="EP857" s="8"/>
      <c r="EQ857" s="8"/>
      <c r="ER857" s="8"/>
      <c r="ES857" s="8"/>
      <c r="ET857" s="8"/>
      <c r="EU857" s="8"/>
      <c r="EV857" s="8"/>
      <c r="EW857" s="8"/>
      <c r="EX857" s="8"/>
      <c r="EY857" s="8"/>
      <c r="EZ857" s="8"/>
      <c r="FA857" s="8"/>
      <c r="FB857" s="8"/>
      <c r="FC857" s="8"/>
      <c r="FD857" s="8"/>
      <c r="FE857" s="8"/>
      <c r="FF857" s="8"/>
      <c r="FG857" s="8"/>
      <c r="FH857" s="8"/>
      <c r="FI857" s="8"/>
      <c r="FJ857" s="8"/>
    </row>
    <row r="858" spans="1:166" x14ac:dyDescent="0.25">
      <c r="A858" t="s">
        <v>140</v>
      </c>
      <c r="C858" s="6">
        <v>39864</v>
      </c>
      <c r="D858" s="5"/>
      <c r="E858" s="6"/>
      <c r="G858">
        <v>44</v>
      </c>
      <c r="H858" t="s">
        <v>117</v>
      </c>
      <c r="I858" s="7">
        <v>8.3000000000000007</v>
      </c>
      <c r="J858">
        <v>750</v>
      </c>
      <c r="K858" s="5">
        <f t="shared" si="13"/>
        <v>160.64257028112448</v>
      </c>
      <c r="L858" s="5"/>
      <c r="M858" s="8"/>
      <c r="N858" s="8"/>
      <c r="O858" s="8"/>
      <c r="P858" s="8"/>
      <c r="Q858" s="5"/>
      <c r="R858" s="5"/>
      <c r="S858" s="5"/>
      <c r="T858" s="5"/>
      <c r="U858" s="5"/>
      <c r="V858" s="5"/>
      <c r="W858" s="5"/>
      <c r="X858" s="8"/>
      <c r="Y858" s="8"/>
      <c r="Z858" s="8"/>
      <c r="AA858" s="8"/>
      <c r="AB858" s="8"/>
      <c r="AC858" s="5"/>
      <c r="AD858" s="8"/>
      <c r="AE858" s="8"/>
      <c r="AF858" s="8"/>
      <c r="AG858" s="8"/>
      <c r="AH858" s="8"/>
      <c r="AI858" s="8"/>
      <c r="AJ858" s="5"/>
      <c r="AK858" s="8">
        <v>0.74413836679319867</v>
      </c>
      <c r="AL858" s="8"/>
      <c r="AM858" s="8"/>
      <c r="AN858" s="8"/>
      <c r="AO858" s="8"/>
      <c r="AP858" s="8"/>
      <c r="AQ858" s="9"/>
      <c r="AR858" s="8"/>
      <c r="AS858" s="8"/>
      <c r="AT858" s="8"/>
      <c r="AU858" s="5">
        <v>0</v>
      </c>
      <c r="AV858" s="5"/>
      <c r="AW858" s="5"/>
      <c r="AX858" s="5"/>
      <c r="AY858" s="5">
        <v>0</v>
      </c>
      <c r="AZ858" s="5"/>
      <c r="BA858" s="5"/>
      <c r="BB858" s="5"/>
      <c r="BC858" s="5"/>
      <c r="BD858" s="5"/>
      <c r="BE858" s="5"/>
      <c r="BF858" s="5">
        <v>0</v>
      </c>
      <c r="BG858" s="5">
        <v>0</v>
      </c>
      <c r="BH858" s="5"/>
      <c r="BI858" s="8"/>
      <c r="BJ858" s="5"/>
      <c r="BK858" s="5"/>
      <c r="BL858" s="5"/>
      <c r="BM858" s="8"/>
      <c r="BN858" s="8"/>
      <c r="BO858" s="7"/>
      <c r="BP858" s="5"/>
      <c r="BQ858" s="5"/>
      <c r="BR858" s="5"/>
      <c r="BS858" s="5"/>
      <c r="BT858" s="7"/>
      <c r="BU858" s="7"/>
      <c r="BV858" s="7"/>
      <c r="BW858" s="7"/>
      <c r="BX858" s="7"/>
      <c r="BY858" s="7"/>
      <c r="BZ858" s="7"/>
      <c r="CA858" s="5">
        <v>0</v>
      </c>
      <c r="CB858" s="5">
        <v>0</v>
      </c>
      <c r="CC858" s="5">
        <v>0</v>
      </c>
      <c r="CD858" s="5">
        <v>0</v>
      </c>
      <c r="CE858" s="5"/>
      <c r="CF858" s="5"/>
      <c r="CG858" s="5"/>
      <c r="CH858" s="5"/>
      <c r="CI858" s="5">
        <v>0</v>
      </c>
      <c r="CJ858" s="5"/>
      <c r="CK858" s="8"/>
      <c r="CL858" s="5"/>
      <c r="CM858" s="5"/>
      <c r="CN858" s="8"/>
      <c r="CO858" s="5"/>
      <c r="CP858" s="5"/>
      <c r="CQ858" s="5"/>
      <c r="CR858" s="8"/>
      <c r="CS858" s="8"/>
      <c r="CT858" s="8"/>
      <c r="CU858" s="8"/>
      <c r="CV858" s="8"/>
      <c r="CW858" s="8"/>
      <c r="CX858" s="8"/>
      <c r="CY858" s="8"/>
      <c r="CZ858" s="8"/>
      <c r="DA858" s="8"/>
      <c r="DB858" s="8"/>
      <c r="DC858" s="8"/>
      <c r="DD858" s="8"/>
      <c r="DE858" s="8"/>
      <c r="DF858" s="8"/>
      <c r="DG858" s="8"/>
      <c r="DH858" s="8"/>
      <c r="DI858" s="8"/>
      <c r="DJ858" s="8"/>
      <c r="DK858" s="8"/>
      <c r="DL858" s="8"/>
      <c r="DM858" s="8"/>
      <c r="DN858" s="8"/>
      <c r="DO858" s="8"/>
      <c r="DP858" s="8"/>
      <c r="DQ858" s="8"/>
      <c r="DR858" s="8"/>
      <c r="DS858" s="8"/>
      <c r="DT858" s="8"/>
      <c r="DU858" s="8"/>
      <c r="DV858" s="8"/>
      <c r="DW858" s="8"/>
      <c r="DX858" s="8"/>
      <c r="DY858" s="8"/>
      <c r="DZ858" s="8"/>
      <c r="EA858" s="8"/>
      <c r="EB858" s="8"/>
      <c r="EC858" s="8"/>
      <c r="ED858" s="8"/>
      <c r="EE858" s="8"/>
      <c r="EF858" s="8"/>
      <c r="EG858" s="8"/>
      <c r="EH858" s="8"/>
      <c r="EI858" s="8"/>
      <c r="EJ858" s="8"/>
      <c r="EK858" s="8"/>
      <c r="EL858" s="8"/>
      <c r="EM858" s="8"/>
      <c r="EN858" s="8"/>
      <c r="EO858" s="8"/>
      <c r="EP858" s="8"/>
      <c r="EQ858" s="8"/>
      <c r="ER858" s="8"/>
      <c r="ES858" s="8"/>
      <c r="ET858" s="8"/>
      <c r="EU858" s="8"/>
      <c r="EV858" s="8"/>
      <c r="EW858" s="8"/>
      <c r="EX858" s="8"/>
      <c r="EY858" s="8"/>
      <c r="EZ858" s="8"/>
      <c r="FA858" s="8"/>
      <c r="FB858" s="8"/>
      <c r="FC858" s="8"/>
      <c r="FD858" s="8"/>
      <c r="FE858" s="8"/>
      <c r="FF858" s="8"/>
      <c r="FG858" s="8"/>
      <c r="FH858" s="8"/>
      <c r="FI858" s="8"/>
      <c r="FJ858" s="8"/>
    </row>
    <row r="859" spans="1:166" x14ac:dyDescent="0.25">
      <c r="A859" t="s">
        <v>140</v>
      </c>
      <c r="C859" s="6">
        <v>39869</v>
      </c>
      <c r="D859" s="5"/>
      <c r="E859" s="6"/>
      <c r="G859">
        <v>49</v>
      </c>
      <c r="H859" t="s">
        <v>117</v>
      </c>
      <c r="I859" s="7">
        <v>8.3000000000000007</v>
      </c>
      <c r="J859">
        <v>750</v>
      </c>
      <c r="K859" s="5">
        <f t="shared" si="13"/>
        <v>160.64257028112448</v>
      </c>
      <c r="L859" s="5"/>
      <c r="M859" s="8"/>
      <c r="N859" s="7">
        <v>13.4</v>
      </c>
      <c r="O859" s="7"/>
      <c r="P859" s="7"/>
      <c r="Q859" s="5"/>
      <c r="R859" s="5"/>
      <c r="S859" s="5"/>
      <c r="T859" s="5"/>
      <c r="U859" s="5"/>
      <c r="V859" s="5"/>
      <c r="W859" s="5"/>
      <c r="X859" s="8"/>
      <c r="Y859" s="8"/>
      <c r="Z859" s="8"/>
      <c r="AA859" s="8"/>
      <c r="AB859" s="8"/>
      <c r="AC859" s="5"/>
      <c r="AD859" s="8"/>
      <c r="AE859" s="8"/>
      <c r="AF859" s="8"/>
      <c r="AG859" s="8"/>
      <c r="AH859" s="8"/>
      <c r="AI859" s="8"/>
      <c r="AJ859" s="5"/>
      <c r="AK859" s="8"/>
      <c r="AL859" s="8"/>
      <c r="AM859" s="8"/>
      <c r="AN859" s="8"/>
      <c r="AO859" s="8"/>
      <c r="AP859" s="8"/>
      <c r="AQ859" s="9"/>
      <c r="AR859" s="8"/>
      <c r="AS859" s="8"/>
      <c r="AT859" s="8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8"/>
      <c r="BJ859" s="5"/>
      <c r="BK859" s="5"/>
      <c r="BL859" s="5"/>
      <c r="BM859" s="8"/>
      <c r="BN859" s="8"/>
      <c r="BO859" s="7"/>
      <c r="BP859" s="5"/>
      <c r="BQ859" s="5"/>
      <c r="BR859" s="5"/>
      <c r="BS859" s="5"/>
      <c r="BT859" s="7"/>
      <c r="BU859" s="7"/>
      <c r="BV859" s="7"/>
      <c r="BW859" s="7"/>
      <c r="BX859" s="7"/>
      <c r="BY859" s="7"/>
      <c r="BZ859" s="7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8"/>
      <c r="CL859" s="5"/>
      <c r="CM859" s="5"/>
      <c r="CN859" s="8"/>
      <c r="CO859" s="5"/>
      <c r="CP859" s="5"/>
      <c r="CQ859" s="5"/>
      <c r="CR859" s="8"/>
      <c r="CS859" s="8"/>
      <c r="CT859" s="8"/>
      <c r="CU859" s="8"/>
      <c r="CV859" s="8"/>
      <c r="CW859" s="8"/>
      <c r="CX859" s="8"/>
      <c r="CY859" s="8"/>
      <c r="CZ859" s="8"/>
      <c r="DA859" s="8"/>
      <c r="DB859" s="8"/>
      <c r="DC859" s="8"/>
      <c r="DD859" s="8"/>
      <c r="DE859" s="8"/>
      <c r="DF859" s="8"/>
      <c r="DG859" s="8"/>
      <c r="DH859" s="8"/>
      <c r="DI859" s="8"/>
      <c r="DJ859" s="8"/>
      <c r="DK859" s="8"/>
      <c r="DL859" s="8"/>
      <c r="DM859" s="8"/>
      <c r="DN859" s="8"/>
      <c r="DO859" s="8"/>
      <c r="DP859" s="8"/>
      <c r="DQ859" s="8"/>
      <c r="DR859" s="8"/>
      <c r="DS859" s="8"/>
      <c r="DT859" s="8"/>
      <c r="DU859" s="8"/>
      <c r="DV859" s="8"/>
      <c r="DW859" s="8"/>
      <c r="DX859" s="8"/>
      <c r="DY859" s="8"/>
      <c r="DZ859" s="8"/>
      <c r="EA859" s="8"/>
      <c r="EB859" s="8"/>
      <c r="EC859" s="8"/>
      <c r="ED859" s="8"/>
      <c r="EE859" s="8"/>
      <c r="EF859" s="8"/>
      <c r="EG859" s="8"/>
      <c r="EH859" s="8"/>
      <c r="EI859" s="8"/>
      <c r="EJ859" s="8"/>
      <c r="EK859" s="8"/>
      <c r="EL859" s="8"/>
      <c r="EM859" s="8"/>
      <c r="EN859" s="8"/>
      <c r="EO859" s="8"/>
      <c r="EP859" s="8"/>
      <c r="EQ859" s="8"/>
      <c r="ER859" s="8"/>
      <c r="ES859" s="8"/>
      <c r="ET859" s="8"/>
      <c r="EU859" s="8"/>
      <c r="EV859" s="8"/>
      <c r="EW859" s="8"/>
      <c r="EX859" s="8"/>
      <c r="EY859" s="8"/>
      <c r="EZ859" s="8"/>
      <c r="FA859" s="8"/>
      <c r="FB859" s="8"/>
      <c r="FC859" s="8"/>
      <c r="FD859" s="8"/>
      <c r="FE859" s="8"/>
      <c r="FF859" s="8"/>
      <c r="FG859" s="8"/>
      <c r="FH859" s="8"/>
      <c r="FI859" s="8"/>
      <c r="FJ859" s="8"/>
    </row>
    <row r="860" spans="1:166" x14ac:dyDescent="0.25">
      <c r="A860" t="s">
        <v>140</v>
      </c>
      <c r="C860" s="6">
        <v>39874</v>
      </c>
      <c r="D860" s="5"/>
      <c r="E860" s="6"/>
      <c r="G860">
        <v>54</v>
      </c>
      <c r="H860" t="s">
        <v>117</v>
      </c>
      <c r="I860" s="7">
        <v>8.3000000000000007</v>
      </c>
      <c r="J860">
        <v>750</v>
      </c>
      <c r="K860" s="5">
        <f t="shared" si="13"/>
        <v>160.64257028112448</v>
      </c>
      <c r="L860" s="5"/>
      <c r="M860" s="8"/>
      <c r="N860" s="7">
        <v>13.3</v>
      </c>
      <c r="O860" s="7"/>
      <c r="P860" s="7"/>
      <c r="Q860" s="5"/>
      <c r="R860" s="5"/>
      <c r="S860" s="5"/>
      <c r="T860" s="5"/>
      <c r="U860" s="5"/>
      <c r="V860" s="5"/>
      <c r="W860" s="5"/>
      <c r="X860" s="8"/>
      <c r="Y860" s="8"/>
      <c r="Z860" s="8"/>
      <c r="AA860" s="8"/>
      <c r="AB860" s="8"/>
      <c r="AC860" s="5">
        <v>96.823934968271985</v>
      </c>
      <c r="AD860" s="8"/>
      <c r="AE860" s="8"/>
      <c r="AF860" s="8"/>
      <c r="AG860" s="8"/>
      <c r="AH860" s="8"/>
      <c r="AI860" s="8"/>
      <c r="AJ860" s="5">
        <v>95.081660779703469</v>
      </c>
      <c r="AK860" s="8">
        <v>1.2904647940390224</v>
      </c>
      <c r="AL860" s="8"/>
      <c r="AM860" s="8"/>
      <c r="AN860" s="8"/>
      <c r="AO860" s="8"/>
      <c r="AP860" s="8"/>
      <c r="AQ860" s="9">
        <f>AK860/AJ860</f>
        <v>1.3572173471274604E-2</v>
      </c>
      <c r="AR860" s="8"/>
      <c r="AS860" s="8"/>
      <c r="AT860" s="8"/>
      <c r="AU860" s="5">
        <v>5.6336837439174463</v>
      </c>
      <c r="AV860" s="5"/>
      <c r="AW860" s="5"/>
      <c r="AX860" s="5"/>
      <c r="AY860" s="5">
        <v>0</v>
      </c>
      <c r="AZ860" s="5"/>
      <c r="BA860" s="5"/>
      <c r="BB860" s="5"/>
      <c r="BC860" s="5"/>
      <c r="BD860" s="5"/>
      <c r="BE860" s="5"/>
      <c r="BF860" s="5">
        <v>0</v>
      </c>
      <c r="BG860" s="5">
        <v>0</v>
      </c>
      <c r="BH860" s="5">
        <v>5.6336837439174463</v>
      </c>
      <c r="BI860" s="8"/>
      <c r="BJ860" s="5"/>
      <c r="BK860" s="5">
        <f>AC860+AJ860+BH860</f>
        <v>197.5392794918929</v>
      </c>
      <c r="BL860" s="5"/>
      <c r="BM860" s="8">
        <f>BH860/BK860</f>
        <v>2.851930896178375E-2</v>
      </c>
      <c r="BN860" s="8"/>
      <c r="BO860" s="7"/>
      <c r="BP860" s="5"/>
      <c r="BQ860" s="5"/>
      <c r="BR860" s="5"/>
      <c r="BS860" s="5"/>
      <c r="BT860" s="7"/>
      <c r="BU860" s="7"/>
      <c r="BV860" s="7"/>
      <c r="BW860" s="7"/>
      <c r="BX860" s="8">
        <f>AC860/BK860</f>
        <v>0.49015028918461601</v>
      </c>
      <c r="BY860" s="8">
        <f>AJ860/BK860</f>
        <v>0.48133040185360026</v>
      </c>
      <c r="BZ860" s="8">
        <f>BH860/BK860</f>
        <v>2.851930896178375E-2</v>
      </c>
      <c r="CA860" s="5">
        <v>113.69490868413662</v>
      </c>
      <c r="CB860" s="5">
        <v>113.69490868413662</v>
      </c>
      <c r="CC860" s="5">
        <v>0</v>
      </c>
      <c r="CD860" s="5">
        <v>0</v>
      </c>
      <c r="CE860" s="5"/>
      <c r="CF860" s="5"/>
      <c r="CG860" s="5"/>
      <c r="CH860" s="5"/>
      <c r="CI860" s="5">
        <v>0</v>
      </c>
      <c r="CJ860" s="5"/>
      <c r="CK860" s="8"/>
      <c r="CL860" s="5"/>
      <c r="CM860" s="5"/>
      <c r="CN860" s="8"/>
      <c r="CO860" s="5"/>
      <c r="CP860" s="5"/>
      <c r="CQ860" s="5"/>
      <c r="CR860" s="8"/>
      <c r="CS860" s="8"/>
      <c r="CT860" s="8"/>
      <c r="CU860" s="8"/>
      <c r="CV860" s="8"/>
      <c r="CW860" s="8"/>
      <c r="CX860" s="8"/>
      <c r="CY860" s="8"/>
      <c r="CZ860" s="8"/>
      <c r="DA860" s="8"/>
      <c r="DB860" s="8"/>
      <c r="DC860" s="8"/>
      <c r="DD860" s="8"/>
      <c r="DE860" s="8"/>
      <c r="DF860" s="8"/>
      <c r="DG860" s="8"/>
      <c r="DH860" s="8"/>
      <c r="DI860" s="8"/>
      <c r="DJ860" s="8"/>
      <c r="DK860" s="8"/>
      <c r="DL860" s="8"/>
      <c r="DM860" s="8"/>
      <c r="DN860" s="8"/>
      <c r="DO860" s="8"/>
      <c r="DP860" s="8"/>
      <c r="DQ860" s="8"/>
      <c r="DR860" s="8"/>
      <c r="DS860" s="8"/>
      <c r="DT860" s="8"/>
      <c r="DU860" s="8"/>
      <c r="DV860" s="8"/>
      <c r="DW860" s="8"/>
      <c r="DX860" s="8"/>
      <c r="DY860" s="8"/>
      <c r="DZ860" s="8"/>
      <c r="EA860" s="8"/>
      <c r="EB860" s="8"/>
      <c r="EC860" s="8"/>
      <c r="ED860" s="8"/>
      <c r="EE860" s="8"/>
      <c r="EF860" s="8"/>
      <c r="EG860" s="8"/>
      <c r="EH860" s="8"/>
      <c r="EI860" s="8"/>
      <c r="EJ860" s="8"/>
      <c r="EK860" s="8"/>
      <c r="EL860" s="8"/>
      <c r="EM860" s="8"/>
      <c r="EN860" s="8"/>
      <c r="EO860" s="8"/>
      <c r="EP860" s="8"/>
      <c r="EQ860" s="8"/>
      <c r="ER860" s="8"/>
      <c r="ES860" s="8"/>
      <c r="ET860" s="8"/>
      <c r="EU860" s="8"/>
      <c r="EV860" s="8"/>
      <c r="EW860" s="8"/>
      <c r="EX860" s="8"/>
      <c r="EY860" s="8"/>
      <c r="EZ860" s="8"/>
      <c r="FA860" s="8"/>
      <c r="FB860" s="8"/>
      <c r="FC860" s="8"/>
      <c r="FD860" s="8"/>
      <c r="FE860" s="8"/>
      <c r="FF860" s="8"/>
      <c r="FG860" s="8"/>
      <c r="FH860" s="8"/>
      <c r="FI860" s="8"/>
      <c r="FJ860" s="8"/>
    </row>
    <row r="861" spans="1:166" x14ac:dyDescent="0.25">
      <c r="A861" t="s">
        <v>140</v>
      </c>
      <c r="C861" s="6">
        <v>39877</v>
      </c>
      <c r="D861" s="5">
        <v>4</v>
      </c>
      <c r="E861" t="s">
        <v>206</v>
      </c>
      <c r="F861" t="s">
        <v>13</v>
      </c>
      <c r="G861">
        <v>57</v>
      </c>
      <c r="H861" t="s">
        <v>117</v>
      </c>
      <c r="I861" s="7">
        <v>8.3000000000000007</v>
      </c>
      <c r="J861">
        <v>750</v>
      </c>
      <c r="K861" s="5">
        <f t="shared" si="13"/>
        <v>160.64257028112448</v>
      </c>
      <c r="L861" s="5"/>
      <c r="M861" s="8"/>
      <c r="N861" s="8"/>
      <c r="O861" s="8"/>
      <c r="P861" s="8"/>
      <c r="Q861" s="5"/>
      <c r="R861" s="5"/>
      <c r="S861" s="5">
        <v>57</v>
      </c>
      <c r="T861" s="5"/>
      <c r="U861" s="5"/>
      <c r="V861" s="5"/>
      <c r="W861" s="5"/>
      <c r="X861" s="8"/>
      <c r="Y861" s="8"/>
      <c r="Z861" s="8"/>
      <c r="AA861" s="8"/>
      <c r="AB861" s="8"/>
      <c r="AC861" s="5"/>
      <c r="AD861" s="8"/>
      <c r="AE861" s="8"/>
      <c r="AF861" s="8"/>
      <c r="AG861" s="8"/>
      <c r="AH861" s="8"/>
      <c r="AI861" s="8"/>
      <c r="AJ861" s="5"/>
      <c r="AK861" s="8"/>
      <c r="AL861" s="8"/>
      <c r="AM861" s="8"/>
      <c r="AN861" s="8"/>
      <c r="AO861" s="8"/>
      <c r="AP861" s="8"/>
      <c r="AQ861" s="9"/>
      <c r="AR861" s="8"/>
      <c r="AS861" s="8"/>
      <c r="AT861" s="8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8"/>
      <c r="BJ861" s="5"/>
      <c r="BK861" s="5"/>
      <c r="BL861" s="5"/>
      <c r="BM861" s="8"/>
      <c r="BN861" s="8"/>
      <c r="BO861" s="7"/>
      <c r="BP861" s="5"/>
      <c r="BQ861" s="5"/>
      <c r="BR861" s="5"/>
      <c r="BS861" s="5"/>
      <c r="BT861" s="7"/>
      <c r="BU861" s="7"/>
      <c r="BV861" s="7"/>
      <c r="BW861" s="7"/>
      <c r="BX861" s="7"/>
      <c r="BY861" s="7"/>
      <c r="BZ861" s="7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8"/>
      <c r="CL861" s="5"/>
      <c r="CM861" s="5"/>
      <c r="CN861" s="8"/>
      <c r="CO861" s="5"/>
      <c r="CP861" s="5"/>
      <c r="CQ861" s="5"/>
      <c r="CR861" s="8"/>
      <c r="CS861" s="8"/>
      <c r="CT861" s="8"/>
      <c r="CU861" s="8"/>
      <c r="CV861" s="8"/>
      <c r="CW861" s="8"/>
      <c r="CX861" s="8"/>
      <c r="CY861" s="8"/>
      <c r="CZ861" s="8"/>
      <c r="DA861" s="8"/>
      <c r="DB861" s="8"/>
      <c r="DC861" s="8"/>
      <c r="DD861" s="8"/>
      <c r="DE861" s="8"/>
      <c r="DF861" s="8"/>
      <c r="DG861" s="8"/>
      <c r="DH861" s="8"/>
      <c r="DI861" s="8"/>
      <c r="DJ861" s="8"/>
      <c r="DK861" s="8"/>
      <c r="DL861" s="8"/>
      <c r="DM861" s="8"/>
      <c r="DN861" s="8"/>
      <c r="DO861" s="8"/>
      <c r="DP861" s="8"/>
      <c r="DQ861" s="8"/>
      <c r="DR861" s="8"/>
      <c r="DS861" s="8"/>
      <c r="DT861" s="8"/>
      <c r="DU861" s="8"/>
      <c r="DV861" s="8"/>
      <c r="DW861" s="8"/>
      <c r="DX861" s="8"/>
      <c r="DY861" s="8"/>
      <c r="DZ861" s="8"/>
      <c r="EA861" s="8"/>
      <c r="EB861" s="8"/>
      <c r="EC861" s="8"/>
      <c r="ED861" s="8"/>
      <c r="EE861" s="8"/>
      <c r="EF861" s="8"/>
      <c r="EG861" s="8"/>
      <c r="EH861" s="8"/>
      <c r="EI861" s="8"/>
      <c r="EJ861" s="8"/>
      <c r="EK861" s="8"/>
      <c r="EL861" s="8"/>
      <c r="EM861" s="8"/>
      <c r="EN861" s="8"/>
      <c r="EO861" s="8"/>
      <c r="EP861" s="8"/>
      <c r="EQ861" s="8"/>
      <c r="ER861" s="8"/>
      <c r="ES861" s="8"/>
      <c r="ET861" s="8"/>
      <c r="EU861" s="8"/>
      <c r="EV861" s="8"/>
      <c r="EW861" s="8"/>
      <c r="EX861" s="8"/>
      <c r="EY861" s="8"/>
      <c r="EZ861" s="8"/>
      <c r="FA861" s="8"/>
      <c r="FB861" s="8"/>
      <c r="FC861" s="8"/>
      <c r="FD861" s="8"/>
      <c r="FE861" s="8"/>
      <c r="FF861" s="8"/>
      <c r="FG861" s="8"/>
      <c r="FH861" s="8"/>
      <c r="FI861" s="8"/>
      <c r="FJ861" s="8"/>
    </row>
    <row r="862" spans="1:166" x14ac:dyDescent="0.25">
      <c r="A862" t="s">
        <v>140</v>
      </c>
      <c r="C862" s="6">
        <v>39884</v>
      </c>
      <c r="D862" s="5"/>
      <c r="E862" s="6"/>
      <c r="G862">
        <v>64</v>
      </c>
      <c r="H862" t="s">
        <v>117</v>
      </c>
      <c r="I862" s="7">
        <v>8.3000000000000007</v>
      </c>
      <c r="J862">
        <v>750</v>
      </c>
      <c r="K862" s="5">
        <f t="shared" si="13"/>
        <v>160.64257028112448</v>
      </c>
      <c r="L862" s="5"/>
      <c r="M862" s="8"/>
      <c r="N862" s="7">
        <v>17.05</v>
      </c>
      <c r="O862" s="7"/>
      <c r="P862" s="7"/>
      <c r="Q862" s="5"/>
      <c r="R862" s="5"/>
      <c r="S862" s="5"/>
      <c r="T862" s="5"/>
      <c r="U862" s="5"/>
      <c r="V862" s="5"/>
      <c r="W862" s="5"/>
      <c r="X862" s="8"/>
      <c r="Y862" s="8"/>
      <c r="Z862" s="8"/>
      <c r="AA862" s="8"/>
      <c r="AB862" s="8"/>
      <c r="AC862" s="5"/>
      <c r="AD862" s="8"/>
      <c r="AE862" s="8"/>
      <c r="AF862" s="8"/>
      <c r="AG862" s="8"/>
      <c r="AH862" s="8"/>
      <c r="AI862" s="8"/>
      <c r="AJ862" s="5"/>
      <c r="AK862" s="8"/>
      <c r="AL862" s="8"/>
      <c r="AM862" s="8"/>
      <c r="AN862" s="8"/>
      <c r="AO862" s="8"/>
      <c r="AP862" s="8"/>
      <c r="AQ862" s="9"/>
      <c r="AR862" s="8"/>
      <c r="AS862" s="8"/>
      <c r="AT862" s="8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8"/>
      <c r="BJ862" s="5"/>
      <c r="BK862" s="5"/>
      <c r="BL862" s="5"/>
      <c r="BM862" s="8"/>
      <c r="BN862" s="8"/>
      <c r="BO862" s="7"/>
      <c r="BP862" s="5"/>
      <c r="BQ862" s="5"/>
      <c r="BR862" s="5"/>
      <c r="BS862" s="5"/>
      <c r="BT862" s="7"/>
      <c r="BU862" s="7"/>
      <c r="BV862" s="7"/>
      <c r="BW862" s="7"/>
      <c r="BX862" s="7"/>
      <c r="BY862" s="7"/>
      <c r="BZ862" s="7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8"/>
      <c r="CL862" s="5"/>
      <c r="CM862" s="5"/>
      <c r="CN862" s="8"/>
      <c r="CO862" s="5"/>
      <c r="CP862" s="5"/>
      <c r="CQ862" s="5"/>
      <c r="CR862" s="8"/>
      <c r="CS862" s="8"/>
      <c r="CT862" s="8"/>
      <c r="CU862" s="8"/>
      <c r="CV862" s="8"/>
      <c r="CW862" s="8"/>
      <c r="CX862" s="8"/>
      <c r="CY862" s="8"/>
      <c r="CZ862" s="8"/>
      <c r="DA862" s="8"/>
      <c r="DB862" s="8"/>
      <c r="DC862" s="8"/>
      <c r="DD862" s="8"/>
      <c r="DE862" s="8"/>
      <c r="DF862" s="8"/>
      <c r="DG862" s="8"/>
      <c r="DH862" s="8"/>
      <c r="DI862" s="8"/>
      <c r="DJ862" s="8"/>
      <c r="DK862" s="8"/>
      <c r="DL862" s="8"/>
      <c r="DM862" s="8"/>
      <c r="DN862" s="8"/>
      <c r="DO862" s="8"/>
      <c r="DP862" s="8"/>
      <c r="DQ862" s="8"/>
      <c r="DR862" s="8"/>
      <c r="DS862" s="8"/>
      <c r="DT862" s="8"/>
      <c r="DU862" s="8"/>
      <c r="DV862" s="8"/>
      <c r="DW862" s="8"/>
      <c r="DX862" s="8"/>
      <c r="DY862" s="8"/>
      <c r="DZ862" s="8"/>
      <c r="EA862" s="8"/>
      <c r="EB862" s="8"/>
      <c r="EC862" s="8"/>
      <c r="ED862" s="8"/>
      <c r="EE862" s="8"/>
      <c r="EF862" s="8"/>
      <c r="EG862" s="8"/>
      <c r="EH862" s="8"/>
      <c r="EI862" s="8"/>
      <c r="EJ862" s="8"/>
      <c r="EK862" s="8"/>
      <c r="EL862" s="8"/>
      <c r="EM862" s="8"/>
      <c r="EN862" s="8"/>
      <c r="EO862" s="8"/>
      <c r="EP862" s="8"/>
      <c r="EQ862" s="8"/>
      <c r="ER862" s="8"/>
      <c r="ES862" s="8"/>
      <c r="ET862" s="8"/>
      <c r="EU862" s="8"/>
      <c r="EV862" s="8"/>
      <c r="EW862" s="8"/>
      <c r="EX862" s="8"/>
      <c r="EY862" s="8"/>
      <c r="EZ862" s="8"/>
      <c r="FA862" s="8"/>
      <c r="FB862" s="8"/>
      <c r="FC862" s="8"/>
      <c r="FD862" s="8"/>
      <c r="FE862" s="8"/>
      <c r="FF862" s="8"/>
      <c r="FG862" s="8"/>
      <c r="FH862" s="8"/>
      <c r="FI862" s="8"/>
      <c r="FJ862" s="8"/>
    </row>
    <row r="863" spans="1:166" x14ac:dyDescent="0.25">
      <c r="A863" t="s">
        <v>140</v>
      </c>
      <c r="C863" s="6">
        <v>39890</v>
      </c>
      <c r="D863" s="5"/>
      <c r="E863" s="6"/>
      <c r="G863">
        <v>70</v>
      </c>
      <c r="H863" t="s">
        <v>117</v>
      </c>
      <c r="I863" s="7">
        <v>8.3000000000000007</v>
      </c>
      <c r="J863">
        <v>750</v>
      </c>
      <c r="K863" s="5">
        <f t="shared" si="13"/>
        <v>160.64257028112448</v>
      </c>
      <c r="L863" s="5"/>
      <c r="M863" s="8"/>
      <c r="N863" s="7">
        <v>17.3</v>
      </c>
      <c r="O863" s="7"/>
      <c r="P863" s="7"/>
      <c r="Q863" s="5"/>
      <c r="R863" s="5"/>
      <c r="S863" s="5"/>
      <c r="T863" s="5"/>
      <c r="U863" s="5"/>
      <c r="V863" s="5"/>
      <c r="W863" s="5"/>
      <c r="X863" s="8"/>
      <c r="Y863" s="8"/>
      <c r="Z863" s="8"/>
      <c r="AA863" s="8"/>
      <c r="AB863" s="8"/>
      <c r="AC863" s="5">
        <v>237.65654515829016</v>
      </c>
      <c r="AD863" s="8"/>
      <c r="AE863" s="8"/>
      <c r="AF863" s="8"/>
      <c r="AG863" s="8"/>
      <c r="AH863" s="8"/>
      <c r="AI863" s="8"/>
      <c r="AJ863" s="5">
        <v>163.68675509565853</v>
      </c>
      <c r="AK863" s="8">
        <v>2.5592784832383733</v>
      </c>
      <c r="AL863" s="8"/>
      <c r="AM863" s="8"/>
      <c r="AN863" s="8"/>
      <c r="AO863" s="8"/>
      <c r="AP863" s="8"/>
      <c r="AQ863" s="9">
        <f>AK863/AJ863</f>
        <v>1.5635220343531955E-2</v>
      </c>
      <c r="AR863" s="8"/>
      <c r="AS863" s="8"/>
      <c r="AT863" s="8"/>
      <c r="AU863" s="5">
        <v>36.924394425646092</v>
      </c>
      <c r="AV863" s="5"/>
      <c r="AW863" s="5"/>
      <c r="AX863" s="5"/>
      <c r="AY863" s="5">
        <v>7.2823603331822424</v>
      </c>
      <c r="AZ863" s="5"/>
      <c r="BA863" s="5"/>
      <c r="BB863" s="5"/>
      <c r="BC863" s="5"/>
      <c r="BD863" s="5"/>
      <c r="BE863" s="5"/>
      <c r="BF863" s="5">
        <v>0</v>
      </c>
      <c r="BG863" s="5">
        <v>0</v>
      </c>
      <c r="BH863" s="5">
        <v>44.206754758828332</v>
      </c>
      <c r="BI863" s="8"/>
      <c r="BJ863" s="5"/>
      <c r="BK863" s="5">
        <f>AC863+AJ863+BH863</f>
        <v>445.55005501277697</v>
      </c>
      <c r="BL863" s="5"/>
      <c r="BM863" s="8">
        <f>BH863/BK863</f>
        <v>9.9218380205475729E-2</v>
      </c>
      <c r="BN863" s="8"/>
      <c r="BO863" s="7"/>
      <c r="BP863" s="5"/>
      <c r="BQ863" s="5"/>
      <c r="BR863" s="5"/>
      <c r="BS863" s="5"/>
      <c r="BT863" s="7"/>
      <c r="BU863" s="7"/>
      <c r="BV863" s="7"/>
      <c r="BW863" s="7"/>
      <c r="BX863" s="8">
        <f>AC863/BK863</f>
        <v>0.53340032726844777</v>
      </c>
      <c r="BY863" s="8">
        <f>AJ863/BK863</f>
        <v>0.3673812925260766</v>
      </c>
      <c r="BZ863" s="8">
        <f>BH863/BK863</f>
        <v>9.9218380205475729E-2</v>
      </c>
      <c r="CA863" s="5">
        <v>358.59870852230875</v>
      </c>
      <c r="CB863" s="5">
        <v>342.18311665671837</v>
      </c>
      <c r="CC863" s="5">
        <v>16.4155918655904</v>
      </c>
      <c r="CD863" s="5">
        <v>0</v>
      </c>
      <c r="CE863" s="5"/>
      <c r="CF863" s="5"/>
      <c r="CG863" s="5"/>
      <c r="CH863" s="5"/>
      <c r="CI863" s="5">
        <v>0</v>
      </c>
      <c r="CJ863" s="5"/>
      <c r="CK863" s="8"/>
      <c r="CL863" s="5"/>
      <c r="CM863" s="5"/>
      <c r="CN863" s="8"/>
      <c r="CO863" s="5"/>
      <c r="CP863" s="5"/>
      <c r="CQ863" s="5"/>
      <c r="CR863" s="8"/>
      <c r="CS863" s="8"/>
      <c r="CT863" s="8"/>
      <c r="CU863" s="8"/>
      <c r="CV863" s="8"/>
      <c r="CW863" s="8"/>
      <c r="CX863" s="8"/>
      <c r="CY863" s="8"/>
      <c r="CZ863" s="8"/>
      <c r="DA863" s="8"/>
      <c r="DB863" s="8"/>
      <c r="DC863" s="8"/>
      <c r="DD863" s="8"/>
      <c r="DE863" s="8"/>
      <c r="DF863" s="8"/>
      <c r="DG863" s="8"/>
      <c r="DH863" s="8"/>
      <c r="DI863" s="8"/>
      <c r="DJ863" s="8"/>
      <c r="DK863" s="8"/>
      <c r="DL863" s="8"/>
      <c r="DM863" s="8"/>
      <c r="DN863" s="8"/>
      <c r="DO863" s="8"/>
      <c r="DP863" s="8"/>
      <c r="DQ863" s="8"/>
      <c r="DR863" s="8"/>
      <c r="DS863" s="8"/>
      <c r="DT863" s="8"/>
      <c r="DU863" s="8"/>
      <c r="DV863" s="8"/>
      <c r="DW863" s="8"/>
      <c r="DX863" s="8"/>
      <c r="DY863" s="8"/>
      <c r="DZ863" s="8"/>
      <c r="EA863" s="8"/>
      <c r="EB863" s="8"/>
      <c r="EC863" s="8"/>
      <c r="ED863" s="8"/>
      <c r="EE863" s="8"/>
      <c r="EF863" s="8"/>
      <c r="EG863" s="8"/>
      <c r="EH863" s="8"/>
      <c r="EI863" s="8"/>
      <c r="EJ863" s="8"/>
      <c r="EK863" s="8"/>
      <c r="EL863" s="8"/>
      <c r="EM863" s="8"/>
      <c r="EN863" s="8"/>
      <c r="EO863" s="8"/>
      <c r="EP863" s="8"/>
      <c r="EQ863" s="8"/>
      <c r="ER863" s="8"/>
      <c r="ES863" s="8"/>
      <c r="ET863" s="8"/>
      <c r="EU863" s="8"/>
      <c r="EV863" s="8"/>
      <c r="EW863" s="8"/>
      <c r="EX863" s="8"/>
      <c r="EY863" s="8"/>
      <c r="EZ863" s="8"/>
      <c r="FA863" s="8"/>
      <c r="FB863" s="8"/>
      <c r="FC863" s="8"/>
      <c r="FD863" s="8"/>
      <c r="FE863" s="8"/>
      <c r="FF863" s="8"/>
      <c r="FG863" s="8"/>
      <c r="FH863" s="8"/>
      <c r="FI863" s="8"/>
      <c r="FJ863" s="8"/>
    </row>
    <row r="864" spans="1:166" x14ac:dyDescent="0.25">
      <c r="A864" t="s">
        <v>140</v>
      </c>
      <c r="C864" s="6">
        <v>39895</v>
      </c>
      <c r="D864" s="5"/>
      <c r="E864" s="6"/>
      <c r="G864">
        <v>75</v>
      </c>
      <c r="H864" t="s">
        <v>117</v>
      </c>
      <c r="I864" s="7">
        <v>8.3000000000000007</v>
      </c>
      <c r="J864">
        <v>750</v>
      </c>
      <c r="K864" s="5">
        <f t="shared" si="13"/>
        <v>160.64257028112448</v>
      </c>
      <c r="L864" s="5"/>
      <c r="M864" s="8"/>
      <c r="N864" s="7">
        <v>19.5</v>
      </c>
      <c r="O864" s="7"/>
      <c r="P864" s="7"/>
      <c r="Q864" s="5"/>
      <c r="R864" s="5"/>
      <c r="S864" s="5"/>
      <c r="T864" s="5"/>
      <c r="U864" s="5"/>
      <c r="V864" s="5"/>
      <c r="W864" s="5"/>
      <c r="X864" s="8"/>
      <c r="Y864" s="8"/>
      <c r="Z864" s="8"/>
      <c r="AA864" s="8"/>
      <c r="AB864" s="8"/>
      <c r="AC864" s="5"/>
      <c r="AD864" s="8"/>
      <c r="AE864" s="8"/>
      <c r="AF864" s="8"/>
      <c r="AG864" s="8"/>
      <c r="AH864" s="8"/>
      <c r="AI864" s="8"/>
      <c r="AJ864" s="5"/>
      <c r="AK864" s="8"/>
      <c r="AL864" s="8"/>
      <c r="AM864" s="8"/>
      <c r="AN864" s="8"/>
      <c r="AO864" s="8"/>
      <c r="AP864" s="8"/>
      <c r="AQ864" s="9"/>
      <c r="AR864" s="8"/>
      <c r="AS864" s="8"/>
      <c r="AT864" s="8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8"/>
      <c r="BJ864" s="5"/>
      <c r="BK864" s="5"/>
      <c r="BL864" s="5"/>
      <c r="BM864" s="8"/>
      <c r="BN864" s="8"/>
      <c r="BO864" s="7"/>
      <c r="BP864" s="5"/>
      <c r="BQ864" s="5"/>
      <c r="BR864" s="5"/>
      <c r="BS864" s="5"/>
      <c r="BT864" s="7"/>
      <c r="BU864" s="7"/>
      <c r="BV864" s="7"/>
      <c r="BW864" s="7"/>
      <c r="BX864" s="7"/>
      <c r="BY864" s="7"/>
      <c r="BZ864" s="7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8"/>
      <c r="CL864" s="5"/>
      <c r="CM864" s="5"/>
      <c r="CN864" s="8"/>
      <c r="CO864" s="5"/>
      <c r="CP864" s="5"/>
      <c r="CQ864" s="5"/>
      <c r="CR864" s="8"/>
      <c r="CS864" s="8"/>
      <c r="CT864" s="8"/>
      <c r="CU864" s="8"/>
      <c r="CV864" s="8"/>
      <c r="CW864" s="8"/>
      <c r="CX864" s="8"/>
      <c r="CY864" s="8"/>
      <c r="CZ864" s="8"/>
      <c r="DA864" s="8"/>
      <c r="DB864" s="8"/>
      <c r="DC864" s="8"/>
      <c r="DD864" s="8"/>
      <c r="DE864" s="8"/>
      <c r="DF864" s="8"/>
      <c r="DG864" s="8"/>
      <c r="DH864" s="8"/>
      <c r="DI864" s="8"/>
      <c r="DJ864" s="8"/>
      <c r="DK864" s="8"/>
      <c r="DL864" s="8"/>
      <c r="DM864" s="8"/>
      <c r="DN864" s="8"/>
      <c r="DO864" s="8"/>
      <c r="DP864" s="8"/>
      <c r="DQ864" s="8"/>
      <c r="DR864" s="8"/>
      <c r="DS864" s="8"/>
      <c r="DT864" s="8"/>
      <c r="DU864" s="8"/>
      <c r="DV864" s="8"/>
      <c r="DW864" s="8"/>
      <c r="DX864" s="8"/>
      <c r="DY864" s="8"/>
      <c r="DZ864" s="8"/>
      <c r="EA864" s="8"/>
      <c r="EB864" s="8"/>
      <c r="EC864" s="8"/>
      <c r="ED864" s="8"/>
      <c r="EE864" s="8"/>
      <c r="EF864" s="8"/>
      <c r="EG864" s="8"/>
      <c r="EH864" s="8"/>
      <c r="EI864" s="8"/>
      <c r="EJ864" s="8"/>
      <c r="EK864" s="8"/>
      <c r="EL864" s="8"/>
      <c r="EM864" s="8"/>
      <c r="EN864" s="8"/>
      <c r="EO864" s="8"/>
      <c r="EP864" s="8"/>
      <c r="EQ864" s="8"/>
      <c r="ER864" s="8"/>
      <c r="ES864" s="8"/>
      <c r="ET864" s="8"/>
      <c r="EU864" s="8"/>
      <c r="EV864" s="8"/>
      <c r="EW864" s="8"/>
      <c r="EX864" s="8"/>
      <c r="EY864" s="8"/>
      <c r="EZ864" s="8"/>
      <c r="FA864" s="8"/>
      <c r="FB864" s="8"/>
      <c r="FC864" s="8"/>
      <c r="FD864" s="8"/>
      <c r="FE864" s="8"/>
      <c r="FF864" s="8"/>
      <c r="FG864" s="8"/>
      <c r="FH864" s="8"/>
      <c r="FI864" s="8"/>
      <c r="FJ864" s="8"/>
    </row>
    <row r="865" spans="1:166" x14ac:dyDescent="0.25">
      <c r="A865" t="s">
        <v>140</v>
      </c>
      <c r="C865" s="6">
        <v>39903</v>
      </c>
      <c r="D865" s="5">
        <v>6</v>
      </c>
      <c r="E865" s="6" t="s">
        <v>239</v>
      </c>
      <c r="F865" t="s">
        <v>89</v>
      </c>
      <c r="G865">
        <v>83</v>
      </c>
      <c r="H865" t="s">
        <v>117</v>
      </c>
      <c r="I865" s="7">
        <v>8.3000000000000007</v>
      </c>
      <c r="J865">
        <v>750</v>
      </c>
      <c r="K865" s="5">
        <f t="shared" si="13"/>
        <v>160.64257028112448</v>
      </c>
      <c r="L865" s="5"/>
      <c r="M865" s="8"/>
      <c r="N865" s="7">
        <v>21.5</v>
      </c>
      <c r="O865" s="7"/>
      <c r="P865" s="7"/>
      <c r="Q865" s="5"/>
      <c r="R865" s="5"/>
      <c r="S865" s="5"/>
      <c r="T865" s="5"/>
      <c r="U865" s="5"/>
      <c r="V865" s="5"/>
      <c r="W865" s="5"/>
      <c r="X865" s="8"/>
      <c r="Y865" s="8"/>
      <c r="Z865" s="8"/>
      <c r="AA865" s="8"/>
      <c r="AB865" s="8"/>
      <c r="AC865" s="5">
        <v>356.48109155768475</v>
      </c>
      <c r="AD865" s="8"/>
      <c r="AE865" s="8"/>
      <c r="AF865" s="8"/>
      <c r="AG865" s="8"/>
      <c r="AH865" s="8"/>
      <c r="AI865" s="8"/>
      <c r="AJ865" s="5">
        <v>213.3305981956612</v>
      </c>
      <c r="AK865" s="8">
        <v>3.0479750852895298</v>
      </c>
      <c r="AL865" s="8"/>
      <c r="AM865" s="8"/>
      <c r="AN865" s="8"/>
      <c r="AO865" s="8"/>
      <c r="AP865" s="8"/>
      <c r="AQ865" s="9">
        <f>AK865/AJ865</f>
        <v>1.4287566392581001E-2</v>
      </c>
      <c r="AR865" s="8"/>
      <c r="AS865" s="8"/>
      <c r="AT865" s="8"/>
      <c r="AU865" s="5">
        <v>36.911638089338652</v>
      </c>
      <c r="AV865" s="5"/>
      <c r="AW865" s="5"/>
      <c r="AX865" s="5"/>
      <c r="AY865" s="5">
        <v>82.298721054044279</v>
      </c>
      <c r="AZ865" s="5"/>
      <c r="BA865" s="5"/>
      <c r="BB865" s="5"/>
      <c r="BC865" s="5"/>
      <c r="BD865" s="5"/>
      <c r="BE865" s="5"/>
      <c r="BF865" s="5">
        <v>0</v>
      </c>
      <c r="BG865" s="5">
        <v>0</v>
      </c>
      <c r="BH865" s="5">
        <v>119.21035914338293</v>
      </c>
      <c r="BI865" s="8"/>
      <c r="BJ865" s="5"/>
      <c r="BK865" s="5">
        <f>AC865+AJ865+BH865</f>
        <v>689.02204889672885</v>
      </c>
      <c r="BL865" s="5"/>
      <c r="BM865" s="8">
        <f>BH865/BK865</f>
        <v>0.17301385250916734</v>
      </c>
      <c r="BN865" s="8"/>
      <c r="BO865" s="7"/>
      <c r="BP865" s="5"/>
      <c r="BQ865" s="5"/>
      <c r="BR865" s="5"/>
      <c r="BS865" s="5"/>
      <c r="BT865" s="7"/>
      <c r="BU865" s="7"/>
      <c r="BV865" s="7"/>
      <c r="BW865" s="7"/>
      <c r="BX865" s="8">
        <f>AC865/BK865</f>
        <v>0.5173725458111057</v>
      </c>
      <c r="BY865" s="8">
        <f>AJ865/BK865</f>
        <v>0.30961360167972701</v>
      </c>
      <c r="BZ865" s="8">
        <f>BH865/BK865</f>
        <v>0.17301385250916734</v>
      </c>
      <c r="CA865" s="5">
        <v>391.52054270550661</v>
      </c>
      <c r="CB865" s="5">
        <v>286.21700922721931</v>
      </c>
      <c r="CC865" s="5">
        <v>105.30353347828732</v>
      </c>
      <c r="CD865" s="5">
        <v>0</v>
      </c>
      <c r="CE865" s="5"/>
      <c r="CF865" s="5"/>
      <c r="CG865" s="5"/>
      <c r="CH865" s="5"/>
      <c r="CI865" s="5">
        <v>0</v>
      </c>
      <c r="CJ865" s="5"/>
      <c r="CK865" s="8"/>
      <c r="CL865" s="5"/>
      <c r="CM865" s="5"/>
      <c r="CN865" s="8"/>
      <c r="CO865" s="5"/>
      <c r="CP865" s="5"/>
      <c r="CQ865" s="5"/>
      <c r="CR865" s="8"/>
      <c r="CS865" s="8"/>
      <c r="CT865" s="8"/>
      <c r="CU865" s="8"/>
      <c r="CV865" s="8"/>
      <c r="CW865" s="8"/>
      <c r="CX865" s="8"/>
      <c r="CY865" s="8"/>
      <c r="CZ865" s="8"/>
      <c r="DA865" s="8"/>
      <c r="DB865" s="8"/>
      <c r="DC865" s="8"/>
      <c r="DD865" s="8"/>
      <c r="DE865" s="8"/>
      <c r="DF865" s="8"/>
      <c r="DG865" s="8"/>
      <c r="DH865" s="8"/>
      <c r="DI865" s="8"/>
      <c r="DJ865" s="8"/>
      <c r="DK865" s="8"/>
      <c r="DL865" s="8"/>
      <c r="DM865" s="8"/>
      <c r="DN865" s="8"/>
      <c r="DO865" s="8"/>
      <c r="DP865" s="8"/>
      <c r="DQ865" s="8"/>
      <c r="DR865" s="8"/>
      <c r="DS865" s="8"/>
      <c r="DT865" s="8"/>
      <c r="DU865" s="8"/>
      <c r="DV865" s="8"/>
      <c r="DW865" s="8"/>
      <c r="DX865" s="8"/>
      <c r="DY865" s="8"/>
      <c r="DZ865" s="8"/>
      <c r="EA865" s="8"/>
      <c r="EB865" s="8"/>
      <c r="EC865" s="8"/>
      <c r="ED865" s="8"/>
      <c r="EE865" s="8"/>
      <c r="EF865" s="8"/>
      <c r="EG865" s="8"/>
      <c r="EH865" s="8"/>
      <c r="EI865" s="8"/>
      <c r="EJ865" s="8"/>
      <c r="EK865" s="8"/>
      <c r="EL865" s="8"/>
      <c r="EM865" s="8"/>
      <c r="EN865" s="8"/>
      <c r="EO865" s="8"/>
      <c r="EP865" s="8"/>
      <c r="EQ865" s="8"/>
      <c r="ER865" s="8"/>
      <c r="ES865" s="8"/>
      <c r="ET865" s="8"/>
      <c r="EU865" s="8"/>
      <c r="EV865" s="8"/>
      <c r="EW865" s="8"/>
      <c r="EX865" s="8"/>
      <c r="EY865" s="8"/>
      <c r="EZ865" s="8"/>
      <c r="FA865" s="8"/>
      <c r="FB865" s="8"/>
      <c r="FC865" s="8"/>
      <c r="FD865" s="8"/>
      <c r="FE865" s="8"/>
      <c r="FF865" s="8"/>
      <c r="FG865" s="8"/>
      <c r="FH865" s="8"/>
      <c r="FI865" s="8"/>
      <c r="FJ865" s="8"/>
    </row>
    <row r="866" spans="1:166" x14ac:dyDescent="0.25">
      <c r="A866" t="s">
        <v>140</v>
      </c>
      <c r="C866" s="6">
        <v>39911</v>
      </c>
      <c r="D866" s="5"/>
      <c r="E866" s="6"/>
      <c r="G866">
        <v>91</v>
      </c>
      <c r="H866" t="s">
        <v>117</v>
      </c>
      <c r="I866" s="7">
        <v>8.3000000000000007</v>
      </c>
      <c r="J866">
        <v>750</v>
      </c>
      <c r="K866" s="5">
        <f t="shared" si="13"/>
        <v>160.64257028112448</v>
      </c>
      <c r="L866" s="5"/>
      <c r="M866" s="8"/>
      <c r="N866" s="7">
        <v>20.7</v>
      </c>
      <c r="O866" s="7"/>
      <c r="P866" s="7"/>
      <c r="Q866" s="5"/>
      <c r="R866" s="5"/>
      <c r="S866" s="5"/>
      <c r="T866" s="5"/>
      <c r="U866" s="5"/>
      <c r="V866" s="5"/>
      <c r="W866" s="5"/>
      <c r="X866" s="8"/>
      <c r="Y866" s="8"/>
      <c r="Z866" s="8"/>
      <c r="AA866" s="8"/>
      <c r="AB866" s="8"/>
      <c r="AC866" s="5"/>
      <c r="AD866" s="8"/>
      <c r="AE866" s="8"/>
      <c r="AF866" s="8"/>
      <c r="AG866" s="8"/>
      <c r="AH866" s="8"/>
      <c r="AI866" s="8"/>
      <c r="AJ866" s="5"/>
      <c r="AK866" s="8"/>
      <c r="AL866" s="8"/>
      <c r="AM866" s="8"/>
      <c r="AN866" s="8"/>
      <c r="AO866" s="8"/>
      <c r="AP866" s="8"/>
      <c r="AQ866" s="9"/>
      <c r="AR866" s="8"/>
      <c r="AS866" s="8"/>
      <c r="AT866" s="8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8"/>
      <c r="BJ866" s="5"/>
      <c r="BK866" s="5"/>
      <c r="BL866" s="5"/>
      <c r="BM866" s="8"/>
      <c r="BN866" s="8"/>
      <c r="BO866" s="7"/>
      <c r="BP866" s="5"/>
      <c r="BQ866" s="5"/>
      <c r="BR866" s="5"/>
      <c r="BS866" s="5"/>
      <c r="BT866" s="7"/>
      <c r="BU866" s="7"/>
      <c r="BV866" s="7"/>
      <c r="BW866" s="7"/>
      <c r="BX866" s="7"/>
      <c r="BY866" s="7"/>
      <c r="BZ866" s="7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8"/>
      <c r="CL866" s="5"/>
      <c r="CM866" s="5"/>
      <c r="CN866" s="8"/>
      <c r="CO866" s="5"/>
      <c r="CP866" s="5"/>
      <c r="CQ866" s="5"/>
      <c r="CR866" s="8"/>
      <c r="CS866" s="8"/>
      <c r="CT866" s="8"/>
      <c r="CU866" s="8"/>
      <c r="CV866" s="8"/>
      <c r="CW866" s="8"/>
      <c r="CX866" s="8"/>
      <c r="CY866" s="8"/>
      <c r="CZ866" s="8"/>
      <c r="DA866" s="8"/>
      <c r="DB866" s="8"/>
      <c r="DC866" s="8"/>
      <c r="DD866" s="8"/>
      <c r="DE866" s="8"/>
      <c r="DF866" s="8"/>
      <c r="DG866" s="8"/>
      <c r="DH866" s="8"/>
      <c r="DI866" s="8"/>
      <c r="DJ866" s="8"/>
      <c r="DK866" s="8"/>
      <c r="DL866" s="8"/>
      <c r="DM866" s="8"/>
      <c r="DN866" s="8"/>
      <c r="DO866" s="8"/>
      <c r="DP866" s="8"/>
      <c r="DQ866" s="8"/>
      <c r="DR866" s="8"/>
      <c r="DS866" s="8"/>
      <c r="DT866" s="8"/>
      <c r="DU866" s="8"/>
      <c r="DV866" s="8"/>
      <c r="DW866" s="8"/>
      <c r="DX866" s="8"/>
      <c r="DY866" s="8"/>
      <c r="DZ866" s="8"/>
      <c r="EA866" s="8"/>
      <c r="EB866" s="8"/>
      <c r="EC866" s="8"/>
      <c r="ED866" s="8"/>
      <c r="EE866" s="8"/>
      <c r="EF866" s="8"/>
      <c r="EG866" s="8"/>
      <c r="EH866" s="8"/>
      <c r="EI866" s="8"/>
      <c r="EJ866" s="8"/>
      <c r="EK866" s="8"/>
      <c r="EL866" s="8"/>
      <c r="EM866" s="8"/>
      <c r="EN866" s="8"/>
      <c r="EO866" s="8"/>
      <c r="EP866" s="8"/>
      <c r="EQ866" s="8"/>
      <c r="ER866" s="8"/>
      <c r="ES866" s="8"/>
      <c r="ET866" s="8"/>
      <c r="EU866" s="8"/>
      <c r="EV866" s="8"/>
      <c r="EW866" s="8"/>
      <c r="EX866" s="8"/>
      <c r="EY866" s="8"/>
      <c r="EZ866" s="8"/>
      <c r="FA866" s="8"/>
      <c r="FB866" s="8"/>
      <c r="FC866" s="8"/>
      <c r="FD866" s="8"/>
      <c r="FE866" s="8"/>
      <c r="FF866" s="8"/>
      <c r="FG866" s="8"/>
      <c r="FH866" s="8"/>
      <c r="FI866" s="8"/>
      <c r="FJ866" s="8"/>
    </row>
    <row r="867" spans="1:166" x14ac:dyDescent="0.25">
      <c r="A867" t="s">
        <v>140</v>
      </c>
      <c r="C867" s="6">
        <v>39919</v>
      </c>
      <c r="D867" s="5"/>
      <c r="E867" s="6"/>
      <c r="G867">
        <v>99</v>
      </c>
      <c r="H867" t="s">
        <v>117</v>
      </c>
      <c r="I867" s="7">
        <v>8.3000000000000007</v>
      </c>
      <c r="J867">
        <v>750</v>
      </c>
      <c r="K867" s="5">
        <f t="shared" si="13"/>
        <v>160.64257028112448</v>
      </c>
      <c r="L867" s="5"/>
      <c r="M867" s="8"/>
      <c r="N867" s="8"/>
      <c r="O867" s="8"/>
      <c r="P867" s="8"/>
      <c r="Q867" s="5"/>
      <c r="R867" s="5"/>
      <c r="S867" s="5"/>
      <c r="T867" s="5"/>
      <c r="U867" s="5"/>
      <c r="V867" s="5"/>
      <c r="W867" s="5"/>
      <c r="X867" s="8"/>
      <c r="Y867" s="8"/>
      <c r="Z867" s="8"/>
      <c r="AA867" s="8"/>
      <c r="AB867" s="8"/>
      <c r="AC867" s="5">
        <v>396.70223091285743</v>
      </c>
      <c r="AD867" s="8"/>
      <c r="AE867" s="8"/>
      <c r="AF867" s="8"/>
      <c r="AG867" s="8"/>
      <c r="AH867" s="8"/>
      <c r="AI867" s="8"/>
      <c r="AJ867" s="5">
        <v>219.09838894883882</v>
      </c>
      <c r="AK867" s="8">
        <v>2.9344375516821732</v>
      </c>
      <c r="AL867" s="8"/>
      <c r="AM867" s="8"/>
      <c r="AN867" s="8"/>
      <c r="AO867" s="8"/>
      <c r="AP867" s="8"/>
      <c r="AQ867" s="9">
        <f>AK867/AJ867</f>
        <v>1.3393241117657818E-2</v>
      </c>
      <c r="AR867" s="8"/>
      <c r="AS867" s="8"/>
      <c r="AT867" s="8"/>
      <c r="AU867" s="5">
        <v>13.425367724135686</v>
      </c>
      <c r="AV867" s="5"/>
      <c r="AW867" s="5"/>
      <c r="AX867" s="5"/>
      <c r="AY867" s="5">
        <v>299.22601394989755</v>
      </c>
      <c r="AZ867" s="5"/>
      <c r="BA867" s="5"/>
      <c r="BB867" s="5"/>
      <c r="BC867" s="5"/>
      <c r="BD867" s="5"/>
      <c r="BE867" s="5"/>
      <c r="BF867" s="5">
        <v>0</v>
      </c>
      <c r="BG867" s="5">
        <v>0</v>
      </c>
      <c r="BH867" s="5">
        <v>312.65138167403325</v>
      </c>
      <c r="BI867" s="8"/>
      <c r="BJ867" s="5"/>
      <c r="BK867" s="5">
        <f>AC867+AJ867+BH867</f>
        <v>928.45200153572955</v>
      </c>
      <c r="BL867" s="5"/>
      <c r="BM867" s="8">
        <f>BH867/BK867</f>
        <v>0.33674479796142859</v>
      </c>
      <c r="BN867" s="8"/>
      <c r="BO867" s="7"/>
      <c r="BP867" s="5"/>
      <c r="BQ867" s="5"/>
      <c r="BR867" s="5"/>
      <c r="BS867" s="5"/>
      <c r="BT867" s="7"/>
      <c r="BU867" s="7"/>
      <c r="BV867" s="7"/>
      <c r="BW867" s="7"/>
      <c r="BX867" s="8">
        <f>AC867/BK867</f>
        <v>0.42727274027809953</v>
      </c>
      <c r="BY867" s="8">
        <f>AJ867/BK867</f>
        <v>0.2359824617604718</v>
      </c>
      <c r="BZ867" s="8">
        <f>BH867/BK867</f>
        <v>0.33674479796142859</v>
      </c>
      <c r="CA867" s="5">
        <v>172.6134195864818</v>
      </c>
      <c r="CB867" s="5">
        <v>60.372869709283151</v>
      </c>
      <c r="CC867" s="5">
        <v>112.24054987719865</v>
      </c>
      <c r="CD867" s="5">
        <v>0</v>
      </c>
      <c r="CE867" s="5"/>
      <c r="CF867" s="5"/>
      <c r="CG867" s="5"/>
      <c r="CH867" s="5"/>
      <c r="CI867" s="5">
        <v>0</v>
      </c>
      <c r="CJ867" s="5"/>
      <c r="CK867" s="8"/>
      <c r="CL867" s="5"/>
      <c r="CM867" s="5"/>
      <c r="CN867" s="8"/>
      <c r="CO867" s="5"/>
      <c r="CP867" s="5"/>
      <c r="CQ867" s="5"/>
      <c r="CR867" s="8"/>
      <c r="CS867" s="8"/>
      <c r="CT867" s="8"/>
      <c r="CU867" s="8"/>
      <c r="CV867" s="8"/>
      <c r="CW867" s="8"/>
      <c r="CX867" s="8"/>
      <c r="CY867" s="8"/>
      <c r="CZ867" s="8"/>
      <c r="DA867" s="8"/>
      <c r="DB867" s="8"/>
      <c r="DC867" s="8"/>
      <c r="DD867" s="8"/>
      <c r="DE867" s="8"/>
      <c r="DF867" s="8"/>
      <c r="DG867" s="8"/>
      <c r="DH867" s="8"/>
      <c r="DI867" s="8"/>
      <c r="DJ867" s="8"/>
      <c r="DK867" s="8"/>
      <c r="DL867" s="8"/>
      <c r="DM867" s="8"/>
      <c r="DN867" s="8"/>
      <c r="DO867" s="8"/>
      <c r="DP867" s="8"/>
      <c r="DQ867" s="8"/>
      <c r="DR867" s="8"/>
      <c r="DS867" s="8"/>
      <c r="DT867" s="8"/>
      <c r="DU867" s="8"/>
      <c r="DV867" s="8"/>
      <c r="DW867" s="8"/>
      <c r="DX867" s="8"/>
      <c r="DY867" s="8"/>
      <c r="DZ867" s="8"/>
      <c r="EA867" s="8"/>
      <c r="EB867" s="8"/>
      <c r="EC867" s="8"/>
      <c r="ED867" s="8"/>
      <c r="EE867" s="8"/>
      <c r="EF867" s="8"/>
      <c r="EG867" s="8"/>
      <c r="EH867" s="8"/>
      <c r="EI867" s="8"/>
      <c r="EJ867" s="8"/>
      <c r="EK867" s="8"/>
      <c r="EL867" s="8"/>
      <c r="EM867" s="8"/>
      <c r="EN867" s="8"/>
      <c r="EO867" s="8"/>
      <c r="EP867" s="8"/>
      <c r="EQ867" s="8"/>
      <c r="ER867" s="8"/>
      <c r="ES867" s="8"/>
      <c r="ET867" s="8"/>
      <c r="EU867" s="8"/>
      <c r="EV867" s="8"/>
      <c r="EW867" s="8"/>
      <c r="EX867" s="8"/>
      <c r="EY867" s="8"/>
      <c r="EZ867" s="8"/>
      <c r="FA867" s="8"/>
      <c r="FB867" s="8"/>
      <c r="FC867" s="8"/>
      <c r="FD867" s="8"/>
      <c r="FE867" s="8"/>
      <c r="FF867" s="8"/>
      <c r="FG867" s="8"/>
      <c r="FH867" s="8"/>
      <c r="FI867" s="8"/>
      <c r="FJ867" s="8"/>
    </row>
    <row r="868" spans="1:166" x14ac:dyDescent="0.25">
      <c r="A868" t="s">
        <v>140</v>
      </c>
      <c r="C868" s="6">
        <v>39928</v>
      </c>
      <c r="D868" s="5"/>
      <c r="E868" s="6"/>
      <c r="G868">
        <v>108</v>
      </c>
      <c r="H868" t="s">
        <v>117</v>
      </c>
      <c r="I868" s="7">
        <v>8.3000000000000007</v>
      </c>
      <c r="J868">
        <v>750</v>
      </c>
      <c r="K868" s="5">
        <f t="shared" si="13"/>
        <v>160.64257028112448</v>
      </c>
      <c r="L868" s="5"/>
      <c r="M868" s="8"/>
      <c r="N868" s="7">
        <v>24.2</v>
      </c>
      <c r="O868" s="7"/>
      <c r="P868" s="7"/>
      <c r="Q868" s="5"/>
      <c r="R868" s="5"/>
      <c r="S868" s="5"/>
      <c r="T868" s="5"/>
      <c r="U868" s="5"/>
      <c r="V868" s="5"/>
      <c r="W868" s="5"/>
      <c r="X868" s="8"/>
      <c r="Y868" s="8"/>
      <c r="Z868" s="8"/>
      <c r="AA868" s="8"/>
      <c r="AB868" s="8"/>
      <c r="AC868" s="5"/>
      <c r="AD868" s="8"/>
      <c r="AE868" s="8"/>
      <c r="AF868" s="8"/>
      <c r="AG868" s="8"/>
      <c r="AH868" s="8"/>
      <c r="AI868" s="8"/>
      <c r="AJ868" s="5"/>
      <c r="AK868" s="8"/>
      <c r="AL868" s="8"/>
      <c r="AM868" s="8"/>
      <c r="AN868" s="8"/>
      <c r="AO868" s="8"/>
      <c r="AP868" s="8"/>
      <c r="AQ868" s="9"/>
      <c r="AR868" s="8"/>
      <c r="AS868" s="8"/>
      <c r="AT868" s="8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8"/>
      <c r="BJ868" s="5"/>
      <c r="BK868" s="5"/>
      <c r="BL868" s="5"/>
      <c r="BM868" s="8"/>
      <c r="BN868" s="8"/>
      <c r="BO868" s="7"/>
      <c r="BP868" s="5"/>
      <c r="BQ868" s="5"/>
      <c r="BR868" s="5"/>
      <c r="BS868" s="5"/>
      <c r="BT868" s="7"/>
      <c r="BU868" s="7"/>
      <c r="BV868" s="7"/>
      <c r="BW868" s="7"/>
      <c r="BX868" s="7"/>
      <c r="BY868" s="7"/>
      <c r="BZ868" s="7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8"/>
      <c r="CL868" s="5"/>
      <c r="CM868" s="5"/>
      <c r="CN868" s="8"/>
      <c r="CO868" s="5"/>
      <c r="CP868" s="5"/>
      <c r="CQ868" s="5"/>
      <c r="CR868" s="8"/>
      <c r="CS868" s="8"/>
      <c r="CT868" s="8"/>
      <c r="CU868" s="8"/>
      <c r="CV868" s="8"/>
      <c r="CW868" s="8"/>
      <c r="CX868" s="8"/>
      <c r="CY868" s="8"/>
      <c r="CZ868" s="8"/>
      <c r="DA868" s="8"/>
      <c r="DB868" s="8"/>
      <c r="DC868" s="8"/>
      <c r="DD868" s="8"/>
      <c r="DE868" s="8"/>
      <c r="DF868" s="8"/>
      <c r="DG868" s="8"/>
      <c r="DH868" s="8"/>
      <c r="DI868" s="8"/>
      <c r="DJ868" s="8"/>
      <c r="DK868" s="8"/>
      <c r="DL868" s="8"/>
      <c r="DM868" s="8"/>
      <c r="DN868" s="8"/>
      <c r="DO868" s="8"/>
      <c r="DP868" s="8"/>
      <c r="DQ868" s="8"/>
      <c r="DR868" s="8"/>
      <c r="DS868" s="8"/>
      <c r="DT868" s="8"/>
      <c r="DU868" s="8"/>
      <c r="DV868" s="8"/>
      <c r="DW868" s="8"/>
      <c r="DX868" s="8"/>
      <c r="DY868" s="8"/>
      <c r="DZ868" s="8"/>
      <c r="EA868" s="8"/>
      <c r="EB868" s="8"/>
      <c r="EC868" s="8"/>
      <c r="ED868" s="8"/>
      <c r="EE868" s="8"/>
      <c r="EF868" s="8"/>
      <c r="EG868" s="8"/>
      <c r="EH868" s="8"/>
      <c r="EI868" s="8"/>
      <c r="EJ868" s="8"/>
      <c r="EK868" s="8"/>
      <c r="EL868" s="8"/>
      <c r="EM868" s="8"/>
      <c r="EN868" s="8"/>
      <c r="EO868" s="8"/>
      <c r="EP868" s="8"/>
      <c r="EQ868" s="8"/>
      <c r="ER868" s="8"/>
      <c r="ES868" s="8"/>
      <c r="ET868" s="8"/>
      <c r="EU868" s="8"/>
      <c r="EV868" s="8"/>
      <c r="EW868" s="8"/>
      <c r="EX868" s="8"/>
      <c r="EY868" s="8"/>
      <c r="EZ868" s="8"/>
      <c r="FA868" s="8"/>
      <c r="FB868" s="8"/>
      <c r="FC868" s="8"/>
      <c r="FD868" s="8"/>
      <c r="FE868" s="8"/>
      <c r="FF868" s="8"/>
      <c r="FG868" s="8"/>
      <c r="FH868" s="8"/>
      <c r="FI868" s="8"/>
      <c r="FJ868" s="8"/>
    </row>
    <row r="869" spans="1:166" x14ac:dyDescent="0.25">
      <c r="A869" t="s">
        <v>140</v>
      </c>
      <c r="C869" s="6">
        <v>39938</v>
      </c>
      <c r="D869" s="5">
        <v>8</v>
      </c>
      <c r="E869" t="s">
        <v>208</v>
      </c>
      <c r="F869" t="s">
        <v>14</v>
      </c>
      <c r="G869">
        <v>118</v>
      </c>
      <c r="H869" t="s">
        <v>117</v>
      </c>
      <c r="I869" s="7">
        <v>8.3000000000000007</v>
      </c>
      <c r="J869">
        <v>750</v>
      </c>
      <c r="K869" s="5">
        <f t="shared" si="13"/>
        <v>160.64257028112448</v>
      </c>
      <c r="L869" s="5"/>
      <c r="M869" s="8"/>
      <c r="N869" s="8"/>
      <c r="O869" s="8"/>
      <c r="P869" s="8"/>
      <c r="Q869" s="5"/>
      <c r="R869" s="5"/>
      <c r="S869" s="5"/>
      <c r="T869" s="5"/>
      <c r="U869" s="5">
        <v>118</v>
      </c>
      <c r="V869" s="5"/>
      <c r="W869" s="5"/>
      <c r="X869" s="8"/>
      <c r="Y869" s="8"/>
      <c r="Z869" s="8"/>
      <c r="AA869" s="8"/>
      <c r="AB869" s="8"/>
      <c r="AC869" s="5">
        <v>476.691866680592</v>
      </c>
      <c r="AD869" s="8"/>
      <c r="AE869" s="8"/>
      <c r="AF869" s="8"/>
      <c r="AG869" s="8"/>
      <c r="AH869" s="8"/>
      <c r="AI869" s="8"/>
      <c r="AJ869" s="5">
        <v>192.80198424875101</v>
      </c>
      <c r="AK869" s="8">
        <v>3.1049047058738437</v>
      </c>
      <c r="AL869" s="8"/>
      <c r="AM869" s="8"/>
      <c r="AN869" s="8"/>
      <c r="AO869" s="8"/>
      <c r="AP869" s="8"/>
      <c r="AQ869" s="9">
        <f>AK869/AJ869</f>
        <v>1.6104111780654341E-2</v>
      </c>
      <c r="AR869" s="8"/>
      <c r="AS869" s="8"/>
      <c r="AT869" s="8"/>
      <c r="AU869" s="5">
        <v>0</v>
      </c>
      <c r="AV869" s="5"/>
      <c r="AW869" s="5"/>
      <c r="AX869" s="5"/>
      <c r="AY869" s="5">
        <v>766.68949707923593</v>
      </c>
      <c r="AZ869" s="5"/>
      <c r="BA869" s="5"/>
      <c r="BB869" s="5"/>
      <c r="BC869" s="5"/>
      <c r="BD869" s="5"/>
      <c r="BE869" s="5"/>
      <c r="BF869" s="5">
        <v>0</v>
      </c>
      <c r="BG869" s="5">
        <v>0</v>
      </c>
      <c r="BH869" s="5">
        <v>766.68949707923593</v>
      </c>
      <c r="BI869" s="8"/>
      <c r="BJ869" s="5"/>
      <c r="BK869" s="5">
        <f>AC869+AJ869+BH869</f>
        <v>1436.1833480085788</v>
      </c>
      <c r="BL869" s="5"/>
      <c r="BM869" s="8">
        <f>BH869/BK869</f>
        <v>0.53383817473049844</v>
      </c>
      <c r="BN869" s="8"/>
      <c r="BO869" s="7"/>
      <c r="BP869" s="5"/>
      <c r="BQ869" s="5"/>
      <c r="BR869" s="5"/>
      <c r="BS869" s="5"/>
      <c r="BT869" s="7"/>
      <c r="BU869" s="7"/>
      <c r="BV869" s="7"/>
      <c r="BW869" s="7"/>
      <c r="BX869" s="8">
        <f>AC869/BK869</f>
        <v>0.33191574553595543</v>
      </c>
      <c r="BY869" s="8">
        <f>AJ869/BK869</f>
        <v>0.13424607973354621</v>
      </c>
      <c r="BZ869" s="8">
        <f>BH869/BK869</f>
        <v>0.53383817473049844</v>
      </c>
      <c r="CA869" s="5">
        <v>191.16295907481052</v>
      </c>
      <c r="CB869" s="5">
        <v>0</v>
      </c>
      <c r="CC869" s="5">
        <v>191.16295907481052</v>
      </c>
      <c r="CD869" s="5">
        <v>0</v>
      </c>
      <c r="CE869" s="5"/>
      <c r="CF869" s="5"/>
      <c r="CG869" s="5"/>
      <c r="CH869" s="5"/>
      <c r="CI869" s="5">
        <v>0</v>
      </c>
      <c r="CJ869" s="5"/>
      <c r="CK869" s="8"/>
      <c r="CL869" s="5"/>
      <c r="CM869" s="5"/>
      <c r="CN869" s="8"/>
      <c r="CO869" s="5"/>
      <c r="CP869" s="5"/>
      <c r="CQ869" s="5"/>
      <c r="CR869" s="8"/>
      <c r="CS869" s="8"/>
      <c r="CT869" s="8"/>
      <c r="CU869" s="8"/>
      <c r="CV869" s="8"/>
      <c r="CW869" s="8"/>
      <c r="CX869" s="8"/>
      <c r="CY869" s="8"/>
      <c r="CZ869" s="8"/>
      <c r="DA869" s="8"/>
      <c r="DB869" s="8"/>
      <c r="DC869" s="8"/>
      <c r="DD869" s="8"/>
      <c r="DE869" s="8"/>
      <c r="DF869" s="8"/>
      <c r="DG869" s="8"/>
      <c r="DH869" s="8"/>
      <c r="DI869" s="8"/>
      <c r="DJ869" s="8"/>
      <c r="DK869" s="8"/>
      <c r="DL869" s="8"/>
      <c r="DM869" s="8"/>
      <c r="DN869" s="8"/>
      <c r="DO869" s="8"/>
      <c r="DP869" s="8"/>
      <c r="DQ869" s="8"/>
      <c r="DR869" s="8"/>
      <c r="DS869" s="8"/>
      <c r="DT869" s="8"/>
      <c r="DU869" s="8"/>
      <c r="DV869" s="8"/>
      <c r="DW869" s="8"/>
      <c r="DX869" s="8"/>
      <c r="DY869" s="8"/>
      <c r="DZ869" s="8"/>
      <c r="EA869" s="8"/>
      <c r="EB869" s="8"/>
      <c r="EC869" s="8"/>
      <c r="ED869" s="8"/>
      <c r="EE869" s="8"/>
      <c r="EF869" s="8"/>
      <c r="EG869" s="8"/>
      <c r="EH869" s="8"/>
      <c r="EI869" s="8"/>
      <c r="EJ869" s="8"/>
      <c r="EK869" s="8"/>
      <c r="EL869" s="8"/>
      <c r="EM869" s="8"/>
      <c r="EN869" s="8"/>
      <c r="EO869" s="8"/>
      <c r="EP869" s="8"/>
      <c r="EQ869" s="8"/>
      <c r="ER869" s="8"/>
      <c r="ES869" s="8"/>
      <c r="ET869" s="8"/>
      <c r="EU869" s="8"/>
      <c r="EV869" s="8"/>
      <c r="EW869" s="8"/>
      <c r="EX869" s="8"/>
      <c r="EY869" s="8"/>
      <c r="EZ869" s="8"/>
      <c r="FA869" s="8"/>
      <c r="FB869" s="8"/>
      <c r="FC869" s="8"/>
      <c r="FD869" s="8"/>
      <c r="FE869" s="8"/>
      <c r="FF869" s="8"/>
      <c r="FG869" s="8"/>
      <c r="FH869" s="8"/>
      <c r="FI869" s="8"/>
      <c r="FJ869" s="8"/>
    </row>
    <row r="870" spans="1:166" x14ac:dyDescent="0.25">
      <c r="A870" t="s">
        <v>140</v>
      </c>
      <c r="C870" s="6">
        <v>39954</v>
      </c>
      <c r="D870" s="5"/>
      <c r="E870" s="6"/>
      <c r="G870">
        <v>134</v>
      </c>
      <c r="H870" t="s">
        <v>117</v>
      </c>
      <c r="I870" s="7">
        <v>8.3000000000000007</v>
      </c>
      <c r="J870">
        <v>750</v>
      </c>
      <c r="K870" s="5">
        <f t="shared" ref="K870:K933" si="14">1000000/I870/J870</f>
        <v>160.64257028112448</v>
      </c>
      <c r="L870" s="5"/>
      <c r="M870" s="8"/>
      <c r="N870" s="8"/>
      <c r="O870" s="8"/>
      <c r="P870" s="8"/>
      <c r="Q870" s="5"/>
      <c r="R870" s="5"/>
      <c r="S870" s="5"/>
      <c r="T870" s="5"/>
      <c r="U870" s="5"/>
      <c r="V870" s="5"/>
      <c r="W870" s="5"/>
      <c r="X870" s="8"/>
      <c r="Y870" s="8"/>
      <c r="Z870" s="8"/>
      <c r="AA870" s="8"/>
      <c r="AB870" s="8"/>
      <c r="AC870" s="5"/>
      <c r="AD870" s="8"/>
      <c r="AE870" s="8"/>
      <c r="AF870" s="8"/>
      <c r="AG870" s="8"/>
      <c r="AH870" s="8"/>
      <c r="AI870" s="8"/>
      <c r="AJ870" s="5"/>
      <c r="AK870" s="8"/>
      <c r="AL870" s="8"/>
      <c r="AM870" s="8"/>
      <c r="AN870" s="8"/>
      <c r="AO870" s="8"/>
      <c r="AP870" s="8"/>
      <c r="AQ870" s="9"/>
      <c r="AR870" s="8"/>
      <c r="AS870" s="8"/>
      <c r="AT870" s="8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8"/>
      <c r="BJ870" s="5"/>
      <c r="BK870" s="5"/>
      <c r="BL870" s="5"/>
      <c r="BM870" s="8"/>
      <c r="BN870" s="8"/>
      <c r="BO870" s="7"/>
      <c r="BP870" s="5"/>
      <c r="BQ870" s="5"/>
      <c r="BR870" s="5"/>
      <c r="BS870" s="5"/>
      <c r="BT870" s="7"/>
      <c r="BU870" s="7"/>
      <c r="BV870" s="7"/>
      <c r="BW870" s="7"/>
      <c r="BX870" s="7"/>
      <c r="BY870" s="7"/>
      <c r="BZ870" s="7"/>
      <c r="CA870" s="5"/>
      <c r="CB870" s="5"/>
      <c r="CC870" s="5"/>
      <c r="CD870" s="5"/>
      <c r="CE870" s="5"/>
      <c r="CF870" s="5"/>
      <c r="CG870" s="5"/>
      <c r="CH870" s="5"/>
      <c r="CI870" s="5"/>
      <c r="CJ870" s="5">
        <v>9.1863472401823998</v>
      </c>
      <c r="CK870" s="8">
        <v>6.3087845622119811</v>
      </c>
      <c r="CL870" s="5"/>
      <c r="CM870" s="5"/>
      <c r="CN870" s="8"/>
      <c r="CO870" s="5"/>
      <c r="CP870" s="5"/>
      <c r="CQ870" s="5"/>
      <c r="CR870" s="8"/>
      <c r="CS870" s="8"/>
      <c r="CT870" s="8"/>
      <c r="CU870" s="8"/>
      <c r="CV870" s="8"/>
      <c r="CW870" s="8"/>
      <c r="CX870" s="8"/>
      <c r="CY870" s="8"/>
      <c r="CZ870" s="8"/>
      <c r="DA870" s="8"/>
      <c r="DB870" s="8"/>
      <c r="DC870" s="8"/>
      <c r="DD870" s="8"/>
      <c r="DE870" s="8"/>
      <c r="DF870" s="8"/>
      <c r="DG870" s="8"/>
      <c r="DH870" s="8"/>
      <c r="DI870" s="8"/>
      <c r="DJ870" s="8"/>
      <c r="DK870" s="8"/>
      <c r="DL870" s="8"/>
      <c r="DM870" s="8"/>
      <c r="DN870" s="8"/>
      <c r="DO870" s="8"/>
      <c r="DP870" s="8"/>
      <c r="DQ870" s="8"/>
      <c r="DR870" s="8"/>
      <c r="DS870" s="8"/>
      <c r="DT870" s="8"/>
      <c r="DU870" s="8"/>
      <c r="DV870" s="8"/>
      <c r="DW870" s="8"/>
      <c r="DX870" s="8"/>
      <c r="DY870" s="8"/>
      <c r="DZ870" s="8"/>
      <c r="EA870" s="8"/>
      <c r="EB870" s="8"/>
      <c r="EC870" s="8"/>
      <c r="ED870" s="8"/>
      <c r="EE870" s="8"/>
      <c r="EF870" s="8"/>
      <c r="EG870" s="8"/>
      <c r="EH870" s="8"/>
      <c r="EI870" s="8"/>
      <c r="EJ870" s="8"/>
      <c r="EK870" s="8"/>
      <c r="EL870" s="8"/>
      <c r="EM870" s="8"/>
      <c r="EN870" s="8"/>
      <c r="EO870" s="8"/>
      <c r="EP870" s="8"/>
      <c r="EQ870" s="8"/>
      <c r="ER870" s="8"/>
      <c r="ES870" s="8"/>
      <c r="ET870" s="8"/>
      <c r="EU870" s="8"/>
      <c r="EV870" s="8"/>
      <c r="EW870" s="8"/>
      <c r="EX870" s="8"/>
      <c r="EY870" s="8"/>
      <c r="EZ870" s="8"/>
      <c r="FA870" s="8"/>
      <c r="FB870" s="8"/>
      <c r="FC870" s="8"/>
      <c r="FD870" s="8"/>
      <c r="FE870" s="8"/>
      <c r="FF870" s="8"/>
      <c r="FG870" s="8"/>
      <c r="FH870" s="8"/>
      <c r="FI870" s="8"/>
      <c r="FJ870" s="8"/>
    </row>
    <row r="871" spans="1:166" x14ac:dyDescent="0.25">
      <c r="A871" t="s">
        <v>140</v>
      </c>
      <c r="C871" s="6">
        <v>39960</v>
      </c>
      <c r="D871" s="5"/>
      <c r="E871" s="6"/>
      <c r="G871">
        <v>140</v>
      </c>
      <c r="H871" t="s">
        <v>117</v>
      </c>
      <c r="I871" s="7">
        <v>8.3000000000000007</v>
      </c>
      <c r="J871">
        <v>750</v>
      </c>
      <c r="K871" s="5">
        <f t="shared" si="14"/>
        <v>160.64257028112448</v>
      </c>
      <c r="L871" s="5"/>
      <c r="M871" s="8"/>
      <c r="N871" s="8"/>
      <c r="O871" s="8"/>
      <c r="P871" s="8"/>
      <c r="Q871" s="5"/>
      <c r="R871" s="5"/>
      <c r="S871" s="5"/>
      <c r="T871" s="5"/>
      <c r="U871" s="5"/>
      <c r="V871" s="5"/>
      <c r="W871" s="5"/>
      <c r="X871" s="8"/>
      <c r="Y871" s="8"/>
      <c r="Z871" s="8"/>
      <c r="AA871" s="8"/>
      <c r="AB871" s="8"/>
      <c r="AC871" s="5"/>
      <c r="AD871" s="8"/>
      <c r="AE871" s="8"/>
      <c r="AF871" s="8"/>
      <c r="AG871" s="8"/>
      <c r="AH871" s="8"/>
      <c r="AI871" s="8"/>
      <c r="AJ871" s="5"/>
      <c r="AK871" s="8"/>
      <c r="AL871" s="8"/>
      <c r="AM871" s="8"/>
      <c r="AN871" s="8"/>
      <c r="AO871" s="8"/>
      <c r="AP871" s="8"/>
      <c r="AQ871" s="9"/>
      <c r="AR871" s="8"/>
      <c r="AS871" s="8"/>
      <c r="AT871" s="8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8"/>
      <c r="BJ871" s="5"/>
      <c r="BK871" s="5"/>
      <c r="BL871" s="5"/>
      <c r="BM871" s="8"/>
      <c r="BN871" s="8"/>
      <c r="BO871" s="7"/>
      <c r="BP871" s="5"/>
      <c r="BQ871" s="5"/>
      <c r="BR871" s="5"/>
      <c r="BS871" s="5"/>
      <c r="BT871" s="7"/>
      <c r="BU871" s="7"/>
      <c r="BV871" s="7"/>
      <c r="BW871" s="7"/>
      <c r="BX871" s="7"/>
      <c r="BY871" s="7"/>
      <c r="BZ871" s="7"/>
      <c r="CA871" s="5"/>
      <c r="CB871" s="5"/>
      <c r="CC871" s="5"/>
      <c r="CD871" s="5"/>
      <c r="CE871" s="5"/>
      <c r="CF871" s="5"/>
      <c r="CG871" s="5"/>
      <c r="CH871" s="5"/>
      <c r="CI871" s="5"/>
      <c r="CJ871" s="5">
        <v>19.388484312257539</v>
      </c>
      <c r="CK871" s="8">
        <v>6.9614871364288513</v>
      </c>
      <c r="CL871" s="5"/>
      <c r="CM871" s="5"/>
      <c r="CN871" s="8"/>
      <c r="CO871" s="5"/>
      <c r="CP871" s="5"/>
      <c r="CQ871" s="5"/>
      <c r="CR871" s="8"/>
      <c r="CS871" s="8"/>
      <c r="CT871" s="8"/>
      <c r="CU871" s="8"/>
      <c r="CV871" s="8"/>
      <c r="CW871" s="8"/>
      <c r="CX871" s="8"/>
      <c r="CY871" s="8"/>
      <c r="CZ871" s="8"/>
      <c r="DA871" s="8"/>
      <c r="DB871" s="8"/>
      <c r="DC871" s="8"/>
      <c r="DD871" s="8"/>
      <c r="DE871" s="8"/>
      <c r="DF871" s="8"/>
      <c r="DG871" s="8"/>
      <c r="DH871" s="8"/>
      <c r="DI871" s="8"/>
      <c r="DJ871" s="8"/>
      <c r="DK871" s="8"/>
      <c r="DL871" s="8"/>
      <c r="DM871" s="8"/>
      <c r="DN871" s="8"/>
      <c r="DO871" s="8"/>
      <c r="DP871" s="8"/>
      <c r="DQ871" s="8"/>
      <c r="DR871" s="8"/>
      <c r="DS871" s="8"/>
      <c r="DT871" s="8"/>
      <c r="DU871" s="8"/>
      <c r="DV871" s="8"/>
      <c r="DW871" s="8"/>
      <c r="DX871" s="8"/>
      <c r="DY871" s="8"/>
      <c r="DZ871" s="8"/>
      <c r="EA871" s="8"/>
      <c r="EB871" s="8"/>
      <c r="EC871" s="8"/>
      <c r="ED871" s="8"/>
      <c r="EE871" s="8"/>
      <c r="EF871" s="8"/>
      <c r="EG871" s="8"/>
      <c r="EH871" s="8"/>
      <c r="EI871" s="8"/>
      <c r="EJ871" s="8"/>
      <c r="EK871" s="8"/>
      <c r="EL871" s="8"/>
      <c r="EM871" s="8"/>
      <c r="EN871" s="8"/>
      <c r="EO871" s="8"/>
      <c r="EP871" s="8"/>
      <c r="EQ871" s="8"/>
      <c r="ER871" s="8"/>
      <c r="ES871" s="8"/>
      <c r="ET871" s="8"/>
      <c r="EU871" s="8"/>
      <c r="EV871" s="8"/>
      <c r="EW871" s="8"/>
      <c r="EX871" s="8"/>
      <c r="EY871" s="8"/>
      <c r="EZ871" s="8"/>
      <c r="FA871" s="8"/>
      <c r="FB871" s="8"/>
      <c r="FC871" s="8"/>
      <c r="FD871" s="8"/>
      <c r="FE871" s="8"/>
      <c r="FF871" s="8"/>
      <c r="FG871" s="8"/>
      <c r="FH871" s="8"/>
      <c r="FI871" s="8"/>
      <c r="FJ871" s="8"/>
    </row>
    <row r="872" spans="1:166" x14ac:dyDescent="0.25">
      <c r="A872" t="s">
        <v>140</v>
      </c>
      <c r="C872" s="6">
        <v>39966</v>
      </c>
      <c r="D872" s="5"/>
      <c r="E872" s="6"/>
      <c r="G872">
        <v>146</v>
      </c>
      <c r="H872" t="s">
        <v>117</v>
      </c>
      <c r="I872" s="7">
        <v>8.3000000000000007</v>
      </c>
      <c r="J872">
        <v>750</v>
      </c>
      <c r="K872" s="5">
        <f t="shared" si="14"/>
        <v>160.64257028112448</v>
      </c>
      <c r="L872" s="5"/>
      <c r="M872" s="8"/>
      <c r="N872" s="8"/>
      <c r="O872" s="8"/>
      <c r="P872" s="8"/>
      <c r="Q872" s="5"/>
      <c r="R872" s="5"/>
      <c r="S872" s="5"/>
      <c r="T872" s="5"/>
      <c r="U872" s="5"/>
      <c r="V872" s="5"/>
      <c r="W872" s="5"/>
      <c r="X872" s="8"/>
      <c r="Y872" s="8"/>
      <c r="Z872" s="8"/>
      <c r="AA872" s="8"/>
      <c r="AB872" s="8"/>
      <c r="AC872" s="5">
        <v>561.83730510695761</v>
      </c>
      <c r="AD872" s="8"/>
      <c r="AE872" s="8"/>
      <c r="AF872" s="8"/>
      <c r="AG872" s="8"/>
      <c r="AH872" s="8"/>
      <c r="AI872" s="8"/>
      <c r="AJ872" s="5">
        <v>162.71456885854002</v>
      </c>
      <c r="AK872" s="8">
        <v>2.4473524655878371</v>
      </c>
      <c r="AL872" s="8"/>
      <c r="AM872" s="8"/>
      <c r="AN872" s="8"/>
      <c r="AO872" s="8"/>
      <c r="AP872" s="8"/>
      <c r="AQ872" s="9">
        <f>AK872/AJ872</f>
        <v>1.5040770367129844E-2</v>
      </c>
      <c r="AR872" s="8"/>
      <c r="AS872" s="8"/>
      <c r="AT872" s="8"/>
      <c r="AU872" s="5">
        <v>0</v>
      </c>
      <c r="AV872" s="5"/>
      <c r="AW872" s="5"/>
      <c r="AX872" s="5"/>
      <c r="AY872" s="5">
        <v>702.96932722939584</v>
      </c>
      <c r="AZ872" s="5"/>
      <c r="BA872" s="5"/>
      <c r="BB872" s="5"/>
      <c r="BC872" s="5"/>
      <c r="BD872" s="5"/>
      <c r="BE872" s="5"/>
      <c r="BF872" s="5">
        <v>56.433162320081252</v>
      </c>
      <c r="BG872" s="5">
        <v>392.95827244115594</v>
      </c>
      <c r="BH872" s="5">
        <v>1152.3607619906329</v>
      </c>
      <c r="BI872" s="8"/>
      <c r="BJ872" s="5"/>
      <c r="BK872" s="5">
        <f>AC872+AJ872+BH872</f>
        <v>1876.9126359561305</v>
      </c>
      <c r="BL872" s="5"/>
      <c r="BM872" s="8">
        <f>BH872/BK872</f>
        <v>0.61396611643759391</v>
      </c>
      <c r="BN872" s="8"/>
      <c r="BO872" s="7"/>
      <c r="BP872" s="5"/>
      <c r="BQ872" s="5"/>
      <c r="BR872" s="5"/>
      <c r="BS872" s="5"/>
      <c r="BT872" s="7"/>
      <c r="BU872" s="7"/>
      <c r="BV872" s="7"/>
      <c r="BW872" s="7"/>
      <c r="BX872" s="8">
        <f>AC872/BK872</f>
        <v>0.29934121298125754</v>
      </c>
      <c r="BY872" s="8">
        <f>AJ872/BK872</f>
        <v>8.6692670581148545E-2</v>
      </c>
      <c r="BZ872" s="8">
        <f>BH872/BK872</f>
        <v>0.61396611643759391</v>
      </c>
      <c r="CA872" s="5">
        <v>195.12830540396507</v>
      </c>
      <c r="CB872" s="5">
        <v>0</v>
      </c>
      <c r="CC872" s="5">
        <v>133.33343269584878</v>
      </c>
      <c r="CD872" s="5">
        <v>54.525015809078539</v>
      </c>
      <c r="CE872" s="5"/>
      <c r="CF872" s="5"/>
      <c r="CG872" s="5"/>
      <c r="CH872" s="5"/>
      <c r="CI872" s="5">
        <v>7.2698568990377641</v>
      </c>
      <c r="CJ872" s="5"/>
      <c r="CK872" s="8"/>
      <c r="CL872" s="5"/>
      <c r="CM872" s="5"/>
      <c r="CN872" s="8"/>
      <c r="CO872" s="5"/>
      <c r="CP872" s="5"/>
      <c r="CQ872" s="5"/>
      <c r="CR872" s="8"/>
      <c r="CS872" s="8"/>
      <c r="CT872" s="8"/>
      <c r="CU872" s="8"/>
      <c r="CV872" s="8"/>
      <c r="CW872" s="8"/>
      <c r="CX872" s="8"/>
      <c r="CY872" s="8"/>
      <c r="CZ872" s="8"/>
      <c r="DA872" s="8"/>
      <c r="DB872" s="8"/>
      <c r="DC872" s="8"/>
      <c r="DD872" s="8"/>
      <c r="DE872" s="8"/>
      <c r="DF872" s="8"/>
      <c r="DG872" s="8"/>
      <c r="DH872" s="8"/>
      <c r="DI872" s="8"/>
      <c r="DJ872" s="8"/>
      <c r="DK872" s="8"/>
      <c r="DL872" s="8"/>
      <c r="DM872" s="8"/>
      <c r="DN872" s="8"/>
      <c r="DO872" s="8"/>
      <c r="DP872" s="8"/>
      <c r="DQ872" s="8"/>
      <c r="DR872" s="8"/>
      <c r="DS872" s="8"/>
      <c r="DT872" s="8"/>
      <c r="DU872" s="8"/>
      <c r="DV872" s="8"/>
      <c r="DW872" s="8"/>
      <c r="DX872" s="8"/>
      <c r="DY872" s="8"/>
      <c r="DZ872" s="8"/>
      <c r="EA872" s="8"/>
      <c r="EB872" s="8"/>
      <c r="EC872" s="8"/>
      <c r="ED872" s="8"/>
      <c r="EE872" s="8"/>
      <c r="EF872" s="8"/>
      <c r="EG872" s="8"/>
      <c r="EH872" s="8"/>
      <c r="EI872" s="8"/>
      <c r="EJ872" s="8"/>
      <c r="EK872" s="8"/>
      <c r="EL872" s="8"/>
      <c r="EM872" s="8"/>
      <c r="EN872" s="8"/>
      <c r="EO872" s="8"/>
      <c r="EP872" s="8"/>
      <c r="EQ872" s="8"/>
      <c r="ER872" s="8"/>
      <c r="ES872" s="8"/>
      <c r="ET872" s="8"/>
      <c r="EU872" s="8"/>
      <c r="EV872" s="8"/>
      <c r="EW872" s="8"/>
      <c r="EX872" s="8"/>
      <c r="EY872" s="8"/>
      <c r="EZ872" s="8"/>
      <c r="FA872" s="8"/>
      <c r="FB872" s="8"/>
      <c r="FC872" s="8"/>
      <c r="FD872" s="8"/>
      <c r="FE872" s="8"/>
      <c r="FF872" s="8"/>
      <c r="FG872" s="8"/>
      <c r="FH872" s="8"/>
      <c r="FI872" s="8"/>
      <c r="FJ872" s="8"/>
    </row>
    <row r="873" spans="1:166" x14ac:dyDescent="0.25">
      <c r="A873" t="s">
        <v>140</v>
      </c>
      <c r="C873" s="6">
        <v>39969</v>
      </c>
      <c r="D873" s="5"/>
      <c r="E873" s="6"/>
      <c r="G873">
        <v>149</v>
      </c>
      <c r="H873" t="s">
        <v>117</v>
      </c>
      <c r="I873" s="7">
        <v>8.3000000000000007</v>
      </c>
      <c r="J873">
        <v>750</v>
      </c>
      <c r="K873" s="5">
        <f t="shared" si="14"/>
        <v>160.64257028112448</v>
      </c>
      <c r="L873" s="5"/>
      <c r="M873" s="8"/>
      <c r="N873" s="8"/>
      <c r="O873" s="8"/>
      <c r="P873" s="8"/>
      <c r="Q873" s="5"/>
      <c r="R873" s="5"/>
      <c r="S873" s="5"/>
      <c r="T873" s="5"/>
      <c r="U873" s="5"/>
      <c r="V873" s="5"/>
      <c r="W873" s="5"/>
      <c r="X873" s="8"/>
      <c r="Y873" s="8"/>
      <c r="Z873" s="8"/>
      <c r="AA873" s="8"/>
      <c r="AB873" s="8"/>
      <c r="AC873" s="5"/>
      <c r="AD873" s="8"/>
      <c r="AE873" s="8"/>
      <c r="AF873" s="8"/>
      <c r="AG873" s="8"/>
      <c r="AH873" s="8"/>
      <c r="AI873" s="8"/>
      <c r="AJ873" s="5"/>
      <c r="AK873" s="8"/>
      <c r="AL873" s="8"/>
      <c r="AM873" s="8"/>
      <c r="AN873" s="8"/>
      <c r="AO873" s="8"/>
      <c r="AP873" s="8"/>
      <c r="AQ873" s="9"/>
      <c r="AR873" s="8"/>
      <c r="AS873" s="8"/>
      <c r="AT873" s="8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8"/>
      <c r="BJ873" s="5"/>
      <c r="BK873" s="5"/>
      <c r="BL873" s="5"/>
      <c r="BM873" s="8"/>
      <c r="BN873" s="8"/>
      <c r="BO873" s="7"/>
      <c r="BP873" s="5"/>
      <c r="BQ873" s="5"/>
      <c r="BR873" s="5"/>
      <c r="BS873" s="5"/>
      <c r="BT873" s="7"/>
      <c r="BU873" s="7"/>
      <c r="BV873" s="7"/>
      <c r="BW873" s="7"/>
      <c r="BX873" s="7"/>
      <c r="BY873" s="7"/>
      <c r="BZ873" s="7"/>
      <c r="CA873" s="5"/>
      <c r="CB873" s="5"/>
      <c r="CC873" s="5"/>
      <c r="CD873" s="5"/>
      <c r="CE873" s="5"/>
      <c r="CF873" s="5"/>
      <c r="CG873" s="5"/>
      <c r="CH873" s="5"/>
      <c r="CI873" s="5"/>
      <c r="CJ873" s="5">
        <v>39.668549649492959</v>
      </c>
      <c r="CK873" s="8">
        <v>6.1900306408361132</v>
      </c>
      <c r="CL873" s="5"/>
      <c r="CM873" s="5"/>
      <c r="CN873" s="8"/>
      <c r="CO873" s="5"/>
      <c r="CP873" s="5"/>
      <c r="CQ873" s="5"/>
      <c r="CR873" s="8"/>
      <c r="CS873" s="8"/>
      <c r="CT873" s="8"/>
      <c r="CU873" s="8"/>
      <c r="CV873" s="8"/>
      <c r="CW873" s="8"/>
      <c r="CX873" s="8"/>
      <c r="CY873" s="8"/>
      <c r="CZ873" s="8"/>
      <c r="DA873" s="8"/>
      <c r="DB873" s="8"/>
      <c r="DC873" s="8"/>
      <c r="DD873" s="8"/>
      <c r="DE873" s="8"/>
      <c r="DF873" s="8"/>
      <c r="DG873" s="8"/>
      <c r="DH873" s="8"/>
      <c r="DI873" s="8"/>
      <c r="DJ873" s="8"/>
      <c r="DK873" s="8"/>
      <c r="DL873" s="8"/>
      <c r="DM873" s="8"/>
      <c r="DN873" s="8"/>
      <c r="DO873" s="8"/>
      <c r="DP873" s="8"/>
      <c r="DQ873" s="8"/>
      <c r="DR873" s="8"/>
      <c r="DS873" s="8"/>
      <c r="DT873" s="8"/>
      <c r="DU873" s="8"/>
      <c r="DV873" s="8"/>
      <c r="DW873" s="8"/>
      <c r="DX873" s="8"/>
      <c r="DY873" s="8"/>
      <c r="DZ873" s="8"/>
      <c r="EA873" s="8"/>
      <c r="EB873" s="8"/>
      <c r="EC873" s="8"/>
      <c r="ED873" s="8"/>
      <c r="EE873" s="8"/>
      <c r="EF873" s="8"/>
      <c r="EG873" s="8"/>
      <c r="EH873" s="8"/>
      <c r="EI873" s="8"/>
      <c r="EJ873" s="8"/>
      <c r="EK873" s="8"/>
      <c r="EL873" s="8"/>
      <c r="EM873" s="8"/>
      <c r="EN873" s="8"/>
      <c r="EO873" s="8"/>
      <c r="EP873" s="8"/>
      <c r="EQ873" s="8"/>
      <c r="ER873" s="8"/>
      <c r="ES873" s="8"/>
      <c r="ET873" s="8"/>
      <c r="EU873" s="8"/>
      <c r="EV873" s="8"/>
      <c r="EW873" s="8"/>
      <c r="EX873" s="8"/>
      <c r="EY873" s="8"/>
      <c r="EZ873" s="8"/>
      <c r="FA873" s="8"/>
      <c r="FB873" s="8"/>
      <c r="FC873" s="8"/>
      <c r="FD873" s="8"/>
      <c r="FE873" s="8"/>
      <c r="FF873" s="8"/>
      <c r="FG873" s="8"/>
      <c r="FH873" s="8"/>
      <c r="FI873" s="8"/>
      <c r="FJ873" s="8"/>
    </row>
    <row r="874" spans="1:166" x14ac:dyDescent="0.25">
      <c r="A874" t="s">
        <v>140</v>
      </c>
      <c r="C874" s="6">
        <v>39974</v>
      </c>
      <c r="D874" s="5">
        <v>9</v>
      </c>
      <c r="E874" s="6" t="s">
        <v>207</v>
      </c>
      <c r="F874" t="s">
        <v>15</v>
      </c>
      <c r="G874">
        <v>154</v>
      </c>
      <c r="H874" t="s">
        <v>117</v>
      </c>
      <c r="I874" s="7">
        <v>8.3000000000000007</v>
      </c>
      <c r="J874">
        <v>750</v>
      </c>
      <c r="K874" s="5">
        <f t="shared" si="14"/>
        <v>160.64257028112448</v>
      </c>
      <c r="L874" s="5"/>
      <c r="M874" s="8"/>
      <c r="N874" s="8"/>
      <c r="O874" s="8"/>
      <c r="P874" s="8"/>
      <c r="Q874" s="5"/>
      <c r="R874" s="5"/>
      <c r="S874" s="5"/>
      <c r="T874" s="5"/>
      <c r="U874" s="5"/>
      <c r="V874" s="5">
        <v>154</v>
      </c>
      <c r="W874" s="5"/>
      <c r="X874" s="8"/>
      <c r="Y874" s="8"/>
      <c r="Z874" s="8"/>
      <c r="AA874" s="8"/>
      <c r="AB874" s="8"/>
      <c r="AC874" s="5"/>
      <c r="AD874" s="8"/>
      <c r="AE874" s="8"/>
      <c r="AF874" s="8"/>
      <c r="AG874" s="8"/>
      <c r="AH874" s="8"/>
      <c r="AI874" s="8"/>
      <c r="AJ874" s="5"/>
      <c r="AK874" s="8"/>
      <c r="AL874" s="8"/>
      <c r="AM874" s="8"/>
      <c r="AN874" s="8"/>
      <c r="AO874" s="8"/>
      <c r="AP874" s="8"/>
      <c r="AQ874" s="9"/>
      <c r="AR874" s="8"/>
      <c r="AS874" s="8"/>
      <c r="AT874" s="8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8"/>
      <c r="BJ874" s="5"/>
      <c r="BK874" s="5"/>
      <c r="BL874" s="5"/>
      <c r="BM874" s="8"/>
      <c r="BN874" s="8"/>
      <c r="BO874" s="7"/>
      <c r="BP874" s="5"/>
      <c r="BQ874" s="5"/>
      <c r="BR874" s="5"/>
      <c r="BS874" s="5"/>
      <c r="BT874" s="7"/>
      <c r="BU874" s="7"/>
      <c r="BV874" s="7"/>
      <c r="BW874" s="7"/>
      <c r="BX874" s="7"/>
      <c r="BY874" s="7"/>
      <c r="BZ874" s="7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8"/>
      <c r="CL874" s="5"/>
      <c r="CM874" s="5"/>
      <c r="CN874" s="8"/>
      <c r="CO874" s="5"/>
      <c r="CP874" s="5"/>
      <c r="CQ874" s="5"/>
      <c r="CR874" s="8"/>
      <c r="CS874" s="8"/>
      <c r="CT874" s="8"/>
      <c r="CU874" s="8"/>
      <c r="CV874" s="8"/>
      <c r="CW874" s="8"/>
      <c r="CX874" s="8"/>
      <c r="CY874" s="8"/>
      <c r="CZ874" s="8"/>
      <c r="DA874" s="8"/>
      <c r="DB874" s="8"/>
      <c r="DC874" s="8"/>
      <c r="DD874" s="8"/>
      <c r="DE874" s="8"/>
      <c r="DF874" s="8"/>
      <c r="DG874" s="8"/>
      <c r="DH874" s="8"/>
      <c r="DI874" s="8"/>
      <c r="DJ874" s="8"/>
      <c r="DK874" s="8"/>
      <c r="DL874" s="8"/>
      <c r="DM874" s="8"/>
      <c r="DN874" s="8"/>
      <c r="DO874" s="8"/>
      <c r="DP874" s="8"/>
      <c r="DQ874" s="8"/>
      <c r="DR874" s="8"/>
      <c r="DS874" s="8"/>
      <c r="DT874" s="8"/>
      <c r="DU874" s="8"/>
      <c r="DV874" s="8"/>
      <c r="DW874" s="8"/>
      <c r="DX874" s="8"/>
      <c r="DY874" s="8"/>
      <c r="DZ874" s="8"/>
      <c r="EA874" s="8"/>
      <c r="EB874" s="8"/>
      <c r="EC874" s="8"/>
      <c r="ED874" s="8"/>
      <c r="EE874" s="8"/>
      <c r="EF874" s="8"/>
      <c r="EG874" s="8"/>
      <c r="EH874" s="8"/>
      <c r="EI874" s="8"/>
      <c r="EJ874" s="8"/>
      <c r="EK874" s="8"/>
      <c r="EL874" s="8"/>
      <c r="EM874" s="8"/>
      <c r="EN874" s="8"/>
      <c r="EO874" s="8"/>
      <c r="EP874" s="8"/>
      <c r="EQ874" s="8"/>
      <c r="ER874" s="8"/>
      <c r="ES874" s="8"/>
      <c r="ET874" s="8"/>
      <c r="EU874" s="8"/>
      <c r="EV874" s="8"/>
      <c r="EW874" s="8"/>
      <c r="EX874" s="8"/>
      <c r="EY874" s="8"/>
      <c r="EZ874" s="8"/>
      <c r="FA874" s="8"/>
      <c r="FB874" s="8"/>
      <c r="FC874" s="8"/>
      <c r="FD874" s="8"/>
      <c r="FE874" s="8"/>
      <c r="FF874" s="8"/>
      <c r="FG874" s="8"/>
      <c r="FH874" s="8"/>
      <c r="FI874" s="8"/>
      <c r="FJ874" s="8"/>
    </row>
    <row r="875" spans="1:166" x14ac:dyDescent="0.25">
      <c r="A875" t="s">
        <v>140</v>
      </c>
      <c r="C875" s="6">
        <v>39976</v>
      </c>
      <c r="D875" s="5"/>
      <c r="E875" s="6"/>
      <c r="G875">
        <v>156</v>
      </c>
      <c r="H875" t="s">
        <v>117</v>
      </c>
      <c r="I875" s="7">
        <v>8.3000000000000007</v>
      </c>
      <c r="J875">
        <v>750</v>
      </c>
      <c r="K875" s="5">
        <f t="shared" si="14"/>
        <v>160.64257028112448</v>
      </c>
      <c r="L875" s="5"/>
      <c r="M875" s="8"/>
      <c r="N875" s="8"/>
      <c r="O875" s="8"/>
      <c r="P875" s="8"/>
      <c r="Q875" s="5"/>
      <c r="R875" s="5"/>
      <c r="S875" s="5"/>
      <c r="T875" s="5"/>
      <c r="U875" s="5"/>
      <c r="V875" s="5"/>
      <c r="W875" s="5"/>
      <c r="X875" s="8"/>
      <c r="Y875" s="8"/>
      <c r="Z875" s="8"/>
      <c r="AA875" s="8"/>
      <c r="AB875" s="8"/>
      <c r="AC875" s="5"/>
      <c r="AD875" s="8"/>
      <c r="AE875" s="8"/>
      <c r="AF875" s="8"/>
      <c r="AG875" s="8"/>
      <c r="AH875" s="8"/>
      <c r="AI875" s="8"/>
      <c r="AJ875" s="5"/>
      <c r="AK875" s="8"/>
      <c r="AL875" s="8"/>
      <c r="AM875" s="8"/>
      <c r="AN875" s="8"/>
      <c r="AO875" s="8"/>
      <c r="AP875" s="8"/>
      <c r="AQ875" s="9"/>
      <c r="AR875" s="8"/>
      <c r="AS875" s="8"/>
      <c r="AT875" s="8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8"/>
      <c r="BJ875" s="5"/>
      <c r="BK875" s="5"/>
      <c r="BL875" s="5"/>
      <c r="BM875" s="8"/>
      <c r="BN875" s="8"/>
      <c r="BO875" s="7"/>
      <c r="BP875" s="5"/>
      <c r="BQ875" s="5"/>
      <c r="BR875" s="5"/>
      <c r="BS875" s="5"/>
      <c r="BT875" s="7"/>
      <c r="BU875" s="7"/>
      <c r="BV875" s="7"/>
      <c r="BW875" s="7"/>
      <c r="BX875" s="7"/>
      <c r="BY875" s="7"/>
      <c r="BZ875" s="7"/>
      <c r="CA875" s="5"/>
      <c r="CB875" s="5"/>
      <c r="CC875" s="5"/>
      <c r="CD875" s="5"/>
      <c r="CE875" s="5"/>
      <c r="CF875" s="5"/>
      <c r="CG875" s="5"/>
      <c r="CH875" s="5"/>
      <c r="CI875" s="5"/>
      <c r="CJ875" s="5">
        <v>63.457088409446683</v>
      </c>
      <c r="CK875" s="8">
        <v>5.3846300004825558</v>
      </c>
      <c r="CL875" s="5"/>
      <c r="CM875" s="5"/>
      <c r="CN875" s="8"/>
      <c r="CO875" s="5"/>
      <c r="CP875" s="5"/>
      <c r="CQ875" s="5"/>
      <c r="CR875" s="8"/>
      <c r="CS875" s="8"/>
      <c r="CT875" s="8"/>
      <c r="CU875" s="8"/>
      <c r="CV875" s="8"/>
      <c r="CW875" s="8"/>
      <c r="CX875" s="8"/>
      <c r="CY875" s="8"/>
      <c r="CZ875" s="8"/>
      <c r="DA875" s="8"/>
      <c r="DB875" s="8"/>
      <c r="DC875" s="8"/>
      <c r="DD875" s="8"/>
      <c r="DE875" s="8"/>
      <c r="DF875" s="8"/>
      <c r="DG875" s="8"/>
      <c r="DH875" s="8"/>
      <c r="DI875" s="8"/>
      <c r="DJ875" s="8"/>
      <c r="DK875" s="8"/>
      <c r="DL875" s="8"/>
      <c r="DM875" s="8"/>
      <c r="DN875" s="8"/>
      <c r="DO875" s="8"/>
      <c r="DP875" s="8"/>
      <c r="DQ875" s="8"/>
      <c r="DR875" s="8"/>
      <c r="DS875" s="8"/>
      <c r="DT875" s="8"/>
      <c r="DU875" s="8"/>
      <c r="DV875" s="8"/>
      <c r="DW875" s="8"/>
      <c r="DX875" s="8"/>
      <c r="DY875" s="8"/>
      <c r="DZ875" s="8"/>
      <c r="EA875" s="8"/>
      <c r="EB875" s="8"/>
      <c r="EC875" s="8"/>
      <c r="ED875" s="8"/>
      <c r="EE875" s="8"/>
      <c r="EF875" s="8"/>
      <c r="EG875" s="8"/>
      <c r="EH875" s="8"/>
      <c r="EI875" s="8"/>
      <c r="EJ875" s="8"/>
      <c r="EK875" s="8"/>
      <c r="EL875" s="8"/>
      <c r="EM875" s="8"/>
      <c r="EN875" s="8"/>
      <c r="EO875" s="8"/>
      <c r="EP875" s="8"/>
      <c r="EQ875" s="8"/>
      <c r="ER875" s="8"/>
      <c r="ES875" s="8"/>
      <c r="ET875" s="8"/>
      <c r="EU875" s="8"/>
      <c r="EV875" s="8"/>
      <c r="EW875" s="8"/>
      <c r="EX875" s="8"/>
      <c r="EY875" s="8"/>
      <c r="EZ875" s="8"/>
      <c r="FA875" s="8"/>
      <c r="FB875" s="8"/>
      <c r="FC875" s="8"/>
      <c r="FD875" s="8"/>
      <c r="FE875" s="8"/>
      <c r="FF875" s="8"/>
      <c r="FG875" s="8"/>
      <c r="FH875" s="8"/>
      <c r="FI875" s="8"/>
      <c r="FJ875" s="8"/>
    </row>
    <row r="876" spans="1:166" x14ac:dyDescent="0.25">
      <c r="A876" t="s">
        <v>140</v>
      </c>
      <c r="C876" s="6">
        <v>39983</v>
      </c>
      <c r="D876" s="5"/>
      <c r="E876" s="6"/>
      <c r="G876">
        <v>163</v>
      </c>
      <c r="H876" t="s">
        <v>117</v>
      </c>
      <c r="I876" s="7">
        <v>8.3000000000000007</v>
      </c>
      <c r="J876">
        <v>750</v>
      </c>
      <c r="K876" s="5">
        <f t="shared" si="14"/>
        <v>160.64257028112448</v>
      </c>
      <c r="L876" s="5"/>
      <c r="M876" s="8"/>
      <c r="N876" s="8"/>
      <c r="O876" s="8"/>
      <c r="P876" s="8"/>
      <c r="Q876" s="5"/>
      <c r="R876" s="5"/>
      <c r="S876" s="5"/>
      <c r="T876" s="5"/>
      <c r="U876" s="5"/>
      <c r="V876" s="5"/>
      <c r="W876" s="5"/>
      <c r="X876" s="8"/>
      <c r="Y876" s="8"/>
      <c r="Z876" s="8"/>
      <c r="AA876" s="8"/>
      <c r="AB876" s="8"/>
      <c r="AC876" s="5"/>
      <c r="AD876" s="8"/>
      <c r="AE876" s="8"/>
      <c r="AF876" s="8"/>
      <c r="AG876" s="8"/>
      <c r="AH876" s="8"/>
      <c r="AI876" s="8"/>
      <c r="AJ876" s="5"/>
      <c r="AK876" s="8"/>
      <c r="AL876" s="8"/>
      <c r="AM876" s="8"/>
      <c r="AN876" s="8"/>
      <c r="AO876" s="8"/>
      <c r="AP876" s="8"/>
      <c r="AQ876" s="9"/>
      <c r="AR876" s="8"/>
      <c r="AS876" s="8"/>
      <c r="AT876" s="8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8"/>
      <c r="BJ876" s="5"/>
      <c r="BK876" s="5"/>
      <c r="BL876" s="5"/>
      <c r="BM876" s="8"/>
      <c r="BN876" s="8"/>
      <c r="BO876" s="7"/>
      <c r="BP876" s="5"/>
      <c r="BQ876" s="5"/>
      <c r="BR876" s="5"/>
      <c r="BS876" s="5"/>
      <c r="BT876" s="7"/>
      <c r="BU876" s="7"/>
      <c r="BV876" s="7"/>
      <c r="BW876" s="7"/>
      <c r="BX876" s="7"/>
      <c r="BY876" s="7"/>
      <c r="BZ876" s="7"/>
      <c r="CA876" s="5"/>
      <c r="CB876" s="5"/>
      <c r="CC876" s="5"/>
      <c r="CD876" s="5"/>
      <c r="CE876" s="5"/>
      <c r="CF876" s="5"/>
      <c r="CG876" s="5"/>
      <c r="CH876" s="5"/>
      <c r="CI876" s="5"/>
      <c r="CJ876" s="5">
        <v>75.319880215068409</v>
      </c>
      <c r="CK876" s="8">
        <v>4.9687628699637614</v>
      </c>
      <c r="CL876" s="5"/>
      <c r="CM876" s="5"/>
      <c r="CN876" s="8"/>
      <c r="CO876" s="5"/>
      <c r="CP876" s="5"/>
      <c r="CQ876" s="5"/>
      <c r="CR876" s="8"/>
      <c r="CS876" s="8"/>
      <c r="CT876" s="8"/>
      <c r="CU876" s="8"/>
      <c r="CV876" s="8"/>
      <c r="CW876" s="8"/>
      <c r="CX876" s="8"/>
      <c r="CY876" s="8"/>
      <c r="CZ876" s="8"/>
      <c r="DA876" s="8"/>
      <c r="DB876" s="8"/>
      <c r="DC876" s="8"/>
      <c r="DD876" s="8"/>
      <c r="DE876" s="8"/>
      <c r="DF876" s="8"/>
      <c r="DG876" s="8"/>
      <c r="DH876" s="8"/>
      <c r="DI876" s="8"/>
      <c r="DJ876" s="8"/>
      <c r="DK876" s="8"/>
      <c r="DL876" s="8"/>
      <c r="DM876" s="8"/>
      <c r="DN876" s="8"/>
      <c r="DO876" s="8"/>
      <c r="DP876" s="8"/>
      <c r="DQ876" s="8"/>
      <c r="DR876" s="8"/>
      <c r="DS876" s="8"/>
      <c r="DT876" s="8"/>
      <c r="DU876" s="8"/>
      <c r="DV876" s="8"/>
      <c r="DW876" s="8"/>
      <c r="DX876" s="8"/>
      <c r="DY876" s="8"/>
      <c r="DZ876" s="8"/>
      <c r="EA876" s="8"/>
      <c r="EB876" s="8"/>
      <c r="EC876" s="8"/>
      <c r="ED876" s="8"/>
      <c r="EE876" s="8"/>
      <c r="EF876" s="8"/>
      <c r="EG876" s="8"/>
      <c r="EH876" s="8"/>
      <c r="EI876" s="8"/>
      <c r="EJ876" s="8"/>
      <c r="EK876" s="8"/>
      <c r="EL876" s="8"/>
      <c r="EM876" s="8"/>
      <c r="EN876" s="8"/>
      <c r="EO876" s="8"/>
      <c r="EP876" s="8"/>
      <c r="EQ876" s="8"/>
      <c r="ER876" s="8"/>
      <c r="ES876" s="8"/>
      <c r="ET876" s="8"/>
      <c r="EU876" s="8"/>
      <c r="EV876" s="8"/>
      <c r="EW876" s="8"/>
      <c r="EX876" s="8"/>
      <c r="EY876" s="8"/>
      <c r="EZ876" s="8"/>
      <c r="FA876" s="8"/>
      <c r="FB876" s="8"/>
      <c r="FC876" s="8"/>
      <c r="FD876" s="8"/>
      <c r="FE876" s="8"/>
      <c r="FF876" s="8"/>
      <c r="FG876" s="8"/>
      <c r="FH876" s="8"/>
      <c r="FI876" s="8"/>
      <c r="FJ876" s="8"/>
    </row>
    <row r="877" spans="1:166" x14ac:dyDescent="0.25">
      <c r="A877" t="s">
        <v>140</v>
      </c>
      <c r="C877" s="6">
        <v>39988</v>
      </c>
      <c r="D877" s="5">
        <v>10</v>
      </c>
      <c r="E877" s="6" t="s">
        <v>108</v>
      </c>
      <c r="F877" t="s">
        <v>16</v>
      </c>
      <c r="G877">
        <v>168</v>
      </c>
      <c r="H877" t="s">
        <v>117</v>
      </c>
      <c r="I877" s="7">
        <v>8.3000000000000007</v>
      </c>
      <c r="J877">
        <v>750</v>
      </c>
      <c r="K877" s="5">
        <f t="shared" si="14"/>
        <v>160.64257028112448</v>
      </c>
      <c r="L877" s="5"/>
      <c r="M877" s="8"/>
      <c r="N877" s="8"/>
      <c r="O877" s="8"/>
      <c r="P877" s="8"/>
      <c r="Q877" s="5"/>
      <c r="R877" s="5"/>
      <c r="S877" s="5"/>
      <c r="T877" s="5"/>
      <c r="U877" s="5"/>
      <c r="V877" s="5"/>
      <c r="W877" s="5"/>
      <c r="X877" s="8"/>
      <c r="Y877" s="8"/>
      <c r="Z877" s="8"/>
      <c r="AA877" s="8"/>
      <c r="AB877" s="8"/>
      <c r="AC877" s="5"/>
      <c r="AD877" s="8"/>
      <c r="AE877" s="8"/>
      <c r="AF877" s="8"/>
      <c r="AG877" s="8"/>
      <c r="AH877" s="8"/>
      <c r="AI877" s="8"/>
      <c r="AJ877" s="5"/>
      <c r="AK877" s="8"/>
      <c r="AL877" s="8"/>
      <c r="AM877" s="8"/>
      <c r="AN877" s="8"/>
      <c r="AO877" s="8"/>
      <c r="AP877" s="8"/>
      <c r="AQ877" s="9"/>
      <c r="AR877" s="8"/>
      <c r="AS877" s="8"/>
      <c r="AT877" s="8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>
        <v>755.72926456514062</v>
      </c>
      <c r="BH877" s="5"/>
      <c r="BI877" s="8"/>
      <c r="BJ877" s="5"/>
      <c r="BK877" s="5"/>
      <c r="BL877" s="5"/>
      <c r="BM877" s="8"/>
      <c r="BN877" s="8"/>
      <c r="BO877" s="7">
        <v>36.078313813434676</v>
      </c>
      <c r="BP877" s="5">
        <v>272.65437564977344</v>
      </c>
      <c r="BQ877" s="5"/>
      <c r="BR877" s="5"/>
      <c r="BS877" s="5"/>
      <c r="BT877" s="7">
        <v>12.011205975760944</v>
      </c>
      <c r="BU877" s="7"/>
      <c r="BV877" s="7"/>
      <c r="BW877" s="7"/>
      <c r="BX877" s="7"/>
      <c r="BY877" s="7"/>
      <c r="BZ877" s="7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8"/>
      <c r="CL877" s="5"/>
      <c r="CM877" s="5"/>
      <c r="CN877" s="8"/>
      <c r="CO877" s="5"/>
      <c r="CP877" s="5"/>
      <c r="CQ877" s="5"/>
      <c r="CR877" s="8"/>
      <c r="CS877" s="8"/>
      <c r="CT877" s="8"/>
      <c r="CU877" s="8"/>
      <c r="CV877" s="8"/>
      <c r="CW877" s="8"/>
      <c r="CX877" s="8"/>
      <c r="CY877" s="8"/>
      <c r="CZ877" s="8"/>
      <c r="DA877" s="8"/>
      <c r="DB877" s="8"/>
      <c r="DC877" s="8"/>
      <c r="DD877" s="8"/>
      <c r="DE877" s="8"/>
      <c r="DF877" s="8"/>
      <c r="DG877" s="8"/>
      <c r="DH877" s="8"/>
      <c r="DI877" s="8"/>
      <c r="DJ877" s="8"/>
      <c r="DK877" s="8"/>
      <c r="DL877" s="8"/>
      <c r="DM877" s="8"/>
      <c r="DN877" s="8"/>
      <c r="DO877" s="8"/>
      <c r="DP877" s="8"/>
      <c r="DQ877" s="8"/>
      <c r="DR877" s="8"/>
      <c r="DS877" s="8"/>
      <c r="DT877" s="8"/>
      <c r="DU877" s="8"/>
      <c r="DV877" s="8"/>
      <c r="DW877" s="8"/>
      <c r="DX877" s="8"/>
      <c r="DY877" s="8"/>
      <c r="DZ877" s="8"/>
      <c r="EA877" s="8"/>
      <c r="EB877" s="8"/>
      <c r="EC877" s="8"/>
      <c r="ED877" s="8"/>
      <c r="EE877" s="8"/>
      <c r="EF877" s="8"/>
      <c r="EG877" s="8"/>
      <c r="EH877" s="8"/>
      <c r="EI877" s="8"/>
      <c r="EJ877" s="8"/>
      <c r="EK877" s="8"/>
      <c r="EL877" s="8"/>
      <c r="EM877" s="8"/>
      <c r="EN877" s="8"/>
      <c r="EO877" s="8"/>
      <c r="EP877" s="8"/>
      <c r="EQ877" s="8"/>
      <c r="ER877" s="8"/>
      <c r="ES877" s="8"/>
      <c r="ET877" s="8"/>
      <c r="EU877" s="8"/>
      <c r="EV877" s="8"/>
      <c r="EW877" s="8"/>
      <c r="EX877" s="8"/>
      <c r="EY877" s="8"/>
      <c r="EZ877" s="8"/>
      <c r="FA877" s="8"/>
      <c r="FB877" s="8"/>
      <c r="FC877" s="8"/>
      <c r="FD877" s="8"/>
      <c r="FE877" s="8"/>
      <c r="FF877" s="8"/>
      <c r="FG877" s="8"/>
      <c r="FH877" s="8"/>
      <c r="FI877" s="8"/>
      <c r="FJ877" s="8"/>
    </row>
    <row r="878" spans="1:166" x14ac:dyDescent="0.25">
      <c r="A878" t="s">
        <v>140</v>
      </c>
      <c r="C878" s="6">
        <v>39990</v>
      </c>
      <c r="D878" s="5"/>
      <c r="E878" s="6"/>
      <c r="G878">
        <v>170</v>
      </c>
      <c r="H878" t="s">
        <v>117</v>
      </c>
      <c r="I878" s="7">
        <v>8.3000000000000007</v>
      </c>
      <c r="J878">
        <v>750</v>
      </c>
      <c r="K878" s="5">
        <f t="shared" si="14"/>
        <v>160.64257028112448</v>
      </c>
      <c r="L878" s="5"/>
      <c r="M878" s="8"/>
      <c r="N878" s="8"/>
      <c r="O878" s="8"/>
      <c r="P878" s="8"/>
      <c r="Q878" s="5"/>
      <c r="R878" s="5"/>
      <c r="S878" s="5"/>
      <c r="T878" s="5"/>
      <c r="U878" s="5"/>
      <c r="V878" s="5"/>
      <c r="W878" s="5"/>
      <c r="X878" s="8"/>
      <c r="Y878" s="8"/>
      <c r="Z878" s="8"/>
      <c r="AA878" s="8"/>
      <c r="AB878" s="8"/>
      <c r="AC878" s="5"/>
      <c r="AD878" s="8"/>
      <c r="AE878" s="8"/>
      <c r="AF878" s="8"/>
      <c r="AG878" s="8"/>
      <c r="AH878" s="8"/>
      <c r="AI878" s="8"/>
      <c r="AJ878" s="5"/>
      <c r="AK878" s="8"/>
      <c r="AL878" s="8"/>
      <c r="AM878" s="8"/>
      <c r="AN878" s="8"/>
      <c r="AO878" s="8"/>
      <c r="AP878" s="8"/>
      <c r="AQ878" s="9"/>
      <c r="AR878" s="8"/>
      <c r="AS878" s="8"/>
      <c r="AT878" s="8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8"/>
      <c r="BJ878" s="5"/>
      <c r="BK878" s="5"/>
      <c r="BL878" s="5"/>
      <c r="BM878" s="8"/>
      <c r="BN878" s="8"/>
      <c r="BO878" s="7"/>
      <c r="BP878" s="5"/>
      <c r="BQ878" s="5"/>
      <c r="BR878" s="5"/>
      <c r="BS878" s="5"/>
      <c r="BT878" s="7"/>
      <c r="BU878" s="7"/>
      <c r="BV878" s="7"/>
      <c r="BW878" s="7"/>
      <c r="BX878" s="7"/>
      <c r="BY878" s="7"/>
      <c r="BZ878" s="7"/>
      <c r="CA878" s="5"/>
      <c r="CB878" s="5"/>
      <c r="CC878" s="5"/>
      <c r="CD878" s="5"/>
      <c r="CE878" s="5"/>
      <c r="CF878" s="5"/>
      <c r="CG878" s="5"/>
      <c r="CH878" s="5"/>
      <c r="CI878" s="5"/>
      <c r="CJ878" s="5">
        <v>93.905261008643564</v>
      </c>
      <c r="CK878" s="8">
        <v>4.740374835309618</v>
      </c>
      <c r="CL878" s="5"/>
      <c r="CM878" s="5"/>
      <c r="CN878" s="8"/>
      <c r="CO878" s="5"/>
      <c r="CP878" s="5"/>
      <c r="CQ878" s="5"/>
      <c r="CR878" s="8"/>
      <c r="CS878" s="8"/>
      <c r="CT878" s="8"/>
      <c r="CU878" s="8"/>
      <c r="CV878" s="8"/>
      <c r="CW878" s="8"/>
      <c r="CX878" s="8"/>
      <c r="CY878" s="8"/>
      <c r="CZ878" s="8"/>
      <c r="DA878" s="8"/>
      <c r="DB878" s="8"/>
      <c r="DC878" s="8"/>
      <c r="DD878" s="8"/>
      <c r="DE878" s="8"/>
      <c r="DF878" s="8"/>
      <c r="DG878" s="8"/>
      <c r="DH878" s="8"/>
      <c r="DI878" s="8"/>
      <c r="DJ878" s="8"/>
      <c r="DK878" s="8"/>
      <c r="DL878" s="8"/>
      <c r="DM878" s="8"/>
      <c r="DN878" s="8"/>
      <c r="DO878" s="8"/>
      <c r="DP878" s="8"/>
      <c r="DQ878" s="8"/>
      <c r="DR878" s="8"/>
      <c r="DS878" s="8"/>
      <c r="DT878" s="8"/>
      <c r="DU878" s="8"/>
      <c r="DV878" s="8"/>
      <c r="DW878" s="8"/>
      <c r="DX878" s="8"/>
      <c r="DY878" s="8"/>
      <c r="DZ878" s="8"/>
      <c r="EA878" s="8"/>
      <c r="EB878" s="8"/>
      <c r="EC878" s="8"/>
      <c r="ED878" s="8"/>
      <c r="EE878" s="8"/>
      <c r="EF878" s="8"/>
      <c r="EG878" s="8"/>
      <c r="EH878" s="8"/>
      <c r="EI878" s="8"/>
      <c r="EJ878" s="8"/>
      <c r="EK878" s="8"/>
      <c r="EL878" s="8"/>
      <c r="EM878" s="8"/>
      <c r="EN878" s="8"/>
      <c r="EO878" s="8"/>
      <c r="EP878" s="8"/>
      <c r="EQ878" s="8"/>
      <c r="ER878" s="8"/>
      <c r="ES878" s="8"/>
      <c r="ET878" s="8"/>
      <c r="EU878" s="8"/>
      <c r="EV878" s="8"/>
      <c r="EW878" s="8"/>
      <c r="EX878" s="8"/>
      <c r="EY878" s="8"/>
      <c r="EZ878" s="8"/>
      <c r="FA878" s="8"/>
      <c r="FB878" s="8"/>
      <c r="FC878" s="8"/>
      <c r="FD878" s="8"/>
      <c r="FE878" s="8"/>
      <c r="FF878" s="8"/>
      <c r="FG878" s="8"/>
      <c r="FH878" s="8"/>
      <c r="FI878" s="8"/>
      <c r="FJ878" s="8"/>
    </row>
    <row r="879" spans="1:166" x14ac:dyDescent="0.25">
      <c r="A879" t="s">
        <v>140</v>
      </c>
      <c r="C879" s="6">
        <v>39995</v>
      </c>
      <c r="D879" s="5"/>
      <c r="E879" s="6"/>
      <c r="G879">
        <v>175</v>
      </c>
      <c r="H879" t="s">
        <v>117</v>
      </c>
      <c r="I879" s="7">
        <v>8.3000000000000007</v>
      </c>
      <c r="J879">
        <v>750</v>
      </c>
      <c r="K879" s="5">
        <f t="shared" si="14"/>
        <v>160.64257028112448</v>
      </c>
      <c r="L879" s="5"/>
      <c r="M879" s="8"/>
      <c r="N879" s="8"/>
      <c r="O879" s="8"/>
      <c r="P879" s="8"/>
      <c r="Q879" s="5"/>
      <c r="R879" s="5"/>
      <c r="S879" s="5"/>
      <c r="T879" s="5"/>
      <c r="U879" s="5"/>
      <c r="V879" s="5"/>
      <c r="W879" s="5"/>
      <c r="X879" s="8"/>
      <c r="Y879" s="8"/>
      <c r="Z879" s="8"/>
      <c r="AA879" s="8"/>
      <c r="AB879" s="8"/>
      <c r="AC879" s="5"/>
      <c r="AD879" s="8"/>
      <c r="AE879" s="8"/>
      <c r="AF879" s="8"/>
      <c r="AG879" s="8"/>
      <c r="AH879" s="8"/>
      <c r="AI879" s="8"/>
      <c r="AJ879" s="5"/>
      <c r="AK879" s="8"/>
      <c r="AL879" s="8"/>
      <c r="AM879" s="8"/>
      <c r="AN879" s="8"/>
      <c r="AO879" s="8"/>
      <c r="AP879" s="8"/>
      <c r="AQ879" s="9"/>
      <c r="AR879" s="8"/>
      <c r="AS879" s="8"/>
      <c r="AT879" s="8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8"/>
      <c r="BJ879" s="5"/>
      <c r="BK879" s="5"/>
      <c r="BL879" s="5"/>
      <c r="BM879" s="8"/>
      <c r="BN879" s="8"/>
      <c r="BO879" s="7"/>
      <c r="BP879" s="5"/>
      <c r="BQ879" s="5"/>
      <c r="BR879" s="5"/>
      <c r="BS879" s="5"/>
      <c r="BT879" s="7"/>
      <c r="BU879" s="7"/>
      <c r="BV879" s="7"/>
      <c r="BW879" s="7"/>
      <c r="BX879" s="7"/>
      <c r="BY879" s="7"/>
      <c r="BZ879" s="7"/>
      <c r="CA879" s="5"/>
      <c r="CB879" s="5"/>
      <c r="CC879" s="5"/>
      <c r="CD879" s="5"/>
      <c r="CE879" s="5"/>
      <c r="CF879" s="5"/>
      <c r="CG879" s="5"/>
      <c r="CH879" s="5"/>
      <c r="CI879" s="5"/>
      <c r="CJ879" s="5">
        <v>100</v>
      </c>
      <c r="CK879" s="8">
        <v>3.7495967311896758</v>
      </c>
      <c r="CL879" s="5"/>
      <c r="CM879" s="5"/>
      <c r="CN879" s="8"/>
      <c r="CO879" s="5"/>
      <c r="CP879" s="5"/>
      <c r="CQ879" s="5"/>
      <c r="CR879" s="8"/>
      <c r="CS879" s="8"/>
      <c r="CT879" s="8"/>
      <c r="CU879" s="8"/>
      <c r="CV879" s="8"/>
      <c r="CW879" s="8"/>
      <c r="CX879" s="8"/>
      <c r="CY879" s="8"/>
      <c r="CZ879" s="8"/>
      <c r="DA879" s="8"/>
      <c r="DB879" s="8"/>
      <c r="DC879" s="8"/>
      <c r="DD879" s="8"/>
      <c r="DE879" s="8"/>
      <c r="DF879" s="8"/>
      <c r="DG879" s="8"/>
      <c r="DH879" s="8"/>
      <c r="DI879" s="8"/>
      <c r="DJ879" s="8"/>
      <c r="DK879" s="8"/>
      <c r="DL879" s="8"/>
      <c r="DM879" s="8"/>
      <c r="DN879" s="8"/>
      <c r="DO879" s="8"/>
      <c r="DP879" s="8"/>
      <c r="DQ879" s="8"/>
      <c r="DR879" s="8"/>
      <c r="DS879" s="8"/>
      <c r="DT879" s="8"/>
      <c r="DU879" s="8"/>
      <c r="DV879" s="8"/>
      <c r="DW879" s="8"/>
      <c r="DX879" s="8"/>
      <c r="DY879" s="8"/>
      <c r="DZ879" s="8"/>
      <c r="EA879" s="8"/>
      <c r="EB879" s="8"/>
      <c r="EC879" s="8"/>
      <c r="ED879" s="8"/>
      <c r="EE879" s="8"/>
      <c r="EF879" s="8"/>
      <c r="EG879" s="8"/>
      <c r="EH879" s="8"/>
      <c r="EI879" s="8"/>
      <c r="EJ879" s="8"/>
      <c r="EK879" s="8"/>
      <c r="EL879" s="8"/>
      <c r="EM879" s="8"/>
      <c r="EN879" s="8"/>
      <c r="EO879" s="8"/>
      <c r="EP879" s="8"/>
      <c r="EQ879" s="8"/>
      <c r="ER879" s="8"/>
      <c r="ES879" s="8"/>
      <c r="ET879" s="8"/>
      <c r="EU879" s="8"/>
      <c r="EV879" s="8"/>
      <c r="EW879" s="8"/>
      <c r="EX879" s="8"/>
      <c r="EY879" s="8"/>
      <c r="EZ879" s="8"/>
      <c r="FA879" s="8"/>
      <c r="FB879" s="8"/>
      <c r="FC879" s="8"/>
      <c r="FD879" s="8"/>
      <c r="FE879" s="8"/>
      <c r="FF879" s="8"/>
      <c r="FG879" s="8"/>
      <c r="FH879" s="8"/>
      <c r="FI879" s="8"/>
      <c r="FJ879" s="8"/>
    </row>
    <row r="880" spans="1:166" x14ac:dyDescent="0.25">
      <c r="A880" t="s">
        <v>163</v>
      </c>
      <c r="C880" s="6">
        <v>40148</v>
      </c>
      <c r="D880" s="5">
        <v>1</v>
      </c>
      <c r="E880" s="6" t="s">
        <v>209</v>
      </c>
      <c r="F880" s="14" t="s">
        <v>10</v>
      </c>
      <c r="G880" s="5">
        <v>0</v>
      </c>
      <c r="H880" t="s">
        <v>114</v>
      </c>
      <c r="I880" s="7">
        <v>6.9</v>
      </c>
      <c r="J880">
        <v>750</v>
      </c>
      <c r="K880" s="5">
        <f t="shared" si="14"/>
        <v>193.23671497584542</v>
      </c>
      <c r="L880" s="5"/>
      <c r="M880" s="8"/>
      <c r="N880" s="8"/>
      <c r="O880" s="8"/>
      <c r="P880" s="8"/>
      <c r="Q880" s="5"/>
      <c r="R880" s="5"/>
      <c r="S880" s="5"/>
      <c r="T880" s="5"/>
      <c r="U880" s="5"/>
      <c r="V880" s="5"/>
      <c r="W880" s="5"/>
      <c r="X880" s="8"/>
      <c r="Y880" s="8"/>
      <c r="Z880" s="8"/>
      <c r="AA880" s="8"/>
      <c r="AB880" s="8"/>
      <c r="AC880" s="5"/>
      <c r="AD880" s="8"/>
      <c r="AE880" s="8"/>
      <c r="AF880" s="8"/>
      <c r="AG880" s="8"/>
      <c r="AH880" s="8"/>
      <c r="AI880" s="8"/>
      <c r="AJ880" s="5"/>
      <c r="AK880" s="8"/>
      <c r="AL880" s="8"/>
      <c r="AM880" s="8"/>
      <c r="AN880" s="8"/>
      <c r="AO880" s="8"/>
      <c r="AP880" s="8"/>
      <c r="AQ880" s="9"/>
      <c r="AR880" s="8"/>
      <c r="AS880" s="8"/>
      <c r="AT880" s="8"/>
      <c r="AU880" s="5">
        <v>0</v>
      </c>
      <c r="AV880" s="5"/>
      <c r="AW880" s="5"/>
      <c r="AX880" s="5"/>
      <c r="AY880" s="5">
        <v>0</v>
      </c>
      <c r="AZ880" s="5"/>
      <c r="BA880" s="5"/>
      <c r="BB880" s="5"/>
      <c r="BC880" s="5"/>
      <c r="BD880" s="5"/>
      <c r="BE880" s="5"/>
      <c r="BF880" s="5">
        <v>0</v>
      </c>
      <c r="BG880" s="5">
        <v>0</v>
      </c>
      <c r="BH880" s="5"/>
      <c r="BI880" s="8"/>
      <c r="BJ880" s="5"/>
      <c r="BK880" s="5"/>
      <c r="BL880" s="5"/>
      <c r="BM880" s="8"/>
      <c r="BN880" s="8"/>
      <c r="BO880" s="7"/>
      <c r="BP880" s="5"/>
      <c r="BQ880" s="5"/>
      <c r="BR880" s="5"/>
      <c r="BS880" s="5"/>
      <c r="BT880" s="7"/>
      <c r="BU880" s="7"/>
      <c r="BV880" s="7"/>
      <c r="BW880" s="7"/>
      <c r="BX880" s="7"/>
      <c r="BY880" s="7"/>
      <c r="BZ880" s="7"/>
      <c r="CA880" s="5">
        <f>CB880+CC880+CD880+CI880</f>
        <v>0</v>
      </c>
      <c r="CB880" s="5">
        <v>0</v>
      </c>
      <c r="CC880" s="5">
        <v>0</v>
      </c>
      <c r="CD880" s="5">
        <v>0</v>
      </c>
      <c r="CE880" s="5"/>
      <c r="CF880" s="5"/>
      <c r="CG880" s="5"/>
      <c r="CH880" s="5"/>
      <c r="CI880" s="5">
        <v>0</v>
      </c>
      <c r="CJ880" s="5"/>
      <c r="CK880" s="8"/>
      <c r="CL880" s="5"/>
      <c r="CM880" s="5"/>
      <c r="CN880" s="8"/>
      <c r="CO880" s="5"/>
      <c r="CP880" s="5"/>
      <c r="CQ880" s="5"/>
      <c r="CR880" s="8"/>
      <c r="CS880" s="8"/>
      <c r="CT880" s="8"/>
      <c r="CU880" s="8"/>
      <c r="CV880" s="8"/>
      <c r="CW880" s="8"/>
      <c r="CX880" s="8"/>
      <c r="CY880" s="8"/>
      <c r="CZ880" s="8"/>
      <c r="DA880" s="8"/>
      <c r="DB880" s="8"/>
      <c r="DC880" s="8"/>
      <c r="DD880" s="8"/>
      <c r="DE880" s="8"/>
      <c r="DF880" s="8"/>
      <c r="DG880" s="8"/>
      <c r="DH880" s="8"/>
      <c r="DI880" s="8"/>
      <c r="DJ880" s="8"/>
      <c r="DK880" s="8"/>
      <c r="DL880" s="8"/>
      <c r="DM880" s="8"/>
      <c r="DN880" s="8"/>
      <c r="DO880" s="8"/>
      <c r="DP880" s="8"/>
      <c r="DQ880" s="8"/>
      <c r="DR880" s="8"/>
      <c r="DS880" s="8"/>
      <c r="DT880" s="8"/>
      <c r="DU880" s="8"/>
      <c r="DV880" s="8"/>
      <c r="DW880" s="8"/>
      <c r="DX880" s="8"/>
      <c r="DY880" s="8"/>
      <c r="DZ880" s="8"/>
      <c r="EA880" s="8"/>
      <c r="EB880" s="8"/>
      <c r="EC880" s="8"/>
      <c r="ED880" s="8"/>
      <c r="EE880" s="8"/>
      <c r="EF880" s="8"/>
      <c r="EG880" s="8"/>
      <c r="EH880" s="8"/>
      <c r="EI880" s="8"/>
      <c r="EJ880" s="8"/>
      <c r="EK880" s="8"/>
      <c r="EL880" s="8"/>
      <c r="EM880" s="8"/>
      <c r="EN880" s="8"/>
      <c r="EO880" s="8"/>
      <c r="EP880" s="8"/>
      <c r="EQ880" s="8"/>
      <c r="ER880" s="8"/>
      <c r="ES880" s="8"/>
      <c r="ET880" s="8"/>
      <c r="EU880" s="8"/>
      <c r="EV880" s="8"/>
      <c r="EW880" s="8"/>
      <c r="EX880" s="8"/>
      <c r="EY880" s="8"/>
      <c r="EZ880" s="8"/>
      <c r="FA880" s="8"/>
      <c r="FB880" s="8"/>
      <c r="FC880" s="8"/>
      <c r="FD880" s="8"/>
      <c r="FE880" s="8"/>
      <c r="FF880" s="8"/>
      <c r="FG880" s="8"/>
      <c r="FH880" s="8"/>
      <c r="FI880" s="8"/>
      <c r="FJ880" s="8"/>
    </row>
    <row r="881" spans="1:166" x14ac:dyDescent="0.25">
      <c r="A881" t="s">
        <v>163</v>
      </c>
      <c r="C881" s="6">
        <v>40173</v>
      </c>
      <c r="D881" s="5"/>
      <c r="E881" s="6"/>
      <c r="F881" s="14"/>
      <c r="G881" s="5">
        <v>25</v>
      </c>
      <c r="H881" t="s">
        <v>114</v>
      </c>
      <c r="I881" s="7">
        <v>6.9</v>
      </c>
      <c r="J881">
        <v>750</v>
      </c>
      <c r="K881" s="5">
        <f t="shared" si="14"/>
        <v>193.23671497584542</v>
      </c>
      <c r="L881" s="5"/>
      <c r="M881" s="8"/>
      <c r="N881" s="7">
        <v>6</v>
      </c>
      <c r="O881" s="7"/>
      <c r="P881" s="7"/>
      <c r="Q881" s="5"/>
      <c r="R881" s="5"/>
      <c r="S881" s="5"/>
      <c r="T881" s="5"/>
      <c r="U881" s="5"/>
      <c r="V881" s="5"/>
      <c r="W881" s="5"/>
      <c r="X881" s="8"/>
      <c r="Y881" s="8"/>
      <c r="Z881" s="8"/>
      <c r="AA881" s="8"/>
      <c r="AB881" s="8"/>
      <c r="AC881" s="5"/>
      <c r="AD881" s="8"/>
      <c r="AE881" s="8"/>
      <c r="AF881" s="8"/>
      <c r="AG881" s="8"/>
      <c r="AH881" s="8"/>
      <c r="AI881" s="8"/>
      <c r="AJ881" s="5"/>
      <c r="AK881" s="8">
        <v>0.20022039473684208</v>
      </c>
      <c r="AL881" s="8"/>
      <c r="AM881" s="8"/>
      <c r="AN881" s="8"/>
      <c r="AO881" s="8"/>
      <c r="AP881" s="8"/>
      <c r="AQ881" s="9"/>
      <c r="AR881" s="8"/>
      <c r="AS881" s="8"/>
      <c r="AT881" s="8"/>
      <c r="AU881" s="5">
        <v>0</v>
      </c>
      <c r="AV881" s="5"/>
      <c r="AW881" s="5"/>
      <c r="AX881" s="5"/>
      <c r="AY881" s="5">
        <v>0</v>
      </c>
      <c r="AZ881" s="5"/>
      <c r="BA881" s="5"/>
      <c r="BB881" s="5"/>
      <c r="BC881" s="5"/>
      <c r="BD881" s="5"/>
      <c r="BE881" s="5"/>
      <c r="BF881" s="5">
        <v>0</v>
      </c>
      <c r="BG881" s="5">
        <v>0</v>
      </c>
      <c r="BH881" s="5"/>
      <c r="BI881" s="8"/>
      <c r="BJ881" s="5"/>
      <c r="BK881" s="5"/>
      <c r="BL881" s="5"/>
      <c r="BM881" s="8"/>
      <c r="BN881" s="8"/>
      <c r="BO881" s="7"/>
      <c r="BP881" s="5"/>
      <c r="BQ881" s="5"/>
      <c r="BR881" s="5"/>
      <c r="BS881" s="5"/>
      <c r="BT881" s="7"/>
      <c r="BU881" s="7"/>
      <c r="BV881" s="7"/>
      <c r="BW881" s="7"/>
      <c r="BX881" s="7"/>
      <c r="BY881" s="7"/>
      <c r="BZ881" s="7"/>
      <c r="CA881" s="5">
        <f>CB881+CC881+CD881+CI881</f>
        <v>0</v>
      </c>
      <c r="CB881" s="5">
        <v>0</v>
      </c>
      <c r="CC881" s="5">
        <v>0</v>
      </c>
      <c r="CD881" s="5">
        <v>0</v>
      </c>
      <c r="CE881" s="5"/>
      <c r="CF881" s="5"/>
      <c r="CG881" s="5"/>
      <c r="CH881" s="5"/>
      <c r="CI881" s="5">
        <v>0</v>
      </c>
      <c r="CJ881" s="5"/>
      <c r="CK881" s="8"/>
      <c r="CL881" s="5"/>
      <c r="CM881" s="5"/>
      <c r="CN881" s="8"/>
      <c r="CO881" s="5"/>
      <c r="CP881" s="5"/>
      <c r="CQ881" s="5"/>
      <c r="CR881" s="8"/>
      <c r="CS881" s="8"/>
      <c r="CT881" s="8"/>
      <c r="CU881" s="8"/>
      <c r="CV881" s="8"/>
      <c r="CW881" s="8"/>
      <c r="CX881" s="8"/>
      <c r="CY881" s="8"/>
      <c r="CZ881" s="8"/>
      <c r="DA881" s="8"/>
      <c r="DB881" s="8"/>
      <c r="DC881" s="8"/>
      <c r="DD881" s="8"/>
      <c r="DE881" s="8"/>
      <c r="DF881" s="8"/>
      <c r="DG881" s="8"/>
      <c r="DH881" s="8"/>
      <c r="DI881" s="8"/>
      <c r="DJ881" s="8"/>
      <c r="DK881" s="8"/>
      <c r="DL881" s="8"/>
      <c r="DM881" s="8"/>
      <c r="DN881" s="8"/>
      <c r="DO881" s="8"/>
      <c r="DP881" s="8"/>
      <c r="DQ881" s="8"/>
      <c r="DR881" s="8"/>
      <c r="DS881" s="8"/>
      <c r="DT881" s="8"/>
      <c r="DU881" s="8"/>
      <c r="DV881" s="8"/>
      <c r="DW881" s="8"/>
      <c r="DX881" s="8"/>
      <c r="DY881" s="8"/>
      <c r="DZ881" s="8"/>
      <c r="EA881" s="8"/>
      <c r="EB881" s="8"/>
      <c r="EC881" s="8"/>
      <c r="ED881" s="8"/>
      <c r="EE881" s="8"/>
      <c r="EF881" s="8"/>
      <c r="EG881" s="8"/>
      <c r="EH881" s="8"/>
      <c r="EI881" s="8"/>
      <c r="EJ881" s="8"/>
      <c r="EK881" s="8"/>
      <c r="EL881" s="8"/>
      <c r="EM881" s="8"/>
      <c r="EN881" s="8"/>
      <c r="EO881" s="8"/>
      <c r="EP881" s="8"/>
      <c r="EQ881" s="8"/>
      <c r="ER881" s="8"/>
      <c r="ES881" s="8"/>
      <c r="ET881" s="8"/>
      <c r="EU881" s="8"/>
      <c r="EV881" s="8"/>
      <c r="EW881" s="8"/>
      <c r="EX881" s="8"/>
      <c r="EY881" s="8"/>
      <c r="EZ881" s="8"/>
      <c r="FA881" s="8"/>
      <c r="FB881" s="8"/>
      <c r="FC881" s="8"/>
      <c r="FD881" s="8"/>
      <c r="FE881" s="8"/>
      <c r="FF881" s="8"/>
      <c r="FG881" s="8"/>
      <c r="FH881" s="8"/>
      <c r="FI881" s="8"/>
      <c r="FJ881" s="8"/>
    </row>
    <row r="882" spans="1:166" x14ac:dyDescent="0.25">
      <c r="A882" t="s">
        <v>163</v>
      </c>
      <c r="C882" s="6">
        <v>40174</v>
      </c>
      <c r="D882" s="5">
        <v>4</v>
      </c>
      <c r="E882" t="s">
        <v>210</v>
      </c>
      <c r="F882" t="s">
        <v>12</v>
      </c>
      <c r="G882" s="5">
        <v>26</v>
      </c>
      <c r="H882" t="s">
        <v>114</v>
      </c>
      <c r="I882" s="7">
        <v>6.9</v>
      </c>
      <c r="J882">
        <v>750</v>
      </c>
      <c r="K882" s="5">
        <f t="shared" si="14"/>
        <v>193.23671497584542</v>
      </c>
      <c r="L882" s="5"/>
      <c r="M882" s="8"/>
      <c r="N882" s="8"/>
      <c r="O882" s="8"/>
      <c r="P882" s="8"/>
      <c r="Q882" s="5"/>
      <c r="R882" s="5">
        <v>26</v>
      </c>
      <c r="S882" s="5"/>
      <c r="T882" s="5"/>
      <c r="U882" s="5"/>
      <c r="V882" s="5"/>
      <c r="W882" s="5"/>
      <c r="X882" s="8"/>
      <c r="Y882" s="8"/>
      <c r="Z882" s="8"/>
      <c r="AA882" s="8"/>
      <c r="AB882" s="8"/>
      <c r="AC882" s="5"/>
      <c r="AD882" s="8"/>
      <c r="AE882" s="8"/>
      <c r="AF882" s="8"/>
      <c r="AG882" s="8"/>
      <c r="AH882" s="8"/>
      <c r="AI882" s="8"/>
      <c r="AJ882" s="5"/>
      <c r="AK882" s="8"/>
      <c r="AL882" s="8"/>
      <c r="AM882" s="8"/>
      <c r="AN882" s="8"/>
      <c r="AO882" s="8"/>
      <c r="AP882" s="8"/>
      <c r="AQ882" s="9"/>
      <c r="AR882" s="8"/>
      <c r="AS882" s="8"/>
      <c r="AT882" s="8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8"/>
      <c r="BJ882" s="5"/>
      <c r="BK882" s="5"/>
      <c r="BL882" s="5"/>
      <c r="BM882" s="8"/>
      <c r="BN882" s="8"/>
      <c r="BO882" s="7"/>
      <c r="BP882" s="5"/>
      <c r="BQ882" s="5"/>
      <c r="BR882" s="5"/>
      <c r="BS882" s="5"/>
      <c r="BT882" s="7"/>
      <c r="BU882" s="7"/>
      <c r="BV882" s="7"/>
      <c r="BW882" s="7"/>
      <c r="BX882" s="7"/>
      <c r="BY882" s="7"/>
      <c r="BZ882" s="7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8"/>
      <c r="CL882" s="5"/>
      <c r="CM882" s="5"/>
      <c r="CN882" s="8"/>
      <c r="CO882" s="5"/>
      <c r="CP882" s="5"/>
      <c r="CQ882" s="5"/>
      <c r="CR882" s="8"/>
      <c r="CS882" s="8"/>
      <c r="CT882" s="8"/>
      <c r="CU882" s="8"/>
      <c r="CV882" s="8"/>
      <c r="CW882" s="8"/>
      <c r="CX882" s="8"/>
      <c r="CY882" s="8"/>
      <c r="CZ882" s="8"/>
      <c r="DA882" s="8"/>
      <c r="DB882" s="8"/>
      <c r="DC882" s="8"/>
      <c r="DD882" s="8"/>
      <c r="DE882" s="8"/>
      <c r="DF882" s="8"/>
      <c r="DG882" s="8"/>
      <c r="DH882" s="8"/>
      <c r="DI882" s="8"/>
      <c r="DJ882" s="8"/>
      <c r="DK882" s="8"/>
      <c r="DL882" s="8"/>
      <c r="DM882" s="8"/>
      <c r="DN882" s="8"/>
      <c r="DO882" s="8"/>
      <c r="DP882" s="8"/>
      <c r="DQ882" s="8"/>
      <c r="DR882" s="8"/>
      <c r="DS882" s="8"/>
      <c r="DT882" s="8"/>
      <c r="DU882" s="8"/>
      <c r="DV882" s="8"/>
      <c r="DW882" s="8"/>
      <c r="DX882" s="8"/>
      <c r="DY882" s="8"/>
      <c r="DZ882" s="8"/>
      <c r="EA882" s="8"/>
      <c r="EB882" s="8"/>
      <c r="EC882" s="8"/>
      <c r="ED882" s="8"/>
      <c r="EE882" s="8"/>
      <c r="EF882" s="8"/>
      <c r="EG882" s="8"/>
      <c r="EH882" s="8"/>
      <c r="EI882" s="8"/>
      <c r="EJ882" s="8"/>
      <c r="EK882" s="8"/>
      <c r="EL882" s="8"/>
      <c r="EM882" s="8"/>
      <c r="EN882" s="8"/>
      <c r="EO882" s="8"/>
      <c r="EP882" s="8"/>
      <c r="EQ882" s="8"/>
      <c r="ER882" s="8"/>
      <c r="ES882" s="8"/>
      <c r="ET882" s="8"/>
      <c r="EU882" s="8"/>
      <c r="EV882" s="8"/>
      <c r="EW882" s="8"/>
      <c r="EX882" s="8"/>
      <c r="EY882" s="8"/>
      <c r="EZ882" s="8"/>
      <c r="FA882" s="8"/>
      <c r="FB882" s="8"/>
      <c r="FC882" s="8"/>
      <c r="FD882" s="8"/>
      <c r="FE882" s="8"/>
      <c r="FF882" s="8"/>
      <c r="FG882" s="8"/>
      <c r="FH882" s="8"/>
      <c r="FI882" s="8"/>
      <c r="FJ882" s="8"/>
    </row>
    <row r="883" spans="1:166" x14ac:dyDescent="0.25">
      <c r="A883" t="s">
        <v>163</v>
      </c>
      <c r="C883" s="6">
        <v>40184</v>
      </c>
      <c r="D883" s="5"/>
      <c r="E883" s="6"/>
      <c r="G883" s="5">
        <v>36</v>
      </c>
      <c r="H883" t="s">
        <v>114</v>
      </c>
      <c r="I883" s="7">
        <v>6.9</v>
      </c>
      <c r="J883">
        <v>750</v>
      </c>
      <c r="K883" s="5">
        <f t="shared" si="14"/>
        <v>193.23671497584542</v>
      </c>
      <c r="L883" s="5"/>
      <c r="M883" s="8"/>
      <c r="N883" s="7">
        <v>11.35</v>
      </c>
      <c r="O883" s="7"/>
      <c r="P883" s="7"/>
      <c r="Q883" s="5"/>
      <c r="R883" s="5"/>
      <c r="S883" s="5"/>
      <c r="T883" s="5"/>
      <c r="U883" s="5"/>
      <c r="V883" s="5"/>
      <c r="W883" s="5"/>
      <c r="X883" s="8"/>
      <c r="Y883" s="8"/>
      <c r="Z883" s="8"/>
      <c r="AA883" s="8"/>
      <c r="AB883" s="8"/>
      <c r="AC883" s="5"/>
      <c r="AD883" s="8"/>
      <c r="AE883" s="8"/>
      <c r="AF883" s="8"/>
      <c r="AG883" s="8"/>
      <c r="AH883" s="8"/>
      <c r="AI883" s="8"/>
      <c r="AJ883" s="5"/>
      <c r="AK883" s="8"/>
      <c r="AL883" s="8"/>
      <c r="AM883" s="8"/>
      <c r="AN883" s="8"/>
      <c r="AO883" s="8"/>
      <c r="AP883" s="8"/>
      <c r="AQ883" s="9"/>
      <c r="AR883" s="8"/>
      <c r="AS883" s="8"/>
      <c r="AT883" s="8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8"/>
      <c r="BJ883" s="5"/>
      <c r="BK883" s="5"/>
      <c r="BL883" s="5"/>
      <c r="BM883" s="8"/>
      <c r="BN883" s="8"/>
      <c r="BO883" s="7"/>
      <c r="BP883" s="5"/>
      <c r="BQ883" s="5"/>
      <c r="BR883" s="5"/>
      <c r="BS883" s="5"/>
      <c r="BT883" s="7"/>
      <c r="BU883" s="7"/>
      <c r="BV883" s="7"/>
      <c r="BW883" s="7"/>
      <c r="BX883" s="7"/>
      <c r="BY883" s="7"/>
      <c r="BZ883" s="7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8"/>
      <c r="CL883" s="5"/>
      <c r="CM883" s="5"/>
      <c r="CN883" s="8"/>
      <c r="CO883" s="5"/>
      <c r="CP883" s="5"/>
      <c r="CQ883" s="5"/>
      <c r="CR883" s="8"/>
      <c r="CS883" s="8"/>
      <c r="CT883" s="8"/>
      <c r="CU883" s="8"/>
      <c r="CV883" s="8"/>
      <c r="CW883" s="8"/>
      <c r="CX883" s="8"/>
      <c r="CY883" s="8"/>
      <c r="CZ883" s="8"/>
      <c r="DA883" s="8"/>
      <c r="DB883" s="8"/>
      <c r="DC883" s="8"/>
      <c r="DD883" s="8"/>
      <c r="DE883" s="8"/>
      <c r="DF883" s="8"/>
      <c r="DG883" s="8"/>
      <c r="DH883" s="8"/>
      <c r="DI883" s="8"/>
      <c r="DJ883" s="8"/>
      <c r="DK883" s="8"/>
      <c r="DL883" s="8"/>
      <c r="DM883" s="8"/>
      <c r="DN883" s="8"/>
      <c r="DO883" s="8"/>
      <c r="DP883" s="8"/>
      <c r="DQ883" s="8"/>
      <c r="DR883" s="8"/>
      <c r="DS883" s="8"/>
      <c r="DT883" s="8"/>
      <c r="DU883" s="8"/>
      <c r="DV883" s="8"/>
      <c r="DW883" s="8"/>
      <c r="DX883" s="8"/>
      <c r="DY883" s="8"/>
      <c r="DZ883" s="8"/>
      <c r="EA883" s="8"/>
      <c r="EB883" s="8"/>
      <c r="EC883" s="8"/>
      <c r="ED883" s="8"/>
      <c r="EE883" s="8"/>
      <c r="EF883" s="8"/>
      <c r="EG883" s="8"/>
      <c r="EH883" s="8"/>
      <c r="EI883" s="8"/>
      <c r="EJ883" s="8"/>
      <c r="EK883" s="8"/>
      <c r="EL883" s="8"/>
      <c r="EM883" s="8"/>
      <c r="EN883" s="8"/>
      <c r="EO883" s="8"/>
      <c r="EP883" s="8"/>
      <c r="EQ883" s="8"/>
      <c r="ER883" s="8"/>
      <c r="ES883" s="8"/>
      <c r="ET883" s="8"/>
      <c r="EU883" s="8"/>
      <c r="EV883" s="8"/>
      <c r="EW883" s="8"/>
      <c r="EX883" s="8"/>
      <c r="EY883" s="8"/>
      <c r="EZ883" s="8"/>
      <c r="FA883" s="8"/>
      <c r="FB883" s="8"/>
      <c r="FC883" s="8"/>
      <c r="FD883" s="8"/>
      <c r="FE883" s="8"/>
      <c r="FF883" s="8"/>
      <c r="FG883" s="8"/>
      <c r="FH883" s="8"/>
      <c r="FI883" s="8"/>
      <c r="FJ883" s="8"/>
    </row>
    <row r="884" spans="1:166" x14ac:dyDescent="0.25">
      <c r="A884" t="s">
        <v>163</v>
      </c>
      <c r="C884" s="6">
        <v>40189</v>
      </c>
      <c r="D884" s="5"/>
      <c r="E884" s="6"/>
      <c r="F884" s="14"/>
      <c r="G884" s="5">
        <v>41</v>
      </c>
      <c r="H884" t="s">
        <v>114</v>
      </c>
      <c r="I884" s="7">
        <v>6.9</v>
      </c>
      <c r="J884">
        <v>750</v>
      </c>
      <c r="K884" s="5">
        <f t="shared" si="14"/>
        <v>193.23671497584542</v>
      </c>
      <c r="L884" s="5"/>
      <c r="M884" s="8"/>
      <c r="N884" s="7">
        <v>11.9</v>
      </c>
      <c r="O884" s="7"/>
      <c r="P884" s="7"/>
      <c r="Q884" s="5"/>
      <c r="R884" s="5"/>
      <c r="S884" s="5"/>
      <c r="T884" s="5"/>
      <c r="U884" s="5"/>
      <c r="V884" s="5"/>
      <c r="W884" s="5"/>
      <c r="X884" s="8"/>
      <c r="Y884" s="8"/>
      <c r="Z884" s="8"/>
      <c r="AA884" s="8"/>
      <c r="AB884" s="8"/>
      <c r="AC884" s="5">
        <v>76.241318038620435</v>
      </c>
      <c r="AD884" s="8"/>
      <c r="AE884" s="8"/>
      <c r="AF884" s="8"/>
      <c r="AG884" s="8"/>
      <c r="AH884" s="8"/>
      <c r="AI884" s="8"/>
      <c r="AJ884" s="5">
        <v>98.844107982588653</v>
      </c>
      <c r="AK884" s="8">
        <v>1.3767997861490047</v>
      </c>
      <c r="AL884" s="8"/>
      <c r="AM884" s="8"/>
      <c r="AN884" s="8"/>
      <c r="AO884" s="8"/>
      <c r="AP884" s="8"/>
      <c r="AQ884" s="9">
        <f>AK884/AJ884</f>
        <v>1.3929002084692062E-2</v>
      </c>
      <c r="AR884" s="8"/>
      <c r="AS884" s="8"/>
      <c r="AT884" s="8"/>
      <c r="AU884" s="5">
        <v>6.6267319540286085</v>
      </c>
      <c r="AV884" s="5"/>
      <c r="AW884" s="5"/>
      <c r="AX884" s="5"/>
      <c r="AY884" s="5">
        <v>0</v>
      </c>
      <c r="AZ884" s="5"/>
      <c r="BA884" s="5"/>
      <c r="BB884" s="5"/>
      <c r="BC884" s="5"/>
      <c r="BD884" s="5"/>
      <c r="BE884" s="5"/>
      <c r="BF884" s="5">
        <v>0</v>
      </c>
      <c r="BG884" s="5">
        <v>0</v>
      </c>
      <c r="BH884" s="5">
        <v>6.6267319540286085</v>
      </c>
      <c r="BI884" s="8"/>
      <c r="BJ884" s="5"/>
      <c r="BK884" s="5">
        <f>AC884+AJ884+BH884</f>
        <v>181.71215797523769</v>
      </c>
      <c r="BL884" s="5"/>
      <c r="BM884" s="8">
        <f>BH884/BK884</f>
        <v>3.6468291543440078E-2</v>
      </c>
      <c r="BN884" s="8"/>
      <c r="BO884" s="7"/>
      <c r="BP884" s="5"/>
      <c r="BQ884" s="5"/>
      <c r="BR884" s="5"/>
      <c r="BS884" s="5"/>
      <c r="BT884" s="7"/>
      <c r="BU884" s="7"/>
      <c r="BV884" s="7"/>
      <c r="BW884" s="7"/>
      <c r="BX884" s="8">
        <f>AC884/BK884</f>
        <v>0.41957191465972249</v>
      </c>
      <c r="BY884" s="8">
        <f>AJ884/BK884</f>
        <v>0.54395979379683745</v>
      </c>
      <c r="BZ884" s="8">
        <f>BH884/BK884</f>
        <v>3.6468291543440078E-2</v>
      </c>
      <c r="CA884" s="5">
        <f>CB884+CC884+CD884+CI884</f>
        <v>136.70253567597325</v>
      </c>
      <c r="CB884" s="5">
        <v>136.70253567597325</v>
      </c>
      <c r="CC884" s="5">
        <v>0</v>
      </c>
      <c r="CD884" s="5">
        <v>0</v>
      </c>
      <c r="CE884" s="5"/>
      <c r="CF884" s="5"/>
      <c r="CG884" s="5"/>
      <c r="CH884" s="5"/>
      <c r="CI884" s="5">
        <v>0</v>
      </c>
      <c r="CJ884" s="5"/>
      <c r="CK884" s="8"/>
      <c r="CL884" s="5"/>
      <c r="CM884" s="5"/>
      <c r="CN884" s="8"/>
      <c r="CO884" s="5"/>
      <c r="CP884" s="5"/>
      <c r="CQ884" s="5"/>
      <c r="CR884" s="8"/>
      <c r="CS884" s="8"/>
      <c r="CT884" s="8"/>
      <c r="CU884" s="8"/>
      <c r="CV884" s="8"/>
      <c r="CW884" s="8"/>
      <c r="CX884" s="8"/>
      <c r="CY884" s="8"/>
      <c r="CZ884" s="8"/>
      <c r="DA884" s="8"/>
      <c r="DB884" s="8"/>
      <c r="DC884" s="8"/>
      <c r="DD884" s="8"/>
      <c r="DE884" s="8"/>
      <c r="DF884" s="8"/>
      <c r="DG884" s="8"/>
      <c r="DH884" s="8"/>
      <c r="DI884" s="8"/>
      <c r="DJ884" s="8"/>
      <c r="DK884" s="8"/>
      <c r="DL884" s="8"/>
      <c r="DM884" s="8"/>
      <c r="DN884" s="8"/>
      <c r="DO884" s="8"/>
      <c r="DP884" s="8"/>
      <c r="DQ884" s="8"/>
      <c r="DR884" s="8"/>
      <c r="DS884" s="8"/>
      <c r="DT884" s="8"/>
      <c r="DU884" s="8"/>
      <c r="DV884" s="8"/>
      <c r="DW884" s="8"/>
      <c r="DX884" s="8"/>
      <c r="DY884" s="8"/>
      <c r="DZ884" s="8"/>
      <c r="EA884" s="8"/>
      <c r="EB884" s="8"/>
      <c r="EC884" s="8"/>
      <c r="ED884" s="8"/>
      <c r="EE884" s="8"/>
      <c r="EF884" s="8"/>
      <c r="EG884" s="8"/>
      <c r="EH884" s="8"/>
      <c r="EI884" s="8"/>
      <c r="EJ884" s="8"/>
      <c r="EK884" s="8"/>
      <c r="EL884" s="8"/>
      <c r="EM884" s="8"/>
      <c r="EN884" s="8"/>
      <c r="EO884" s="8"/>
      <c r="EP884" s="8"/>
      <c r="EQ884" s="8"/>
      <c r="ER884" s="8"/>
      <c r="ES884" s="8"/>
      <c r="ET884" s="8"/>
      <c r="EU884" s="8"/>
      <c r="EV884" s="8"/>
      <c r="EW884" s="8"/>
      <c r="EX884" s="8"/>
      <c r="EY884" s="8"/>
      <c r="EZ884" s="8"/>
      <c r="FA884" s="8"/>
      <c r="FB884" s="8"/>
      <c r="FC884" s="8"/>
      <c r="FD884" s="8"/>
      <c r="FE884" s="8"/>
      <c r="FF884" s="8"/>
      <c r="FG884" s="8"/>
      <c r="FH884" s="8"/>
      <c r="FI884" s="8"/>
      <c r="FJ884" s="8"/>
    </row>
    <row r="885" spans="1:166" x14ac:dyDescent="0.25">
      <c r="A885" t="s">
        <v>163</v>
      </c>
      <c r="C885" s="6">
        <v>40196</v>
      </c>
      <c r="D885" s="5">
        <v>4</v>
      </c>
      <c r="E885" t="s">
        <v>206</v>
      </c>
      <c r="F885" t="s">
        <v>13</v>
      </c>
      <c r="G885" s="5">
        <v>48</v>
      </c>
      <c r="H885" t="s">
        <v>114</v>
      </c>
      <c r="I885" s="7">
        <v>6.9</v>
      </c>
      <c r="J885">
        <v>750</v>
      </c>
      <c r="K885" s="5">
        <f t="shared" si="14"/>
        <v>193.23671497584542</v>
      </c>
      <c r="L885" s="5"/>
      <c r="M885" s="8"/>
      <c r="N885" s="8"/>
      <c r="O885" s="8"/>
      <c r="P885" s="8"/>
      <c r="Q885" s="5"/>
      <c r="R885" s="5"/>
      <c r="S885" s="5">
        <v>48</v>
      </c>
      <c r="T885" s="5"/>
      <c r="U885" s="5"/>
      <c r="V885" s="5"/>
      <c r="W885" s="5"/>
      <c r="X885" s="8"/>
      <c r="Y885" s="8"/>
      <c r="Z885" s="8"/>
      <c r="AA885" s="8"/>
      <c r="AB885" s="8"/>
      <c r="AC885" s="5">
        <v>129.08247936066306</v>
      </c>
      <c r="AD885" s="8"/>
      <c r="AE885" s="8"/>
      <c r="AF885" s="8"/>
      <c r="AG885" s="8"/>
      <c r="AH885" s="8"/>
      <c r="AI885" s="8"/>
      <c r="AJ885" s="5">
        <v>147.94219133452543</v>
      </c>
      <c r="AK885" s="8">
        <v>1.6247737800938831</v>
      </c>
      <c r="AL885" s="8"/>
      <c r="AM885" s="8"/>
      <c r="AN885" s="8"/>
      <c r="AO885" s="8"/>
      <c r="AP885" s="8"/>
      <c r="AQ885" s="9">
        <f>AK885/AJ885</f>
        <v>1.0982490967840002E-2</v>
      </c>
      <c r="AR885" s="8"/>
      <c r="AS885" s="8"/>
      <c r="AT885" s="8"/>
      <c r="AU885" s="5">
        <v>22.816064933653244</v>
      </c>
      <c r="AV885" s="5"/>
      <c r="AW885" s="5"/>
      <c r="AX885" s="5"/>
      <c r="AY885" s="5">
        <v>0.27404896093640768</v>
      </c>
      <c r="AZ885" s="5"/>
      <c r="BA885" s="5"/>
      <c r="BB885" s="5"/>
      <c r="BC885" s="5"/>
      <c r="BD885" s="5"/>
      <c r="BE885" s="5"/>
      <c r="BF885" s="5">
        <v>0</v>
      </c>
      <c r="BG885" s="5">
        <v>0</v>
      </c>
      <c r="BH885" s="5">
        <v>23.090113894589656</v>
      </c>
      <c r="BI885" s="8"/>
      <c r="BJ885" s="5"/>
      <c r="BK885" s="5">
        <f>AC885+AJ885+BH885</f>
        <v>300.11478458977814</v>
      </c>
      <c r="BL885" s="5"/>
      <c r="BM885" s="8">
        <f>BH885/BK885</f>
        <v>7.6937608809079988E-2</v>
      </c>
      <c r="BN885" s="8"/>
      <c r="BO885" s="7"/>
      <c r="BP885" s="5"/>
      <c r="BQ885" s="5"/>
      <c r="BR885" s="5"/>
      <c r="BS885" s="5"/>
      <c r="BT885" s="7"/>
      <c r="BU885" s="7"/>
      <c r="BV885" s="7"/>
      <c r="BW885" s="7"/>
      <c r="BX885" s="8">
        <f>AC885/BK885</f>
        <v>0.43011036439642164</v>
      </c>
      <c r="BY885" s="8">
        <f>AJ885/BK885</f>
        <v>0.4929520267944984</v>
      </c>
      <c r="BZ885" s="8">
        <f>BH885/BK885</f>
        <v>7.6937608809079988E-2</v>
      </c>
      <c r="CA885" s="5">
        <f>CB885+CC885+CD885+CI885</f>
        <v>224.51226858632378</v>
      </c>
      <c r="CB885" s="5">
        <v>224.51226858632378</v>
      </c>
      <c r="CC885" s="5">
        <v>0</v>
      </c>
      <c r="CD885" s="5">
        <v>0</v>
      </c>
      <c r="CE885" s="5"/>
      <c r="CF885" s="5"/>
      <c r="CG885" s="5"/>
      <c r="CH885" s="5"/>
      <c r="CI885" s="5">
        <v>0</v>
      </c>
      <c r="CJ885" s="5"/>
      <c r="CK885" s="8"/>
      <c r="CL885" s="5"/>
      <c r="CM885" s="5"/>
      <c r="CN885" s="8"/>
      <c r="CO885" s="5"/>
      <c r="CP885" s="5"/>
      <c r="CQ885" s="5"/>
      <c r="CR885" s="8"/>
      <c r="CS885" s="8"/>
      <c r="CT885" s="8"/>
      <c r="CU885" s="8"/>
      <c r="CV885" s="8"/>
      <c r="CW885" s="8"/>
      <c r="CX885" s="8"/>
      <c r="CY885" s="8"/>
      <c r="CZ885" s="8"/>
      <c r="DA885" s="8"/>
      <c r="DB885" s="8"/>
      <c r="DC885" s="8"/>
      <c r="DD885" s="8"/>
      <c r="DE885" s="8"/>
      <c r="DF885" s="8"/>
      <c r="DG885" s="8"/>
      <c r="DH885" s="8"/>
      <c r="DI885" s="8"/>
      <c r="DJ885" s="8"/>
      <c r="DK885" s="8"/>
      <c r="DL885" s="8"/>
      <c r="DM885" s="8"/>
      <c r="DN885" s="8"/>
      <c r="DO885" s="8"/>
      <c r="DP885" s="8"/>
      <c r="DQ885" s="8"/>
      <c r="DR885" s="8"/>
      <c r="DS885" s="8"/>
      <c r="DT885" s="8"/>
      <c r="DU885" s="8"/>
      <c r="DV885" s="8"/>
      <c r="DW885" s="8"/>
      <c r="DX885" s="8"/>
      <c r="DY885" s="8"/>
      <c r="DZ885" s="8"/>
      <c r="EA885" s="8"/>
      <c r="EB885" s="8"/>
      <c r="EC885" s="8"/>
      <c r="ED885" s="8"/>
      <c r="EE885" s="8"/>
      <c r="EF885" s="8"/>
      <c r="EG885" s="8"/>
      <c r="EH885" s="8"/>
      <c r="EI885" s="8"/>
      <c r="EJ885" s="8"/>
      <c r="EK885" s="8"/>
      <c r="EL885" s="8"/>
      <c r="EM885" s="8"/>
      <c r="EN885" s="8"/>
      <c r="EO885" s="8"/>
      <c r="EP885" s="8"/>
      <c r="EQ885" s="8"/>
      <c r="ER885" s="8"/>
      <c r="ES885" s="8"/>
      <c r="ET885" s="8"/>
      <c r="EU885" s="8"/>
      <c r="EV885" s="8"/>
      <c r="EW885" s="8"/>
      <c r="EX885" s="8"/>
      <c r="EY885" s="8"/>
      <c r="EZ885" s="8"/>
      <c r="FA885" s="8"/>
      <c r="FB885" s="8"/>
      <c r="FC885" s="8"/>
      <c r="FD885" s="8"/>
      <c r="FE885" s="8"/>
      <c r="FF885" s="8"/>
      <c r="FG885" s="8"/>
      <c r="FH885" s="8"/>
      <c r="FI885" s="8"/>
      <c r="FJ885" s="8"/>
    </row>
    <row r="886" spans="1:166" x14ac:dyDescent="0.25">
      <c r="A886" t="s">
        <v>163</v>
      </c>
      <c r="C886" s="6">
        <v>40197</v>
      </c>
      <c r="D886" s="5"/>
      <c r="E886" s="6"/>
      <c r="G886" s="5">
        <v>49</v>
      </c>
      <c r="H886" t="s">
        <v>114</v>
      </c>
      <c r="I886" s="7">
        <v>6.9</v>
      </c>
      <c r="J886">
        <v>750</v>
      </c>
      <c r="K886" s="5">
        <f t="shared" si="14"/>
        <v>193.23671497584542</v>
      </c>
      <c r="L886" s="5"/>
      <c r="M886" s="8"/>
      <c r="N886" s="7">
        <v>13.9</v>
      </c>
      <c r="O886" s="7"/>
      <c r="P886" s="7"/>
      <c r="Q886" s="5"/>
      <c r="R886" s="5"/>
      <c r="S886" s="5"/>
      <c r="T886" s="5"/>
      <c r="U886" s="5"/>
      <c r="V886" s="5"/>
      <c r="W886" s="5"/>
      <c r="X886" s="8"/>
      <c r="Y886" s="8"/>
      <c r="Z886" s="8"/>
      <c r="AA886" s="8"/>
      <c r="AB886" s="8"/>
      <c r="AC886" s="5"/>
      <c r="AD886" s="8"/>
      <c r="AE886" s="8"/>
      <c r="AF886" s="8"/>
      <c r="AG886" s="8"/>
      <c r="AH886" s="8"/>
      <c r="AI886" s="8"/>
      <c r="AJ886" s="5"/>
      <c r="AK886" s="8"/>
      <c r="AL886" s="8"/>
      <c r="AM886" s="8"/>
      <c r="AN886" s="8"/>
      <c r="AO886" s="8"/>
      <c r="AP886" s="8"/>
      <c r="AQ886" s="9"/>
      <c r="AR886" s="8"/>
      <c r="AS886" s="8"/>
      <c r="AT886" s="8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8"/>
      <c r="BJ886" s="5"/>
      <c r="BK886" s="5"/>
      <c r="BL886" s="5"/>
      <c r="BM886" s="8"/>
      <c r="BN886" s="8"/>
      <c r="BO886" s="7"/>
      <c r="BP886" s="5"/>
      <c r="BQ886" s="5"/>
      <c r="BR886" s="5"/>
      <c r="BS886" s="5"/>
      <c r="BT886" s="7"/>
      <c r="BU886" s="7"/>
      <c r="BV886" s="7"/>
      <c r="BW886" s="7"/>
      <c r="BX886" s="7"/>
      <c r="BY886" s="7"/>
      <c r="BZ886" s="7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8"/>
      <c r="CL886" s="5"/>
      <c r="CM886" s="5"/>
      <c r="CN886" s="8"/>
      <c r="CO886" s="5"/>
      <c r="CP886" s="5"/>
      <c r="CQ886" s="5"/>
      <c r="CR886" s="8"/>
      <c r="CS886" s="8"/>
      <c r="CT886" s="8"/>
      <c r="CU886" s="8"/>
      <c r="CV886" s="8"/>
      <c r="CW886" s="8"/>
      <c r="CX886" s="8"/>
      <c r="CY886" s="8"/>
      <c r="CZ886" s="8"/>
      <c r="DA886" s="8"/>
      <c r="DB886" s="8"/>
      <c r="DC886" s="8"/>
      <c r="DD886" s="8"/>
      <c r="DE886" s="8"/>
      <c r="DF886" s="8"/>
      <c r="DG886" s="8"/>
      <c r="DH886" s="8"/>
      <c r="DI886" s="8"/>
      <c r="DJ886" s="8"/>
      <c r="DK886" s="8"/>
      <c r="DL886" s="8"/>
      <c r="DM886" s="8"/>
      <c r="DN886" s="8"/>
      <c r="DO886" s="8"/>
      <c r="DP886" s="8"/>
      <c r="DQ886" s="8"/>
      <c r="DR886" s="8"/>
      <c r="DS886" s="8"/>
      <c r="DT886" s="8"/>
      <c r="DU886" s="8"/>
      <c r="DV886" s="8"/>
      <c r="DW886" s="8"/>
      <c r="DX886" s="8"/>
      <c r="DY886" s="8"/>
      <c r="DZ886" s="8"/>
      <c r="EA886" s="8"/>
      <c r="EB886" s="8"/>
      <c r="EC886" s="8"/>
      <c r="ED886" s="8"/>
      <c r="EE886" s="8"/>
      <c r="EF886" s="8"/>
      <c r="EG886" s="8"/>
      <c r="EH886" s="8"/>
      <c r="EI886" s="8"/>
      <c r="EJ886" s="8"/>
      <c r="EK886" s="8"/>
      <c r="EL886" s="8"/>
      <c r="EM886" s="8"/>
      <c r="EN886" s="8"/>
      <c r="EO886" s="8"/>
      <c r="EP886" s="8"/>
      <c r="EQ886" s="8"/>
      <c r="ER886" s="8"/>
      <c r="ES886" s="8"/>
      <c r="ET886" s="8"/>
      <c r="EU886" s="8"/>
      <c r="EV886" s="8"/>
      <c r="EW886" s="8"/>
      <c r="EX886" s="8"/>
      <c r="EY886" s="8"/>
      <c r="EZ886" s="8"/>
      <c r="FA886" s="8"/>
      <c r="FB886" s="8"/>
      <c r="FC886" s="8"/>
      <c r="FD886" s="8"/>
      <c r="FE886" s="8"/>
      <c r="FF886" s="8"/>
      <c r="FG886" s="8"/>
      <c r="FH886" s="8"/>
      <c r="FI886" s="8"/>
      <c r="FJ886" s="8"/>
    </row>
    <row r="887" spans="1:166" x14ac:dyDescent="0.25">
      <c r="A887" t="s">
        <v>163</v>
      </c>
      <c r="C887" s="6">
        <v>40200</v>
      </c>
      <c r="D887" s="5"/>
      <c r="E887" s="6"/>
      <c r="G887" s="5">
        <v>52</v>
      </c>
      <c r="H887" t="s">
        <v>114</v>
      </c>
      <c r="I887" s="7">
        <v>6.9</v>
      </c>
      <c r="J887">
        <v>750</v>
      </c>
      <c r="K887" s="5">
        <f t="shared" si="14"/>
        <v>193.23671497584542</v>
      </c>
      <c r="L887" s="5"/>
      <c r="M887" s="8"/>
      <c r="N887" s="7">
        <v>15</v>
      </c>
      <c r="O887" s="7"/>
      <c r="P887" s="7"/>
      <c r="Q887" s="5"/>
      <c r="R887" s="5"/>
      <c r="S887" s="5"/>
      <c r="T887" s="5"/>
      <c r="U887" s="5"/>
      <c r="V887" s="5"/>
      <c r="W887" s="5"/>
      <c r="X887" s="8"/>
      <c r="Y887" s="8"/>
      <c r="Z887" s="8"/>
      <c r="AA887" s="8"/>
      <c r="AB887" s="8"/>
      <c r="AC887" s="5"/>
      <c r="AD887" s="8"/>
      <c r="AE887" s="8"/>
      <c r="AF887" s="8"/>
      <c r="AG887" s="8"/>
      <c r="AH887" s="8"/>
      <c r="AI887" s="8"/>
      <c r="AJ887" s="5"/>
      <c r="AK887" s="8"/>
      <c r="AL887" s="8"/>
      <c r="AM887" s="8"/>
      <c r="AN887" s="8"/>
      <c r="AO887" s="8"/>
      <c r="AP887" s="8"/>
      <c r="AQ887" s="9"/>
      <c r="AR887" s="8"/>
      <c r="AS887" s="8"/>
      <c r="AT887" s="8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8"/>
      <c r="BJ887" s="5"/>
      <c r="BK887" s="5"/>
      <c r="BL887" s="5"/>
      <c r="BM887" s="8"/>
      <c r="BN887" s="8"/>
      <c r="BO887" s="7"/>
      <c r="BP887" s="5"/>
      <c r="BQ887" s="5"/>
      <c r="BR887" s="5"/>
      <c r="BS887" s="5"/>
      <c r="BT887" s="7"/>
      <c r="BU887" s="7"/>
      <c r="BV887" s="7"/>
      <c r="BW887" s="7"/>
      <c r="BX887" s="7"/>
      <c r="BY887" s="7"/>
      <c r="BZ887" s="7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8"/>
      <c r="CL887" s="5"/>
      <c r="CM887" s="5"/>
      <c r="CN887" s="8"/>
      <c r="CO887" s="5"/>
      <c r="CP887" s="5"/>
      <c r="CQ887" s="5"/>
      <c r="CR887" s="8"/>
      <c r="CS887" s="8"/>
      <c r="CT887" s="8"/>
      <c r="CU887" s="8"/>
      <c r="CV887" s="8"/>
      <c r="CW887" s="8"/>
      <c r="CX887" s="8"/>
      <c r="CY887" s="8"/>
      <c r="CZ887" s="8"/>
      <c r="DA887" s="8"/>
      <c r="DB887" s="8"/>
      <c r="DC887" s="8"/>
      <c r="DD887" s="8"/>
      <c r="DE887" s="8"/>
      <c r="DF887" s="8"/>
      <c r="DG887" s="8"/>
      <c r="DH887" s="8"/>
      <c r="DI887" s="8"/>
      <c r="DJ887" s="8"/>
      <c r="DK887" s="8"/>
      <c r="DL887" s="8"/>
      <c r="DM887" s="8"/>
      <c r="DN887" s="8"/>
      <c r="DO887" s="8"/>
      <c r="DP887" s="8"/>
      <c r="DQ887" s="8"/>
      <c r="DR887" s="8"/>
      <c r="DS887" s="8"/>
      <c r="DT887" s="8"/>
      <c r="DU887" s="8"/>
      <c r="DV887" s="8"/>
      <c r="DW887" s="8"/>
      <c r="DX887" s="8"/>
      <c r="DY887" s="8"/>
      <c r="DZ887" s="8"/>
      <c r="EA887" s="8"/>
      <c r="EB887" s="8"/>
      <c r="EC887" s="8"/>
      <c r="ED887" s="8"/>
      <c r="EE887" s="8"/>
      <c r="EF887" s="8"/>
      <c r="EG887" s="8"/>
      <c r="EH887" s="8"/>
      <c r="EI887" s="8"/>
      <c r="EJ887" s="8"/>
      <c r="EK887" s="8"/>
      <c r="EL887" s="8"/>
      <c r="EM887" s="8"/>
      <c r="EN887" s="8"/>
      <c r="EO887" s="8"/>
      <c r="EP887" s="8"/>
      <c r="EQ887" s="8"/>
      <c r="ER887" s="8"/>
      <c r="ES887" s="8"/>
      <c r="ET887" s="8"/>
      <c r="EU887" s="8"/>
      <c r="EV887" s="8"/>
      <c r="EW887" s="8"/>
      <c r="EX887" s="8"/>
      <c r="EY887" s="8"/>
      <c r="EZ887" s="8"/>
      <c r="FA887" s="8"/>
      <c r="FB887" s="8"/>
      <c r="FC887" s="8"/>
      <c r="FD887" s="8"/>
      <c r="FE887" s="8"/>
      <c r="FF887" s="8"/>
      <c r="FG887" s="8"/>
      <c r="FH887" s="8"/>
      <c r="FI887" s="8"/>
      <c r="FJ887" s="8"/>
    </row>
    <row r="888" spans="1:166" x14ac:dyDescent="0.25">
      <c r="A888" t="s">
        <v>163</v>
      </c>
      <c r="C888" s="6">
        <v>40211</v>
      </c>
      <c r="D888" s="5"/>
      <c r="E888" s="6"/>
      <c r="F888" s="14"/>
      <c r="G888" s="5">
        <v>63</v>
      </c>
      <c r="H888" t="s">
        <v>114</v>
      </c>
      <c r="I888" s="7">
        <v>6.9</v>
      </c>
      <c r="J888">
        <v>750</v>
      </c>
      <c r="K888" s="5">
        <f t="shared" si="14"/>
        <v>193.23671497584542</v>
      </c>
      <c r="L888" s="5"/>
      <c r="M888" s="8"/>
      <c r="N888" s="7">
        <v>17.2</v>
      </c>
      <c r="O888" s="7"/>
      <c r="P888" s="7"/>
      <c r="Q888" s="5"/>
      <c r="R888" s="5"/>
      <c r="S888" s="5"/>
      <c r="T888" s="5"/>
      <c r="U888" s="5"/>
      <c r="V888" s="5"/>
      <c r="W888" s="5"/>
      <c r="X888" s="8"/>
      <c r="Y888" s="8"/>
      <c r="Z888" s="8"/>
      <c r="AA888" s="8"/>
      <c r="AB888" s="8"/>
      <c r="AC888" s="5">
        <v>249.95344064762443</v>
      </c>
      <c r="AD888" s="8"/>
      <c r="AE888" s="8"/>
      <c r="AF888" s="8"/>
      <c r="AG888" s="8"/>
      <c r="AH888" s="8"/>
      <c r="AI888" s="8"/>
      <c r="AJ888" s="5">
        <v>219.33001264161891</v>
      </c>
      <c r="AK888" s="8">
        <v>4.4312831516015514</v>
      </c>
      <c r="AL888" s="8"/>
      <c r="AM888" s="8"/>
      <c r="AN888" s="8"/>
      <c r="AO888" s="8"/>
      <c r="AP888" s="8"/>
      <c r="AQ888" s="9">
        <f>AK888/AJ888</f>
        <v>2.0203724507334909E-2</v>
      </c>
      <c r="AR888" s="8"/>
      <c r="AS888" s="8"/>
      <c r="AT888" s="8"/>
      <c r="AU888" s="5">
        <v>39.205262746283104</v>
      </c>
      <c r="AV888" s="5"/>
      <c r="AW888" s="5"/>
      <c r="AX888" s="5"/>
      <c r="AY888" s="5">
        <v>42.975555825934691</v>
      </c>
      <c r="AZ888" s="5"/>
      <c r="BA888" s="5"/>
      <c r="BB888" s="5"/>
      <c r="BC888" s="5"/>
      <c r="BD888" s="5"/>
      <c r="BE888" s="5"/>
      <c r="BF888" s="5">
        <v>0</v>
      </c>
      <c r="BG888" s="5">
        <v>0</v>
      </c>
      <c r="BH888" s="5">
        <v>82.180818572217802</v>
      </c>
      <c r="BI888" s="8"/>
      <c r="BJ888" s="5"/>
      <c r="BK888" s="5">
        <f>AC888+AJ888+BH888</f>
        <v>551.46427186146116</v>
      </c>
      <c r="BL888" s="5"/>
      <c r="BM888" s="8">
        <f>BH888/BK888</f>
        <v>0.14902292454018357</v>
      </c>
      <c r="BN888" s="8"/>
      <c r="BO888" s="7"/>
      <c r="BP888" s="5"/>
      <c r="BQ888" s="5"/>
      <c r="BR888" s="5"/>
      <c r="BS888" s="5"/>
      <c r="BT888" s="7"/>
      <c r="BU888" s="7"/>
      <c r="BV888" s="7"/>
      <c r="BW888" s="7"/>
      <c r="BX888" s="8">
        <f>AC888/BK888</f>
        <v>0.45325409714016385</v>
      </c>
      <c r="BY888" s="8">
        <f>AJ888/BK888</f>
        <v>0.39772297831965259</v>
      </c>
      <c r="BZ888" s="8">
        <f>BH888/BK888</f>
        <v>0.14902292454018357</v>
      </c>
      <c r="CA888" s="5">
        <f>CB888+CC888+CD888+CI888</f>
        <v>307.80715582008725</v>
      </c>
      <c r="CB888" s="5">
        <v>260.99300601136889</v>
      </c>
      <c r="CC888" s="5">
        <v>46.814149808718334</v>
      </c>
      <c r="CD888" s="5">
        <v>0</v>
      </c>
      <c r="CE888" s="5"/>
      <c r="CF888" s="5"/>
      <c r="CG888" s="5"/>
      <c r="CH888" s="5"/>
      <c r="CI888" s="5">
        <v>0</v>
      </c>
      <c r="CJ888" s="5"/>
      <c r="CK888" s="8"/>
      <c r="CL888" s="5"/>
      <c r="CM888" s="5"/>
      <c r="CN888" s="8"/>
      <c r="CO888" s="5"/>
      <c r="CP888" s="5"/>
      <c r="CQ888" s="5"/>
      <c r="CR888" s="8"/>
      <c r="CS888" s="8"/>
      <c r="CT888" s="8"/>
      <c r="CU888" s="8"/>
      <c r="CV888" s="8"/>
      <c r="CW888" s="8"/>
      <c r="CX888" s="8"/>
      <c r="CY888" s="8"/>
      <c r="CZ888" s="8"/>
      <c r="DA888" s="8"/>
      <c r="DB888" s="8"/>
      <c r="DC888" s="8"/>
      <c r="DD888" s="8"/>
      <c r="DE888" s="8"/>
      <c r="DF888" s="8"/>
      <c r="DG888" s="8"/>
      <c r="DH888" s="8"/>
      <c r="DI888" s="8"/>
      <c r="DJ888" s="8"/>
      <c r="DK888" s="8"/>
      <c r="DL888" s="8"/>
      <c r="DM888" s="8"/>
      <c r="DN888" s="8"/>
      <c r="DO888" s="8"/>
      <c r="DP888" s="8"/>
      <c r="DQ888" s="8"/>
      <c r="DR888" s="8"/>
      <c r="DS888" s="8"/>
      <c r="DT888" s="8"/>
      <c r="DU888" s="8"/>
      <c r="DV888" s="8"/>
      <c r="DW888" s="8"/>
      <c r="DX888" s="8"/>
      <c r="DY888" s="8"/>
      <c r="DZ888" s="8"/>
      <c r="EA888" s="8"/>
      <c r="EB888" s="8"/>
      <c r="EC888" s="8"/>
      <c r="ED888" s="8"/>
      <c r="EE888" s="8"/>
      <c r="EF888" s="8"/>
      <c r="EG888" s="8"/>
      <c r="EH888" s="8"/>
      <c r="EI888" s="8"/>
      <c r="EJ888" s="8"/>
      <c r="EK888" s="8"/>
      <c r="EL888" s="8"/>
      <c r="EM888" s="8"/>
      <c r="EN888" s="8"/>
      <c r="EO888" s="8"/>
      <c r="EP888" s="8"/>
      <c r="EQ888" s="8"/>
      <c r="ER888" s="8"/>
      <c r="ES888" s="8"/>
      <c r="ET888" s="8"/>
      <c r="EU888" s="8"/>
      <c r="EV888" s="8"/>
      <c r="EW888" s="8"/>
      <c r="EX888" s="8"/>
      <c r="EY888" s="8"/>
      <c r="EZ888" s="8"/>
      <c r="FA888" s="8"/>
      <c r="FB888" s="8"/>
      <c r="FC888" s="8"/>
      <c r="FD888" s="8"/>
      <c r="FE888" s="8"/>
      <c r="FF888" s="8"/>
      <c r="FG888" s="8"/>
      <c r="FH888" s="8"/>
      <c r="FI888" s="8"/>
      <c r="FJ888" s="8"/>
    </row>
    <row r="889" spans="1:166" x14ac:dyDescent="0.25">
      <c r="A889" t="s">
        <v>163</v>
      </c>
      <c r="C889" s="6">
        <v>40217</v>
      </c>
      <c r="D889" s="5"/>
      <c r="E889" s="6"/>
      <c r="G889" s="5">
        <v>69</v>
      </c>
      <c r="H889" t="s">
        <v>114</v>
      </c>
      <c r="I889" s="7">
        <v>6.9</v>
      </c>
      <c r="J889">
        <v>750</v>
      </c>
      <c r="K889" s="5">
        <f t="shared" si="14"/>
        <v>193.23671497584542</v>
      </c>
      <c r="L889" s="5"/>
      <c r="M889" s="8"/>
      <c r="N889" s="7">
        <v>18.95</v>
      </c>
      <c r="O889" s="7"/>
      <c r="P889" s="7"/>
      <c r="Q889" s="5"/>
      <c r="R889" s="5"/>
      <c r="S889" s="5"/>
      <c r="T889" s="5"/>
      <c r="U889" s="5"/>
      <c r="V889" s="5"/>
      <c r="W889" s="5"/>
      <c r="X889" s="8"/>
      <c r="Y889" s="8"/>
      <c r="Z889" s="8"/>
      <c r="AA889" s="8"/>
      <c r="AB889" s="8"/>
      <c r="AC889" s="5"/>
      <c r="AD889" s="8"/>
      <c r="AE889" s="8"/>
      <c r="AF889" s="8"/>
      <c r="AG889" s="8"/>
      <c r="AH889" s="8"/>
      <c r="AI889" s="8"/>
      <c r="AJ889" s="5"/>
      <c r="AK889" s="8"/>
      <c r="AL889" s="8"/>
      <c r="AM889" s="8"/>
      <c r="AN889" s="8"/>
      <c r="AO889" s="8"/>
      <c r="AP889" s="8"/>
      <c r="AQ889" s="9"/>
      <c r="AR889" s="8"/>
      <c r="AS889" s="8"/>
      <c r="AT889" s="8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8"/>
      <c r="BJ889" s="5"/>
      <c r="BK889" s="5"/>
      <c r="BL889" s="5"/>
      <c r="BM889" s="8"/>
      <c r="BN889" s="8"/>
      <c r="BO889" s="7"/>
      <c r="BP889" s="5"/>
      <c r="BQ889" s="5"/>
      <c r="BR889" s="5"/>
      <c r="BS889" s="5"/>
      <c r="BT889" s="7"/>
      <c r="BU889" s="7"/>
      <c r="BV889" s="7"/>
      <c r="BW889" s="7"/>
      <c r="BX889" s="7"/>
      <c r="BY889" s="7"/>
      <c r="BZ889" s="7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8"/>
      <c r="CL889" s="5"/>
      <c r="CM889" s="5"/>
      <c r="CN889" s="8"/>
      <c r="CO889" s="5"/>
      <c r="CP889" s="5"/>
      <c r="CQ889" s="5"/>
      <c r="CR889" s="8"/>
      <c r="CS889" s="8"/>
      <c r="CT889" s="8"/>
      <c r="CU889" s="8"/>
      <c r="CV889" s="8"/>
      <c r="CW889" s="8"/>
      <c r="CX889" s="8"/>
      <c r="CY889" s="8"/>
      <c r="CZ889" s="8"/>
      <c r="DA889" s="8"/>
      <c r="DB889" s="8"/>
      <c r="DC889" s="8"/>
      <c r="DD889" s="8"/>
      <c r="DE889" s="8"/>
      <c r="DF889" s="8"/>
      <c r="DG889" s="8"/>
      <c r="DH889" s="8"/>
      <c r="DI889" s="8"/>
      <c r="DJ889" s="8"/>
      <c r="DK889" s="8"/>
      <c r="DL889" s="8"/>
      <c r="DM889" s="8"/>
      <c r="DN889" s="8"/>
      <c r="DO889" s="8"/>
      <c r="DP889" s="8"/>
      <c r="DQ889" s="8"/>
      <c r="DR889" s="8"/>
      <c r="DS889" s="8"/>
      <c r="DT889" s="8"/>
      <c r="DU889" s="8"/>
      <c r="DV889" s="8"/>
      <c r="DW889" s="8"/>
      <c r="DX889" s="8"/>
      <c r="DY889" s="8"/>
      <c r="DZ889" s="8"/>
      <c r="EA889" s="8"/>
      <c r="EB889" s="8"/>
      <c r="EC889" s="8"/>
      <c r="ED889" s="8"/>
      <c r="EE889" s="8"/>
      <c r="EF889" s="8"/>
      <c r="EG889" s="8"/>
      <c r="EH889" s="8"/>
      <c r="EI889" s="8"/>
      <c r="EJ889" s="8"/>
      <c r="EK889" s="8"/>
      <c r="EL889" s="8"/>
      <c r="EM889" s="8"/>
      <c r="EN889" s="8"/>
      <c r="EO889" s="8"/>
      <c r="EP889" s="8"/>
      <c r="EQ889" s="8"/>
      <c r="ER889" s="8"/>
      <c r="ES889" s="8"/>
      <c r="ET889" s="8"/>
      <c r="EU889" s="8"/>
      <c r="EV889" s="8"/>
      <c r="EW889" s="8"/>
      <c r="EX889" s="8"/>
      <c r="EY889" s="8"/>
      <c r="EZ889" s="8"/>
      <c r="FA889" s="8"/>
      <c r="FB889" s="8"/>
      <c r="FC889" s="8"/>
      <c r="FD889" s="8"/>
      <c r="FE889" s="8"/>
      <c r="FF889" s="8"/>
      <c r="FG889" s="8"/>
      <c r="FH889" s="8"/>
      <c r="FI889" s="8"/>
      <c r="FJ889" s="8"/>
    </row>
    <row r="890" spans="1:166" x14ac:dyDescent="0.25">
      <c r="A890" t="s">
        <v>163</v>
      </c>
      <c r="C890" s="6">
        <v>40225</v>
      </c>
      <c r="D890" s="5"/>
      <c r="E890" s="6"/>
      <c r="G890" s="5">
        <v>77</v>
      </c>
      <c r="H890" t="s">
        <v>114</v>
      </c>
      <c r="I890" s="7">
        <v>6.9</v>
      </c>
      <c r="J890">
        <v>750</v>
      </c>
      <c r="K890" s="5">
        <f t="shared" si="14"/>
        <v>193.23671497584542</v>
      </c>
      <c r="L890" s="5"/>
      <c r="M890" s="8"/>
      <c r="N890" s="7">
        <v>21.55</v>
      </c>
      <c r="O890" s="7"/>
      <c r="P890" s="7"/>
      <c r="Q890" s="5"/>
      <c r="R890" s="5"/>
      <c r="S890" s="5"/>
      <c r="T890" s="5"/>
      <c r="U890" s="5"/>
      <c r="V890" s="5"/>
      <c r="W890" s="5"/>
      <c r="X890" s="8"/>
      <c r="Y890" s="8"/>
      <c r="Z890" s="8"/>
      <c r="AA890" s="8"/>
      <c r="AB890" s="8"/>
      <c r="AC890" s="5"/>
      <c r="AD890" s="8"/>
      <c r="AE890" s="8"/>
      <c r="AF890" s="8"/>
      <c r="AG890" s="8"/>
      <c r="AH890" s="8"/>
      <c r="AI890" s="8"/>
      <c r="AJ890" s="5"/>
      <c r="AK890" s="8"/>
      <c r="AL890" s="8"/>
      <c r="AM890" s="8"/>
      <c r="AN890" s="8"/>
      <c r="AO890" s="8"/>
      <c r="AP890" s="8"/>
      <c r="AQ890" s="9"/>
      <c r="AR890" s="8"/>
      <c r="AS890" s="8"/>
      <c r="AT890" s="8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8"/>
      <c r="BJ890" s="5"/>
      <c r="BK890" s="5"/>
      <c r="BL890" s="5"/>
      <c r="BM890" s="8"/>
      <c r="BN890" s="8"/>
      <c r="BO890" s="7"/>
      <c r="BP890" s="5"/>
      <c r="BQ890" s="5"/>
      <c r="BR890" s="5"/>
      <c r="BS890" s="5"/>
      <c r="BT890" s="7"/>
      <c r="BU890" s="7"/>
      <c r="BV890" s="7"/>
      <c r="BW890" s="7"/>
      <c r="BX890" s="7"/>
      <c r="BY890" s="7"/>
      <c r="BZ890" s="7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8"/>
      <c r="CL890" s="5"/>
      <c r="CM890" s="5"/>
      <c r="CN890" s="8"/>
      <c r="CO890" s="5"/>
      <c r="CP890" s="5"/>
      <c r="CQ890" s="5"/>
      <c r="CR890" s="8"/>
      <c r="CS890" s="8"/>
      <c r="CT890" s="8"/>
      <c r="CU890" s="8"/>
      <c r="CV890" s="8"/>
      <c r="CW890" s="8"/>
      <c r="CX890" s="8"/>
      <c r="CY890" s="8"/>
      <c r="CZ890" s="8"/>
      <c r="DA890" s="8"/>
      <c r="DB890" s="8"/>
      <c r="DC890" s="8"/>
      <c r="DD890" s="8"/>
      <c r="DE890" s="8"/>
      <c r="DF890" s="8"/>
      <c r="DG890" s="8"/>
      <c r="DH890" s="8"/>
      <c r="DI890" s="8"/>
      <c r="DJ890" s="8"/>
      <c r="DK890" s="8"/>
      <c r="DL890" s="8"/>
      <c r="DM890" s="8"/>
      <c r="DN890" s="8"/>
      <c r="DO890" s="8"/>
      <c r="DP890" s="8"/>
      <c r="DQ890" s="8"/>
      <c r="DR890" s="8"/>
      <c r="DS890" s="8"/>
      <c r="DT890" s="8"/>
      <c r="DU890" s="8"/>
      <c r="DV890" s="8"/>
      <c r="DW890" s="8"/>
      <c r="DX890" s="8"/>
      <c r="DY890" s="8"/>
      <c r="DZ890" s="8"/>
      <c r="EA890" s="8"/>
      <c r="EB890" s="8"/>
      <c r="EC890" s="8"/>
      <c r="ED890" s="8"/>
      <c r="EE890" s="8"/>
      <c r="EF890" s="8"/>
      <c r="EG890" s="8"/>
      <c r="EH890" s="8"/>
      <c r="EI890" s="8"/>
      <c r="EJ890" s="8"/>
      <c r="EK890" s="8"/>
      <c r="EL890" s="8"/>
      <c r="EM890" s="8"/>
      <c r="EN890" s="8"/>
      <c r="EO890" s="8"/>
      <c r="EP890" s="8"/>
      <c r="EQ890" s="8"/>
      <c r="ER890" s="8"/>
      <c r="ES890" s="8"/>
      <c r="ET890" s="8"/>
      <c r="EU890" s="8"/>
      <c r="EV890" s="8"/>
      <c r="EW890" s="8"/>
      <c r="EX890" s="8"/>
      <c r="EY890" s="8"/>
      <c r="EZ890" s="8"/>
      <c r="FA890" s="8"/>
      <c r="FB890" s="8"/>
      <c r="FC890" s="8"/>
      <c r="FD890" s="8"/>
      <c r="FE890" s="8"/>
      <c r="FF890" s="8"/>
      <c r="FG890" s="8"/>
      <c r="FH890" s="8"/>
      <c r="FI890" s="8"/>
      <c r="FJ890" s="8"/>
    </row>
    <row r="891" spans="1:166" x14ac:dyDescent="0.25">
      <c r="A891" t="s">
        <v>163</v>
      </c>
      <c r="C891" s="6">
        <v>40226</v>
      </c>
      <c r="D891" s="5"/>
      <c r="E891" s="6"/>
      <c r="F891" s="14"/>
      <c r="G891" s="5">
        <v>78</v>
      </c>
      <c r="H891" t="s">
        <v>114</v>
      </c>
      <c r="I891" s="7">
        <v>6.9</v>
      </c>
      <c r="J891">
        <v>750</v>
      </c>
      <c r="K891" s="5">
        <f t="shared" si="14"/>
        <v>193.23671497584542</v>
      </c>
      <c r="L891" s="5"/>
      <c r="M891" s="8"/>
      <c r="N891" s="8"/>
      <c r="O891" s="8"/>
      <c r="P891" s="8"/>
      <c r="Q891" s="5"/>
      <c r="R891" s="5"/>
      <c r="S891" s="5"/>
      <c r="T891" s="5"/>
      <c r="U891" s="5"/>
      <c r="V891" s="5"/>
      <c r="W891" s="5"/>
      <c r="X891" s="8"/>
      <c r="Y891" s="8"/>
      <c r="Z891" s="8"/>
      <c r="AA891" s="8"/>
      <c r="AB891" s="8"/>
      <c r="AC891" s="5">
        <v>350.26565861230233</v>
      </c>
      <c r="AD891" s="8"/>
      <c r="AE891" s="8"/>
      <c r="AF891" s="8"/>
      <c r="AG891" s="8"/>
      <c r="AH891" s="8"/>
      <c r="AI891" s="8"/>
      <c r="AJ891" s="5">
        <v>263.98163039909338</v>
      </c>
      <c r="AK891" s="8">
        <v>4.2617574766765474</v>
      </c>
      <c r="AL891" s="8"/>
      <c r="AM891" s="8"/>
      <c r="AN891" s="8"/>
      <c r="AO891" s="8"/>
      <c r="AP891" s="8"/>
      <c r="AQ891" s="9">
        <f>AK891/AJ891</f>
        <v>1.6144144083940715E-2</v>
      </c>
      <c r="AR891" s="8"/>
      <c r="AS891" s="8"/>
      <c r="AT891" s="8"/>
      <c r="AU891" s="5">
        <v>4.9254306260028473</v>
      </c>
      <c r="AV891" s="5"/>
      <c r="AW891" s="5"/>
      <c r="AX891" s="5"/>
      <c r="AY891" s="5">
        <v>211.97149003924523</v>
      </c>
      <c r="AZ891" s="5"/>
      <c r="BA891" s="5"/>
      <c r="BB891" s="5"/>
      <c r="BC891" s="5"/>
      <c r="BD891" s="5"/>
      <c r="BE891" s="5"/>
      <c r="BF891" s="5">
        <v>0</v>
      </c>
      <c r="BG891" s="5">
        <v>0</v>
      </c>
      <c r="BH891" s="5">
        <v>216.89692066524808</v>
      </c>
      <c r="BI891" s="8"/>
      <c r="BJ891" s="5"/>
      <c r="BK891" s="5">
        <f>AC891+AJ891+BH891</f>
        <v>831.14420967664375</v>
      </c>
      <c r="BL891" s="5"/>
      <c r="BM891" s="8">
        <f>BH891/BK891</f>
        <v>0.26096183807817386</v>
      </c>
      <c r="BN891" s="8"/>
      <c r="BO891" s="7"/>
      <c r="BP891" s="5"/>
      <c r="BQ891" s="5"/>
      <c r="BR891" s="5"/>
      <c r="BS891" s="5"/>
      <c r="BT891" s="7"/>
      <c r="BU891" s="7"/>
      <c r="BV891" s="7"/>
      <c r="BW891" s="7"/>
      <c r="BX891" s="8">
        <f>AC891/BK891</f>
        <v>0.42142585430339824</v>
      </c>
      <c r="BY891" s="8">
        <f>AJ891/BK891</f>
        <v>0.31761230761842796</v>
      </c>
      <c r="BZ891" s="8">
        <f>BH891/BK891</f>
        <v>0.26096183807817386</v>
      </c>
      <c r="CA891" s="5">
        <f>CB891+CC891+CD891+CI891</f>
        <v>199.40830073569862</v>
      </c>
      <c r="CB891" s="5">
        <v>77.187681950694028</v>
      </c>
      <c r="CC891" s="5">
        <v>122.22061878500459</v>
      </c>
      <c r="CD891" s="5">
        <v>0</v>
      </c>
      <c r="CE891" s="5"/>
      <c r="CF891" s="5"/>
      <c r="CG891" s="5"/>
      <c r="CH891" s="5"/>
      <c r="CI891" s="5">
        <v>0</v>
      </c>
      <c r="CJ891" s="5"/>
      <c r="CK891" s="8"/>
      <c r="CL891" s="5"/>
      <c r="CM891" s="5"/>
      <c r="CN891" s="8"/>
      <c r="CO891" s="5"/>
      <c r="CP891" s="5"/>
      <c r="CQ891" s="5"/>
      <c r="CR891" s="8"/>
      <c r="CS891" s="8"/>
      <c r="CT891" s="8"/>
      <c r="CU891" s="8"/>
      <c r="CV891" s="8"/>
      <c r="CW891" s="8"/>
      <c r="CX891" s="8"/>
      <c r="CY891" s="8"/>
      <c r="CZ891" s="8"/>
      <c r="DA891" s="8"/>
      <c r="DB891" s="8"/>
      <c r="DC891" s="8"/>
      <c r="DD891" s="8"/>
      <c r="DE891" s="8"/>
      <c r="DF891" s="8"/>
      <c r="DG891" s="8"/>
      <c r="DH891" s="8"/>
      <c r="DI891" s="8"/>
      <c r="DJ891" s="8"/>
      <c r="DK891" s="8"/>
      <c r="DL891" s="8"/>
      <c r="DM891" s="8"/>
      <c r="DN891" s="8"/>
      <c r="DO891" s="8"/>
      <c r="DP891" s="8"/>
      <c r="DQ891" s="8"/>
      <c r="DR891" s="8"/>
      <c r="DS891" s="8"/>
      <c r="DT891" s="8"/>
      <c r="DU891" s="8"/>
      <c r="DV891" s="8"/>
      <c r="DW891" s="8"/>
      <c r="DX891" s="8"/>
      <c r="DY891" s="8"/>
      <c r="DZ891" s="8"/>
      <c r="EA891" s="8"/>
      <c r="EB891" s="8"/>
      <c r="EC891" s="8"/>
      <c r="ED891" s="8"/>
      <c r="EE891" s="8"/>
      <c r="EF891" s="8"/>
      <c r="EG891" s="8"/>
      <c r="EH891" s="8"/>
      <c r="EI891" s="8"/>
      <c r="EJ891" s="8"/>
      <c r="EK891" s="8"/>
      <c r="EL891" s="8"/>
      <c r="EM891" s="8"/>
      <c r="EN891" s="8"/>
      <c r="EO891" s="8"/>
      <c r="EP891" s="8"/>
      <c r="EQ891" s="8"/>
      <c r="ER891" s="8"/>
      <c r="ES891" s="8"/>
      <c r="ET891" s="8"/>
      <c r="EU891" s="8"/>
      <c r="EV891" s="8"/>
      <c r="EW891" s="8"/>
      <c r="EX891" s="8"/>
      <c r="EY891" s="8"/>
      <c r="EZ891" s="8"/>
      <c r="FA891" s="8"/>
      <c r="FB891" s="8"/>
      <c r="FC891" s="8"/>
      <c r="FD891" s="8"/>
      <c r="FE891" s="8"/>
      <c r="FF891" s="8"/>
      <c r="FG891" s="8"/>
      <c r="FH891" s="8"/>
      <c r="FI891" s="8"/>
      <c r="FJ891" s="8"/>
    </row>
    <row r="892" spans="1:166" x14ac:dyDescent="0.25">
      <c r="A892" t="s">
        <v>163</v>
      </c>
      <c r="C892" s="6">
        <v>40233</v>
      </c>
      <c r="D892" s="5"/>
      <c r="E892" s="6"/>
      <c r="G892" s="5">
        <v>85</v>
      </c>
      <c r="H892" t="s">
        <v>114</v>
      </c>
      <c r="I892" s="7">
        <v>6.9</v>
      </c>
      <c r="J892">
        <v>750</v>
      </c>
      <c r="K892" s="5">
        <f t="shared" si="14"/>
        <v>193.23671497584542</v>
      </c>
      <c r="L892" s="5"/>
      <c r="M892" s="8"/>
      <c r="N892" s="7">
        <v>22.9</v>
      </c>
      <c r="O892" s="7"/>
      <c r="P892" s="7"/>
      <c r="Q892" s="5"/>
      <c r="R892" s="5"/>
      <c r="S892" s="5"/>
      <c r="T892" s="5"/>
      <c r="U892" s="5"/>
      <c r="V892" s="5"/>
      <c r="W892" s="5"/>
      <c r="X892" s="8"/>
      <c r="Y892" s="8"/>
      <c r="Z892" s="8"/>
      <c r="AA892" s="8"/>
      <c r="AB892" s="8"/>
      <c r="AC892" s="5"/>
      <c r="AD892" s="8"/>
      <c r="AE892" s="8"/>
      <c r="AF892" s="8"/>
      <c r="AG892" s="8"/>
      <c r="AH892" s="8"/>
      <c r="AI892" s="8"/>
      <c r="AJ892" s="5"/>
      <c r="AK892" s="8"/>
      <c r="AL892" s="8"/>
      <c r="AM892" s="8"/>
      <c r="AN892" s="8"/>
      <c r="AO892" s="8"/>
      <c r="AP892" s="8"/>
      <c r="AQ892" s="9"/>
      <c r="AR892" s="8"/>
      <c r="AS892" s="8"/>
      <c r="AT892" s="8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8"/>
      <c r="BJ892" s="5"/>
      <c r="BK892" s="5"/>
      <c r="BL892" s="5"/>
      <c r="BM892" s="8"/>
      <c r="BN892" s="8"/>
      <c r="BO892" s="7"/>
      <c r="BP892" s="5"/>
      <c r="BQ892" s="5"/>
      <c r="BR892" s="5"/>
      <c r="BS892" s="5"/>
      <c r="BT892" s="7"/>
      <c r="BU892" s="7"/>
      <c r="BV892" s="7"/>
      <c r="BW892" s="7"/>
      <c r="BX892" s="7"/>
      <c r="BY892" s="7"/>
      <c r="BZ892" s="7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8"/>
      <c r="CL892" s="5"/>
      <c r="CM892" s="5"/>
      <c r="CN892" s="8"/>
      <c r="CO892" s="5"/>
      <c r="CP892" s="5"/>
      <c r="CQ892" s="5"/>
      <c r="CR892" s="8"/>
      <c r="CS892" s="8"/>
      <c r="CT892" s="8"/>
      <c r="CU892" s="8"/>
      <c r="CV892" s="8"/>
      <c r="CW892" s="8"/>
      <c r="CX892" s="8"/>
      <c r="CY892" s="8"/>
      <c r="CZ892" s="8"/>
      <c r="DA892" s="8"/>
      <c r="DB892" s="8"/>
      <c r="DC892" s="8"/>
      <c r="DD892" s="8"/>
      <c r="DE892" s="8"/>
      <c r="DF892" s="8"/>
      <c r="DG892" s="8"/>
      <c r="DH892" s="8"/>
      <c r="DI892" s="8"/>
      <c r="DJ892" s="8"/>
      <c r="DK892" s="8"/>
      <c r="DL892" s="8"/>
      <c r="DM892" s="8"/>
      <c r="DN892" s="8"/>
      <c r="DO892" s="8"/>
      <c r="DP892" s="8"/>
      <c r="DQ892" s="8"/>
      <c r="DR892" s="8"/>
      <c r="DS892" s="8"/>
      <c r="DT892" s="8"/>
      <c r="DU892" s="8"/>
      <c r="DV892" s="8"/>
      <c r="DW892" s="8"/>
      <c r="DX892" s="8"/>
      <c r="DY892" s="8"/>
      <c r="DZ892" s="8"/>
      <c r="EA892" s="8"/>
      <c r="EB892" s="8"/>
      <c r="EC892" s="8"/>
      <c r="ED892" s="8"/>
      <c r="EE892" s="8"/>
      <c r="EF892" s="8"/>
      <c r="EG892" s="8"/>
      <c r="EH892" s="8"/>
      <c r="EI892" s="8"/>
      <c r="EJ892" s="8"/>
      <c r="EK892" s="8"/>
      <c r="EL892" s="8"/>
      <c r="EM892" s="8"/>
      <c r="EN892" s="8"/>
      <c r="EO892" s="8"/>
      <c r="EP892" s="8"/>
      <c r="EQ892" s="8"/>
      <c r="ER892" s="8"/>
      <c r="ES892" s="8"/>
      <c r="ET892" s="8"/>
      <c r="EU892" s="8"/>
      <c r="EV892" s="8"/>
      <c r="EW892" s="8"/>
      <c r="EX892" s="8"/>
      <c r="EY892" s="8"/>
      <c r="EZ892" s="8"/>
      <c r="FA892" s="8"/>
      <c r="FB892" s="8"/>
      <c r="FC892" s="8"/>
      <c r="FD892" s="8"/>
      <c r="FE892" s="8"/>
      <c r="FF892" s="8"/>
      <c r="FG892" s="8"/>
      <c r="FH892" s="8"/>
      <c r="FI892" s="8"/>
      <c r="FJ892" s="8"/>
    </row>
    <row r="893" spans="1:166" x14ac:dyDescent="0.25">
      <c r="A893" t="s">
        <v>163</v>
      </c>
      <c r="C893" s="6">
        <v>40240</v>
      </c>
      <c r="D893" s="5">
        <v>6</v>
      </c>
      <c r="E893" s="6" t="s">
        <v>239</v>
      </c>
      <c r="F893" t="s">
        <v>89</v>
      </c>
      <c r="G893" s="5">
        <v>92</v>
      </c>
      <c r="H893" t="s">
        <v>114</v>
      </c>
      <c r="I893" s="7">
        <v>6.9</v>
      </c>
      <c r="J893">
        <v>750</v>
      </c>
      <c r="K893" s="5">
        <f t="shared" si="14"/>
        <v>193.23671497584542</v>
      </c>
      <c r="L893" s="5"/>
      <c r="M893" s="8"/>
      <c r="N893" s="8"/>
      <c r="O893" s="8"/>
      <c r="P893" s="8"/>
      <c r="Q893" s="5"/>
      <c r="R893" s="5"/>
      <c r="S893" s="5"/>
      <c r="T893" s="5"/>
      <c r="U893" s="5"/>
      <c r="V893" s="5"/>
      <c r="W893" s="5"/>
      <c r="X893" s="8"/>
      <c r="Y893" s="8"/>
      <c r="Z893" s="8"/>
      <c r="AA893" s="8"/>
      <c r="AB893" s="8"/>
      <c r="AC893" s="5"/>
      <c r="AD893" s="8"/>
      <c r="AE893" s="8"/>
      <c r="AF893" s="8"/>
      <c r="AG893" s="8"/>
      <c r="AH893" s="8"/>
      <c r="AI893" s="8"/>
      <c r="AJ893" s="5"/>
      <c r="AK893" s="8"/>
      <c r="AL893" s="8"/>
      <c r="AM893" s="8"/>
      <c r="AN893" s="8"/>
      <c r="AO893" s="8"/>
      <c r="AP893" s="8"/>
      <c r="AQ893" s="9"/>
      <c r="AR893" s="8"/>
      <c r="AS893" s="8"/>
      <c r="AT893" s="8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8"/>
      <c r="BJ893" s="5"/>
      <c r="BK893" s="5"/>
      <c r="BL893" s="5"/>
      <c r="BM893" s="8"/>
      <c r="BN893" s="8"/>
      <c r="BO893" s="7"/>
      <c r="BP893" s="5"/>
      <c r="BQ893" s="5"/>
      <c r="BR893" s="5"/>
      <c r="BS893" s="5"/>
      <c r="BT893" s="7"/>
      <c r="BU893" s="7"/>
      <c r="BV893" s="7"/>
      <c r="BW893" s="7"/>
      <c r="BX893" s="7"/>
      <c r="BY893" s="7"/>
      <c r="BZ893" s="7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8"/>
      <c r="CL893" s="5"/>
      <c r="CM893" s="5"/>
      <c r="CN893" s="8"/>
      <c r="CO893" s="5"/>
      <c r="CP893" s="5"/>
      <c r="CQ893" s="5"/>
      <c r="CR893" s="8"/>
      <c r="CS893" s="8"/>
      <c r="CT893" s="8"/>
      <c r="CU893" s="8"/>
      <c r="CV893" s="8"/>
      <c r="CW893" s="8"/>
      <c r="CX893" s="8"/>
      <c r="CY893" s="8"/>
      <c r="CZ893" s="8"/>
      <c r="DA893" s="8"/>
      <c r="DB893" s="8"/>
      <c r="DC893" s="8"/>
      <c r="DD893" s="8"/>
      <c r="DE893" s="8"/>
      <c r="DF893" s="8"/>
      <c r="DG893" s="8"/>
      <c r="DH893" s="8"/>
      <c r="DI893" s="8"/>
      <c r="DJ893" s="8"/>
      <c r="DK893" s="8"/>
      <c r="DL893" s="8"/>
      <c r="DM893" s="8"/>
      <c r="DN893" s="8"/>
      <c r="DO893" s="8"/>
      <c r="DP893" s="8"/>
      <c r="DQ893" s="8"/>
      <c r="DR893" s="8"/>
      <c r="DS893" s="8"/>
      <c r="DT893" s="8"/>
      <c r="DU893" s="8"/>
      <c r="DV893" s="8"/>
      <c r="DW893" s="8"/>
      <c r="DX893" s="8"/>
      <c r="DY893" s="8"/>
      <c r="DZ893" s="8"/>
      <c r="EA893" s="8"/>
      <c r="EB893" s="8"/>
      <c r="EC893" s="8"/>
      <c r="ED893" s="8"/>
      <c r="EE893" s="8"/>
      <c r="EF893" s="8"/>
      <c r="EG893" s="8"/>
      <c r="EH893" s="8"/>
      <c r="EI893" s="8"/>
      <c r="EJ893" s="8"/>
      <c r="EK893" s="8"/>
      <c r="EL893" s="8"/>
      <c r="EM893" s="8"/>
      <c r="EN893" s="8"/>
      <c r="EO893" s="8"/>
      <c r="EP893" s="8"/>
      <c r="EQ893" s="8"/>
      <c r="ER893" s="8"/>
      <c r="ES893" s="8"/>
      <c r="ET893" s="8"/>
      <c r="EU893" s="8"/>
      <c r="EV893" s="8"/>
      <c r="EW893" s="8"/>
      <c r="EX893" s="8"/>
      <c r="EY893" s="8"/>
      <c r="EZ893" s="8"/>
      <c r="FA893" s="8"/>
      <c r="FB893" s="8"/>
      <c r="FC893" s="8"/>
      <c r="FD893" s="8"/>
      <c r="FE893" s="8"/>
      <c r="FF893" s="8"/>
      <c r="FG893" s="8"/>
      <c r="FH893" s="8"/>
      <c r="FI893" s="8"/>
      <c r="FJ893" s="8"/>
    </row>
    <row r="894" spans="1:166" x14ac:dyDescent="0.25">
      <c r="A894" t="s">
        <v>163</v>
      </c>
      <c r="C894" s="6">
        <v>40246</v>
      </c>
      <c r="D894" s="5">
        <v>8</v>
      </c>
      <c r="E894" t="s">
        <v>208</v>
      </c>
      <c r="F894" t="s">
        <v>14</v>
      </c>
      <c r="G894" s="5">
        <v>98</v>
      </c>
      <c r="H894" t="s">
        <v>114</v>
      </c>
      <c r="I894" s="7">
        <v>6.9</v>
      </c>
      <c r="J894">
        <v>750</v>
      </c>
      <c r="K894" s="5">
        <f t="shared" si="14"/>
        <v>193.23671497584542</v>
      </c>
      <c r="L894" s="5"/>
      <c r="M894" s="8"/>
      <c r="N894" s="8"/>
      <c r="O894" s="8"/>
      <c r="P894" s="8"/>
      <c r="Q894" s="5"/>
      <c r="R894" s="5"/>
      <c r="S894" s="5"/>
      <c r="T894" s="5"/>
      <c r="U894" s="5">
        <v>98</v>
      </c>
      <c r="V894" s="5"/>
      <c r="W894" s="5"/>
      <c r="X894" s="8"/>
      <c r="Y894" s="8"/>
      <c r="Z894" s="8"/>
      <c r="AA894" s="8"/>
      <c r="AB894" s="8"/>
      <c r="AC894" s="5"/>
      <c r="AD894" s="8"/>
      <c r="AE894" s="8"/>
      <c r="AF894" s="8"/>
      <c r="AG894" s="8"/>
      <c r="AH894" s="8"/>
      <c r="AI894" s="8"/>
      <c r="AJ894" s="5"/>
      <c r="AK894" s="8"/>
      <c r="AL894" s="8"/>
      <c r="AM894" s="8"/>
      <c r="AN894" s="8"/>
      <c r="AO894" s="8"/>
      <c r="AP894" s="8"/>
      <c r="AQ894" s="9"/>
      <c r="AR894" s="8"/>
      <c r="AS894" s="8"/>
      <c r="AT894" s="8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8"/>
      <c r="BJ894" s="5"/>
      <c r="BK894" s="5"/>
      <c r="BL894" s="5"/>
      <c r="BM894" s="8"/>
      <c r="BN894" s="8"/>
      <c r="BO894" s="7"/>
      <c r="BP894" s="5"/>
      <c r="BQ894" s="5"/>
      <c r="BR894" s="5"/>
      <c r="BS894" s="5"/>
      <c r="BT894" s="7"/>
      <c r="BU894" s="7"/>
      <c r="BV894" s="7"/>
      <c r="BW894" s="7"/>
      <c r="BX894" s="7"/>
      <c r="BY894" s="7"/>
      <c r="BZ894" s="7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8"/>
      <c r="CL894" s="5"/>
      <c r="CM894" s="5"/>
      <c r="CN894" s="8"/>
      <c r="CO894" s="5"/>
      <c r="CP894" s="5"/>
      <c r="CQ894" s="5"/>
      <c r="CR894" s="8"/>
      <c r="CS894" s="8"/>
      <c r="CT894" s="8"/>
      <c r="CU894" s="8"/>
      <c r="CV894" s="8"/>
      <c r="CW894" s="8"/>
      <c r="CX894" s="8"/>
      <c r="CY894" s="8"/>
      <c r="CZ894" s="8"/>
      <c r="DA894" s="8"/>
      <c r="DB894" s="8"/>
      <c r="DC894" s="8"/>
      <c r="DD894" s="8"/>
      <c r="DE894" s="8"/>
      <c r="DF894" s="8"/>
      <c r="DG894" s="8"/>
      <c r="DH894" s="8"/>
      <c r="DI894" s="8"/>
      <c r="DJ894" s="8"/>
      <c r="DK894" s="8"/>
      <c r="DL894" s="8"/>
      <c r="DM894" s="8"/>
      <c r="DN894" s="8"/>
      <c r="DO894" s="8"/>
      <c r="DP894" s="8"/>
      <c r="DQ894" s="8"/>
      <c r="DR894" s="8"/>
      <c r="DS894" s="8"/>
      <c r="DT894" s="8"/>
      <c r="DU894" s="8"/>
      <c r="DV894" s="8"/>
      <c r="DW894" s="8"/>
      <c r="DX894" s="8"/>
      <c r="DY894" s="8"/>
      <c r="DZ894" s="8"/>
      <c r="EA894" s="8"/>
      <c r="EB894" s="8"/>
      <c r="EC894" s="8"/>
      <c r="ED894" s="8"/>
      <c r="EE894" s="8"/>
      <c r="EF894" s="8"/>
      <c r="EG894" s="8"/>
      <c r="EH894" s="8"/>
      <c r="EI894" s="8"/>
      <c r="EJ894" s="8"/>
      <c r="EK894" s="8"/>
      <c r="EL894" s="8"/>
      <c r="EM894" s="8"/>
      <c r="EN894" s="8"/>
      <c r="EO894" s="8"/>
      <c r="EP894" s="8"/>
      <c r="EQ894" s="8"/>
      <c r="ER894" s="8"/>
      <c r="ES894" s="8"/>
      <c r="ET894" s="8"/>
      <c r="EU894" s="8"/>
      <c r="EV894" s="8"/>
      <c r="EW894" s="8"/>
      <c r="EX894" s="8"/>
      <c r="EY894" s="8"/>
      <c r="EZ894" s="8"/>
      <c r="FA894" s="8"/>
      <c r="FB894" s="8"/>
      <c r="FC894" s="8"/>
      <c r="FD894" s="8"/>
      <c r="FE894" s="8"/>
      <c r="FF894" s="8"/>
      <c r="FG894" s="8"/>
      <c r="FH894" s="8"/>
      <c r="FI894" s="8"/>
      <c r="FJ894" s="8"/>
    </row>
    <row r="895" spans="1:166" x14ac:dyDescent="0.25">
      <c r="A895" t="s">
        <v>163</v>
      </c>
      <c r="C895" s="6">
        <v>40247</v>
      </c>
      <c r="D895" s="5"/>
      <c r="E895" s="6"/>
      <c r="F895" s="14"/>
      <c r="G895" s="5">
        <v>99</v>
      </c>
      <c r="H895" t="s">
        <v>114</v>
      </c>
      <c r="I895" s="7">
        <v>6.9</v>
      </c>
      <c r="J895">
        <v>750</v>
      </c>
      <c r="K895" s="5">
        <f t="shared" si="14"/>
        <v>193.23671497584542</v>
      </c>
      <c r="L895" s="5"/>
      <c r="M895" s="8"/>
      <c r="N895" s="7">
        <v>24.25</v>
      </c>
      <c r="O895" s="7"/>
      <c r="P895" s="7"/>
      <c r="Q895" s="5"/>
      <c r="R895" s="5"/>
      <c r="S895" s="5"/>
      <c r="T895" s="5"/>
      <c r="U895" s="5"/>
      <c r="V895" s="5"/>
      <c r="W895" s="5"/>
      <c r="X895" s="8"/>
      <c r="Y895" s="8"/>
      <c r="Z895" s="8"/>
      <c r="AA895" s="8"/>
      <c r="AB895" s="8"/>
      <c r="AC895" s="5">
        <v>371.36741735718101</v>
      </c>
      <c r="AD895" s="8"/>
      <c r="AE895" s="8"/>
      <c r="AF895" s="8"/>
      <c r="AG895" s="8"/>
      <c r="AH895" s="8"/>
      <c r="AI895" s="8"/>
      <c r="AJ895" s="5">
        <v>177.69837747289279</v>
      </c>
      <c r="AK895" s="8">
        <v>2.3155058175524026</v>
      </c>
      <c r="AL895" s="8"/>
      <c r="AM895" s="8"/>
      <c r="AN895" s="8"/>
      <c r="AO895" s="8"/>
      <c r="AP895" s="8"/>
      <c r="AQ895" s="9">
        <f>AK895/AJ895</f>
        <v>1.3030540011011773E-2</v>
      </c>
      <c r="AR895" s="8"/>
      <c r="AS895" s="8"/>
      <c r="AT895" s="8"/>
      <c r="AU895" s="5">
        <v>0.64208493228452135</v>
      </c>
      <c r="AV895" s="5"/>
      <c r="AW895" s="5"/>
      <c r="AX895" s="5"/>
      <c r="AY895" s="5">
        <v>434.69997818246918</v>
      </c>
      <c r="AZ895" s="5"/>
      <c r="BA895" s="5"/>
      <c r="BB895" s="5"/>
      <c r="BC895" s="5"/>
      <c r="BD895" s="5"/>
      <c r="BE895" s="5"/>
      <c r="BF895" s="5">
        <v>3.831197867403572</v>
      </c>
      <c r="BG895" s="5">
        <v>0</v>
      </c>
      <c r="BH895" s="5">
        <v>439.17326098215727</v>
      </c>
      <c r="BI895" s="8"/>
      <c r="BJ895" s="5"/>
      <c r="BK895" s="5">
        <f>AC895+AJ895+BH895</f>
        <v>988.23905581223107</v>
      </c>
      <c r="BL895" s="5"/>
      <c r="BM895" s="8">
        <f>BH895/BK895</f>
        <v>0.44439982249153465</v>
      </c>
      <c r="BN895" s="8"/>
      <c r="BO895" s="7"/>
      <c r="BP895" s="5"/>
      <c r="BQ895" s="5"/>
      <c r="BR895" s="5"/>
      <c r="BS895" s="5"/>
      <c r="BT895" s="7"/>
      <c r="BU895" s="7"/>
      <c r="BV895" s="7"/>
      <c r="BW895" s="7"/>
      <c r="BX895" s="8">
        <f>AC895/BK895</f>
        <v>0.37578702761545396</v>
      </c>
      <c r="BY895" s="8">
        <f>AJ895/BK895</f>
        <v>0.17981314989301142</v>
      </c>
      <c r="BZ895" s="8">
        <f>BH895/BK895</f>
        <v>0.44439982249153465</v>
      </c>
      <c r="CA895" s="5">
        <f>CB895+CC895+CD895+CI895</f>
        <v>131.17220035935833</v>
      </c>
      <c r="CB895" s="5">
        <v>7.9780897176354486</v>
      </c>
      <c r="CC895" s="5">
        <v>107.66142163985127</v>
      </c>
      <c r="CD895" s="5">
        <v>0</v>
      </c>
      <c r="CE895" s="5"/>
      <c r="CF895" s="5"/>
      <c r="CG895" s="5"/>
      <c r="CH895" s="5"/>
      <c r="CI895" s="5">
        <v>15.53268900187161</v>
      </c>
      <c r="CJ895" s="5"/>
      <c r="CK895" s="8"/>
      <c r="CL895" s="5"/>
      <c r="CM895" s="5"/>
      <c r="CN895" s="8"/>
      <c r="CO895" s="5"/>
      <c r="CP895" s="5"/>
      <c r="CQ895" s="5"/>
      <c r="CR895" s="8"/>
      <c r="CS895" s="8"/>
      <c r="CT895" s="8"/>
      <c r="CU895" s="8"/>
      <c r="CV895" s="8"/>
      <c r="CW895" s="8"/>
      <c r="CX895" s="8"/>
      <c r="CY895" s="8"/>
      <c r="CZ895" s="8"/>
      <c r="DA895" s="8"/>
      <c r="DB895" s="8"/>
      <c r="DC895" s="8"/>
      <c r="DD895" s="8"/>
      <c r="DE895" s="8"/>
      <c r="DF895" s="8"/>
      <c r="DG895" s="8"/>
      <c r="DH895" s="8"/>
      <c r="DI895" s="8"/>
      <c r="DJ895" s="8"/>
      <c r="DK895" s="8"/>
      <c r="DL895" s="8"/>
      <c r="DM895" s="8"/>
      <c r="DN895" s="8"/>
      <c r="DO895" s="8"/>
      <c r="DP895" s="8"/>
      <c r="DQ895" s="8"/>
      <c r="DR895" s="8"/>
      <c r="DS895" s="8"/>
      <c r="DT895" s="8"/>
      <c r="DU895" s="8"/>
      <c r="DV895" s="8"/>
      <c r="DW895" s="8"/>
      <c r="DX895" s="8"/>
      <c r="DY895" s="8"/>
      <c r="DZ895" s="8"/>
      <c r="EA895" s="8"/>
      <c r="EB895" s="8"/>
      <c r="EC895" s="8"/>
      <c r="ED895" s="8"/>
      <c r="EE895" s="8"/>
      <c r="EF895" s="8"/>
      <c r="EG895" s="8"/>
      <c r="EH895" s="8"/>
      <c r="EI895" s="8"/>
      <c r="EJ895" s="8"/>
      <c r="EK895" s="8"/>
      <c r="EL895" s="8"/>
      <c r="EM895" s="8"/>
      <c r="EN895" s="8"/>
      <c r="EO895" s="8"/>
      <c r="EP895" s="8"/>
      <c r="EQ895" s="8"/>
      <c r="ER895" s="8"/>
      <c r="ES895" s="8"/>
      <c r="ET895" s="8"/>
      <c r="EU895" s="8"/>
      <c r="EV895" s="8"/>
      <c r="EW895" s="8"/>
      <c r="EX895" s="8"/>
      <c r="EY895" s="8"/>
      <c r="EZ895" s="8"/>
      <c r="FA895" s="8"/>
      <c r="FB895" s="8"/>
      <c r="FC895" s="8"/>
      <c r="FD895" s="8"/>
      <c r="FE895" s="8"/>
      <c r="FF895" s="8"/>
      <c r="FG895" s="8"/>
      <c r="FH895" s="8"/>
      <c r="FI895" s="8"/>
      <c r="FJ895" s="8"/>
    </row>
    <row r="896" spans="1:166" x14ac:dyDescent="0.25">
      <c r="A896" t="s">
        <v>163</v>
      </c>
      <c r="C896" s="6">
        <v>40262</v>
      </c>
      <c r="D896" s="5"/>
      <c r="E896" s="6"/>
      <c r="G896" s="5">
        <v>114</v>
      </c>
      <c r="H896" t="s">
        <v>114</v>
      </c>
      <c r="I896" s="7">
        <v>6.9</v>
      </c>
      <c r="J896">
        <v>750</v>
      </c>
      <c r="K896" s="5">
        <f t="shared" si="14"/>
        <v>193.23671497584542</v>
      </c>
      <c r="L896" s="5"/>
      <c r="M896" s="8"/>
      <c r="N896" s="7">
        <v>26.3</v>
      </c>
      <c r="O896" s="7"/>
      <c r="P896" s="7"/>
      <c r="Q896" s="5"/>
      <c r="R896" s="5"/>
      <c r="S896" s="5"/>
      <c r="T896" s="5"/>
      <c r="U896" s="5"/>
      <c r="V896" s="5"/>
      <c r="W896" s="5"/>
      <c r="X896" s="8"/>
      <c r="Y896" s="8"/>
      <c r="Z896" s="8"/>
      <c r="AA896" s="8"/>
      <c r="AB896" s="8"/>
      <c r="AC896" s="5"/>
      <c r="AD896" s="8"/>
      <c r="AE896" s="8"/>
      <c r="AF896" s="8"/>
      <c r="AG896" s="8"/>
      <c r="AH896" s="8"/>
      <c r="AI896" s="8"/>
      <c r="AJ896" s="5"/>
      <c r="AK896" s="8"/>
      <c r="AL896" s="8"/>
      <c r="AM896" s="8"/>
      <c r="AN896" s="8"/>
      <c r="AO896" s="8"/>
      <c r="AP896" s="8"/>
      <c r="AQ896" s="9"/>
      <c r="AR896" s="8"/>
      <c r="AS896" s="8"/>
      <c r="AT896" s="8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8"/>
      <c r="BJ896" s="5"/>
      <c r="BK896" s="5"/>
      <c r="BL896" s="5"/>
      <c r="BM896" s="8"/>
      <c r="BN896" s="8"/>
      <c r="BO896" s="7"/>
      <c r="BP896" s="5"/>
      <c r="BQ896" s="5"/>
      <c r="BR896" s="5"/>
      <c r="BS896" s="5"/>
      <c r="BT896" s="7"/>
      <c r="BU896" s="7"/>
      <c r="BV896" s="7"/>
      <c r="BW896" s="7"/>
      <c r="BX896" s="7"/>
      <c r="BY896" s="7"/>
      <c r="BZ896" s="7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8"/>
      <c r="CL896" s="5"/>
      <c r="CM896" s="5"/>
      <c r="CN896" s="8"/>
      <c r="CO896" s="5"/>
      <c r="CP896" s="5"/>
      <c r="CQ896" s="5"/>
      <c r="CR896" s="8"/>
      <c r="CS896" s="8"/>
      <c r="CT896" s="8"/>
      <c r="CU896" s="8"/>
      <c r="CV896" s="8"/>
      <c r="CW896" s="8"/>
      <c r="CX896" s="8"/>
      <c r="CY896" s="8"/>
      <c r="CZ896" s="8"/>
      <c r="DA896" s="8"/>
      <c r="DB896" s="8"/>
      <c r="DC896" s="8"/>
      <c r="DD896" s="8"/>
      <c r="DE896" s="8"/>
      <c r="DF896" s="8"/>
      <c r="DG896" s="8"/>
      <c r="DH896" s="8"/>
      <c r="DI896" s="8"/>
      <c r="DJ896" s="8"/>
      <c r="DK896" s="8"/>
      <c r="DL896" s="8"/>
      <c r="DM896" s="8"/>
      <c r="DN896" s="8"/>
      <c r="DO896" s="8"/>
      <c r="DP896" s="8"/>
      <c r="DQ896" s="8"/>
      <c r="DR896" s="8"/>
      <c r="DS896" s="8"/>
      <c r="DT896" s="8"/>
      <c r="DU896" s="8"/>
      <c r="DV896" s="8"/>
      <c r="DW896" s="8"/>
      <c r="DX896" s="8"/>
      <c r="DY896" s="8"/>
      <c r="DZ896" s="8"/>
      <c r="EA896" s="8"/>
      <c r="EB896" s="8"/>
      <c r="EC896" s="8"/>
      <c r="ED896" s="8"/>
      <c r="EE896" s="8"/>
      <c r="EF896" s="8"/>
      <c r="EG896" s="8"/>
      <c r="EH896" s="8"/>
      <c r="EI896" s="8"/>
      <c r="EJ896" s="8"/>
      <c r="EK896" s="8"/>
      <c r="EL896" s="8"/>
      <c r="EM896" s="8"/>
      <c r="EN896" s="8"/>
      <c r="EO896" s="8"/>
      <c r="EP896" s="8"/>
      <c r="EQ896" s="8"/>
      <c r="ER896" s="8"/>
      <c r="ES896" s="8"/>
      <c r="ET896" s="8"/>
      <c r="EU896" s="8"/>
      <c r="EV896" s="8"/>
      <c r="EW896" s="8"/>
      <c r="EX896" s="8"/>
      <c r="EY896" s="8"/>
      <c r="EZ896" s="8"/>
      <c r="FA896" s="8"/>
      <c r="FB896" s="8"/>
      <c r="FC896" s="8"/>
      <c r="FD896" s="8"/>
      <c r="FE896" s="8"/>
      <c r="FF896" s="8"/>
      <c r="FG896" s="8"/>
      <c r="FH896" s="8"/>
      <c r="FI896" s="8"/>
      <c r="FJ896" s="8"/>
    </row>
    <row r="897" spans="1:166" x14ac:dyDescent="0.25">
      <c r="A897" t="s">
        <v>163</v>
      </c>
      <c r="C897" s="6">
        <v>40263</v>
      </c>
      <c r="D897" s="5"/>
      <c r="E897" s="6"/>
      <c r="G897" s="5">
        <v>115</v>
      </c>
      <c r="H897" t="s">
        <v>114</v>
      </c>
      <c r="I897" s="7">
        <v>6.9</v>
      </c>
      <c r="J897">
        <v>750</v>
      </c>
      <c r="K897" s="5">
        <f t="shared" si="14"/>
        <v>193.23671497584542</v>
      </c>
      <c r="L897" s="5"/>
      <c r="M897" s="8"/>
      <c r="N897" s="8"/>
      <c r="O897" s="8"/>
      <c r="P897" s="8"/>
      <c r="Q897" s="5"/>
      <c r="R897" s="5"/>
      <c r="S897" s="5"/>
      <c r="T897" s="5"/>
      <c r="U897" s="5"/>
      <c r="V897" s="5"/>
      <c r="W897" s="5"/>
      <c r="X897" s="8"/>
      <c r="Y897" s="8"/>
      <c r="Z897" s="8"/>
      <c r="AA897" s="8"/>
      <c r="AB897" s="8"/>
      <c r="AC897" s="5"/>
      <c r="AD897" s="8"/>
      <c r="AE897" s="8"/>
      <c r="AF897" s="8"/>
      <c r="AG897" s="8"/>
      <c r="AH897" s="8"/>
      <c r="AI897" s="8"/>
      <c r="AJ897" s="5"/>
      <c r="AK897" s="8"/>
      <c r="AL897" s="8"/>
      <c r="AM897" s="8"/>
      <c r="AN897" s="8"/>
      <c r="AO897" s="8"/>
      <c r="AP897" s="8"/>
      <c r="AQ897" s="9"/>
      <c r="AR897" s="8"/>
      <c r="AS897" s="8"/>
      <c r="AT897" s="8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8"/>
      <c r="BJ897" s="5"/>
      <c r="BK897" s="5"/>
      <c r="BL897" s="5"/>
      <c r="BM897" s="8"/>
      <c r="BN897" s="8"/>
      <c r="BO897" s="7"/>
      <c r="BP897" s="5"/>
      <c r="BQ897" s="5"/>
      <c r="BR897" s="5"/>
      <c r="BS897" s="5"/>
      <c r="BT897" s="7"/>
      <c r="BU897" s="7"/>
      <c r="BV897" s="7"/>
      <c r="BW897" s="7"/>
      <c r="BX897" s="7"/>
      <c r="BY897" s="7"/>
      <c r="BZ897" s="7"/>
      <c r="CA897" s="5"/>
      <c r="CB897" s="5"/>
      <c r="CC897" s="5"/>
      <c r="CD897" s="5"/>
      <c r="CE897" s="5"/>
      <c r="CF897" s="5"/>
      <c r="CG897" s="5"/>
      <c r="CH897" s="5"/>
      <c r="CI897" s="5"/>
      <c r="CJ897" s="5">
        <v>12.822143003110737</v>
      </c>
      <c r="CK897" s="8">
        <v>4.5540322580645167</v>
      </c>
      <c r="CL897" s="5"/>
      <c r="CM897" s="5"/>
      <c r="CN897" s="8"/>
      <c r="CO897" s="5"/>
      <c r="CP897" s="5"/>
      <c r="CQ897" s="5"/>
      <c r="CR897" s="8"/>
      <c r="CS897" s="8"/>
      <c r="CT897" s="8"/>
      <c r="CU897" s="8"/>
      <c r="CV897" s="8"/>
      <c r="CW897" s="8"/>
      <c r="CX897" s="8"/>
      <c r="CY897" s="8"/>
      <c r="CZ897" s="8"/>
      <c r="DA897" s="8"/>
      <c r="DB897" s="8"/>
      <c r="DC897" s="8"/>
      <c r="DD897" s="8"/>
      <c r="DE897" s="8"/>
      <c r="DF897" s="8"/>
      <c r="DG897" s="8"/>
      <c r="DH897" s="8"/>
      <c r="DI897" s="8"/>
      <c r="DJ897" s="8"/>
      <c r="DK897" s="8"/>
      <c r="DL897" s="8"/>
      <c r="DM897" s="8"/>
      <c r="DN897" s="8"/>
      <c r="DO897" s="8"/>
      <c r="DP897" s="8"/>
      <c r="DQ897" s="8"/>
      <c r="DR897" s="8"/>
      <c r="DS897" s="8"/>
      <c r="DT897" s="8"/>
      <c r="DU897" s="8"/>
      <c r="DV897" s="8"/>
      <c r="DW897" s="8"/>
      <c r="DX897" s="8"/>
      <c r="DY897" s="8"/>
      <c r="DZ897" s="8"/>
      <c r="EA897" s="8"/>
      <c r="EB897" s="8"/>
      <c r="EC897" s="8"/>
      <c r="ED897" s="8"/>
      <c r="EE897" s="8"/>
      <c r="EF897" s="8"/>
      <c r="EG897" s="8"/>
      <c r="EH897" s="8"/>
      <c r="EI897" s="8"/>
      <c r="EJ897" s="8"/>
      <c r="EK897" s="8"/>
      <c r="EL897" s="8"/>
      <c r="EM897" s="8"/>
      <c r="EN897" s="8"/>
      <c r="EO897" s="8"/>
      <c r="EP897" s="8"/>
      <c r="EQ897" s="8"/>
      <c r="ER897" s="8"/>
      <c r="ES897" s="8"/>
      <c r="ET897" s="8"/>
      <c r="EU897" s="8"/>
      <c r="EV897" s="8"/>
      <c r="EW897" s="8"/>
      <c r="EX897" s="8"/>
      <c r="EY897" s="8"/>
      <c r="EZ897" s="8"/>
      <c r="FA897" s="8"/>
      <c r="FB897" s="8"/>
      <c r="FC897" s="8"/>
      <c r="FD897" s="8"/>
      <c r="FE897" s="8"/>
      <c r="FF897" s="8"/>
      <c r="FG897" s="8"/>
      <c r="FH897" s="8"/>
      <c r="FI897" s="8"/>
      <c r="FJ897" s="8"/>
    </row>
    <row r="898" spans="1:166" x14ac:dyDescent="0.25">
      <c r="A898" t="s">
        <v>163</v>
      </c>
      <c r="C898" s="6">
        <v>40269</v>
      </c>
      <c r="D898" s="5"/>
      <c r="E898" s="6"/>
      <c r="G898" s="5">
        <v>121</v>
      </c>
      <c r="H898" t="s">
        <v>114</v>
      </c>
      <c r="I898" s="7">
        <v>6.9</v>
      </c>
      <c r="J898">
        <v>750</v>
      </c>
      <c r="K898" s="5">
        <f t="shared" si="14"/>
        <v>193.23671497584542</v>
      </c>
      <c r="L898" s="5"/>
      <c r="M898" s="8"/>
      <c r="N898" s="8"/>
      <c r="O898" s="8"/>
      <c r="P898" s="8"/>
      <c r="Q898" s="5"/>
      <c r="R898" s="5"/>
      <c r="S898" s="5"/>
      <c r="T898" s="5"/>
      <c r="U898" s="5"/>
      <c r="V898" s="5"/>
      <c r="W898" s="5"/>
      <c r="X898" s="8"/>
      <c r="Y898" s="8"/>
      <c r="Z898" s="8"/>
      <c r="AA898" s="8"/>
      <c r="AB898" s="8"/>
      <c r="AC898" s="5"/>
      <c r="AD898" s="8"/>
      <c r="AE898" s="8"/>
      <c r="AF898" s="8"/>
      <c r="AG898" s="8"/>
      <c r="AH898" s="8"/>
      <c r="AI898" s="8"/>
      <c r="AJ898" s="5"/>
      <c r="AK898" s="8"/>
      <c r="AL898" s="8"/>
      <c r="AM898" s="8"/>
      <c r="AN898" s="8"/>
      <c r="AO898" s="8"/>
      <c r="AP898" s="8"/>
      <c r="AQ898" s="9"/>
      <c r="AR898" s="8"/>
      <c r="AS898" s="8"/>
      <c r="AT898" s="8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8"/>
      <c r="BJ898" s="5"/>
      <c r="BK898" s="5"/>
      <c r="BL898" s="5"/>
      <c r="BM898" s="8"/>
      <c r="BN898" s="8"/>
      <c r="BO898" s="7"/>
      <c r="BP898" s="5"/>
      <c r="BQ898" s="5"/>
      <c r="BR898" s="5"/>
      <c r="BS898" s="5"/>
      <c r="BT898" s="7"/>
      <c r="BU898" s="7"/>
      <c r="BV898" s="7"/>
      <c r="BW898" s="7"/>
      <c r="BX898" s="7"/>
      <c r="BY898" s="7"/>
      <c r="BZ898" s="7"/>
      <c r="CA898" s="5"/>
      <c r="CB898" s="5"/>
      <c r="CC898" s="5"/>
      <c r="CD898" s="5"/>
      <c r="CE898" s="5"/>
      <c r="CF898" s="5"/>
      <c r="CG898" s="5"/>
      <c r="CH898" s="5"/>
      <c r="CI898" s="5"/>
      <c r="CJ898" s="5">
        <v>29.488431234531458</v>
      </c>
      <c r="CK898" s="8">
        <v>4.6751592356687901</v>
      </c>
      <c r="CL898" s="5"/>
      <c r="CM898" s="5"/>
      <c r="CN898" s="8"/>
      <c r="CO898" s="5"/>
      <c r="CP898" s="5"/>
      <c r="CQ898" s="5"/>
      <c r="CR898" s="8"/>
      <c r="CS898" s="8"/>
      <c r="CT898" s="8"/>
      <c r="CU898" s="8"/>
      <c r="CV898" s="8"/>
      <c r="CW898" s="8"/>
      <c r="CX898" s="8"/>
      <c r="CY898" s="8"/>
      <c r="CZ898" s="8"/>
      <c r="DA898" s="8"/>
      <c r="DB898" s="8"/>
      <c r="DC898" s="8"/>
      <c r="DD898" s="8"/>
      <c r="DE898" s="8"/>
      <c r="DF898" s="8"/>
      <c r="DG898" s="8"/>
      <c r="DH898" s="8"/>
      <c r="DI898" s="8"/>
      <c r="DJ898" s="8"/>
      <c r="DK898" s="8"/>
      <c r="DL898" s="8"/>
      <c r="DM898" s="8"/>
      <c r="DN898" s="8"/>
      <c r="DO898" s="8"/>
      <c r="DP898" s="8"/>
      <c r="DQ898" s="8"/>
      <c r="DR898" s="8"/>
      <c r="DS898" s="8"/>
      <c r="DT898" s="8"/>
      <c r="DU898" s="8"/>
      <c r="DV898" s="8"/>
      <c r="DW898" s="8"/>
      <c r="DX898" s="8"/>
      <c r="DY898" s="8"/>
      <c r="DZ898" s="8"/>
      <c r="EA898" s="8"/>
      <c r="EB898" s="8"/>
      <c r="EC898" s="8"/>
      <c r="ED898" s="8"/>
      <c r="EE898" s="8"/>
      <c r="EF898" s="8"/>
      <c r="EG898" s="8"/>
      <c r="EH898" s="8"/>
      <c r="EI898" s="8"/>
      <c r="EJ898" s="8"/>
      <c r="EK898" s="8"/>
      <c r="EL898" s="8"/>
      <c r="EM898" s="8"/>
      <c r="EN898" s="8"/>
      <c r="EO898" s="8"/>
      <c r="EP898" s="8"/>
      <c r="EQ898" s="8"/>
      <c r="ER898" s="8"/>
      <c r="ES898" s="8"/>
      <c r="ET898" s="8"/>
      <c r="EU898" s="8"/>
      <c r="EV898" s="8"/>
      <c r="EW898" s="8"/>
      <c r="EX898" s="8"/>
      <c r="EY898" s="8"/>
      <c r="EZ898" s="8"/>
      <c r="FA898" s="8"/>
      <c r="FB898" s="8"/>
      <c r="FC898" s="8"/>
      <c r="FD898" s="8"/>
      <c r="FE898" s="8"/>
      <c r="FF898" s="8"/>
      <c r="FG898" s="8"/>
      <c r="FH898" s="8"/>
      <c r="FI898" s="8"/>
      <c r="FJ898" s="8"/>
    </row>
    <row r="899" spans="1:166" x14ac:dyDescent="0.25">
      <c r="A899" t="s">
        <v>163</v>
      </c>
      <c r="C899" s="6">
        <v>40277</v>
      </c>
      <c r="D899" s="5"/>
      <c r="E899" s="6"/>
      <c r="G899" s="5">
        <v>129</v>
      </c>
      <c r="H899" t="s">
        <v>114</v>
      </c>
      <c r="I899" s="7">
        <v>6.9</v>
      </c>
      <c r="J899">
        <v>750</v>
      </c>
      <c r="K899" s="5">
        <f t="shared" si="14"/>
        <v>193.23671497584542</v>
      </c>
      <c r="L899" s="5"/>
      <c r="M899" s="8"/>
      <c r="N899" s="8"/>
      <c r="O899" s="8"/>
      <c r="P899" s="8"/>
      <c r="Q899" s="5"/>
      <c r="R899" s="5"/>
      <c r="S899" s="5"/>
      <c r="T899" s="5"/>
      <c r="U899" s="5"/>
      <c r="V899" s="5"/>
      <c r="W899" s="5"/>
      <c r="X899" s="8"/>
      <c r="Y899" s="8"/>
      <c r="Z899" s="8"/>
      <c r="AA899" s="8"/>
      <c r="AB899" s="8"/>
      <c r="AC899" s="5"/>
      <c r="AD899" s="8"/>
      <c r="AE899" s="8"/>
      <c r="AF899" s="8"/>
      <c r="AG899" s="8"/>
      <c r="AH899" s="8"/>
      <c r="AI899" s="8"/>
      <c r="AJ899" s="5"/>
      <c r="AK899" s="8"/>
      <c r="AL899" s="8"/>
      <c r="AM899" s="8"/>
      <c r="AN899" s="8"/>
      <c r="AO899" s="8"/>
      <c r="AP899" s="8"/>
      <c r="AQ899" s="9"/>
      <c r="AR899" s="8"/>
      <c r="AS899" s="8"/>
      <c r="AT899" s="8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8"/>
      <c r="BJ899" s="5"/>
      <c r="BK899" s="5"/>
      <c r="BL899" s="5"/>
      <c r="BM899" s="8"/>
      <c r="BN899" s="8"/>
      <c r="BO899" s="7"/>
      <c r="BP899" s="5"/>
      <c r="BQ899" s="5"/>
      <c r="BR899" s="5"/>
      <c r="BS899" s="5"/>
      <c r="BT899" s="7"/>
      <c r="BU899" s="7"/>
      <c r="BV899" s="7"/>
      <c r="BW899" s="7"/>
      <c r="BX899" s="7"/>
      <c r="BY899" s="7"/>
      <c r="BZ899" s="7"/>
      <c r="CA899" s="5"/>
      <c r="CB899" s="5"/>
      <c r="CC899" s="5"/>
      <c r="CD899" s="5"/>
      <c r="CE899" s="5"/>
      <c r="CF899" s="5"/>
      <c r="CG899" s="5"/>
      <c r="CH899" s="5"/>
      <c r="CI899" s="5"/>
      <c r="CJ899" s="5">
        <v>52.165028042051716</v>
      </c>
      <c r="CK899" s="8">
        <v>4.6668224299065422</v>
      </c>
      <c r="CL899" s="5"/>
      <c r="CM899" s="5"/>
      <c r="CN899" s="8"/>
      <c r="CO899" s="5"/>
      <c r="CP899" s="5"/>
      <c r="CQ899" s="5"/>
      <c r="CR899" s="8"/>
      <c r="CS899" s="8"/>
      <c r="CT899" s="8"/>
      <c r="CU899" s="8"/>
      <c r="CV899" s="8"/>
      <c r="CW899" s="8"/>
      <c r="CX899" s="8"/>
      <c r="CY899" s="8"/>
      <c r="CZ899" s="8"/>
      <c r="DA899" s="8"/>
      <c r="DB899" s="8"/>
      <c r="DC899" s="8"/>
      <c r="DD899" s="8"/>
      <c r="DE899" s="8"/>
      <c r="DF899" s="8"/>
      <c r="DG899" s="8"/>
      <c r="DH899" s="8"/>
      <c r="DI899" s="8"/>
      <c r="DJ899" s="8"/>
      <c r="DK899" s="8"/>
      <c r="DL899" s="8"/>
      <c r="DM899" s="8"/>
      <c r="DN899" s="8"/>
      <c r="DO899" s="8"/>
      <c r="DP899" s="8"/>
      <c r="DQ899" s="8"/>
      <c r="DR899" s="8"/>
      <c r="DS899" s="8"/>
      <c r="DT899" s="8"/>
      <c r="DU899" s="8"/>
      <c r="DV899" s="8"/>
      <c r="DW899" s="8"/>
      <c r="DX899" s="8"/>
      <c r="DY899" s="8"/>
      <c r="DZ899" s="8"/>
      <c r="EA899" s="8"/>
      <c r="EB899" s="8"/>
      <c r="EC899" s="8"/>
      <c r="ED899" s="8"/>
      <c r="EE899" s="8"/>
      <c r="EF899" s="8"/>
      <c r="EG899" s="8"/>
      <c r="EH899" s="8"/>
      <c r="EI899" s="8"/>
      <c r="EJ899" s="8"/>
      <c r="EK899" s="8"/>
      <c r="EL899" s="8"/>
      <c r="EM899" s="8"/>
      <c r="EN899" s="8"/>
      <c r="EO899" s="8"/>
      <c r="EP899" s="8"/>
      <c r="EQ899" s="8"/>
      <c r="ER899" s="8"/>
      <c r="ES899" s="8"/>
      <c r="ET899" s="8"/>
      <c r="EU899" s="8"/>
      <c r="EV899" s="8"/>
      <c r="EW899" s="8"/>
      <c r="EX899" s="8"/>
      <c r="EY899" s="8"/>
      <c r="EZ899" s="8"/>
      <c r="FA899" s="8"/>
      <c r="FB899" s="8"/>
      <c r="FC899" s="8"/>
      <c r="FD899" s="8"/>
      <c r="FE899" s="8"/>
      <c r="FF899" s="8"/>
      <c r="FG899" s="8"/>
      <c r="FH899" s="8"/>
      <c r="FI899" s="8"/>
      <c r="FJ899" s="8"/>
    </row>
    <row r="900" spans="1:166" x14ac:dyDescent="0.25">
      <c r="A900" t="s">
        <v>163</v>
      </c>
      <c r="C900" s="6">
        <v>40283</v>
      </c>
      <c r="D900" s="5"/>
      <c r="E900" s="6"/>
      <c r="F900" s="14"/>
      <c r="G900" s="5">
        <v>135</v>
      </c>
      <c r="H900" t="s">
        <v>114</v>
      </c>
      <c r="I900" s="7">
        <v>6.9</v>
      </c>
      <c r="J900">
        <v>750</v>
      </c>
      <c r="K900" s="5">
        <f t="shared" si="14"/>
        <v>193.23671497584542</v>
      </c>
      <c r="L900" s="5"/>
      <c r="M900" s="8"/>
      <c r="N900" s="8"/>
      <c r="O900" s="8"/>
      <c r="P900" s="8"/>
      <c r="Q900" s="5"/>
      <c r="R900" s="5"/>
      <c r="S900" s="5"/>
      <c r="T900" s="5"/>
      <c r="U900" s="5"/>
      <c r="V900" s="5"/>
      <c r="W900" s="5"/>
      <c r="X900" s="8"/>
      <c r="Y900" s="8"/>
      <c r="Z900" s="8"/>
      <c r="AA900" s="8"/>
      <c r="AB900" s="8"/>
      <c r="AC900" s="5">
        <v>494.40299466139822</v>
      </c>
      <c r="AD900" s="8"/>
      <c r="AE900" s="8"/>
      <c r="AF900" s="8"/>
      <c r="AG900" s="8"/>
      <c r="AH900" s="8"/>
      <c r="AI900" s="8"/>
      <c r="AJ900" s="5">
        <v>152.48544510124867</v>
      </c>
      <c r="AK900" s="8">
        <v>2.0469125836133797</v>
      </c>
      <c r="AL900" s="8"/>
      <c r="AM900" s="8"/>
      <c r="AN900" s="8"/>
      <c r="AO900" s="8"/>
      <c r="AP900" s="8"/>
      <c r="AQ900" s="9">
        <f>AK900/AJ900</f>
        <v>1.3423658777755818E-2</v>
      </c>
      <c r="AR900" s="8"/>
      <c r="AS900" s="8"/>
      <c r="AT900" s="8"/>
      <c r="AU900" s="5">
        <v>0</v>
      </c>
      <c r="AV900" s="5"/>
      <c r="AW900" s="5"/>
      <c r="AX900" s="5"/>
      <c r="AY900" s="5">
        <v>138.97097564821189</v>
      </c>
      <c r="AZ900" s="5"/>
      <c r="BA900" s="5"/>
      <c r="BB900" s="5"/>
      <c r="BC900" s="5"/>
      <c r="BD900" s="5"/>
      <c r="BE900" s="5"/>
      <c r="BF900" s="5">
        <v>20.659851793148455</v>
      </c>
      <c r="BG900" s="5">
        <v>381.55661140909353</v>
      </c>
      <c r="BH900" s="5">
        <v>541.18743885045387</v>
      </c>
      <c r="BI900" s="8"/>
      <c r="BJ900" s="5"/>
      <c r="BK900" s="5">
        <f>AC900+AJ900+BH900</f>
        <v>1188.0758786131007</v>
      </c>
      <c r="BL900" s="5"/>
      <c r="BM900" s="8">
        <f>BH900/BK900</f>
        <v>0.45551588799379422</v>
      </c>
      <c r="BN900" s="8"/>
      <c r="BO900" s="7"/>
      <c r="BP900" s="5"/>
      <c r="BQ900" s="5"/>
      <c r="BR900" s="5"/>
      <c r="BS900" s="5"/>
      <c r="BT900" s="7"/>
      <c r="BU900" s="7"/>
      <c r="BV900" s="7"/>
      <c r="BW900" s="7"/>
      <c r="BX900" s="8">
        <f>AC900/BK900</f>
        <v>0.41613755784566481</v>
      </c>
      <c r="BY900" s="8">
        <f>AJ900/BK900</f>
        <v>0.128346554160541</v>
      </c>
      <c r="BZ900" s="8">
        <f>BH900/BK900</f>
        <v>0.45551588799379422</v>
      </c>
      <c r="CA900" s="5">
        <f>CB900+CC900+CD900+CI900</f>
        <v>155.9765730496745</v>
      </c>
      <c r="CB900" s="5">
        <v>0</v>
      </c>
      <c r="CC900" s="5">
        <v>20.791822721303216</v>
      </c>
      <c r="CD900" s="5">
        <v>70.905955476132505</v>
      </c>
      <c r="CE900" s="5"/>
      <c r="CF900" s="5"/>
      <c r="CG900" s="5"/>
      <c r="CH900" s="5"/>
      <c r="CI900" s="5">
        <v>64.278794852238775</v>
      </c>
      <c r="CJ900" s="5"/>
      <c r="CK900" s="8"/>
      <c r="CL900" s="5"/>
      <c r="CM900" s="5"/>
      <c r="CN900" s="8"/>
      <c r="CO900" s="5"/>
      <c r="CP900" s="5"/>
      <c r="CQ900" s="5"/>
      <c r="CR900" s="8"/>
      <c r="CS900" s="8"/>
      <c r="CT900" s="8"/>
      <c r="CU900" s="8"/>
      <c r="CV900" s="8"/>
      <c r="CW900" s="8"/>
      <c r="CX900" s="8"/>
      <c r="CY900" s="8"/>
      <c r="CZ900" s="8"/>
      <c r="DA900" s="8"/>
      <c r="DB900" s="8"/>
      <c r="DC900" s="8"/>
      <c r="DD900" s="8"/>
      <c r="DE900" s="8"/>
      <c r="DF900" s="8"/>
      <c r="DG900" s="8"/>
      <c r="DH900" s="8"/>
      <c r="DI900" s="8"/>
      <c r="DJ900" s="8"/>
      <c r="DK900" s="8"/>
      <c r="DL900" s="8"/>
      <c r="DM900" s="8"/>
      <c r="DN900" s="8"/>
      <c r="DO900" s="8"/>
      <c r="DP900" s="8"/>
      <c r="DQ900" s="8"/>
      <c r="DR900" s="8"/>
      <c r="DS900" s="8"/>
      <c r="DT900" s="8"/>
      <c r="DU900" s="8"/>
      <c r="DV900" s="8"/>
      <c r="DW900" s="8"/>
      <c r="DX900" s="8"/>
      <c r="DY900" s="8"/>
      <c r="DZ900" s="8"/>
      <c r="EA900" s="8"/>
      <c r="EB900" s="8"/>
      <c r="EC900" s="8"/>
      <c r="ED900" s="8"/>
      <c r="EE900" s="8"/>
      <c r="EF900" s="8"/>
      <c r="EG900" s="8"/>
      <c r="EH900" s="8"/>
      <c r="EI900" s="8"/>
      <c r="EJ900" s="8"/>
      <c r="EK900" s="8"/>
      <c r="EL900" s="8"/>
      <c r="EM900" s="8"/>
      <c r="EN900" s="8"/>
      <c r="EO900" s="8"/>
      <c r="EP900" s="8"/>
      <c r="EQ900" s="8"/>
      <c r="ER900" s="8"/>
      <c r="ES900" s="8"/>
      <c r="ET900" s="8"/>
      <c r="EU900" s="8"/>
      <c r="EV900" s="8"/>
      <c r="EW900" s="8"/>
      <c r="EX900" s="8"/>
      <c r="EY900" s="8"/>
      <c r="EZ900" s="8"/>
      <c r="FA900" s="8"/>
      <c r="FB900" s="8"/>
      <c r="FC900" s="8"/>
      <c r="FD900" s="8"/>
      <c r="FE900" s="8"/>
      <c r="FF900" s="8"/>
      <c r="FG900" s="8"/>
      <c r="FH900" s="8"/>
      <c r="FI900" s="8"/>
      <c r="FJ900" s="8"/>
    </row>
    <row r="901" spans="1:166" x14ac:dyDescent="0.25">
      <c r="A901" t="s">
        <v>163</v>
      </c>
      <c r="C901" s="6">
        <v>40284</v>
      </c>
      <c r="D901" s="5"/>
      <c r="E901" s="6"/>
      <c r="G901" s="5">
        <v>136</v>
      </c>
      <c r="H901" t="s">
        <v>114</v>
      </c>
      <c r="I901" s="7">
        <v>6.9</v>
      </c>
      <c r="J901">
        <v>750</v>
      </c>
      <c r="K901" s="5">
        <f t="shared" si="14"/>
        <v>193.23671497584542</v>
      </c>
      <c r="L901" s="5"/>
      <c r="M901" s="8"/>
      <c r="N901" s="8"/>
      <c r="O901" s="8"/>
      <c r="P901" s="8"/>
      <c r="Q901" s="5"/>
      <c r="R901" s="5"/>
      <c r="S901" s="5"/>
      <c r="T901" s="5"/>
      <c r="U901" s="5"/>
      <c r="V901" s="5"/>
      <c r="W901" s="5"/>
      <c r="X901" s="8"/>
      <c r="Y901" s="8"/>
      <c r="Z901" s="8"/>
      <c r="AA901" s="8"/>
      <c r="AB901" s="8"/>
      <c r="AC901" s="5"/>
      <c r="AD901" s="8"/>
      <c r="AE901" s="8"/>
      <c r="AF901" s="8"/>
      <c r="AG901" s="8"/>
      <c r="AH901" s="8"/>
      <c r="AI901" s="8"/>
      <c r="AJ901" s="5"/>
      <c r="AK901" s="8"/>
      <c r="AL901" s="8"/>
      <c r="AM901" s="8"/>
      <c r="AN901" s="8"/>
      <c r="AO901" s="8"/>
      <c r="AP901" s="8"/>
      <c r="AQ901" s="9"/>
      <c r="AR901" s="8"/>
      <c r="AS901" s="8"/>
      <c r="AT901" s="8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8"/>
      <c r="BJ901" s="5"/>
      <c r="BK901" s="5"/>
      <c r="BL901" s="5"/>
      <c r="BM901" s="8"/>
      <c r="BN901" s="8"/>
      <c r="BO901" s="7"/>
      <c r="BP901" s="5"/>
      <c r="BQ901" s="5"/>
      <c r="BR901" s="5"/>
      <c r="BS901" s="5"/>
      <c r="BT901" s="7"/>
      <c r="BU901" s="7"/>
      <c r="BV901" s="7"/>
      <c r="BW901" s="7"/>
      <c r="BX901" s="7"/>
      <c r="BY901" s="7"/>
      <c r="BZ901" s="7"/>
      <c r="CA901" s="5"/>
      <c r="CB901" s="5"/>
      <c r="CC901" s="5"/>
      <c r="CD901" s="5"/>
      <c r="CE901" s="5"/>
      <c r="CF901" s="5"/>
      <c r="CG901" s="5"/>
      <c r="CH901" s="5"/>
      <c r="CI901" s="5"/>
      <c r="CJ901" s="5">
        <v>59.203923616629964</v>
      </c>
      <c r="CK901" s="8">
        <v>4.2465753424657535</v>
      </c>
      <c r="CL901" s="5"/>
      <c r="CM901" s="5"/>
      <c r="CN901" s="8"/>
      <c r="CO901" s="5"/>
      <c r="CP901" s="5"/>
      <c r="CQ901" s="5"/>
      <c r="CR901" s="8"/>
      <c r="CS901" s="8"/>
      <c r="CT901" s="8"/>
      <c r="CU901" s="8"/>
      <c r="CV901" s="8"/>
      <c r="CW901" s="8"/>
      <c r="CX901" s="8"/>
      <c r="CY901" s="8"/>
      <c r="CZ901" s="8"/>
      <c r="DA901" s="8"/>
      <c r="DB901" s="8"/>
      <c r="DC901" s="8"/>
      <c r="DD901" s="8"/>
      <c r="DE901" s="8"/>
      <c r="DF901" s="8"/>
      <c r="DG901" s="8"/>
      <c r="DH901" s="8"/>
      <c r="DI901" s="8"/>
      <c r="DJ901" s="8"/>
      <c r="DK901" s="8"/>
      <c r="DL901" s="8"/>
      <c r="DM901" s="8"/>
      <c r="DN901" s="8"/>
      <c r="DO901" s="8"/>
      <c r="DP901" s="8"/>
      <c r="DQ901" s="8"/>
      <c r="DR901" s="8"/>
      <c r="DS901" s="8"/>
      <c r="DT901" s="8"/>
      <c r="DU901" s="8"/>
      <c r="DV901" s="8"/>
      <c r="DW901" s="8"/>
      <c r="DX901" s="8"/>
      <c r="DY901" s="8"/>
      <c r="DZ901" s="8"/>
      <c r="EA901" s="8"/>
      <c r="EB901" s="8"/>
      <c r="EC901" s="8"/>
      <c r="ED901" s="8"/>
      <c r="EE901" s="8"/>
      <c r="EF901" s="8"/>
      <c r="EG901" s="8"/>
      <c r="EH901" s="8"/>
      <c r="EI901" s="8"/>
      <c r="EJ901" s="8"/>
      <c r="EK901" s="8"/>
      <c r="EL901" s="8"/>
      <c r="EM901" s="8"/>
      <c r="EN901" s="8"/>
      <c r="EO901" s="8"/>
      <c r="EP901" s="8"/>
      <c r="EQ901" s="8"/>
      <c r="ER901" s="8"/>
      <c r="ES901" s="8"/>
      <c r="ET901" s="8"/>
      <c r="EU901" s="8"/>
      <c r="EV901" s="8"/>
      <c r="EW901" s="8"/>
      <c r="EX901" s="8"/>
      <c r="EY901" s="8"/>
      <c r="EZ901" s="8"/>
      <c r="FA901" s="8"/>
      <c r="FB901" s="8"/>
      <c r="FC901" s="8"/>
      <c r="FD901" s="8"/>
      <c r="FE901" s="8"/>
      <c r="FF901" s="8"/>
      <c r="FG901" s="8"/>
      <c r="FH901" s="8"/>
      <c r="FI901" s="8"/>
      <c r="FJ901" s="8"/>
    </row>
    <row r="902" spans="1:166" x14ac:dyDescent="0.25">
      <c r="A902" t="s">
        <v>163</v>
      </c>
      <c r="C902" s="6">
        <v>40286</v>
      </c>
      <c r="D902" s="5">
        <v>9</v>
      </c>
      <c r="E902" s="6" t="s">
        <v>207</v>
      </c>
      <c r="F902" t="s">
        <v>15</v>
      </c>
      <c r="G902" s="5">
        <v>138</v>
      </c>
      <c r="H902" t="s">
        <v>114</v>
      </c>
      <c r="I902" s="7">
        <v>6.9</v>
      </c>
      <c r="J902">
        <v>750</v>
      </c>
      <c r="K902" s="5">
        <f t="shared" si="14"/>
        <v>193.23671497584542</v>
      </c>
      <c r="L902" s="5"/>
      <c r="M902" s="8"/>
      <c r="N902" s="8"/>
      <c r="O902" s="8"/>
      <c r="P902" s="8"/>
      <c r="Q902" s="5"/>
      <c r="R902" s="5"/>
      <c r="S902" s="5"/>
      <c r="T902" s="5"/>
      <c r="U902" s="5"/>
      <c r="V902" s="5">
        <v>138</v>
      </c>
      <c r="W902" s="5"/>
      <c r="X902" s="8"/>
      <c r="Y902" s="8"/>
      <c r="Z902" s="8"/>
      <c r="AA902" s="8"/>
      <c r="AB902" s="8"/>
      <c r="AC902" s="5"/>
      <c r="AD902" s="8"/>
      <c r="AE902" s="8"/>
      <c r="AF902" s="8"/>
      <c r="AG902" s="8"/>
      <c r="AH902" s="8"/>
      <c r="AI902" s="8"/>
      <c r="AJ902" s="5"/>
      <c r="AK902" s="8"/>
      <c r="AL902" s="8"/>
      <c r="AM902" s="8"/>
      <c r="AN902" s="8"/>
      <c r="AO902" s="8"/>
      <c r="AP902" s="8"/>
      <c r="AQ902" s="9"/>
      <c r="AR902" s="8"/>
      <c r="AS902" s="8"/>
      <c r="AT902" s="8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8"/>
      <c r="BJ902" s="5"/>
      <c r="BK902" s="5"/>
      <c r="BL902" s="5"/>
      <c r="BM902" s="8"/>
      <c r="BN902" s="8"/>
      <c r="BO902" s="7"/>
      <c r="BP902" s="5"/>
      <c r="BQ902" s="5"/>
      <c r="BR902" s="5"/>
      <c r="BS902" s="5"/>
      <c r="BT902" s="7"/>
      <c r="BU902" s="7"/>
      <c r="BV902" s="7"/>
      <c r="BW902" s="7"/>
      <c r="BX902" s="7"/>
      <c r="BY902" s="7"/>
      <c r="BZ902" s="7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8"/>
      <c r="CL902" s="5"/>
      <c r="CM902" s="5"/>
      <c r="CN902" s="8"/>
      <c r="CO902" s="5"/>
      <c r="CP902" s="5"/>
      <c r="CQ902" s="5"/>
      <c r="CR902" s="8"/>
      <c r="CS902" s="8"/>
      <c r="CT902" s="8"/>
      <c r="CU902" s="8"/>
      <c r="CV902" s="8"/>
      <c r="CW902" s="8"/>
      <c r="CX902" s="8"/>
      <c r="CY902" s="8"/>
      <c r="CZ902" s="8"/>
      <c r="DA902" s="8"/>
      <c r="DB902" s="8"/>
      <c r="DC902" s="8"/>
      <c r="DD902" s="8"/>
      <c r="DE902" s="8"/>
      <c r="DF902" s="8"/>
      <c r="DG902" s="8"/>
      <c r="DH902" s="8"/>
      <c r="DI902" s="8"/>
      <c r="DJ902" s="8"/>
      <c r="DK902" s="8"/>
      <c r="DL902" s="8"/>
      <c r="DM902" s="8"/>
      <c r="DN902" s="8"/>
      <c r="DO902" s="8"/>
      <c r="DP902" s="8"/>
      <c r="DQ902" s="8"/>
      <c r="DR902" s="8"/>
      <c r="DS902" s="8"/>
      <c r="DT902" s="8"/>
      <c r="DU902" s="8"/>
      <c r="DV902" s="8"/>
      <c r="DW902" s="8"/>
      <c r="DX902" s="8"/>
      <c r="DY902" s="8"/>
      <c r="DZ902" s="8"/>
      <c r="EA902" s="8"/>
      <c r="EB902" s="8"/>
      <c r="EC902" s="8"/>
      <c r="ED902" s="8"/>
      <c r="EE902" s="8"/>
      <c r="EF902" s="8"/>
      <c r="EG902" s="8"/>
      <c r="EH902" s="8"/>
      <c r="EI902" s="8"/>
      <c r="EJ902" s="8"/>
      <c r="EK902" s="8"/>
      <c r="EL902" s="8"/>
      <c r="EM902" s="8"/>
      <c r="EN902" s="8"/>
      <c r="EO902" s="8"/>
      <c r="EP902" s="8"/>
      <c r="EQ902" s="8"/>
      <c r="ER902" s="8"/>
      <c r="ES902" s="8"/>
      <c r="ET902" s="8"/>
      <c r="EU902" s="8"/>
      <c r="EV902" s="8"/>
      <c r="EW902" s="8"/>
      <c r="EX902" s="8"/>
      <c r="EY902" s="8"/>
      <c r="EZ902" s="8"/>
      <c r="FA902" s="8"/>
      <c r="FB902" s="8"/>
      <c r="FC902" s="8"/>
      <c r="FD902" s="8"/>
      <c r="FE902" s="8"/>
      <c r="FF902" s="8"/>
      <c r="FG902" s="8"/>
      <c r="FH902" s="8"/>
      <c r="FI902" s="8"/>
      <c r="FJ902" s="8"/>
    </row>
    <row r="903" spans="1:166" x14ac:dyDescent="0.25">
      <c r="A903" t="s">
        <v>163</v>
      </c>
      <c r="C903" s="6">
        <v>40290</v>
      </c>
      <c r="D903" s="5"/>
      <c r="E903" s="6"/>
      <c r="G903" s="5">
        <v>142</v>
      </c>
      <c r="H903" t="s">
        <v>114</v>
      </c>
      <c r="I903" s="7">
        <v>6.9</v>
      </c>
      <c r="J903">
        <v>750</v>
      </c>
      <c r="K903" s="5">
        <f t="shared" si="14"/>
        <v>193.23671497584542</v>
      </c>
      <c r="L903" s="5"/>
      <c r="M903" s="8"/>
      <c r="N903" s="8"/>
      <c r="O903" s="8"/>
      <c r="P903" s="8"/>
      <c r="Q903" s="5"/>
      <c r="R903" s="5"/>
      <c r="S903" s="5"/>
      <c r="T903" s="5"/>
      <c r="U903" s="5"/>
      <c r="V903" s="5"/>
      <c r="W903" s="5"/>
      <c r="X903" s="8"/>
      <c r="Y903" s="8"/>
      <c r="Z903" s="8"/>
      <c r="AA903" s="8"/>
      <c r="AB903" s="8"/>
      <c r="AC903" s="5"/>
      <c r="AD903" s="8"/>
      <c r="AE903" s="8"/>
      <c r="AF903" s="8"/>
      <c r="AG903" s="8"/>
      <c r="AH903" s="8"/>
      <c r="AI903" s="8"/>
      <c r="AJ903" s="5"/>
      <c r="AK903" s="8"/>
      <c r="AL903" s="8"/>
      <c r="AM903" s="8"/>
      <c r="AN903" s="8"/>
      <c r="AO903" s="8"/>
      <c r="AP903" s="8"/>
      <c r="AQ903" s="9"/>
      <c r="AR903" s="8"/>
      <c r="AS903" s="8"/>
      <c r="AT903" s="8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8"/>
      <c r="BJ903" s="5"/>
      <c r="BK903" s="5"/>
      <c r="BL903" s="5"/>
      <c r="BM903" s="8"/>
      <c r="BN903" s="8"/>
      <c r="BO903" s="7"/>
      <c r="BP903" s="5"/>
      <c r="BQ903" s="5"/>
      <c r="BR903" s="5"/>
      <c r="BS903" s="5"/>
      <c r="BT903" s="7"/>
      <c r="BU903" s="7"/>
      <c r="BV903" s="7"/>
      <c r="BW903" s="7"/>
      <c r="BX903" s="7"/>
      <c r="BY903" s="7"/>
      <c r="BZ903" s="7"/>
      <c r="CA903" s="5"/>
      <c r="CB903" s="5"/>
      <c r="CC903" s="5"/>
      <c r="CD903" s="5"/>
      <c r="CE903" s="5"/>
      <c r="CF903" s="5"/>
      <c r="CG903" s="5"/>
      <c r="CH903" s="5"/>
      <c r="CI903" s="5"/>
      <c r="CJ903" s="5">
        <v>62.026293680888259</v>
      </c>
      <c r="CK903" s="8">
        <v>4.7807692307692307</v>
      </c>
      <c r="CL903" s="5"/>
      <c r="CM903" s="5"/>
      <c r="CN903" s="8"/>
      <c r="CO903" s="5"/>
      <c r="CP903" s="5"/>
      <c r="CQ903" s="5"/>
      <c r="CR903" s="8"/>
      <c r="CS903" s="8"/>
      <c r="CT903" s="8"/>
      <c r="CU903" s="8"/>
      <c r="CV903" s="8"/>
      <c r="CW903" s="8"/>
      <c r="CX903" s="8"/>
      <c r="CY903" s="8"/>
      <c r="CZ903" s="8"/>
      <c r="DA903" s="8"/>
      <c r="DB903" s="8"/>
      <c r="DC903" s="8"/>
      <c r="DD903" s="8"/>
      <c r="DE903" s="8"/>
      <c r="DF903" s="8"/>
      <c r="DG903" s="8"/>
      <c r="DH903" s="8"/>
      <c r="DI903" s="8"/>
      <c r="DJ903" s="8"/>
      <c r="DK903" s="8"/>
      <c r="DL903" s="8"/>
      <c r="DM903" s="8"/>
      <c r="DN903" s="8"/>
      <c r="DO903" s="8"/>
      <c r="DP903" s="8"/>
      <c r="DQ903" s="8"/>
      <c r="DR903" s="8"/>
      <c r="DS903" s="8"/>
      <c r="DT903" s="8"/>
      <c r="DU903" s="8"/>
      <c r="DV903" s="8"/>
      <c r="DW903" s="8"/>
      <c r="DX903" s="8"/>
      <c r="DY903" s="8"/>
      <c r="DZ903" s="8"/>
      <c r="EA903" s="8"/>
      <c r="EB903" s="8"/>
      <c r="EC903" s="8"/>
      <c r="ED903" s="8"/>
      <c r="EE903" s="8"/>
      <c r="EF903" s="8"/>
      <c r="EG903" s="8"/>
      <c r="EH903" s="8"/>
      <c r="EI903" s="8"/>
      <c r="EJ903" s="8"/>
      <c r="EK903" s="8"/>
      <c r="EL903" s="8"/>
      <c r="EM903" s="8"/>
      <c r="EN903" s="8"/>
      <c r="EO903" s="8"/>
      <c r="EP903" s="8"/>
      <c r="EQ903" s="8"/>
      <c r="ER903" s="8"/>
      <c r="ES903" s="8"/>
      <c r="ET903" s="8"/>
      <c r="EU903" s="8"/>
      <c r="EV903" s="8"/>
      <c r="EW903" s="8"/>
      <c r="EX903" s="8"/>
      <c r="EY903" s="8"/>
      <c r="EZ903" s="8"/>
      <c r="FA903" s="8"/>
      <c r="FB903" s="8"/>
      <c r="FC903" s="8"/>
      <c r="FD903" s="8"/>
      <c r="FE903" s="8"/>
      <c r="FF903" s="8"/>
      <c r="FG903" s="8"/>
      <c r="FH903" s="8"/>
      <c r="FI903" s="8"/>
      <c r="FJ903" s="8"/>
    </row>
    <row r="904" spans="1:166" x14ac:dyDescent="0.25">
      <c r="A904" t="s">
        <v>163</v>
      </c>
      <c r="C904" s="6">
        <v>40298</v>
      </c>
      <c r="D904" s="5"/>
      <c r="E904" s="6"/>
      <c r="G904" s="5">
        <v>150</v>
      </c>
      <c r="H904" t="s">
        <v>114</v>
      </c>
      <c r="I904" s="7">
        <v>6.9</v>
      </c>
      <c r="J904">
        <v>750</v>
      </c>
      <c r="K904" s="5">
        <f t="shared" si="14"/>
        <v>193.23671497584542</v>
      </c>
      <c r="L904" s="5"/>
      <c r="M904" s="8"/>
      <c r="N904" s="8"/>
      <c r="O904" s="8"/>
      <c r="P904" s="8"/>
      <c r="Q904" s="5"/>
      <c r="R904" s="5"/>
      <c r="S904" s="5"/>
      <c r="T904" s="5"/>
      <c r="U904" s="5"/>
      <c r="V904" s="5"/>
      <c r="W904" s="5"/>
      <c r="X904" s="8"/>
      <c r="Y904" s="8"/>
      <c r="Z904" s="8"/>
      <c r="AA904" s="8"/>
      <c r="AB904" s="8"/>
      <c r="AC904" s="5"/>
      <c r="AD904" s="8"/>
      <c r="AE904" s="8"/>
      <c r="AF904" s="8"/>
      <c r="AG904" s="8"/>
      <c r="AH904" s="8"/>
      <c r="AI904" s="8"/>
      <c r="AJ904" s="5"/>
      <c r="AK904" s="8"/>
      <c r="AL904" s="8"/>
      <c r="AM904" s="8"/>
      <c r="AN904" s="8"/>
      <c r="AO904" s="8"/>
      <c r="AP904" s="8"/>
      <c r="AQ904" s="9"/>
      <c r="AR904" s="8"/>
      <c r="AS904" s="8"/>
      <c r="AT904" s="8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8"/>
      <c r="BJ904" s="5"/>
      <c r="BK904" s="5"/>
      <c r="BL904" s="5"/>
      <c r="BM904" s="8"/>
      <c r="BN904" s="8"/>
      <c r="BO904" s="7"/>
      <c r="BP904" s="5"/>
      <c r="BQ904" s="5"/>
      <c r="BR904" s="5"/>
      <c r="BS904" s="5"/>
      <c r="BT904" s="7"/>
      <c r="BU904" s="7"/>
      <c r="BV904" s="7"/>
      <c r="BW904" s="7"/>
      <c r="BX904" s="7"/>
      <c r="BY904" s="7"/>
      <c r="BZ904" s="7"/>
      <c r="CA904" s="5"/>
      <c r="CB904" s="5"/>
      <c r="CC904" s="5"/>
      <c r="CD904" s="5"/>
      <c r="CE904" s="5"/>
      <c r="CF904" s="5"/>
      <c r="CG904" s="5"/>
      <c r="CH904" s="5"/>
      <c r="CI904" s="5"/>
      <c r="CJ904" s="5">
        <v>70.250448445766438</v>
      </c>
      <c r="CK904" s="8">
        <v>5.4878787878787874</v>
      </c>
      <c r="CL904" s="5"/>
      <c r="CM904" s="5"/>
      <c r="CN904" s="8"/>
      <c r="CO904" s="5"/>
      <c r="CP904" s="5"/>
      <c r="CQ904" s="5"/>
      <c r="CR904" s="8"/>
      <c r="CS904" s="8"/>
      <c r="CT904" s="8"/>
      <c r="CU904" s="8"/>
      <c r="CV904" s="8"/>
      <c r="CW904" s="8"/>
      <c r="CX904" s="8"/>
      <c r="CY904" s="8"/>
      <c r="CZ904" s="8"/>
      <c r="DA904" s="8"/>
      <c r="DB904" s="8"/>
      <c r="DC904" s="8"/>
      <c r="DD904" s="8"/>
      <c r="DE904" s="8"/>
      <c r="DF904" s="8"/>
      <c r="DG904" s="8"/>
      <c r="DH904" s="8"/>
      <c r="DI904" s="8"/>
      <c r="DJ904" s="8"/>
      <c r="DK904" s="8"/>
      <c r="DL904" s="8"/>
      <c r="DM904" s="8"/>
      <c r="DN904" s="8"/>
      <c r="DO904" s="8"/>
      <c r="DP904" s="8"/>
      <c r="DQ904" s="8"/>
      <c r="DR904" s="8"/>
      <c r="DS904" s="8"/>
      <c r="DT904" s="8"/>
      <c r="DU904" s="8"/>
      <c r="DV904" s="8"/>
      <c r="DW904" s="8"/>
      <c r="DX904" s="8"/>
      <c r="DY904" s="8"/>
      <c r="DZ904" s="8"/>
      <c r="EA904" s="8"/>
      <c r="EB904" s="8"/>
      <c r="EC904" s="8"/>
      <c r="ED904" s="8"/>
      <c r="EE904" s="8"/>
      <c r="EF904" s="8"/>
      <c r="EG904" s="8"/>
      <c r="EH904" s="8"/>
      <c r="EI904" s="8"/>
      <c r="EJ904" s="8"/>
      <c r="EK904" s="8"/>
      <c r="EL904" s="8"/>
      <c r="EM904" s="8"/>
      <c r="EN904" s="8"/>
      <c r="EO904" s="8"/>
      <c r="EP904" s="8"/>
      <c r="EQ904" s="8"/>
      <c r="ER904" s="8"/>
      <c r="ES904" s="8"/>
      <c r="ET904" s="8"/>
      <c r="EU904" s="8"/>
      <c r="EV904" s="8"/>
      <c r="EW904" s="8"/>
      <c r="EX904" s="8"/>
      <c r="EY904" s="8"/>
      <c r="EZ904" s="8"/>
      <c r="FA904" s="8"/>
      <c r="FB904" s="8"/>
      <c r="FC904" s="8"/>
      <c r="FD904" s="8"/>
      <c r="FE904" s="8"/>
      <c r="FF904" s="8"/>
      <c r="FG904" s="8"/>
      <c r="FH904" s="8"/>
      <c r="FI904" s="8"/>
      <c r="FJ904" s="8"/>
    </row>
    <row r="905" spans="1:166" x14ac:dyDescent="0.25">
      <c r="A905" t="s">
        <v>163</v>
      </c>
      <c r="C905" s="6">
        <v>40305</v>
      </c>
      <c r="D905" s="5"/>
      <c r="E905" s="6"/>
      <c r="G905" s="5">
        <v>157</v>
      </c>
      <c r="H905" t="s">
        <v>114</v>
      </c>
      <c r="I905" s="7">
        <v>6.9</v>
      </c>
      <c r="J905">
        <v>750</v>
      </c>
      <c r="K905" s="5">
        <f t="shared" si="14"/>
        <v>193.23671497584542</v>
      </c>
      <c r="L905" s="5"/>
      <c r="M905" s="8"/>
      <c r="N905" s="8"/>
      <c r="O905" s="8"/>
      <c r="P905" s="8"/>
      <c r="Q905" s="5"/>
      <c r="R905" s="5"/>
      <c r="S905" s="5"/>
      <c r="T905" s="5"/>
      <c r="U905" s="5"/>
      <c r="V905" s="5"/>
      <c r="W905" s="5"/>
      <c r="X905" s="8"/>
      <c r="Y905" s="8"/>
      <c r="Z905" s="8"/>
      <c r="AA905" s="8"/>
      <c r="AB905" s="8"/>
      <c r="AC905" s="5"/>
      <c r="AD905" s="8"/>
      <c r="AE905" s="8"/>
      <c r="AF905" s="8"/>
      <c r="AG905" s="8"/>
      <c r="AH905" s="8"/>
      <c r="AI905" s="8"/>
      <c r="AJ905" s="5"/>
      <c r="AK905" s="8"/>
      <c r="AL905" s="8"/>
      <c r="AM905" s="8"/>
      <c r="AN905" s="8"/>
      <c r="AO905" s="8"/>
      <c r="AP905" s="8"/>
      <c r="AQ905" s="9"/>
      <c r="AR905" s="8"/>
      <c r="AS905" s="8"/>
      <c r="AT905" s="8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8"/>
      <c r="BJ905" s="5"/>
      <c r="BK905" s="5"/>
      <c r="BL905" s="5"/>
      <c r="BM905" s="8"/>
      <c r="BN905" s="8"/>
      <c r="BO905" s="7"/>
      <c r="BP905" s="5"/>
      <c r="BQ905" s="5"/>
      <c r="BR905" s="5"/>
      <c r="BS905" s="5"/>
      <c r="BT905" s="7"/>
      <c r="BU905" s="7"/>
      <c r="BV905" s="7"/>
      <c r="BW905" s="7"/>
      <c r="BX905" s="7"/>
      <c r="BY905" s="7"/>
      <c r="BZ905" s="7"/>
      <c r="CA905" s="5"/>
      <c r="CB905" s="5"/>
      <c r="CC905" s="5"/>
      <c r="CD905" s="5"/>
      <c r="CE905" s="5"/>
      <c r="CF905" s="5"/>
      <c r="CG905" s="5"/>
      <c r="CH905" s="5"/>
      <c r="CI905" s="5"/>
      <c r="CJ905" s="5">
        <v>71.524261483617536</v>
      </c>
      <c r="CK905" s="8">
        <v>4.6749999999999998</v>
      </c>
      <c r="CL905" s="5"/>
      <c r="CM905" s="5"/>
      <c r="CN905" s="8"/>
      <c r="CO905" s="5"/>
      <c r="CP905" s="5"/>
      <c r="CQ905" s="5"/>
      <c r="CR905" s="8"/>
      <c r="CS905" s="8"/>
      <c r="CT905" s="8"/>
      <c r="CU905" s="8"/>
      <c r="CV905" s="8"/>
      <c r="CW905" s="8"/>
      <c r="CX905" s="8"/>
      <c r="CY905" s="8"/>
      <c r="CZ905" s="8"/>
      <c r="DA905" s="8"/>
      <c r="DB905" s="8"/>
      <c r="DC905" s="8"/>
      <c r="DD905" s="8"/>
      <c r="DE905" s="8"/>
      <c r="DF905" s="8"/>
      <c r="DG905" s="8"/>
      <c r="DH905" s="8"/>
      <c r="DI905" s="8"/>
      <c r="DJ905" s="8"/>
      <c r="DK905" s="8"/>
      <c r="DL905" s="8"/>
      <c r="DM905" s="8"/>
      <c r="DN905" s="8"/>
      <c r="DO905" s="8"/>
      <c r="DP905" s="8"/>
      <c r="DQ905" s="8"/>
      <c r="DR905" s="8"/>
      <c r="DS905" s="8"/>
      <c r="DT905" s="8"/>
      <c r="DU905" s="8"/>
      <c r="DV905" s="8"/>
      <c r="DW905" s="8"/>
      <c r="DX905" s="8"/>
      <c r="DY905" s="8"/>
      <c r="DZ905" s="8"/>
      <c r="EA905" s="8"/>
      <c r="EB905" s="8"/>
      <c r="EC905" s="8"/>
      <c r="ED905" s="8"/>
      <c r="EE905" s="8"/>
      <c r="EF905" s="8"/>
      <c r="EG905" s="8"/>
      <c r="EH905" s="8"/>
      <c r="EI905" s="8"/>
      <c r="EJ905" s="8"/>
      <c r="EK905" s="8"/>
      <c r="EL905" s="8"/>
      <c r="EM905" s="8"/>
      <c r="EN905" s="8"/>
      <c r="EO905" s="8"/>
      <c r="EP905" s="8"/>
      <c r="EQ905" s="8"/>
      <c r="ER905" s="8"/>
      <c r="ES905" s="8"/>
      <c r="ET905" s="8"/>
      <c r="EU905" s="8"/>
      <c r="EV905" s="8"/>
      <c r="EW905" s="8"/>
      <c r="EX905" s="8"/>
      <c r="EY905" s="8"/>
      <c r="EZ905" s="8"/>
      <c r="FA905" s="8"/>
      <c r="FB905" s="8"/>
      <c r="FC905" s="8"/>
      <c r="FD905" s="8"/>
      <c r="FE905" s="8"/>
      <c r="FF905" s="8"/>
      <c r="FG905" s="8"/>
      <c r="FH905" s="8"/>
      <c r="FI905" s="8"/>
      <c r="FJ905" s="8"/>
    </row>
    <row r="906" spans="1:166" x14ac:dyDescent="0.25">
      <c r="A906" t="s">
        <v>163</v>
      </c>
      <c r="C906" s="6">
        <v>40311</v>
      </c>
      <c r="D906" s="5"/>
      <c r="E906" s="6"/>
      <c r="G906" s="5">
        <v>163</v>
      </c>
      <c r="H906" t="s">
        <v>114</v>
      </c>
      <c r="I906" s="7">
        <v>6.9</v>
      </c>
      <c r="J906">
        <v>750</v>
      </c>
      <c r="K906" s="5">
        <f t="shared" si="14"/>
        <v>193.23671497584542</v>
      </c>
      <c r="L906" s="5"/>
      <c r="M906" s="8"/>
      <c r="N906" s="8"/>
      <c r="O906" s="8"/>
      <c r="P906" s="8"/>
      <c r="Q906" s="5"/>
      <c r="R906" s="5"/>
      <c r="S906" s="5"/>
      <c r="T906" s="5"/>
      <c r="U906" s="5"/>
      <c r="V906" s="5"/>
      <c r="W906" s="5"/>
      <c r="X906" s="8"/>
      <c r="Y906" s="8"/>
      <c r="Z906" s="8"/>
      <c r="AA906" s="8"/>
      <c r="AB906" s="8"/>
      <c r="AC906" s="5"/>
      <c r="AD906" s="8"/>
      <c r="AE906" s="8"/>
      <c r="AF906" s="8"/>
      <c r="AG906" s="8"/>
      <c r="AH906" s="8"/>
      <c r="AI906" s="8"/>
      <c r="AJ906" s="5"/>
      <c r="AK906" s="8"/>
      <c r="AL906" s="8"/>
      <c r="AM906" s="8"/>
      <c r="AN906" s="8"/>
      <c r="AO906" s="8"/>
      <c r="AP906" s="8"/>
      <c r="AQ906" s="9"/>
      <c r="AR906" s="8"/>
      <c r="AS906" s="8"/>
      <c r="AT906" s="8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8"/>
      <c r="BJ906" s="5"/>
      <c r="BK906" s="5"/>
      <c r="BL906" s="5"/>
      <c r="BM906" s="8"/>
      <c r="BN906" s="8"/>
      <c r="BO906" s="7"/>
      <c r="BP906" s="5"/>
      <c r="BQ906" s="5"/>
      <c r="BR906" s="5"/>
      <c r="BS906" s="5"/>
      <c r="BT906" s="7"/>
      <c r="BU906" s="7"/>
      <c r="BV906" s="7"/>
      <c r="BW906" s="7"/>
      <c r="BX906" s="7"/>
      <c r="BY906" s="7"/>
      <c r="BZ906" s="7"/>
      <c r="CA906" s="5"/>
      <c r="CB906" s="5"/>
      <c r="CC906" s="5"/>
      <c r="CD906" s="5"/>
      <c r="CE906" s="5"/>
      <c r="CF906" s="5"/>
      <c r="CG906" s="5"/>
      <c r="CH906" s="5"/>
      <c r="CI906" s="5"/>
      <c r="CJ906" s="5">
        <v>72.248586544356385</v>
      </c>
      <c r="CK906" s="8">
        <v>4.5571428571428569</v>
      </c>
      <c r="CL906" s="5"/>
      <c r="CM906" s="5"/>
      <c r="CN906" s="8"/>
      <c r="CO906" s="5"/>
      <c r="CP906" s="5"/>
      <c r="CQ906" s="5"/>
      <c r="CR906" s="8"/>
      <c r="CS906" s="8"/>
      <c r="CT906" s="8"/>
      <c r="CU906" s="8"/>
      <c r="CV906" s="8"/>
      <c r="CW906" s="8"/>
      <c r="CX906" s="8"/>
      <c r="CY906" s="8"/>
      <c r="CZ906" s="8"/>
      <c r="DA906" s="8"/>
      <c r="DB906" s="8"/>
      <c r="DC906" s="8"/>
      <c r="DD906" s="8"/>
      <c r="DE906" s="8"/>
      <c r="DF906" s="8"/>
      <c r="DG906" s="8"/>
      <c r="DH906" s="8"/>
      <c r="DI906" s="8"/>
      <c r="DJ906" s="8"/>
      <c r="DK906" s="8"/>
      <c r="DL906" s="8"/>
      <c r="DM906" s="8"/>
      <c r="DN906" s="8"/>
      <c r="DO906" s="8"/>
      <c r="DP906" s="8"/>
      <c r="DQ906" s="8"/>
      <c r="DR906" s="8"/>
      <c r="DS906" s="8"/>
      <c r="DT906" s="8"/>
      <c r="DU906" s="8"/>
      <c r="DV906" s="8"/>
      <c r="DW906" s="8"/>
      <c r="DX906" s="8"/>
      <c r="DY906" s="8"/>
      <c r="DZ906" s="8"/>
      <c r="EA906" s="8"/>
      <c r="EB906" s="8"/>
      <c r="EC906" s="8"/>
      <c r="ED906" s="8"/>
      <c r="EE906" s="8"/>
      <c r="EF906" s="8"/>
      <c r="EG906" s="8"/>
      <c r="EH906" s="8"/>
      <c r="EI906" s="8"/>
      <c r="EJ906" s="8"/>
      <c r="EK906" s="8"/>
      <c r="EL906" s="8"/>
      <c r="EM906" s="8"/>
      <c r="EN906" s="8"/>
      <c r="EO906" s="8"/>
      <c r="EP906" s="8"/>
      <c r="EQ906" s="8"/>
      <c r="ER906" s="8"/>
      <c r="ES906" s="8"/>
      <c r="ET906" s="8"/>
      <c r="EU906" s="8"/>
      <c r="EV906" s="8"/>
      <c r="EW906" s="8"/>
      <c r="EX906" s="8"/>
      <c r="EY906" s="8"/>
      <c r="EZ906" s="8"/>
      <c r="FA906" s="8"/>
      <c r="FB906" s="8"/>
      <c r="FC906" s="8"/>
      <c r="FD906" s="8"/>
      <c r="FE906" s="8"/>
      <c r="FF906" s="8"/>
      <c r="FG906" s="8"/>
      <c r="FH906" s="8"/>
      <c r="FI906" s="8"/>
      <c r="FJ906" s="8"/>
    </row>
    <row r="907" spans="1:166" x14ac:dyDescent="0.25">
      <c r="A907" t="s">
        <v>163</v>
      </c>
      <c r="C907" s="6">
        <v>40337</v>
      </c>
      <c r="D907" s="5">
        <v>10</v>
      </c>
      <c r="E907" s="6" t="s">
        <v>108</v>
      </c>
      <c r="F907" t="s">
        <v>16</v>
      </c>
      <c r="G907" s="5">
        <v>189</v>
      </c>
      <c r="H907" t="s">
        <v>114</v>
      </c>
      <c r="I907" s="7">
        <v>6.9</v>
      </c>
      <c r="J907">
        <v>750</v>
      </c>
      <c r="K907" s="5">
        <f t="shared" si="14"/>
        <v>193.23671497584542</v>
      </c>
      <c r="L907" s="5"/>
      <c r="M907" s="8"/>
      <c r="N907" s="8"/>
      <c r="O907" s="8"/>
      <c r="P907" s="8"/>
      <c r="Q907" s="5"/>
      <c r="R907" s="5"/>
      <c r="S907" s="5"/>
      <c r="T907" s="5"/>
      <c r="U907" s="5"/>
      <c r="V907" s="5"/>
      <c r="W907" s="5"/>
      <c r="X907" s="8"/>
      <c r="Y907" s="8"/>
      <c r="Z907" s="8"/>
      <c r="AA907" s="8"/>
      <c r="AB907" s="8"/>
      <c r="AC907" s="5"/>
      <c r="AD907" s="8"/>
      <c r="AE907" s="8"/>
      <c r="AF907" s="8"/>
      <c r="AG907" s="8"/>
      <c r="AH907" s="8"/>
      <c r="AI907" s="8"/>
      <c r="AJ907" s="5"/>
      <c r="AK907" s="8"/>
      <c r="AL907" s="8"/>
      <c r="AM907" s="8"/>
      <c r="AN907" s="8"/>
      <c r="AO907" s="8"/>
      <c r="AP907" s="8"/>
      <c r="AQ907" s="9"/>
      <c r="AR907" s="8"/>
      <c r="AS907" s="8"/>
      <c r="AT907" s="8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>
        <v>464.39876121684938</v>
      </c>
      <c r="BH907" s="5"/>
      <c r="BI907" s="8"/>
      <c r="BJ907" s="5"/>
      <c r="BK907" s="5"/>
      <c r="BL907" s="5"/>
      <c r="BM907" s="8"/>
      <c r="BN907" s="8"/>
      <c r="BO907" s="7">
        <v>37.071859427988521</v>
      </c>
      <c r="BP907" s="5">
        <v>172.16125594363047</v>
      </c>
      <c r="BQ907" s="5"/>
      <c r="BR907" s="5"/>
      <c r="BS907" s="5"/>
      <c r="BT907" s="7">
        <v>7.5841962970762324</v>
      </c>
      <c r="BU907" s="7"/>
      <c r="BV907" s="7"/>
      <c r="BW907" s="7"/>
      <c r="BX907" s="7"/>
      <c r="BY907" s="7"/>
      <c r="BZ907" s="7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8"/>
      <c r="CL907" s="5"/>
      <c r="CM907" s="5"/>
      <c r="CN907" s="8"/>
      <c r="CO907" s="5"/>
      <c r="CP907" s="5"/>
      <c r="CQ907" s="5"/>
      <c r="CR907" s="8"/>
      <c r="CS907" s="8"/>
      <c r="CT907" s="8"/>
      <c r="CU907" s="8"/>
      <c r="CV907" s="8"/>
      <c r="CW907" s="8"/>
      <c r="CX907" s="8"/>
      <c r="CY907" s="8"/>
      <c r="CZ907" s="8"/>
      <c r="DA907" s="8"/>
      <c r="DB907" s="8"/>
      <c r="DC907" s="8"/>
      <c r="DD907" s="8"/>
      <c r="DE907" s="8"/>
      <c r="DF907" s="8"/>
      <c r="DG907" s="8"/>
      <c r="DH907" s="8"/>
      <c r="DI907" s="8"/>
      <c r="DJ907" s="8"/>
      <c r="DK907" s="8"/>
      <c r="DL907" s="8"/>
      <c r="DM907" s="8"/>
      <c r="DN907" s="8"/>
      <c r="DO907" s="8"/>
      <c r="DP907" s="8"/>
      <c r="DQ907" s="8"/>
      <c r="DR907" s="8"/>
      <c r="DS907" s="8"/>
      <c r="DT907" s="8"/>
      <c r="DU907" s="8"/>
      <c r="DV907" s="8"/>
      <c r="DW907" s="8"/>
      <c r="DX907" s="8"/>
      <c r="DY907" s="8"/>
      <c r="DZ907" s="8"/>
      <c r="EA907" s="8"/>
      <c r="EB907" s="8"/>
      <c r="EC907" s="8"/>
      <c r="ED907" s="8"/>
      <c r="EE907" s="8"/>
      <c r="EF907" s="8"/>
      <c r="EG907" s="8"/>
      <c r="EH907" s="8"/>
      <c r="EI907" s="8"/>
      <c r="EJ907" s="8"/>
      <c r="EK907" s="8"/>
      <c r="EL907" s="8"/>
      <c r="EM907" s="8"/>
      <c r="EN907" s="8"/>
      <c r="EO907" s="8"/>
      <c r="EP907" s="8"/>
      <c r="EQ907" s="8"/>
      <c r="ER907" s="8"/>
      <c r="ES907" s="8"/>
      <c r="ET907" s="8"/>
      <c r="EU907" s="8"/>
      <c r="EV907" s="8"/>
      <c r="EW907" s="8"/>
      <c r="EX907" s="8"/>
      <c r="EY907" s="8"/>
      <c r="EZ907" s="8"/>
      <c r="FA907" s="8"/>
      <c r="FB907" s="8"/>
      <c r="FC907" s="8"/>
      <c r="FD907" s="8"/>
      <c r="FE907" s="8"/>
      <c r="FF907" s="8"/>
      <c r="FG907" s="8"/>
      <c r="FH907" s="8"/>
      <c r="FI907" s="8"/>
      <c r="FJ907" s="8"/>
    </row>
    <row r="908" spans="1:166" x14ac:dyDescent="0.25">
      <c r="A908" t="s">
        <v>163</v>
      </c>
      <c r="C908" s="6">
        <v>40351</v>
      </c>
      <c r="D908" s="5"/>
      <c r="E908" s="6"/>
      <c r="G908" s="5">
        <v>203</v>
      </c>
      <c r="H908" t="s">
        <v>114</v>
      </c>
      <c r="I908" s="7">
        <v>6.9</v>
      </c>
      <c r="J908">
        <v>750</v>
      </c>
      <c r="K908" s="5">
        <f t="shared" si="14"/>
        <v>193.23671497584542</v>
      </c>
      <c r="L908" s="5"/>
      <c r="M908" s="8"/>
      <c r="N908" s="8"/>
      <c r="O908" s="8"/>
      <c r="P908" s="8"/>
      <c r="Q908" s="5"/>
      <c r="R908" s="5"/>
      <c r="S908" s="5"/>
      <c r="T908" s="5"/>
      <c r="U908" s="5"/>
      <c r="V908" s="5"/>
      <c r="W908" s="5"/>
      <c r="X908" s="8"/>
      <c r="Y908" s="8"/>
      <c r="Z908" s="8"/>
      <c r="AA908" s="8"/>
      <c r="AB908" s="8"/>
      <c r="AC908" s="5"/>
      <c r="AD908" s="8"/>
      <c r="AE908" s="8"/>
      <c r="AF908" s="8"/>
      <c r="AG908" s="8"/>
      <c r="AH908" s="8"/>
      <c r="AI908" s="8"/>
      <c r="AJ908" s="5"/>
      <c r="AK908" s="8"/>
      <c r="AL908" s="8"/>
      <c r="AM908" s="8"/>
      <c r="AN908" s="8"/>
      <c r="AO908" s="8"/>
      <c r="AP908" s="8"/>
      <c r="AQ908" s="9"/>
      <c r="AR908" s="8"/>
      <c r="AS908" s="8"/>
      <c r="AT908" s="8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8"/>
      <c r="BJ908" s="5"/>
      <c r="BK908" s="5"/>
      <c r="BL908" s="5"/>
      <c r="BM908" s="8"/>
      <c r="BN908" s="8"/>
      <c r="BO908" s="7"/>
      <c r="BP908" s="5"/>
      <c r="BQ908" s="5"/>
      <c r="BR908" s="5"/>
      <c r="BS908" s="5"/>
      <c r="BT908" s="7"/>
      <c r="BU908" s="7"/>
      <c r="BV908" s="7"/>
      <c r="BW908" s="7"/>
      <c r="BX908" s="7"/>
      <c r="BY908" s="7"/>
      <c r="BZ908" s="7"/>
      <c r="CA908" s="5"/>
      <c r="CB908" s="5"/>
      <c r="CC908" s="5"/>
      <c r="CD908" s="5"/>
      <c r="CE908" s="5"/>
      <c r="CF908" s="5"/>
      <c r="CG908" s="5"/>
      <c r="CH908" s="5"/>
      <c r="CI908" s="5"/>
      <c r="CJ908" s="5">
        <v>100</v>
      </c>
      <c r="CK908" s="8">
        <v>4.3340425531914892</v>
      </c>
      <c r="CL908" s="5"/>
      <c r="CM908" s="5"/>
      <c r="CN908" s="8"/>
      <c r="CO908" s="5"/>
      <c r="CP908" s="5"/>
      <c r="CQ908" s="5"/>
      <c r="CR908" s="8"/>
      <c r="CS908" s="8"/>
      <c r="CT908" s="8"/>
      <c r="CU908" s="8"/>
      <c r="CV908" s="8"/>
      <c r="CW908" s="8"/>
      <c r="CX908" s="8"/>
      <c r="CY908" s="8"/>
      <c r="CZ908" s="8"/>
      <c r="DA908" s="8"/>
      <c r="DB908" s="8"/>
      <c r="DC908" s="8"/>
      <c r="DD908" s="8"/>
      <c r="DE908" s="8"/>
      <c r="DF908" s="8"/>
      <c r="DG908" s="8"/>
      <c r="DH908" s="8"/>
      <c r="DI908" s="8"/>
      <c r="DJ908" s="8"/>
      <c r="DK908" s="8"/>
      <c r="DL908" s="8"/>
      <c r="DM908" s="8"/>
      <c r="DN908" s="8"/>
      <c r="DO908" s="8"/>
      <c r="DP908" s="8"/>
      <c r="DQ908" s="8"/>
      <c r="DR908" s="8"/>
      <c r="DS908" s="8"/>
      <c r="DT908" s="8"/>
      <c r="DU908" s="8"/>
      <c r="DV908" s="8"/>
      <c r="DW908" s="8"/>
      <c r="DX908" s="8"/>
      <c r="DY908" s="8"/>
      <c r="DZ908" s="8"/>
      <c r="EA908" s="8"/>
      <c r="EB908" s="8"/>
      <c r="EC908" s="8"/>
      <c r="ED908" s="8"/>
      <c r="EE908" s="8"/>
      <c r="EF908" s="8"/>
      <c r="EG908" s="8"/>
      <c r="EH908" s="8"/>
      <c r="EI908" s="8"/>
      <c r="EJ908" s="8"/>
      <c r="EK908" s="8"/>
      <c r="EL908" s="8"/>
      <c r="EM908" s="8"/>
      <c r="EN908" s="8"/>
      <c r="EO908" s="8"/>
      <c r="EP908" s="8"/>
      <c r="EQ908" s="8"/>
      <c r="ER908" s="8"/>
      <c r="ES908" s="8"/>
      <c r="ET908" s="8"/>
      <c r="EU908" s="8"/>
      <c r="EV908" s="8"/>
      <c r="EW908" s="8"/>
      <c r="EX908" s="8"/>
      <c r="EY908" s="8"/>
      <c r="EZ908" s="8"/>
      <c r="FA908" s="8"/>
      <c r="FB908" s="8"/>
      <c r="FC908" s="8"/>
      <c r="FD908" s="8"/>
      <c r="FE908" s="8"/>
      <c r="FF908" s="8"/>
      <c r="FG908" s="8"/>
      <c r="FH908" s="8"/>
      <c r="FI908" s="8"/>
      <c r="FJ908" s="8"/>
    </row>
    <row r="909" spans="1:166" x14ac:dyDescent="0.25">
      <c r="A909" t="s">
        <v>156</v>
      </c>
      <c r="C909" s="6">
        <v>40148</v>
      </c>
      <c r="D909" s="5">
        <v>1</v>
      </c>
      <c r="E909" s="6" t="s">
        <v>209</v>
      </c>
      <c r="F909" s="14" t="s">
        <v>10</v>
      </c>
      <c r="G909" s="5">
        <v>0</v>
      </c>
      <c r="H909" t="s">
        <v>115</v>
      </c>
      <c r="I909" s="7">
        <v>6.9</v>
      </c>
      <c r="J909">
        <v>750</v>
      </c>
      <c r="K909" s="5">
        <f t="shared" si="14"/>
        <v>193.23671497584542</v>
      </c>
      <c r="L909" s="5"/>
      <c r="M909" s="8"/>
      <c r="N909" s="8"/>
      <c r="O909" s="8"/>
      <c r="P909" s="8"/>
      <c r="Q909" s="5"/>
      <c r="R909" s="5"/>
      <c r="S909" s="5"/>
      <c r="T909" s="5"/>
      <c r="U909" s="5"/>
      <c r="V909" s="5"/>
      <c r="W909" s="5"/>
      <c r="X909" s="8"/>
      <c r="Y909" s="8"/>
      <c r="Z909" s="8"/>
      <c r="AA909" s="8"/>
      <c r="AB909" s="8"/>
      <c r="AC909" s="5"/>
      <c r="AD909" s="8"/>
      <c r="AE909" s="8"/>
      <c r="AF909" s="8"/>
      <c r="AG909" s="8"/>
      <c r="AH909" s="8"/>
      <c r="AI909" s="8"/>
      <c r="AJ909" s="5"/>
      <c r="AK909" s="8"/>
      <c r="AL909" s="8"/>
      <c r="AM909" s="8"/>
      <c r="AN909" s="8"/>
      <c r="AO909" s="8"/>
      <c r="AP909" s="8"/>
      <c r="AQ909" s="9"/>
      <c r="AR909" s="8"/>
      <c r="AS909" s="8"/>
      <c r="AT909" s="8"/>
      <c r="AU909" s="5">
        <v>0</v>
      </c>
      <c r="AV909" s="5"/>
      <c r="AW909" s="5"/>
      <c r="AX909" s="5"/>
      <c r="AY909" s="5">
        <v>0</v>
      </c>
      <c r="AZ909" s="5"/>
      <c r="BA909" s="5"/>
      <c r="BB909" s="5"/>
      <c r="BC909" s="5"/>
      <c r="BD909" s="5"/>
      <c r="BE909" s="5"/>
      <c r="BF909" s="5">
        <v>0</v>
      </c>
      <c r="BG909" s="5">
        <v>0</v>
      </c>
      <c r="BH909" s="5"/>
      <c r="BI909" s="8"/>
      <c r="BJ909" s="5"/>
      <c r="BK909" s="5"/>
      <c r="BL909" s="5"/>
      <c r="BM909" s="8"/>
      <c r="BN909" s="8"/>
      <c r="BO909" s="7"/>
      <c r="BP909" s="5"/>
      <c r="BQ909" s="5"/>
      <c r="BR909" s="5"/>
      <c r="BS909" s="5"/>
      <c r="BT909" s="7"/>
      <c r="BU909" s="7"/>
      <c r="BV909" s="7"/>
      <c r="BW909" s="7"/>
      <c r="BX909" s="7"/>
      <c r="BY909" s="7"/>
      <c r="BZ909" s="7"/>
      <c r="CA909" s="5">
        <f>CB909+CC909+CD909+CI909</f>
        <v>0</v>
      </c>
      <c r="CB909" s="5">
        <v>0</v>
      </c>
      <c r="CC909" s="5">
        <v>0</v>
      </c>
      <c r="CD909" s="5">
        <v>0</v>
      </c>
      <c r="CE909" s="5"/>
      <c r="CF909" s="5"/>
      <c r="CG909" s="5"/>
      <c r="CH909" s="5"/>
      <c r="CI909" s="5">
        <v>0</v>
      </c>
      <c r="CJ909" s="5"/>
      <c r="CK909" s="8"/>
      <c r="CL909" s="5"/>
      <c r="CM909" s="5"/>
      <c r="CN909" s="8"/>
      <c r="CO909" s="5"/>
      <c r="CP909" s="5"/>
      <c r="CQ909" s="5"/>
      <c r="CR909" s="8"/>
      <c r="CS909" s="8"/>
      <c r="CT909" s="8"/>
      <c r="CU909" s="8"/>
      <c r="CV909" s="8"/>
      <c r="CW909" s="8"/>
      <c r="CX909" s="8"/>
      <c r="CY909" s="8"/>
      <c r="CZ909" s="8"/>
      <c r="DA909" s="8"/>
      <c r="DB909" s="8"/>
      <c r="DC909" s="8"/>
      <c r="DD909" s="8"/>
      <c r="DE909" s="8"/>
      <c r="DF909" s="8"/>
      <c r="DG909" s="8"/>
      <c r="DH909" s="8"/>
      <c r="DI909" s="8"/>
      <c r="DJ909" s="8"/>
      <c r="DK909" s="8"/>
      <c r="DL909" s="8"/>
      <c r="DM909" s="8"/>
      <c r="DN909" s="8"/>
      <c r="DO909" s="8"/>
      <c r="DP909" s="8"/>
      <c r="DQ909" s="8"/>
      <c r="DR909" s="8"/>
      <c r="DS909" s="8"/>
      <c r="DT909" s="8"/>
      <c r="DU909" s="8"/>
      <c r="DV909" s="8"/>
      <c r="DW909" s="8"/>
      <c r="DX909" s="8"/>
      <c r="DY909" s="8"/>
      <c r="DZ909" s="8"/>
      <c r="EA909" s="8"/>
      <c r="EB909" s="8"/>
      <c r="EC909" s="8"/>
      <c r="ED909" s="8"/>
      <c r="EE909" s="8"/>
      <c r="EF909" s="8"/>
      <c r="EG909" s="8"/>
      <c r="EH909" s="8"/>
      <c r="EI909" s="8"/>
      <c r="EJ909" s="8"/>
      <c r="EK909" s="8"/>
      <c r="EL909" s="8"/>
      <c r="EM909" s="8"/>
      <c r="EN909" s="8"/>
      <c r="EO909" s="8"/>
      <c r="EP909" s="8"/>
      <c r="EQ909" s="8"/>
      <c r="ER909" s="8"/>
      <c r="ES909" s="8"/>
      <c r="ET909" s="8"/>
      <c r="EU909" s="8"/>
      <c r="EV909" s="8"/>
      <c r="EW909" s="8"/>
      <c r="EX909" s="8"/>
      <c r="EY909" s="8"/>
      <c r="EZ909" s="8"/>
      <c r="FA909" s="8"/>
      <c r="FB909" s="8"/>
      <c r="FC909" s="8"/>
      <c r="FD909" s="8"/>
      <c r="FE909" s="8"/>
      <c r="FF909" s="8"/>
      <c r="FG909" s="8"/>
      <c r="FH909" s="8"/>
      <c r="FI909" s="8"/>
      <c r="FJ909" s="8"/>
    </row>
    <row r="910" spans="1:166" x14ac:dyDescent="0.25">
      <c r="A910" t="s">
        <v>156</v>
      </c>
      <c r="C910" s="6">
        <v>40173</v>
      </c>
      <c r="D910" s="5"/>
      <c r="E910" s="6"/>
      <c r="F910" s="14"/>
      <c r="G910" s="5">
        <v>25</v>
      </c>
      <c r="H910" t="s">
        <v>115</v>
      </c>
      <c r="I910" s="7">
        <v>6.9</v>
      </c>
      <c r="J910">
        <v>750</v>
      </c>
      <c r="K910" s="5">
        <f t="shared" si="14"/>
        <v>193.23671497584542</v>
      </c>
      <c r="L910" s="5"/>
      <c r="M910" s="8"/>
      <c r="N910" s="7">
        <v>5.85</v>
      </c>
      <c r="O910" s="7"/>
      <c r="P910" s="7"/>
      <c r="Q910" s="5"/>
      <c r="R910" s="5"/>
      <c r="S910" s="5"/>
      <c r="T910" s="5"/>
      <c r="U910" s="5"/>
      <c r="V910" s="5"/>
      <c r="W910" s="5"/>
      <c r="X910" s="8"/>
      <c r="Y910" s="8"/>
      <c r="Z910" s="8"/>
      <c r="AA910" s="8"/>
      <c r="AB910" s="8"/>
      <c r="AC910" s="5"/>
      <c r="AD910" s="8"/>
      <c r="AE910" s="8"/>
      <c r="AF910" s="8"/>
      <c r="AG910" s="8"/>
      <c r="AH910" s="8"/>
      <c r="AI910" s="8"/>
      <c r="AJ910" s="5"/>
      <c r="AK910" s="8">
        <v>0.17125756578947368</v>
      </c>
      <c r="AL910" s="8"/>
      <c r="AM910" s="8"/>
      <c r="AN910" s="8"/>
      <c r="AO910" s="8"/>
      <c r="AP910" s="8"/>
      <c r="AQ910" s="9"/>
      <c r="AR910" s="8"/>
      <c r="AS910" s="8"/>
      <c r="AT910" s="8"/>
      <c r="AU910" s="5">
        <v>0</v>
      </c>
      <c r="AV910" s="5"/>
      <c r="AW910" s="5"/>
      <c r="AX910" s="5"/>
      <c r="AY910" s="5">
        <v>0</v>
      </c>
      <c r="AZ910" s="5"/>
      <c r="BA910" s="5"/>
      <c r="BB910" s="5"/>
      <c r="BC910" s="5"/>
      <c r="BD910" s="5"/>
      <c r="BE910" s="5"/>
      <c r="BF910" s="5">
        <v>0</v>
      </c>
      <c r="BG910" s="5">
        <v>0</v>
      </c>
      <c r="BH910" s="5"/>
      <c r="BI910" s="8"/>
      <c r="BJ910" s="5"/>
      <c r="BK910" s="5"/>
      <c r="BL910" s="5"/>
      <c r="BM910" s="8"/>
      <c r="BN910" s="8"/>
      <c r="BO910" s="7"/>
      <c r="BP910" s="5"/>
      <c r="BQ910" s="5"/>
      <c r="BR910" s="5"/>
      <c r="BS910" s="5"/>
      <c r="BT910" s="7"/>
      <c r="BU910" s="7"/>
      <c r="BV910" s="7"/>
      <c r="BW910" s="7"/>
      <c r="BX910" s="7"/>
      <c r="BY910" s="7"/>
      <c r="BZ910" s="7"/>
      <c r="CA910" s="5">
        <f>CB910+CC910+CD910+CI910</f>
        <v>0</v>
      </c>
      <c r="CB910" s="5">
        <v>0</v>
      </c>
      <c r="CC910" s="5">
        <v>0</v>
      </c>
      <c r="CD910" s="5">
        <v>0</v>
      </c>
      <c r="CE910" s="5"/>
      <c r="CF910" s="5"/>
      <c r="CG910" s="5"/>
      <c r="CH910" s="5"/>
      <c r="CI910" s="5">
        <v>0</v>
      </c>
      <c r="CJ910" s="5"/>
      <c r="CK910" s="8"/>
      <c r="CL910" s="5"/>
      <c r="CM910" s="5"/>
      <c r="CN910" s="8"/>
      <c r="CO910" s="5"/>
      <c r="CP910" s="5"/>
      <c r="CQ910" s="5"/>
      <c r="CR910" s="8"/>
      <c r="CS910" s="8"/>
      <c r="CT910" s="8"/>
      <c r="CU910" s="8"/>
      <c r="CV910" s="8"/>
      <c r="CW910" s="8"/>
      <c r="CX910" s="8"/>
      <c r="CY910" s="8"/>
      <c r="CZ910" s="8"/>
      <c r="DA910" s="8"/>
      <c r="DB910" s="8"/>
      <c r="DC910" s="8"/>
      <c r="DD910" s="8"/>
      <c r="DE910" s="8"/>
      <c r="DF910" s="8"/>
      <c r="DG910" s="8"/>
      <c r="DH910" s="8"/>
      <c r="DI910" s="8"/>
      <c r="DJ910" s="8"/>
      <c r="DK910" s="8"/>
      <c r="DL910" s="8"/>
      <c r="DM910" s="8"/>
      <c r="DN910" s="8"/>
      <c r="DO910" s="8"/>
      <c r="DP910" s="8"/>
      <c r="DQ910" s="8"/>
      <c r="DR910" s="8"/>
      <c r="DS910" s="8"/>
      <c r="DT910" s="8"/>
      <c r="DU910" s="8"/>
      <c r="DV910" s="8"/>
      <c r="DW910" s="8"/>
      <c r="DX910" s="8"/>
      <c r="DY910" s="8"/>
      <c r="DZ910" s="8"/>
      <c r="EA910" s="8"/>
      <c r="EB910" s="8"/>
      <c r="EC910" s="8"/>
      <c r="ED910" s="8"/>
      <c r="EE910" s="8"/>
      <c r="EF910" s="8"/>
      <c r="EG910" s="8"/>
      <c r="EH910" s="8"/>
      <c r="EI910" s="8"/>
      <c r="EJ910" s="8"/>
      <c r="EK910" s="8"/>
      <c r="EL910" s="8"/>
      <c r="EM910" s="8"/>
      <c r="EN910" s="8"/>
      <c r="EO910" s="8"/>
      <c r="EP910" s="8"/>
      <c r="EQ910" s="8"/>
      <c r="ER910" s="8"/>
      <c r="ES910" s="8"/>
      <c r="ET910" s="8"/>
      <c r="EU910" s="8"/>
      <c r="EV910" s="8"/>
      <c r="EW910" s="8"/>
      <c r="EX910" s="8"/>
      <c r="EY910" s="8"/>
      <c r="EZ910" s="8"/>
      <c r="FA910" s="8"/>
      <c r="FB910" s="8"/>
      <c r="FC910" s="8"/>
      <c r="FD910" s="8"/>
      <c r="FE910" s="8"/>
      <c r="FF910" s="8"/>
      <c r="FG910" s="8"/>
      <c r="FH910" s="8"/>
      <c r="FI910" s="8"/>
      <c r="FJ910" s="8"/>
    </row>
    <row r="911" spans="1:166" x14ac:dyDescent="0.25">
      <c r="A911" t="s">
        <v>156</v>
      </c>
      <c r="C911" s="6">
        <v>40174</v>
      </c>
      <c r="D911" s="5">
        <v>4</v>
      </c>
      <c r="E911" t="s">
        <v>210</v>
      </c>
      <c r="F911" t="s">
        <v>12</v>
      </c>
      <c r="G911" s="5">
        <v>26</v>
      </c>
      <c r="H911" t="s">
        <v>115</v>
      </c>
      <c r="I911" s="7">
        <v>6.9</v>
      </c>
      <c r="J911">
        <v>750</v>
      </c>
      <c r="K911" s="5">
        <f t="shared" si="14"/>
        <v>193.23671497584542</v>
      </c>
      <c r="L911" s="5"/>
      <c r="M911" s="8"/>
      <c r="N911" s="8"/>
      <c r="O911" s="8"/>
      <c r="P911" s="8"/>
      <c r="Q911" s="5"/>
      <c r="R911" s="5">
        <v>26</v>
      </c>
      <c r="S911" s="5"/>
      <c r="T911" s="5"/>
      <c r="U911" s="5"/>
      <c r="V911" s="5"/>
      <c r="W911" s="5"/>
      <c r="X911" s="8"/>
      <c r="Y911" s="8"/>
      <c r="Z911" s="8"/>
      <c r="AA911" s="8"/>
      <c r="AB911" s="8"/>
      <c r="AC911" s="5"/>
      <c r="AD911" s="8"/>
      <c r="AE911" s="8"/>
      <c r="AF911" s="8"/>
      <c r="AG911" s="8"/>
      <c r="AH911" s="8"/>
      <c r="AI911" s="8"/>
      <c r="AJ911" s="5"/>
      <c r="AK911" s="8"/>
      <c r="AL911" s="8"/>
      <c r="AM911" s="8"/>
      <c r="AN911" s="8"/>
      <c r="AO911" s="8"/>
      <c r="AP911" s="8"/>
      <c r="AQ911" s="9"/>
      <c r="AR911" s="8"/>
      <c r="AS911" s="8"/>
      <c r="AT911" s="8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8"/>
      <c r="BJ911" s="5"/>
      <c r="BK911" s="5"/>
      <c r="BL911" s="5"/>
      <c r="BM911" s="8"/>
      <c r="BN911" s="8"/>
      <c r="BO911" s="7"/>
      <c r="BP911" s="5"/>
      <c r="BQ911" s="5"/>
      <c r="BR911" s="5"/>
      <c r="BS911" s="5"/>
      <c r="BT911" s="7"/>
      <c r="BU911" s="7"/>
      <c r="BV911" s="7"/>
      <c r="BW911" s="7"/>
      <c r="BX911" s="7"/>
      <c r="BY911" s="7"/>
      <c r="BZ911" s="7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8"/>
      <c r="CL911" s="5"/>
      <c r="CM911" s="5"/>
      <c r="CN911" s="8"/>
      <c r="CO911" s="5"/>
      <c r="CP911" s="5"/>
      <c r="CQ911" s="5"/>
      <c r="CR911" s="8"/>
      <c r="CS911" s="8"/>
      <c r="CT911" s="8"/>
      <c r="CU911" s="8"/>
      <c r="CV911" s="8"/>
      <c r="CW911" s="8"/>
      <c r="CX911" s="8"/>
      <c r="CY911" s="8"/>
      <c r="CZ911" s="8"/>
      <c r="DA911" s="8"/>
      <c r="DB911" s="8"/>
      <c r="DC911" s="8"/>
      <c r="DD911" s="8"/>
      <c r="DE911" s="8"/>
      <c r="DF911" s="8"/>
      <c r="DG911" s="8"/>
      <c r="DH911" s="8"/>
      <c r="DI911" s="8"/>
      <c r="DJ911" s="8"/>
      <c r="DK911" s="8"/>
      <c r="DL911" s="8"/>
      <c r="DM911" s="8"/>
      <c r="DN911" s="8"/>
      <c r="DO911" s="8"/>
      <c r="DP911" s="8"/>
      <c r="DQ911" s="8"/>
      <c r="DR911" s="8"/>
      <c r="DS911" s="8"/>
      <c r="DT911" s="8"/>
      <c r="DU911" s="8"/>
      <c r="DV911" s="8"/>
      <c r="DW911" s="8"/>
      <c r="DX911" s="8"/>
      <c r="DY911" s="8"/>
      <c r="DZ911" s="8"/>
      <c r="EA911" s="8"/>
      <c r="EB911" s="8"/>
      <c r="EC911" s="8"/>
      <c r="ED911" s="8"/>
      <c r="EE911" s="8"/>
      <c r="EF911" s="8"/>
      <c r="EG911" s="8"/>
      <c r="EH911" s="8"/>
      <c r="EI911" s="8"/>
      <c r="EJ911" s="8"/>
      <c r="EK911" s="8"/>
      <c r="EL911" s="8"/>
      <c r="EM911" s="8"/>
      <c r="EN911" s="8"/>
      <c r="EO911" s="8"/>
      <c r="EP911" s="8"/>
      <c r="EQ911" s="8"/>
      <c r="ER911" s="8"/>
      <c r="ES911" s="8"/>
      <c r="ET911" s="8"/>
      <c r="EU911" s="8"/>
      <c r="EV911" s="8"/>
      <c r="EW911" s="8"/>
      <c r="EX911" s="8"/>
      <c r="EY911" s="8"/>
      <c r="EZ911" s="8"/>
      <c r="FA911" s="8"/>
      <c r="FB911" s="8"/>
      <c r="FC911" s="8"/>
      <c r="FD911" s="8"/>
      <c r="FE911" s="8"/>
      <c r="FF911" s="8"/>
      <c r="FG911" s="8"/>
      <c r="FH911" s="8"/>
      <c r="FI911" s="8"/>
      <c r="FJ911" s="8"/>
    </row>
    <row r="912" spans="1:166" x14ac:dyDescent="0.25">
      <c r="A912" t="s">
        <v>156</v>
      </c>
      <c r="C912" s="6">
        <v>40184</v>
      </c>
      <c r="D912" s="5"/>
      <c r="E912" s="6"/>
      <c r="G912" s="5">
        <v>36</v>
      </c>
      <c r="H912" t="s">
        <v>115</v>
      </c>
      <c r="I912" s="7">
        <v>6.9</v>
      </c>
      <c r="J912">
        <v>750</v>
      </c>
      <c r="K912" s="5">
        <f t="shared" si="14"/>
        <v>193.23671497584542</v>
      </c>
      <c r="L912" s="5"/>
      <c r="M912" s="8"/>
      <c r="N912" s="7">
        <v>11.15</v>
      </c>
      <c r="O912" s="7"/>
      <c r="P912" s="7"/>
      <c r="Q912" s="5"/>
      <c r="R912" s="5"/>
      <c r="S912" s="5"/>
      <c r="T912" s="5"/>
      <c r="U912" s="5"/>
      <c r="V912" s="5"/>
      <c r="W912" s="5"/>
      <c r="X912" s="8"/>
      <c r="Y912" s="8"/>
      <c r="Z912" s="8"/>
      <c r="AA912" s="8"/>
      <c r="AB912" s="8"/>
      <c r="AC912" s="5"/>
      <c r="AD912" s="8"/>
      <c r="AE912" s="8"/>
      <c r="AF912" s="8"/>
      <c r="AG912" s="8"/>
      <c r="AH912" s="8"/>
      <c r="AI912" s="8"/>
      <c r="AJ912" s="5"/>
      <c r="AK912" s="8"/>
      <c r="AL912" s="8"/>
      <c r="AM912" s="8"/>
      <c r="AN912" s="8"/>
      <c r="AO912" s="8"/>
      <c r="AP912" s="8"/>
      <c r="AQ912" s="9"/>
      <c r="AR912" s="8"/>
      <c r="AS912" s="8"/>
      <c r="AT912" s="8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8"/>
      <c r="BJ912" s="5"/>
      <c r="BK912" s="5"/>
      <c r="BL912" s="5"/>
      <c r="BM912" s="8"/>
      <c r="BN912" s="8"/>
      <c r="BO912" s="7"/>
      <c r="BP912" s="5"/>
      <c r="BQ912" s="5"/>
      <c r="BR912" s="5"/>
      <c r="BS912" s="5"/>
      <c r="BT912" s="7"/>
      <c r="BU912" s="7"/>
      <c r="BV912" s="7"/>
      <c r="BW912" s="7"/>
      <c r="BX912" s="7"/>
      <c r="BY912" s="7"/>
      <c r="BZ912" s="7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8"/>
      <c r="CL912" s="5"/>
      <c r="CM912" s="5"/>
      <c r="CN912" s="8"/>
      <c r="CO912" s="5"/>
      <c r="CP912" s="5"/>
      <c r="CQ912" s="5"/>
      <c r="CR912" s="8"/>
      <c r="CS912" s="8"/>
      <c r="CT912" s="8"/>
      <c r="CU912" s="8"/>
      <c r="CV912" s="8"/>
      <c r="CW912" s="8"/>
      <c r="CX912" s="8"/>
      <c r="CY912" s="8"/>
      <c r="CZ912" s="8"/>
      <c r="DA912" s="8"/>
      <c r="DB912" s="8"/>
      <c r="DC912" s="8"/>
      <c r="DD912" s="8"/>
      <c r="DE912" s="8"/>
      <c r="DF912" s="8"/>
      <c r="DG912" s="8"/>
      <c r="DH912" s="8"/>
      <c r="DI912" s="8"/>
      <c r="DJ912" s="8"/>
      <c r="DK912" s="8"/>
      <c r="DL912" s="8"/>
      <c r="DM912" s="8"/>
      <c r="DN912" s="8"/>
      <c r="DO912" s="8"/>
      <c r="DP912" s="8"/>
      <c r="DQ912" s="8"/>
      <c r="DR912" s="8"/>
      <c r="DS912" s="8"/>
      <c r="DT912" s="8"/>
      <c r="DU912" s="8"/>
      <c r="DV912" s="8"/>
      <c r="DW912" s="8"/>
      <c r="DX912" s="8"/>
      <c r="DY912" s="8"/>
      <c r="DZ912" s="8"/>
      <c r="EA912" s="8"/>
      <c r="EB912" s="8"/>
      <c r="EC912" s="8"/>
      <c r="ED912" s="8"/>
      <c r="EE912" s="8"/>
      <c r="EF912" s="8"/>
      <c r="EG912" s="8"/>
      <c r="EH912" s="8"/>
      <c r="EI912" s="8"/>
      <c r="EJ912" s="8"/>
      <c r="EK912" s="8"/>
      <c r="EL912" s="8"/>
      <c r="EM912" s="8"/>
      <c r="EN912" s="8"/>
      <c r="EO912" s="8"/>
      <c r="EP912" s="8"/>
      <c r="EQ912" s="8"/>
      <c r="ER912" s="8"/>
      <c r="ES912" s="8"/>
      <c r="ET912" s="8"/>
      <c r="EU912" s="8"/>
      <c r="EV912" s="8"/>
      <c r="EW912" s="8"/>
      <c r="EX912" s="8"/>
      <c r="EY912" s="8"/>
      <c r="EZ912" s="8"/>
      <c r="FA912" s="8"/>
      <c r="FB912" s="8"/>
      <c r="FC912" s="8"/>
      <c r="FD912" s="8"/>
      <c r="FE912" s="8"/>
      <c r="FF912" s="8"/>
      <c r="FG912" s="8"/>
      <c r="FH912" s="8"/>
      <c r="FI912" s="8"/>
      <c r="FJ912" s="8"/>
    </row>
    <row r="913" spans="1:166" x14ac:dyDescent="0.25">
      <c r="A913" t="s">
        <v>156</v>
      </c>
      <c r="C913" s="6">
        <v>40189</v>
      </c>
      <c r="D913" s="5"/>
      <c r="E913" s="6"/>
      <c r="F913" s="14"/>
      <c r="G913" s="5">
        <v>41</v>
      </c>
      <c r="H913" t="s">
        <v>115</v>
      </c>
      <c r="I913" s="7">
        <v>6.9</v>
      </c>
      <c r="J913">
        <v>750</v>
      </c>
      <c r="K913" s="5">
        <f t="shared" si="14"/>
        <v>193.23671497584542</v>
      </c>
      <c r="L913" s="5"/>
      <c r="M913" s="8"/>
      <c r="N913" s="7">
        <v>11.65</v>
      </c>
      <c r="O913" s="7"/>
      <c r="P913" s="7"/>
      <c r="Q913" s="5"/>
      <c r="R913" s="5"/>
      <c r="S913" s="5"/>
      <c r="T913" s="5"/>
      <c r="U913" s="5"/>
      <c r="V913" s="5"/>
      <c r="W913" s="5"/>
      <c r="X913" s="8"/>
      <c r="Y913" s="8"/>
      <c r="Z913" s="8"/>
      <c r="AA913" s="8"/>
      <c r="AB913" s="8"/>
      <c r="AC913" s="5">
        <v>79.69304170566636</v>
      </c>
      <c r="AD913" s="8"/>
      <c r="AE913" s="8"/>
      <c r="AF913" s="8"/>
      <c r="AG913" s="8"/>
      <c r="AH913" s="8"/>
      <c r="AI913" s="8"/>
      <c r="AJ913" s="5">
        <v>100.85577268953277</v>
      </c>
      <c r="AK913" s="8">
        <v>1.3214196857470855</v>
      </c>
      <c r="AL913" s="8"/>
      <c r="AM913" s="8"/>
      <c r="AN913" s="8"/>
      <c r="AO913" s="8"/>
      <c r="AP913" s="8"/>
      <c r="AQ913" s="9">
        <f>AK913/AJ913</f>
        <v>1.3102072895865364E-2</v>
      </c>
      <c r="AR913" s="8"/>
      <c r="AS913" s="8"/>
      <c r="AT913" s="8"/>
      <c r="AU913" s="5">
        <v>7.9853772955530644</v>
      </c>
      <c r="AV913" s="5"/>
      <c r="AW913" s="5"/>
      <c r="AX913" s="5"/>
      <c r="AY913" s="5">
        <v>0</v>
      </c>
      <c r="AZ913" s="5"/>
      <c r="BA913" s="5"/>
      <c r="BB913" s="5"/>
      <c r="BC913" s="5"/>
      <c r="BD913" s="5"/>
      <c r="BE913" s="5"/>
      <c r="BF913" s="5">
        <v>0</v>
      </c>
      <c r="BG913" s="5">
        <v>0</v>
      </c>
      <c r="BH913" s="5">
        <v>7.9853772955530644</v>
      </c>
      <c r="BI913" s="8"/>
      <c r="BJ913" s="5"/>
      <c r="BK913" s="5">
        <f>AC913+AJ913+BH913</f>
        <v>188.53419169075221</v>
      </c>
      <c r="BL913" s="5"/>
      <c r="BM913" s="8">
        <f>BH913/BK913</f>
        <v>4.2355061561731328E-2</v>
      </c>
      <c r="BN913" s="8"/>
      <c r="BO913" s="7"/>
      <c r="BP913" s="5"/>
      <c r="BQ913" s="5"/>
      <c r="BR913" s="5"/>
      <c r="BS913" s="5"/>
      <c r="BT913" s="7"/>
      <c r="BU913" s="7"/>
      <c r="BV913" s="7"/>
      <c r="BW913" s="7"/>
      <c r="BX913" s="8">
        <f>AC913/BK913</f>
        <v>0.4226980845807789</v>
      </c>
      <c r="BY913" s="8">
        <f>AJ913/BK913</f>
        <v>0.53494685385748975</v>
      </c>
      <c r="BZ913" s="8">
        <f>BH913/BK913</f>
        <v>4.2355061561731328E-2</v>
      </c>
      <c r="CA913" s="5">
        <f>CB913+CC913+CD913+CI913</f>
        <v>130.31009287639984</v>
      </c>
      <c r="CB913" s="5">
        <v>130.31009287639984</v>
      </c>
      <c r="CC913" s="5">
        <v>0</v>
      </c>
      <c r="CD913" s="5">
        <v>0</v>
      </c>
      <c r="CE913" s="5"/>
      <c r="CF913" s="5"/>
      <c r="CG913" s="5"/>
      <c r="CH913" s="5"/>
      <c r="CI913" s="5">
        <v>0</v>
      </c>
      <c r="CJ913" s="5"/>
      <c r="CK913" s="8"/>
      <c r="CL913" s="5"/>
      <c r="CM913" s="5"/>
      <c r="CN913" s="8"/>
      <c r="CO913" s="5"/>
      <c r="CP913" s="5"/>
      <c r="CQ913" s="5"/>
      <c r="CR913" s="8"/>
      <c r="CS913" s="8"/>
      <c r="CT913" s="8"/>
      <c r="CU913" s="8"/>
      <c r="CV913" s="8"/>
      <c r="CW913" s="8"/>
      <c r="CX913" s="8"/>
      <c r="CY913" s="8"/>
      <c r="CZ913" s="8"/>
      <c r="DA913" s="8"/>
      <c r="DB913" s="8"/>
      <c r="DC913" s="8"/>
      <c r="DD913" s="8"/>
      <c r="DE913" s="8"/>
      <c r="DF913" s="8"/>
      <c r="DG913" s="8"/>
      <c r="DH913" s="8"/>
      <c r="DI913" s="8"/>
      <c r="DJ913" s="8"/>
      <c r="DK913" s="8"/>
      <c r="DL913" s="8"/>
      <c r="DM913" s="8"/>
      <c r="DN913" s="8"/>
      <c r="DO913" s="8"/>
      <c r="DP913" s="8"/>
      <c r="DQ913" s="8"/>
      <c r="DR913" s="8"/>
      <c r="DS913" s="8"/>
      <c r="DT913" s="8"/>
      <c r="DU913" s="8"/>
      <c r="DV913" s="8"/>
      <c r="DW913" s="8"/>
      <c r="DX913" s="8"/>
      <c r="DY913" s="8"/>
      <c r="DZ913" s="8"/>
      <c r="EA913" s="8"/>
      <c r="EB913" s="8"/>
      <c r="EC913" s="8"/>
      <c r="ED913" s="8"/>
      <c r="EE913" s="8"/>
      <c r="EF913" s="8"/>
      <c r="EG913" s="8"/>
      <c r="EH913" s="8"/>
      <c r="EI913" s="8"/>
      <c r="EJ913" s="8"/>
      <c r="EK913" s="8"/>
      <c r="EL913" s="8"/>
      <c r="EM913" s="8"/>
      <c r="EN913" s="8"/>
      <c r="EO913" s="8"/>
      <c r="EP913" s="8"/>
      <c r="EQ913" s="8"/>
      <c r="ER913" s="8"/>
      <c r="ES913" s="8"/>
      <c r="ET913" s="8"/>
      <c r="EU913" s="8"/>
      <c r="EV913" s="8"/>
      <c r="EW913" s="8"/>
      <c r="EX913" s="8"/>
      <c r="EY913" s="8"/>
      <c r="EZ913" s="8"/>
      <c r="FA913" s="8"/>
      <c r="FB913" s="8"/>
      <c r="FC913" s="8"/>
      <c r="FD913" s="8"/>
      <c r="FE913" s="8"/>
      <c r="FF913" s="8"/>
      <c r="FG913" s="8"/>
      <c r="FH913" s="8"/>
      <c r="FI913" s="8"/>
      <c r="FJ913" s="8"/>
    </row>
    <row r="914" spans="1:166" x14ac:dyDescent="0.25">
      <c r="A914" t="s">
        <v>156</v>
      </c>
      <c r="C914" s="6">
        <v>40196</v>
      </c>
      <c r="D914" s="5">
        <v>4</v>
      </c>
      <c r="E914" t="s">
        <v>206</v>
      </c>
      <c r="F914" t="s">
        <v>13</v>
      </c>
      <c r="G914" s="5">
        <v>48</v>
      </c>
      <c r="H914" t="s">
        <v>115</v>
      </c>
      <c r="I914" s="7">
        <v>6.9</v>
      </c>
      <c r="J914">
        <v>750</v>
      </c>
      <c r="K914" s="5">
        <f t="shared" si="14"/>
        <v>193.23671497584542</v>
      </c>
      <c r="L914" s="5"/>
      <c r="M914" s="8"/>
      <c r="N914" s="8"/>
      <c r="O914" s="8"/>
      <c r="P914" s="8"/>
      <c r="Q914" s="5"/>
      <c r="R914" s="5"/>
      <c r="S914" s="5">
        <v>48</v>
      </c>
      <c r="T914" s="5"/>
      <c r="U914" s="5"/>
      <c r="V914" s="5"/>
      <c r="W914" s="5"/>
      <c r="X914" s="8"/>
      <c r="Y914" s="8"/>
      <c r="Z914" s="8"/>
      <c r="AA914" s="8"/>
      <c r="AB914" s="8"/>
      <c r="AC914" s="5">
        <v>135.76782851947152</v>
      </c>
      <c r="AD914" s="8"/>
      <c r="AE914" s="8"/>
      <c r="AF914" s="8"/>
      <c r="AG914" s="8"/>
      <c r="AH914" s="8"/>
      <c r="AI914" s="8"/>
      <c r="AJ914" s="5">
        <v>138.67664346867275</v>
      </c>
      <c r="AK914" s="8">
        <v>1.730105024204772</v>
      </c>
      <c r="AL914" s="8"/>
      <c r="AM914" s="8"/>
      <c r="AN914" s="8"/>
      <c r="AO914" s="8"/>
      <c r="AP914" s="8"/>
      <c r="AQ914" s="9">
        <f>AK914/AJ914</f>
        <v>1.2475821313021648E-2</v>
      </c>
      <c r="AR914" s="8"/>
      <c r="AS914" s="8"/>
      <c r="AT914" s="8"/>
      <c r="AU914" s="5">
        <v>24.225930000502608</v>
      </c>
      <c r="AV914" s="5"/>
      <c r="AW914" s="5"/>
      <c r="AX914" s="5"/>
      <c r="AY914" s="5">
        <v>0</v>
      </c>
      <c r="AZ914" s="5"/>
      <c r="BA914" s="5"/>
      <c r="BB914" s="5"/>
      <c r="BC914" s="5"/>
      <c r="BD914" s="5"/>
      <c r="BE914" s="5"/>
      <c r="BF914" s="5">
        <v>0</v>
      </c>
      <c r="BG914" s="5">
        <v>0</v>
      </c>
      <c r="BH914" s="5">
        <v>24.225930000502608</v>
      </c>
      <c r="BI914" s="8"/>
      <c r="BJ914" s="5"/>
      <c r="BK914" s="5">
        <f>AC914+AJ914+BH914</f>
        <v>298.67040198864692</v>
      </c>
      <c r="BL914" s="5"/>
      <c r="BM914" s="8">
        <f>BH914/BK914</f>
        <v>8.1112590464934936E-2</v>
      </c>
      <c r="BN914" s="8"/>
      <c r="BO914" s="7"/>
      <c r="BP914" s="5"/>
      <c r="BQ914" s="5"/>
      <c r="BR914" s="5"/>
      <c r="BS914" s="5"/>
      <c r="BT914" s="7"/>
      <c r="BU914" s="7"/>
      <c r="BV914" s="7"/>
      <c r="BW914" s="7"/>
      <c r="BX914" s="8">
        <f>AC914/BK914</f>
        <v>0.45457409778633617</v>
      </c>
      <c r="BY914" s="8">
        <f>AJ914/BK914</f>
        <v>0.46431331174872875</v>
      </c>
      <c r="BZ914" s="8">
        <f>BH914/BK914</f>
        <v>8.1112590464934936E-2</v>
      </c>
      <c r="CA914" s="5">
        <f>CB914+CC914+CD914+CI914</f>
        <v>229.87167579061628</v>
      </c>
      <c r="CB914" s="5">
        <v>229.87167579061628</v>
      </c>
      <c r="CC914" s="5">
        <v>0</v>
      </c>
      <c r="CD914" s="5">
        <v>0</v>
      </c>
      <c r="CE914" s="5"/>
      <c r="CF914" s="5"/>
      <c r="CG914" s="5"/>
      <c r="CH914" s="5"/>
      <c r="CI914" s="5">
        <v>0</v>
      </c>
      <c r="CJ914" s="5"/>
      <c r="CK914" s="8"/>
      <c r="CL914" s="5"/>
      <c r="CM914" s="5"/>
      <c r="CN914" s="8"/>
      <c r="CO914" s="5"/>
      <c r="CP914" s="5"/>
      <c r="CQ914" s="5"/>
      <c r="CR914" s="8"/>
      <c r="CS914" s="8"/>
      <c r="CT914" s="8"/>
      <c r="CU914" s="8"/>
      <c r="CV914" s="8"/>
      <c r="CW914" s="8"/>
      <c r="CX914" s="8"/>
      <c r="CY914" s="8"/>
      <c r="CZ914" s="8"/>
      <c r="DA914" s="8"/>
      <c r="DB914" s="8"/>
      <c r="DC914" s="8"/>
      <c r="DD914" s="8"/>
      <c r="DE914" s="8"/>
      <c r="DF914" s="8"/>
      <c r="DG914" s="8"/>
      <c r="DH914" s="8"/>
      <c r="DI914" s="8"/>
      <c r="DJ914" s="8"/>
      <c r="DK914" s="8"/>
      <c r="DL914" s="8"/>
      <c r="DM914" s="8"/>
      <c r="DN914" s="8"/>
      <c r="DO914" s="8"/>
      <c r="DP914" s="8"/>
      <c r="DQ914" s="8"/>
      <c r="DR914" s="8"/>
      <c r="DS914" s="8"/>
      <c r="DT914" s="8"/>
      <c r="DU914" s="8"/>
      <c r="DV914" s="8"/>
      <c r="DW914" s="8"/>
      <c r="DX914" s="8"/>
      <c r="DY914" s="8"/>
      <c r="DZ914" s="8"/>
      <c r="EA914" s="8"/>
      <c r="EB914" s="8"/>
      <c r="EC914" s="8"/>
      <c r="ED914" s="8"/>
      <c r="EE914" s="8"/>
      <c r="EF914" s="8"/>
      <c r="EG914" s="8"/>
      <c r="EH914" s="8"/>
      <c r="EI914" s="8"/>
      <c r="EJ914" s="8"/>
      <c r="EK914" s="8"/>
      <c r="EL914" s="8"/>
      <c r="EM914" s="8"/>
      <c r="EN914" s="8"/>
      <c r="EO914" s="8"/>
      <c r="EP914" s="8"/>
      <c r="EQ914" s="8"/>
      <c r="ER914" s="8"/>
      <c r="ES914" s="8"/>
      <c r="ET914" s="8"/>
      <c r="EU914" s="8"/>
      <c r="EV914" s="8"/>
      <c r="EW914" s="8"/>
      <c r="EX914" s="8"/>
      <c r="EY914" s="8"/>
      <c r="EZ914" s="8"/>
      <c r="FA914" s="8"/>
      <c r="FB914" s="8"/>
      <c r="FC914" s="8"/>
      <c r="FD914" s="8"/>
      <c r="FE914" s="8"/>
      <c r="FF914" s="8"/>
      <c r="FG914" s="8"/>
      <c r="FH914" s="8"/>
      <c r="FI914" s="8"/>
      <c r="FJ914" s="8"/>
    </row>
    <row r="915" spans="1:166" x14ac:dyDescent="0.25">
      <c r="A915" t="s">
        <v>156</v>
      </c>
      <c r="C915" s="6">
        <v>40197</v>
      </c>
      <c r="D915" s="5"/>
      <c r="E915" s="6"/>
      <c r="G915" s="5">
        <v>49</v>
      </c>
      <c r="H915" t="s">
        <v>115</v>
      </c>
      <c r="I915" s="7">
        <v>6.9</v>
      </c>
      <c r="J915">
        <v>750</v>
      </c>
      <c r="K915" s="5">
        <f t="shared" si="14"/>
        <v>193.23671497584542</v>
      </c>
      <c r="L915" s="5"/>
      <c r="M915" s="8"/>
      <c r="N915" s="7">
        <v>13.25</v>
      </c>
      <c r="O915" s="7"/>
      <c r="P915" s="7"/>
      <c r="Q915" s="5"/>
      <c r="R915" s="5"/>
      <c r="S915" s="5"/>
      <c r="T915" s="5"/>
      <c r="U915" s="5"/>
      <c r="V915" s="5"/>
      <c r="W915" s="5"/>
      <c r="X915" s="8"/>
      <c r="Y915" s="8"/>
      <c r="Z915" s="8"/>
      <c r="AA915" s="8"/>
      <c r="AB915" s="8"/>
      <c r="AC915" s="5"/>
      <c r="AD915" s="8"/>
      <c r="AE915" s="8"/>
      <c r="AF915" s="8"/>
      <c r="AG915" s="8"/>
      <c r="AH915" s="8"/>
      <c r="AI915" s="8"/>
      <c r="AJ915" s="5"/>
      <c r="AK915" s="8"/>
      <c r="AL915" s="8"/>
      <c r="AM915" s="8"/>
      <c r="AN915" s="8"/>
      <c r="AO915" s="8"/>
      <c r="AP915" s="8"/>
      <c r="AQ915" s="9"/>
      <c r="AR915" s="8"/>
      <c r="AS915" s="8"/>
      <c r="AT915" s="8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8"/>
      <c r="BJ915" s="5"/>
      <c r="BK915" s="5"/>
      <c r="BL915" s="5"/>
      <c r="BM915" s="8"/>
      <c r="BN915" s="8"/>
      <c r="BO915" s="7"/>
      <c r="BP915" s="5"/>
      <c r="BQ915" s="5"/>
      <c r="BR915" s="5"/>
      <c r="BS915" s="5"/>
      <c r="BT915" s="7"/>
      <c r="BU915" s="7"/>
      <c r="BV915" s="7"/>
      <c r="BW915" s="7"/>
      <c r="BX915" s="7"/>
      <c r="BY915" s="7"/>
      <c r="BZ915" s="7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8"/>
      <c r="CL915" s="5"/>
      <c r="CM915" s="5"/>
      <c r="CN915" s="8"/>
      <c r="CO915" s="5"/>
      <c r="CP915" s="5"/>
      <c r="CQ915" s="5"/>
      <c r="CR915" s="8"/>
      <c r="CS915" s="8"/>
      <c r="CT915" s="8"/>
      <c r="CU915" s="8"/>
      <c r="CV915" s="8"/>
      <c r="CW915" s="8"/>
      <c r="CX915" s="8"/>
      <c r="CY915" s="8"/>
      <c r="CZ915" s="8"/>
      <c r="DA915" s="8"/>
      <c r="DB915" s="8"/>
      <c r="DC915" s="8"/>
      <c r="DD915" s="8"/>
      <c r="DE915" s="8"/>
      <c r="DF915" s="8"/>
      <c r="DG915" s="8"/>
      <c r="DH915" s="8"/>
      <c r="DI915" s="8"/>
      <c r="DJ915" s="8"/>
      <c r="DK915" s="8"/>
      <c r="DL915" s="8"/>
      <c r="DM915" s="8"/>
      <c r="DN915" s="8"/>
      <c r="DO915" s="8"/>
      <c r="DP915" s="8"/>
      <c r="DQ915" s="8"/>
      <c r="DR915" s="8"/>
      <c r="DS915" s="8"/>
      <c r="DT915" s="8"/>
      <c r="DU915" s="8"/>
      <c r="DV915" s="8"/>
      <c r="DW915" s="8"/>
      <c r="DX915" s="8"/>
      <c r="DY915" s="8"/>
      <c r="DZ915" s="8"/>
      <c r="EA915" s="8"/>
      <c r="EB915" s="8"/>
      <c r="EC915" s="8"/>
      <c r="ED915" s="8"/>
      <c r="EE915" s="8"/>
      <c r="EF915" s="8"/>
      <c r="EG915" s="8"/>
      <c r="EH915" s="8"/>
      <c r="EI915" s="8"/>
      <c r="EJ915" s="8"/>
      <c r="EK915" s="8"/>
      <c r="EL915" s="8"/>
      <c r="EM915" s="8"/>
      <c r="EN915" s="8"/>
      <c r="EO915" s="8"/>
      <c r="EP915" s="8"/>
      <c r="EQ915" s="8"/>
      <c r="ER915" s="8"/>
      <c r="ES915" s="8"/>
      <c r="ET915" s="8"/>
      <c r="EU915" s="8"/>
      <c r="EV915" s="8"/>
      <c r="EW915" s="8"/>
      <c r="EX915" s="8"/>
      <c r="EY915" s="8"/>
      <c r="EZ915" s="8"/>
      <c r="FA915" s="8"/>
      <c r="FB915" s="8"/>
      <c r="FC915" s="8"/>
      <c r="FD915" s="8"/>
      <c r="FE915" s="8"/>
      <c r="FF915" s="8"/>
      <c r="FG915" s="8"/>
      <c r="FH915" s="8"/>
      <c r="FI915" s="8"/>
      <c r="FJ915" s="8"/>
    </row>
    <row r="916" spans="1:166" x14ac:dyDescent="0.25">
      <c r="A916" t="s">
        <v>156</v>
      </c>
      <c r="C916" s="6">
        <v>40200</v>
      </c>
      <c r="D916" s="5"/>
      <c r="E916" s="6"/>
      <c r="G916" s="5">
        <v>52</v>
      </c>
      <c r="H916" t="s">
        <v>115</v>
      </c>
      <c r="I916" s="7">
        <v>6.9</v>
      </c>
      <c r="J916">
        <v>750</v>
      </c>
      <c r="K916" s="5">
        <f t="shared" si="14"/>
        <v>193.23671497584542</v>
      </c>
      <c r="L916" s="5"/>
      <c r="M916" s="8"/>
      <c r="N916" s="7">
        <v>14.3</v>
      </c>
      <c r="O916" s="7"/>
      <c r="P916" s="7"/>
      <c r="Q916" s="5"/>
      <c r="R916" s="5"/>
      <c r="S916" s="5"/>
      <c r="T916" s="5"/>
      <c r="U916" s="5"/>
      <c r="V916" s="5"/>
      <c r="W916" s="5"/>
      <c r="X916" s="8"/>
      <c r="Y916" s="8"/>
      <c r="Z916" s="8"/>
      <c r="AA916" s="8"/>
      <c r="AB916" s="8"/>
      <c r="AC916" s="5"/>
      <c r="AD916" s="8"/>
      <c r="AE916" s="8"/>
      <c r="AF916" s="8"/>
      <c r="AG916" s="8"/>
      <c r="AH916" s="8"/>
      <c r="AI916" s="8"/>
      <c r="AJ916" s="5"/>
      <c r="AK916" s="8"/>
      <c r="AL916" s="8"/>
      <c r="AM916" s="8"/>
      <c r="AN916" s="8"/>
      <c r="AO916" s="8"/>
      <c r="AP916" s="8"/>
      <c r="AQ916" s="9"/>
      <c r="AR916" s="8"/>
      <c r="AS916" s="8"/>
      <c r="AT916" s="8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8"/>
      <c r="BJ916" s="5"/>
      <c r="BK916" s="5"/>
      <c r="BL916" s="5"/>
      <c r="BM916" s="8"/>
      <c r="BN916" s="8"/>
      <c r="BO916" s="7"/>
      <c r="BP916" s="5"/>
      <c r="BQ916" s="5"/>
      <c r="BR916" s="5"/>
      <c r="BS916" s="5"/>
      <c r="BT916" s="7"/>
      <c r="BU916" s="7"/>
      <c r="BV916" s="7"/>
      <c r="BW916" s="7"/>
      <c r="BX916" s="7"/>
      <c r="BY916" s="7"/>
      <c r="BZ916" s="7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8"/>
      <c r="CL916" s="5"/>
      <c r="CM916" s="5"/>
      <c r="CN916" s="8"/>
      <c r="CO916" s="5"/>
      <c r="CP916" s="5"/>
      <c r="CQ916" s="5"/>
      <c r="CR916" s="8"/>
      <c r="CS916" s="8"/>
      <c r="CT916" s="8"/>
      <c r="CU916" s="8"/>
      <c r="CV916" s="8"/>
      <c r="CW916" s="8"/>
      <c r="CX916" s="8"/>
      <c r="CY916" s="8"/>
      <c r="CZ916" s="8"/>
      <c r="DA916" s="8"/>
      <c r="DB916" s="8"/>
      <c r="DC916" s="8"/>
      <c r="DD916" s="8"/>
      <c r="DE916" s="8"/>
      <c r="DF916" s="8"/>
      <c r="DG916" s="8"/>
      <c r="DH916" s="8"/>
      <c r="DI916" s="8"/>
      <c r="DJ916" s="8"/>
      <c r="DK916" s="8"/>
      <c r="DL916" s="8"/>
      <c r="DM916" s="8"/>
      <c r="DN916" s="8"/>
      <c r="DO916" s="8"/>
      <c r="DP916" s="8"/>
      <c r="DQ916" s="8"/>
      <c r="DR916" s="8"/>
      <c r="DS916" s="8"/>
      <c r="DT916" s="8"/>
      <c r="DU916" s="8"/>
      <c r="DV916" s="8"/>
      <c r="DW916" s="8"/>
      <c r="DX916" s="8"/>
      <c r="DY916" s="8"/>
      <c r="DZ916" s="8"/>
      <c r="EA916" s="8"/>
      <c r="EB916" s="8"/>
      <c r="EC916" s="8"/>
      <c r="ED916" s="8"/>
      <c r="EE916" s="8"/>
      <c r="EF916" s="8"/>
      <c r="EG916" s="8"/>
      <c r="EH916" s="8"/>
      <c r="EI916" s="8"/>
      <c r="EJ916" s="8"/>
      <c r="EK916" s="8"/>
      <c r="EL916" s="8"/>
      <c r="EM916" s="8"/>
      <c r="EN916" s="8"/>
      <c r="EO916" s="8"/>
      <c r="EP916" s="8"/>
      <c r="EQ916" s="8"/>
      <c r="ER916" s="8"/>
      <c r="ES916" s="8"/>
      <c r="ET916" s="8"/>
      <c r="EU916" s="8"/>
      <c r="EV916" s="8"/>
      <c r="EW916" s="8"/>
      <c r="EX916" s="8"/>
      <c r="EY916" s="8"/>
      <c r="EZ916" s="8"/>
      <c r="FA916" s="8"/>
      <c r="FB916" s="8"/>
      <c r="FC916" s="8"/>
      <c r="FD916" s="8"/>
      <c r="FE916" s="8"/>
      <c r="FF916" s="8"/>
      <c r="FG916" s="8"/>
      <c r="FH916" s="8"/>
      <c r="FI916" s="8"/>
      <c r="FJ916" s="8"/>
    </row>
    <row r="917" spans="1:166" x14ac:dyDescent="0.25">
      <c r="A917" t="s">
        <v>156</v>
      </c>
      <c r="C917" s="6">
        <v>40211</v>
      </c>
      <c r="D917" s="5"/>
      <c r="E917" s="6"/>
      <c r="F917" s="14"/>
      <c r="G917" s="5">
        <v>63</v>
      </c>
      <c r="H917" t="s">
        <v>115</v>
      </c>
      <c r="I917" s="7">
        <v>6.9</v>
      </c>
      <c r="J917">
        <v>750</v>
      </c>
      <c r="K917" s="5">
        <f t="shared" si="14"/>
        <v>193.23671497584542</v>
      </c>
      <c r="L917" s="5"/>
      <c r="M917" s="8"/>
      <c r="N917" s="7">
        <v>16.5</v>
      </c>
      <c r="O917" s="7"/>
      <c r="P917" s="7"/>
      <c r="Q917" s="5"/>
      <c r="R917" s="5"/>
      <c r="S917" s="5"/>
      <c r="T917" s="5"/>
      <c r="U917" s="5"/>
      <c r="V917" s="5"/>
      <c r="W917" s="5"/>
      <c r="X917" s="8"/>
      <c r="Y917" s="8"/>
      <c r="Z917" s="8"/>
      <c r="AA917" s="8"/>
      <c r="AB917" s="8"/>
      <c r="AC917" s="5">
        <v>239.25662381681551</v>
      </c>
      <c r="AD917" s="8"/>
      <c r="AE917" s="8"/>
      <c r="AF917" s="8"/>
      <c r="AG917" s="8"/>
      <c r="AH917" s="8"/>
      <c r="AI917" s="8"/>
      <c r="AJ917" s="5">
        <v>208.21290474447719</v>
      </c>
      <c r="AK917" s="8">
        <v>4.0086563061497769</v>
      </c>
      <c r="AL917" s="8"/>
      <c r="AM917" s="8"/>
      <c r="AN917" s="8"/>
      <c r="AO917" s="8"/>
      <c r="AP917" s="8"/>
      <c r="AQ917" s="9">
        <f>AK917/AJ917</f>
        <v>1.9252679419987324E-2</v>
      </c>
      <c r="AR917" s="8"/>
      <c r="AS917" s="8"/>
      <c r="AT917" s="8"/>
      <c r="AU917" s="5">
        <v>34.910208669327638</v>
      </c>
      <c r="AV917" s="5"/>
      <c r="AW917" s="5"/>
      <c r="AX917" s="5"/>
      <c r="AY917" s="5">
        <v>37.62562870012799</v>
      </c>
      <c r="AZ917" s="5"/>
      <c r="BA917" s="5"/>
      <c r="BB917" s="5"/>
      <c r="BC917" s="5"/>
      <c r="BD917" s="5"/>
      <c r="BE917" s="5"/>
      <c r="BF917" s="5">
        <v>0</v>
      </c>
      <c r="BG917" s="5">
        <v>0</v>
      </c>
      <c r="BH917" s="5">
        <v>72.535837369455635</v>
      </c>
      <c r="BI917" s="8"/>
      <c r="BJ917" s="5"/>
      <c r="BK917" s="5">
        <f>AC917+AJ917+BH917</f>
        <v>520.00536593074833</v>
      </c>
      <c r="BL917" s="5"/>
      <c r="BM917" s="8">
        <f>BH917/BK917</f>
        <v>0.1394905555246051</v>
      </c>
      <c r="BN917" s="8"/>
      <c r="BO917" s="7"/>
      <c r="BP917" s="5"/>
      <c r="BQ917" s="5"/>
      <c r="BR917" s="5"/>
      <c r="BS917" s="5"/>
      <c r="BT917" s="7"/>
      <c r="BU917" s="7"/>
      <c r="BV917" s="7"/>
      <c r="BW917" s="7"/>
      <c r="BX917" s="8">
        <f>AC917/BK917</f>
        <v>0.4601041440958486</v>
      </c>
      <c r="BY917" s="8">
        <f>AJ917/BK917</f>
        <v>0.4004053003795463</v>
      </c>
      <c r="BZ917" s="8">
        <f>BH917/BK917</f>
        <v>0.1394905555246051</v>
      </c>
      <c r="CA917" s="5">
        <f>CB917+CC917+CD917+CI917</f>
        <v>322.78855736335765</v>
      </c>
      <c r="CB917" s="5">
        <v>281.01710758540116</v>
      </c>
      <c r="CC917" s="5">
        <v>41.771449777956519</v>
      </c>
      <c r="CD917" s="5">
        <v>0</v>
      </c>
      <c r="CE917" s="5"/>
      <c r="CF917" s="5"/>
      <c r="CG917" s="5"/>
      <c r="CH917" s="5"/>
      <c r="CI917" s="5">
        <v>0</v>
      </c>
      <c r="CJ917" s="5"/>
      <c r="CK917" s="8"/>
      <c r="CL917" s="5"/>
      <c r="CM917" s="5"/>
      <c r="CN917" s="8"/>
      <c r="CO917" s="5"/>
      <c r="CP917" s="5"/>
      <c r="CQ917" s="5"/>
      <c r="CR917" s="8"/>
      <c r="CS917" s="8"/>
      <c r="CT917" s="8"/>
      <c r="CU917" s="8"/>
      <c r="CV917" s="8"/>
      <c r="CW917" s="8"/>
      <c r="CX917" s="8"/>
      <c r="CY917" s="8"/>
      <c r="CZ917" s="8"/>
      <c r="DA917" s="8"/>
      <c r="DB917" s="8"/>
      <c r="DC917" s="8"/>
      <c r="DD917" s="8"/>
      <c r="DE917" s="8"/>
      <c r="DF917" s="8"/>
      <c r="DG917" s="8"/>
      <c r="DH917" s="8"/>
      <c r="DI917" s="8"/>
      <c r="DJ917" s="8"/>
      <c r="DK917" s="8"/>
      <c r="DL917" s="8"/>
      <c r="DM917" s="8"/>
      <c r="DN917" s="8"/>
      <c r="DO917" s="8"/>
      <c r="DP917" s="8"/>
      <c r="DQ917" s="8"/>
      <c r="DR917" s="8"/>
      <c r="DS917" s="8"/>
      <c r="DT917" s="8"/>
      <c r="DU917" s="8"/>
      <c r="DV917" s="8"/>
      <c r="DW917" s="8"/>
      <c r="DX917" s="8"/>
      <c r="DY917" s="8"/>
      <c r="DZ917" s="8"/>
      <c r="EA917" s="8"/>
      <c r="EB917" s="8"/>
      <c r="EC917" s="8"/>
      <c r="ED917" s="8"/>
      <c r="EE917" s="8"/>
      <c r="EF917" s="8"/>
      <c r="EG917" s="8"/>
      <c r="EH917" s="8"/>
      <c r="EI917" s="8"/>
      <c r="EJ917" s="8"/>
      <c r="EK917" s="8"/>
      <c r="EL917" s="8"/>
      <c r="EM917" s="8"/>
      <c r="EN917" s="8"/>
      <c r="EO917" s="8"/>
      <c r="EP917" s="8"/>
      <c r="EQ917" s="8"/>
      <c r="ER917" s="8"/>
      <c r="ES917" s="8"/>
      <c r="ET917" s="8"/>
      <c r="EU917" s="8"/>
      <c r="EV917" s="8"/>
      <c r="EW917" s="8"/>
      <c r="EX917" s="8"/>
      <c r="EY917" s="8"/>
      <c r="EZ917" s="8"/>
      <c r="FA917" s="8"/>
      <c r="FB917" s="8"/>
      <c r="FC917" s="8"/>
      <c r="FD917" s="8"/>
      <c r="FE917" s="8"/>
      <c r="FF917" s="8"/>
      <c r="FG917" s="8"/>
      <c r="FH917" s="8"/>
      <c r="FI917" s="8"/>
      <c r="FJ917" s="8"/>
    </row>
    <row r="918" spans="1:166" x14ac:dyDescent="0.25">
      <c r="A918" t="s">
        <v>156</v>
      </c>
      <c r="C918" s="6">
        <v>40217</v>
      </c>
      <c r="D918" s="5"/>
      <c r="E918" s="6"/>
      <c r="G918" s="5">
        <v>69</v>
      </c>
      <c r="H918" t="s">
        <v>115</v>
      </c>
      <c r="I918" s="7">
        <v>6.9</v>
      </c>
      <c r="J918">
        <v>750</v>
      </c>
      <c r="K918" s="5">
        <f t="shared" si="14"/>
        <v>193.23671497584542</v>
      </c>
      <c r="L918" s="5"/>
      <c r="M918" s="8"/>
      <c r="N918" s="7">
        <v>17.75</v>
      </c>
      <c r="O918" s="7"/>
      <c r="P918" s="7"/>
      <c r="Q918" s="5"/>
      <c r="R918" s="5"/>
      <c r="S918" s="5"/>
      <c r="T918" s="5"/>
      <c r="U918" s="5"/>
      <c r="V918" s="5"/>
      <c r="W918" s="5"/>
      <c r="X918" s="8"/>
      <c r="Y918" s="8"/>
      <c r="Z918" s="8"/>
      <c r="AA918" s="8"/>
      <c r="AB918" s="8"/>
      <c r="AC918" s="5"/>
      <c r="AD918" s="8"/>
      <c r="AE918" s="8"/>
      <c r="AF918" s="8"/>
      <c r="AG918" s="8"/>
      <c r="AH918" s="8"/>
      <c r="AI918" s="8"/>
      <c r="AJ918" s="5"/>
      <c r="AK918" s="8"/>
      <c r="AL918" s="8"/>
      <c r="AM918" s="8"/>
      <c r="AN918" s="8"/>
      <c r="AO918" s="8"/>
      <c r="AP918" s="8"/>
      <c r="AQ918" s="9"/>
      <c r="AR918" s="8"/>
      <c r="AS918" s="8"/>
      <c r="AT918" s="8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8"/>
      <c r="BJ918" s="5"/>
      <c r="BK918" s="5"/>
      <c r="BL918" s="5"/>
      <c r="BM918" s="8"/>
      <c r="BN918" s="8"/>
      <c r="BO918" s="7"/>
      <c r="BP918" s="5"/>
      <c r="BQ918" s="5"/>
      <c r="BR918" s="5"/>
      <c r="BS918" s="5"/>
      <c r="BT918" s="7"/>
      <c r="BU918" s="7"/>
      <c r="BV918" s="7"/>
      <c r="BW918" s="7"/>
      <c r="BX918" s="7"/>
      <c r="BY918" s="7"/>
      <c r="BZ918" s="7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8"/>
      <c r="CL918" s="5"/>
      <c r="CM918" s="5"/>
      <c r="CN918" s="8"/>
      <c r="CO918" s="5"/>
      <c r="CP918" s="5"/>
      <c r="CQ918" s="5"/>
      <c r="CR918" s="8"/>
      <c r="CS918" s="8"/>
      <c r="CT918" s="8"/>
      <c r="CU918" s="8"/>
      <c r="CV918" s="8"/>
      <c r="CW918" s="8"/>
      <c r="CX918" s="8"/>
      <c r="CY918" s="8"/>
      <c r="CZ918" s="8"/>
      <c r="DA918" s="8"/>
      <c r="DB918" s="8"/>
      <c r="DC918" s="8"/>
      <c r="DD918" s="8"/>
      <c r="DE918" s="8"/>
      <c r="DF918" s="8"/>
      <c r="DG918" s="8"/>
      <c r="DH918" s="8"/>
      <c r="DI918" s="8"/>
      <c r="DJ918" s="8"/>
      <c r="DK918" s="8"/>
      <c r="DL918" s="8"/>
      <c r="DM918" s="8"/>
      <c r="DN918" s="8"/>
      <c r="DO918" s="8"/>
      <c r="DP918" s="8"/>
      <c r="DQ918" s="8"/>
      <c r="DR918" s="8"/>
      <c r="DS918" s="8"/>
      <c r="DT918" s="8"/>
      <c r="DU918" s="8"/>
      <c r="DV918" s="8"/>
      <c r="DW918" s="8"/>
      <c r="DX918" s="8"/>
      <c r="DY918" s="8"/>
      <c r="DZ918" s="8"/>
      <c r="EA918" s="8"/>
      <c r="EB918" s="8"/>
      <c r="EC918" s="8"/>
      <c r="ED918" s="8"/>
      <c r="EE918" s="8"/>
      <c r="EF918" s="8"/>
      <c r="EG918" s="8"/>
      <c r="EH918" s="8"/>
      <c r="EI918" s="8"/>
      <c r="EJ918" s="8"/>
      <c r="EK918" s="8"/>
      <c r="EL918" s="8"/>
      <c r="EM918" s="8"/>
      <c r="EN918" s="8"/>
      <c r="EO918" s="8"/>
      <c r="EP918" s="8"/>
      <c r="EQ918" s="8"/>
      <c r="ER918" s="8"/>
      <c r="ES918" s="8"/>
      <c r="ET918" s="8"/>
      <c r="EU918" s="8"/>
      <c r="EV918" s="8"/>
      <c r="EW918" s="8"/>
      <c r="EX918" s="8"/>
      <c r="EY918" s="8"/>
      <c r="EZ918" s="8"/>
      <c r="FA918" s="8"/>
      <c r="FB918" s="8"/>
      <c r="FC918" s="8"/>
      <c r="FD918" s="8"/>
      <c r="FE918" s="8"/>
      <c r="FF918" s="8"/>
      <c r="FG918" s="8"/>
      <c r="FH918" s="8"/>
      <c r="FI918" s="8"/>
      <c r="FJ918" s="8"/>
    </row>
    <row r="919" spans="1:166" x14ac:dyDescent="0.25">
      <c r="A919" t="s">
        <v>156</v>
      </c>
      <c r="C919" s="6">
        <v>40225</v>
      </c>
      <c r="D919" s="5"/>
      <c r="E919" s="6"/>
      <c r="G919" s="5">
        <v>77</v>
      </c>
      <c r="H919" t="s">
        <v>115</v>
      </c>
      <c r="I919" s="7">
        <v>6.9</v>
      </c>
      <c r="J919">
        <v>750</v>
      </c>
      <c r="K919" s="5">
        <f t="shared" si="14"/>
        <v>193.23671497584542</v>
      </c>
      <c r="L919" s="5"/>
      <c r="M919" s="8"/>
      <c r="N919" s="7">
        <v>20.3</v>
      </c>
      <c r="O919" s="7"/>
      <c r="P919" s="7"/>
      <c r="Q919" s="5"/>
      <c r="R919" s="5"/>
      <c r="S919" s="5"/>
      <c r="T919" s="5"/>
      <c r="U919" s="5"/>
      <c r="V919" s="5"/>
      <c r="W919" s="5"/>
      <c r="X919" s="8"/>
      <c r="Y919" s="8"/>
      <c r="Z919" s="8"/>
      <c r="AA919" s="8"/>
      <c r="AB919" s="8"/>
      <c r="AC919" s="5"/>
      <c r="AD919" s="8"/>
      <c r="AE919" s="8"/>
      <c r="AF919" s="8"/>
      <c r="AG919" s="8"/>
      <c r="AH919" s="8"/>
      <c r="AI919" s="8"/>
      <c r="AJ919" s="5"/>
      <c r="AK919" s="8"/>
      <c r="AL919" s="8"/>
      <c r="AM919" s="8"/>
      <c r="AN919" s="8"/>
      <c r="AO919" s="8"/>
      <c r="AP919" s="8"/>
      <c r="AQ919" s="9"/>
      <c r="AR919" s="8"/>
      <c r="AS919" s="8"/>
      <c r="AT919" s="8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8"/>
      <c r="BJ919" s="5"/>
      <c r="BK919" s="5"/>
      <c r="BL919" s="5"/>
      <c r="BM919" s="8"/>
      <c r="BN919" s="8"/>
      <c r="BO919" s="7"/>
      <c r="BP919" s="5"/>
      <c r="BQ919" s="5"/>
      <c r="BR919" s="5"/>
      <c r="BS919" s="5"/>
      <c r="BT919" s="7"/>
      <c r="BU919" s="7"/>
      <c r="BV919" s="7"/>
      <c r="BW919" s="7"/>
      <c r="BX919" s="7"/>
      <c r="BY919" s="7"/>
      <c r="BZ919" s="7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8"/>
      <c r="CL919" s="5"/>
      <c r="CM919" s="5"/>
      <c r="CN919" s="8"/>
      <c r="CO919" s="5"/>
      <c r="CP919" s="5"/>
      <c r="CQ919" s="5"/>
      <c r="CR919" s="8"/>
      <c r="CS919" s="8"/>
      <c r="CT919" s="8"/>
      <c r="CU919" s="8"/>
      <c r="CV919" s="8"/>
      <c r="CW919" s="8"/>
      <c r="CX919" s="8"/>
      <c r="CY919" s="8"/>
      <c r="CZ919" s="8"/>
      <c r="DA919" s="8"/>
      <c r="DB919" s="8"/>
      <c r="DC919" s="8"/>
      <c r="DD919" s="8"/>
      <c r="DE919" s="8"/>
      <c r="DF919" s="8"/>
      <c r="DG919" s="8"/>
      <c r="DH919" s="8"/>
      <c r="DI919" s="8"/>
      <c r="DJ919" s="8"/>
      <c r="DK919" s="8"/>
      <c r="DL919" s="8"/>
      <c r="DM919" s="8"/>
      <c r="DN919" s="8"/>
      <c r="DO919" s="8"/>
      <c r="DP919" s="8"/>
      <c r="DQ919" s="8"/>
      <c r="DR919" s="8"/>
      <c r="DS919" s="8"/>
      <c r="DT919" s="8"/>
      <c r="DU919" s="8"/>
      <c r="DV919" s="8"/>
      <c r="DW919" s="8"/>
      <c r="DX919" s="8"/>
      <c r="DY919" s="8"/>
      <c r="DZ919" s="8"/>
      <c r="EA919" s="8"/>
      <c r="EB919" s="8"/>
      <c r="EC919" s="8"/>
      <c r="ED919" s="8"/>
      <c r="EE919" s="8"/>
      <c r="EF919" s="8"/>
      <c r="EG919" s="8"/>
      <c r="EH919" s="8"/>
      <c r="EI919" s="8"/>
      <c r="EJ919" s="8"/>
      <c r="EK919" s="8"/>
      <c r="EL919" s="8"/>
      <c r="EM919" s="8"/>
      <c r="EN919" s="8"/>
      <c r="EO919" s="8"/>
      <c r="EP919" s="8"/>
      <c r="EQ919" s="8"/>
      <c r="ER919" s="8"/>
      <c r="ES919" s="8"/>
      <c r="ET919" s="8"/>
      <c r="EU919" s="8"/>
      <c r="EV919" s="8"/>
      <c r="EW919" s="8"/>
      <c r="EX919" s="8"/>
      <c r="EY919" s="8"/>
      <c r="EZ919" s="8"/>
      <c r="FA919" s="8"/>
      <c r="FB919" s="8"/>
      <c r="FC919" s="8"/>
      <c r="FD919" s="8"/>
      <c r="FE919" s="8"/>
      <c r="FF919" s="8"/>
      <c r="FG919" s="8"/>
      <c r="FH919" s="8"/>
      <c r="FI919" s="8"/>
      <c r="FJ919" s="8"/>
    </row>
    <row r="920" spans="1:166" x14ac:dyDescent="0.25">
      <c r="A920" t="s">
        <v>156</v>
      </c>
      <c r="C920" s="6">
        <v>40226</v>
      </c>
      <c r="D920" s="5"/>
      <c r="E920" s="6"/>
      <c r="F920" s="14"/>
      <c r="G920" s="5">
        <v>78</v>
      </c>
      <c r="H920" t="s">
        <v>115</v>
      </c>
      <c r="I920" s="7">
        <v>6.9</v>
      </c>
      <c r="J920">
        <v>750</v>
      </c>
      <c r="K920" s="5">
        <f t="shared" si="14"/>
        <v>193.23671497584542</v>
      </c>
      <c r="L920" s="5"/>
      <c r="M920" s="8"/>
      <c r="N920" s="8"/>
      <c r="O920" s="8"/>
      <c r="P920" s="8"/>
      <c r="Q920" s="5"/>
      <c r="R920" s="5"/>
      <c r="S920" s="5"/>
      <c r="T920" s="5"/>
      <c r="U920" s="5"/>
      <c r="V920" s="5"/>
      <c r="W920" s="5"/>
      <c r="X920" s="8"/>
      <c r="Y920" s="8"/>
      <c r="Z920" s="8"/>
      <c r="AA920" s="8"/>
      <c r="AB920" s="8"/>
      <c r="AC920" s="5">
        <v>351.43070989556099</v>
      </c>
      <c r="AD920" s="8"/>
      <c r="AE920" s="8"/>
      <c r="AF920" s="8"/>
      <c r="AG920" s="8"/>
      <c r="AH920" s="8"/>
      <c r="AI920" s="8"/>
      <c r="AJ920" s="5">
        <v>249.42617311444923</v>
      </c>
      <c r="AK920" s="8">
        <v>3.875142657841657</v>
      </c>
      <c r="AL920" s="8"/>
      <c r="AM920" s="8"/>
      <c r="AN920" s="8"/>
      <c r="AO920" s="8"/>
      <c r="AP920" s="8"/>
      <c r="AQ920" s="9">
        <f>AK920/AJ920</f>
        <v>1.5536231059695357E-2</v>
      </c>
      <c r="AR920" s="8"/>
      <c r="AS920" s="8"/>
      <c r="AT920" s="8"/>
      <c r="AU920" s="5">
        <v>8.2662138529542055</v>
      </c>
      <c r="AV920" s="5"/>
      <c r="AW920" s="5"/>
      <c r="AX920" s="5"/>
      <c r="AY920" s="5">
        <v>157.99065362361523</v>
      </c>
      <c r="AZ920" s="5"/>
      <c r="BA920" s="5"/>
      <c r="BB920" s="5"/>
      <c r="BC920" s="5"/>
      <c r="BD920" s="5"/>
      <c r="BE920" s="5"/>
      <c r="BF920" s="5">
        <v>0</v>
      </c>
      <c r="BG920" s="5">
        <v>0</v>
      </c>
      <c r="BH920" s="5">
        <v>166.25686747656943</v>
      </c>
      <c r="BI920" s="8"/>
      <c r="BJ920" s="5"/>
      <c r="BK920" s="5">
        <f>AC920+AJ920+BH920</f>
        <v>767.11375048657965</v>
      </c>
      <c r="BL920" s="5"/>
      <c r="BM920" s="8">
        <f>BH920/BK920</f>
        <v>0.21673039672553493</v>
      </c>
      <c r="BN920" s="8"/>
      <c r="BO920" s="7"/>
      <c r="BP920" s="5"/>
      <c r="BQ920" s="5"/>
      <c r="BR920" s="5"/>
      <c r="BS920" s="5"/>
      <c r="BT920" s="7"/>
      <c r="BU920" s="7"/>
      <c r="BV920" s="7"/>
      <c r="BW920" s="7"/>
      <c r="BX920" s="8">
        <f>AC920/BK920</f>
        <v>0.45812072808321941</v>
      </c>
      <c r="BY920" s="8">
        <f>AJ920/BK920</f>
        <v>0.32514887519124563</v>
      </c>
      <c r="BZ920" s="8">
        <f>BH920/BK920</f>
        <v>0.21673039672553493</v>
      </c>
      <c r="CA920" s="5">
        <f>CB920+CC920+CD920+CI920</f>
        <v>233.63860420839077</v>
      </c>
      <c r="CB920" s="5">
        <v>132.85625016927781</v>
      </c>
      <c r="CC920" s="5">
        <v>100.78235403911296</v>
      </c>
      <c r="CD920" s="5">
        <v>0</v>
      </c>
      <c r="CE920" s="5"/>
      <c r="CF920" s="5"/>
      <c r="CG920" s="5"/>
      <c r="CH920" s="5"/>
      <c r="CI920" s="5">
        <v>0</v>
      </c>
      <c r="CJ920" s="5"/>
      <c r="CK920" s="8"/>
      <c r="CL920" s="5"/>
      <c r="CM920" s="5"/>
      <c r="CN920" s="8"/>
      <c r="CO920" s="5"/>
      <c r="CP920" s="5"/>
      <c r="CQ920" s="5"/>
      <c r="CR920" s="8"/>
      <c r="CS920" s="8"/>
      <c r="CT920" s="8"/>
      <c r="CU920" s="8"/>
      <c r="CV920" s="8"/>
      <c r="CW920" s="8"/>
      <c r="CX920" s="8"/>
      <c r="CY920" s="8"/>
      <c r="CZ920" s="8"/>
      <c r="DA920" s="8"/>
      <c r="DB920" s="8"/>
      <c r="DC920" s="8"/>
      <c r="DD920" s="8"/>
      <c r="DE920" s="8"/>
      <c r="DF920" s="8"/>
      <c r="DG920" s="8"/>
      <c r="DH920" s="8"/>
      <c r="DI920" s="8"/>
      <c r="DJ920" s="8"/>
      <c r="DK920" s="8"/>
      <c r="DL920" s="8"/>
      <c r="DM920" s="8"/>
      <c r="DN920" s="8"/>
      <c r="DO920" s="8"/>
      <c r="DP920" s="8"/>
      <c r="DQ920" s="8"/>
      <c r="DR920" s="8"/>
      <c r="DS920" s="8"/>
      <c r="DT920" s="8"/>
      <c r="DU920" s="8"/>
      <c r="DV920" s="8"/>
      <c r="DW920" s="8"/>
      <c r="DX920" s="8"/>
      <c r="DY920" s="8"/>
      <c r="DZ920" s="8"/>
      <c r="EA920" s="8"/>
      <c r="EB920" s="8"/>
      <c r="EC920" s="8"/>
      <c r="ED920" s="8"/>
      <c r="EE920" s="8"/>
      <c r="EF920" s="8"/>
      <c r="EG920" s="8"/>
      <c r="EH920" s="8"/>
      <c r="EI920" s="8"/>
      <c r="EJ920" s="8"/>
      <c r="EK920" s="8"/>
      <c r="EL920" s="8"/>
      <c r="EM920" s="8"/>
      <c r="EN920" s="8"/>
      <c r="EO920" s="8"/>
      <c r="EP920" s="8"/>
      <c r="EQ920" s="8"/>
      <c r="ER920" s="8"/>
      <c r="ES920" s="8"/>
      <c r="ET920" s="8"/>
      <c r="EU920" s="8"/>
      <c r="EV920" s="8"/>
      <c r="EW920" s="8"/>
      <c r="EX920" s="8"/>
      <c r="EY920" s="8"/>
      <c r="EZ920" s="8"/>
      <c r="FA920" s="8"/>
      <c r="FB920" s="8"/>
      <c r="FC920" s="8"/>
      <c r="FD920" s="8"/>
      <c r="FE920" s="8"/>
      <c r="FF920" s="8"/>
      <c r="FG920" s="8"/>
      <c r="FH920" s="8"/>
      <c r="FI920" s="8"/>
      <c r="FJ920" s="8"/>
    </row>
    <row r="921" spans="1:166" x14ac:dyDescent="0.25">
      <c r="A921" t="s">
        <v>156</v>
      </c>
      <c r="C921" s="6">
        <v>40233</v>
      </c>
      <c r="D921" s="5"/>
      <c r="E921" s="6"/>
      <c r="G921" s="5">
        <v>85</v>
      </c>
      <c r="H921" t="s">
        <v>115</v>
      </c>
      <c r="I921" s="7">
        <v>6.9</v>
      </c>
      <c r="J921">
        <v>750</v>
      </c>
      <c r="K921" s="5">
        <f t="shared" si="14"/>
        <v>193.23671497584542</v>
      </c>
      <c r="L921" s="5"/>
      <c r="M921" s="8"/>
      <c r="N921" s="7">
        <v>20.9</v>
      </c>
      <c r="O921" s="7"/>
      <c r="P921" s="7"/>
      <c r="Q921" s="5"/>
      <c r="R921" s="5"/>
      <c r="S921" s="5"/>
      <c r="T921" s="5"/>
      <c r="U921" s="5"/>
      <c r="V921" s="5"/>
      <c r="W921" s="5"/>
      <c r="X921" s="8"/>
      <c r="Y921" s="8"/>
      <c r="Z921" s="8"/>
      <c r="AA921" s="8"/>
      <c r="AB921" s="8"/>
      <c r="AC921" s="5"/>
      <c r="AD921" s="8"/>
      <c r="AE921" s="8"/>
      <c r="AF921" s="8"/>
      <c r="AG921" s="8"/>
      <c r="AH921" s="8"/>
      <c r="AI921" s="8"/>
      <c r="AJ921" s="5"/>
      <c r="AK921" s="8"/>
      <c r="AL921" s="8"/>
      <c r="AM921" s="8"/>
      <c r="AN921" s="8"/>
      <c r="AO921" s="8"/>
      <c r="AP921" s="8"/>
      <c r="AQ921" s="9"/>
      <c r="AR921" s="8"/>
      <c r="AS921" s="8"/>
      <c r="AT921" s="8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8"/>
      <c r="BJ921" s="5"/>
      <c r="BK921" s="5"/>
      <c r="BL921" s="5"/>
      <c r="BM921" s="8"/>
      <c r="BN921" s="8"/>
      <c r="BO921" s="7"/>
      <c r="BP921" s="5"/>
      <c r="BQ921" s="5"/>
      <c r="BR921" s="5"/>
      <c r="BS921" s="5"/>
      <c r="BT921" s="7"/>
      <c r="BU921" s="7"/>
      <c r="BV921" s="7"/>
      <c r="BW921" s="7"/>
      <c r="BX921" s="7"/>
      <c r="BY921" s="7"/>
      <c r="BZ921" s="7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8"/>
      <c r="CL921" s="5"/>
      <c r="CM921" s="5"/>
      <c r="CN921" s="8"/>
      <c r="CO921" s="5"/>
      <c r="CP921" s="5"/>
      <c r="CQ921" s="5"/>
      <c r="CR921" s="8"/>
      <c r="CS921" s="8"/>
      <c r="CT921" s="8"/>
      <c r="CU921" s="8"/>
      <c r="CV921" s="8"/>
      <c r="CW921" s="8"/>
      <c r="CX921" s="8"/>
      <c r="CY921" s="8"/>
      <c r="CZ921" s="8"/>
      <c r="DA921" s="8"/>
      <c r="DB921" s="8"/>
      <c r="DC921" s="8"/>
      <c r="DD921" s="8"/>
      <c r="DE921" s="8"/>
      <c r="DF921" s="8"/>
      <c r="DG921" s="8"/>
      <c r="DH921" s="8"/>
      <c r="DI921" s="8"/>
      <c r="DJ921" s="8"/>
      <c r="DK921" s="8"/>
      <c r="DL921" s="8"/>
      <c r="DM921" s="8"/>
      <c r="DN921" s="8"/>
      <c r="DO921" s="8"/>
      <c r="DP921" s="8"/>
      <c r="DQ921" s="8"/>
      <c r="DR921" s="8"/>
      <c r="DS921" s="8"/>
      <c r="DT921" s="8"/>
      <c r="DU921" s="8"/>
      <c r="DV921" s="8"/>
      <c r="DW921" s="8"/>
      <c r="DX921" s="8"/>
      <c r="DY921" s="8"/>
      <c r="DZ921" s="8"/>
      <c r="EA921" s="8"/>
      <c r="EB921" s="8"/>
      <c r="EC921" s="8"/>
      <c r="ED921" s="8"/>
      <c r="EE921" s="8"/>
      <c r="EF921" s="8"/>
      <c r="EG921" s="8"/>
      <c r="EH921" s="8"/>
      <c r="EI921" s="8"/>
      <c r="EJ921" s="8"/>
      <c r="EK921" s="8"/>
      <c r="EL921" s="8"/>
      <c r="EM921" s="8"/>
      <c r="EN921" s="8"/>
      <c r="EO921" s="8"/>
      <c r="EP921" s="8"/>
      <c r="EQ921" s="8"/>
      <c r="ER921" s="8"/>
      <c r="ES921" s="8"/>
      <c r="ET921" s="8"/>
      <c r="EU921" s="8"/>
      <c r="EV921" s="8"/>
      <c r="EW921" s="8"/>
      <c r="EX921" s="8"/>
      <c r="EY921" s="8"/>
      <c r="EZ921" s="8"/>
      <c r="FA921" s="8"/>
      <c r="FB921" s="8"/>
      <c r="FC921" s="8"/>
      <c r="FD921" s="8"/>
      <c r="FE921" s="8"/>
      <c r="FF921" s="8"/>
      <c r="FG921" s="8"/>
      <c r="FH921" s="8"/>
      <c r="FI921" s="8"/>
      <c r="FJ921" s="8"/>
    </row>
    <row r="922" spans="1:166" x14ac:dyDescent="0.25">
      <c r="A922" t="s">
        <v>156</v>
      </c>
      <c r="C922" s="6">
        <v>40240</v>
      </c>
      <c r="D922" s="5">
        <v>6</v>
      </c>
      <c r="E922" s="6" t="s">
        <v>239</v>
      </c>
      <c r="F922" t="s">
        <v>89</v>
      </c>
      <c r="G922" s="5">
        <v>92</v>
      </c>
      <c r="H922" t="s">
        <v>115</v>
      </c>
      <c r="I922" s="7">
        <v>6.9</v>
      </c>
      <c r="J922">
        <v>750</v>
      </c>
      <c r="K922" s="5">
        <f t="shared" si="14"/>
        <v>193.23671497584542</v>
      </c>
      <c r="L922" s="5"/>
      <c r="M922" s="8"/>
      <c r="N922" s="8"/>
      <c r="O922" s="8"/>
      <c r="P922" s="8"/>
      <c r="Q922" s="5"/>
      <c r="R922" s="5"/>
      <c r="S922" s="5"/>
      <c r="T922" s="5"/>
      <c r="U922" s="5"/>
      <c r="V922" s="5"/>
      <c r="W922" s="5"/>
      <c r="X922" s="8"/>
      <c r="Y922" s="8"/>
      <c r="Z922" s="8"/>
      <c r="AA922" s="8"/>
      <c r="AB922" s="8"/>
      <c r="AC922" s="5"/>
      <c r="AD922" s="8"/>
      <c r="AE922" s="8"/>
      <c r="AF922" s="8"/>
      <c r="AG922" s="8"/>
      <c r="AH922" s="8"/>
      <c r="AI922" s="8"/>
      <c r="AJ922" s="5"/>
      <c r="AK922" s="8"/>
      <c r="AL922" s="8"/>
      <c r="AM922" s="8"/>
      <c r="AN922" s="8"/>
      <c r="AO922" s="8"/>
      <c r="AP922" s="8"/>
      <c r="AQ922" s="9"/>
      <c r="AR922" s="8"/>
      <c r="AS922" s="8"/>
      <c r="AT922" s="8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8"/>
      <c r="BJ922" s="5"/>
      <c r="BK922" s="5"/>
      <c r="BL922" s="5"/>
      <c r="BM922" s="8"/>
      <c r="BN922" s="8"/>
      <c r="BO922" s="7"/>
      <c r="BP922" s="5"/>
      <c r="BQ922" s="5"/>
      <c r="BR922" s="5"/>
      <c r="BS922" s="5"/>
      <c r="BT922" s="7"/>
      <c r="BU922" s="7"/>
      <c r="BV922" s="7"/>
      <c r="BW922" s="7"/>
      <c r="BX922" s="7"/>
      <c r="BY922" s="7"/>
      <c r="BZ922" s="7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8"/>
      <c r="CL922" s="5"/>
      <c r="CM922" s="5"/>
      <c r="CN922" s="8"/>
      <c r="CO922" s="5"/>
      <c r="CP922" s="5"/>
      <c r="CQ922" s="5"/>
      <c r="CR922" s="8"/>
      <c r="CS922" s="8"/>
      <c r="CT922" s="8"/>
      <c r="CU922" s="8"/>
      <c r="CV922" s="8"/>
      <c r="CW922" s="8"/>
      <c r="CX922" s="8"/>
      <c r="CY922" s="8"/>
      <c r="CZ922" s="8"/>
      <c r="DA922" s="8"/>
      <c r="DB922" s="8"/>
      <c r="DC922" s="8"/>
      <c r="DD922" s="8"/>
      <c r="DE922" s="8"/>
      <c r="DF922" s="8"/>
      <c r="DG922" s="8"/>
      <c r="DH922" s="8"/>
      <c r="DI922" s="8"/>
      <c r="DJ922" s="8"/>
      <c r="DK922" s="8"/>
      <c r="DL922" s="8"/>
      <c r="DM922" s="8"/>
      <c r="DN922" s="8"/>
      <c r="DO922" s="8"/>
      <c r="DP922" s="8"/>
      <c r="DQ922" s="8"/>
      <c r="DR922" s="8"/>
      <c r="DS922" s="8"/>
      <c r="DT922" s="8"/>
      <c r="DU922" s="8"/>
      <c r="DV922" s="8"/>
      <c r="DW922" s="8"/>
      <c r="DX922" s="8"/>
      <c r="DY922" s="8"/>
      <c r="DZ922" s="8"/>
      <c r="EA922" s="8"/>
      <c r="EB922" s="8"/>
      <c r="EC922" s="8"/>
      <c r="ED922" s="8"/>
      <c r="EE922" s="8"/>
      <c r="EF922" s="8"/>
      <c r="EG922" s="8"/>
      <c r="EH922" s="8"/>
      <c r="EI922" s="8"/>
      <c r="EJ922" s="8"/>
      <c r="EK922" s="8"/>
      <c r="EL922" s="8"/>
      <c r="EM922" s="8"/>
      <c r="EN922" s="8"/>
      <c r="EO922" s="8"/>
      <c r="EP922" s="8"/>
      <c r="EQ922" s="8"/>
      <c r="ER922" s="8"/>
      <c r="ES922" s="8"/>
      <c r="ET922" s="8"/>
      <c r="EU922" s="8"/>
      <c r="EV922" s="8"/>
      <c r="EW922" s="8"/>
      <c r="EX922" s="8"/>
      <c r="EY922" s="8"/>
      <c r="EZ922" s="8"/>
      <c r="FA922" s="8"/>
      <c r="FB922" s="8"/>
      <c r="FC922" s="8"/>
      <c r="FD922" s="8"/>
      <c r="FE922" s="8"/>
      <c r="FF922" s="8"/>
      <c r="FG922" s="8"/>
      <c r="FH922" s="8"/>
      <c r="FI922" s="8"/>
      <c r="FJ922" s="8"/>
    </row>
    <row r="923" spans="1:166" x14ac:dyDescent="0.25">
      <c r="A923" t="s">
        <v>156</v>
      </c>
      <c r="C923" s="6">
        <v>40246</v>
      </c>
      <c r="D923" s="5">
        <v>8</v>
      </c>
      <c r="E923" t="s">
        <v>208</v>
      </c>
      <c r="F923" t="s">
        <v>14</v>
      </c>
      <c r="G923" s="5">
        <v>98</v>
      </c>
      <c r="H923" t="s">
        <v>115</v>
      </c>
      <c r="I923" s="7">
        <v>6.9</v>
      </c>
      <c r="J923">
        <v>750</v>
      </c>
      <c r="K923" s="5">
        <f t="shared" si="14"/>
        <v>193.23671497584542</v>
      </c>
      <c r="L923" s="5"/>
      <c r="M923" s="8"/>
      <c r="N923" s="8"/>
      <c r="O923" s="8"/>
      <c r="P923" s="8"/>
      <c r="Q923" s="5"/>
      <c r="R923" s="5"/>
      <c r="S923" s="5"/>
      <c r="T923" s="5"/>
      <c r="U923" s="5">
        <v>98</v>
      </c>
      <c r="V923" s="5"/>
      <c r="W923" s="5"/>
      <c r="X923" s="8"/>
      <c r="Y923" s="8"/>
      <c r="Z923" s="8"/>
      <c r="AA923" s="8"/>
      <c r="AB923" s="8"/>
      <c r="AC923" s="5"/>
      <c r="AD923" s="8"/>
      <c r="AE923" s="8"/>
      <c r="AF923" s="8"/>
      <c r="AG923" s="8"/>
      <c r="AH923" s="8"/>
      <c r="AI923" s="8"/>
      <c r="AJ923" s="5"/>
      <c r="AK923" s="8"/>
      <c r="AL923" s="8"/>
      <c r="AM923" s="8"/>
      <c r="AN923" s="8"/>
      <c r="AO923" s="8"/>
      <c r="AP923" s="8"/>
      <c r="AQ923" s="9"/>
      <c r="AR923" s="8"/>
      <c r="AS923" s="8"/>
      <c r="AT923" s="8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8"/>
      <c r="BJ923" s="5"/>
      <c r="BK923" s="5"/>
      <c r="BL923" s="5"/>
      <c r="BM923" s="8"/>
      <c r="BN923" s="8"/>
      <c r="BO923" s="7"/>
      <c r="BP923" s="5"/>
      <c r="BQ923" s="5"/>
      <c r="BR923" s="5"/>
      <c r="BS923" s="5"/>
      <c r="BT923" s="7"/>
      <c r="BU923" s="7"/>
      <c r="BV923" s="7"/>
      <c r="BW923" s="7"/>
      <c r="BX923" s="7"/>
      <c r="BY923" s="7"/>
      <c r="BZ923" s="7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8"/>
      <c r="CL923" s="5"/>
      <c r="CM923" s="5"/>
      <c r="CN923" s="8"/>
      <c r="CO923" s="5"/>
      <c r="CP923" s="5"/>
      <c r="CQ923" s="5"/>
      <c r="CR923" s="8"/>
      <c r="CS923" s="8"/>
      <c r="CT923" s="8"/>
      <c r="CU923" s="8"/>
      <c r="CV923" s="8"/>
      <c r="CW923" s="8"/>
      <c r="CX923" s="8"/>
      <c r="CY923" s="8"/>
      <c r="CZ923" s="8"/>
      <c r="DA923" s="8"/>
      <c r="DB923" s="8"/>
      <c r="DC923" s="8"/>
      <c r="DD923" s="8"/>
      <c r="DE923" s="8"/>
      <c r="DF923" s="8"/>
      <c r="DG923" s="8"/>
      <c r="DH923" s="8"/>
      <c r="DI923" s="8"/>
      <c r="DJ923" s="8"/>
      <c r="DK923" s="8"/>
      <c r="DL923" s="8"/>
      <c r="DM923" s="8"/>
      <c r="DN923" s="8"/>
      <c r="DO923" s="8"/>
      <c r="DP923" s="8"/>
      <c r="DQ923" s="8"/>
      <c r="DR923" s="8"/>
      <c r="DS923" s="8"/>
      <c r="DT923" s="8"/>
      <c r="DU923" s="8"/>
      <c r="DV923" s="8"/>
      <c r="DW923" s="8"/>
      <c r="DX923" s="8"/>
      <c r="DY923" s="8"/>
      <c r="DZ923" s="8"/>
      <c r="EA923" s="8"/>
      <c r="EB923" s="8"/>
      <c r="EC923" s="8"/>
      <c r="ED923" s="8"/>
      <c r="EE923" s="8"/>
      <c r="EF923" s="8"/>
      <c r="EG923" s="8"/>
      <c r="EH923" s="8"/>
      <c r="EI923" s="8"/>
      <c r="EJ923" s="8"/>
      <c r="EK923" s="8"/>
      <c r="EL923" s="8"/>
      <c r="EM923" s="8"/>
      <c r="EN923" s="8"/>
      <c r="EO923" s="8"/>
      <c r="EP923" s="8"/>
      <c r="EQ923" s="8"/>
      <c r="ER923" s="8"/>
      <c r="ES923" s="8"/>
      <c r="ET923" s="8"/>
      <c r="EU923" s="8"/>
      <c r="EV923" s="8"/>
      <c r="EW923" s="8"/>
      <c r="EX923" s="8"/>
      <c r="EY923" s="8"/>
      <c r="EZ923" s="8"/>
      <c r="FA923" s="8"/>
      <c r="FB923" s="8"/>
      <c r="FC923" s="8"/>
      <c r="FD923" s="8"/>
      <c r="FE923" s="8"/>
      <c r="FF923" s="8"/>
      <c r="FG923" s="8"/>
      <c r="FH923" s="8"/>
      <c r="FI923" s="8"/>
      <c r="FJ923" s="8"/>
    </row>
    <row r="924" spans="1:166" x14ac:dyDescent="0.25">
      <c r="A924" t="s">
        <v>156</v>
      </c>
      <c r="C924" s="6">
        <v>40247</v>
      </c>
      <c r="D924" s="5"/>
      <c r="E924" s="6"/>
      <c r="F924" s="14"/>
      <c r="G924" s="5">
        <v>99</v>
      </c>
      <c r="H924" t="s">
        <v>115</v>
      </c>
      <c r="I924" s="7">
        <v>6.9</v>
      </c>
      <c r="J924">
        <v>750</v>
      </c>
      <c r="K924" s="5">
        <f t="shared" si="14"/>
        <v>193.23671497584542</v>
      </c>
      <c r="L924" s="5"/>
      <c r="M924" s="8"/>
      <c r="N924" s="7">
        <v>21.75</v>
      </c>
      <c r="O924" s="7"/>
      <c r="P924" s="7"/>
      <c r="Q924" s="5"/>
      <c r="R924" s="5"/>
      <c r="S924" s="5"/>
      <c r="T924" s="5"/>
      <c r="U924" s="5"/>
      <c r="V924" s="5"/>
      <c r="W924" s="5"/>
      <c r="X924" s="8"/>
      <c r="Y924" s="8"/>
      <c r="Z924" s="8"/>
      <c r="AA924" s="8"/>
      <c r="AB924" s="8"/>
      <c r="AC924" s="5">
        <v>335.81023027801575</v>
      </c>
      <c r="AD924" s="8"/>
      <c r="AE924" s="8"/>
      <c r="AF924" s="8"/>
      <c r="AG924" s="8"/>
      <c r="AH924" s="8"/>
      <c r="AI924" s="8"/>
      <c r="AJ924" s="5">
        <v>198.03514530905159</v>
      </c>
      <c r="AK924" s="8">
        <v>2.690182568971502</v>
      </c>
      <c r="AL924" s="8"/>
      <c r="AM924" s="8"/>
      <c r="AN924" s="8"/>
      <c r="AO924" s="8"/>
      <c r="AP924" s="8"/>
      <c r="AQ924" s="9">
        <f>AK924/AJ924</f>
        <v>1.3584369404598517E-2</v>
      </c>
      <c r="AR924" s="8"/>
      <c r="AS924" s="8"/>
      <c r="AT924" s="8"/>
      <c r="AU924" s="5">
        <v>2.0544478863517193</v>
      </c>
      <c r="AV924" s="5"/>
      <c r="AW924" s="5"/>
      <c r="AX924" s="5"/>
      <c r="AY924" s="5">
        <v>385.01866709547028</v>
      </c>
      <c r="AZ924" s="5"/>
      <c r="BA924" s="5"/>
      <c r="BB924" s="5"/>
      <c r="BC924" s="5"/>
      <c r="BD924" s="5"/>
      <c r="BE924" s="5"/>
      <c r="BF924" s="5">
        <v>2.9955111578894611</v>
      </c>
      <c r="BG924" s="5">
        <v>0</v>
      </c>
      <c r="BH924" s="5">
        <v>390.06862613971145</v>
      </c>
      <c r="BI924" s="8"/>
      <c r="BJ924" s="5"/>
      <c r="BK924" s="5">
        <f>AC924+AJ924+BH924</f>
        <v>923.91400172677879</v>
      </c>
      <c r="BL924" s="5"/>
      <c r="BM924" s="8">
        <f>BH924/BK924</f>
        <v>0.42219148688154973</v>
      </c>
      <c r="BN924" s="8"/>
      <c r="BO924" s="7"/>
      <c r="BP924" s="5"/>
      <c r="BQ924" s="5"/>
      <c r="BR924" s="5"/>
      <c r="BS924" s="5"/>
      <c r="BT924" s="7"/>
      <c r="BU924" s="7"/>
      <c r="BV924" s="7"/>
      <c r="BW924" s="7"/>
      <c r="BX924" s="8">
        <f>AC924/BK924</f>
        <v>0.36346481344626491</v>
      </c>
      <c r="BY924" s="8">
        <f>AJ924/BK924</f>
        <v>0.21434369967218533</v>
      </c>
      <c r="BZ924" s="8">
        <f>BH924/BK924</f>
        <v>0.42219148688154973</v>
      </c>
      <c r="CA924" s="5">
        <f>CB924+CC924+CD924+CI924</f>
        <v>149.96797264315543</v>
      </c>
      <c r="CB924" s="5">
        <v>24.141876493145265</v>
      </c>
      <c r="CC924" s="5">
        <v>112.82544525389044</v>
      </c>
      <c r="CD924" s="5">
        <v>0</v>
      </c>
      <c r="CE924" s="5"/>
      <c r="CF924" s="5"/>
      <c r="CG924" s="5"/>
      <c r="CH924" s="5"/>
      <c r="CI924" s="5">
        <v>13.000650896119749</v>
      </c>
      <c r="CJ924" s="5"/>
      <c r="CK924" s="8"/>
      <c r="CL924" s="5"/>
      <c r="CM924" s="5"/>
      <c r="CN924" s="8"/>
      <c r="CO924" s="5"/>
      <c r="CP924" s="5"/>
      <c r="CQ924" s="5"/>
      <c r="CR924" s="8"/>
      <c r="CS924" s="8"/>
      <c r="CT924" s="8"/>
      <c r="CU924" s="8"/>
      <c r="CV924" s="8"/>
      <c r="CW924" s="8"/>
      <c r="CX924" s="8"/>
      <c r="CY924" s="8"/>
      <c r="CZ924" s="8"/>
      <c r="DA924" s="8"/>
      <c r="DB924" s="8"/>
      <c r="DC924" s="8"/>
      <c r="DD924" s="8"/>
      <c r="DE924" s="8"/>
      <c r="DF924" s="8"/>
      <c r="DG924" s="8"/>
      <c r="DH924" s="8"/>
      <c r="DI924" s="8"/>
      <c r="DJ924" s="8"/>
      <c r="DK924" s="8"/>
      <c r="DL924" s="8"/>
      <c r="DM924" s="8"/>
      <c r="DN924" s="8"/>
      <c r="DO924" s="8"/>
      <c r="DP924" s="8"/>
      <c r="DQ924" s="8"/>
      <c r="DR924" s="8"/>
      <c r="DS924" s="8"/>
      <c r="DT924" s="8"/>
      <c r="DU924" s="8"/>
      <c r="DV924" s="8"/>
      <c r="DW924" s="8"/>
      <c r="DX924" s="8"/>
      <c r="DY924" s="8"/>
      <c r="DZ924" s="8"/>
      <c r="EA924" s="8"/>
      <c r="EB924" s="8"/>
      <c r="EC924" s="8"/>
      <c r="ED924" s="8"/>
      <c r="EE924" s="8"/>
      <c r="EF924" s="8"/>
      <c r="EG924" s="8"/>
      <c r="EH924" s="8"/>
      <c r="EI924" s="8"/>
      <c r="EJ924" s="8"/>
      <c r="EK924" s="8"/>
      <c r="EL924" s="8"/>
      <c r="EM924" s="8"/>
      <c r="EN924" s="8"/>
      <c r="EO924" s="8"/>
      <c r="EP924" s="8"/>
      <c r="EQ924" s="8"/>
      <c r="ER924" s="8"/>
      <c r="ES924" s="8"/>
      <c r="ET924" s="8"/>
      <c r="EU924" s="8"/>
      <c r="EV924" s="8"/>
      <c r="EW924" s="8"/>
      <c r="EX924" s="8"/>
      <c r="EY924" s="8"/>
      <c r="EZ924" s="8"/>
      <c r="FA924" s="8"/>
      <c r="FB924" s="8"/>
      <c r="FC924" s="8"/>
      <c r="FD924" s="8"/>
      <c r="FE924" s="8"/>
      <c r="FF924" s="8"/>
      <c r="FG924" s="8"/>
      <c r="FH924" s="8"/>
      <c r="FI924" s="8"/>
      <c r="FJ924" s="8"/>
    </row>
    <row r="925" spans="1:166" x14ac:dyDescent="0.25">
      <c r="A925" t="s">
        <v>156</v>
      </c>
      <c r="C925" s="6">
        <v>40262</v>
      </c>
      <c r="D925" s="5"/>
      <c r="E925" s="6"/>
      <c r="G925" s="5">
        <v>114</v>
      </c>
      <c r="H925" t="s">
        <v>115</v>
      </c>
      <c r="I925" s="7">
        <v>6.9</v>
      </c>
      <c r="J925">
        <v>750</v>
      </c>
      <c r="K925" s="5">
        <f t="shared" si="14"/>
        <v>193.23671497584542</v>
      </c>
      <c r="L925" s="5"/>
      <c r="M925" s="8"/>
      <c r="N925" s="7">
        <v>23.8</v>
      </c>
      <c r="O925" s="7"/>
      <c r="P925" s="7"/>
      <c r="Q925" s="5"/>
      <c r="R925" s="5"/>
      <c r="S925" s="5"/>
      <c r="T925" s="5"/>
      <c r="U925" s="5"/>
      <c r="V925" s="5"/>
      <c r="W925" s="5"/>
      <c r="X925" s="8"/>
      <c r="Y925" s="8"/>
      <c r="Z925" s="8"/>
      <c r="AA925" s="8"/>
      <c r="AB925" s="8"/>
      <c r="AC925" s="5"/>
      <c r="AD925" s="8"/>
      <c r="AE925" s="8"/>
      <c r="AF925" s="8"/>
      <c r="AG925" s="8"/>
      <c r="AH925" s="8"/>
      <c r="AI925" s="8"/>
      <c r="AJ925" s="5"/>
      <c r="AK925" s="8"/>
      <c r="AL925" s="8"/>
      <c r="AM925" s="8"/>
      <c r="AN925" s="8"/>
      <c r="AO925" s="8"/>
      <c r="AP925" s="8"/>
      <c r="AQ925" s="9"/>
      <c r="AR925" s="8"/>
      <c r="AS925" s="8"/>
      <c r="AT925" s="8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8"/>
      <c r="BJ925" s="5"/>
      <c r="BK925" s="5"/>
      <c r="BL925" s="5"/>
      <c r="BM925" s="8"/>
      <c r="BN925" s="8"/>
      <c r="BO925" s="7"/>
      <c r="BP925" s="5"/>
      <c r="BQ925" s="5"/>
      <c r="BR925" s="5"/>
      <c r="BS925" s="5"/>
      <c r="BT925" s="7"/>
      <c r="BU925" s="7"/>
      <c r="BV925" s="7"/>
      <c r="BW925" s="7"/>
      <c r="BX925" s="7"/>
      <c r="BY925" s="7"/>
      <c r="BZ925" s="7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8"/>
      <c r="CL925" s="5"/>
      <c r="CM925" s="5"/>
      <c r="CN925" s="8"/>
      <c r="CO925" s="5"/>
      <c r="CP925" s="5"/>
      <c r="CQ925" s="5"/>
      <c r="CR925" s="8"/>
      <c r="CS925" s="8"/>
      <c r="CT925" s="8"/>
      <c r="CU925" s="8"/>
      <c r="CV925" s="8"/>
      <c r="CW925" s="8"/>
      <c r="CX925" s="8"/>
      <c r="CY925" s="8"/>
      <c r="CZ925" s="8"/>
      <c r="DA925" s="8"/>
      <c r="DB925" s="8"/>
      <c r="DC925" s="8"/>
      <c r="DD925" s="8"/>
      <c r="DE925" s="8"/>
      <c r="DF925" s="8"/>
      <c r="DG925" s="8"/>
      <c r="DH925" s="8"/>
      <c r="DI925" s="8"/>
      <c r="DJ925" s="8"/>
      <c r="DK925" s="8"/>
      <c r="DL925" s="8"/>
      <c r="DM925" s="8"/>
      <c r="DN925" s="8"/>
      <c r="DO925" s="8"/>
      <c r="DP925" s="8"/>
      <c r="DQ925" s="8"/>
      <c r="DR925" s="8"/>
      <c r="DS925" s="8"/>
      <c r="DT925" s="8"/>
      <c r="DU925" s="8"/>
      <c r="DV925" s="8"/>
      <c r="DW925" s="8"/>
      <c r="DX925" s="8"/>
      <c r="DY925" s="8"/>
      <c r="DZ925" s="8"/>
      <c r="EA925" s="8"/>
      <c r="EB925" s="8"/>
      <c r="EC925" s="8"/>
      <c r="ED925" s="8"/>
      <c r="EE925" s="8"/>
      <c r="EF925" s="8"/>
      <c r="EG925" s="8"/>
      <c r="EH925" s="8"/>
      <c r="EI925" s="8"/>
      <c r="EJ925" s="8"/>
      <c r="EK925" s="8"/>
      <c r="EL925" s="8"/>
      <c r="EM925" s="8"/>
      <c r="EN925" s="8"/>
      <c r="EO925" s="8"/>
      <c r="EP925" s="8"/>
      <c r="EQ925" s="8"/>
      <c r="ER925" s="8"/>
      <c r="ES925" s="8"/>
      <c r="ET925" s="8"/>
      <c r="EU925" s="8"/>
      <c r="EV925" s="8"/>
      <c r="EW925" s="8"/>
      <c r="EX925" s="8"/>
      <c r="EY925" s="8"/>
      <c r="EZ925" s="8"/>
      <c r="FA925" s="8"/>
      <c r="FB925" s="8"/>
      <c r="FC925" s="8"/>
      <c r="FD925" s="8"/>
      <c r="FE925" s="8"/>
      <c r="FF925" s="8"/>
      <c r="FG925" s="8"/>
      <c r="FH925" s="8"/>
      <c r="FI925" s="8"/>
      <c r="FJ925" s="8"/>
    </row>
    <row r="926" spans="1:166" x14ac:dyDescent="0.25">
      <c r="A926" t="s">
        <v>156</v>
      </c>
      <c r="C926" s="6">
        <v>40263</v>
      </c>
      <c r="D926" s="5"/>
      <c r="E926" s="6"/>
      <c r="G926" s="5">
        <v>115</v>
      </c>
      <c r="H926" t="s">
        <v>115</v>
      </c>
      <c r="I926" s="7">
        <v>6.9</v>
      </c>
      <c r="J926">
        <v>750</v>
      </c>
      <c r="K926" s="5">
        <f t="shared" si="14"/>
        <v>193.23671497584542</v>
      </c>
      <c r="L926" s="5"/>
      <c r="M926" s="8"/>
      <c r="N926" s="8"/>
      <c r="O926" s="8"/>
      <c r="P926" s="8"/>
      <c r="Q926" s="5"/>
      <c r="R926" s="5"/>
      <c r="S926" s="5"/>
      <c r="T926" s="5"/>
      <c r="U926" s="5"/>
      <c r="V926" s="5"/>
      <c r="W926" s="5"/>
      <c r="X926" s="8"/>
      <c r="Y926" s="8"/>
      <c r="Z926" s="8"/>
      <c r="AA926" s="8"/>
      <c r="AB926" s="8"/>
      <c r="AC926" s="5"/>
      <c r="AD926" s="8"/>
      <c r="AE926" s="8"/>
      <c r="AF926" s="8"/>
      <c r="AG926" s="8"/>
      <c r="AH926" s="8"/>
      <c r="AI926" s="8"/>
      <c r="AJ926" s="5"/>
      <c r="AK926" s="8"/>
      <c r="AL926" s="8"/>
      <c r="AM926" s="8"/>
      <c r="AN926" s="8"/>
      <c r="AO926" s="8"/>
      <c r="AP926" s="8"/>
      <c r="AQ926" s="9"/>
      <c r="AR926" s="8"/>
      <c r="AS926" s="8"/>
      <c r="AT926" s="8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8"/>
      <c r="BJ926" s="5"/>
      <c r="BK926" s="5"/>
      <c r="BL926" s="5"/>
      <c r="BM926" s="8"/>
      <c r="BN926" s="8"/>
      <c r="BO926" s="7"/>
      <c r="BP926" s="5"/>
      <c r="BQ926" s="5"/>
      <c r="BR926" s="5"/>
      <c r="BS926" s="5"/>
      <c r="BT926" s="7"/>
      <c r="BU926" s="7"/>
      <c r="BV926" s="7"/>
      <c r="BW926" s="7"/>
      <c r="BX926" s="7"/>
      <c r="BY926" s="7"/>
      <c r="BZ926" s="7"/>
      <c r="CA926" s="5"/>
      <c r="CB926" s="5"/>
      <c r="CC926" s="5"/>
      <c r="CD926" s="5"/>
      <c r="CE926" s="5"/>
      <c r="CF926" s="5"/>
      <c r="CG926" s="5"/>
      <c r="CH926" s="5"/>
      <c r="CI926" s="5"/>
      <c r="CJ926" s="5">
        <v>5.6612387764419418</v>
      </c>
      <c r="CK926" s="8">
        <v>4.8521739130434778</v>
      </c>
      <c r="CL926" s="5"/>
      <c r="CM926" s="5"/>
      <c r="CN926" s="8"/>
      <c r="CO926" s="5"/>
      <c r="CP926" s="5"/>
      <c r="CQ926" s="5"/>
      <c r="CR926" s="8"/>
      <c r="CS926" s="8"/>
      <c r="CT926" s="8"/>
      <c r="CU926" s="8"/>
      <c r="CV926" s="8"/>
      <c r="CW926" s="8"/>
      <c r="CX926" s="8"/>
      <c r="CY926" s="8"/>
      <c r="CZ926" s="8"/>
      <c r="DA926" s="8"/>
      <c r="DB926" s="8"/>
      <c r="DC926" s="8"/>
      <c r="DD926" s="8"/>
      <c r="DE926" s="8"/>
      <c r="DF926" s="8"/>
      <c r="DG926" s="8"/>
      <c r="DH926" s="8"/>
      <c r="DI926" s="8"/>
      <c r="DJ926" s="8"/>
      <c r="DK926" s="8"/>
      <c r="DL926" s="8"/>
      <c r="DM926" s="8"/>
      <c r="DN926" s="8"/>
      <c r="DO926" s="8"/>
      <c r="DP926" s="8"/>
      <c r="DQ926" s="8"/>
      <c r="DR926" s="8"/>
      <c r="DS926" s="8"/>
      <c r="DT926" s="8"/>
      <c r="DU926" s="8"/>
      <c r="DV926" s="8"/>
      <c r="DW926" s="8"/>
      <c r="DX926" s="8"/>
      <c r="DY926" s="8"/>
      <c r="DZ926" s="8"/>
      <c r="EA926" s="8"/>
      <c r="EB926" s="8"/>
      <c r="EC926" s="8"/>
      <c r="ED926" s="8"/>
      <c r="EE926" s="8"/>
      <c r="EF926" s="8"/>
      <c r="EG926" s="8"/>
      <c r="EH926" s="8"/>
      <c r="EI926" s="8"/>
      <c r="EJ926" s="8"/>
      <c r="EK926" s="8"/>
      <c r="EL926" s="8"/>
      <c r="EM926" s="8"/>
      <c r="EN926" s="8"/>
      <c r="EO926" s="8"/>
      <c r="EP926" s="8"/>
      <c r="EQ926" s="8"/>
      <c r="ER926" s="8"/>
      <c r="ES926" s="8"/>
      <c r="ET926" s="8"/>
      <c r="EU926" s="8"/>
      <c r="EV926" s="8"/>
      <c r="EW926" s="8"/>
      <c r="EX926" s="8"/>
      <c r="EY926" s="8"/>
      <c r="EZ926" s="8"/>
      <c r="FA926" s="8"/>
      <c r="FB926" s="8"/>
      <c r="FC926" s="8"/>
      <c r="FD926" s="8"/>
      <c r="FE926" s="8"/>
      <c r="FF926" s="8"/>
      <c r="FG926" s="8"/>
      <c r="FH926" s="8"/>
      <c r="FI926" s="8"/>
      <c r="FJ926" s="8"/>
    </row>
    <row r="927" spans="1:166" x14ac:dyDescent="0.25">
      <c r="A927" t="s">
        <v>156</v>
      </c>
      <c r="C927" s="6">
        <v>40269</v>
      </c>
      <c r="D927" s="5"/>
      <c r="E927" s="6"/>
      <c r="G927" s="5">
        <v>121</v>
      </c>
      <c r="H927" t="s">
        <v>115</v>
      </c>
      <c r="I927" s="7">
        <v>6.9</v>
      </c>
      <c r="J927">
        <v>750</v>
      </c>
      <c r="K927" s="5">
        <f t="shared" si="14"/>
        <v>193.23671497584542</v>
      </c>
      <c r="L927" s="5"/>
      <c r="M927" s="8"/>
      <c r="N927" s="8"/>
      <c r="O927" s="8"/>
      <c r="P927" s="8"/>
      <c r="Q927" s="5"/>
      <c r="R927" s="5"/>
      <c r="S927" s="5"/>
      <c r="T927" s="5"/>
      <c r="U927" s="5"/>
      <c r="V927" s="5"/>
      <c r="W927" s="5"/>
      <c r="X927" s="8"/>
      <c r="Y927" s="8"/>
      <c r="Z927" s="8"/>
      <c r="AA927" s="8"/>
      <c r="AB927" s="8"/>
      <c r="AC927" s="5"/>
      <c r="AD927" s="8"/>
      <c r="AE927" s="8"/>
      <c r="AF927" s="8"/>
      <c r="AG927" s="8"/>
      <c r="AH927" s="8"/>
      <c r="AI927" s="8"/>
      <c r="AJ927" s="5"/>
      <c r="AK927" s="8"/>
      <c r="AL927" s="8"/>
      <c r="AM927" s="8"/>
      <c r="AN927" s="8"/>
      <c r="AO927" s="8"/>
      <c r="AP927" s="8"/>
      <c r="AQ927" s="9"/>
      <c r="AR927" s="8"/>
      <c r="AS927" s="8"/>
      <c r="AT927" s="8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8"/>
      <c r="BJ927" s="5"/>
      <c r="BK927" s="5"/>
      <c r="BL927" s="5"/>
      <c r="BM927" s="8"/>
      <c r="BN927" s="8"/>
      <c r="BO927" s="7"/>
      <c r="BP927" s="5"/>
      <c r="BQ927" s="5"/>
      <c r="BR927" s="5"/>
      <c r="BS927" s="5"/>
      <c r="BT927" s="7"/>
      <c r="BU927" s="7"/>
      <c r="BV927" s="7"/>
      <c r="BW927" s="7"/>
      <c r="BX927" s="7"/>
      <c r="BY927" s="7"/>
      <c r="BZ927" s="7"/>
      <c r="CA927" s="5"/>
      <c r="CB927" s="5"/>
      <c r="CC927" s="5"/>
      <c r="CD927" s="5"/>
      <c r="CE927" s="5"/>
      <c r="CF927" s="5"/>
      <c r="CG927" s="5"/>
      <c r="CH927" s="5"/>
      <c r="CI927" s="5"/>
      <c r="CJ927" s="5">
        <v>21.343783290214581</v>
      </c>
      <c r="CK927" s="8">
        <v>5.3765217391304345</v>
      </c>
      <c r="CL927" s="5"/>
      <c r="CM927" s="5"/>
      <c r="CN927" s="8"/>
      <c r="CO927" s="5"/>
      <c r="CP927" s="5"/>
      <c r="CQ927" s="5"/>
      <c r="CR927" s="8"/>
      <c r="CS927" s="8"/>
      <c r="CT927" s="8"/>
      <c r="CU927" s="8"/>
      <c r="CV927" s="8"/>
      <c r="CW927" s="8"/>
      <c r="CX927" s="8"/>
      <c r="CY927" s="8"/>
      <c r="CZ927" s="8"/>
      <c r="DA927" s="8"/>
      <c r="DB927" s="8"/>
      <c r="DC927" s="8"/>
      <c r="DD927" s="8"/>
      <c r="DE927" s="8"/>
      <c r="DF927" s="8"/>
      <c r="DG927" s="8"/>
      <c r="DH927" s="8"/>
      <c r="DI927" s="8"/>
      <c r="DJ927" s="8"/>
      <c r="DK927" s="8"/>
      <c r="DL927" s="8"/>
      <c r="DM927" s="8"/>
      <c r="DN927" s="8"/>
      <c r="DO927" s="8"/>
      <c r="DP927" s="8"/>
      <c r="DQ927" s="8"/>
      <c r="DR927" s="8"/>
      <c r="DS927" s="8"/>
      <c r="DT927" s="8"/>
      <c r="DU927" s="8"/>
      <c r="DV927" s="8"/>
      <c r="DW927" s="8"/>
      <c r="DX927" s="8"/>
      <c r="DY927" s="8"/>
      <c r="DZ927" s="8"/>
      <c r="EA927" s="8"/>
      <c r="EB927" s="8"/>
      <c r="EC927" s="8"/>
      <c r="ED927" s="8"/>
      <c r="EE927" s="8"/>
      <c r="EF927" s="8"/>
      <c r="EG927" s="8"/>
      <c r="EH927" s="8"/>
      <c r="EI927" s="8"/>
      <c r="EJ927" s="8"/>
      <c r="EK927" s="8"/>
      <c r="EL927" s="8"/>
      <c r="EM927" s="8"/>
      <c r="EN927" s="8"/>
      <c r="EO927" s="8"/>
      <c r="EP927" s="8"/>
      <c r="EQ927" s="8"/>
      <c r="ER927" s="8"/>
      <c r="ES927" s="8"/>
      <c r="ET927" s="8"/>
      <c r="EU927" s="8"/>
      <c r="EV927" s="8"/>
      <c r="EW927" s="8"/>
      <c r="EX927" s="8"/>
      <c r="EY927" s="8"/>
      <c r="EZ927" s="8"/>
      <c r="FA927" s="8"/>
      <c r="FB927" s="8"/>
      <c r="FC927" s="8"/>
      <c r="FD927" s="8"/>
      <c r="FE927" s="8"/>
      <c r="FF927" s="8"/>
      <c r="FG927" s="8"/>
      <c r="FH927" s="8"/>
      <c r="FI927" s="8"/>
      <c r="FJ927" s="8"/>
    </row>
    <row r="928" spans="1:166" x14ac:dyDescent="0.25">
      <c r="A928" t="s">
        <v>156</v>
      </c>
      <c r="C928" s="6">
        <v>40277</v>
      </c>
      <c r="D928" s="5"/>
      <c r="E928" s="6"/>
      <c r="G928" s="5">
        <v>129</v>
      </c>
      <c r="H928" t="s">
        <v>115</v>
      </c>
      <c r="I928" s="7">
        <v>6.9</v>
      </c>
      <c r="J928">
        <v>750</v>
      </c>
      <c r="K928" s="5">
        <f t="shared" si="14"/>
        <v>193.23671497584542</v>
      </c>
      <c r="L928" s="5"/>
      <c r="M928" s="8"/>
      <c r="N928" s="8"/>
      <c r="O928" s="8"/>
      <c r="P928" s="8"/>
      <c r="Q928" s="5"/>
      <c r="R928" s="5"/>
      <c r="S928" s="5"/>
      <c r="T928" s="5"/>
      <c r="U928" s="5"/>
      <c r="V928" s="5"/>
      <c r="W928" s="5"/>
      <c r="X928" s="8"/>
      <c r="Y928" s="8"/>
      <c r="Z928" s="8"/>
      <c r="AA928" s="8"/>
      <c r="AB928" s="8"/>
      <c r="AC928" s="5"/>
      <c r="AD928" s="8"/>
      <c r="AE928" s="8"/>
      <c r="AF928" s="8"/>
      <c r="AG928" s="8"/>
      <c r="AH928" s="8"/>
      <c r="AI928" s="8"/>
      <c r="AJ928" s="5"/>
      <c r="AK928" s="8"/>
      <c r="AL928" s="8"/>
      <c r="AM928" s="8"/>
      <c r="AN928" s="8"/>
      <c r="AO928" s="8"/>
      <c r="AP928" s="8"/>
      <c r="AQ928" s="9"/>
      <c r="AR928" s="8"/>
      <c r="AS928" s="8"/>
      <c r="AT928" s="8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8"/>
      <c r="BJ928" s="5"/>
      <c r="BK928" s="5"/>
      <c r="BL928" s="5"/>
      <c r="BM928" s="8"/>
      <c r="BN928" s="8"/>
      <c r="BO928" s="7"/>
      <c r="BP928" s="5"/>
      <c r="BQ928" s="5"/>
      <c r="BR928" s="5"/>
      <c r="BS928" s="5"/>
      <c r="BT928" s="7"/>
      <c r="BU928" s="7"/>
      <c r="BV928" s="7"/>
      <c r="BW928" s="7"/>
      <c r="BX928" s="7"/>
      <c r="BY928" s="7"/>
      <c r="BZ928" s="7"/>
      <c r="CA928" s="5"/>
      <c r="CB928" s="5"/>
      <c r="CC928" s="5"/>
      <c r="CD928" s="5"/>
      <c r="CE928" s="5"/>
      <c r="CF928" s="5"/>
      <c r="CG928" s="5"/>
      <c r="CH928" s="5"/>
      <c r="CI928" s="5"/>
      <c r="CJ928" s="5">
        <v>51.136305990970421</v>
      </c>
      <c r="CK928" s="8">
        <v>4.4492424242424242</v>
      </c>
      <c r="CL928" s="5"/>
      <c r="CM928" s="5"/>
      <c r="CN928" s="8"/>
      <c r="CO928" s="5"/>
      <c r="CP928" s="5"/>
      <c r="CQ928" s="5"/>
      <c r="CR928" s="8"/>
      <c r="CS928" s="8"/>
      <c r="CT928" s="8"/>
      <c r="CU928" s="8"/>
      <c r="CV928" s="8"/>
      <c r="CW928" s="8"/>
      <c r="CX928" s="8"/>
      <c r="CY928" s="8"/>
      <c r="CZ928" s="8"/>
      <c r="DA928" s="8"/>
      <c r="DB928" s="8"/>
      <c r="DC928" s="8"/>
      <c r="DD928" s="8"/>
      <c r="DE928" s="8"/>
      <c r="DF928" s="8"/>
      <c r="DG928" s="8"/>
      <c r="DH928" s="8"/>
      <c r="DI928" s="8"/>
      <c r="DJ928" s="8"/>
      <c r="DK928" s="8"/>
      <c r="DL928" s="8"/>
      <c r="DM928" s="8"/>
      <c r="DN928" s="8"/>
      <c r="DO928" s="8"/>
      <c r="DP928" s="8"/>
      <c r="DQ928" s="8"/>
      <c r="DR928" s="8"/>
      <c r="DS928" s="8"/>
      <c r="DT928" s="8"/>
      <c r="DU928" s="8"/>
      <c r="DV928" s="8"/>
      <c r="DW928" s="8"/>
      <c r="DX928" s="8"/>
      <c r="DY928" s="8"/>
      <c r="DZ928" s="8"/>
      <c r="EA928" s="8"/>
      <c r="EB928" s="8"/>
      <c r="EC928" s="8"/>
      <c r="ED928" s="8"/>
      <c r="EE928" s="8"/>
      <c r="EF928" s="8"/>
      <c r="EG928" s="8"/>
      <c r="EH928" s="8"/>
      <c r="EI928" s="8"/>
      <c r="EJ928" s="8"/>
      <c r="EK928" s="8"/>
      <c r="EL928" s="8"/>
      <c r="EM928" s="8"/>
      <c r="EN928" s="8"/>
      <c r="EO928" s="8"/>
      <c r="EP928" s="8"/>
      <c r="EQ928" s="8"/>
      <c r="ER928" s="8"/>
      <c r="ES928" s="8"/>
      <c r="ET928" s="8"/>
      <c r="EU928" s="8"/>
      <c r="EV928" s="8"/>
      <c r="EW928" s="8"/>
      <c r="EX928" s="8"/>
      <c r="EY928" s="8"/>
      <c r="EZ928" s="8"/>
      <c r="FA928" s="8"/>
      <c r="FB928" s="8"/>
      <c r="FC928" s="8"/>
      <c r="FD928" s="8"/>
      <c r="FE928" s="8"/>
      <c r="FF928" s="8"/>
      <c r="FG928" s="8"/>
      <c r="FH928" s="8"/>
      <c r="FI928" s="8"/>
      <c r="FJ928" s="8"/>
    </row>
    <row r="929" spans="1:166" x14ac:dyDescent="0.25">
      <c r="A929" t="s">
        <v>156</v>
      </c>
      <c r="C929" s="6">
        <v>40283</v>
      </c>
      <c r="D929" s="5"/>
      <c r="E929" s="6"/>
      <c r="F929" s="14"/>
      <c r="G929" s="5">
        <v>135</v>
      </c>
      <c r="H929" t="s">
        <v>115</v>
      </c>
      <c r="I929" s="7">
        <v>6.9</v>
      </c>
      <c r="J929">
        <v>750</v>
      </c>
      <c r="K929" s="5">
        <f t="shared" si="14"/>
        <v>193.23671497584542</v>
      </c>
      <c r="L929" s="5"/>
      <c r="M929" s="8"/>
      <c r="N929" s="8"/>
      <c r="O929" s="8"/>
      <c r="P929" s="8"/>
      <c r="Q929" s="5"/>
      <c r="R929" s="5"/>
      <c r="S929" s="5"/>
      <c r="T929" s="5"/>
      <c r="U929" s="5"/>
      <c r="V929" s="5"/>
      <c r="W929" s="5"/>
      <c r="X929" s="8"/>
      <c r="Y929" s="8"/>
      <c r="Z929" s="8"/>
      <c r="AA929" s="8"/>
      <c r="AB929" s="8"/>
      <c r="AC929" s="5">
        <v>600.43961534698064</v>
      </c>
      <c r="AD929" s="8"/>
      <c r="AE929" s="8"/>
      <c r="AF929" s="8"/>
      <c r="AG929" s="8"/>
      <c r="AH929" s="8"/>
      <c r="AI929" s="8"/>
      <c r="AJ929" s="5">
        <v>220.0541377724947</v>
      </c>
      <c r="AK929" s="8">
        <v>2.8015740398070039</v>
      </c>
      <c r="AL929" s="8"/>
      <c r="AM929" s="8"/>
      <c r="AN929" s="8"/>
      <c r="AO929" s="8"/>
      <c r="AP929" s="8"/>
      <c r="AQ929" s="9">
        <f>AK929/AJ929</f>
        <v>1.2731294526728876E-2</v>
      </c>
      <c r="AR929" s="8"/>
      <c r="AS929" s="8"/>
      <c r="AT929" s="8"/>
      <c r="AU929" s="5">
        <v>0</v>
      </c>
      <c r="AV929" s="5"/>
      <c r="AW929" s="5"/>
      <c r="AX929" s="5"/>
      <c r="AY929" s="5">
        <v>121.21053609124297</v>
      </c>
      <c r="AZ929" s="5"/>
      <c r="BA929" s="5"/>
      <c r="BB929" s="5"/>
      <c r="BC929" s="5"/>
      <c r="BD929" s="5"/>
      <c r="BE929" s="5"/>
      <c r="BF929" s="5">
        <v>19.251882786622637</v>
      </c>
      <c r="BG929" s="5">
        <v>483.00863537878251</v>
      </c>
      <c r="BH929" s="5">
        <v>623.47105425664813</v>
      </c>
      <c r="BI929" s="8"/>
      <c r="BJ929" s="5"/>
      <c r="BK929" s="5">
        <f>AC929+AJ929+BH929</f>
        <v>1443.9648073761234</v>
      </c>
      <c r="BL929" s="5"/>
      <c r="BM929" s="8">
        <f>BH929/BK929</f>
        <v>0.43177718118322994</v>
      </c>
      <c r="BN929" s="8"/>
      <c r="BO929" s="7"/>
      <c r="BP929" s="5"/>
      <c r="BQ929" s="5"/>
      <c r="BR929" s="5"/>
      <c r="BS929" s="5"/>
      <c r="BT929" s="7"/>
      <c r="BU929" s="7"/>
      <c r="BV929" s="7"/>
      <c r="BW929" s="7"/>
      <c r="BX929" s="8">
        <f>AC929/BK929</f>
        <v>0.41582704251501773</v>
      </c>
      <c r="BY929" s="8">
        <f>AJ929/BK929</f>
        <v>0.15239577630175241</v>
      </c>
      <c r="BZ929" s="8">
        <f>BH929/BK929</f>
        <v>0.43177718118322994</v>
      </c>
      <c r="CA929" s="5">
        <f>CB929+CC929+CD929+CI929</f>
        <v>171.06947059760699</v>
      </c>
      <c r="CB929" s="5">
        <v>0</v>
      </c>
      <c r="CC929" s="5">
        <v>25.148401137410087</v>
      </c>
      <c r="CD929" s="5">
        <v>87.352837573183777</v>
      </c>
      <c r="CE929" s="5"/>
      <c r="CF929" s="5"/>
      <c r="CG929" s="5"/>
      <c r="CH929" s="5"/>
      <c r="CI929" s="5">
        <v>58.568231887013113</v>
      </c>
      <c r="CJ929" s="5"/>
      <c r="CK929" s="8"/>
      <c r="CL929" s="5"/>
      <c r="CM929" s="5"/>
      <c r="CN929" s="8"/>
      <c r="CO929" s="5"/>
      <c r="CP929" s="5"/>
      <c r="CQ929" s="5"/>
      <c r="CR929" s="8"/>
      <c r="CS929" s="8"/>
      <c r="CT929" s="8"/>
      <c r="CU929" s="8"/>
      <c r="CV929" s="8"/>
      <c r="CW929" s="8"/>
      <c r="CX929" s="8"/>
      <c r="CY929" s="8"/>
      <c r="CZ929" s="8"/>
      <c r="DA929" s="8"/>
      <c r="DB929" s="8"/>
      <c r="DC929" s="8"/>
      <c r="DD929" s="8"/>
      <c r="DE929" s="8"/>
      <c r="DF929" s="8"/>
      <c r="DG929" s="8"/>
      <c r="DH929" s="8"/>
      <c r="DI929" s="8"/>
      <c r="DJ929" s="8"/>
      <c r="DK929" s="8"/>
      <c r="DL929" s="8"/>
      <c r="DM929" s="8"/>
      <c r="DN929" s="8"/>
      <c r="DO929" s="8"/>
      <c r="DP929" s="8"/>
      <c r="DQ929" s="8"/>
      <c r="DR929" s="8"/>
      <c r="DS929" s="8"/>
      <c r="DT929" s="8"/>
      <c r="DU929" s="8"/>
      <c r="DV929" s="8"/>
      <c r="DW929" s="8"/>
      <c r="DX929" s="8"/>
      <c r="DY929" s="8"/>
      <c r="DZ929" s="8"/>
      <c r="EA929" s="8"/>
      <c r="EB929" s="8"/>
      <c r="EC929" s="8"/>
      <c r="ED929" s="8"/>
      <c r="EE929" s="8"/>
      <c r="EF929" s="8"/>
      <c r="EG929" s="8"/>
      <c r="EH929" s="8"/>
      <c r="EI929" s="8"/>
      <c r="EJ929" s="8"/>
      <c r="EK929" s="8"/>
      <c r="EL929" s="8"/>
      <c r="EM929" s="8"/>
      <c r="EN929" s="8"/>
      <c r="EO929" s="8"/>
      <c r="EP929" s="8"/>
      <c r="EQ929" s="8"/>
      <c r="ER929" s="8"/>
      <c r="ES929" s="8"/>
      <c r="ET929" s="8"/>
      <c r="EU929" s="8"/>
      <c r="EV929" s="8"/>
      <c r="EW929" s="8"/>
      <c r="EX929" s="8"/>
      <c r="EY929" s="8"/>
      <c r="EZ929" s="8"/>
      <c r="FA929" s="8"/>
      <c r="FB929" s="8"/>
      <c r="FC929" s="8"/>
      <c r="FD929" s="8"/>
      <c r="FE929" s="8"/>
      <c r="FF929" s="8"/>
      <c r="FG929" s="8"/>
      <c r="FH929" s="8"/>
      <c r="FI929" s="8"/>
      <c r="FJ929" s="8"/>
    </row>
    <row r="930" spans="1:166" x14ac:dyDescent="0.25">
      <c r="A930" t="s">
        <v>156</v>
      </c>
      <c r="C930" s="6">
        <v>40284</v>
      </c>
      <c r="D930" s="5"/>
      <c r="E930" s="6"/>
      <c r="G930" s="5">
        <v>136</v>
      </c>
      <c r="H930" t="s">
        <v>115</v>
      </c>
      <c r="I930" s="7">
        <v>6.9</v>
      </c>
      <c r="J930">
        <v>750</v>
      </c>
      <c r="K930" s="5">
        <f t="shared" si="14"/>
        <v>193.23671497584542</v>
      </c>
      <c r="L930" s="5"/>
      <c r="M930" s="8"/>
      <c r="N930" s="8"/>
      <c r="O930" s="8"/>
      <c r="P930" s="8"/>
      <c r="Q930" s="5"/>
      <c r="R930" s="5"/>
      <c r="S930" s="5"/>
      <c r="T930" s="5"/>
      <c r="U930" s="5"/>
      <c r="V930" s="5"/>
      <c r="W930" s="5"/>
      <c r="X930" s="8"/>
      <c r="Y930" s="8"/>
      <c r="Z930" s="8"/>
      <c r="AA930" s="8"/>
      <c r="AB930" s="8"/>
      <c r="AC930" s="5"/>
      <c r="AD930" s="8"/>
      <c r="AE930" s="8"/>
      <c r="AF930" s="8"/>
      <c r="AG930" s="8"/>
      <c r="AH930" s="8"/>
      <c r="AI930" s="8"/>
      <c r="AJ930" s="5"/>
      <c r="AK930" s="8"/>
      <c r="AL930" s="8"/>
      <c r="AM930" s="8"/>
      <c r="AN930" s="8"/>
      <c r="AO930" s="8"/>
      <c r="AP930" s="8"/>
      <c r="AQ930" s="9"/>
      <c r="AR930" s="8"/>
      <c r="AS930" s="8"/>
      <c r="AT930" s="8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8"/>
      <c r="BJ930" s="5"/>
      <c r="BK930" s="5"/>
      <c r="BL930" s="5"/>
      <c r="BM930" s="8"/>
      <c r="BN930" s="8"/>
      <c r="BO930" s="7"/>
      <c r="BP930" s="5"/>
      <c r="BQ930" s="5"/>
      <c r="BR930" s="5"/>
      <c r="BS930" s="5"/>
      <c r="BT930" s="7"/>
      <c r="BU930" s="7"/>
      <c r="BV930" s="7"/>
      <c r="BW930" s="7"/>
      <c r="BX930" s="7"/>
      <c r="BY930" s="7"/>
      <c r="BZ930" s="7"/>
      <c r="CA930" s="5"/>
      <c r="CB930" s="5"/>
      <c r="CC930" s="5"/>
      <c r="CD930" s="5"/>
      <c r="CE930" s="5"/>
      <c r="CF930" s="5"/>
      <c r="CG930" s="5"/>
      <c r="CH930" s="5"/>
      <c r="CI930" s="5"/>
      <c r="CJ930" s="5">
        <v>56.488104296657028</v>
      </c>
      <c r="CK930" s="8">
        <v>4.1372549019607847</v>
      </c>
      <c r="CL930" s="5"/>
      <c r="CM930" s="5"/>
      <c r="CN930" s="8"/>
      <c r="CO930" s="5"/>
      <c r="CP930" s="5"/>
      <c r="CQ930" s="5"/>
      <c r="CR930" s="8"/>
      <c r="CS930" s="8"/>
      <c r="CT930" s="8"/>
      <c r="CU930" s="8"/>
      <c r="CV930" s="8"/>
      <c r="CW930" s="8"/>
      <c r="CX930" s="8"/>
      <c r="CY930" s="8"/>
      <c r="CZ930" s="8"/>
      <c r="DA930" s="8"/>
      <c r="DB930" s="8"/>
      <c r="DC930" s="8"/>
      <c r="DD930" s="8"/>
      <c r="DE930" s="8"/>
      <c r="DF930" s="8"/>
      <c r="DG930" s="8"/>
      <c r="DH930" s="8"/>
      <c r="DI930" s="8"/>
      <c r="DJ930" s="8"/>
      <c r="DK930" s="8"/>
      <c r="DL930" s="8"/>
      <c r="DM930" s="8"/>
      <c r="DN930" s="8"/>
      <c r="DO930" s="8"/>
      <c r="DP930" s="8"/>
      <c r="DQ930" s="8"/>
      <c r="DR930" s="8"/>
      <c r="DS930" s="8"/>
      <c r="DT930" s="8"/>
      <c r="DU930" s="8"/>
      <c r="DV930" s="8"/>
      <c r="DW930" s="8"/>
      <c r="DX930" s="8"/>
      <c r="DY930" s="8"/>
      <c r="DZ930" s="8"/>
      <c r="EA930" s="8"/>
      <c r="EB930" s="8"/>
      <c r="EC930" s="8"/>
      <c r="ED930" s="8"/>
      <c r="EE930" s="8"/>
      <c r="EF930" s="8"/>
      <c r="EG930" s="8"/>
      <c r="EH930" s="8"/>
      <c r="EI930" s="8"/>
      <c r="EJ930" s="8"/>
      <c r="EK930" s="8"/>
      <c r="EL930" s="8"/>
      <c r="EM930" s="8"/>
      <c r="EN930" s="8"/>
      <c r="EO930" s="8"/>
      <c r="EP930" s="8"/>
      <c r="EQ930" s="8"/>
      <c r="ER930" s="8"/>
      <c r="ES930" s="8"/>
      <c r="ET930" s="8"/>
      <c r="EU930" s="8"/>
      <c r="EV930" s="8"/>
      <c r="EW930" s="8"/>
      <c r="EX930" s="8"/>
      <c r="EY930" s="8"/>
      <c r="EZ930" s="8"/>
      <c r="FA930" s="8"/>
      <c r="FB930" s="8"/>
      <c r="FC930" s="8"/>
      <c r="FD930" s="8"/>
      <c r="FE930" s="8"/>
      <c r="FF930" s="8"/>
      <c r="FG930" s="8"/>
      <c r="FH930" s="8"/>
      <c r="FI930" s="8"/>
      <c r="FJ930" s="8"/>
    </row>
    <row r="931" spans="1:166" x14ac:dyDescent="0.25">
      <c r="A931" t="s">
        <v>156</v>
      </c>
      <c r="C931" s="6">
        <v>40289</v>
      </c>
      <c r="D931" s="5">
        <v>9</v>
      </c>
      <c r="E931" s="6" t="s">
        <v>207</v>
      </c>
      <c r="F931" t="s">
        <v>15</v>
      </c>
      <c r="G931" s="5">
        <v>141</v>
      </c>
      <c r="H931" t="s">
        <v>115</v>
      </c>
      <c r="I931" s="7">
        <v>6.9</v>
      </c>
      <c r="J931">
        <v>750</v>
      </c>
      <c r="K931" s="5">
        <f t="shared" si="14"/>
        <v>193.23671497584542</v>
      </c>
      <c r="L931" s="5"/>
      <c r="M931" s="8"/>
      <c r="N931" s="8"/>
      <c r="O931" s="8"/>
      <c r="P931" s="8"/>
      <c r="Q931" s="5"/>
      <c r="R931" s="5"/>
      <c r="S931" s="5"/>
      <c r="T931" s="5"/>
      <c r="U931" s="5"/>
      <c r="V931" s="5">
        <v>141</v>
      </c>
      <c r="W931" s="5"/>
      <c r="X931" s="8"/>
      <c r="Y931" s="8"/>
      <c r="Z931" s="8"/>
      <c r="AA931" s="8"/>
      <c r="AB931" s="8"/>
      <c r="AC931" s="5"/>
      <c r="AD931" s="8"/>
      <c r="AE931" s="8"/>
      <c r="AF931" s="8"/>
      <c r="AG931" s="8"/>
      <c r="AH931" s="8"/>
      <c r="AI931" s="8"/>
      <c r="AJ931" s="5"/>
      <c r="AK931" s="8"/>
      <c r="AL931" s="8"/>
      <c r="AM931" s="8"/>
      <c r="AN931" s="8"/>
      <c r="AO931" s="8"/>
      <c r="AP931" s="8"/>
      <c r="AQ931" s="9"/>
      <c r="AR931" s="8"/>
      <c r="AS931" s="8"/>
      <c r="AT931" s="8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8"/>
      <c r="BJ931" s="5"/>
      <c r="BK931" s="5"/>
      <c r="BL931" s="5"/>
      <c r="BM931" s="8"/>
      <c r="BN931" s="8"/>
      <c r="BO931" s="7"/>
      <c r="BP931" s="5"/>
      <c r="BQ931" s="5"/>
      <c r="BR931" s="5"/>
      <c r="BS931" s="5"/>
      <c r="BT931" s="7"/>
      <c r="BU931" s="7"/>
      <c r="BV931" s="7"/>
      <c r="BW931" s="7"/>
      <c r="BX931" s="7"/>
      <c r="BY931" s="7"/>
      <c r="BZ931" s="7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8"/>
      <c r="CL931" s="5"/>
      <c r="CM931" s="5"/>
      <c r="CN931" s="8"/>
      <c r="CO931" s="5"/>
      <c r="CP931" s="5"/>
      <c r="CQ931" s="5"/>
      <c r="CR931" s="8"/>
      <c r="CS931" s="8"/>
      <c r="CT931" s="8"/>
      <c r="CU931" s="8"/>
      <c r="CV931" s="8"/>
      <c r="CW931" s="8"/>
      <c r="CX931" s="8"/>
      <c r="CY931" s="8"/>
      <c r="CZ931" s="8"/>
      <c r="DA931" s="8"/>
      <c r="DB931" s="8"/>
      <c r="DC931" s="8"/>
      <c r="DD931" s="8"/>
      <c r="DE931" s="8"/>
      <c r="DF931" s="8"/>
      <c r="DG931" s="8"/>
      <c r="DH931" s="8"/>
      <c r="DI931" s="8"/>
      <c r="DJ931" s="8"/>
      <c r="DK931" s="8"/>
      <c r="DL931" s="8"/>
      <c r="DM931" s="8"/>
      <c r="DN931" s="8"/>
      <c r="DO931" s="8"/>
      <c r="DP931" s="8"/>
      <c r="DQ931" s="8"/>
      <c r="DR931" s="8"/>
      <c r="DS931" s="8"/>
      <c r="DT931" s="8"/>
      <c r="DU931" s="8"/>
      <c r="DV931" s="8"/>
      <c r="DW931" s="8"/>
      <c r="DX931" s="8"/>
      <c r="DY931" s="8"/>
      <c r="DZ931" s="8"/>
      <c r="EA931" s="8"/>
      <c r="EB931" s="8"/>
      <c r="EC931" s="8"/>
      <c r="ED931" s="8"/>
      <c r="EE931" s="8"/>
      <c r="EF931" s="8"/>
      <c r="EG931" s="8"/>
      <c r="EH931" s="8"/>
      <c r="EI931" s="8"/>
      <c r="EJ931" s="8"/>
      <c r="EK931" s="8"/>
      <c r="EL931" s="8"/>
      <c r="EM931" s="8"/>
      <c r="EN931" s="8"/>
      <c r="EO931" s="8"/>
      <c r="EP931" s="8"/>
      <c r="EQ931" s="8"/>
      <c r="ER931" s="8"/>
      <c r="ES931" s="8"/>
      <c r="ET931" s="8"/>
      <c r="EU931" s="8"/>
      <c r="EV931" s="8"/>
      <c r="EW931" s="8"/>
      <c r="EX931" s="8"/>
      <c r="EY931" s="8"/>
      <c r="EZ931" s="8"/>
      <c r="FA931" s="8"/>
      <c r="FB931" s="8"/>
      <c r="FC931" s="8"/>
      <c r="FD931" s="8"/>
      <c r="FE931" s="8"/>
      <c r="FF931" s="8"/>
      <c r="FG931" s="8"/>
      <c r="FH931" s="8"/>
      <c r="FI931" s="8"/>
      <c r="FJ931" s="8"/>
    </row>
    <row r="932" spans="1:166" x14ac:dyDescent="0.25">
      <c r="A932" t="s">
        <v>156</v>
      </c>
      <c r="C932" s="6">
        <v>40290</v>
      </c>
      <c r="D932" s="5"/>
      <c r="E932" s="6"/>
      <c r="G932" s="5">
        <v>142</v>
      </c>
      <c r="H932" t="s">
        <v>115</v>
      </c>
      <c r="I932" s="7">
        <v>6.9</v>
      </c>
      <c r="J932">
        <v>750</v>
      </c>
      <c r="K932" s="5">
        <f t="shared" si="14"/>
        <v>193.23671497584542</v>
      </c>
      <c r="L932" s="5"/>
      <c r="M932" s="8"/>
      <c r="N932" s="8"/>
      <c r="O932" s="8"/>
      <c r="P932" s="8"/>
      <c r="Q932" s="5"/>
      <c r="R932" s="5"/>
      <c r="S932" s="5"/>
      <c r="T932" s="5"/>
      <c r="U932" s="5"/>
      <c r="V932" s="5"/>
      <c r="W932" s="5"/>
      <c r="X932" s="8"/>
      <c r="Y932" s="8"/>
      <c r="Z932" s="8"/>
      <c r="AA932" s="8"/>
      <c r="AB932" s="8"/>
      <c r="AC932" s="5"/>
      <c r="AD932" s="8"/>
      <c r="AE932" s="8"/>
      <c r="AF932" s="8"/>
      <c r="AG932" s="8"/>
      <c r="AH932" s="8"/>
      <c r="AI932" s="8"/>
      <c r="AJ932" s="5"/>
      <c r="AK932" s="8"/>
      <c r="AL932" s="8"/>
      <c r="AM932" s="8"/>
      <c r="AN932" s="8"/>
      <c r="AO932" s="8"/>
      <c r="AP932" s="8"/>
      <c r="AQ932" s="9"/>
      <c r="AR932" s="8"/>
      <c r="AS932" s="8"/>
      <c r="AT932" s="8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8"/>
      <c r="BJ932" s="5"/>
      <c r="BK932" s="5"/>
      <c r="BL932" s="5"/>
      <c r="BM932" s="8"/>
      <c r="BN932" s="8"/>
      <c r="BO932" s="7"/>
      <c r="BP932" s="5"/>
      <c r="BQ932" s="5"/>
      <c r="BR932" s="5"/>
      <c r="BS932" s="5"/>
      <c r="BT932" s="7"/>
      <c r="BU932" s="7"/>
      <c r="BV932" s="7"/>
      <c r="BW932" s="7"/>
      <c r="BX932" s="7"/>
      <c r="BY932" s="7"/>
      <c r="BZ932" s="7"/>
      <c r="CA932" s="5"/>
      <c r="CB932" s="5"/>
      <c r="CC932" s="5"/>
      <c r="CD932" s="5"/>
      <c r="CE932" s="5"/>
      <c r="CF932" s="5"/>
      <c r="CG932" s="5"/>
      <c r="CH932" s="5"/>
      <c r="CI932" s="5"/>
      <c r="CJ932" s="5">
        <v>59.404961193121274</v>
      </c>
      <c r="CK932" s="8">
        <v>5.4761904761904763</v>
      </c>
      <c r="CL932" s="5"/>
      <c r="CM932" s="5"/>
      <c r="CN932" s="8"/>
      <c r="CO932" s="5"/>
      <c r="CP932" s="5"/>
      <c r="CQ932" s="5"/>
      <c r="CR932" s="8"/>
      <c r="CS932" s="8"/>
      <c r="CT932" s="8"/>
      <c r="CU932" s="8"/>
      <c r="CV932" s="8"/>
      <c r="CW932" s="8"/>
      <c r="CX932" s="8"/>
      <c r="CY932" s="8"/>
      <c r="CZ932" s="8"/>
      <c r="DA932" s="8"/>
      <c r="DB932" s="8"/>
      <c r="DC932" s="8"/>
      <c r="DD932" s="8"/>
      <c r="DE932" s="8"/>
      <c r="DF932" s="8"/>
      <c r="DG932" s="8"/>
      <c r="DH932" s="8"/>
      <c r="DI932" s="8"/>
      <c r="DJ932" s="8"/>
      <c r="DK932" s="8"/>
      <c r="DL932" s="8"/>
      <c r="DM932" s="8"/>
      <c r="DN932" s="8"/>
      <c r="DO932" s="8"/>
      <c r="DP932" s="8"/>
      <c r="DQ932" s="8"/>
      <c r="DR932" s="8"/>
      <c r="DS932" s="8"/>
      <c r="DT932" s="8"/>
      <c r="DU932" s="8"/>
      <c r="DV932" s="8"/>
      <c r="DW932" s="8"/>
      <c r="DX932" s="8"/>
      <c r="DY932" s="8"/>
      <c r="DZ932" s="8"/>
      <c r="EA932" s="8"/>
      <c r="EB932" s="8"/>
      <c r="EC932" s="8"/>
      <c r="ED932" s="8"/>
      <c r="EE932" s="8"/>
      <c r="EF932" s="8"/>
      <c r="EG932" s="8"/>
      <c r="EH932" s="8"/>
      <c r="EI932" s="8"/>
      <c r="EJ932" s="8"/>
      <c r="EK932" s="8"/>
      <c r="EL932" s="8"/>
      <c r="EM932" s="8"/>
      <c r="EN932" s="8"/>
      <c r="EO932" s="8"/>
      <c r="EP932" s="8"/>
      <c r="EQ932" s="8"/>
      <c r="ER932" s="8"/>
      <c r="ES932" s="8"/>
      <c r="ET932" s="8"/>
      <c r="EU932" s="8"/>
      <c r="EV932" s="8"/>
      <c r="EW932" s="8"/>
      <c r="EX932" s="8"/>
      <c r="EY932" s="8"/>
      <c r="EZ932" s="8"/>
      <c r="FA932" s="8"/>
      <c r="FB932" s="8"/>
      <c r="FC932" s="8"/>
      <c r="FD932" s="8"/>
      <c r="FE932" s="8"/>
      <c r="FF932" s="8"/>
      <c r="FG932" s="8"/>
      <c r="FH932" s="8"/>
      <c r="FI932" s="8"/>
      <c r="FJ932" s="8"/>
    </row>
    <row r="933" spans="1:166" x14ac:dyDescent="0.25">
      <c r="A933" t="s">
        <v>156</v>
      </c>
      <c r="C933" s="6">
        <v>40298</v>
      </c>
      <c r="D933" s="5"/>
      <c r="E933" s="6"/>
      <c r="G933" s="5">
        <v>150</v>
      </c>
      <c r="H933" t="s">
        <v>115</v>
      </c>
      <c r="I933" s="7">
        <v>6.9</v>
      </c>
      <c r="J933">
        <v>750</v>
      </c>
      <c r="K933" s="5">
        <f t="shared" si="14"/>
        <v>193.23671497584542</v>
      </c>
      <c r="L933" s="5"/>
      <c r="M933" s="8"/>
      <c r="N933" s="8"/>
      <c r="O933" s="8"/>
      <c r="P933" s="8"/>
      <c r="Q933" s="5"/>
      <c r="R933" s="5"/>
      <c r="S933" s="5"/>
      <c r="T933" s="5"/>
      <c r="U933" s="5"/>
      <c r="V933" s="5"/>
      <c r="W933" s="5"/>
      <c r="X933" s="8"/>
      <c r="Y933" s="8"/>
      <c r="Z933" s="8"/>
      <c r="AA933" s="8"/>
      <c r="AB933" s="8"/>
      <c r="AC933" s="5"/>
      <c r="AD933" s="8"/>
      <c r="AE933" s="8"/>
      <c r="AF933" s="8"/>
      <c r="AG933" s="8"/>
      <c r="AH933" s="8"/>
      <c r="AI933" s="8"/>
      <c r="AJ933" s="5"/>
      <c r="AK933" s="8"/>
      <c r="AL933" s="8"/>
      <c r="AM933" s="8"/>
      <c r="AN933" s="8"/>
      <c r="AO933" s="8"/>
      <c r="AP933" s="8"/>
      <c r="AQ933" s="9"/>
      <c r="AR933" s="8"/>
      <c r="AS933" s="8"/>
      <c r="AT933" s="8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8"/>
      <c r="BJ933" s="5"/>
      <c r="BK933" s="5"/>
      <c r="BL933" s="5"/>
      <c r="BM933" s="8"/>
      <c r="BN933" s="8"/>
      <c r="BO933" s="7"/>
      <c r="BP933" s="5"/>
      <c r="BQ933" s="5"/>
      <c r="BR933" s="5"/>
      <c r="BS933" s="5"/>
      <c r="BT933" s="7"/>
      <c r="BU933" s="7"/>
      <c r="BV933" s="7"/>
      <c r="BW933" s="7"/>
      <c r="BX933" s="7"/>
      <c r="BY933" s="7"/>
      <c r="BZ933" s="7"/>
      <c r="CA933" s="5"/>
      <c r="CB933" s="5"/>
      <c r="CC933" s="5"/>
      <c r="CD933" s="5"/>
      <c r="CE933" s="5"/>
      <c r="CF933" s="5"/>
      <c r="CG933" s="5"/>
      <c r="CH933" s="5"/>
      <c r="CI933" s="5"/>
      <c r="CJ933" s="5">
        <v>73.459138639476478</v>
      </c>
      <c r="CK933" s="8">
        <v>5.2771428571428576</v>
      </c>
      <c r="CL933" s="5"/>
      <c r="CM933" s="5"/>
      <c r="CN933" s="8"/>
      <c r="CO933" s="5"/>
      <c r="CP933" s="5"/>
      <c r="CQ933" s="5"/>
      <c r="CR933" s="8"/>
      <c r="CS933" s="8"/>
      <c r="CT933" s="8"/>
      <c r="CU933" s="8"/>
      <c r="CV933" s="8"/>
      <c r="CW933" s="8"/>
      <c r="CX933" s="8"/>
      <c r="CY933" s="8"/>
      <c r="CZ933" s="8"/>
      <c r="DA933" s="8"/>
      <c r="DB933" s="8"/>
      <c r="DC933" s="8"/>
      <c r="DD933" s="8"/>
      <c r="DE933" s="8"/>
      <c r="DF933" s="8"/>
      <c r="DG933" s="8"/>
      <c r="DH933" s="8"/>
      <c r="DI933" s="8"/>
      <c r="DJ933" s="8"/>
      <c r="DK933" s="8"/>
      <c r="DL933" s="8"/>
      <c r="DM933" s="8"/>
      <c r="DN933" s="8"/>
      <c r="DO933" s="8"/>
      <c r="DP933" s="8"/>
      <c r="DQ933" s="8"/>
      <c r="DR933" s="8"/>
      <c r="DS933" s="8"/>
      <c r="DT933" s="8"/>
      <c r="DU933" s="8"/>
      <c r="DV933" s="8"/>
      <c r="DW933" s="8"/>
      <c r="DX933" s="8"/>
      <c r="DY933" s="8"/>
      <c r="DZ933" s="8"/>
      <c r="EA933" s="8"/>
      <c r="EB933" s="8"/>
      <c r="EC933" s="8"/>
      <c r="ED933" s="8"/>
      <c r="EE933" s="8"/>
      <c r="EF933" s="8"/>
      <c r="EG933" s="8"/>
      <c r="EH933" s="8"/>
      <c r="EI933" s="8"/>
      <c r="EJ933" s="8"/>
      <c r="EK933" s="8"/>
      <c r="EL933" s="8"/>
      <c r="EM933" s="8"/>
      <c r="EN933" s="8"/>
      <c r="EO933" s="8"/>
      <c r="EP933" s="8"/>
      <c r="EQ933" s="8"/>
      <c r="ER933" s="8"/>
      <c r="ES933" s="8"/>
      <c r="ET933" s="8"/>
      <c r="EU933" s="8"/>
      <c r="EV933" s="8"/>
      <c r="EW933" s="8"/>
      <c r="EX933" s="8"/>
      <c r="EY933" s="8"/>
      <c r="EZ933" s="8"/>
      <c r="FA933" s="8"/>
      <c r="FB933" s="8"/>
      <c r="FC933" s="8"/>
      <c r="FD933" s="8"/>
      <c r="FE933" s="8"/>
      <c r="FF933" s="8"/>
      <c r="FG933" s="8"/>
      <c r="FH933" s="8"/>
      <c r="FI933" s="8"/>
      <c r="FJ933" s="8"/>
    </row>
    <row r="934" spans="1:166" x14ac:dyDescent="0.25">
      <c r="A934" t="s">
        <v>156</v>
      </c>
      <c r="C934" s="6">
        <v>40305</v>
      </c>
      <c r="D934" s="5"/>
      <c r="E934" s="6"/>
      <c r="G934" s="5">
        <v>157</v>
      </c>
      <c r="H934" t="s">
        <v>115</v>
      </c>
      <c r="I934" s="7">
        <v>6.9</v>
      </c>
      <c r="J934">
        <v>750</v>
      </c>
      <c r="K934" s="5">
        <f t="shared" ref="K934:K997" si="15">1000000/I934/J934</f>
        <v>193.23671497584542</v>
      </c>
      <c r="L934" s="5"/>
      <c r="M934" s="8"/>
      <c r="N934" s="8"/>
      <c r="O934" s="8"/>
      <c r="P934" s="8"/>
      <c r="Q934" s="5"/>
      <c r="R934" s="5"/>
      <c r="S934" s="5"/>
      <c r="T934" s="5"/>
      <c r="U934" s="5"/>
      <c r="V934" s="5"/>
      <c r="W934" s="5"/>
      <c r="X934" s="8"/>
      <c r="Y934" s="8"/>
      <c r="Z934" s="8"/>
      <c r="AA934" s="8"/>
      <c r="AB934" s="8"/>
      <c r="AC934" s="5"/>
      <c r="AD934" s="8"/>
      <c r="AE934" s="8"/>
      <c r="AF934" s="8"/>
      <c r="AG934" s="8"/>
      <c r="AH934" s="8"/>
      <c r="AI934" s="8"/>
      <c r="AJ934" s="5"/>
      <c r="AK934" s="8"/>
      <c r="AL934" s="8"/>
      <c r="AM934" s="8"/>
      <c r="AN934" s="8"/>
      <c r="AO934" s="8"/>
      <c r="AP934" s="8"/>
      <c r="AQ934" s="9"/>
      <c r="AR934" s="8"/>
      <c r="AS934" s="8"/>
      <c r="AT934" s="8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8"/>
      <c r="BJ934" s="5"/>
      <c r="BK934" s="5"/>
      <c r="BL934" s="5"/>
      <c r="BM934" s="8"/>
      <c r="BN934" s="8"/>
      <c r="BO934" s="7"/>
      <c r="BP934" s="5"/>
      <c r="BQ934" s="5"/>
      <c r="BR934" s="5"/>
      <c r="BS934" s="5"/>
      <c r="BT934" s="7"/>
      <c r="BU934" s="7"/>
      <c r="BV934" s="7"/>
      <c r="BW934" s="7"/>
      <c r="BX934" s="7"/>
      <c r="BY934" s="7"/>
      <c r="BZ934" s="7"/>
      <c r="CA934" s="5"/>
      <c r="CB934" s="5"/>
      <c r="CC934" s="5"/>
      <c r="CD934" s="5"/>
      <c r="CE934" s="5"/>
      <c r="CF934" s="5"/>
      <c r="CG934" s="5"/>
      <c r="CH934" s="5"/>
      <c r="CI934" s="5"/>
      <c r="CJ934" s="5">
        <v>78.483741693298853</v>
      </c>
      <c r="CK934" s="8">
        <v>5.0794871794871792</v>
      </c>
      <c r="CL934" s="5"/>
      <c r="CM934" s="5"/>
      <c r="CN934" s="8"/>
      <c r="CO934" s="5"/>
      <c r="CP934" s="5"/>
      <c r="CQ934" s="5"/>
      <c r="CR934" s="8"/>
      <c r="CS934" s="8"/>
      <c r="CT934" s="8"/>
      <c r="CU934" s="8"/>
      <c r="CV934" s="8"/>
      <c r="CW934" s="8"/>
      <c r="CX934" s="8"/>
      <c r="CY934" s="8"/>
      <c r="CZ934" s="8"/>
      <c r="DA934" s="8"/>
      <c r="DB934" s="8"/>
      <c r="DC934" s="8"/>
      <c r="DD934" s="8"/>
      <c r="DE934" s="8"/>
      <c r="DF934" s="8"/>
      <c r="DG934" s="8"/>
      <c r="DH934" s="8"/>
      <c r="DI934" s="8"/>
      <c r="DJ934" s="8"/>
      <c r="DK934" s="8"/>
      <c r="DL934" s="8"/>
      <c r="DM934" s="8"/>
      <c r="DN934" s="8"/>
      <c r="DO934" s="8"/>
      <c r="DP934" s="8"/>
      <c r="DQ934" s="8"/>
      <c r="DR934" s="8"/>
      <c r="DS934" s="8"/>
      <c r="DT934" s="8"/>
      <c r="DU934" s="8"/>
      <c r="DV934" s="8"/>
      <c r="DW934" s="8"/>
      <c r="DX934" s="8"/>
      <c r="DY934" s="8"/>
      <c r="DZ934" s="8"/>
      <c r="EA934" s="8"/>
      <c r="EB934" s="8"/>
      <c r="EC934" s="8"/>
      <c r="ED934" s="8"/>
      <c r="EE934" s="8"/>
      <c r="EF934" s="8"/>
      <c r="EG934" s="8"/>
      <c r="EH934" s="8"/>
      <c r="EI934" s="8"/>
      <c r="EJ934" s="8"/>
      <c r="EK934" s="8"/>
      <c r="EL934" s="8"/>
      <c r="EM934" s="8"/>
      <c r="EN934" s="8"/>
      <c r="EO934" s="8"/>
      <c r="EP934" s="8"/>
      <c r="EQ934" s="8"/>
      <c r="ER934" s="8"/>
      <c r="ES934" s="8"/>
      <c r="ET934" s="8"/>
      <c r="EU934" s="8"/>
      <c r="EV934" s="8"/>
      <c r="EW934" s="8"/>
      <c r="EX934" s="8"/>
      <c r="EY934" s="8"/>
      <c r="EZ934" s="8"/>
      <c r="FA934" s="8"/>
      <c r="FB934" s="8"/>
      <c r="FC934" s="8"/>
      <c r="FD934" s="8"/>
      <c r="FE934" s="8"/>
      <c r="FF934" s="8"/>
      <c r="FG934" s="8"/>
      <c r="FH934" s="8"/>
      <c r="FI934" s="8"/>
      <c r="FJ934" s="8"/>
    </row>
    <row r="935" spans="1:166" x14ac:dyDescent="0.25">
      <c r="A935" t="s">
        <v>156</v>
      </c>
      <c r="C935" s="6">
        <v>40311</v>
      </c>
      <c r="D935" s="5"/>
      <c r="E935" s="6"/>
      <c r="G935" s="5">
        <v>163</v>
      </c>
      <c r="H935" t="s">
        <v>115</v>
      </c>
      <c r="I935" s="7">
        <v>6.9</v>
      </c>
      <c r="J935">
        <v>750</v>
      </c>
      <c r="K935" s="5">
        <f t="shared" si="15"/>
        <v>193.23671497584542</v>
      </c>
      <c r="L935" s="5"/>
      <c r="M935" s="8"/>
      <c r="N935" s="8"/>
      <c r="O935" s="8"/>
      <c r="P935" s="8"/>
      <c r="Q935" s="5"/>
      <c r="R935" s="5"/>
      <c r="S935" s="5"/>
      <c r="T935" s="5"/>
      <c r="U935" s="5"/>
      <c r="V935" s="5"/>
      <c r="W935" s="5"/>
      <c r="X935" s="8"/>
      <c r="Y935" s="8"/>
      <c r="Z935" s="8"/>
      <c r="AA935" s="8"/>
      <c r="AB935" s="8"/>
      <c r="AC935" s="5"/>
      <c r="AD935" s="8"/>
      <c r="AE935" s="8"/>
      <c r="AF935" s="8"/>
      <c r="AG935" s="8"/>
      <c r="AH935" s="8"/>
      <c r="AI935" s="8"/>
      <c r="AJ935" s="5"/>
      <c r="AK935" s="8"/>
      <c r="AL935" s="8"/>
      <c r="AM935" s="8"/>
      <c r="AN935" s="8"/>
      <c r="AO935" s="8"/>
      <c r="AP935" s="8"/>
      <c r="AQ935" s="9"/>
      <c r="AR935" s="8"/>
      <c r="AS935" s="8"/>
      <c r="AT935" s="8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8"/>
      <c r="BJ935" s="5"/>
      <c r="BK935" s="5"/>
      <c r="BL935" s="5"/>
      <c r="BM935" s="8"/>
      <c r="BN935" s="8"/>
      <c r="BO935" s="7"/>
      <c r="BP935" s="5"/>
      <c r="BQ935" s="5"/>
      <c r="BR935" s="5"/>
      <c r="BS935" s="5"/>
      <c r="BT935" s="7"/>
      <c r="BU935" s="7"/>
      <c r="BV935" s="7"/>
      <c r="BW935" s="7"/>
      <c r="BX935" s="7"/>
      <c r="BY935" s="7"/>
      <c r="BZ935" s="7"/>
      <c r="CA935" s="5"/>
      <c r="CB935" s="5"/>
      <c r="CC935" s="5"/>
      <c r="CD935" s="5"/>
      <c r="CE935" s="5"/>
      <c r="CF935" s="5"/>
      <c r="CG935" s="5"/>
      <c r="CH935" s="5"/>
      <c r="CI935" s="5"/>
      <c r="CJ935" s="5">
        <v>81.040430172982283</v>
      </c>
      <c r="CK935" s="8">
        <v>5.04</v>
      </c>
      <c r="CL935" s="5"/>
      <c r="CM935" s="5"/>
      <c r="CN935" s="8"/>
      <c r="CO935" s="5"/>
      <c r="CP935" s="5"/>
      <c r="CQ935" s="5"/>
      <c r="CR935" s="8"/>
      <c r="CS935" s="8"/>
      <c r="CT935" s="8"/>
      <c r="CU935" s="8"/>
      <c r="CV935" s="8"/>
      <c r="CW935" s="8"/>
      <c r="CX935" s="8"/>
      <c r="CY935" s="8"/>
      <c r="CZ935" s="8"/>
      <c r="DA935" s="8"/>
      <c r="DB935" s="8"/>
      <c r="DC935" s="8"/>
      <c r="DD935" s="8"/>
      <c r="DE935" s="8"/>
      <c r="DF935" s="8"/>
      <c r="DG935" s="8"/>
      <c r="DH935" s="8"/>
      <c r="DI935" s="8"/>
      <c r="DJ935" s="8"/>
      <c r="DK935" s="8"/>
      <c r="DL935" s="8"/>
      <c r="DM935" s="8"/>
      <c r="DN935" s="8"/>
      <c r="DO935" s="8"/>
      <c r="DP935" s="8"/>
      <c r="DQ935" s="8"/>
      <c r="DR935" s="8"/>
      <c r="DS935" s="8"/>
      <c r="DT935" s="8"/>
      <c r="DU935" s="8"/>
      <c r="DV935" s="8"/>
      <c r="DW935" s="8"/>
      <c r="DX935" s="8"/>
      <c r="DY935" s="8"/>
      <c r="DZ935" s="8"/>
      <c r="EA935" s="8"/>
      <c r="EB935" s="8"/>
      <c r="EC935" s="8"/>
      <c r="ED935" s="8"/>
      <c r="EE935" s="8"/>
      <c r="EF935" s="8"/>
      <c r="EG935" s="8"/>
      <c r="EH935" s="8"/>
      <c r="EI935" s="8"/>
      <c r="EJ935" s="8"/>
      <c r="EK935" s="8"/>
      <c r="EL935" s="8"/>
      <c r="EM935" s="8"/>
      <c r="EN935" s="8"/>
      <c r="EO935" s="8"/>
      <c r="EP935" s="8"/>
      <c r="EQ935" s="8"/>
      <c r="ER935" s="8"/>
      <c r="ES935" s="8"/>
      <c r="ET935" s="8"/>
      <c r="EU935" s="8"/>
      <c r="EV935" s="8"/>
      <c r="EW935" s="8"/>
      <c r="EX935" s="8"/>
      <c r="EY935" s="8"/>
      <c r="EZ935" s="8"/>
      <c r="FA935" s="8"/>
      <c r="FB935" s="8"/>
      <c r="FC935" s="8"/>
      <c r="FD935" s="8"/>
      <c r="FE935" s="8"/>
      <c r="FF935" s="8"/>
      <c r="FG935" s="8"/>
      <c r="FH935" s="8"/>
      <c r="FI935" s="8"/>
      <c r="FJ935" s="8"/>
    </row>
    <row r="936" spans="1:166" x14ac:dyDescent="0.25">
      <c r="A936" t="s">
        <v>156</v>
      </c>
      <c r="C936" s="6">
        <v>40337</v>
      </c>
      <c r="D936" s="5">
        <v>10</v>
      </c>
      <c r="E936" s="6" t="s">
        <v>108</v>
      </c>
      <c r="F936" t="s">
        <v>16</v>
      </c>
      <c r="G936" s="5">
        <v>189</v>
      </c>
      <c r="H936" t="s">
        <v>115</v>
      </c>
      <c r="I936" s="7">
        <v>6.9</v>
      </c>
      <c r="J936">
        <v>750</v>
      </c>
      <c r="K936" s="5">
        <f t="shared" si="15"/>
        <v>193.23671497584542</v>
      </c>
      <c r="L936" s="5"/>
      <c r="M936" s="8"/>
      <c r="N936" s="8"/>
      <c r="O936" s="8"/>
      <c r="P936" s="8"/>
      <c r="Q936" s="5"/>
      <c r="R936" s="5"/>
      <c r="S936" s="5"/>
      <c r="T936" s="5"/>
      <c r="U936" s="5"/>
      <c r="V936" s="5"/>
      <c r="W936" s="5"/>
      <c r="X936" s="8"/>
      <c r="Y936" s="8"/>
      <c r="Z936" s="8"/>
      <c r="AA936" s="8"/>
      <c r="AB936" s="8"/>
      <c r="AC936" s="5"/>
      <c r="AD936" s="8"/>
      <c r="AE936" s="8"/>
      <c r="AF936" s="8"/>
      <c r="AG936" s="8"/>
      <c r="AH936" s="8"/>
      <c r="AI936" s="8"/>
      <c r="AJ936" s="5"/>
      <c r="AK936" s="8"/>
      <c r="AL936" s="8"/>
      <c r="AM936" s="8"/>
      <c r="AN936" s="8"/>
      <c r="AO936" s="8"/>
      <c r="AP936" s="8"/>
      <c r="AQ936" s="9"/>
      <c r="AR936" s="8"/>
      <c r="AS936" s="8"/>
      <c r="AT936" s="8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>
        <v>449.87468327621843</v>
      </c>
      <c r="BH936" s="5"/>
      <c r="BI936" s="8"/>
      <c r="BJ936" s="5"/>
      <c r="BK936" s="5"/>
      <c r="BL936" s="5"/>
      <c r="BM936" s="8"/>
      <c r="BN936" s="8"/>
      <c r="BO936" s="7">
        <v>36.688870257490628</v>
      </c>
      <c r="BP936" s="5">
        <v>165.05393886850868</v>
      </c>
      <c r="BQ936" s="5"/>
      <c r="BR936" s="5"/>
      <c r="BS936" s="5"/>
      <c r="BT936" s="7">
        <v>7.271098628568665</v>
      </c>
      <c r="BU936" s="7"/>
      <c r="BV936" s="7"/>
      <c r="BW936" s="7"/>
      <c r="BX936" s="7"/>
      <c r="BY936" s="7"/>
      <c r="BZ936" s="7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8"/>
      <c r="CL936" s="5"/>
      <c r="CM936" s="5"/>
      <c r="CN936" s="8"/>
      <c r="CO936" s="5"/>
      <c r="CP936" s="5"/>
      <c r="CQ936" s="5"/>
      <c r="CR936" s="8"/>
      <c r="CS936" s="8"/>
      <c r="CT936" s="8"/>
      <c r="CU936" s="8"/>
      <c r="CV936" s="8"/>
      <c r="CW936" s="8"/>
      <c r="CX936" s="8"/>
      <c r="CY936" s="8"/>
      <c r="CZ936" s="8"/>
      <c r="DA936" s="8"/>
      <c r="DB936" s="8"/>
      <c r="DC936" s="8"/>
      <c r="DD936" s="8"/>
      <c r="DE936" s="8"/>
      <c r="DF936" s="8"/>
      <c r="DG936" s="8"/>
      <c r="DH936" s="8"/>
      <c r="DI936" s="8"/>
      <c r="DJ936" s="8"/>
      <c r="DK936" s="8"/>
      <c r="DL936" s="8"/>
      <c r="DM936" s="8"/>
      <c r="DN936" s="8"/>
      <c r="DO936" s="8"/>
      <c r="DP936" s="8"/>
      <c r="DQ936" s="8"/>
      <c r="DR936" s="8"/>
      <c r="DS936" s="8"/>
      <c r="DT936" s="8"/>
      <c r="DU936" s="8"/>
      <c r="DV936" s="8"/>
      <c r="DW936" s="8"/>
      <c r="DX936" s="8"/>
      <c r="DY936" s="8"/>
      <c r="DZ936" s="8"/>
      <c r="EA936" s="8"/>
      <c r="EB936" s="8"/>
      <c r="EC936" s="8"/>
      <c r="ED936" s="8"/>
      <c r="EE936" s="8"/>
      <c r="EF936" s="8"/>
      <c r="EG936" s="8"/>
      <c r="EH936" s="8"/>
      <c r="EI936" s="8"/>
      <c r="EJ936" s="8"/>
      <c r="EK936" s="8"/>
      <c r="EL936" s="8"/>
      <c r="EM936" s="8"/>
      <c r="EN936" s="8"/>
      <c r="EO936" s="8"/>
      <c r="EP936" s="8"/>
      <c r="EQ936" s="8"/>
      <c r="ER936" s="8"/>
      <c r="ES936" s="8"/>
      <c r="ET936" s="8"/>
      <c r="EU936" s="8"/>
      <c r="EV936" s="8"/>
      <c r="EW936" s="8"/>
      <c r="EX936" s="8"/>
      <c r="EY936" s="8"/>
      <c r="EZ936" s="8"/>
      <c r="FA936" s="8"/>
      <c r="FB936" s="8"/>
      <c r="FC936" s="8"/>
      <c r="FD936" s="8"/>
      <c r="FE936" s="8"/>
      <c r="FF936" s="8"/>
      <c r="FG936" s="8"/>
      <c r="FH936" s="8"/>
      <c r="FI936" s="8"/>
      <c r="FJ936" s="8"/>
    </row>
    <row r="937" spans="1:166" x14ac:dyDescent="0.25">
      <c r="A937" t="s">
        <v>156</v>
      </c>
      <c r="C937" s="6">
        <v>40351</v>
      </c>
      <c r="D937" s="5"/>
      <c r="E937" s="6"/>
      <c r="G937" s="5">
        <v>203</v>
      </c>
      <c r="H937" t="s">
        <v>115</v>
      </c>
      <c r="I937" s="7">
        <v>6.9</v>
      </c>
      <c r="J937">
        <v>750</v>
      </c>
      <c r="K937" s="5">
        <f t="shared" si="15"/>
        <v>193.23671497584542</v>
      </c>
      <c r="L937" s="5"/>
      <c r="M937" s="8"/>
      <c r="N937" s="8"/>
      <c r="O937" s="8"/>
      <c r="P937" s="8"/>
      <c r="Q937" s="5"/>
      <c r="R937" s="5"/>
      <c r="S937" s="5"/>
      <c r="T937" s="5"/>
      <c r="U937" s="5"/>
      <c r="V937" s="5"/>
      <c r="W937" s="5"/>
      <c r="X937" s="8"/>
      <c r="Y937" s="8"/>
      <c r="Z937" s="8"/>
      <c r="AA937" s="8"/>
      <c r="AB937" s="8"/>
      <c r="AC937" s="5"/>
      <c r="AD937" s="8"/>
      <c r="AE937" s="8"/>
      <c r="AF937" s="8"/>
      <c r="AG937" s="8"/>
      <c r="AH937" s="8"/>
      <c r="AI937" s="8"/>
      <c r="AJ937" s="5"/>
      <c r="AK937" s="8"/>
      <c r="AL937" s="8"/>
      <c r="AM937" s="8"/>
      <c r="AN937" s="8"/>
      <c r="AO937" s="8"/>
      <c r="AP937" s="8"/>
      <c r="AQ937" s="9"/>
      <c r="AR937" s="8"/>
      <c r="AS937" s="8"/>
      <c r="AT937" s="8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8"/>
      <c r="BJ937" s="5"/>
      <c r="BK937" s="5"/>
      <c r="BL937" s="5"/>
      <c r="BM937" s="8"/>
      <c r="BN937" s="8"/>
      <c r="BO937" s="7"/>
      <c r="BP937" s="5"/>
      <c r="BQ937" s="5"/>
      <c r="BR937" s="5"/>
      <c r="BS937" s="5"/>
      <c r="BT937" s="7"/>
      <c r="BU937" s="7"/>
      <c r="BV937" s="7"/>
      <c r="BW937" s="7"/>
      <c r="BX937" s="7"/>
      <c r="BY937" s="7"/>
      <c r="BZ937" s="7"/>
      <c r="CA937" s="5"/>
      <c r="CB937" s="5"/>
      <c r="CC937" s="5"/>
      <c r="CD937" s="5"/>
      <c r="CE937" s="5"/>
      <c r="CF937" s="5"/>
      <c r="CG937" s="5"/>
      <c r="CH937" s="5"/>
      <c r="CI937" s="5"/>
      <c r="CJ937" s="5">
        <v>100</v>
      </c>
      <c r="CK937" s="8">
        <v>4.5579268292682924</v>
      </c>
      <c r="CL937" s="5"/>
      <c r="CM937" s="5"/>
      <c r="CN937" s="8"/>
      <c r="CO937" s="5"/>
      <c r="CP937" s="5"/>
      <c r="CQ937" s="5"/>
      <c r="CR937" s="8"/>
      <c r="CS937" s="8"/>
      <c r="CT937" s="8"/>
      <c r="CU937" s="8"/>
      <c r="CV937" s="8"/>
      <c r="CW937" s="8"/>
      <c r="CX937" s="8"/>
      <c r="CY937" s="8"/>
      <c r="CZ937" s="8"/>
      <c r="DA937" s="8"/>
      <c r="DB937" s="8"/>
      <c r="DC937" s="8"/>
      <c r="DD937" s="8"/>
      <c r="DE937" s="8"/>
      <c r="DF937" s="8"/>
      <c r="DG937" s="8"/>
      <c r="DH937" s="8"/>
      <c r="DI937" s="8"/>
      <c r="DJ937" s="8"/>
      <c r="DK937" s="8"/>
      <c r="DL937" s="8"/>
      <c r="DM937" s="8"/>
      <c r="DN937" s="8"/>
      <c r="DO937" s="8"/>
      <c r="DP937" s="8"/>
      <c r="DQ937" s="8"/>
      <c r="DR937" s="8"/>
      <c r="DS937" s="8"/>
      <c r="DT937" s="8"/>
      <c r="DU937" s="8"/>
      <c r="DV937" s="8"/>
      <c r="DW937" s="8"/>
      <c r="DX937" s="8"/>
      <c r="DY937" s="8"/>
      <c r="DZ937" s="8"/>
      <c r="EA937" s="8"/>
      <c r="EB937" s="8"/>
      <c r="EC937" s="8"/>
      <c r="ED937" s="8"/>
      <c r="EE937" s="8"/>
      <c r="EF937" s="8"/>
      <c r="EG937" s="8"/>
      <c r="EH937" s="8"/>
      <c r="EI937" s="8"/>
      <c r="EJ937" s="8"/>
      <c r="EK937" s="8"/>
      <c r="EL937" s="8"/>
      <c r="EM937" s="8"/>
      <c r="EN937" s="8"/>
      <c r="EO937" s="8"/>
      <c r="EP937" s="8"/>
      <c r="EQ937" s="8"/>
      <c r="ER937" s="8"/>
      <c r="ES937" s="8"/>
      <c r="ET937" s="8"/>
      <c r="EU937" s="8"/>
      <c r="EV937" s="8"/>
      <c r="EW937" s="8"/>
      <c r="EX937" s="8"/>
      <c r="EY937" s="8"/>
      <c r="EZ937" s="8"/>
      <c r="FA937" s="8"/>
      <c r="FB937" s="8"/>
      <c r="FC937" s="8"/>
      <c r="FD937" s="8"/>
      <c r="FE937" s="8"/>
      <c r="FF937" s="8"/>
      <c r="FG937" s="8"/>
      <c r="FH937" s="8"/>
      <c r="FI937" s="8"/>
      <c r="FJ937" s="8"/>
    </row>
    <row r="938" spans="1:166" x14ac:dyDescent="0.25">
      <c r="A938" t="s">
        <v>142</v>
      </c>
      <c r="C938" s="6">
        <v>40148</v>
      </c>
      <c r="D938" s="5">
        <v>1</v>
      </c>
      <c r="E938" s="6" t="s">
        <v>209</v>
      </c>
      <c r="F938" s="14" t="s">
        <v>10</v>
      </c>
      <c r="G938" s="5">
        <v>0</v>
      </c>
      <c r="H938" t="s">
        <v>116</v>
      </c>
      <c r="I938" s="7">
        <v>6.9</v>
      </c>
      <c r="J938">
        <v>750</v>
      </c>
      <c r="K938" s="5">
        <f t="shared" si="15"/>
        <v>193.23671497584542</v>
      </c>
      <c r="L938" s="5"/>
      <c r="M938" s="8"/>
      <c r="N938" s="8"/>
      <c r="O938" s="8"/>
      <c r="P938" s="8"/>
      <c r="Q938" s="5"/>
      <c r="R938" s="5"/>
      <c r="S938" s="5"/>
      <c r="T938" s="5"/>
      <c r="U938" s="5"/>
      <c r="V938" s="5"/>
      <c r="W938" s="5"/>
      <c r="X938" s="8"/>
      <c r="Y938" s="8"/>
      <c r="Z938" s="8"/>
      <c r="AA938" s="8"/>
      <c r="AB938" s="8"/>
      <c r="AC938" s="5"/>
      <c r="AD938" s="8"/>
      <c r="AE938" s="8"/>
      <c r="AF938" s="8"/>
      <c r="AG938" s="8"/>
      <c r="AH938" s="8"/>
      <c r="AI938" s="8"/>
      <c r="AJ938" s="5"/>
      <c r="AK938" s="8"/>
      <c r="AL938" s="8"/>
      <c r="AM938" s="8"/>
      <c r="AN938" s="8"/>
      <c r="AO938" s="8"/>
      <c r="AP938" s="8"/>
      <c r="AQ938" s="9"/>
      <c r="AR938" s="8"/>
      <c r="AS938" s="8"/>
      <c r="AT938" s="8"/>
      <c r="AU938" s="5">
        <v>0</v>
      </c>
      <c r="AV938" s="5"/>
      <c r="AW938" s="5"/>
      <c r="AX938" s="5"/>
      <c r="AY938" s="5">
        <v>0</v>
      </c>
      <c r="AZ938" s="5"/>
      <c r="BA938" s="5"/>
      <c r="BB938" s="5"/>
      <c r="BC938" s="5"/>
      <c r="BD938" s="5"/>
      <c r="BE938" s="5"/>
      <c r="BF938" s="5">
        <v>0</v>
      </c>
      <c r="BG938" s="5">
        <v>0</v>
      </c>
      <c r="BH938" s="5"/>
      <c r="BI938" s="8"/>
      <c r="BJ938" s="5"/>
      <c r="BK938" s="5"/>
      <c r="BL938" s="5"/>
      <c r="BM938" s="8"/>
      <c r="BN938" s="8"/>
      <c r="BO938" s="7"/>
      <c r="BP938" s="5"/>
      <c r="BQ938" s="5"/>
      <c r="BR938" s="5"/>
      <c r="BS938" s="5"/>
      <c r="BT938" s="7"/>
      <c r="BU938" s="7"/>
      <c r="BV938" s="7"/>
      <c r="BW938" s="7"/>
      <c r="BX938" s="7"/>
      <c r="BY938" s="7"/>
      <c r="BZ938" s="7"/>
      <c r="CA938" s="5">
        <f>CB938+CC938+CD938+CI938</f>
        <v>0</v>
      </c>
      <c r="CB938" s="5">
        <v>0</v>
      </c>
      <c r="CC938" s="5">
        <v>0</v>
      </c>
      <c r="CD938" s="5">
        <v>0</v>
      </c>
      <c r="CE938" s="5"/>
      <c r="CF938" s="5"/>
      <c r="CG938" s="5"/>
      <c r="CH938" s="5"/>
      <c r="CI938" s="5">
        <v>0</v>
      </c>
      <c r="CJ938" s="5"/>
      <c r="CK938" s="8"/>
      <c r="CL938" s="5"/>
      <c r="CM938" s="5"/>
      <c r="CN938" s="8"/>
      <c r="CO938" s="5"/>
      <c r="CP938" s="5"/>
      <c r="CQ938" s="5"/>
      <c r="CR938" s="8"/>
      <c r="CS938" s="8"/>
      <c r="CT938" s="8"/>
      <c r="CU938" s="8"/>
      <c r="CV938" s="8"/>
      <c r="CW938" s="8"/>
      <c r="CX938" s="8"/>
      <c r="CY938" s="8"/>
      <c r="CZ938" s="8"/>
      <c r="DA938" s="8"/>
      <c r="DB938" s="8"/>
      <c r="DC938" s="8"/>
      <c r="DD938" s="8"/>
      <c r="DE938" s="8"/>
      <c r="DF938" s="8"/>
      <c r="DG938" s="8"/>
      <c r="DH938" s="8"/>
      <c r="DI938" s="8"/>
      <c r="DJ938" s="8"/>
      <c r="DK938" s="8"/>
      <c r="DL938" s="8"/>
      <c r="DM938" s="8"/>
      <c r="DN938" s="8"/>
      <c r="DO938" s="8"/>
      <c r="DP938" s="8"/>
      <c r="DQ938" s="8"/>
      <c r="DR938" s="8"/>
      <c r="DS938" s="8"/>
      <c r="DT938" s="8"/>
      <c r="DU938" s="8"/>
      <c r="DV938" s="8"/>
      <c r="DW938" s="8"/>
      <c r="DX938" s="8"/>
      <c r="DY938" s="8"/>
      <c r="DZ938" s="8"/>
      <c r="EA938" s="8"/>
      <c r="EB938" s="8"/>
      <c r="EC938" s="8"/>
      <c r="ED938" s="8"/>
      <c r="EE938" s="8"/>
      <c r="EF938" s="8"/>
      <c r="EG938" s="8"/>
      <c r="EH938" s="8"/>
      <c r="EI938" s="8"/>
      <c r="EJ938" s="8"/>
      <c r="EK938" s="8"/>
      <c r="EL938" s="8"/>
      <c r="EM938" s="8"/>
      <c r="EN938" s="8"/>
      <c r="EO938" s="8"/>
      <c r="EP938" s="8"/>
      <c r="EQ938" s="8"/>
      <c r="ER938" s="8"/>
      <c r="ES938" s="8"/>
      <c r="ET938" s="8"/>
      <c r="EU938" s="8"/>
      <c r="EV938" s="8"/>
      <c r="EW938" s="8"/>
      <c r="EX938" s="8"/>
      <c r="EY938" s="8"/>
      <c r="EZ938" s="8"/>
      <c r="FA938" s="8"/>
      <c r="FB938" s="8"/>
      <c r="FC938" s="8"/>
      <c r="FD938" s="8"/>
      <c r="FE938" s="8"/>
      <c r="FF938" s="8"/>
      <c r="FG938" s="8"/>
      <c r="FH938" s="8"/>
      <c r="FI938" s="8"/>
      <c r="FJ938" s="8"/>
    </row>
    <row r="939" spans="1:166" x14ac:dyDescent="0.25">
      <c r="A939" t="s">
        <v>142</v>
      </c>
      <c r="C939" s="6">
        <v>40173</v>
      </c>
      <c r="D939" s="5"/>
      <c r="E939" s="6"/>
      <c r="F939" s="14"/>
      <c r="G939" s="5">
        <v>25</v>
      </c>
      <c r="H939" t="s">
        <v>116</v>
      </c>
      <c r="I939" s="7">
        <v>6.9</v>
      </c>
      <c r="J939">
        <v>750</v>
      </c>
      <c r="K939" s="5">
        <f t="shared" si="15"/>
        <v>193.23671497584542</v>
      </c>
      <c r="L939" s="5"/>
      <c r="M939" s="8"/>
      <c r="N939" s="7">
        <v>6</v>
      </c>
      <c r="O939" s="7"/>
      <c r="P939" s="7"/>
      <c r="Q939" s="5"/>
      <c r="R939" s="5"/>
      <c r="S939" s="5"/>
      <c r="T939" s="5"/>
      <c r="U939" s="5"/>
      <c r="V939" s="5"/>
      <c r="W939" s="5"/>
      <c r="X939" s="8"/>
      <c r="Y939" s="8"/>
      <c r="Z939" s="8"/>
      <c r="AA939" s="8"/>
      <c r="AB939" s="8"/>
      <c r="AC939" s="5"/>
      <c r="AD939" s="8"/>
      <c r="AE939" s="8"/>
      <c r="AF939" s="8"/>
      <c r="AG939" s="8"/>
      <c r="AH939" s="8"/>
      <c r="AI939" s="8"/>
      <c r="AJ939" s="5"/>
      <c r="AK939" s="8">
        <v>0.17953519736842105</v>
      </c>
      <c r="AL939" s="8"/>
      <c r="AM939" s="8"/>
      <c r="AN939" s="8"/>
      <c r="AO939" s="8"/>
      <c r="AP939" s="8"/>
      <c r="AQ939" s="9"/>
      <c r="AR939" s="8"/>
      <c r="AS939" s="8"/>
      <c r="AT939" s="8"/>
      <c r="AU939" s="5">
        <v>0</v>
      </c>
      <c r="AV939" s="5"/>
      <c r="AW939" s="5"/>
      <c r="AX939" s="5"/>
      <c r="AY939" s="5">
        <v>0</v>
      </c>
      <c r="AZ939" s="5"/>
      <c r="BA939" s="5"/>
      <c r="BB939" s="5"/>
      <c r="BC939" s="5"/>
      <c r="BD939" s="5"/>
      <c r="BE939" s="5"/>
      <c r="BF939" s="5">
        <v>0</v>
      </c>
      <c r="BG939" s="5">
        <v>0</v>
      </c>
      <c r="BH939" s="5"/>
      <c r="BI939" s="8"/>
      <c r="BJ939" s="5"/>
      <c r="BK939" s="5"/>
      <c r="BL939" s="5"/>
      <c r="BM939" s="8"/>
      <c r="BN939" s="8"/>
      <c r="BO939" s="7"/>
      <c r="BP939" s="5"/>
      <c r="BQ939" s="5"/>
      <c r="BR939" s="5"/>
      <c r="BS939" s="5"/>
      <c r="BT939" s="7"/>
      <c r="BU939" s="7"/>
      <c r="BV939" s="7"/>
      <c r="BW939" s="7"/>
      <c r="BX939" s="7"/>
      <c r="BY939" s="7"/>
      <c r="BZ939" s="7"/>
      <c r="CA939" s="5">
        <f>CB939+CC939+CD939+CI939</f>
        <v>0</v>
      </c>
      <c r="CB939" s="5">
        <v>0</v>
      </c>
      <c r="CC939" s="5">
        <v>0</v>
      </c>
      <c r="CD939" s="5">
        <v>0</v>
      </c>
      <c r="CE939" s="5"/>
      <c r="CF939" s="5"/>
      <c r="CG939" s="5"/>
      <c r="CH939" s="5"/>
      <c r="CI939" s="5">
        <v>0</v>
      </c>
      <c r="CJ939" s="5"/>
      <c r="CK939" s="8"/>
      <c r="CL939" s="5"/>
      <c r="CM939" s="5"/>
      <c r="CN939" s="8"/>
      <c r="CO939" s="5"/>
      <c r="CP939" s="5"/>
      <c r="CQ939" s="5"/>
      <c r="CR939" s="8"/>
      <c r="CS939" s="8"/>
      <c r="CT939" s="8"/>
      <c r="CU939" s="8"/>
      <c r="CV939" s="8"/>
      <c r="CW939" s="8"/>
      <c r="CX939" s="8"/>
      <c r="CY939" s="8"/>
      <c r="CZ939" s="8"/>
      <c r="DA939" s="8"/>
      <c r="DB939" s="8"/>
      <c r="DC939" s="8"/>
      <c r="DD939" s="8"/>
      <c r="DE939" s="8"/>
      <c r="DF939" s="8"/>
      <c r="DG939" s="8"/>
      <c r="DH939" s="8"/>
      <c r="DI939" s="8"/>
      <c r="DJ939" s="8"/>
      <c r="DK939" s="8"/>
      <c r="DL939" s="8"/>
      <c r="DM939" s="8"/>
      <c r="DN939" s="8"/>
      <c r="DO939" s="8"/>
      <c r="DP939" s="8"/>
      <c r="DQ939" s="8"/>
      <c r="DR939" s="8"/>
      <c r="DS939" s="8"/>
      <c r="DT939" s="8"/>
      <c r="DU939" s="8"/>
      <c r="DV939" s="8"/>
      <c r="DW939" s="8"/>
      <c r="DX939" s="8"/>
      <c r="DY939" s="8"/>
      <c r="DZ939" s="8"/>
      <c r="EA939" s="8"/>
      <c r="EB939" s="8"/>
      <c r="EC939" s="8"/>
      <c r="ED939" s="8"/>
      <c r="EE939" s="8"/>
      <c r="EF939" s="8"/>
      <c r="EG939" s="8"/>
      <c r="EH939" s="8"/>
      <c r="EI939" s="8"/>
      <c r="EJ939" s="8"/>
      <c r="EK939" s="8"/>
      <c r="EL939" s="8"/>
      <c r="EM939" s="8"/>
      <c r="EN939" s="8"/>
      <c r="EO939" s="8"/>
      <c r="EP939" s="8"/>
      <c r="EQ939" s="8"/>
      <c r="ER939" s="8"/>
      <c r="ES939" s="8"/>
      <c r="ET939" s="8"/>
      <c r="EU939" s="8"/>
      <c r="EV939" s="8"/>
      <c r="EW939" s="8"/>
      <c r="EX939" s="8"/>
      <c r="EY939" s="8"/>
      <c r="EZ939" s="8"/>
      <c r="FA939" s="8"/>
      <c r="FB939" s="8"/>
      <c r="FC939" s="8"/>
      <c r="FD939" s="8"/>
      <c r="FE939" s="8"/>
      <c r="FF939" s="8"/>
      <c r="FG939" s="8"/>
      <c r="FH939" s="8"/>
      <c r="FI939" s="8"/>
      <c r="FJ939" s="8"/>
    </row>
    <row r="940" spans="1:166" x14ac:dyDescent="0.25">
      <c r="A940" t="s">
        <v>142</v>
      </c>
      <c r="C940" s="6">
        <v>40174</v>
      </c>
      <c r="D940" s="5">
        <v>4</v>
      </c>
      <c r="E940" t="s">
        <v>210</v>
      </c>
      <c r="F940" t="s">
        <v>12</v>
      </c>
      <c r="G940" s="5">
        <v>26</v>
      </c>
      <c r="H940" t="s">
        <v>116</v>
      </c>
      <c r="I940" s="7">
        <v>6.9</v>
      </c>
      <c r="J940">
        <v>750</v>
      </c>
      <c r="K940" s="5">
        <f t="shared" si="15"/>
        <v>193.23671497584542</v>
      </c>
      <c r="L940" s="5"/>
      <c r="M940" s="8"/>
      <c r="N940" s="8"/>
      <c r="O940" s="8"/>
      <c r="P940" s="8"/>
      <c r="Q940" s="5"/>
      <c r="R940" s="5">
        <v>26</v>
      </c>
      <c r="S940" s="5"/>
      <c r="T940" s="5"/>
      <c r="U940" s="5"/>
      <c r="V940" s="5"/>
      <c r="W940" s="5"/>
      <c r="X940" s="8"/>
      <c r="Y940" s="8"/>
      <c r="Z940" s="8"/>
      <c r="AA940" s="8"/>
      <c r="AB940" s="8"/>
      <c r="AC940" s="5"/>
      <c r="AD940" s="8"/>
      <c r="AE940" s="8"/>
      <c r="AF940" s="8"/>
      <c r="AG940" s="8"/>
      <c r="AH940" s="8"/>
      <c r="AI940" s="8"/>
      <c r="AJ940" s="5"/>
      <c r="AK940" s="8"/>
      <c r="AL940" s="8"/>
      <c r="AM940" s="8"/>
      <c r="AN940" s="8"/>
      <c r="AO940" s="8"/>
      <c r="AP940" s="8"/>
      <c r="AQ940" s="9"/>
      <c r="AR940" s="8"/>
      <c r="AS940" s="8"/>
      <c r="AT940" s="8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8"/>
      <c r="BJ940" s="5"/>
      <c r="BK940" s="5"/>
      <c r="BL940" s="5"/>
      <c r="BM940" s="8"/>
      <c r="BN940" s="8"/>
      <c r="BO940" s="7"/>
      <c r="BP940" s="5"/>
      <c r="BQ940" s="5"/>
      <c r="BR940" s="5"/>
      <c r="BS940" s="5"/>
      <c r="BT940" s="7"/>
      <c r="BU940" s="7"/>
      <c r="BV940" s="7"/>
      <c r="BW940" s="7"/>
      <c r="BX940" s="7"/>
      <c r="BY940" s="7"/>
      <c r="BZ940" s="7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8"/>
      <c r="CL940" s="5"/>
      <c r="CM940" s="5"/>
      <c r="CN940" s="8"/>
      <c r="CO940" s="5"/>
      <c r="CP940" s="5"/>
      <c r="CQ940" s="5"/>
      <c r="CR940" s="8"/>
      <c r="CS940" s="8"/>
      <c r="CT940" s="8"/>
      <c r="CU940" s="8"/>
      <c r="CV940" s="8"/>
      <c r="CW940" s="8"/>
      <c r="CX940" s="8"/>
      <c r="CY940" s="8"/>
      <c r="CZ940" s="8"/>
      <c r="DA940" s="8"/>
      <c r="DB940" s="8"/>
      <c r="DC940" s="8"/>
      <c r="DD940" s="8"/>
      <c r="DE940" s="8"/>
      <c r="DF940" s="8"/>
      <c r="DG940" s="8"/>
      <c r="DH940" s="8"/>
      <c r="DI940" s="8"/>
      <c r="DJ940" s="8"/>
      <c r="DK940" s="8"/>
      <c r="DL940" s="8"/>
      <c r="DM940" s="8"/>
      <c r="DN940" s="8"/>
      <c r="DO940" s="8"/>
      <c r="DP940" s="8"/>
      <c r="DQ940" s="8"/>
      <c r="DR940" s="8"/>
      <c r="DS940" s="8"/>
      <c r="DT940" s="8"/>
      <c r="DU940" s="8"/>
      <c r="DV940" s="8"/>
      <c r="DW940" s="8"/>
      <c r="DX940" s="8"/>
      <c r="DY940" s="8"/>
      <c r="DZ940" s="8"/>
      <c r="EA940" s="8"/>
      <c r="EB940" s="8"/>
      <c r="EC940" s="8"/>
      <c r="ED940" s="8"/>
      <c r="EE940" s="8"/>
      <c r="EF940" s="8"/>
      <c r="EG940" s="8"/>
      <c r="EH940" s="8"/>
      <c r="EI940" s="8"/>
      <c r="EJ940" s="8"/>
      <c r="EK940" s="8"/>
      <c r="EL940" s="8"/>
      <c r="EM940" s="8"/>
      <c r="EN940" s="8"/>
      <c r="EO940" s="8"/>
      <c r="EP940" s="8"/>
      <c r="EQ940" s="8"/>
      <c r="ER940" s="8"/>
      <c r="ES940" s="8"/>
      <c r="ET940" s="8"/>
      <c r="EU940" s="8"/>
      <c r="EV940" s="8"/>
      <c r="EW940" s="8"/>
      <c r="EX940" s="8"/>
      <c r="EY940" s="8"/>
      <c r="EZ940" s="8"/>
      <c r="FA940" s="8"/>
      <c r="FB940" s="8"/>
      <c r="FC940" s="8"/>
      <c r="FD940" s="8"/>
      <c r="FE940" s="8"/>
      <c r="FF940" s="8"/>
      <c r="FG940" s="8"/>
      <c r="FH940" s="8"/>
      <c r="FI940" s="8"/>
      <c r="FJ940" s="8"/>
    </row>
    <row r="941" spans="1:166" x14ac:dyDescent="0.25">
      <c r="A941" t="s">
        <v>142</v>
      </c>
      <c r="C941" s="6">
        <v>40184</v>
      </c>
      <c r="D941" s="5"/>
      <c r="E941" s="6"/>
      <c r="G941" s="5">
        <v>36</v>
      </c>
      <c r="H941" t="s">
        <v>116</v>
      </c>
      <c r="I941" s="7">
        <v>6.9</v>
      </c>
      <c r="J941">
        <v>750</v>
      </c>
      <c r="K941" s="5">
        <f t="shared" si="15"/>
        <v>193.23671497584542</v>
      </c>
      <c r="L941" s="5"/>
      <c r="M941" s="8"/>
      <c r="N941" s="7">
        <v>11.3</v>
      </c>
      <c r="O941" s="7"/>
      <c r="P941" s="7"/>
      <c r="Q941" s="5"/>
      <c r="R941" s="5"/>
      <c r="S941" s="5"/>
      <c r="T941" s="5"/>
      <c r="U941" s="5"/>
      <c r="V941" s="5"/>
      <c r="W941" s="5"/>
      <c r="X941" s="8"/>
      <c r="Y941" s="8"/>
      <c r="Z941" s="8"/>
      <c r="AA941" s="8"/>
      <c r="AB941" s="8"/>
      <c r="AC941" s="5"/>
      <c r="AD941" s="8"/>
      <c r="AE941" s="8"/>
      <c r="AF941" s="8"/>
      <c r="AG941" s="8"/>
      <c r="AH941" s="8"/>
      <c r="AI941" s="8"/>
      <c r="AJ941" s="5"/>
      <c r="AK941" s="8"/>
      <c r="AL941" s="8"/>
      <c r="AM941" s="8"/>
      <c r="AN941" s="8"/>
      <c r="AO941" s="8"/>
      <c r="AP941" s="8"/>
      <c r="AQ941" s="9"/>
      <c r="AR941" s="8"/>
      <c r="AS941" s="8"/>
      <c r="AT941" s="8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8"/>
      <c r="BJ941" s="5"/>
      <c r="BK941" s="5"/>
      <c r="BL941" s="5"/>
      <c r="BM941" s="8"/>
      <c r="BN941" s="8"/>
      <c r="BO941" s="7"/>
      <c r="BP941" s="5"/>
      <c r="BQ941" s="5"/>
      <c r="BR941" s="5"/>
      <c r="BS941" s="5"/>
      <c r="BT941" s="7"/>
      <c r="BU941" s="7"/>
      <c r="BV941" s="7"/>
      <c r="BW941" s="7"/>
      <c r="BX941" s="7"/>
      <c r="BY941" s="7"/>
      <c r="BZ941" s="7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8"/>
      <c r="CL941" s="5"/>
      <c r="CM941" s="5"/>
      <c r="CN941" s="8"/>
      <c r="CO941" s="5"/>
      <c r="CP941" s="5"/>
      <c r="CQ941" s="5"/>
      <c r="CR941" s="8"/>
      <c r="CS941" s="8"/>
      <c r="CT941" s="8"/>
      <c r="CU941" s="8"/>
      <c r="CV941" s="8"/>
      <c r="CW941" s="8"/>
      <c r="CX941" s="8"/>
      <c r="CY941" s="8"/>
      <c r="CZ941" s="8"/>
      <c r="DA941" s="8"/>
      <c r="DB941" s="8"/>
      <c r="DC941" s="8"/>
      <c r="DD941" s="8"/>
      <c r="DE941" s="8"/>
      <c r="DF941" s="8"/>
      <c r="DG941" s="8"/>
      <c r="DH941" s="8"/>
      <c r="DI941" s="8"/>
      <c r="DJ941" s="8"/>
      <c r="DK941" s="8"/>
      <c r="DL941" s="8"/>
      <c r="DM941" s="8"/>
      <c r="DN941" s="8"/>
      <c r="DO941" s="8"/>
      <c r="DP941" s="8"/>
      <c r="DQ941" s="8"/>
      <c r="DR941" s="8"/>
      <c r="DS941" s="8"/>
      <c r="DT941" s="8"/>
      <c r="DU941" s="8"/>
      <c r="DV941" s="8"/>
      <c r="DW941" s="8"/>
      <c r="DX941" s="8"/>
      <c r="DY941" s="8"/>
      <c r="DZ941" s="8"/>
      <c r="EA941" s="8"/>
      <c r="EB941" s="8"/>
      <c r="EC941" s="8"/>
      <c r="ED941" s="8"/>
      <c r="EE941" s="8"/>
      <c r="EF941" s="8"/>
      <c r="EG941" s="8"/>
      <c r="EH941" s="8"/>
      <c r="EI941" s="8"/>
      <c r="EJ941" s="8"/>
      <c r="EK941" s="8"/>
      <c r="EL941" s="8"/>
      <c r="EM941" s="8"/>
      <c r="EN941" s="8"/>
      <c r="EO941" s="8"/>
      <c r="EP941" s="8"/>
      <c r="EQ941" s="8"/>
      <c r="ER941" s="8"/>
      <c r="ES941" s="8"/>
      <c r="ET941" s="8"/>
      <c r="EU941" s="8"/>
      <c r="EV941" s="8"/>
      <c r="EW941" s="8"/>
      <c r="EX941" s="8"/>
      <c r="EY941" s="8"/>
      <c r="EZ941" s="8"/>
      <c r="FA941" s="8"/>
      <c r="FB941" s="8"/>
      <c r="FC941" s="8"/>
      <c r="FD941" s="8"/>
      <c r="FE941" s="8"/>
      <c r="FF941" s="8"/>
      <c r="FG941" s="8"/>
      <c r="FH941" s="8"/>
      <c r="FI941" s="8"/>
      <c r="FJ941" s="8"/>
    </row>
    <row r="942" spans="1:166" x14ac:dyDescent="0.25">
      <c r="A942" t="s">
        <v>142</v>
      </c>
      <c r="C942" s="6">
        <v>40189</v>
      </c>
      <c r="D942" s="5"/>
      <c r="E942" s="6"/>
      <c r="F942" s="14"/>
      <c r="G942" s="5">
        <v>41</v>
      </c>
      <c r="H942" t="s">
        <v>116</v>
      </c>
      <c r="I942" s="7">
        <v>6.9</v>
      </c>
      <c r="J942">
        <v>750</v>
      </c>
      <c r="K942" s="5">
        <f t="shared" si="15"/>
        <v>193.23671497584542</v>
      </c>
      <c r="L942" s="5"/>
      <c r="M942" s="8"/>
      <c r="N942" s="7">
        <v>12.25</v>
      </c>
      <c r="O942" s="7"/>
      <c r="P942" s="7"/>
      <c r="Q942" s="5"/>
      <c r="R942" s="5"/>
      <c r="S942" s="5"/>
      <c r="T942" s="5"/>
      <c r="U942" s="5"/>
      <c r="V942" s="5"/>
      <c r="W942" s="5"/>
      <c r="X942" s="8"/>
      <c r="Y942" s="8"/>
      <c r="Z942" s="8"/>
      <c r="AA942" s="8"/>
      <c r="AB942" s="8"/>
      <c r="AC942" s="5">
        <v>67.165004463846657</v>
      </c>
      <c r="AD942" s="8"/>
      <c r="AE942" s="8"/>
      <c r="AF942" s="8"/>
      <c r="AG942" s="8"/>
      <c r="AH942" s="8"/>
      <c r="AI942" s="8"/>
      <c r="AJ942" s="5">
        <v>85.841430178604753</v>
      </c>
      <c r="AK942" s="8">
        <v>1.132332100684625</v>
      </c>
      <c r="AL942" s="8"/>
      <c r="AM942" s="8"/>
      <c r="AN942" s="8"/>
      <c r="AO942" s="8"/>
      <c r="AP942" s="8"/>
      <c r="AQ942" s="9">
        <f>AK942/AJ942</f>
        <v>1.3190974315416859E-2</v>
      </c>
      <c r="AR942" s="8"/>
      <c r="AS942" s="8"/>
      <c r="AT942" s="8"/>
      <c r="AU942" s="5">
        <v>7.8689238033875863</v>
      </c>
      <c r="AV942" s="5"/>
      <c r="AW942" s="5"/>
      <c r="AX942" s="5"/>
      <c r="AY942" s="5">
        <v>0</v>
      </c>
      <c r="AZ942" s="5"/>
      <c r="BA942" s="5"/>
      <c r="BB942" s="5"/>
      <c r="BC942" s="5"/>
      <c r="BD942" s="5"/>
      <c r="BE942" s="5"/>
      <c r="BF942" s="5">
        <v>0</v>
      </c>
      <c r="BG942" s="5">
        <v>0</v>
      </c>
      <c r="BH942" s="5">
        <v>7.8689238033875863</v>
      </c>
      <c r="BI942" s="8"/>
      <c r="BJ942" s="5"/>
      <c r="BK942" s="5">
        <f>AC942+AJ942+BH942</f>
        <v>160.875358445839</v>
      </c>
      <c r="BL942" s="5"/>
      <c r="BM942" s="8">
        <f>BH942/BK942</f>
        <v>4.891317029162532E-2</v>
      </c>
      <c r="BN942" s="8"/>
      <c r="BO942" s="7"/>
      <c r="BP942" s="5"/>
      <c r="BQ942" s="5"/>
      <c r="BR942" s="5"/>
      <c r="BS942" s="5"/>
      <c r="BT942" s="7"/>
      <c r="BU942" s="7"/>
      <c r="BV942" s="7"/>
      <c r="BW942" s="7"/>
      <c r="BX942" s="8">
        <f>AC942/BK942</f>
        <v>0.4174971550192923</v>
      </c>
      <c r="BY942" s="8">
        <f>AJ942/BK942</f>
        <v>0.53358967468908236</v>
      </c>
      <c r="BZ942" s="8">
        <f>BH942/BK942</f>
        <v>4.891317029162532E-2</v>
      </c>
      <c r="CA942" s="5">
        <f>CB942+CC942+CD942+CI942</f>
        <v>144.8566862206855</v>
      </c>
      <c r="CB942" s="5">
        <v>144.8566862206855</v>
      </c>
      <c r="CC942" s="5">
        <v>0</v>
      </c>
      <c r="CD942" s="5">
        <v>0</v>
      </c>
      <c r="CE942" s="5"/>
      <c r="CF942" s="5"/>
      <c r="CG942" s="5"/>
      <c r="CH942" s="5"/>
      <c r="CI942" s="5">
        <v>0</v>
      </c>
      <c r="CJ942" s="5"/>
      <c r="CK942" s="8"/>
      <c r="CL942" s="5"/>
      <c r="CM942" s="5"/>
      <c r="CN942" s="8"/>
      <c r="CO942" s="5"/>
      <c r="CP942" s="5"/>
      <c r="CQ942" s="5"/>
      <c r="CR942" s="8"/>
      <c r="CS942" s="8"/>
      <c r="CT942" s="8"/>
      <c r="CU942" s="8"/>
      <c r="CV942" s="8"/>
      <c r="CW942" s="8"/>
      <c r="CX942" s="8"/>
      <c r="CY942" s="8"/>
      <c r="CZ942" s="8"/>
      <c r="DA942" s="8"/>
      <c r="DB942" s="8"/>
      <c r="DC942" s="8"/>
      <c r="DD942" s="8"/>
      <c r="DE942" s="8"/>
      <c r="DF942" s="8"/>
      <c r="DG942" s="8"/>
      <c r="DH942" s="8"/>
      <c r="DI942" s="8"/>
      <c r="DJ942" s="8"/>
      <c r="DK942" s="8"/>
      <c r="DL942" s="8"/>
      <c r="DM942" s="8"/>
      <c r="DN942" s="8"/>
      <c r="DO942" s="8"/>
      <c r="DP942" s="8"/>
      <c r="DQ942" s="8"/>
      <c r="DR942" s="8"/>
      <c r="DS942" s="8"/>
      <c r="DT942" s="8"/>
      <c r="DU942" s="8"/>
      <c r="DV942" s="8"/>
      <c r="DW942" s="8"/>
      <c r="DX942" s="8"/>
      <c r="DY942" s="8"/>
      <c r="DZ942" s="8"/>
      <c r="EA942" s="8"/>
      <c r="EB942" s="8"/>
      <c r="EC942" s="8"/>
      <c r="ED942" s="8"/>
      <c r="EE942" s="8"/>
      <c r="EF942" s="8"/>
      <c r="EG942" s="8"/>
      <c r="EH942" s="8"/>
      <c r="EI942" s="8"/>
      <c r="EJ942" s="8"/>
      <c r="EK942" s="8"/>
      <c r="EL942" s="8"/>
      <c r="EM942" s="8"/>
      <c r="EN942" s="8"/>
      <c r="EO942" s="8"/>
      <c r="EP942" s="8"/>
      <c r="EQ942" s="8"/>
      <c r="ER942" s="8"/>
      <c r="ES942" s="8"/>
      <c r="ET942" s="8"/>
      <c r="EU942" s="8"/>
      <c r="EV942" s="8"/>
      <c r="EW942" s="8"/>
      <c r="EX942" s="8"/>
      <c r="EY942" s="8"/>
      <c r="EZ942" s="8"/>
      <c r="FA942" s="8"/>
      <c r="FB942" s="8"/>
      <c r="FC942" s="8"/>
      <c r="FD942" s="8"/>
      <c r="FE942" s="8"/>
      <c r="FF942" s="8"/>
      <c r="FG942" s="8"/>
      <c r="FH942" s="8"/>
      <c r="FI942" s="8"/>
      <c r="FJ942" s="8"/>
    </row>
    <row r="943" spans="1:166" x14ac:dyDescent="0.25">
      <c r="A943" t="s">
        <v>142</v>
      </c>
      <c r="C943" s="6">
        <v>40196</v>
      </c>
      <c r="D943" s="5">
        <v>4</v>
      </c>
      <c r="E943" t="s">
        <v>206</v>
      </c>
      <c r="F943" t="s">
        <v>13</v>
      </c>
      <c r="G943" s="5">
        <v>48</v>
      </c>
      <c r="H943" t="s">
        <v>116</v>
      </c>
      <c r="I943" s="7">
        <v>6.9</v>
      </c>
      <c r="J943">
        <v>750</v>
      </c>
      <c r="K943" s="5">
        <f t="shared" si="15"/>
        <v>193.23671497584542</v>
      </c>
      <c r="L943" s="5"/>
      <c r="M943" s="8"/>
      <c r="N943" s="8"/>
      <c r="O943" s="8"/>
      <c r="P943" s="8"/>
      <c r="Q943" s="5"/>
      <c r="R943" s="5"/>
      <c r="S943" s="5">
        <v>48</v>
      </c>
      <c r="T943" s="5"/>
      <c r="U943" s="5"/>
      <c r="V943" s="5"/>
      <c r="W943" s="5"/>
      <c r="X943" s="8"/>
      <c r="Y943" s="8"/>
      <c r="Z943" s="8"/>
      <c r="AA943" s="8"/>
      <c r="AB943" s="8"/>
      <c r="AC943" s="5">
        <v>131.08325603563591</v>
      </c>
      <c r="AD943" s="8"/>
      <c r="AE943" s="8"/>
      <c r="AF943" s="8"/>
      <c r="AG943" s="8"/>
      <c r="AH943" s="8"/>
      <c r="AI943" s="8"/>
      <c r="AJ943" s="5">
        <v>142.07862645350087</v>
      </c>
      <c r="AK943" s="8">
        <v>1.6668685538817958</v>
      </c>
      <c r="AL943" s="8"/>
      <c r="AM943" s="8"/>
      <c r="AN943" s="8"/>
      <c r="AO943" s="8"/>
      <c r="AP943" s="8"/>
      <c r="AQ943" s="9">
        <f>AK943/AJ943</f>
        <v>1.1732014839173042E-2</v>
      </c>
      <c r="AR943" s="8"/>
      <c r="AS943" s="8"/>
      <c r="AT943" s="8"/>
      <c r="AU943" s="5">
        <v>22.067921776885687</v>
      </c>
      <c r="AV943" s="5"/>
      <c r="AW943" s="5"/>
      <c r="AX943" s="5"/>
      <c r="AY943" s="5">
        <v>0</v>
      </c>
      <c r="AZ943" s="5"/>
      <c r="BA943" s="5"/>
      <c r="BB943" s="5"/>
      <c r="BC943" s="5"/>
      <c r="BD943" s="5"/>
      <c r="BE943" s="5"/>
      <c r="BF943" s="5">
        <v>0</v>
      </c>
      <c r="BG943" s="5">
        <v>0</v>
      </c>
      <c r="BH943" s="5">
        <v>22.067921776885687</v>
      </c>
      <c r="BI943" s="8"/>
      <c r="BJ943" s="5"/>
      <c r="BK943" s="5">
        <f>AC943+AJ943+BH943</f>
        <v>295.22980426602248</v>
      </c>
      <c r="BL943" s="5"/>
      <c r="BM943" s="8">
        <f>BH943/BK943</f>
        <v>7.4748285769281483E-2</v>
      </c>
      <c r="BN943" s="8"/>
      <c r="BO943" s="7"/>
      <c r="BP943" s="5"/>
      <c r="BQ943" s="5"/>
      <c r="BR943" s="5"/>
      <c r="BS943" s="5"/>
      <c r="BT943" s="7"/>
      <c r="BU943" s="7"/>
      <c r="BV943" s="7"/>
      <c r="BW943" s="7"/>
      <c r="BX943" s="8">
        <f>AC943/BK943</f>
        <v>0.44400414233761043</v>
      </c>
      <c r="BY943" s="8">
        <f>AJ943/BK943</f>
        <v>0.48124757189310807</v>
      </c>
      <c r="BZ943" s="8">
        <f>BH943/BK943</f>
        <v>7.4748285769281483E-2</v>
      </c>
      <c r="CA943" s="5">
        <f>CB943+CC943+CD943+CI943</f>
        <v>239.13582157305166</v>
      </c>
      <c r="CB943" s="5">
        <v>239.13582157305166</v>
      </c>
      <c r="CC943" s="5">
        <v>0</v>
      </c>
      <c r="CD943" s="5">
        <v>0</v>
      </c>
      <c r="CE943" s="5"/>
      <c r="CF943" s="5"/>
      <c r="CG943" s="5"/>
      <c r="CH943" s="5"/>
      <c r="CI943" s="5">
        <v>0</v>
      </c>
      <c r="CJ943" s="5"/>
      <c r="CK943" s="8"/>
      <c r="CL943" s="5"/>
      <c r="CM943" s="5"/>
      <c r="CN943" s="8"/>
      <c r="CO943" s="5"/>
      <c r="CP943" s="5"/>
      <c r="CQ943" s="5"/>
      <c r="CR943" s="8"/>
      <c r="CS943" s="8"/>
      <c r="CT943" s="8"/>
      <c r="CU943" s="8"/>
      <c r="CV943" s="8"/>
      <c r="CW943" s="8"/>
      <c r="CX943" s="8"/>
      <c r="CY943" s="8"/>
      <c r="CZ943" s="8"/>
      <c r="DA943" s="8"/>
      <c r="DB943" s="8"/>
      <c r="DC943" s="8"/>
      <c r="DD943" s="8"/>
      <c r="DE943" s="8"/>
      <c r="DF943" s="8"/>
      <c r="DG943" s="8"/>
      <c r="DH943" s="8"/>
      <c r="DI943" s="8"/>
      <c r="DJ943" s="8"/>
      <c r="DK943" s="8"/>
      <c r="DL943" s="8"/>
      <c r="DM943" s="8"/>
      <c r="DN943" s="8"/>
      <c r="DO943" s="8"/>
      <c r="DP943" s="8"/>
      <c r="DQ943" s="8"/>
      <c r="DR943" s="8"/>
      <c r="DS943" s="8"/>
      <c r="DT943" s="8"/>
      <c r="DU943" s="8"/>
      <c r="DV943" s="8"/>
      <c r="DW943" s="8"/>
      <c r="DX943" s="8"/>
      <c r="DY943" s="8"/>
      <c r="DZ943" s="8"/>
      <c r="EA943" s="8"/>
      <c r="EB943" s="8"/>
      <c r="EC943" s="8"/>
      <c r="ED943" s="8"/>
      <c r="EE943" s="8"/>
      <c r="EF943" s="8"/>
      <c r="EG943" s="8"/>
      <c r="EH943" s="8"/>
      <c r="EI943" s="8"/>
      <c r="EJ943" s="8"/>
      <c r="EK943" s="8"/>
      <c r="EL943" s="8"/>
      <c r="EM943" s="8"/>
      <c r="EN943" s="8"/>
      <c r="EO943" s="8"/>
      <c r="EP943" s="8"/>
      <c r="EQ943" s="8"/>
      <c r="ER943" s="8"/>
      <c r="ES943" s="8"/>
      <c r="ET943" s="8"/>
      <c r="EU943" s="8"/>
      <c r="EV943" s="8"/>
      <c r="EW943" s="8"/>
      <c r="EX943" s="8"/>
      <c r="EY943" s="8"/>
      <c r="EZ943" s="8"/>
      <c r="FA943" s="8"/>
      <c r="FB943" s="8"/>
      <c r="FC943" s="8"/>
      <c r="FD943" s="8"/>
      <c r="FE943" s="8"/>
      <c r="FF943" s="8"/>
      <c r="FG943" s="8"/>
      <c r="FH943" s="8"/>
      <c r="FI943" s="8"/>
      <c r="FJ943" s="8"/>
    </row>
    <row r="944" spans="1:166" x14ac:dyDescent="0.25">
      <c r="A944" t="s">
        <v>142</v>
      </c>
      <c r="C944" s="6">
        <v>40197</v>
      </c>
      <c r="D944" s="5"/>
      <c r="E944" s="6"/>
      <c r="G944" s="5">
        <v>49</v>
      </c>
      <c r="H944" t="s">
        <v>116</v>
      </c>
      <c r="I944" s="7">
        <v>6.9</v>
      </c>
      <c r="J944">
        <v>750</v>
      </c>
      <c r="K944" s="5">
        <f t="shared" si="15"/>
        <v>193.23671497584542</v>
      </c>
      <c r="L944" s="5"/>
      <c r="M944" s="8"/>
      <c r="N944" s="7">
        <v>14.25</v>
      </c>
      <c r="O944" s="7"/>
      <c r="P944" s="7"/>
      <c r="Q944" s="5"/>
      <c r="R944" s="5"/>
      <c r="S944" s="5"/>
      <c r="T944" s="5"/>
      <c r="U944" s="5"/>
      <c r="V944" s="5"/>
      <c r="W944" s="5"/>
      <c r="X944" s="8"/>
      <c r="Y944" s="8"/>
      <c r="Z944" s="8"/>
      <c r="AA944" s="8"/>
      <c r="AB944" s="8"/>
      <c r="AC944" s="5"/>
      <c r="AD944" s="8"/>
      <c r="AE944" s="8"/>
      <c r="AF944" s="8"/>
      <c r="AG944" s="8"/>
      <c r="AH944" s="8"/>
      <c r="AI944" s="8"/>
      <c r="AJ944" s="5"/>
      <c r="AK944" s="8"/>
      <c r="AL944" s="8"/>
      <c r="AM944" s="8"/>
      <c r="AN944" s="8"/>
      <c r="AO944" s="8"/>
      <c r="AP944" s="8"/>
      <c r="AQ944" s="9"/>
      <c r="AR944" s="8"/>
      <c r="AS944" s="8"/>
      <c r="AT944" s="8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8"/>
      <c r="BJ944" s="5"/>
      <c r="BK944" s="5"/>
      <c r="BL944" s="5"/>
      <c r="BM944" s="8"/>
      <c r="BN944" s="8"/>
      <c r="BO944" s="7"/>
      <c r="BP944" s="5"/>
      <c r="BQ944" s="5"/>
      <c r="BR944" s="5"/>
      <c r="BS944" s="5"/>
      <c r="BT944" s="7"/>
      <c r="BU944" s="7"/>
      <c r="BV944" s="7"/>
      <c r="BW944" s="7"/>
      <c r="BX944" s="7"/>
      <c r="BY944" s="7"/>
      <c r="BZ944" s="7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8"/>
      <c r="CL944" s="5"/>
      <c r="CM944" s="5"/>
      <c r="CN944" s="8"/>
      <c r="CO944" s="5"/>
      <c r="CP944" s="5"/>
      <c r="CQ944" s="5"/>
      <c r="CR944" s="8"/>
      <c r="CS944" s="8"/>
      <c r="CT944" s="8"/>
      <c r="CU944" s="8"/>
      <c r="CV944" s="8"/>
      <c r="CW944" s="8"/>
      <c r="CX944" s="8"/>
      <c r="CY944" s="8"/>
      <c r="CZ944" s="8"/>
      <c r="DA944" s="8"/>
      <c r="DB944" s="8"/>
      <c r="DC944" s="8"/>
      <c r="DD944" s="8"/>
      <c r="DE944" s="8"/>
      <c r="DF944" s="8"/>
      <c r="DG944" s="8"/>
      <c r="DH944" s="8"/>
      <c r="DI944" s="8"/>
      <c r="DJ944" s="8"/>
      <c r="DK944" s="8"/>
      <c r="DL944" s="8"/>
      <c r="DM944" s="8"/>
      <c r="DN944" s="8"/>
      <c r="DO944" s="8"/>
      <c r="DP944" s="8"/>
      <c r="DQ944" s="8"/>
      <c r="DR944" s="8"/>
      <c r="DS944" s="8"/>
      <c r="DT944" s="8"/>
      <c r="DU944" s="8"/>
      <c r="DV944" s="8"/>
      <c r="DW944" s="8"/>
      <c r="DX944" s="8"/>
      <c r="DY944" s="8"/>
      <c r="DZ944" s="8"/>
      <c r="EA944" s="8"/>
      <c r="EB944" s="8"/>
      <c r="EC944" s="8"/>
      <c r="ED944" s="8"/>
      <c r="EE944" s="8"/>
      <c r="EF944" s="8"/>
      <c r="EG944" s="8"/>
      <c r="EH944" s="8"/>
      <c r="EI944" s="8"/>
      <c r="EJ944" s="8"/>
      <c r="EK944" s="8"/>
      <c r="EL944" s="8"/>
      <c r="EM944" s="8"/>
      <c r="EN944" s="8"/>
      <c r="EO944" s="8"/>
      <c r="EP944" s="8"/>
      <c r="EQ944" s="8"/>
      <c r="ER944" s="8"/>
      <c r="ES944" s="8"/>
      <c r="ET944" s="8"/>
      <c r="EU944" s="8"/>
      <c r="EV944" s="8"/>
      <c r="EW944" s="8"/>
      <c r="EX944" s="8"/>
      <c r="EY944" s="8"/>
      <c r="EZ944" s="8"/>
      <c r="FA944" s="8"/>
      <c r="FB944" s="8"/>
      <c r="FC944" s="8"/>
      <c r="FD944" s="8"/>
      <c r="FE944" s="8"/>
      <c r="FF944" s="8"/>
      <c r="FG944" s="8"/>
      <c r="FH944" s="8"/>
      <c r="FI944" s="8"/>
      <c r="FJ944" s="8"/>
    </row>
    <row r="945" spans="1:166" x14ac:dyDescent="0.25">
      <c r="A945" t="s">
        <v>142</v>
      </c>
      <c r="C945" s="6">
        <v>40200</v>
      </c>
      <c r="D945" s="5"/>
      <c r="E945" s="6"/>
      <c r="G945" s="5">
        <v>52</v>
      </c>
      <c r="H945" t="s">
        <v>116</v>
      </c>
      <c r="I945" s="7">
        <v>6.9</v>
      </c>
      <c r="J945">
        <v>750</v>
      </c>
      <c r="K945" s="5">
        <f t="shared" si="15"/>
        <v>193.23671497584542</v>
      </c>
      <c r="L945" s="5"/>
      <c r="M945" s="8"/>
      <c r="N945" s="7">
        <v>15.05</v>
      </c>
      <c r="O945" s="7"/>
      <c r="P945" s="7"/>
      <c r="Q945" s="5"/>
      <c r="R945" s="5"/>
      <c r="S945" s="5"/>
      <c r="T945" s="5"/>
      <c r="U945" s="5"/>
      <c r="V945" s="5"/>
      <c r="W945" s="5"/>
      <c r="X945" s="8"/>
      <c r="Y945" s="8"/>
      <c r="Z945" s="8"/>
      <c r="AA945" s="8"/>
      <c r="AB945" s="8"/>
      <c r="AC945" s="5"/>
      <c r="AD945" s="8"/>
      <c r="AE945" s="8"/>
      <c r="AF945" s="8"/>
      <c r="AG945" s="8"/>
      <c r="AH945" s="8"/>
      <c r="AI945" s="8"/>
      <c r="AJ945" s="5"/>
      <c r="AK945" s="8"/>
      <c r="AL945" s="8"/>
      <c r="AM945" s="8"/>
      <c r="AN945" s="8"/>
      <c r="AO945" s="8"/>
      <c r="AP945" s="8"/>
      <c r="AQ945" s="9"/>
      <c r="AR945" s="8"/>
      <c r="AS945" s="8"/>
      <c r="AT945" s="8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8"/>
      <c r="BJ945" s="5"/>
      <c r="BK945" s="5"/>
      <c r="BL945" s="5"/>
      <c r="BM945" s="8"/>
      <c r="BN945" s="8"/>
      <c r="BO945" s="7"/>
      <c r="BP945" s="5"/>
      <c r="BQ945" s="5"/>
      <c r="BR945" s="5"/>
      <c r="BS945" s="5"/>
      <c r="BT945" s="7"/>
      <c r="BU945" s="7"/>
      <c r="BV945" s="7"/>
      <c r="BW945" s="7"/>
      <c r="BX945" s="7"/>
      <c r="BY945" s="7"/>
      <c r="BZ945" s="7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8"/>
      <c r="CL945" s="5"/>
      <c r="CM945" s="5"/>
      <c r="CN945" s="8"/>
      <c r="CO945" s="5"/>
      <c r="CP945" s="5"/>
      <c r="CQ945" s="5"/>
      <c r="CR945" s="8"/>
      <c r="CS945" s="8"/>
      <c r="CT945" s="8"/>
      <c r="CU945" s="8"/>
      <c r="CV945" s="8"/>
      <c r="CW945" s="8"/>
      <c r="CX945" s="8"/>
      <c r="CY945" s="8"/>
      <c r="CZ945" s="8"/>
      <c r="DA945" s="8"/>
      <c r="DB945" s="8"/>
      <c r="DC945" s="8"/>
      <c r="DD945" s="8"/>
      <c r="DE945" s="8"/>
      <c r="DF945" s="8"/>
      <c r="DG945" s="8"/>
      <c r="DH945" s="8"/>
      <c r="DI945" s="8"/>
      <c r="DJ945" s="8"/>
      <c r="DK945" s="8"/>
      <c r="DL945" s="8"/>
      <c r="DM945" s="8"/>
      <c r="DN945" s="8"/>
      <c r="DO945" s="8"/>
      <c r="DP945" s="8"/>
      <c r="DQ945" s="8"/>
      <c r="DR945" s="8"/>
      <c r="DS945" s="8"/>
      <c r="DT945" s="8"/>
      <c r="DU945" s="8"/>
      <c r="DV945" s="8"/>
      <c r="DW945" s="8"/>
      <c r="DX945" s="8"/>
      <c r="DY945" s="8"/>
      <c r="DZ945" s="8"/>
      <c r="EA945" s="8"/>
      <c r="EB945" s="8"/>
      <c r="EC945" s="8"/>
      <c r="ED945" s="8"/>
      <c r="EE945" s="8"/>
      <c r="EF945" s="8"/>
      <c r="EG945" s="8"/>
      <c r="EH945" s="8"/>
      <c r="EI945" s="8"/>
      <c r="EJ945" s="8"/>
      <c r="EK945" s="8"/>
      <c r="EL945" s="8"/>
      <c r="EM945" s="8"/>
      <c r="EN945" s="8"/>
      <c r="EO945" s="8"/>
      <c r="EP945" s="8"/>
      <c r="EQ945" s="8"/>
      <c r="ER945" s="8"/>
      <c r="ES945" s="8"/>
      <c r="ET945" s="8"/>
      <c r="EU945" s="8"/>
      <c r="EV945" s="8"/>
      <c r="EW945" s="8"/>
      <c r="EX945" s="8"/>
      <c r="EY945" s="8"/>
      <c r="EZ945" s="8"/>
      <c r="FA945" s="8"/>
      <c r="FB945" s="8"/>
      <c r="FC945" s="8"/>
      <c r="FD945" s="8"/>
      <c r="FE945" s="8"/>
      <c r="FF945" s="8"/>
      <c r="FG945" s="8"/>
      <c r="FH945" s="8"/>
      <c r="FI945" s="8"/>
      <c r="FJ945" s="8"/>
    </row>
    <row r="946" spans="1:166" x14ac:dyDescent="0.25">
      <c r="A946" t="s">
        <v>142</v>
      </c>
      <c r="C946" s="6">
        <v>40211</v>
      </c>
      <c r="D946" s="5"/>
      <c r="E946" s="6"/>
      <c r="F946" s="14"/>
      <c r="G946" s="5">
        <v>63</v>
      </c>
      <c r="H946" t="s">
        <v>116</v>
      </c>
      <c r="I946" s="7">
        <v>6.9</v>
      </c>
      <c r="J946">
        <v>750</v>
      </c>
      <c r="K946" s="5">
        <f t="shared" si="15"/>
        <v>193.23671497584542</v>
      </c>
      <c r="L946" s="5"/>
      <c r="M946" s="8"/>
      <c r="N946" s="7">
        <v>17.25</v>
      </c>
      <c r="O946" s="7"/>
      <c r="P946" s="7"/>
      <c r="Q946" s="5"/>
      <c r="R946" s="5"/>
      <c r="S946" s="5"/>
      <c r="T946" s="5"/>
      <c r="U946" s="5"/>
      <c r="V946" s="5"/>
      <c r="W946" s="5"/>
      <c r="X946" s="8"/>
      <c r="Y946" s="8"/>
      <c r="Z946" s="8"/>
      <c r="AA946" s="8"/>
      <c r="AB946" s="8"/>
      <c r="AC946" s="5">
        <v>257.61459583888472</v>
      </c>
      <c r="AD946" s="8"/>
      <c r="AE946" s="8"/>
      <c r="AF946" s="8"/>
      <c r="AG946" s="8"/>
      <c r="AH946" s="8"/>
      <c r="AI946" s="8"/>
      <c r="AJ946" s="5">
        <v>216.05339440306358</v>
      </c>
      <c r="AK946" s="8">
        <v>4.6941289832173778</v>
      </c>
      <c r="AL946" s="8"/>
      <c r="AM946" s="8"/>
      <c r="AN946" s="8"/>
      <c r="AO946" s="8"/>
      <c r="AP946" s="8"/>
      <c r="AQ946" s="9">
        <f>AK946/AJ946</f>
        <v>2.1726707863983535E-2</v>
      </c>
      <c r="AR946" s="8"/>
      <c r="AS946" s="8"/>
      <c r="AT946" s="8"/>
      <c r="AU946" s="5">
        <v>38.165287738980133</v>
      </c>
      <c r="AV946" s="5"/>
      <c r="AW946" s="5"/>
      <c r="AX946" s="5"/>
      <c r="AY946" s="5">
        <v>36.5661012114019</v>
      </c>
      <c r="AZ946" s="5"/>
      <c r="BA946" s="5"/>
      <c r="BB946" s="5"/>
      <c r="BC946" s="5"/>
      <c r="BD946" s="5"/>
      <c r="BE946" s="5"/>
      <c r="BF946" s="5">
        <v>0</v>
      </c>
      <c r="BG946" s="5">
        <v>0</v>
      </c>
      <c r="BH946" s="5">
        <v>74.731388950382026</v>
      </c>
      <c r="BI946" s="8"/>
      <c r="BJ946" s="5"/>
      <c r="BK946" s="5">
        <f>AC946+AJ946+BH946</f>
        <v>548.39937919233034</v>
      </c>
      <c r="BL946" s="5"/>
      <c r="BM946" s="8">
        <f>BH946/BK946</f>
        <v>0.13627183360499906</v>
      </c>
      <c r="BN946" s="8"/>
      <c r="BO946" s="7"/>
      <c r="BP946" s="5"/>
      <c r="BQ946" s="5"/>
      <c r="BR946" s="5"/>
      <c r="BS946" s="5"/>
      <c r="BT946" s="7"/>
      <c r="BU946" s="7"/>
      <c r="BV946" s="7"/>
      <c r="BW946" s="7"/>
      <c r="BX946" s="8">
        <f>AC946/BK946</f>
        <v>0.46975727109372994</v>
      </c>
      <c r="BY946" s="8">
        <f>AJ946/BK946</f>
        <v>0.393970895301271</v>
      </c>
      <c r="BZ946" s="8">
        <f>BH946/BK946</f>
        <v>0.13627183360499906</v>
      </c>
      <c r="CA946" s="5">
        <f>CB946+CC946+CD946+CI946</f>
        <v>307.15236722846555</v>
      </c>
      <c r="CB946" s="5">
        <v>279.193283000159</v>
      </c>
      <c r="CC946" s="5">
        <v>27.959084228306576</v>
      </c>
      <c r="CD946" s="5">
        <v>0</v>
      </c>
      <c r="CE946" s="5"/>
      <c r="CF946" s="5"/>
      <c r="CG946" s="5"/>
      <c r="CH946" s="5"/>
      <c r="CI946" s="5">
        <v>0</v>
      </c>
      <c r="CJ946" s="5"/>
      <c r="CK946" s="8"/>
      <c r="CL946" s="5"/>
      <c r="CM946" s="5"/>
      <c r="CN946" s="8"/>
      <c r="CO946" s="5"/>
      <c r="CP946" s="5"/>
      <c r="CQ946" s="5"/>
      <c r="CR946" s="8"/>
      <c r="CS946" s="8"/>
      <c r="CT946" s="8"/>
      <c r="CU946" s="8"/>
      <c r="CV946" s="8"/>
      <c r="CW946" s="8"/>
      <c r="CX946" s="8"/>
      <c r="CY946" s="8"/>
      <c r="CZ946" s="8"/>
      <c r="DA946" s="8"/>
      <c r="DB946" s="8"/>
      <c r="DC946" s="8"/>
      <c r="DD946" s="8"/>
      <c r="DE946" s="8"/>
      <c r="DF946" s="8"/>
      <c r="DG946" s="8"/>
      <c r="DH946" s="8"/>
      <c r="DI946" s="8"/>
      <c r="DJ946" s="8"/>
      <c r="DK946" s="8"/>
      <c r="DL946" s="8"/>
      <c r="DM946" s="8"/>
      <c r="DN946" s="8"/>
      <c r="DO946" s="8"/>
      <c r="DP946" s="8"/>
      <c r="DQ946" s="8"/>
      <c r="DR946" s="8"/>
      <c r="DS946" s="8"/>
      <c r="DT946" s="8"/>
      <c r="DU946" s="8"/>
      <c r="DV946" s="8"/>
      <c r="DW946" s="8"/>
      <c r="DX946" s="8"/>
      <c r="DY946" s="8"/>
      <c r="DZ946" s="8"/>
      <c r="EA946" s="8"/>
      <c r="EB946" s="8"/>
      <c r="EC946" s="8"/>
      <c r="ED946" s="8"/>
      <c r="EE946" s="8"/>
      <c r="EF946" s="8"/>
      <c r="EG946" s="8"/>
      <c r="EH946" s="8"/>
      <c r="EI946" s="8"/>
      <c r="EJ946" s="8"/>
      <c r="EK946" s="8"/>
      <c r="EL946" s="8"/>
      <c r="EM946" s="8"/>
      <c r="EN946" s="8"/>
      <c r="EO946" s="8"/>
      <c r="EP946" s="8"/>
      <c r="EQ946" s="8"/>
      <c r="ER946" s="8"/>
      <c r="ES946" s="8"/>
      <c r="ET946" s="8"/>
      <c r="EU946" s="8"/>
      <c r="EV946" s="8"/>
      <c r="EW946" s="8"/>
      <c r="EX946" s="8"/>
      <c r="EY946" s="8"/>
      <c r="EZ946" s="8"/>
      <c r="FA946" s="8"/>
      <c r="FB946" s="8"/>
      <c r="FC946" s="8"/>
      <c r="FD946" s="8"/>
      <c r="FE946" s="8"/>
      <c r="FF946" s="8"/>
      <c r="FG946" s="8"/>
      <c r="FH946" s="8"/>
      <c r="FI946" s="8"/>
      <c r="FJ946" s="8"/>
    </row>
    <row r="947" spans="1:166" x14ac:dyDescent="0.25">
      <c r="A947" t="s">
        <v>142</v>
      </c>
      <c r="C947" s="6">
        <v>40217</v>
      </c>
      <c r="D947" s="5"/>
      <c r="E947" s="6"/>
      <c r="G947" s="5">
        <v>69</v>
      </c>
      <c r="H947" t="s">
        <v>116</v>
      </c>
      <c r="I947" s="7">
        <v>6.9</v>
      </c>
      <c r="J947">
        <v>750</v>
      </c>
      <c r="K947" s="5">
        <f t="shared" si="15"/>
        <v>193.23671497584542</v>
      </c>
      <c r="L947" s="5"/>
      <c r="M947" s="8"/>
      <c r="N947" s="7">
        <v>19.55</v>
      </c>
      <c r="O947" s="7"/>
      <c r="P947" s="7"/>
      <c r="Q947" s="5"/>
      <c r="R947" s="5"/>
      <c r="S947" s="5"/>
      <c r="T947" s="5"/>
      <c r="U947" s="5"/>
      <c r="V947" s="5"/>
      <c r="W947" s="5"/>
      <c r="X947" s="8"/>
      <c r="Y947" s="8"/>
      <c r="Z947" s="8"/>
      <c r="AA947" s="8"/>
      <c r="AB947" s="8"/>
      <c r="AC947" s="5"/>
      <c r="AD947" s="8"/>
      <c r="AE947" s="8"/>
      <c r="AF947" s="8"/>
      <c r="AG947" s="8"/>
      <c r="AH947" s="8"/>
      <c r="AI947" s="8"/>
      <c r="AJ947" s="5"/>
      <c r="AK947" s="8"/>
      <c r="AL947" s="8"/>
      <c r="AM947" s="8"/>
      <c r="AN947" s="8"/>
      <c r="AO947" s="8"/>
      <c r="AP947" s="8"/>
      <c r="AQ947" s="9"/>
      <c r="AR947" s="8"/>
      <c r="AS947" s="8"/>
      <c r="AT947" s="8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8"/>
      <c r="BJ947" s="5"/>
      <c r="BK947" s="5"/>
      <c r="BL947" s="5"/>
      <c r="BM947" s="8"/>
      <c r="BN947" s="8"/>
      <c r="BO947" s="7"/>
      <c r="BP947" s="5"/>
      <c r="BQ947" s="5"/>
      <c r="BR947" s="5"/>
      <c r="BS947" s="5"/>
      <c r="BT947" s="7"/>
      <c r="BU947" s="7"/>
      <c r="BV947" s="7"/>
      <c r="BW947" s="7"/>
      <c r="BX947" s="7"/>
      <c r="BY947" s="7"/>
      <c r="BZ947" s="7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8"/>
      <c r="CL947" s="5"/>
      <c r="CM947" s="5"/>
      <c r="CN947" s="8"/>
      <c r="CO947" s="5"/>
      <c r="CP947" s="5"/>
      <c r="CQ947" s="5"/>
      <c r="CR947" s="8"/>
      <c r="CS947" s="8"/>
      <c r="CT947" s="8"/>
      <c r="CU947" s="8"/>
      <c r="CV947" s="8"/>
      <c r="CW947" s="8"/>
      <c r="CX947" s="8"/>
      <c r="CY947" s="8"/>
      <c r="CZ947" s="8"/>
      <c r="DA947" s="8"/>
      <c r="DB947" s="8"/>
      <c r="DC947" s="8"/>
      <c r="DD947" s="8"/>
      <c r="DE947" s="8"/>
      <c r="DF947" s="8"/>
      <c r="DG947" s="8"/>
      <c r="DH947" s="8"/>
      <c r="DI947" s="8"/>
      <c r="DJ947" s="8"/>
      <c r="DK947" s="8"/>
      <c r="DL947" s="8"/>
      <c r="DM947" s="8"/>
      <c r="DN947" s="8"/>
      <c r="DO947" s="8"/>
      <c r="DP947" s="8"/>
      <c r="DQ947" s="8"/>
      <c r="DR947" s="8"/>
      <c r="DS947" s="8"/>
      <c r="DT947" s="8"/>
      <c r="DU947" s="8"/>
      <c r="DV947" s="8"/>
      <c r="DW947" s="8"/>
      <c r="DX947" s="8"/>
      <c r="DY947" s="8"/>
      <c r="DZ947" s="8"/>
      <c r="EA947" s="8"/>
      <c r="EB947" s="8"/>
      <c r="EC947" s="8"/>
      <c r="ED947" s="8"/>
      <c r="EE947" s="8"/>
      <c r="EF947" s="8"/>
      <c r="EG947" s="8"/>
      <c r="EH947" s="8"/>
      <c r="EI947" s="8"/>
      <c r="EJ947" s="8"/>
      <c r="EK947" s="8"/>
      <c r="EL947" s="8"/>
      <c r="EM947" s="8"/>
      <c r="EN947" s="8"/>
      <c r="EO947" s="8"/>
      <c r="EP947" s="8"/>
      <c r="EQ947" s="8"/>
      <c r="ER947" s="8"/>
      <c r="ES947" s="8"/>
      <c r="ET947" s="8"/>
      <c r="EU947" s="8"/>
      <c r="EV947" s="8"/>
      <c r="EW947" s="8"/>
      <c r="EX947" s="8"/>
      <c r="EY947" s="8"/>
      <c r="EZ947" s="8"/>
      <c r="FA947" s="8"/>
      <c r="FB947" s="8"/>
      <c r="FC947" s="8"/>
      <c r="FD947" s="8"/>
      <c r="FE947" s="8"/>
      <c r="FF947" s="8"/>
      <c r="FG947" s="8"/>
      <c r="FH947" s="8"/>
      <c r="FI947" s="8"/>
      <c r="FJ947" s="8"/>
    </row>
    <row r="948" spans="1:166" x14ac:dyDescent="0.25">
      <c r="A948" t="s">
        <v>142</v>
      </c>
      <c r="C948" s="6">
        <v>40225</v>
      </c>
      <c r="D948" s="5"/>
      <c r="E948" s="6"/>
      <c r="G948" s="5">
        <v>77</v>
      </c>
      <c r="H948" t="s">
        <v>116</v>
      </c>
      <c r="I948" s="7">
        <v>6.9</v>
      </c>
      <c r="J948">
        <v>750</v>
      </c>
      <c r="K948" s="5">
        <f t="shared" si="15"/>
        <v>193.23671497584542</v>
      </c>
      <c r="L948" s="5"/>
      <c r="M948" s="8"/>
      <c r="N948" s="7">
        <v>22.55</v>
      </c>
      <c r="O948" s="7"/>
      <c r="P948" s="7"/>
      <c r="Q948" s="5"/>
      <c r="R948" s="5"/>
      <c r="S948" s="5"/>
      <c r="T948" s="5"/>
      <c r="U948" s="5"/>
      <c r="V948" s="5"/>
      <c r="W948" s="5"/>
      <c r="X948" s="8"/>
      <c r="Y948" s="8"/>
      <c r="Z948" s="8"/>
      <c r="AA948" s="8"/>
      <c r="AB948" s="8"/>
      <c r="AC948" s="5"/>
      <c r="AD948" s="8"/>
      <c r="AE948" s="8"/>
      <c r="AF948" s="8"/>
      <c r="AG948" s="8"/>
      <c r="AH948" s="8"/>
      <c r="AI948" s="8"/>
      <c r="AJ948" s="5"/>
      <c r="AK948" s="8"/>
      <c r="AL948" s="8"/>
      <c r="AM948" s="8"/>
      <c r="AN948" s="8"/>
      <c r="AO948" s="8"/>
      <c r="AP948" s="8"/>
      <c r="AQ948" s="9"/>
      <c r="AR948" s="8"/>
      <c r="AS948" s="8"/>
      <c r="AT948" s="8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8"/>
      <c r="BJ948" s="5"/>
      <c r="BK948" s="5"/>
      <c r="BL948" s="5"/>
      <c r="BM948" s="8"/>
      <c r="BN948" s="8"/>
      <c r="BO948" s="7"/>
      <c r="BP948" s="5"/>
      <c r="BQ948" s="5"/>
      <c r="BR948" s="5"/>
      <c r="BS948" s="5"/>
      <c r="BT948" s="7"/>
      <c r="BU948" s="7"/>
      <c r="BV948" s="7"/>
      <c r="BW948" s="7"/>
      <c r="BX948" s="7"/>
      <c r="BY948" s="7"/>
      <c r="BZ948" s="7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8"/>
      <c r="CL948" s="5"/>
      <c r="CM948" s="5"/>
      <c r="CN948" s="8"/>
      <c r="CO948" s="5"/>
      <c r="CP948" s="5"/>
      <c r="CQ948" s="5"/>
      <c r="CR948" s="8"/>
      <c r="CS948" s="8"/>
      <c r="CT948" s="8"/>
      <c r="CU948" s="8"/>
      <c r="CV948" s="8"/>
      <c r="CW948" s="8"/>
      <c r="CX948" s="8"/>
      <c r="CY948" s="8"/>
      <c r="CZ948" s="8"/>
      <c r="DA948" s="8"/>
      <c r="DB948" s="8"/>
      <c r="DC948" s="8"/>
      <c r="DD948" s="8"/>
      <c r="DE948" s="8"/>
      <c r="DF948" s="8"/>
      <c r="DG948" s="8"/>
      <c r="DH948" s="8"/>
      <c r="DI948" s="8"/>
      <c r="DJ948" s="8"/>
      <c r="DK948" s="8"/>
      <c r="DL948" s="8"/>
      <c r="DM948" s="8"/>
      <c r="DN948" s="8"/>
      <c r="DO948" s="8"/>
      <c r="DP948" s="8"/>
      <c r="DQ948" s="8"/>
      <c r="DR948" s="8"/>
      <c r="DS948" s="8"/>
      <c r="DT948" s="8"/>
      <c r="DU948" s="8"/>
      <c r="DV948" s="8"/>
      <c r="DW948" s="8"/>
      <c r="DX948" s="8"/>
      <c r="DY948" s="8"/>
      <c r="DZ948" s="8"/>
      <c r="EA948" s="8"/>
      <c r="EB948" s="8"/>
      <c r="EC948" s="8"/>
      <c r="ED948" s="8"/>
      <c r="EE948" s="8"/>
      <c r="EF948" s="8"/>
      <c r="EG948" s="8"/>
      <c r="EH948" s="8"/>
      <c r="EI948" s="8"/>
      <c r="EJ948" s="8"/>
      <c r="EK948" s="8"/>
      <c r="EL948" s="8"/>
      <c r="EM948" s="8"/>
      <c r="EN948" s="8"/>
      <c r="EO948" s="8"/>
      <c r="EP948" s="8"/>
      <c r="EQ948" s="8"/>
      <c r="ER948" s="8"/>
      <c r="ES948" s="8"/>
      <c r="ET948" s="8"/>
      <c r="EU948" s="8"/>
      <c r="EV948" s="8"/>
      <c r="EW948" s="8"/>
      <c r="EX948" s="8"/>
      <c r="EY948" s="8"/>
      <c r="EZ948" s="8"/>
      <c r="FA948" s="8"/>
      <c r="FB948" s="8"/>
      <c r="FC948" s="8"/>
      <c r="FD948" s="8"/>
      <c r="FE948" s="8"/>
      <c r="FF948" s="8"/>
      <c r="FG948" s="8"/>
      <c r="FH948" s="8"/>
      <c r="FI948" s="8"/>
      <c r="FJ948" s="8"/>
    </row>
    <row r="949" spans="1:166" x14ac:dyDescent="0.25">
      <c r="A949" t="s">
        <v>142</v>
      </c>
      <c r="C949" s="6">
        <v>40226</v>
      </c>
      <c r="D949" s="5"/>
      <c r="E949" s="6"/>
      <c r="F949" s="14"/>
      <c r="G949" s="5">
        <v>78</v>
      </c>
      <c r="H949" t="s">
        <v>116</v>
      </c>
      <c r="I949" s="7">
        <v>6.9</v>
      </c>
      <c r="J949">
        <v>750</v>
      </c>
      <c r="K949" s="5">
        <f t="shared" si="15"/>
        <v>193.23671497584542</v>
      </c>
      <c r="L949" s="5"/>
      <c r="M949" s="8"/>
      <c r="N949" s="8"/>
      <c r="O949" s="8"/>
      <c r="P949" s="8"/>
      <c r="Q949" s="5"/>
      <c r="R949" s="5"/>
      <c r="S949" s="5"/>
      <c r="T949" s="5"/>
      <c r="U949" s="5"/>
      <c r="V949" s="5"/>
      <c r="W949" s="5"/>
      <c r="X949" s="8"/>
      <c r="Y949" s="8"/>
      <c r="Z949" s="8"/>
      <c r="AA949" s="8"/>
      <c r="AB949" s="8"/>
      <c r="AC949" s="5">
        <v>370.78367575367309</v>
      </c>
      <c r="AD949" s="8"/>
      <c r="AE949" s="8"/>
      <c r="AF949" s="8"/>
      <c r="AG949" s="8"/>
      <c r="AH949" s="8"/>
      <c r="AI949" s="8"/>
      <c r="AJ949" s="5">
        <v>263.69101831261219</v>
      </c>
      <c r="AK949" s="8">
        <v>4.5332277383594146</v>
      </c>
      <c r="AL949" s="8"/>
      <c r="AM949" s="8"/>
      <c r="AN949" s="8"/>
      <c r="AO949" s="8"/>
      <c r="AP949" s="8"/>
      <c r="AQ949" s="9">
        <f>AK949/AJ949</f>
        <v>1.7191437794764636E-2</v>
      </c>
      <c r="AR949" s="8"/>
      <c r="AS949" s="8"/>
      <c r="AT949" s="8"/>
      <c r="AU949" s="5">
        <v>6.4179185330856843</v>
      </c>
      <c r="AV949" s="5"/>
      <c r="AW949" s="5"/>
      <c r="AX949" s="5"/>
      <c r="AY949" s="5">
        <v>187.18582702486361</v>
      </c>
      <c r="AZ949" s="5"/>
      <c r="BA949" s="5"/>
      <c r="BB949" s="5"/>
      <c r="BC949" s="5"/>
      <c r="BD949" s="5"/>
      <c r="BE949" s="5"/>
      <c r="BF949" s="5">
        <v>0</v>
      </c>
      <c r="BG949" s="5">
        <v>0</v>
      </c>
      <c r="BH949" s="5">
        <v>193.60374555794928</v>
      </c>
      <c r="BI949" s="8"/>
      <c r="BJ949" s="5"/>
      <c r="BK949" s="5">
        <f>AC949+AJ949+BH949</f>
        <v>828.07843962423465</v>
      </c>
      <c r="BL949" s="5"/>
      <c r="BM949" s="8">
        <f>BH949/BK949</f>
        <v>0.23379880008203421</v>
      </c>
      <c r="BN949" s="8"/>
      <c r="BO949" s="7"/>
      <c r="BP949" s="5"/>
      <c r="BQ949" s="5"/>
      <c r="BR949" s="5"/>
      <c r="BS949" s="5"/>
      <c r="BT949" s="7"/>
      <c r="BU949" s="7"/>
      <c r="BV949" s="7"/>
      <c r="BW949" s="7"/>
      <c r="BX949" s="8">
        <f>AC949/BK949</f>
        <v>0.44776395328192253</v>
      </c>
      <c r="BY949" s="8">
        <f>AJ949/BK949</f>
        <v>0.31843724663604317</v>
      </c>
      <c r="BZ949" s="8">
        <f>BH949/BK949</f>
        <v>0.23379880008203421</v>
      </c>
      <c r="CA949" s="5">
        <f>CB949+CC949+CD949+CI949</f>
        <v>225.62097333240109</v>
      </c>
      <c r="CB949" s="5">
        <v>135.17091324743879</v>
      </c>
      <c r="CC949" s="5">
        <v>90.450060084962317</v>
      </c>
      <c r="CD949" s="5">
        <v>0</v>
      </c>
      <c r="CE949" s="5"/>
      <c r="CF949" s="5"/>
      <c r="CG949" s="5"/>
      <c r="CH949" s="5"/>
      <c r="CI949" s="5">
        <v>0</v>
      </c>
      <c r="CJ949" s="5"/>
      <c r="CK949" s="8"/>
      <c r="CL949" s="5"/>
      <c r="CM949" s="5"/>
      <c r="CN949" s="8"/>
      <c r="CO949" s="5"/>
      <c r="CP949" s="5"/>
      <c r="CQ949" s="5"/>
      <c r="CR949" s="8"/>
      <c r="CS949" s="8"/>
      <c r="CT949" s="8"/>
      <c r="CU949" s="8"/>
      <c r="CV949" s="8"/>
      <c r="CW949" s="8"/>
      <c r="CX949" s="8"/>
      <c r="CY949" s="8"/>
      <c r="CZ949" s="8"/>
      <c r="DA949" s="8"/>
      <c r="DB949" s="8"/>
      <c r="DC949" s="8"/>
      <c r="DD949" s="8"/>
      <c r="DE949" s="8"/>
      <c r="DF949" s="8"/>
      <c r="DG949" s="8"/>
      <c r="DH949" s="8"/>
      <c r="DI949" s="8"/>
      <c r="DJ949" s="8"/>
      <c r="DK949" s="8"/>
      <c r="DL949" s="8"/>
      <c r="DM949" s="8"/>
      <c r="DN949" s="8"/>
      <c r="DO949" s="8"/>
      <c r="DP949" s="8"/>
      <c r="DQ949" s="8"/>
      <c r="DR949" s="8"/>
      <c r="DS949" s="8"/>
      <c r="DT949" s="8"/>
      <c r="DU949" s="8"/>
      <c r="DV949" s="8"/>
      <c r="DW949" s="8"/>
      <c r="DX949" s="8"/>
      <c r="DY949" s="8"/>
      <c r="DZ949" s="8"/>
      <c r="EA949" s="8"/>
      <c r="EB949" s="8"/>
      <c r="EC949" s="8"/>
      <c r="ED949" s="8"/>
      <c r="EE949" s="8"/>
      <c r="EF949" s="8"/>
      <c r="EG949" s="8"/>
      <c r="EH949" s="8"/>
      <c r="EI949" s="8"/>
      <c r="EJ949" s="8"/>
      <c r="EK949" s="8"/>
      <c r="EL949" s="8"/>
      <c r="EM949" s="8"/>
      <c r="EN949" s="8"/>
      <c r="EO949" s="8"/>
      <c r="EP949" s="8"/>
      <c r="EQ949" s="8"/>
      <c r="ER949" s="8"/>
      <c r="ES949" s="8"/>
      <c r="ET949" s="8"/>
      <c r="EU949" s="8"/>
      <c r="EV949" s="8"/>
      <c r="EW949" s="8"/>
      <c r="EX949" s="8"/>
      <c r="EY949" s="8"/>
      <c r="EZ949" s="8"/>
      <c r="FA949" s="8"/>
      <c r="FB949" s="8"/>
      <c r="FC949" s="8"/>
      <c r="FD949" s="8"/>
      <c r="FE949" s="8"/>
      <c r="FF949" s="8"/>
      <c r="FG949" s="8"/>
      <c r="FH949" s="8"/>
      <c r="FI949" s="8"/>
      <c r="FJ949" s="8"/>
    </row>
    <row r="950" spans="1:166" x14ac:dyDescent="0.25">
      <c r="A950" t="s">
        <v>142</v>
      </c>
      <c r="C950" s="6">
        <v>40233</v>
      </c>
      <c r="D950" s="5"/>
      <c r="E950" s="6"/>
      <c r="G950" s="5">
        <v>85</v>
      </c>
      <c r="H950" t="s">
        <v>116</v>
      </c>
      <c r="I950" s="7">
        <v>6.9</v>
      </c>
      <c r="J950">
        <v>750</v>
      </c>
      <c r="K950" s="5">
        <f t="shared" si="15"/>
        <v>193.23671497584542</v>
      </c>
      <c r="L950" s="5"/>
      <c r="M950" s="8"/>
      <c r="N950" s="7">
        <v>23.5</v>
      </c>
      <c r="O950" s="7"/>
      <c r="P950" s="7"/>
      <c r="Q950" s="5"/>
      <c r="R950" s="5"/>
      <c r="S950" s="5"/>
      <c r="T950" s="5"/>
      <c r="U950" s="5"/>
      <c r="V950" s="5"/>
      <c r="W950" s="5"/>
      <c r="X950" s="8"/>
      <c r="Y950" s="8"/>
      <c r="Z950" s="8"/>
      <c r="AA950" s="8"/>
      <c r="AB950" s="8"/>
      <c r="AC950" s="5"/>
      <c r="AD950" s="8"/>
      <c r="AE950" s="8"/>
      <c r="AF950" s="8"/>
      <c r="AG950" s="8"/>
      <c r="AH950" s="8"/>
      <c r="AI950" s="8"/>
      <c r="AJ950" s="5"/>
      <c r="AK950" s="8"/>
      <c r="AL950" s="8"/>
      <c r="AM950" s="8"/>
      <c r="AN950" s="8"/>
      <c r="AO950" s="8"/>
      <c r="AP950" s="8"/>
      <c r="AQ950" s="9"/>
      <c r="AR950" s="8"/>
      <c r="AS950" s="8"/>
      <c r="AT950" s="8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8"/>
      <c r="BJ950" s="5"/>
      <c r="BK950" s="5"/>
      <c r="BL950" s="5"/>
      <c r="BM950" s="8"/>
      <c r="BN950" s="8"/>
      <c r="BO950" s="7"/>
      <c r="BP950" s="5"/>
      <c r="BQ950" s="5"/>
      <c r="BR950" s="5"/>
      <c r="BS950" s="5"/>
      <c r="BT950" s="7"/>
      <c r="BU950" s="7"/>
      <c r="BV950" s="7"/>
      <c r="BW950" s="7"/>
      <c r="BX950" s="7"/>
      <c r="BY950" s="7"/>
      <c r="BZ950" s="7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8"/>
      <c r="CL950" s="5"/>
      <c r="CM950" s="5"/>
      <c r="CN950" s="8"/>
      <c r="CO950" s="5"/>
      <c r="CP950" s="5"/>
      <c r="CQ950" s="5"/>
      <c r="CR950" s="8"/>
      <c r="CS950" s="8"/>
      <c r="CT950" s="8"/>
      <c r="CU950" s="8"/>
      <c r="CV950" s="8"/>
      <c r="CW950" s="8"/>
      <c r="CX950" s="8"/>
      <c r="CY950" s="8"/>
      <c r="CZ950" s="8"/>
      <c r="DA950" s="8"/>
      <c r="DB950" s="8"/>
      <c r="DC950" s="8"/>
      <c r="DD950" s="8"/>
      <c r="DE950" s="8"/>
      <c r="DF950" s="8"/>
      <c r="DG950" s="8"/>
      <c r="DH950" s="8"/>
      <c r="DI950" s="8"/>
      <c r="DJ950" s="8"/>
      <c r="DK950" s="8"/>
      <c r="DL950" s="8"/>
      <c r="DM950" s="8"/>
      <c r="DN950" s="8"/>
      <c r="DO950" s="8"/>
      <c r="DP950" s="8"/>
      <c r="DQ950" s="8"/>
      <c r="DR950" s="8"/>
      <c r="DS950" s="8"/>
      <c r="DT950" s="8"/>
      <c r="DU950" s="8"/>
      <c r="DV950" s="8"/>
      <c r="DW950" s="8"/>
      <c r="DX950" s="8"/>
      <c r="DY950" s="8"/>
      <c r="DZ950" s="8"/>
      <c r="EA950" s="8"/>
      <c r="EB950" s="8"/>
      <c r="EC950" s="8"/>
      <c r="ED950" s="8"/>
      <c r="EE950" s="8"/>
      <c r="EF950" s="8"/>
      <c r="EG950" s="8"/>
      <c r="EH950" s="8"/>
      <c r="EI950" s="8"/>
      <c r="EJ950" s="8"/>
      <c r="EK950" s="8"/>
      <c r="EL950" s="8"/>
      <c r="EM950" s="8"/>
      <c r="EN950" s="8"/>
      <c r="EO950" s="8"/>
      <c r="EP950" s="8"/>
      <c r="EQ950" s="8"/>
      <c r="ER950" s="8"/>
      <c r="ES950" s="8"/>
      <c r="ET950" s="8"/>
      <c r="EU950" s="8"/>
      <c r="EV950" s="8"/>
      <c r="EW950" s="8"/>
      <c r="EX950" s="8"/>
      <c r="EY950" s="8"/>
      <c r="EZ950" s="8"/>
      <c r="FA950" s="8"/>
      <c r="FB950" s="8"/>
      <c r="FC950" s="8"/>
      <c r="FD950" s="8"/>
      <c r="FE950" s="8"/>
      <c r="FF950" s="8"/>
      <c r="FG950" s="8"/>
      <c r="FH950" s="8"/>
      <c r="FI950" s="8"/>
      <c r="FJ950" s="8"/>
    </row>
    <row r="951" spans="1:166" x14ac:dyDescent="0.25">
      <c r="A951" t="s">
        <v>142</v>
      </c>
      <c r="C951" s="6">
        <v>40240</v>
      </c>
      <c r="D951" s="5">
        <v>6</v>
      </c>
      <c r="E951" s="6" t="s">
        <v>239</v>
      </c>
      <c r="F951" t="s">
        <v>89</v>
      </c>
      <c r="G951" s="5">
        <v>92</v>
      </c>
      <c r="H951" t="s">
        <v>116</v>
      </c>
      <c r="I951" s="7">
        <v>6.9</v>
      </c>
      <c r="J951">
        <v>750</v>
      </c>
      <c r="K951" s="5">
        <f t="shared" si="15"/>
        <v>193.23671497584542</v>
      </c>
      <c r="L951" s="5"/>
      <c r="M951" s="8"/>
      <c r="N951" s="8"/>
      <c r="O951" s="8"/>
      <c r="P951" s="8"/>
      <c r="Q951" s="5"/>
      <c r="R951" s="5"/>
      <c r="S951" s="5"/>
      <c r="T951" s="5"/>
      <c r="U951" s="5"/>
      <c r="V951" s="5"/>
      <c r="W951" s="5"/>
      <c r="X951" s="8"/>
      <c r="Y951" s="8"/>
      <c r="Z951" s="8"/>
      <c r="AA951" s="8"/>
      <c r="AB951" s="8"/>
      <c r="AC951" s="5"/>
      <c r="AD951" s="8"/>
      <c r="AE951" s="8"/>
      <c r="AF951" s="8"/>
      <c r="AG951" s="8"/>
      <c r="AH951" s="8"/>
      <c r="AI951" s="8"/>
      <c r="AJ951" s="5"/>
      <c r="AK951" s="8"/>
      <c r="AL951" s="8"/>
      <c r="AM951" s="8"/>
      <c r="AN951" s="8"/>
      <c r="AO951" s="8"/>
      <c r="AP951" s="8"/>
      <c r="AQ951" s="9"/>
      <c r="AR951" s="8"/>
      <c r="AS951" s="8"/>
      <c r="AT951" s="8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8"/>
      <c r="BJ951" s="5"/>
      <c r="BK951" s="5"/>
      <c r="BL951" s="5"/>
      <c r="BM951" s="8"/>
      <c r="BN951" s="8"/>
      <c r="BO951" s="7"/>
      <c r="BP951" s="5"/>
      <c r="BQ951" s="5"/>
      <c r="BR951" s="5"/>
      <c r="BS951" s="5"/>
      <c r="BT951" s="7"/>
      <c r="BU951" s="7"/>
      <c r="BV951" s="7"/>
      <c r="BW951" s="7"/>
      <c r="BX951" s="7"/>
      <c r="BY951" s="7"/>
      <c r="BZ951" s="7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8"/>
      <c r="CL951" s="5"/>
      <c r="CM951" s="5"/>
      <c r="CN951" s="8"/>
      <c r="CO951" s="5"/>
      <c r="CP951" s="5"/>
      <c r="CQ951" s="5"/>
      <c r="CR951" s="8"/>
      <c r="CS951" s="8"/>
      <c r="CT951" s="8"/>
      <c r="CU951" s="8"/>
      <c r="CV951" s="8"/>
      <c r="CW951" s="8"/>
      <c r="CX951" s="8"/>
      <c r="CY951" s="8"/>
      <c r="CZ951" s="8"/>
      <c r="DA951" s="8"/>
      <c r="DB951" s="8"/>
      <c r="DC951" s="8"/>
      <c r="DD951" s="8"/>
      <c r="DE951" s="8"/>
      <c r="DF951" s="8"/>
      <c r="DG951" s="8"/>
      <c r="DH951" s="8"/>
      <c r="DI951" s="8"/>
      <c r="DJ951" s="8"/>
      <c r="DK951" s="8"/>
      <c r="DL951" s="8"/>
      <c r="DM951" s="8"/>
      <c r="DN951" s="8"/>
      <c r="DO951" s="8"/>
      <c r="DP951" s="8"/>
      <c r="DQ951" s="8"/>
      <c r="DR951" s="8"/>
      <c r="DS951" s="8"/>
      <c r="DT951" s="8"/>
      <c r="DU951" s="8"/>
      <c r="DV951" s="8"/>
      <c r="DW951" s="8"/>
      <c r="DX951" s="8"/>
      <c r="DY951" s="8"/>
      <c r="DZ951" s="8"/>
      <c r="EA951" s="8"/>
      <c r="EB951" s="8"/>
      <c r="EC951" s="8"/>
      <c r="ED951" s="8"/>
      <c r="EE951" s="8"/>
      <c r="EF951" s="8"/>
      <c r="EG951" s="8"/>
      <c r="EH951" s="8"/>
      <c r="EI951" s="8"/>
      <c r="EJ951" s="8"/>
      <c r="EK951" s="8"/>
      <c r="EL951" s="8"/>
      <c r="EM951" s="8"/>
      <c r="EN951" s="8"/>
      <c r="EO951" s="8"/>
      <c r="EP951" s="8"/>
      <c r="EQ951" s="8"/>
      <c r="ER951" s="8"/>
      <c r="ES951" s="8"/>
      <c r="ET951" s="8"/>
      <c r="EU951" s="8"/>
      <c r="EV951" s="8"/>
      <c r="EW951" s="8"/>
      <c r="EX951" s="8"/>
      <c r="EY951" s="8"/>
      <c r="EZ951" s="8"/>
      <c r="FA951" s="8"/>
      <c r="FB951" s="8"/>
      <c r="FC951" s="8"/>
      <c r="FD951" s="8"/>
      <c r="FE951" s="8"/>
      <c r="FF951" s="8"/>
      <c r="FG951" s="8"/>
      <c r="FH951" s="8"/>
      <c r="FI951" s="8"/>
      <c r="FJ951" s="8"/>
    </row>
    <row r="952" spans="1:166" x14ac:dyDescent="0.25">
      <c r="A952" t="s">
        <v>142</v>
      </c>
      <c r="C952" s="6">
        <v>40246</v>
      </c>
      <c r="D952" s="5">
        <v>8</v>
      </c>
      <c r="E952" t="s">
        <v>208</v>
      </c>
      <c r="F952" t="s">
        <v>14</v>
      </c>
      <c r="G952" s="5">
        <v>98</v>
      </c>
      <c r="H952" t="s">
        <v>116</v>
      </c>
      <c r="I952" s="7">
        <v>6.9</v>
      </c>
      <c r="J952">
        <v>750</v>
      </c>
      <c r="K952" s="5">
        <f t="shared" si="15"/>
        <v>193.23671497584542</v>
      </c>
      <c r="L952" s="5"/>
      <c r="M952" s="8"/>
      <c r="N952" s="8"/>
      <c r="O952" s="8"/>
      <c r="P952" s="8"/>
      <c r="Q952" s="5"/>
      <c r="R952" s="5"/>
      <c r="S952" s="5"/>
      <c r="T952" s="5"/>
      <c r="U952" s="5">
        <v>98</v>
      </c>
      <c r="V952" s="5"/>
      <c r="W952" s="5"/>
      <c r="X952" s="8"/>
      <c r="Y952" s="8"/>
      <c r="Z952" s="8"/>
      <c r="AA952" s="8"/>
      <c r="AB952" s="8"/>
      <c r="AC952" s="5"/>
      <c r="AD952" s="8"/>
      <c r="AE952" s="8"/>
      <c r="AF952" s="8"/>
      <c r="AG952" s="8"/>
      <c r="AH952" s="8"/>
      <c r="AI952" s="8"/>
      <c r="AJ952" s="5"/>
      <c r="AK952" s="8"/>
      <c r="AL952" s="8"/>
      <c r="AM952" s="8"/>
      <c r="AN952" s="8"/>
      <c r="AO952" s="8"/>
      <c r="AP952" s="8"/>
      <c r="AQ952" s="9"/>
      <c r="AR952" s="8"/>
      <c r="AS952" s="8"/>
      <c r="AT952" s="8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8"/>
      <c r="BJ952" s="5"/>
      <c r="BK952" s="5"/>
      <c r="BL952" s="5"/>
      <c r="BM952" s="8"/>
      <c r="BN952" s="8"/>
      <c r="BO952" s="7"/>
      <c r="BP952" s="5"/>
      <c r="BQ952" s="5"/>
      <c r="BR952" s="5"/>
      <c r="BS952" s="5"/>
      <c r="BT952" s="7"/>
      <c r="BU952" s="7"/>
      <c r="BV952" s="7"/>
      <c r="BW952" s="7"/>
      <c r="BX952" s="7"/>
      <c r="BY952" s="7"/>
      <c r="BZ952" s="7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8"/>
      <c r="CL952" s="5"/>
      <c r="CM952" s="5"/>
      <c r="CN952" s="8"/>
      <c r="CO952" s="5"/>
      <c r="CP952" s="5"/>
      <c r="CQ952" s="5"/>
      <c r="CR952" s="8"/>
      <c r="CS952" s="8"/>
      <c r="CT952" s="8"/>
      <c r="CU952" s="8"/>
      <c r="CV952" s="8"/>
      <c r="CW952" s="8"/>
      <c r="CX952" s="8"/>
      <c r="CY952" s="8"/>
      <c r="CZ952" s="8"/>
      <c r="DA952" s="8"/>
      <c r="DB952" s="8"/>
      <c r="DC952" s="8"/>
      <c r="DD952" s="8"/>
      <c r="DE952" s="8"/>
      <c r="DF952" s="8"/>
      <c r="DG952" s="8"/>
      <c r="DH952" s="8"/>
      <c r="DI952" s="8"/>
      <c r="DJ952" s="8"/>
      <c r="DK952" s="8"/>
      <c r="DL952" s="8"/>
      <c r="DM952" s="8"/>
      <c r="DN952" s="8"/>
      <c r="DO952" s="8"/>
      <c r="DP952" s="8"/>
      <c r="DQ952" s="8"/>
      <c r="DR952" s="8"/>
      <c r="DS952" s="8"/>
      <c r="DT952" s="8"/>
      <c r="DU952" s="8"/>
      <c r="DV952" s="8"/>
      <c r="DW952" s="8"/>
      <c r="DX952" s="8"/>
      <c r="DY952" s="8"/>
      <c r="DZ952" s="8"/>
      <c r="EA952" s="8"/>
      <c r="EB952" s="8"/>
      <c r="EC952" s="8"/>
      <c r="ED952" s="8"/>
      <c r="EE952" s="8"/>
      <c r="EF952" s="8"/>
      <c r="EG952" s="8"/>
      <c r="EH952" s="8"/>
      <c r="EI952" s="8"/>
      <c r="EJ952" s="8"/>
      <c r="EK952" s="8"/>
      <c r="EL952" s="8"/>
      <c r="EM952" s="8"/>
      <c r="EN952" s="8"/>
      <c r="EO952" s="8"/>
      <c r="EP952" s="8"/>
      <c r="EQ952" s="8"/>
      <c r="ER952" s="8"/>
      <c r="ES952" s="8"/>
      <c r="ET952" s="8"/>
      <c r="EU952" s="8"/>
      <c r="EV952" s="8"/>
      <c r="EW952" s="8"/>
      <c r="EX952" s="8"/>
      <c r="EY952" s="8"/>
      <c r="EZ952" s="8"/>
      <c r="FA952" s="8"/>
      <c r="FB952" s="8"/>
      <c r="FC952" s="8"/>
      <c r="FD952" s="8"/>
      <c r="FE952" s="8"/>
      <c r="FF952" s="8"/>
      <c r="FG952" s="8"/>
      <c r="FH952" s="8"/>
      <c r="FI952" s="8"/>
      <c r="FJ952" s="8"/>
    </row>
    <row r="953" spans="1:166" x14ac:dyDescent="0.25">
      <c r="A953" t="s">
        <v>142</v>
      </c>
      <c r="C953" s="6">
        <v>40247</v>
      </c>
      <c r="D953" s="5"/>
      <c r="E953" s="6"/>
      <c r="F953" s="14"/>
      <c r="G953" s="5">
        <v>99</v>
      </c>
      <c r="H953" t="s">
        <v>116</v>
      </c>
      <c r="I953" s="7">
        <v>6.9</v>
      </c>
      <c r="J953">
        <v>750</v>
      </c>
      <c r="K953" s="5">
        <f t="shared" si="15"/>
        <v>193.23671497584542</v>
      </c>
      <c r="L953" s="5"/>
      <c r="M953" s="8"/>
      <c r="N953" s="7">
        <v>26.3</v>
      </c>
      <c r="O953" s="7"/>
      <c r="P953" s="7"/>
      <c r="Q953" s="5"/>
      <c r="R953" s="5"/>
      <c r="S953" s="5"/>
      <c r="T953" s="5"/>
      <c r="U953" s="5"/>
      <c r="V953" s="5"/>
      <c r="W953" s="5"/>
      <c r="X953" s="8"/>
      <c r="Y953" s="8"/>
      <c r="Z953" s="8"/>
      <c r="AA953" s="8"/>
      <c r="AB953" s="8"/>
      <c r="AC953" s="5">
        <v>449.86299788575752</v>
      </c>
      <c r="AD953" s="8"/>
      <c r="AE953" s="8"/>
      <c r="AF953" s="8"/>
      <c r="AG953" s="8"/>
      <c r="AH953" s="8"/>
      <c r="AI953" s="8"/>
      <c r="AJ953" s="5">
        <v>209.98806331657056</v>
      </c>
      <c r="AK953" s="8">
        <v>2.8379478874665502</v>
      </c>
      <c r="AL953" s="8"/>
      <c r="AM953" s="8"/>
      <c r="AN953" s="8"/>
      <c r="AO953" s="8"/>
      <c r="AP953" s="8"/>
      <c r="AQ953" s="9">
        <f>AK953/AJ953</f>
        <v>1.3514805759164323E-2</v>
      </c>
      <c r="AR953" s="8"/>
      <c r="AS953" s="8"/>
      <c r="AT953" s="8"/>
      <c r="AU953" s="5">
        <v>4.6555478285551013</v>
      </c>
      <c r="AV953" s="5"/>
      <c r="AW953" s="5"/>
      <c r="AX953" s="5"/>
      <c r="AY953" s="5">
        <v>274.66877957517886</v>
      </c>
      <c r="AZ953" s="5"/>
      <c r="BA953" s="5"/>
      <c r="BB953" s="5"/>
      <c r="BC953" s="5"/>
      <c r="BD953" s="5"/>
      <c r="BE953" s="5"/>
      <c r="BF953" s="5">
        <v>5.2519456797258979</v>
      </c>
      <c r="BG953" s="5">
        <v>0</v>
      </c>
      <c r="BH953" s="5">
        <v>284.57627308345985</v>
      </c>
      <c r="BI953" s="8"/>
      <c r="BJ953" s="5"/>
      <c r="BK953" s="5">
        <f>AC953+AJ953+BH953</f>
        <v>944.42733428578799</v>
      </c>
      <c r="BL953" s="5"/>
      <c r="BM953" s="8">
        <f>BH953/BK953</f>
        <v>0.30132151278601788</v>
      </c>
      <c r="BN953" s="8"/>
      <c r="BO953" s="7"/>
      <c r="BP953" s="5"/>
      <c r="BQ953" s="5"/>
      <c r="BR953" s="5"/>
      <c r="BS953" s="5"/>
      <c r="BT953" s="7"/>
      <c r="BU953" s="7"/>
      <c r="BV953" s="7"/>
      <c r="BW953" s="7"/>
      <c r="BX953" s="8">
        <f>AC953/BK953</f>
        <v>0.47633415674691487</v>
      </c>
      <c r="BY953" s="8">
        <f>AJ953/BK953</f>
        <v>0.22234433046706717</v>
      </c>
      <c r="BZ953" s="8">
        <f>BH953/BK953</f>
        <v>0.30132151278601788</v>
      </c>
      <c r="CA953" s="5">
        <f>CB953+CC953+CD953+CI953</f>
        <v>173.97819739504891</v>
      </c>
      <c r="CB953" s="5">
        <v>57.750822872893821</v>
      </c>
      <c r="CC953" s="5">
        <v>91.511504564308808</v>
      </c>
      <c r="CD953" s="5">
        <v>0</v>
      </c>
      <c r="CE953" s="5"/>
      <c r="CF953" s="5"/>
      <c r="CG953" s="5"/>
      <c r="CH953" s="5"/>
      <c r="CI953" s="5">
        <v>24.71586995784628</v>
      </c>
      <c r="CJ953" s="5"/>
      <c r="CK953" s="8"/>
      <c r="CL953" s="5"/>
      <c r="CM953" s="5"/>
      <c r="CN953" s="8"/>
      <c r="CO953" s="5"/>
      <c r="CP953" s="5"/>
      <c r="CQ953" s="5"/>
      <c r="CR953" s="8"/>
      <c r="CS953" s="8"/>
      <c r="CT953" s="8"/>
      <c r="CU953" s="8"/>
      <c r="CV953" s="8"/>
      <c r="CW953" s="8"/>
      <c r="CX953" s="8"/>
      <c r="CY953" s="8"/>
      <c r="CZ953" s="8"/>
      <c r="DA953" s="8"/>
      <c r="DB953" s="8"/>
      <c r="DC953" s="8"/>
      <c r="DD953" s="8"/>
      <c r="DE953" s="8"/>
      <c r="DF953" s="8"/>
      <c r="DG953" s="8"/>
      <c r="DH953" s="8"/>
      <c r="DI953" s="8"/>
      <c r="DJ953" s="8"/>
      <c r="DK953" s="8"/>
      <c r="DL953" s="8"/>
      <c r="DM953" s="8"/>
      <c r="DN953" s="8"/>
      <c r="DO953" s="8"/>
      <c r="DP953" s="8"/>
      <c r="DQ953" s="8"/>
      <c r="DR953" s="8"/>
      <c r="DS953" s="8"/>
      <c r="DT953" s="8"/>
      <c r="DU953" s="8"/>
      <c r="DV953" s="8"/>
      <c r="DW953" s="8"/>
      <c r="DX953" s="8"/>
      <c r="DY953" s="8"/>
      <c r="DZ953" s="8"/>
      <c r="EA953" s="8"/>
      <c r="EB953" s="8"/>
      <c r="EC953" s="8"/>
      <c r="ED953" s="8"/>
      <c r="EE953" s="8"/>
      <c r="EF953" s="8"/>
      <c r="EG953" s="8"/>
      <c r="EH953" s="8"/>
      <c r="EI953" s="8"/>
      <c r="EJ953" s="8"/>
      <c r="EK953" s="8"/>
      <c r="EL953" s="8"/>
      <c r="EM953" s="8"/>
      <c r="EN953" s="8"/>
      <c r="EO953" s="8"/>
      <c r="EP953" s="8"/>
      <c r="EQ953" s="8"/>
      <c r="ER953" s="8"/>
      <c r="ES953" s="8"/>
      <c r="ET953" s="8"/>
      <c r="EU953" s="8"/>
      <c r="EV953" s="8"/>
      <c r="EW953" s="8"/>
      <c r="EX953" s="8"/>
      <c r="EY953" s="8"/>
      <c r="EZ953" s="8"/>
      <c r="FA953" s="8"/>
      <c r="FB953" s="8"/>
      <c r="FC953" s="8"/>
      <c r="FD953" s="8"/>
      <c r="FE953" s="8"/>
      <c r="FF953" s="8"/>
      <c r="FG953" s="8"/>
      <c r="FH953" s="8"/>
      <c r="FI953" s="8"/>
      <c r="FJ953" s="8"/>
    </row>
    <row r="954" spans="1:166" x14ac:dyDescent="0.25">
      <c r="A954" t="s">
        <v>142</v>
      </c>
      <c r="C954" s="6">
        <v>40262</v>
      </c>
      <c r="D954" s="5"/>
      <c r="E954" s="6"/>
      <c r="G954" s="5">
        <v>114</v>
      </c>
      <c r="H954" t="s">
        <v>116</v>
      </c>
      <c r="I954" s="7">
        <v>6.9</v>
      </c>
      <c r="J954">
        <v>750</v>
      </c>
      <c r="K954" s="5">
        <f t="shared" si="15"/>
        <v>193.23671497584542</v>
      </c>
      <c r="L954" s="5"/>
      <c r="M954" s="8"/>
      <c r="N954" s="7">
        <v>28.3</v>
      </c>
      <c r="O954" s="7"/>
      <c r="P954" s="7"/>
      <c r="Q954" s="5"/>
      <c r="R954" s="5"/>
      <c r="S954" s="5"/>
      <c r="T954" s="5"/>
      <c r="U954" s="5"/>
      <c r="V954" s="5"/>
      <c r="W954" s="5"/>
      <c r="X954" s="8"/>
      <c r="Y954" s="8"/>
      <c r="Z954" s="8"/>
      <c r="AA954" s="8"/>
      <c r="AB954" s="8"/>
      <c r="AC954" s="5"/>
      <c r="AD954" s="8"/>
      <c r="AE954" s="8"/>
      <c r="AF954" s="8"/>
      <c r="AG954" s="8"/>
      <c r="AH954" s="8"/>
      <c r="AI954" s="8"/>
      <c r="AJ954" s="5"/>
      <c r="AK954" s="8"/>
      <c r="AL954" s="8"/>
      <c r="AM954" s="8"/>
      <c r="AN954" s="8"/>
      <c r="AO954" s="8"/>
      <c r="AP954" s="8"/>
      <c r="AQ954" s="9"/>
      <c r="AR954" s="8"/>
      <c r="AS954" s="8"/>
      <c r="AT954" s="8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8"/>
      <c r="BJ954" s="5"/>
      <c r="BK954" s="5"/>
      <c r="BL954" s="5"/>
      <c r="BM954" s="8"/>
      <c r="BN954" s="8"/>
      <c r="BO954" s="7"/>
      <c r="BP954" s="5"/>
      <c r="BQ954" s="5"/>
      <c r="BR954" s="5"/>
      <c r="BS954" s="5"/>
      <c r="BT954" s="7"/>
      <c r="BU954" s="7"/>
      <c r="BV954" s="7"/>
      <c r="BW954" s="7"/>
      <c r="BX954" s="7"/>
      <c r="BY954" s="7"/>
      <c r="BZ954" s="7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8"/>
      <c r="CL954" s="5"/>
      <c r="CM954" s="5"/>
      <c r="CN954" s="8"/>
      <c r="CO954" s="5"/>
      <c r="CP954" s="5"/>
      <c r="CQ954" s="5"/>
      <c r="CR954" s="8"/>
      <c r="CS954" s="8"/>
      <c r="CT954" s="8"/>
      <c r="CU954" s="8"/>
      <c r="CV954" s="8"/>
      <c r="CW954" s="8"/>
      <c r="CX954" s="8"/>
      <c r="CY954" s="8"/>
      <c r="CZ954" s="8"/>
      <c r="DA954" s="8"/>
      <c r="DB954" s="8"/>
      <c r="DC954" s="8"/>
      <c r="DD954" s="8"/>
      <c r="DE954" s="8"/>
      <c r="DF954" s="8"/>
      <c r="DG954" s="8"/>
      <c r="DH954" s="8"/>
      <c r="DI954" s="8"/>
      <c r="DJ954" s="8"/>
      <c r="DK954" s="8"/>
      <c r="DL954" s="8"/>
      <c r="DM954" s="8"/>
      <c r="DN954" s="8"/>
      <c r="DO954" s="8"/>
      <c r="DP954" s="8"/>
      <c r="DQ954" s="8"/>
      <c r="DR954" s="8"/>
      <c r="DS954" s="8"/>
      <c r="DT954" s="8"/>
      <c r="DU954" s="8"/>
      <c r="DV954" s="8"/>
      <c r="DW954" s="8"/>
      <c r="DX954" s="8"/>
      <c r="DY954" s="8"/>
      <c r="DZ954" s="8"/>
      <c r="EA954" s="8"/>
      <c r="EB954" s="8"/>
      <c r="EC954" s="8"/>
      <c r="ED954" s="8"/>
      <c r="EE954" s="8"/>
      <c r="EF954" s="8"/>
      <c r="EG954" s="8"/>
      <c r="EH954" s="8"/>
      <c r="EI954" s="8"/>
      <c r="EJ954" s="8"/>
      <c r="EK954" s="8"/>
      <c r="EL954" s="8"/>
      <c r="EM954" s="8"/>
      <c r="EN954" s="8"/>
      <c r="EO954" s="8"/>
      <c r="EP954" s="8"/>
      <c r="EQ954" s="8"/>
      <c r="ER954" s="8"/>
      <c r="ES954" s="8"/>
      <c r="ET954" s="8"/>
      <c r="EU954" s="8"/>
      <c r="EV954" s="8"/>
      <c r="EW954" s="8"/>
      <c r="EX954" s="8"/>
      <c r="EY954" s="8"/>
      <c r="EZ954" s="8"/>
      <c r="FA954" s="8"/>
      <c r="FB954" s="8"/>
      <c r="FC954" s="8"/>
      <c r="FD954" s="8"/>
      <c r="FE954" s="8"/>
      <c r="FF954" s="8"/>
      <c r="FG954" s="8"/>
      <c r="FH954" s="8"/>
      <c r="FI954" s="8"/>
      <c r="FJ954" s="8"/>
    </row>
    <row r="955" spans="1:166" x14ac:dyDescent="0.25">
      <c r="A955" t="s">
        <v>142</v>
      </c>
      <c r="C955" s="6">
        <v>40263</v>
      </c>
      <c r="D955" s="5"/>
      <c r="E955" s="6"/>
      <c r="G955" s="5">
        <v>115</v>
      </c>
      <c r="H955" t="s">
        <v>116</v>
      </c>
      <c r="I955" s="7">
        <v>6.9</v>
      </c>
      <c r="J955">
        <v>750</v>
      </c>
      <c r="K955" s="5">
        <f t="shared" si="15"/>
        <v>193.23671497584542</v>
      </c>
      <c r="L955" s="5"/>
      <c r="M955" s="8"/>
      <c r="N955" s="8"/>
      <c r="O955" s="8"/>
      <c r="P955" s="8"/>
      <c r="Q955" s="5"/>
      <c r="R955" s="5"/>
      <c r="S955" s="5"/>
      <c r="T955" s="5"/>
      <c r="U955" s="5"/>
      <c r="V955" s="5"/>
      <c r="W955" s="5"/>
      <c r="X955" s="8"/>
      <c r="Y955" s="8"/>
      <c r="Z955" s="8"/>
      <c r="AA955" s="8"/>
      <c r="AB955" s="8"/>
      <c r="AC955" s="5"/>
      <c r="AD955" s="8"/>
      <c r="AE955" s="8"/>
      <c r="AF955" s="8"/>
      <c r="AG955" s="8"/>
      <c r="AH955" s="8"/>
      <c r="AI955" s="8"/>
      <c r="AJ955" s="5"/>
      <c r="AK955" s="8"/>
      <c r="AL955" s="8"/>
      <c r="AM955" s="8"/>
      <c r="AN955" s="8"/>
      <c r="AO955" s="8"/>
      <c r="AP955" s="8"/>
      <c r="AQ955" s="9"/>
      <c r="AR955" s="8"/>
      <c r="AS955" s="8"/>
      <c r="AT955" s="8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8"/>
      <c r="BJ955" s="5"/>
      <c r="BK955" s="5"/>
      <c r="BL955" s="5"/>
      <c r="BM955" s="8"/>
      <c r="BN955" s="8"/>
      <c r="BO955" s="7"/>
      <c r="BP955" s="5"/>
      <c r="BQ955" s="5"/>
      <c r="BR955" s="5"/>
      <c r="BS955" s="5"/>
      <c r="BT955" s="7"/>
      <c r="BU955" s="7"/>
      <c r="BV955" s="7"/>
      <c r="BW955" s="7"/>
      <c r="BX955" s="7"/>
      <c r="BY955" s="7"/>
      <c r="BZ955" s="7"/>
      <c r="CA955" s="5"/>
      <c r="CB955" s="5"/>
      <c r="CC955" s="5"/>
      <c r="CD955" s="5"/>
      <c r="CE955" s="5"/>
      <c r="CF955" s="5"/>
      <c r="CG955" s="5"/>
      <c r="CH955" s="5"/>
      <c r="CI955" s="5"/>
      <c r="CJ955" s="5">
        <v>3.5896010604181816</v>
      </c>
      <c r="CK955" s="8">
        <v>4.7971428571428572</v>
      </c>
      <c r="CL955" s="5"/>
      <c r="CM955" s="5"/>
      <c r="CN955" s="8"/>
      <c r="CO955" s="5"/>
      <c r="CP955" s="5"/>
      <c r="CQ955" s="5"/>
      <c r="CR955" s="8"/>
      <c r="CS955" s="8"/>
      <c r="CT955" s="8"/>
      <c r="CU955" s="8"/>
      <c r="CV955" s="8"/>
      <c r="CW955" s="8"/>
      <c r="CX955" s="8"/>
      <c r="CY955" s="8"/>
      <c r="CZ955" s="8"/>
      <c r="DA955" s="8"/>
      <c r="DB955" s="8"/>
      <c r="DC955" s="8"/>
      <c r="DD955" s="8"/>
      <c r="DE955" s="8"/>
      <c r="DF955" s="8"/>
      <c r="DG955" s="8"/>
      <c r="DH955" s="8"/>
      <c r="DI955" s="8"/>
      <c r="DJ955" s="8"/>
      <c r="DK955" s="8"/>
      <c r="DL955" s="8"/>
      <c r="DM955" s="8"/>
      <c r="DN955" s="8"/>
      <c r="DO955" s="8"/>
      <c r="DP955" s="8"/>
      <c r="DQ955" s="8"/>
      <c r="DR955" s="8"/>
      <c r="DS955" s="8"/>
      <c r="DT955" s="8"/>
      <c r="DU955" s="8"/>
      <c r="DV955" s="8"/>
      <c r="DW955" s="8"/>
      <c r="DX955" s="8"/>
      <c r="DY955" s="8"/>
      <c r="DZ955" s="8"/>
      <c r="EA955" s="8"/>
      <c r="EB955" s="8"/>
      <c r="EC955" s="8"/>
      <c r="ED955" s="8"/>
      <c r="EE955" s="8"/>
      <c r="EF955" s="8"/>
      <c r="EG955" s="8"/>
      <c r="EH955" s="8"/>
      <c r="EI955" s="8"/>
      <c r="EJ955" s="8"/>
      <c r="EK955" s="8"/>
      <c r="EL955" s="8"/>
      <c r="EM955" s="8"/>
      <c r="EN955" s="8"/>
      <c r="EO955" s="8"/>
      <c r="EP955" s="8"/>
      <c r="EQ955" s="8"/>
      <c r="ER955" s="8"/>
      <c r="ES955" s="8"/>
      <c r="ET955" s="8"/>
      <c r="EU955" s="8"/>
      <c r="EV955" s="8"/>
      <c r="EW955" s="8"/>
      <c r="EX955" s="8"/>
      <c r="EY955" s="8"/>
      <c r="EZ955" s="8"/>
      <c r="FA955" s="8"/>
      <c r="FB955" s="8"/>
      <c r="FC955" s="8"/>
      <c r="FD955" s="8"/>
      <c r="FE955" s="8"/>
      <c r="FF955" s="8"/>
      <c r="FG955" s="8"/>
      <c r="FH955" s="8"/>
      <c r="FI955" s="8"/>
      <c r="FJ955" s="8"/>
    </row>
    <row r="956" spans="1:166" x14ac:dyDescent="0.25">
      <c r="A956" t="s">
        <v>142</v>
      </c>
      <c r="C956" s="6">
        <v>40269</v>
      </c>
      <c r="D956" s="5"/>
      <c r="E956" s="6"/>
      <c r="G956" s="5">
        <v>121</v>
      </c>
      <c r="H956" t="s">
        <v>116</v>
      </c>
      <c r="I956" s="7">
        <v>6.9</v>
      </c>
      <c r="J956">
        <v>750</v>
      </c>
      <c r="K956" s="5">
        <f t="shared" si="15"/>
        <v>193.23671497584542</v>
      </c>
      <c r="L956" s="5"/>
      <c r="M956" s="8"/>
      <c r="N956" s="8"/>
      <c r="O956" s="8"/>
      <c r="P956" s="8"/>
      <c r="Q956" s="5"/>
      <c r="R956" s="5"/>
      <c r="S956" s="5"/>
      <c r="T956" s="5"/>
      <c r="U956" s="5"/>
      <c r="V956" s="5"/>
      <c r="W956" s="5"/>
      <c r="X956" s="8"/>
      <c r="Y956" s="8"/>
      <c r="Z956" s="8"/>
      <c r="AA956" s="8"/>
      <c r="AB956" s="8"/>
      <c r="AC956" s="5"/>
      <c r="AD956" s="8"/>
      <c r="AE956" s="8"/>
      <c r="AF956" s="8"/>
      <c r="AG956" s="8"/>
      <c r="AH956" s="8"/>
      <c r="AI956" s="8"/>
      <c r="AJ956" s="5"/>
      <c r="AK956" s="8"/>
      <c r="AL956" s="8"/>
      <c r="AM956" s="8"/>
      <c r="AN956" s="8"/>
      <c r="AO956" s="8"/>
      <c r="AP956" s="8"/>
      <c r="AQ956" s="9"/>
      <c r="AR956" s="8"/>
      <c r="AS956" s="8"/>
      <c r="AT956" s="8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8"/>
      <c r="BJ956" s="5"/>
      <c r="BK956" s="5"/>
      <c r="BL956" s="5"/>
      <c r="BM956" s="8"/>
      <c r="BN956" s="8"/>
      <c r="BO956" s="7"/>
      <c r="BP956" s="5"/>
      <c r="BQ956" s="5"/>
      <c r="BR956" s="5"/>
      <c r="BS956" s="5"/>
      <c r="BT956" s="7"/>
      <c r="BU956" s="7"/>
      <c r="BV956" s="7"/>
      <c r="BW956" s="7"/>
      <c r="BX956" s="7"/>
      <c r="BY956" s="7"/>
      <c r="BZ956" s="7"/>
      <c r="CA956" s="5"/>
      <c r="CB956" s="5"/>
      <c r="CC956" s="5"/>
      <c r="CD956" s="5"/>
      <c r="CE956" s="5"/>
      <c r="CF956" s="5"/>
      <c r="CG956" s="5"/>
      <c r="CH956" s="5"/>
      <c r="CI956" s="5"/>
      <c r="CJ956" s="5">
        <v>13.663573780305299</v>
      </c>
      <c r="CK956" s="8">
        <v>5.3545454545454545</v>
      </c>
      <c r="CL956" s="5"/>
      <c r="CM956" s="5"/>
      <c r="CN956" s="8"/>
      <c r="CO956" s="5"/>
      <c r="CP956" s="5"/>
      <c r="CQ956" s="5"/>
      <c r="CR956" s="8"/>
      <c r="CS956" s="8"/>
      <c r="CT956" s="8"/>
      <c r="CU956" s="8"/>
      <c r="CV956" s="8"/>
      <c r="CW956" s="8"/>
      <c r="CX956" s="8"/>
      <c r="CY956" s="8"/>
      <c r="CZ956" s="8"/>
      <c r="DA956" s="8"/>
      <c r="DB956" s="8"/>
      <c r="DC956" s="8"/>
      <c r="DD956" s="8"/>
      <c r="DE956" s="8"/>
      <c r="DF956" s="8"/>
      <c r="DG956" s="8"/>
      <c r="DH956" s="8"/>
      <c r="DI956" s="8"/>
      <c r="DJ956" s="8"/>
      <c r="DK956" s="8"/>
      <c r="DL956" s="8"/>
      <c r="DM956" s="8"/>
      <c r="DN956" s="8"/>
      <c r="DO956" s="8"/>
      <c r="DP956" s="8"/>
      <c r="DQ956" s="8"/>
      <c r="DR956" s="8"/>
      <c r="DS956" s="8"/>
      <c r="DT956" s="8"/>
      <c r="DU956" s="8"/>
      <c r="DV956" s="8"/>
      <c r="DW956" s="8"/>
      <c r="DX956" s="8"/>
      <c r="DY956" s="8"/>
      <c r="DZ956" s="8"/>
      <c r="EA956" s="8"/>
      <c r="EB956" s="8"/>
      <c r="EC956" s="8"/>
      <c r="ED956" s="8"/>
      <c r="EE956" s="8"/>
      <c r="EF956" s="8"/>
      <c r="EG956" s="8"/>
      <c r="EH956" s="8"/>
      <c r="EI956" s="8"/>
      <c r="EJ956" s="8"/>
      <c r="EK956" s="8"/>
      <c r="EL956" s="8"/>
      <c r="EM956" s="8"/>
      <c r="EN956" s="8"/>
      <c r="EO956" s="8"/>
      <c r="EP956" s="8"/>
      <c r="EQ956" s="8"/>
      <c r="ER956" s="8"/>
      <c r="ES956" s="8"/>
      <c r="ET956" s="8"/>
      <c r="EU956" s="8"/>
      <c r="EV956" s="8"/>
      <c r="EW956" s="8"/>
      <c r="EX956" s="8"/>
      <c r="EY956" s="8"/>
      <c r="EZ956" s="8"/>
      <c r="FA956" s="8"/>
      <c r="FB956" s="8"/>
      <c r="FC956" s="8"/>
      <c r="FD956" s="8"/>
      <c r="FE956" s="8"/>
      <c r="FF956" s="8"/>
      <c r="FG956" s="8"/>
      <c r="FH956" s="8"/>
      <c r="FI956" s="8"/>
      <c r="FJ956" s="8"/>
    </row>
    <row r="957" spans="1:166" x14ac:dyDescent="0.25">
      <c r="A957" t="s">
        <v>142</v>
      </c>
      <c r="C957" s="6">
        <v>40277</v>
      </c>
      <c r="D957" s="5"/>
      <c r="E957" s="6"/>
      <c r="G957" s="5">
        <v>129</v>
      </c>
      <c r="H957" t="s">
        <v>116</v>
      </c>
      <c r="I957" s="7">
        <v>6.9</v>
      </c>
      <c r="J957">
        <v>750</v>
      </c>
      <c r="K957" s="5">
        <f t="shared" si="15"/>
        <v>193.23671497584542</v>
      </c>
      <c r="L957" s="5"/>
      <c r="M957" s="8"/>
      <c r="N957" s="8"/>
      <c r="O957" s="8"/>
      <c r="P957" s="8"/>
      <c r="Q957" s="5"/>
      <c r="R957" s="5"/>
      <c r="S957" s="5"/>
      <c r="T957" s="5"/>
      <c r="U957" s="5"/>
      <c r="V957" s="5"/>
      <c r="W957" s="5"/>
      <c r="X957" s="8"/>
      <c r="Y957" s="8"/>
      <c r="Z957" s="8"/>
      <c r="AA957" s="8"/>
      <c r="AB957" s="8"/>
      <c r="AC957" s="5"/>
      <c r="AD957" s="8"/>
      <c r="AE957" s="8"/>
      <c r="AF957" s="8"/>
      <c r="AG957" s="8"/>
      <c r="AH957" s="8"/>
      <c r="AI957" s="8"/>
      <c r="AJ957" s="5"/>
      <c r="AK957" s="8"/>
      <c r="AL957" s="8"/>
      <c r="AM957" s="8"/>
      <c r="AN957" s="8"/>
      <c r="AO957" s="8"/>
      <c r="AP957" s="8"/>
      <c r="AQ957" s="9"/>
      <c r="AR957" s="8"/>
      <c r="AS957" s="8"/>
      <c r="AT957" s="8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8"/>
      <c r="BJ957" s="5"/>
      <c r="BK957" s="5"/>
      <c r="BL957" s="5"/>
      <c r="BM957" s="8"/>
      <c r="BN957" s="8"/>
      <c r="BO957" s="7"/>
      <c r="BP957" s="5"/>
      <c r="BQ957" s="5"/>
      <c r="BR957" s="5"/>
      <c r="BS957" s="5"/>
      <c r="BT957" s="7"/>
      <c r="BU957" s="7"/>
      <c r="BV957" s="7"/>
      <c r="BW957" s="7"/>
      <c r="BX957" s="7"/>
      <c r="BY957" s="7"/>
      <c r="BZ957" s="7"/>
      <c r="CA957" s="5"/>
      <c r="CB957" s="5"/>
      <c r="CC957" s="5"/>
      <c r="CD957" s="5"/>
      <c r="CE957" s="5"/>
      <c r="CF957" s="5"/>
      <c r="CG957" s="5"/>
      <c r="CH957" s="5"/>
      <c r="CI957" s="5"/>
      <c r="CJ957" s="5">
        <v>30.606747338264856</v>
      </c>
      <c r="CK957" s="8">
        <v>4.4774011299435026</v>
      </c>
      <c r="CL957" s="5"/>
      <c r="CM957" s="5"/>
      <c r="CN957" s="8"/>
      <c r="CO957" s="5"/>
      <c r="CP957" s="5"/>
      <c r="CQ957" s="5"/>
      <c r="CR957" s="8"/>
      <c r="CS957" s="8"/>
      <c r="CT957" s="8"/>
      <c r="CU957" s="8"/>
      <c r="CV957" s="8"/>
      <c r="CW957" s="8"/>
      <c r="CX957" s="8"/>
      <c r="CY957" s="8"/>
      <c r="CZ957" s="8"/>
      <c r="DA957" s="8"/>
      <c r="DB957" s="8"/>
      <c r="DC957" s="8"/>
      <c r="DD957" s="8"/>
      <c r="DE957" s="8"/>
      <c r="DF957" s="8"/>
      <c r="DG957" s="8"/>
      <c r="DH957" s="8"/>
      <c r="DI957" s="8"/>
      <c r="DJ957" s="8"/>
      <c r="DK957" s="8"/>
      <c r="DL957" s="8"/>
      <c r="DM957" s="8"/>
      <c r="DN957" s="8"/>
      <c r="DO957" s="8"/>
      <c r="DP957" s="8"/>
      <c r="DQ957" s="8"/>
      <c r="DR957" s="8"/>
      <c r="DS957" s="8"/>
      <c r="DT957" s="8"/>
      <c r="DU957" s="8"/>
      <c r="DV957" s="8"/>
      <c r="DW957" s="8"/>
      <c r="DX957" s="8"/>
      <c r="DY957" s="8"/>
      <c r="DZ957" s="8"/>
      <c r="EA957" s="8"/>
      <c r="EB957" s="8"/>
      <c r="EC957" s="8"/>
      <c r="ED957" s="8"/>
      <c r="EE957" s="8"/>
      <c r="EF957" s="8"/>
      <c r="EG957" s="8"/>
      <c r="EH957" s="8"/>
      <c r="EI957" s="8"/>
      <c r="EJ957" s="8"/>
      <c r="EK957" s="8"/>
      <c r="EL957" s="8"/>
      <c r="EM957" s="8"/>
      <c r="EN957" s="8"/>
      <c r="EO957" s="8"/>
      <c r="EP957" s="8"/>
      <c r="EQ957" s="8"/>
      <c r="ER957" s="8"/>
      <c r="ES957" s="8"/>
      <c r="ET957" s="8"/>
      <c r="EU957" s="8"/>
      <c r="EV957" s="8"/>
      <c r="EW957" s="8"/>
      <c r="EX957" s="8"/>
      <c r="EY957" s="8"/>
      <c r="EZ957" s="8"/>
      <c r="FA957" s="8"/>
      <c r="FB957" s="8"/>
      <c r="FC957" s="8"/>
      <c r="FD957" s="8"/>
      <c r="FE957" s="8"/>
      <c r="FF957" s="8"/>
      <c r="FG957" s="8"/>
      <c r="FH957" s="8"/>
      <c r="FI957" s="8"/>
      <c r="FJ957" s="8"/>
    </row>
    <row r="958" spans="1:166" x14ac:dyDescent="0.25">
      <c r="A958" t="s">
        <v>142</v>
      </c>
      <c r="C958" s="6">
        <v>40283</v>
      </c>
      <c r="D958" s="5"/>
      <c r="E958" s="6"/>
      <c r="G958" s="5">
        <v>135</v>
      </c>
      <c r="H958" t="s">
        <v>116</v>
      </c>
      <c r="I958" s="7">
        <v>6.9</v>
      </c>
      <c r="J958">
        <v>750</v>
      </c>
      <c r="K958" s="5">
        <f t="shared" si="15"/>
        <v>193.23671497584542</v>
      </c>
      <c r="L958" s="5"/>
      <c r="M958" s="8"/>
      <c r="N958" s="8"/>
      <c r="O958" s="8"/>
      <c r="P958" s="8"/>
      <c r="Q958" s="5"/>
      <c r="R958" s="5"/>
      <c r="S958" s="5"/>
      <c r="T958" s="5"/>
      <c r="U958" s="5"/>
      <c r="V958" s="5"/>
      <c r="W958" s="5"/>
      <c r="X958" s="8"/>
      <c r="Y958" s="8"/>
      <c r="Z958" s="8"/>
      <c r="AA958" s="8"/>
      <c r="AB958" s="8"/>
      <c r="AC958" s="5">
        <v>612.81515443971125</v>
      </c>
      <c r="AD958" s="8"/>
      <c r="AE958" s="8"/>
      <c r="AF958" s="8"/>
      <c r="AG958" s="8"/>
      <c r="AH958" s="8"/>
      <c r="AI958" s="8"/>
      <c r="AJ958" s="5">
        <v>199.17793588879331</v>
      </c>
      <c r="AK958" s="8">
        <v>2.6398810577922758</v>
      </c>
      <c r="AL958" s="8"/>
      <c r="AM958" s="8"/>
      <c r="AN958" s="8"/>
      <c r="AO958" s="8"/>
      <c r="AP958" s="8"/>
      <c r="AQ958" s="9">
        <f>AK958/AJ958</f>
        <v>1.3253882996689935E-2</v>
      </c>
      <c r="AR958" s="8"/>
      <c r="AS958" s="8"/>
      <c r="AT958" s="8"/>
      <c r="AU958" s="5">
        <v>0</v>
      </c>
      <c r="AV958" s="5"/>
      <c r="AW958" s="5"/>
      <c r="AX958" s="5"/>
      <c r="AY958" s="5">
        <v>216.55404589131234</v>
      </c>
      <c r="AZ958" s="5"/>
      <c r="BA958" s="5"/>
      <c r="BB958" s="5"/>
      <c r="BC958" s="5"/>
      <c r="BD958" s="5"/>
      <c r="BE958" s="5"/>
      <c r="BF958" s="5">
        <v>23.66980896204976</v>
      </c>
      <c r="BG958" s="5">
        <v>162.60693278956913</v>
      </c>
      <c r="BH958" s="5">
        <v>402.83078764293123</v>
      </c>
      <c r="BI958" s="8"/>
      <c r="BJ958" s="5"/>
      <c r="BK958" s="5">
        <f>AC958+AJ958+BH958</f>
        <v>1214.8238779714356</v>
      </c>
      <c r="BL958" s="5"/>
      <c r="BM958" s="8">
        <f>BH958/BK958</f>
        <v>0.33159604033762913</v>
      </c>
      <c r="BN958" s="8"/>
      <c r="BO958" s="7"/>
      <c r="BP958" s="5"/>
      <c r="BQ958" s="5"/>
      <c r="BR958" s="5"/>
      <c r="BS958" s="5"/>
      <c r="BT958" s="7"/>
      <c r="BU958" s="7"/>
      <c r="BV958" s="7"/>
      <c r="BW958" s="7"/>
      <c r="BX958" s="8">
        <f>AC958/BK958</f>
        <v>0.504447735636392</v>
      </c>
      <c r="BY958" s="8">
        <f>AJ958/BK958</f>
        <v>0.16395622402597904</v>
      </c>
      <c r="BZ958" s="8">
        <f>BH958/BK958</f>
        <v>0.33159604033762913</v>
      </c>
      <c r="CA958" s="5">
        <f>CB958+CC958+CD958+CI958</f>
        <v>172.55536741977576</v>
      </c>
      <c r="CB958" s="5">
        <v>0</v>
      </c>
      <c r="CC958" s="5">
        <v>62.005530372130025</v>
      </c>
      <c r="CD958" s="5">
        <v>31.195794416095143</v>
      </c>
      <c r="CE958" s="5"/>
      <c r="CF958" s="5"/>
      <c r="CG958" s="5"/>
      <c r="CH958" s="5"/>
      <c r="CI958" s="5">
        <v>79.354042631550598</v>
      </c>
      <c r="CJ958" s="5"/>
      <c r="CK958" s="8"/>
      <c r="CL958" s="5"/>
      <c r="CM958" s="5"/>
      <c r="CN958" s="8"/>
      <c r="CO958" s="5"/>
      <c r="CP958" s="5"/>
      <c r="CQ958" s="5"/>
      <c r="CR958" s="8"/>
      <c r="CS958" s="8"/>
      <c r="CT958" s="8"/>
      <c r="CU958" s="8"/>
      <c r="CV958" s="8"/>
      <c r="CW958" s="8"/>
      <c r="CX958" s="8"/>
      <c r="CY958" s="8"/>
      <c r="CZ958" s="8"/>
      <c r="DA958" s="8"/>
      <c r="DB958" s="8"/>
      <c r="DC958" s="8"/>
      <c r="DD958" s="8"/>
      <c r="DE958" s="8"/>
      <c r="DF958" s="8"/>
      <c r="DG958" s="8"/>
      <c r="DH958" s="8"/>
      <c r="DI958" s="8"/>
      <c r="DJ958" s="8"/>
      <c r="DK958" s="8"/>
      <c r="DL958" s="8"/>
      <c r="DM958" s="8"/>
      <c r="DN958" s="8"/>
      <c r="DO958" s="8"/>
      <c r="DP958" s="8"/>
      <c r="DQ958" s="8"/>
      <c r="DR958" s="8"/>
      <c r="DS958" s="8"/>
      <c r="DT958" s="8"/>
      <c r="DU958" s="8"/>
      <c r="DV958" s="8"/>
      <c r="DW958" s="8"/>
      <c r="DX958" s="8"/>
      <c r="DY958" s="8"/>
      <c r="DZ958" s="8"/>
      <c r="EA958" s="8"/>
      <c r="EB958" s="8"/>
      <c r="EC958" s="8"/>
      <c r="ED958" s="8"/>
      <c r="EE958" s="8"/>
      <c r="EF958" s="8"/>
      <c r="EG958" s="8"/>
      <c r="EH958" s="8"/>
      <c r="EI958" s="8"/>
      <c r="EJ958" s="8"/>
      <c r="EK958" s="8"/>
      <c r="EL958" s="8"/>
      <c r="EM958" s="8"/>
      <c r="EN958" s="8"/>
      <c r="EO958" s="8"/>
      <c r="EP958" s="8"/>
      <c r="EQ958" s="8"/>
      <c r="ER958" s="8"/>
      <c r="ES958" s="8"/>
      <c r="ET958" s="8"/>
      <c r="EU958" s="8"/>
      <c r="EV958" s="8"/>
      <c r="EW958" s="8"/>
      <c r="EX958" s="8"/>
      <c r="EY958" s="8"/>
      <c r="EZ958" s="8"/>
      <c r="FA958" s="8"/>
      <c r="FB958" s="8"/>
      <c r="FC958" s="8"/>
      <c r="FD958" s="8"/>
      <c r="FE958" s="8"/>
      <c r="FF958" s="8"/>
      <c r="FG958" s="8"/>
      <c r="FH958" s="8"/>
      <c r="FI958" s="8"/>
      <c r="FJ958" s="8"/>
    </row>
    <row r="959" spans="1:166" x14ac:dyDescent="0.25">
      <c r="A959" t="s">
        <v>142</v>
      </c>
      <c r="C959" s="6">
        <v>40284</v>
      </c>
      <c r="D959" s="5"/>
      <c r="E959" s="6"/>
      <c r="G959" s="5">
        <v>136</v>
      </c>
      <c r="H959" t="s">
        <v>116</v>
      </c>
      <c r="I959" s="7">
        <v>6.9</v>
      </c>
      <c r="J959">
        <v>750</v>
      </c>
      <c r="K959" s="5">
        <f t="shared" si="15"/>
        <v>193.23671497584542</v>
      </c>
      <c r="L959" s="5"/>
      <c r="M959" s="8"/>
      <c r="N959" s="8"/>
      <c r="O959" s="8"/>
      <c r="P959" s="8"/>
      <c r="Q959" s="5"/>
      <c r="R959" s="5"/>
      <c r="S959" s="5"/>
      <c r="T959" s="5"/>
      <c r="U959" s="5"/>
      <c r="V959" s="5"/>
      <c r="W959" s="5"/>
      <c r="X959" s="8"/>
      <c r="Y959" s="8"/>
      <c r="Z959" s="8"/>
      <c r="AA959" s="8"/>
      <c r="AB959" s="8"/>
      <c r="AC959" s="5"/>
      <c r="AD959" s="8"/>
      <c r="AE959" s="8"/>
      <c r="AF959" s="8"/>
      <c r="AG959" s="8"/>
      <c r="AH959" s="8"/>
      <c r="AI959" s="8"/>
      <c r="AJ959" s="5"/>
      <c r="AK959" s="8"/>
      <c r="AL959" s="8"/>
      <c r="AM959" s="8"/>
      <c r="AN959" s="8"/>
      <c r="AO959" s="8"/>
      <c r="AP959" s="8"/>
      <c r="AQ959" s="9"/>
      <c r="AR959" s="8"/>
      <c r="AS959" s="8"/>
      <c r="AT959" s="8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8"/>
      <c r="BJ959" s="5"/>
      <c r="BK959" s="5"/>
      <c r="BL959" s="5"/>
      <c r="BM959" s="8"/>
      <c r="BN959" s="8"/>
      <c r="BO959" s="7"/>
      <c r="BP959" s="5"/>
      <c r="BQ959" s="5"/>
      <c r="BR959" s="5"/>
      <c r="BS959" s="5"/>
      <c r="BT959" s="7"/>
      <c r="BU959" s="7"/>
      <c r="BV959" s="7"/>
      <c r="BW959" s="7"/>
      <c r="BX959" s="7"/>
      <c r="BY959" s="7"/>
      <c r="BZ959" s="7"/>
      <c r="CA959" s="5"/>
      <c r="CB959" s="5"/>
      <c r="CC959" s="5"/>
      <c r="CD959" s="5"/>
      <c r="CE959" s="5"/>
      <c r="CF959" s="5"/>
      <c r="CG959" s="5"/>
      <c r="CH959" s="5"/>
      <c r="CI959" s="5"/>
      <c r="CJ959" s="5">
        <v>33.518621456364656</v>
      </c>
      <c r="CK959" s="8">
        <v>4.8642857142857139</v>
      </c>
      <c r="CL959" s="5"/>
      <c r="CM959" s="5"/>
      <c r="CN959" s="8"/>
      <c r="CO959" s="5"/>
      <c r="CP959" s="5"/>
      <c r="CQ959" s="5"/>
      <c r="CR959" s="8"/>
      <c r="CS959" s="8"/>
      <c r="CT959" s="8"/>
      <c r="CU959" s="8"/>
      <c r="CV959" s="8"/>
      <c r="CW959" s="8"/>
      <c r="CX959" s="8"/>
      <c r="CY959" s="8"/>
      <c r="CZ959" s="8"/>
      <c r="DA959" s="8"/>
      <c r="DB959" s="8"/>
      <c r="DC959" s="8"/>
      <c r="DD959" s="8"/>
      <c r="DE959" s="8"/>
      <c r="DF959" s="8"/>
      <c r="DG959" s="8"/>
      <c r="DH959" s="8"/>
      <c r="DI959" s="8"/>
      <c r="DJ959" s="8"/>
      <c r="DK959" s="8"/>
      <c r="DL959" s="8"/>
      <c r="DM959" s="8"/>
      <c r="DN959" s="8"/>
      <c r="DO959" s="8"/>
      <c r="DP959" s="8"/>
      <c r="DQ959" s="8"/>
      <c r="DR959" s="8"/>
      <c r="DS959" s="8"/>
      <c r="DT959" s="8"/>
      <c r="DU959" s="8"/>
      <c r="DV959" s="8"/>
      <c r="DW959" s="8"/>
      <c r="DX959" s="8"/>
      <c r="DY959" s="8"/>
      <c r="DZ959" s="8"/>
      <c r="EA959" s="8"/>
      <c r="EB959" s="8"/>
      <c r="EC959" s="8"/>
      <c r="ED959" s="8"/>
      <c r="EE959" s="8"/>
      <c r="EF959" s="8"/>
      <c r="EG959" s="8"/>
      <c r="EH959" s="8"/>
      <c r="EI959" s="8"/>
      <c r="EJ959" s="8"/>
      <c r="EK959" s="8"/>
      <c r="EL959" s="8"/>
      <c r="EM959" s="8"/>
      <c r="EN959" s="8"/>
      <c r="EO959" s="8"/>
      <c r="EP959" s="8"/>
      <c r="EQ959" s="8"/>
      <c r="ER959" s="8"/>
      <c r="ES959" s="8"/>
      <c r="ET959" s="8"/>
      <c r="EU959" s="8"/>
      <c r="EV959" s="8"/>
      <c r="EW959" s="8"/>
      <c r="EX959" s="8"/>
      <c r="EY959" s="8"/>
      <c r="EZ959" s="8"/>
      <c r="FA959" s="8"/>
      <c r="FB959" s="8"/>
      <c r="FC959" s="8"/>
      <c r="FD959" s="8"/>
      <c r="FE959" s="8"/>
      <c r="FF959" s="8"/>
      <c r="FG959" s="8"/>
      <c r="FH959" s="8"/>
      <c r="FI959" s="8"/>
      <c r="FJ959" s="8"/>
    </row>
    <row r="960" spans="1:166" x14ac:dyDescent="0.25">
      <c r="A960" t="s">
        <v>142</v>
      </c>
      <c r="C960" s="6">
        <v>40290</v>
      </c>
      <c r="D960" s="5"/>
      <c r="E960" s="6"/>
      <c r="G960" s="5">
        <v>142</v>
      </c>
      <c r="H960" t="s">
        <v>116</v>
      </c>
      <c r="I960" s="7">
        <v>6.9</v>
      </c>
      <c r="J960">
        <v>750</v>
      </c>
      <c r="K960" s="5">
        <f t="shared" si="15"/>
        <v>193.23671497584542</v>
      </c>
      <c r="L960" s="5"/>
      <c r="M960" s="8"/>
      <c r="N960" s="8"/>
      <c r="O960" s="8"/>
      <c r="P960" s="8"/>
      <c r="Q960" s="5"/>
      <c r="R960" s="5"/>
      <c r="S960" s="5"/>
      <c r="T960" s="5"/>
      <c r="U960" s="5"/>
      <c r="V960" s="5"/>
      <c r="W960" s="5"/>
      <c r="X960" s="8"/>
      <c r="Y960" s="8"/>
      <c r="Z960" s="8"/>
      <c r="AA960" s="8"/>
      <c r="AB960" s="8"/>
      <c r="AC960" s="5"/>
      <c r="AD960" s="8"/>
      <c r="AE960" s="8"/>
      <c r="AF960" s="8"/>
      <c r="AG960" s="8"/>
      <c r="AH960" s="8"/>
      <c r="AI960" s="8"/>
      <c r="AJ960" s="5"/>
      <c r="AK960" s="8"/>
      <c r="AL960" s="8"/>
      <c r="AM960" s="8"/>
      <c r="AN960" s="8"/>
      <c r="AO960" s="8"/>
      <c r="AP960" s="8"/>
      <c r="AQ960" s="9"/>
      <c r="AR960" s="8"/>
      <c r="AS960" s="8"/>
      <c r="AT960" s="8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8"/>
      <c r="BJ960" s="5"/>
      <c r="BK960" s="5"/>
      <c r="BL960" s="5"/>
      <c r="BM960" s="8"/>
      <c r="BN960" s="8"/>
      <c r="BO960" s="7"/>
      <c r="BP960" s="5"/>
      <c r="BQ960" s="5"/>
      <c r="BR960" s="5"/>
      <c r="BS960" s="5"/>
      <c r="BT960" s="7"/>
      <c r="BU960" s="7"/>
      <c r="BV960" s="7"/>
      <c r="BW960" s="7"/>
      <c r="BX960" s="7"/>
      <c r="BY960" s="7"/>
      <c r="BZ960" s="7"/>
      <c r="CA960" s="5"/>
      <c r="CB960" s="5"/>
      <c r="CC960" s="5"/>
      <c r="CD960" s="5"/>
      <c r="CE960" s="5"/>
      <c r="CF960" s="5"/>
      <c r="CG960" s="5"/>
      <c r="CH960" s="5"/>
      <c r="CI960" s="5"/>
      <c r="CJ960" s="5">
        <v>34.322486851669737</v>
      </c>
      <c r="CK960" s="8">
        <v>5.3714285714285719</v>
      </c>
      <c r="CL960" s="5"/>
      <c r="CM960" s="5"/>
      <c r="CN960" s="8"/>
      <c r="CO960" s="5"/>
      <c r="CP960" s="5"/>
      <c r="CQ960" s="5"/>
      <c r="CR960" s="8"/>
      <c r="CS960" s="8"/>
      <c r="CT960" s="8"/>
      <c r="CU960" s="8"/>
      <c r="CV960" s="8"/>
      <c r="CW960" s="8"/>
      <c r="CX960" s="8"/>
      <c r="CY960" s="8"/>
      <c r="CZ960" s="8"/>
      <c r="DA960" s="8"/>
      <c r="DB960" s="8"/>
      <c r="DC960" s="8"/>
      <c r="DD960" s="8"/>
      <c r="DE960" s="8"/>
      <c r="DF960" s="8"/>
      <c r="DG960" s="8"/>
      <c r="DH960" s="8"/>
      <c r="DI960" s="8"/>
      <c r="DJ960" s="8"/>
      <c r="DK960" s="8"/>
      <c r="DL960" s="8"/>
      <c r="DM960" s="8"/>
      <c r="DN960" s="8"/>
      <c r="DO960" s="8"/>
      <c r="DP960" s="8"/>
      <c r="DQ960" s="8"/>
      <c r="DR960" s="8"/>
      <c r="DS960" s="8"/>
      <c r="DT960" s="8"/>
      <c r="DU960" s="8"/>
      <c r="DV960" s="8"/>
      <c r="DW960" s="8"/>
      <c r="DX960" s="8"/>
      <c r="DY960" s="8"/>
      <c r="DZ960" s="8"/>
      <c r="EA960" s="8"/>
      <c r="EB960" s="8"/>
      <c r="EC960" s="8"/>
      <c r="ED960" s="8"/>
      <c r="EE960" s="8"/>
      <c r="EF960" s="8"/>
      <c r="EG960" s="8"/>
      <c r="EH960" s="8"/>
      <c r="EI960" s="8"/>
      <c r="EJ960" s="8"/>
      <c r="EK960" s="8"/>
      <c r="EL960" s="8"/>
      <c r="EM960" s="8"/>
      <c r="EN960" s="8"/>
      <c r="EO960" s="8"/>
      <c r="EP960" s="8"/>
      <c r="EQ960" s="8"/>
      <c r="ER960" s="8"/>
      <c r="ES960" s="8"/>
      <c r="ET960" s="8"/>
      <c r="EU960" s="8"/>
      <c r="EV960" s="8"/>
      <c r="EW960" s="8"/>
      <c r="EX960" s="8"/>
      <c r="EY960" s="8"/>
      <c r="EZ960" s="8"/>
      <c r="FA960" s="8"/>
      <c r="FB960" s="8"/>
      <c r="FC960" s="8"/>
      <c r="FD960" s="8"/>
      <c r="FE960" s="8"/>
      <c r="FF960" s="8"/>
      <c r="FG960" s="8"/>
      <c r="FH960" s="8"/>
      <c r="FI960" s="8"/>
      <c r="FJ960" s="8"/>
    </row>
    <row r="961" spans="1:166" x14ac:dyDescent="0.25">
      <c r="A961" t="s">
        <v>142</v>
      </c>
      <c r="C961" s="6">
        <v>40298</v>
      </c>
      <c r="D961" s="5"/>
      <c r="E961" s="6"/>
      <c r="G961" s="5">
        <v>150</v>
      </c>
      <c r="H961" t="s">
        <v>116</v>
      </c>
      <c r="I961" s="7">
        <v>6.9</v>
      </c>
      <c r="J961">
        <v>750</v>
      </c>
      <c r="K961" s="5">
        <f t="shared" si="15"/>
        <v>193.23671497584542</v>
      </c>
      <c r="L961" s="5"/>
      <c r="M961" s="8"/>
      <c r="N961" s="8"/>
      <c r="O961" s="8"/>
      <c r="P961" s="8"/>
      <c r="Q961" s="5"/>
      <c r="R961" s="5"/>
      <c r="S961" s="5"/>
      <c r="T961" s="5"/>
      <c r="U961" s="5"/>
      <c r="V961" s="5"/>
      <c r="W961" s="5"/>
      <c r="X961" s="8"/>
      <c r="Y961" s="8"/>
      <c r="Z961" s="8"/>
      <c r="AA961" s="8"/>
      <c r="AB961" s="8"/>
      <c r="AC961" s="5"/>
      <c r="AD961" s="8"/>
      <c r="AE961" s="8"/>
      <c r="AF961" s="8"/>
      <c r="AG961" s="8"/>
      <c r="AH961" s="8"/>
      <c r="AI961" s="8"/>
      <c r="AJ961" s="5"/>
      <c r="AK961" s="8"/>
      <c r="AL961" s="8"/>
      <c r="AM961" s="8"/>
      <c r="AN961" s="8"/>
      <c r="AO961" s="8"/>
      <c r="AP961" s="8"/>
      <c r="AQ961" s="9"/>
      <c r="AR961" s="8"/>
      <c r="AS961" s="8"/>
      <c r="AT961" s="8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8"/>
      <c r="BJ961" s="5"/>
      <c r="BK961" s="5"/>
      <c r="BL961" s="5"/>
      <c r="BM961" s="8"/>
      <c r="BN961" s="8"/>
      <c r="BO961" s="7"/>
      <c r="BP961" s="5"/>
      <c r="BQ961" s="5"/>
      <c r="BR961" s="5"/>
      <c r="BS961" s="5"/>
      <c r="BT961" s="7"/>
      <c r="BU961" s="7"/>
      <c r="BV961" s="7"/>
      <c r="BW961" s="7"/>
      <c r="BX961" s="7"/>
      <c r="BY961" s="7"/>
      <c r="BZ961" s="7"/>
      <c r="CA961" s="5"/>
      <c r="CB961" s="5"/>
      <c r="CC961" s="5"/>
      <c r="CD961" s="5"/>
      <c r="CE961" s="5"/>
      <c r="CF961" s="5"/>
      <c r="CG961" s="5"/>
      <c r="CH961" s="5"/>
      <c r="CI961" s="5"/>
      <c r="CJ961" s="5">
        <v>47.840680720058153</v>
      </c>
      <c r="CK961" s="8">
        <v>5.1827868852459016</v>
      </c>
      <c r="CL961" s="5"/>
      <c r="CM961" s="5"/>
      <c r="CN961" s="8"/>
      <c r="CO961" s="5"/>
      <c r="CP961" s="5"/>
      <c r="CQ961" s="5"/>
      <c r="CR961" s="8"/>
      <c r="CS961" s="8"/>
      <c r="CT961" s="8"/>
      <c r="CU961" s="8"/>
      <c r="CV961" s="8"/>
      <c r="CW961" s="8"/>
      <c r="CX961" s="8"/>
      <c r="CY961" s="8"/>
      <c r="CZ961" s="8"/>
      <c r="DA961" s="8"/>
      <c r="DB961" s="8"/>
      <c r="DC961" s="8"/>
      <c r="DD961" s="8"/>
      <c r="DE961" s="8"/>
      <c r="DF961" s="8"/>
      <c r="DG961" s="8"/>
      <c r="DH961" s="8"/>
      <c r="DI961" s="8"/>
      <c r="DJ961" s="8"/>
      <c r="DK961" s="8"/>
      <c r="DL961" s="8"/>
      <c r="DM961" s="8"/>
      <c r="DN961" s="8"/>
      <c r="DO961" s="8"/>
      <c r="DP961" s="8"/>
      <c r="DQ961" s="8"/>
      <c r="DR961" s="8"/>
      <c r="DS961" s="8"/>
      <c r="DT961" s="8"/>
      <c r="DU961" s="8"/>
      <c r="DV961" s="8"/>
      <c r="DW961" s="8"/>
      <c r="DX961" s="8"/>
      <c r="DY961" s="8"/>
      <c r="DZ961" s="8"/>
      <c r="EA961" s="8"/>
      <c r="EB961" s="8"/>
      <c r="EC961" s="8"/>
      <c r="ED961" s="8"/>
      <c r="EE961" s="8"/>
      <c r="EF961" s="8"/>
      <c r="EG961" s="8"/>
      <c r="EH961" s="8"/>
      <c r="EI961" s="8"/>
      <c r="EJ961" s="8"/>
      <c r="EK961" s="8"/>
      <c r="EL961" s="8"/>
      <c r="EM961" s="8"/>
      <c r="EN961" s="8"/>
      <c r="EO961" s="8"/>
      <c r="EP961" s="8"/>
      <c r="EQ961" s="8"/>
      <c r="ER961" s="8"/>
      <c r="ES961" s="8"/>
      <c r="ET961" s="8"/>
      <c r="EU961" s="8"/>
      <c r="EV961" s="8"/>
      <c r="EW961" s="8"/>
      <c r="EX961" s="8"/>
      <c r="EY961" s="8"/>
      <c r="EZ961" s="8"/>
      <c r="FA961" s="8"/>
      <c r="FB961" s="8"/>
      <c r="FC961" s="8"/>
      <c r="FD961" s="8"/>
      <c r="FE961" s="8"/>
      <c r="FF961" s="8"/>
      <c r="FG961" s="8"/>
      <c r="FH961" s="8"/>
      <c r="FI961" s="8"/>
      <c r="FJ961" s="8"/>
    </row>
    <row r="962" spans="1:166" x14ac:dyDescent="0.25">
      <c r="A962" t="s">
        <v>142</v>
      </c>
      <c r="C962" s="6">
        <v>40305</v>
      </c>
      <c r="D962" s="5"/>
      <c r="E962" s="6"/>
      <c r="G962" s="5">
        <v>157</v>
      </c>
      <c r="H962" t="s">
        <v>116</v>
      </c>
      <c r="I962" s="7">
        <v>6.9</v>
      </c>
      <c r="J962">
        <v>750</v>
      </c>
      <c r="K962" s="5">
        <f t="shared" si="15"/>
        <v>193.23671497584542</v>
      </c>
      <c r="L962" s="5"/>
      <c r="M962" s="8"/>
      <c r="N962" s="8"/>
      <c r="O962" s="8"/>
      <c r="P962" s="8"/>
      <c r="Q962" s="5"/>
      <c r="R962" s="5"/>
      <c r="S962" s="5"/>
      <c r="T962" s="5"/>
      <c r="U962" s="5"/>
      <c r="V962" s="5"/>
      <c r="W962" s="5"/>
      <c r="X962" s="8"/>
      <c r="Y962" s="8"/>
      <c r="Z962" s="8"/>
      <c r="AA962" s="8"/>
      <c r="AB962" s="8"/>
      <c r="AC962" s="5"/>
      <c r="AD962" s="8"/>
      <c r="AE962" s="8"/>
      <c r="AF962" s="8"/>
      <c r="AG962" s="8"/>
      <c r="AH962" s="8"/>
      <c r="AI962" s="8"/>
      <c r="AJ962" s="5"/>
      <c r="AK962" s="8"/>
      <c r="AL962" s="8"/>
      <c r="AM962" s="8"/>
      <c r="AN962" s="8"/>
      <c r="AO962" s="8"/>
      <c r="AP962" s="8"/>
      <c r="AQ962" s="9"/>
      <c r="AR962" s="8"/>
      <c r="AS962" s="8"/>
      <c r="AT962" s="8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8"/>
      <c r="BJ962" s="5"/>
      <c r="BK962" s="5"/>
      <c r="BL962" s="5"/>
      <c r="BM962" s="8"/>
      <c r="BN962" s="8"/>
      <c r="BO962" s="7"/>
      <c r="BP962" s="5"/>
      <c r="BQ962" s="5"/>
      <c r="BR962" s="5"/>
      <c r="BS962" s="5"/>
      <c r="BT962" s="7"/>
      <c r="BU962" s="7"/>
      <c r="BV962" s="7"/>
      <c r="BW962" s="7"/>
      <c r="BX962" s="7"/>
      <c r="BY962" s="7"/>
      <c r="BZ962" s="7"/>
      <c r="CA962" s="5"/>
      <c r="CB962" s="5"/>
      <c r="CC962" s="5"/>
      <c r="CD962" s="5"/>
      <c r="CE962" s="5"/>
      <c r="CF962" s="5"/>
      <c r="CG962" s="5"/>
      <c r="CH962" s="5"/>
      <c r="CI962" s="5"/>
      <c r="CJ962" s="5">
        <v>54.942917005173818</v>
      </c>
      <c r="CK962" s="8">
        <v>4.6788732394366193</v>
      </c>
      <c r="CL962" s="5"/>
      <c r="CM962" s="5"/>
      <c r="CN962" s="8"/>
      <c r="CO962" s="5"/>
      <c r="CP962" s="5"/>
      <c r="CQ962" s="5"/>
      <c r="CR962" s="8"/>
      <c r="CS962" s="8"/>
      <c r="CT962" s="8"/>
      <c r="CU962" s="8"/>
      <c r="CV962" s="8"/>
      <c r="CW962" s="8"/>
      <c r="CX962" s="8"/>
      <c r="CY962" s="8"/>
      <c r="CZ962" s="8"/>
      <c r="DA962" s="8"/>
      <c r="DB962" s="8"/>
      <c r="DC962" s="8"/>
      <c r="DD962" s="8"/>
      <c r="DE962" s="8"/>
      <c r="DF962" s="8"/>
      <c r="DG962" s="8"/>
      <c r="DH962" s="8"/>
      <c r="DI962" s="8"/>
      <c r="DJ962" s="8"/>
      <c r="DK962" s="8"/>
      <c r="DL962" s="8"/>
      <c r="DM962" s="8"/>
      <c r="DN962" s="8"/>
      <c r="DO962" s="8"/>
      <c r="DP962" s="8"/>
      <c r="DQ962" s="8"/>
      <c r="DR962" s="8"/>
      <c r="DS962" s="8"/>
      <c r="DT962" s="8"/>
      <c r="DU962" s="8"/>
      <c r="DV962" s="8"/>
      <c r="DW962" s="8"/>
      <c r="DX962" s="8"/>
      <c r="DY962" s="8"/>
      <c r="DZ962" s="8"/>
      <c r="EA962" s="8"/>
      <c r="EB962" s="8"/>
      <c r="EC962" s="8"/>
      <c r="ED962" s="8"/>
      <c r="EE962" s="8"/>
      <c r="EF962" s="8"/>
      <c r="EG962" s="8"/>
      <c r="EH962" s="8"/>
      <c r="EI962" s="8"/>
      <c r="EJ962" s="8"/>
      <c r="EK962" s="8"/>
      <c r="EL962" s="8"/>
      <c r="EM962" s="8"/>
      <c r="EN962" s="8"/>
      <c r="EO962" s="8"/>
      <c r="EP962" s="8"/>
      <c r="EQ962" s="8"/>
      <c r="ER962" s="8"/>
      <c r="ES962" s="8"/>
      <c r="ET962" s="8"/>
      <c r="EU962" s="8"/>
      <c r="EV962" s="8"/>
      <c r="EW962" s="8"/>
      <c r="EX962" s="8"/>
      <c r="EY962" s="8"/>
      <c r="EZ962" s="8"/>
      <c r="FA962" s="8"/>
      <c r="FB962" s="8"/>
      <c r="FC962" s="8"/>
      <c r="FD962" s="8"/>
      <c r="FE962" s="8"/>
      <c r="FF962" s="8"/>
      <c r="FG962" s="8"/>
      <c r="FH962" s="8"/>
      <c r="FI962" s="8"/>
      <c r="FJ962" s="8"/>
    </row>
    <row r="963" spans="1:166" x14ac:dyDescent="0.25">
      <c r="A963" t="s">
        <v>142</v>
      </c>
      <c r="C963" s="6">
        <v>40311</v>
      </c>
      <c r="D963" s="5"/>
      <c r="E963" s="6"/>
      <c r="G963" s="5">
        <v>163</v>
      </c>
      <c r="H963" t="s">
        <v>116</v>
      </c>
      <c r="I963" s="7">
        <v>6.9</v>
      </c>
      <c r="J963">
        <v>750</v>
      </c>
      <c r="K963" s="5">
        <f t="shared" si="15"/>
        <v>193.23671497584542</v>
      </c>
      <c r="L963" s="5"/>
      <c r="M963" s="8"/>
      <c r="N963" s="8"/>
      <c r="O963" s="8"/>
      <c r="P963" s="8"/>
      <c r="Q963" s="5"/>
      <c r="R963" s="5"/>
      <c r="S963" s="5"/>
      <c r="T963" s="5"/>
      <c r="U963" s="5"/>
      <c r="V963" s="5"/>
      <c r="W963" s="5"/>
      <c r="X963" s="8"/>
      <c r="Y963" s="8"/>
      <c r="Z963" s="8"/>
      <c r="AA963" s="8"/>
      <c r="AB963" s="8"/>
      <c r="AC963" s="5"/>
      <c r="AD963" s="8"/>
      <c r="AE963" s="8"/>
      <c r="AF963" s="8"/>
      <c r="AG963" s="8"/>
      <c r="AH963" s="8"/>
      <c r="AI963" s="8"/>
      <c r="AJ963" s="5"/>
      <c r="AK963" s="8"/>
      <c r="AL963" s="8"/>
      <c r="AM963" s="8"/>
      <c r="AN963" s="8"/>
      <c r="AO963" s="8"/>
      <c r="AP963" s="8"/>
      <c r="AQ963" s="9"/>
      <c r="AR963" s="8"/>
      <c r="AS963" s="8"/>
      <c r="AT963" s="8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8"/>
      <c r="BJ963" s="5"/>
      <c r="BK963" s="5"/>
      <c r="BL963" s="5"/>
      <c r="BM963" s="8"/>
      <c r="BN963" s="8"/>
      <c r="BO963" s="7"/>
      <c r="BP963" s="5"/>
      <c r="BQ963" s="5"/>
      <c r="BR963" s="5"/>
      <c r="BS963" s="5"/>
      <c r="BT963" s="7"/>
      <c r="BU963" s="7"/>
      <c r="BV963" s="7"/>
      <c r="BW963" s="7"/>
      <c r="BX963" s="7"/>
      <c r="BY963" s="7"/>
      <c r="BZ963" s="7"/>
      <c r="CA963" s="5"/>
      <c r="CB963" s="5"/>
      <c r="CC963" s="5"/>
      <c r="CD963" s="5"/>
      <c r="CE963" s="5"/>
      <c r="CF963" s="5"/>
      <c r="CG963" s="5"/>
      <c r="CH963" s="5"/>
      <c r="CI963" s="5"/>
      <c r="CJ963" s="5">
        <v>58.290930859024236</v>
      </c>
      <c r="CK963" s="8">
        <v>5.22</v>
      </c>
      <c r="CL963" s="5"/>
      <c r="CM963" s="5"/>
      <c r="CN963" s="8"/>
      <c r="CO963" s="5"/>
      <c r="CP963" s="5"/>
      <c r="CQ963" s="5"/>
      <c r="CR963" s="8"/>
      <c r="CS963" s="8"/>
      <c r="CT963" s="8"/>
      <c r="CU963" s="8"/>
      <c r="CV963" s="8"/>
      <c r="CW963" s="8"/>
      <c r="CX963" s="8"/>
      <c r="CY963" s="8"/>
      <c r="CZ963" s="8"/>
      <c r="DA963" s="8"/>
      <c r="DB963" s="8"/>
      <c r="DC963" s="8"/>
      <c r="DD963" s="8"/>
      <c r="DE963" s="8"/>
      <c r="DF963" s="8"/>
      <c r="DG963" s="8"/>
      <c r="DH963" s="8"/>
      <c r="DI963" s="8"/>
      <c r="DJ963" s="8"/>
      <c r="DK963" s="8"/>
      <c r="DL963" s="8"/>
      <c r="DM963" s="8"/>
      <c r="DN963" s="8"/>
      <c r="DO963" s="8"/>
      <c r="DP963" s="8"/>
      <c r="DQ963" s="8"/>
      <c r="DR963" s="8"/>
      <c r="DS963" s="8"/>
      <c r="DT963" s="8"/>
      <c r="DU963" s="8"/>
      <c r="DV963" s="8"/>
      <c r="DW963" s="8"/>
      <c r="DX963" s="8"/>
      <c r="DY963" s="8"/>
      <c r="DZ963" s="8"/>
      <c r="EA963" s="8"/>
      <c r="EB963" s="8"/>
      <c r="EC963" s="8"/>
      <c r="ED963" s="8"/>
      <c r="EE963" s="8"/>
      <c r="EF963" s="8"/>
      <c r="EG963" s="8"/>
      <c r="EH963" s="8"/>
      <c r="EI963" s="8"/>
      <c r="EJ963" s="8"/>
      <c r="EK963" s="8"/>
      <c r="EL963" s="8"/>
      <c r="EM963" s="8"/>
      <c r="EN963" s="8"/>
      <c r="EO963" s="8"/>
      <c r="EP963" s="8"/>
      <c r="EQ963" s="8"/>
      <c r="ER963" s="8"/>
      <c r="ES963" s="8"/>
      <c r="ET963" s="8"/>
      <c r="EU963" s="8"/>
      <c r="EV963" s="8"/>
      <c r="EW963" s="8"/>
      <c r="EX963" s="8"/>
      <c r="EY963" s="8"/>
      <c r="EZ963" s="8"/>
      <c r="FA963" s="8"/>
      <c r="FB963" s="8"/>
      <c r="FC963" s="8"/>
      <c r="FD963" s="8"/>
      <c r="FE963" s="8"/>
      <c r="FF963" s="8"/>
      <c r="FG963" s="8"/>
      <c r="FH963" s="8"/>
      <c r="FI963" s="8"/>
      <c r="FJ963" s="8"/>
    </row>
    <row r="964" spans="1:166" x14ac:dyDescent="0.25">
      <c r="A964" t="s">
        <v>142</v>
      </c>
      <c r="C964" s="6">
        <v>40313</v>
      </c>
      <c r="D964" s="5">
        <v>9</v>
      </c>
      <c r="E964" s="6" t="s">
        <v>207</v>
      </c>
      <c r="F964" t="s">
        <v>15</v>
      </c>
      <c r="G964" s="5">
        <v>165</v>
      </c>
      <c r="H964" t="s">
        <v>116</v>
      </c>
      <c r="I964" s="7">
        <v>6.9</v>
      </c>
      <c r="J964">
        <v>750</v>
      </c>
      <c r="K964" s="5">
        <f t="shared" si="15"/>
        <v>193.23671497584542</v>
      </c>
      <c r="L964" s="5"/>
      <c r="M964" s="8"/>
      <c r="N964" s="8"/>
      <c r="O964" s="8"/>
      <c r="P964" s="8"/>
      <c r="Q964" s="5"/>
      <c r="R964" s="5"/>
      <c r="S964" s="5"/>
      <c r="T964" s="5"/>
      <c r="U964" s="5"/>
      <c r="V964" s="5">
        <v>165</v>
      </c>
      <c r="W964" s="5"/>
      <c r="X964" s="8"/>
      <c r="Y964" s="8"/>
      <c r="Z964" s="8"/>
      <c r="AA964" s="8"/>
      <c r="AB964" s="8"/>
      <c r="AC964" s="5"/>
      <c r="AD964" s="8"/>
      <c r="AE964" s="8"/>
      <c r="AF964" s="8"/>
      <c r="AG964" s="8"/>
      <c r="AH964" s="8"/>
      <c r="AI964" s="8"/>
      <c r="AJ964" s="5"/>
      <c r="AK964" s="8"/>
      <c r="AL964" s="8"/>
      <c r="AM964" s="8"/>
      <c r="AN964" s="8"/>
      <c r="AO964" s="8"/>
      <c r="AP964" s="8"/>
      <c r="AQ964" s="9"/>
      <c r="AR964" s="8"/>
      <c r="AS964" s="8"/>
      <c r="AT964" s="8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8"/>
      <c r="BJ964" s="5"/>
      <c r="BK964" s="5"/>
      <c r="BL964" s="5"/>
      <c r="BM964" s="8"/>
      <c r="BN964" s="8"/>
      <c r="BO964" s="7"/>
      <c r="BP964" s="5"/>
      <c r="BQ964" s="5"/>
      <c r="BR964" s="5"/>
      <c r="BS964" s="5"/>
      <c r="BT964" s="7"/>
      <c r="BU964" s="7"/>
      <c r="BV964" s="7"/>
      <c r="BW964" s="7"/>
      <c r="BX964" s="7"/>
      <c r="BY964" s="7"/>
      <c r="BZ964" s="7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8"/>
      <c r="CL964" s="5"/>
      <c r="CM964" s="5"/>
      <c r="CN964" s="8"/>
      <c r="CO964" s="5"/>
      <c r="CP964" s="5"/>
      <c r="CQ964" s="5"/>
      <c r="CR964" s="8"/>
      <c r="CS964" s="8"/>
      <c r="CT964" s="8"/>
      <c r="CU964" s="8"/>
      <c r="CV964" s="8"/>
      <c r="CW964" s="8"/>
      <c r="CX964" s="8"/>
      <c r="CY964" s="8"/>
      <c r="CZ964" s="8"/>
      <c r="DA964" s="8"/>
      <c r="DB964" s="8"/>
      <c r="DC964" s="8"/>
      <c r="DD964" s="8"/>
      <c r="DE964" s="8"/>
      <c r="DF964" s="8"/>
      <c r="DG964" s="8"/>
      <c r="DH964" s="8"/>
      <c r="DI964" s="8"/>
      <c r="DJ964" s="8"/>
      <c r="DK964" s="8"/>
      <c r="DL964" s="8"/>
      <c r="DM964" s="8"/>
      <c r="DN964" s="8"/>
      <c r="DO964" s="8"/>
      <c r="DP964" s="8"/>
      <c r="DQ964" s="8"/>
      <c r="DR964" s="8"/>
      <c r="DS964" s="8"/>
      <c r="DT964" s="8"/>
      <c r="DU964" s="8"/>
      <c r="DV964" s="8"/>
      <c r="DW964" s="8"/>
      <c r="DX964" s="8"/>
      <c r="DY964" s="8"/>
      <c r="DZ964" s="8"/>
      <c r="EA964" s="8"/>
      <c r="EB964" s="8"/>
      <c r="EC964" s="8"/>
      <c r="ED964" s="8"/>
      <c r="EE964" s="8"/>
      <c r="EF964" s="8"/>
      <c r="EG964" s="8"/>
      <c r="EH964" s="8"/>
      <c r="EI964" s="8"/>
      <c r="EJ964" s="8"/>
      <c r="EK964" s="8"/>
      <c r="EL964" s="8"/>
      <c r="EM964" s="8"/>
      <c r="EN964" s="8"/>
      <c r="EO964" s="8"/>
      <c r="EP964" s="8"/>
      <c r="EQ964" s="8"/>
      <c r="ER964" s="8"/>
      <c r="ES964" s="8"/>
      <c r="ET964" s="8"/>
      <c r="EU964" s="8"/>
      <c r="EV964" s="8"/>
      <c r="EW964" s="8"/>
      <c r="EX964" s="8"/>
      <c r="EY964" s="8"/>
      <c r="EZ964" s="8"/>
      <c r="FA964" s="8"/>
      <c r="FB964" s="8"/>
      <c r="FC964" s="8"/>
      <c r="FD964" s="8"/>
      <c r="FE964" s="8"/>
      <c r="FF964" s="8"/>
      <c r="FG964" s="8"/>
      <c r="FH964" s="8"/>
      <c r="FI964" s="8"/>
      <c r="FJ964" s="8"/>
    </row>
    <row r="965" spans="1:166" x14ac:dyDescent="0.25">
      <c r="A965" t="s">
        <v>142</v>
      </c>
      <c r="C965" s="6">
        <v>40337</v>
      </c>
      <c r="D965" s="5">
        <v>10</v>
      </c>
      <c r="E965" s="6" t="s">
        <v>108</v>
      </c>
      <c r="F965" t="s">
        <v>16</v>
      </c>
      <c r="G965" s="5">
        <v>189</v>
      </c>
      <c r="H965" t="s">
        <v>116</v>
      </c>
      <c r="I965" s="7">
        <v>6.9</v>
      </c>
      <c r="J965">
        <v>750</v>
      </c>
      <c r="K965" s="5">
        <f t="shared" si="15"/>
        <v>193.23671497584542</v>
      </c>
      <c r="L965" s="5"/>
      <c r="M965" s="8"/>
      <c r="N965" s="8"/>
      <c r="O965" s="8"/>
      <c r="P965" s="8"/>
      <c r="Q965" s="5"/>
      <c r="R965" s="5"/>
      <c r="S965" s="5"/>
      <c r="T965" s="5"/>
      <c r="U965" s="5"/>
      <c r="V965" s="5"/>
      <c r="W965" s="5"/>
      <c r="X965" s="8"/>
      <c r="Y965" s="8"/>
      <c r="Z965" s="8"/>
      <c r="AA965" s="8"/>
      <c r="AB965" s="8"/>
      <c r="AC965" s="5"/>
      <c r="AD965" s="8"/>
      <c r="AE965" s="8"/>
      <c r="AF965" s="8"/>
      <c r="AG965" s="8"/>
      <c r="AH965" s="8"/>
      <c r="AI965" s="8"/>
      <c r="AJ965" s="5"/>
      <c r="AK965" s="8"/>
      <c r="AL965" s="8"/>
      <c r="AM965" s="8"/>
      <c r="AN965" s="8"/>
      <c r="AO965" s="8"/>
      <c r="AP965" s="8"/>
      <c r="AQ965" s="9"/>
      <c r="AR965" s="8"/>
      <c r="AS965" s="8"/>
      <c r="AT965" s="8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>
        <v>479.63365446181933</v>
      </c>
      <c r="BH965" s="5"/>
      <c r="BI965" s="8"/>
      <c r="BJ965" s="5"/>
      <c r="BK965" s="5"/>
      <c r="BL965" s="5"/>
      <c r="BM965" s="8"/>
      <c r="BN965" s="8"/>
      <c r="BO965" s="7">
        <v>42.304777160435791</v>
      </c>
      <c r="BP965" s="5">
        <v>202.90794870652726</v>
      </c>
      <c r="BQ965" s="5"/>
      <c r="BR965" s="5"/>
      <c r="BS965" s="5"/>
      <c r="BT965" s="7">
        <v>8.9386761544725672</v>
      </c>
      <c r="BU965" s="7"/>
      <c r="BV965" s="7"/>
      <c r="BW965" s="7"/>
      <c r="BX965" s="7"/>
      <c r="BY965" s="7"/>
      <c r="BZ965" s="7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8"/>
      <c r="CL965" s="5"/>
      <c r="CM965" s="5"/>
      <c r="CN965" s="8"/>
      <c r="CO965" s="5"/>
      <c r="CP965" s="5"/>
      <c r="CQ965" s="5"/>
      <c r="CR965" s="8"/>
      <c r="CS965" s="8"/>
      <c r="CT965" s="8"/>
      <c r="CU965" s="8"/>
      <c r="CV965" s="8"/>
      <c r="CW965" s="8"/>
      <c r="CX965" s="8"/>
      <c r="CY965" s="8"/>
      <c r="CZ965" s="8"/>
      <c r="DA965" s="8"/>
      <c r="DB965" s="8"/>
      <c r="DC965" s="8"/>
      <c r="DD965" s="8"/>
      <c r="DE965" s="8"/>
      <c r="DF965" s="8"/>
      <c r="DG965" s="8"/>
      <c r="DH965" s="8"/>
      <c r="DI965" s="8"/>
      <c r="DJ965" s="8"/>
      <c r="DK965" s="8"/>
      <c r="DL965" s="8"/>
      <c r="DM965" s="8"/>
      <c r="DN965" s="8"/>
      <c r="DO965" s="8"/>
      <c r="DP965" s="8"/>
      <c r="DQ965" s="8"/>
      <c r="DR965" s="8"/>
      <c r="DS965" s="8"/>
      <c r="DT965" s="8"/>
      <c r="DU965" s="8"/>
      <c r="DV965" s="8"/>
      <c r="DW965" s="8"/>
      <c r="DX965" s="8"/>
      <c r="DY965" s="8"/>
      <c r="DZ965" s="8"/>
      <c r="EA965" s="8"/>
      <c r="EB965" s="8"/>
      <c r="EC965" s="8"/>
      <c r="ED965" s="8"/>
      <c r="EE965" s="8"/>
      <c r="EF965" s="8"/>
      <c r="EG965" s="8"/>
      <c r="EH965" s="8"/>
      <c r="EI965" s="8"/>
      <c r="EJ965" s="8"/>
      <c r="EK965" s="8"/>
      <c r="EL965" s="8"/>
      <c r="EM965" s="8"/>
      <c r="EN965" s="8"/>
      <c r="EO965" s="8"/>
      <c r="EP965" s="8"/>
      <c r="EQ965" s="8"/>
      <c r="ER965" s="8"/>
      <c r="ES965" s="8"/>
      <c r="ET965" s="8"/>
      <c r="EU965" s="8"/>
      <c r="EV965" s="8"/>
      <c r="EW965" s="8"/>
      <c r="EX965" s="8"/>
      <c r="EY965" s="8"/>
      <c r="EZ965" s="8"/>
      <c r="FA965" s="8"/>
      <c r="FB965" s="8"/>
      <c r="FC965" s="8"/>
      <c r="FD965" s="8"/>
      <c r="FE965" s="8"/>
      <c r="FF965" s="8"/>
      <c r="FG965" s="8"/>
      <c r="FH965" s="8"/>
      <c r="FI965" s="8"/>
      <c r="FJ965" s="8"/>
    </row>
    <row r="966" spans="1:166" x14ac:dyDescent="0.25">
      <c r="A966" t="s">
        <v>142</v>
      </c>
      <c r="C966" s="6">
        <v>40351</v>
      </c>
      <c r="D966" s="5"/>
      <c r="E966" s="6"/>
      <c r="G966" s="5">
        <v>203</v>
      </c>
      <c r="H966" t="s">
        <v>116</v>
      </c>
      <c r="I966" s="7">
        <v>6.9</v>
      </c>
      <c r="J966">
        <v>750</v>
      </c>
      <c r="K966" s="5">
        <f t="shared" si="15"/>
        <v>193.23671497584542</v>
      </c>
      <c r="L966" s="5"/>
      <c r="M966" s="8"/>
      <c r="N966" s="8"/>
      <c r="O966" s="8"/>
      <c r="P966" s="8"/>
      <c r="Q966" s="5"/>
      <c r="R966" s="5"/>
      <c r="S966" s="5"/>
      <c r="T966" s="5"/>
      <c r="U966" s="5"/>
      <c r="V966" s="5"/>
      <c r="W966" s="5"/>
      <c r="X966" s="8"/>
      <c r="Y966" s="8"/>
      <c r="Z966" s="8"/>
      <c r="AA966" s="8"/>
      <c r="AB966" s="8"/>
      <c r="AC966" s="5"/>
      <c r="AD966" s="8"/>
      <c r="AE966" s="8"/>
      <c r="AF966" s="8"/>
      <c r="AG966" s="8"/>
      <c r="AH966" s="8"/>
      <c r="AI966" s="8"/>
      <c r="AJ966" s="5"/>
      <c r="AK966" s="8"/>
      <c r="AL966" s="8"/>
      <c r="AM966" s="8"/>
      <c r="AN966" s="8"/>
      <c r="AO966" s="8"/>
      <c r="AP966" s="8"/>
      <c r="AQ966" s="9"/>
      <c r="AR966" s="8"/>
      <c r="AS966" s="8"/>
      <c r="AT966" s="8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8"/>
      <c r="BJ966" s="5"/>
      <c r="BK966" s="5"/>
      <c r="BL966" s="5"/>
      <c r="BM966" s="8"/>
      <c r="BN966" s="8"/>
      <c r="BO966" s="7"/>
      <c r="BP966" s="5"/>
      <c r="BQ966" s="5"/>
      <c r="BR966" s="5"/>
      <c r="BS966" s="5"/>
      <c r="BT966" s="7"/>
      <c r="BU966" s="7"/>
      <c r="BV966" s="7"/>
      <c r="BW966" s="7"/>
      <c r="BX966" s="7"/>
      <c r="BY966" s="7"/>
      <c r="BZ966" s="7"/>
      <c r="CA966" s="5"/>
      <c r="CB966" s="5"/>
      <c r="CC966" s="5"/>
      <c r="CD966" s="5"/>
      <c r="CE966" s="5"/>
      <c r="CF966" s="5"/>
      <c r="CG966" s="5"/>
      <c r="CH966" s="5"/>
      <c r="CI966" s="5"/>
      <c r="CJ966" s="5">
        <v>100</v>
      </c>
      <c r="CK966" s="8">
        <v>4.5903529411764712</v>
      </c>
      <c r="CL966" s="5"/>
      <c r="CM966" s="5"/>
      <c r="CN966" s="8"/>
      <c r="CO966" s="5"/>
      <c r="CP966" s="5"/>
      <c r="CQ966" s="5"/>
      <c r="CR966" s="8"/>
      <c r="CS966" s="8"/>
      <c r="CT966" s="8"/>
      <c r="CU966" s="8"/>
      <c r="CV966" s="8"/>
      <c r="CW966" s="8"/>
      <c r="CX966" s="8"/>
      <c r="CY966" s="8"/>
      <c r="CZ966" s="8"/>
      <c r="DA966" s="8"/>
      <c r="DB966" s="8"/>
      <c r="DC966" s="8"/>
      <c r="DD966" s="8"/>
      <c r="DE966" s="8"/>
      <c r="DF966" s="8"/>
      <c r="DG966" s="8"/>
      <c r="DH966" s="8"/>
      <c r="DI966" s="8"/>
      <c r="DJ966" s="8"/>
      <c r="DK966" s="8"/>
      <c r="DL966" s="8"/>
      <c r="DM966" s="8"/>
      <c r="DN966" s="8"/>
      <c r="DO966" s="8"/>
      <c r="DP966" s="8"/>
      <c r="DQ966" s="8"/>
      <c r="DR966" s="8"/>
      <c r="DS966" s="8"/>
      <c r="DT966" s="8"/>
      <c r="DU966" s="8"/>
      <c r="DV966" s="8"/>
      <c r="DW966" s="8"/>
      <c r="DX966" s="8"/>
      <c r="DY966" s="8"/>
      <c r="DZ966" s="8"/>
      <c r="EA966" s="8"/>
      <c r="EB966" s="8"/>
      <c r="EC966" s="8"/>
      <c r="ED966" s="8"/>
      <c r="EE966" s="8"/>
      <c r="EF966" s="8"/>
      <c r="EG966" s="8"/>
      <c r="EH966" s="8"/>
      <c r="EI966" s="8"/>
      <c r="EJ966" s="8"/>
      <c r="EK966" s="8"/>
      <c r="EL966" s="8"/>
      <c r="EM966" s="8"/>
      <c r="EN966" s="8"/>
      <c r="EO966" s="8"/>
      <c r="EP966" s="8"/>
      <c r="EQ966" s="8"/>
      <c r="ER966" s="8"/>
      <c r="ES966" s="8"/>
      <c r="ET966" s="8"/>
      <c r="EU966" s="8"/>
      <c r="EV966" s="8"/>
      <c r="EW966" s="8"/>
      <c r="EX966" s="8"/>
      <c r="EY966" s="8"/>
      <c r="EZ966" s="8"/>
      <c r="FA966" s="8"/>
      <c r="FB966" s="8"/>
      <c r="FC966" s="8"/>
      <c r="FD966" s="8"/>
      <c r="FE966" s="8"/>
      <c r="FF966" s="8"/>
      <c r="FG966" s="8"/>
      <c r="FH966" s="8"/>
      <c r="FI966" s="8"/>
      <c r="FJ966" s="8"/>
    </row>
    <row r="967" spans="1:166" x14ac:dyDescent="0.25">
      <c r="A967" t="s">
        <v>149</v>
      </c>
      <c r="C967" s="6">
        <v>40148</v>
      </c>
      <c r="D967" s="5">
        <v>1</v>
      </c>
      <c r="E967" s="6" t="s">
        <v>209</v>
      </c>
      <c r="F967" s="14" t="s">
        <v>10</v>
      </c>
      <c r="G967" s="5">
        <v>0</v>
      </c>
      <c r="H967" t="s">
        <v>117</v>
      </c>
      <c r="I967" s="7">
        <v>6.9</v>
      </c>
      <c r="J967">
        <v>750</v>
      </c>
      <c r="K967" s="5">
        <f t="shared" si="15"/>
        <v>193.23671497584542</v>
      </c>
      <c r="L967" s="5"/>
      <c r="M967" s="8"/>
      <c r="N967" s="8"/>
      <c r="O967" s="8"/>
      <c r="P967" s="8"/>
      <c r="Q967" s="5"/>
      <c r="R967" s="5"/>
      <c r="S967" s="5"/>
      <c r="T967" s="5"/>
      <c r="U967" s="5"/>
      <c r="V967" s="5"/>
      <c r="W967" s="5"/>
      <c r="X967" s="8"/>
      <c r="Y967" s="8"/>
      <c r="Z967" s="8"/>
      <c r="AA967" s="8"/>
      <c r="AB967" s="8"/>
      <c r="AC967" s="5"/>
      <c r="AD967" s="8"/>
      <c r="AE967" s="8"/>
      <c r="AF967" s="8"/>
      <c r="AG967" s="8"/>
      <c r="AH967" s="8"/>
      <c r="AI967" s="8"/>
      <c r="AJ967" s="5"/>
      <c r="AK967" s="8"/>
      <c r="AL967" s="8"/>
      <c r="AM967" s="8"/>
      <c r="AN967" s="8"/>
      <c r="AO967" s="8"/>
      <c r="AP967" s="8"/>
      <c r="AQ967" s="9"/>
      <c r="AR967" s="8"/>
      <c r="AS967" s="8"/>
      <c r="AT967" s="8"/>
      <c r="AU967" s="5">
        <v>0</v>
      </c>
      <c r="AV967" s="5"/>
      <c r="AW967" s="5"/>
      <c r="AX967" s="5"/>
      <c r="AY967" s="5">
        <v>0</v>
      </c>
      <c r="AZ967" s="5"/>
      <c r="BA967" s="5"/>
      <c r="BB967" s="5"/>
      <c r="BC967" s="5"/>
      <c r="BD967" s="5"/>
      <c r="BE967" s="5"/>
      <c r="BF967" s="5">
        <v>0</v>
      </c>
      <c r="BG967" s="5">
        <v>0</v>
      </c>
      <c r="BH967" s="5"/>
      <c r="BI967" s="8"/>
      <c r="BJ967" s="5"/>
      <c r="BK967" s="5"/>
      <c r="BL967" s="5"/>
      <c r="BM967" s="8"/>
      <c r="BN967" s="8"/>
      <c r="BO967" s="7"/>
      <c r="BP967" s="5"/>
      <c r="BQ967" s="5"/>
      <c r="BR967" s="5"/>
      <c r="BS967" s="5"/>
      <c r="BT967" s="7"/>
      <c r="BU967" s="7"/>
      <c r="BV967" s="7"/>
      <c r="BW967" s="7"/>
      <c r="BX967" s="7"/>
      <c r="BY967" s="7"/>
      <c r="BZ967" s="7"/>
      <c r="CA967" s="5">
        <f>CB967+CC967+CD967+CI967</f>
        <v>0</v>
      </c>
      <c r="CB967" s="5">
        <v>0</v>
      </c>
      <c r="CC967" s="5">
        <v>0</v>
      </c>
      <c r="CD967" s="5">
        <v>0</v>
      </c>
      <c r="CE967" s="5"/>
      <c r="CF967" s="5"/>
      <c r="CG967" s="5"/>
      <c r="CH967" s="5"/>
      <c r="CI967" s="5">
        <v>0</v>
      </c>
      <c r="CJ967" s="5"/>
      <c r="CK967" s="8"/>
      <c r="CL967" s="5"/>
      <c r="CM967" s="5"/>
      <c r="CN967" s="8"/>
      <c r="CO967" s="5"/>
      <c r="CP967" s="5"/>
      <c r="CQ967" s="5"/>
      <c r="CR967" s="8"/>
      <c r="CS967" s="8"/>
      <c r="CT967" s="8"/>
      <c r="CU967" s="8"/>
      <c r="CV967" s="8"/>
      <c r="CW967" s="8"/>
      <c r="CX967" s="8"/>
      <c r="CY967" s="8"/>
      <c r="CZ967" s="8"/>
      <c r="DA967" s="8"/>
      <c r="DB967" s="8"/>
      <c r="DC967" s="8"/>
      <c r="DD967" s="8"/>
      <c r="DE967" s="8"/>
      <c r="DF967" s="8"/>
      <c r="DG967" s="8"/>
      <c r="DH967" s="8"/>
      <c r="DI967" s="8"/>
      <c r="DJ967" s="8"/>
      <c r="DK967" s="8"/>
      <c r="DL967" s="8"/>
      <c r="DM967" s="8"/>
      <c r="DN967" s="8"/>
      <c r="DO967" s="8"/>
      <c r="DP967" s="8"/>
      <c r="DQ967" s="8"/>
      <c r="DR967" s="8"/>
      <c r="DS967" s="8"/>
      <c r="DT967" s="8"/>
      <c r="DU967" s="8"/>
      <c r="DV967" s="8"/>
      <c r="DW967" s="8"/>
      <c r="DX967" s="8"/>
      <c r="DY967" s="8"/>
      <c r="DZ967" s="8"/>
      <c r="EA967" s="8"/>
      <c r="EB967" s="8"/>
      <c r="EC967" s="8"/>
      <c r="ED967" s="8"/>
      <c r="EE967" s="8"/>
      <c r="EF967" s="8"/>
      <c r="EG967" s="8"/>
      <c r="EH967" s="8"/>
      <c r="EI967" s="8"/>
      <c r="EJ967" s="8"/>
      <c r="EK967" s="8"/>
      <c r="EL967" s="8"/>
      <c r="EM967" s="8"/>
      <c r="EN967" s="8"/>
      <c r="EO967" s="8"/>
      <c r="EP967" s="8"/>
      <c r="EQ967" s="8"/>
      <c r="ER967" s="8"/>
      <c r="ES967" s="8"/>
      <c r="ET967" s="8"/>
      <c r="EU967" s="8"/>
      <c r="EV967" s="8"/>
      <c r="EW967" s="8"/>
      <c r="EX967" s="8"/>
      <c r="EY967" s="8"/>
      <c r="EZ967" s="8"/>
      <c r="FA967" s="8"/>
      <c r="FB967" s="8"/>
      <c r="FC967" s="8"/>
      <c r="FD967" s="8"/>
      <c r="FE967" s="8"/>
      <c r="FF967" s="8"/>
      <c r="FG967" s="8"/>
      <c r="FH967" s="8"/>
      <c r="FI967" s="8"/>
      <c r="FJ967" s="8"/>
    </row>
    <row r="968" spans="1:166" x14ac:dyDescent="0.25">
      <c r="A968" t="s">
        <v>149</v>
      </c>
      <c r="C968" s="6">
        <v>40173</v>
      </c>
      <c r="D968" s="5"/>
      <c r="E968" s="6"/>
      <c r="F968" s="14"/>
      <c r="G968" s="5">
        <v>25</v>
      </c>
      <c r="H968" t="s">
        <v>117</v>
      </c>
      <c r="I968" s="7">
        <v>6.9</v>
      </c>
      <c r="J968">
        <v>750</v>
      </c>
      <c r="K968" s="5">
        <f t="shared" si="15"/>
        <v>193.23671497584542</v>
      </c>
      <c r="L968" s="5"/>
      <c r="M968" s="8"/>
      <c r="N968" s="7">
        <v>5.95</v>
      </c>
      <c r="O968" s="7"/>
      <c r="P968" s="7"/>
      <c r="Q968" s="5"/>
      <c r="R968" s="5"/>
      <c r="S968" s="5"/>
      <c r="T968" s="5"/>
      <c r="U968" s="5"/>
      <c r="V968" s="5"/>
      <c r="W968" s="5"/>
      <c r="X968" s="8"/>
      <c r="Y968" s="8"/>
      <c r="Z968" s="8"/>
      <c r="AA968" s="8"/>
      <c r="AB968" s="8"/>
      <c r="AC968" s="5"/>
      <c r="AD968" s="8"/>
      <c r="AE968" s="8"/>
      <c r="AF968" s="8"/>
      <c r="AG968" s="8"/>
      <c r="AH968" s="8"/>
      <c r="AI968" s="8"/>
      <c r="AJ968" s="5"/>
      <c r="AK968" s="8">
        <v>0.19759440789473687</v>
      </c>
      <c r="AL968" s="8"/>
      <c r="AM968" s="8"/>
      <c r="AN968" s="8"/>
      <c r="AO968" s="8"/>
      <c r="AP968" s="8"/>
      <c r="AQ968" s="9"/>
      <c r="AR968" s="8"/>
      <c r="AS968" s="8"/>
      <c r="AT968" s="8"/>
      <c r="AU968" s="5">
        <v>0</v>
      </c>
      <c r="AV968" s="5"/>
      <c r="AW968" s="5"/>
      <c r="AX968" s="5"/>
      <c r="AY968" s="5">
        <v>0</v>
      </c>
      <c r="AZ968" s="5"/>
      <c r="BA968" s="5"/>
      <c r="BB968" s="5"/>
      <c r="BC968" s="5"/>
      <c r="BD968" s="5"/>
      <c r="BE968" s="5"/>
      <c r="BF968" s="5">
        <v>0</v>
      </c>
      <c r="BG968" s="5">
        <v>0</v>
      </c>
      <c r="BH968" s="5"/>
      <c r="BI968" s="8"/>
      <c r="BJ968" s="5"/>
      <c r="BK968" s="5"/>
      <c r="BL968" s="5"/>
      <c r="BM968" s="8"/>
      <c r="BN968" s="8"/>
      <c r="BO968" s="7"/>
      <c r="BP968" s="5"/>
      <c r="BQ968" s="5"/>
      <c r="BR968" s="5"/>
      <c r="BS968" s="5"/>
      <c r="BT968" s="7"/>
      <c r="BU968" s="7"/>
      <c r="BV968" s="7"/>
      <c r="BW968" s="7"/>
      <c r="BX968" s="7"/>
      <c r="BY968" s="7"/>
      <c r="BZ968" s="7"/>
      <c r="CA968" s="5">
        <f>CB968+CC968+CD968+CI968</f>
        <v>0</v>
      </c>
      <c r="CB968" s="5">
        <v>0</v>
      </c>
      <c r="CC968" s="5">
        <v>0</v>
      </c>
      <c r="CD968" s="5">
        <v>0</v>
      </c>
      <c r="CE968" s="5"/>
      <c r="CF968" s="5"/>
      <c r="CG968" s="5"/>
      <c r="CH968" s="5"/>
      <c r="CI968" s="5">
        <v>0</v>
      </c>
      <c r="CJ968" s="5"/>
      <c r="CK968" s="8"/>
      <c r="CL968" s="5"/>
      <c r="CM968" s="5"/>
      <c r="CN968" s="8"/>
      <c r="CO968" s="5"/>
      <c r="CP968" s="5"/>
      <c r="CQ968" s="5"/>
      <c r="CR968" s="8"/>
      <c r="CS968" s="8"/>
      <c r="CT968" s="8"/>
      <c r="CU968" s="8"/>
      <c r="CV968" s="8"/>
      <c r="CW968" s="8"/>
      <c r="CX968" s="8"/>
      <c r="CY968" s="8"/>
      <c r="CZ968" s="8"/>
      <c r="DA968" s="8"/>
      <c r="DB968" s="8"/>
      <c r="DC968" s="8"/>
      <c r="DD968" s="8"/>
      <c r="DE968" s="8"/>
      <c r="DF968" s="8"/>
      <c r="DG968" s="8"/>
      <c r="DH968" s="8"/>
      <c r="DI968" s="8"/>
      <c r="DJ968" s="8"/>
      <c r="DK968" s="8"/>
      <c r="DL968" s="8"/>
      <c r="DM968" s="8"/>
      <c r="DN968" s="8"/>
      <c r="DO968" s="8"/>
      <c r="DP968" s="8"/>
      <c r="DQ968" s="8"/>
      <c r="DR968" s="8"/>
      <c r="DS968" s="8"/>
      <c r="DT968" s="8"/>
      <c r="DU968" s="8"/>
      <c r="DV968" s="8"/>
      <c r="DW968" s="8"/>
      <c r="DX968" s="8"/>
      <c r="DY968" s="8"/>
      <c r="DZ968" s="8"/>
      <c r="EA968" s="8"/>
      <c r="EB968" s="8"/>
      <c r="EC968" s="8"/>
      <c r="ED968" s="8"/>
      <c r="EE968" s="8"/>
      <c r="EF968" s="8"/>
      <c r="EG968" s="8"/>
      <c r="EH968" s="8"/>
      <c r="EI968" s="8"/>
      <c r="EJ968" s="8"/>
      <c r="EK968" s="8"/>
      <c r="EL968" s="8"/>
      <c r="EM968" s="8"/>
      <c r="EN968" s="8"/>
      <c r="EO968" s="8"/>
      <c r="EP968" s="8"/>
      <c r="EQ968" s="8"/>
      <c r="ER968" s="8"/>
      <c r="ES968" s="8"/>
      <c r="ET968" s="8"/>
      <c r="EU968" s="8"/>
      <c r="EV968" s="8"/>
      <c r="EW968" s="8"/>
      <c r="EX968" s="8"/>
      <c r="EY968" s="8"/>
      <c r="EZ968" s="8"/>
      <c r="FA968" s="8"/>
      <c r="FB968" s="8"/>
      <c r="FC968" s="8"/>
      <c r="FD968" s="8"/>
      <c r="FE968" s="8"/>
      <c r="FF968" s="8"/>
      <c r="FG968" s="8"/>
      <c r="FH968" s="8"/>
      <c r="FI968" s="8"/>
      <c r="FJ968" s="8"/>
    </row>
    <row r="969" spans="1:166" x14ac:dyDescent="0.25">
      <c r="A969" t="s">
        <v>149</v>
      </c>
      <c r="C969" s="6">
        <v>40174</v>
      </c>
      <c r="D969" s="5">
        <v>4</v>
      </c>
      <c r="E969" t="s">
        <v>210</v>
      </c>
      <c r="F969" t="s">
        <v>12</v>
      </c>
      <c r="G969" s="5">
        <v>26</v>
      </c>
      <c r="H969" t="s">
        <v>117</v>
      </c>
      <c r="I969" s="7">
        <v>6.9</v>
      </c>
      <c r="J969">
        <v>750</v>
      </c>
      <c r="K969" s="5">
        <f t="shared" si="15"/>
        <v>193.23671497584542</v>
      </c>
      <c r="L969" s="5"/>
      <c r="M969" s="8"/>
      <c r="N969" s="8"/>
      <c r="O969" s="8"/>
      <c r="P969" s="8"/>
      <c r="Q969" s="5"/>
      <c r="R969" s="5">
        <v>26</v>
      </c>
      <c r="S969" s="5"/>
      <c r="T969" s="5"/>
      <c r="U969" s="5"/>
      <c r="V969" s="5"/>
      <c r="W969" s="5"/>
      <c r="X969" s="8"/>
      <c r="Y969" s="8"/>
      <c r="Z969" s="8"/>
      <c r="AA969" s="8"/>
      <c r="AB969" s="8"/>
      <c r="AC969" s="5"/>
      <c r="AD969" s="8"/>
      <c r="AE969" s="8"/>
      <c r="AF969" s="8"/>
      <c r="AG969" s="8"/>
      <c r="AH969" s="8"/>
      <c r="AI969" s="8"/>
      <c r="AJ969" s="5"/>
      <c r="AK969" s="8"/>
      <c r="AL969" s="8"/>
      <c r="AM969" s="8"/>
      <c r="AN969" s="8"/>
      <c r="AO969" s="8"/>
      <c r="AP969" s="8"/>
      <c r="AQ969" s="9"/>
      <c r="AR969" s="8"/>
      <c r="AS969" s="8"/>
      <c r="AT969" s="8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8"/>
      <c r="BJ969" s="5"/>
      <c r="BK969" s="5"/>
      <c r="BL969" s="5"/>
      <c r="BM969" s="8"/>
      <c r="BN969" s="8"/>
      <c r="BO969" s="7"/>
      <c r="BP969" s="5"/>
      <c r="BQ969" s="5"/>
      <c r="BR969" s="5"/>
      <c r="BS969" s="5"/>
      <c r="BT969" s="7"/>
      <c r="BU969" s="7"/>
      <c r="BV969" s="7"/>
      <c r="BW969" s="7"/>
      <c r="BX969" s="7"/>
      <c r="BY969" s="7"/>
      <c r="BZ969" s="7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8"/>
      <c r="CL969" s="5"/>
      <c r="CM969" s="5"/>
      <c r="CN969" s="8"/>
      <c r="CO969" s="5"/>
      <c r="CP969" s="5"/>
      <c r="CQ969" s="5"/>
      <c r="CR969" s="8"/>
      <c r="CS969" s="8"/>
      <c r="CT969" s="8"/>
      <c r="CU969" s="8"/>
      <c r="CV969" s="8"/>
      <c r="CW969" s="8"/>
      <c r="CX969" s="8"/>
      <c r="CY969" s="8"/>
      <c r="CZ969" s="8"/>
      <c r="DA969" s="8"/>
      <c r="DB969" s="8"/>
      <c r="DC969" s="8"/>
      <c r="DD969" s="8"/>
      <c r="DE969" s="8"/>
      <c r="DF969" s="8"/>
      <c r="DG969" s="8"/>
      <c r="DH969" s="8"/>
      <c r="DI969" s="8"/>
      <c r="DJ969" s="8"/>
      <c r="DK969" s="8"/>
      <c r="DL969" s="8"/>
      <c r="DM969" s="8"/>
      <c r="DN969" s="8"/>
      <c r="DO969" s="8"/>
      <c r="DP969" s="8"/>
      <c r="DQ969" s="8"/>
      <c r="DR969" s="8"/>
      <c r="DS969" s="8"/>
      <c r="DT969" s="8"/>
      <c r="DU969" s="8"/>
      <c r="DV969" s="8"/>
      <c r="DW969" s="8"/>
      <c r="DX969" s="8"/>
      <c r="DY969" s="8"/>
      <c r="DZ969" s="8"/>
      <c r="EA969" s="8"/>
      <c r="EB969" s="8"/>
      <c r="EC969" s="8"/>
      <c r="ED969" s="8"/>
      <c r="EE969" s="8"/>
      <c r="EF969" s="8"/>
      <c r="EG969" s="8"/>
      <c r="EH969" s="8"/>
      <c r="EI969" s="8"/>
      <c r="EJ969" s="8"/>
      <c r="EK969" s="8"/>
      <c r="EL969" s="8"/>
      <c r="EM969" s="8"/>
      <c r="EN969" s="8"/>
      <c r="EO969" s="8"/>
      <c r="EP969" s="8"/>
      <c r="EQ969" s="8"/>
      <c r="ER969" s="8"/>
      <c r="ES969" s="8"/>
      <c r="ET969" s="8"/>
      <c r="EU969" s="8"/>
      <c r="EV969" s="8"/>
      <c r="EW969" s="8"/>
      <c r="EX969" s="8"/>
      <c r="EY969" s="8"/>
      <c r="EZ969" s="8"/>
      <c r="FA969" s="8"/>
      <c r="FB969" s="8"/>
      <c r="FC969" s="8"/>
      <c r="FD969" s="8"/>
      <c r="FE969" s="8"/>
      <c r="FF969" s="8"/>
      <c r="FG969" s="8"/>
      <c r="FH969" s="8"/>
      <c r="FI969" s="8"/>
      <c r="FJ969" s="8"/>
    </row>
    <row r="970" spans="1:166" x14ac:dyDescent="0.25">
      <c r="A970" t="s">
        <v>149</v>
      </c>
      <c r="C970" s="6">
        <v>40184</v>
      </c>
      <c r="D970" s="5"/>
      <c r="E970" s="6"/>
      <c r="G970" s="5">
        <v>36</v>
      </c>
      <c r="H970" t="s">
        <v>117</v>
      </c>
      <c r="I970" s="7">
        <v>6.9</v>
      </c>
      <c r="J970">
        <v>750</v>
      </c>
      <c r="K970" s="5">
        <f t="shared" si="15"/>
        <v>193.23671497584542</v>
      </c>
      <c r="L970" s="5"/>
      <c r="M970" s="8"/>
      <c r="N970" s="7">
        <v>11.45</v>
      </c>
      <c r="O970" s="7"/>
      <c r="P970" s="7"/>
      <c r="Q970" s="5"/>
      <c r="R970" s="5"/>
      <c r="S970" s="5"/>
      <c r="T970" s="5"/>
      <c r="U970" s="5"/>
      <c r="V970" s="5"/>
      <c r="W970" s="5"/>
      <c r="X970" s="8"/>
      <c r="Y970" s="8"/>
      <c r="Z970" s="8"/>
      <c r="AA970" s="8"/>
      <c r="AB970" s="8"/>
      <c r="AC970" s="5"/>
      <c r="AD970" s="8"/>
      <c r="AE970" s="8"/>
      <c r="AF970" s="8"/>
      <c r="AG970" s="8"/>
      <c r="AH970" s="8"/>
      <c r="AI970" s="8"/>
      <c r="AJ970" s="5"/>
      <c r="AK970" s="8"/>
      <c r="AL970" s="8"/>
      <c r="AM970" s="8"/>
      <c r="AN970" s="8"/>
      <c r="AO970" s="8"/>
      <c r="AP970" s="8"/>
      <c r="AQ970" s="9"/>
      <c r="AR970" s="8"/>
      <c r="AS970" s="8"/>
      <c r="AT970" s="8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8"/>
      <c r="BJ970" s="5"/>
      <c r="BK970" s="5"/>
      <c r="BL970" s="5"/>
      <c r="BM970" s="8"/>
      <c r="BN970" s="8"/>
      <c r="BO970" s="7"/>
      <c r="BP970" s="5"/>
      <c r="BQ970" s="5"/>
      <c r="BR970" s="5"/>
      <c r="BS970" s="5"/>
      <c r="BT970" s="7"/>
      <c r="BU970" s="7"/>
      <c r="BV970" s="7"/>
      <c r="BW970" s="7"/>
      <c r="BX970" s="7"/>
      <c r="BY970" s="7"/>
      <c r="BZ970" s="7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8"/>
      <c r="CL970" s="5"/>
      <c r="CM970" s="5"/>
      <c r="CN970" s="8"/>
      <c r="CO970" s="5"/>
      <c r="CP970" s="5"/>
      <c r="CQ970" s="5"/>
      <c r="CR970" s="8"/>
      <c r="CS970" s="8"/>
      <c r="CT970" s="8"/>
      <c r="CU970" s="8"/>
      <c r="CV970" s="8"/>
      <c r="CW970" s="8"/>
      <c r="CX970" s="8"/>
      <c r="CY970" s="8"/>
      <c r="CZ970" s="8"/>
      <c r="DA970" s="8"/>
      <c r="DB970" s="8"/>
      <c r="DC970" s="8"/>
      <c r="DD970" s="8"/>
      <c r="DE970" s="8"/>
      <c r="DF970" s="8"/>
      <c r="DG970" s="8"/>
      <c r="DH970" s="8"/>
      <c r="DI970" s="8"/>
      <c r="DJ970" s="8"/>
      <c r="DK970" s="8"/>
      <c r="DL970" s="8"/>
      <c r="DM970" s="8"/>
      <c r="DN970" s="8"/>
      <c r="DO970" s="8"/>
      <c r="DP970" s="8"/>
      <c r="DQ970" s="8"/>
      <c r="DR970" s="8"/>
      <c r="DS970" s="8"/>
      <c r="DT970" s="8"/>
      <c r="DU970" s="8"/>
      <c r="DV970" s="8"/>
      <c r="DW970" s="8"/>
      <c r="DX970" s="8"/>
      <c r="DY970" s="8"/>
      <c r="DZ970" s="8"/>
      <c r="EA970" s="8"/>
      <c r="EB970" s="8"/>
      <c r="EC970" s="8"/>
      <c r="ED970" s="8"/>
      <c r="EE970" s="8"/>
      <c r="EF970" s="8"/>
      <c r="EG970" s="8"/>
      <c r="EH970" s="8"/>
      <c r="EI970" s="8"/>
      <c r="EJ970" s="8"/>
      <c r="EK970" s="8"/>
      <c r="EL970" s="8"/>
      <c r="EM970" s="8"/>
      <c r="EN970" s="8"/>
      <c r="EO970" s="8"/>
      <c r="EP970" s="8"/>
      <c r="EQ970" s="8"/>
      <c r="ER970" s="8"/>
      <c r="ES970" s="8"/>
      <c r="ET970" s="8"/>
      <c r="EU970" s="8"/>
      <c r="EV970" s="8"/>
      <c r="EW970" s="8"/>
      <c r="EX970" s="8"/>
      <c r="EY970" s="8"/>
      <c r="EZ970" s="8"/>
      <c r="FA970" s="8"/>
      <c r="FB970" s="8"/>
      <c r="FC970" s="8"/>
      <c r="FD970" s="8"/>
      <c r="FE970" s="8"/>
      <c r="FF970" s="8"/>
      <c r="FG970" s="8"/>
      <c r="FH970" s="8"/>
      <c r="FI970" s="8"/>
      <c r="FJ970" s="8"/>
    </row>
    <row r="971" spans="1:166" x14ac:dyDescent="0.25">
      <c r="A971" t="s">
        <v>149</v>
      </c>
      <c r="C971" s="6">
        <v>40189</v>
      </c>
      <c r="D971" s="5"/>
      <c r="E971" s="6"/>
      <c r="F971" s="14"/>
      <c r="G971" s="5">
        <v>41</v>
      </c>
      <c r="H971" t="s">
        <v>117</v>
      </c>
      <c r="I971" s="7">
        <v>6.9</v>
      </c>
      <c r="J971">
        <v>750</v>
      </c>
      <c r="K971" s="5">
        <f t="shared" si="15"/>
        <v>193.23671497584542</v>
      </c>
      <c r="L971" s="5"/>
      <c r="M971" s="8"/>
      <c r="N971" s="7">
        <v>12.2</v>
      </c>
      <c r="O971" s="7"/>
      <c r="P971" s="7"/>
      <c r="Q971" s="5"/>
      <c r="R971" s="5"/>
      <c r="S971" s="5"/>
      <c r="T971" s="5"/>
      <c r="U971" s="5"/>
      <c r="V971" s="5"/>
      <c r="W971" s="5"/>
      <c r="X971" s="8"/>
      <c r="Y971" s="8"/>
      <c r="Z971" s="8"/>
      <c r="AA971" s="8"/>
      <c r="AB971" s="8"/>
      <c r="AC971" s="5">
        <v>81.529016631011004</v>
      </c>
      <c r="AD971" s="8"/>
      <c r="AE971" s="8"/>
      <c r="AF971" s="8"/>
      <c r="AG971" s="8"/>
      <c r="AH971" s="8"/>
      <c r="AI971" s="8"/>
      <c r="AJ971" s="5">
        <v>88.370416313204913</v>
      </c>
      <c r="AK971" s="8">
        <v>1.1924720756719311</v>
      </c>
      <c r="AL971" s="8"/>
      <c r="AM971" s="8"/>
      <c r="AN971" s="8"/>
      <c r="AO971" s="8"/>
      <c r="AP971" s="8"/>
      <c r="AQ971" s="9">
        <f>AK971/AJ971</f>
        <v>1.3494018987593519E-2</v>
      </c>
      <c r="AR971" s="8"/>
      <c r="AS971" s="8"/>
      <c r="AT971" s="8"/>
      <c r="AU971" s="5">
        <v>6.6491961801347887</v>
      </c>
      <c r="AV971" s="5"/>
      <c r="AW971" s="5"/>
      <c r="AX971" s="5"/>
      <c r="AY971" s="5">
        <v>0</v>
      </c>
      <c r="AZ971" s="5"/>
      <c r="BA971" s="5"/>
      <c r="BB971" s="5"/>
      <c r="BC971" s="5"/>
      <c r="BD971" s="5"/>
      <c r="BE971" s="5"/>
      <c r="BF971" s="5">
        <v>0</v>
      </c>
      <c r="BG971" s="5">
        <v>0</v>
      </c>
      <c r="BH971" s="5">
        <v>6.6491961801347887</v>
      </c>
      <c r="BI971" s="8"/>
      <c r="BJ971" s="5"/>
      <c r="BK971" s="5">
        <f>AC971+AJ971+BH971</f>
        <v>176.5486291243507</v>
      </c>
      <c r="BL971" s="5"/>
      <c r="BM971" s="8">
        <f>BH971/BK971</f>
        <v>3.7662122969255557E-2</v>
      </c>
      <c r="BN971" s="8"/>
      <c r="BO971" s="7"/>
      <c r="BP971" s="5"/>
      <c r="BQ971" s="5"/>
      <c r="BR971" s="5"/>
      <c r="BS971" s="5"/>
      <c r="BT971" s="7"/>
      <c r="BU971" s="7"/>
      <c r="BV971" s="7"/>
      <c r="BW971" s="7"/>
      <c r="BX971" s="8">
        <f>AC971/BK971</f>
        <v>0.46179354116415516</v>
      </c>
      <c r="BY971" s="8">
        <f>AJ971/BK971</f>
        <v>0.50054433586658931</v>
      </c>
      <c r="BZ971" s="8">
        <f>BH971/BK971</f>
        <v>3.7662122969255557E-2</v>
      </c>
      <c r="CA971" s="5">
        <f>CB971+CC971+CD971+CI971</f>
        <v>144.04152573091631</v>
      </c>
      <c r="CB971" s="5">
        <v>144.04152573091631</v>
      </c>
      <c r="CC971" s="5">
        <v>0</v>
      </c>
      <c r="CD971" s="5">
        <v>0</v>
      </c>
      <c r="CE971" s="5"/>
      <c r="CF971" s="5"/>
      <c r="CG971" s="5"/>
      <c r="CH971" s="5"/>
      <c r="CI971" s="5">
        <v>0</v>
      </c>
      <c r="CJ971" s="5"/>
      <c r="CK971" s="8"/>
      <c r="CL971" s="5"/>
      <c r="CM971" s="5"/>
      <c r="CN971" s="8"/>
      <c r="CO971" s="5"/>
      <c r="CP971" s="5"/>
      <c r="CQ971" s="5"/>
      <c r="CR971" s="8"/>
      <c r="CS971" s="8"/>
      <c r="CT971" s="8"/>
      <c r="CU971" s="8"/>
      <c r="CV971" s="8"/>
      <c r="CW971" s="8"/>
      <c r="CX971" s="8"/>
      <c r="CY971" s="8"/>
      <c r="CZ971" s="8"/>
      <c r="DA971" s="8"/>
      <c r="DB971" s="8"/>
      <c r="DC971" s="8"/>
      <c r="DD971" s="8"/>
      <c r="DE971" s="8"/>
      <c r="DF971" s="8"/>
      <c r="DG971" s="8"/>
      <c r="DH971" s="8"/>
      <c r="DI971" s="8"/>
      <c r="DJ971" s="8"/>
      <c r="DK971" s="8"/>
      <c r="DL971" s="8"/>
      <c r="DM971" s="8"/>
      <c r="DN971" s="8"/>
      <c r="DO971" s="8"/>
      <c r="DP971" s="8"/>
      <c r="DQ971" s="8"/>
      <c r="DR971" s="8"/>
      <c r="DS971" s="8"/>
      <c r="DT971" s="8"/>
      <c r="DU971" s="8"/>
      <c r="DV971" s="8"/>
      <c r="DW971" s="8"/>
      <c r="DX971" s="8"/>
      <c r="DY971" s="8"/>
      <c r="DZ971" s="8"/>
      <c r="EA971" s="8"/>
      <c r="EB971" s="8"/>
      <c r="EC971" s="8"/>
      <c r="ED971" s="8"/>
      <c r="EE971" s="8"/>
      <c r="EF971" s="8"/>
      <c r="EG971" s="8"/>
      <c r="EH971" s="8"/>
      <c r="EI971" s="8"/>
      <c r="EJ971" s="8"/>
      <c r="EK971" s="8"/>
      <c r="EL971" s="8"/>
      <c r="EM971" s="8"/>
      <c r="EN971" s="8"/>
      <c r="EO971" s="8"/>
      <c r="EP971" s="8"/>
      <c r="EQ971" s="8"/>
      <c r="ER971" s="8"/>
      <c r="ES971" s="8"/>
      <c r="ET971" s="8"/>
      <c r="EU971" s="8"/>
      <c r="EV971" s="8"/>
      <c r="EW971" s="8"/>
      <c r="EX971" s="8"/>
      <c r="EY971" s="8"/>
      <c r="EZ971" s="8"/>
      <c r="FA971" s="8"/>
      <c r="FB971" s="8"/>
      <c r="FC971" s="8"/>
      <c r="FD971" s="8"/>
      <c r="FE971" s="8"/>
      <c r="FF971" s="8"/>
      <c r="FG971" s="8"/>
      <c r="FH971" s="8"/>
      <c r="FI971" s="8"/>
      <c r="FJ971" s="8"/>
    </row>
    <row r="972" spans="1:166" x14ac:dyDescent="0.25">
      <c r="A972" t="s">
        <v>149</v>
      </c>
      <c r="C972" s="6">
        <v>40196</v>
      </c>
      <c r="D972" s="5">
        <v>4</v>
      </c>
      <c r="E972" t="s">
        <v>206</v>
      </c>
      <c r="F972" t="s">
        <v>13</v>
      </c>
      <c r="G972" s="5">
        <v>48</v>
      </c>
      <c r="H972" t="s">
        <v>117</v>
      </c>
      <c r="I972" s="7">
        <v>6.9</v>
      </c>
      <c r="J972">
        <v>750</v>
      </c>
      <c r="K972" s="5">
        <f t="shared" si="15"/>
        <v>193.23671497584542</v>
      </c>
      <c r="L972" s="5"/>
      <c r="M972" s="8"/>
      <c r="N972" s="8"/>
      <c r="O972" s="8"/>
      <c r="P972" s="8"/>
      <c r="Q972" s="5"/>
      <c r="R972" s="5"/>
      <c r="S972" s="5">
        <v>48</v>
      </c>
      <c r="T972" s="5"/>
      <c r="U972" s="5"/>
      <c r="V972" s="5"/>
      <c r="W972" s="5"/>
      <c r="X972" s="8"/>
      <c r="Y972" s="8"/>
      <c r="Z972" s="8"/>
      <c r="AA972" s="8"/>
      <c r="AB972" s="8"/>
      <c r="AC972" s="5">
        <v>139.63514750047233</v>
      </c>
      <c r="AD972" s="8"/>
      <c r="AE972" s="8"/>
      <c r="AF972" s="8"/>
      <c r="AG972" s="8"/>
      <c r="AH972" s="8"/>
      <c r="AI972" s="8"/>
      <c r="AJ972" s="5">
        <v>125.36973442527069</v>
      </c>
      <c r="AK972" s="8">
        <v>1.3939224458003259</v>
      </c>
      <c r="AL972" s="8"/>
      <c r="AM972" s="8"/>
      <c r="AN972" s="8"/>
      <c r="AO972" s="8"/>
      <c r="AP972" s="8"/>
      <c r="AQ972" s="9">
        <f>AK972/AJ972</f>
        <v>1.1118492451072416E-2</v>
      </c>
      <c r="AR972" s="8"/>
      <c r="AS972" s="8"/>
      <c r="AT972" s="8"/>
      <c r="AU972" s="5">
        <v>23.477724420122328</v>
      </c>
      <c r="AV972" s="5"/>
      <c r="AW972" s="5"/>
      <c r="AX972" s="5"/>
      <c r="AY972" s="5">
        <v>0</v>
      </c>
      <c r="AZ972" s="5"/>
      <c r="BA972" s="5"/>
      <c r="BB972" s="5"/>
      <c r="BC972" s="5"/>
      <c r="BD972" s="5"/>
      <c r="BE972" s="5"/>
      <c r="BF972" s="5">
        <v>0</v>
      </c>
      <c r="BG972" s="5">
        <v>0</v>
      </c>
      <c r="BH972" s="5">
        <v>23.477724420122328</v>
      </c>
      <c r="BI972" s="8"/>
      <c r="BJ972" s="5"/>
      <c r="BK972" s="5">
        <f>AC972+AJ972+BH972</f>
        <v>288.48260634586535</v>
      </c>
      <c r="BL972" s="5"/>
      <c r="BM972" s="8">
        <f>BH972/BK972</f>
        <v>8.1383500785397772E-2</v>
      </c>
      <c r="BN972" s="8"/>
      <c r="BO972" s="7"/>
      <c r="BP972" s="5"/>
      <c r="BQ972" s="5"/>
      <c r="BR972" s="5"/>
      <c r="BS972" s="5"/>
      <c r="BT972" s="7"/>
      <c r="BU972" s="7"/>
      <c r="BV972" s="7"/>
      <c r="BW972" s="7"/>
      <c r="BX972" s="8">
        <f>AC972/BK972</f>
        <v>0.48403315981228356</v>
      </c>
      <c r="BY972" s="8">
        <f>AJ972/BK972</f>
        <v>0.43458333940231869</v>
      </c>
      <c r="BZ972" s="8">
        <f>BH972/BK972</f>
        <v>8.1383500785397772E-2</v>
      </c>
      <c r="CA972" s="5">
        <f>CB972+CC972+CD972+CI972</f>
        <v>234.93955373622117</v>
      </c>
      <c r="CB972" s="5">
        <v>234.93955373622117</v>
      </c>
      <c r="CC972" s="5">
        <v>0</v>
      </c>
      <c r="CD972" s="5">
        <v>0</v>
      </c>
      <c r="CE972" s="5"/>
      <c r="CF972" s="5"/>
      <c r="CG972" s="5"/>
      <c r="CH972" s="5"/>
      <c r="CI972" s="5">
        <v>0</v>
      </c>
      <c r="CJ972" s="5"/>
      <c r="CK972" s="8"/>
      <c r="CL972" s="5"/>
      <c r="CM972" s="5"/>
      <c r="CN972" s="8"/>
      <c r="CO972" s="5"/>
      <c r="CP972" s="5"/>
      <c r="CQ972" s="5"/>
      <c r="CR972" s="8"/>
      <c r="CS972" s="8"/>
      <c r="CT972" s="8"/>
      <c r="CU972" s="8"/>
      <c r="CV972" s="8"/>
      <c r="CW972" s="8"/>
      <c r="CX972" s="8"/>
      <c r="CY972" s="8"/>
      <c r="CZ972" s="8"/>
      <c r="DA972" s="8"/>
      <c r="DB972" s="8"/>
      <c r="DC972" s="8"/>
      <c r="DD972" s="8"/>
      <c r="DE972" s="8"/>
      <c r="DF972" s="8"/>
      <c r="DG972" s="8"/>
      <c r="DH972" s="8"/>
      <c r="DI972" s="8"/>
      <c r="DJ972" s="8"/>
      <c r="DK972" s="8"/>
      <c r="DL972" s="8"/>
      <c r="DM972" s="8"/>
      <c r="DN972" s="8"/>
      <c r="DO972" s="8"/>
      <c r="DP972" s="8"/>
      <c r="DQ972" s="8"/>
      <c r="DR972" s="8"/>
      <c r="DS972" s="8"/>
      <c r="DT972" s="8"/>
      <c r="DU972" s="8"/>
      <c r="DV972" s="8"/>
      <c r="DW972" s="8"/>
      <c r="DX972" s="8"/>
      <c r="DY972" s="8"/>
      <c r="DZ972" s="8"/>
      <c r="EA972" s="8"/>
      <c r="EB972" s="8"/>
      <c r="EC972" s="8"/>
      <c r="ED972" s="8"/>
      <c r="EE972" s="8"/>
      <c r="EF972" s="8"/>
      <c r="EG972" s="8"/>
      <c r="EH972" s="8"/>
      <c r="EI972" s="8"/>
      <c r="EJ972" s="8"/>
      <c r="EK972" s="8"/>
      <c r="EL972" s="8"/>
      <c r="EM972" s="8"/>
      <c r="EN972" s="8"/>
      <c r="EO972" s="8"/>
      <c r="EP972" s="8"/>
      <c r="EQ972" s="8"/>
      <c r="ER972" s="8"/>
      <c r="ES972" s="8"/>
      <c r="ET972" s="8"/>
      <c r="EU972" s="8"/>
      <c r="EV972" s="8"/>
      <c r="EW972" s="8"/>
      <c r="EX972" s="8"/>
      <c r="EY972" s="8"/>
      <c r="EZ972" s="8"/>
      <c r="FA972" s="8"/>
      <c r="FB972" s="8"/>
      <c r="FC972" s="8"/>
      <c r="FD972" s="8"/>
      <c r="FE972" s="8"/>
      <c r="FF972" s="8"/>
      <c r="FG972" s="8"/>
      <c r="FH972" s="8"/>
      <c r="FI972" s="8"/>
      <c r="FJ972" s="8"/>
    </row>
    <row r="973" spans="1:166" x14ac:dyDescent="0.25">
      <c r="A973" t="s">
        <v>149</v>
      </c>
      <c r="C973" s="6">
        <v>40197</v>
      </c>
      <c r="D973" s="5"/>
      <c r="E973" s="6"/>
      <c r="G973" s="5">
        <v>49</v>
      </c>
      <c r="H973" t="s">
        <v>117</v>
      </c>
      <c r="I973" s="7">
        <v>6.9</v>
      </c>
      <c r="J973">
        <v>750</v>
      </c>
      <c r="K973" s="5">
        <f t="shared" si="15"/>
        <v>193.23671497584542</v>
      </c>
      <c r="L973" s="5"/>
      <c r="M973" s="8"/>
      <c r="N973" s="7">
        <v>14.65</v>
      </c>
      <c r="O973" s="7"/>
      <c r="P973" s="7"/>
      <c r="Q973" s="5"/>
      <c r="R973" s="5"/>
      <c r="S973" s="5"/>
      <c r="T973" s="5"/>
      <c r="U973" s="5"/>
      <c r="V973" s="5"/>
      <c r="W973" s="5"/>
      <c r="X973" s="8"/>
      <c r="Y973" s="8"/>
      <c r="Z973" s="8"/>
      <c r="AA973" s="8"/>
      <c r="AB973" s="8"/>
      <c r="AC973" s="5"/>
      <c r="AD973" s="8"/>
      <c r="AE973" s="8"/>
      <c r="AF973" s="8"/>
      <c r="AG973" s="8"/>
      <c r="AH973" s="8"/>
      <c r="AI973" s="8"/>
      <c r="AJ973" s="5"/>
      <c r="AK973" s="8"/>
      <c r="AL973" s="8"/>
      <c r="AM973" s="8"/>
      <c r="AN973" s="8"/>
      <c r="AO973" s="8"/>
      <c r="AP973" s="8"/>
      <c r="AQ973" s="9"/>
      <c r="AR973" s="8"/>
      <c r="AS973" s="8"/>
      <c r="AT973" s="8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8"/>
      <c r="BJ973" s="5"/>
      <c r="BK973" s="5"/>
      <c r="BL973" s="5"/>
      <c r="BM973" s="8"/>
      <c r="BN973" s="8"/>
      <c r="BO973" s="7"/>
      <c r="BP973" s="5"/>
      <c r="BQ973" s="5"/>
      <c r="BR973" s="5"/>
      <c r="BS973" s="5"/>
      <c r="BT973" s="7"/>
      <c r="BU973" s="7"/>
      <c r="BV973" s="7"/>
      <c r="BW973" s="7"/>
      <c r="BX973" s="7"/>
      <c r="BY973" s="7"/>
      <c r="BZ973" s="7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8"/>
      <c r="CL973" s="5"/>
      <c r="CM973" s="5"/>
      <c r="CN973" s="8"/>
      <c r="CO973" s="5"/>
      <c r="CP973" s="5"/>
      <c r="CQ973" s="5"/>
      <c r="CR973" s="8"/>
      <c r="CS973" s="8"/>
      <c r="CT973" s="8"/>
      <c r="CU973" s="8"/>
      <c r="CV973" s="8"/>
      <c r="CW973" s="8"/>
      <c r="CX973" s="8"/>
      <c r="CY973" s="8"/>
      <c r="CZ973" s="8"/>
      <c r="DA973" s="8"/>
      <c r="DB973" s="8"/>
      <c r="DC973" s="8"/>
      <c r="DD973" s="8"/>
      <c r="DE973" s="8"/>
      <c r="DF973" s="8"/>
      <c r="DG973" s="8"/>
      <c r="DH973" s="8"/>
      <c r="DI973" s="8"/>
      <c r="DJ973" s="8"/>
      <c r="DK973" s="8"/>
      <c r="DL973" s="8"/>
      <c r="DM973" s="8"/>
      <c r="DN973" s="8"/>
      <c r="DO973" s="8"/>
      <c r="DP973" s="8"/>
      <c r="DQ973" s="8"/>
      <c r="DR973" s="8"/>
      <c r="DS973" s="8"/>
      <c r="DT973" s="8"/>
      <c r="DU973" s="8"/>
      <c r="DV973" s="8"/>
      <c r="DW973" s="8"/>
      <c r="DX973" s="8"/>
      <c r="DY973" s="8"/>
      <c r="DZ973" s="8"/>
      <c r="EA973" s="8"/>
      <c r="EB973" s="8"/>
      <c r="EC973" s="8"/>
      <c r="ED973" s="8"/>
      <c r="EE973" s="8"/>
      <c r="EF973" s="8"/>
      <c r="EG973" s="8"/>
      <c r="EH973" s="8"/>
      <c r="EI973" s="8"/>
      <c r="EJ973" s="8"/>
      <c r="EK973" s="8"/>
      <c r="EL973" s="8"/>
      <c r="EM973" s="8"/>
      <c r="EN973" s="8"/>
      <c r="EO973" s="8"/>
      <c r="EP973" s="8"/>
      <c r="EQ973" s="8"/>
      <c r="ER973" s="8"/>
      <c r="ES973" s="8"/>
      <c r="ET973" s="8"/>
      <c r="EU973" s="8"/>
      <c r="EV973" s="8"/>
      <c r="EW973" s="8"/>
      <c r="EX973" s="8"/>
      <c r="EY973" s="8"/>
      <c r="EZ973" s="8"/>
      <c r="FA973" s="8"/>
      <c r="FB973" s="8"/>
      <c r="FC973" s="8"/>
      <c r="FD973" s="8"/>
      <c r="FE973" s="8"/>
      <c r="FF973" s="8"/>
      <c r="FG973" s="8"/>
      <c r="FH973" s="8"/>
      <c r="FI973" s="8"/>
      <c r="FJ973" s="8"/>
    </row>
    <row r="974" spans="1:166" x14ac:dyDescent="0.25">
      <c r="A974" t="s">
        <v>149</v>
      </c>
      <c r="C974" s="6">
        <v>40200</v>
      </c>
      <c r="D974" s="5"/>
      <c r="E974" s="6"/>
      <c r="G974" s="5">
        <v>52</v>
      </c>
      <c r="H974" t="s">
        <v>117</v>
      </c>
      <c r="I974" s="7">
        <v>6.9</v>
      </c>
      <c r="J974">
        <v>750</v>
      </c>
      <c r="K974" s="5">
        <f t="shared" si="15"/>
        <v>193.23671497584542</v>
      </c>
      <c r="L974" s="5"/>
      <c r="M974" s="8"/>
      <c r="N974" s="7">
        <v>15.8</v>
      </c>
      <c r="O974" s="7"/>
      <c r="P974" s="7"/>
      <c r="Q974" s="5"/>
      <c r="R974" s="5"/>
      <c r="S974" s="5"/>
      <c r="T974" s="5"/>
      <c r="U974" s="5"/>
      <c r="V974" s="5"/>
      <c r="W974" s="5"/>
      <c r="X974" s="8"/>
      <c r="Y974" s="8"/>
      <c r="Z974" s="8"/>
      <c r="AA974" s="8"/>
      <c r="AB974" s="8"/>
      <c r="AC974" s="5"/>
      <c r="AD974" s="8"/>
      <c r="AE974" s="8"/>
      <c r="AF974" s="8"/>
      <c r="AG974" s="8"/>
      <c r="AH974" s="8"/>
      <c r="AI974" s="8"/>
      <c r="AJ974" s="5"/>
      <c r="AK974" s="8"/>
      <c r="AL974" s="8"/>
      <c r="AM974" s="8"/>
      <c r="AN974" s="8"/>
      <c r="AO974" s="8"/>
      <c r="AP974" s="8"/>
      <c r="AQ974" s="9"/>
      <c r="AR974" s="8"/>
      <c r="AS974" s="8"/>
      <c r="AT974" s="8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8"/>
      <c r="BJ974" s="5"/>
      <c r="BK974" s="5"/>
      <c r="BL974" s="5"/>
      <c r="BM974" s="8"/>
      <c r="BN974" s="8"/>
      <c r="BO974" s="7"/>
      <c r="BP974" s="5"/>
      <c r="BQ974" s="5"/>
      <c r="BR974" s="5"/>
      <c r="BS974" s="5"/>
      <c r="BT974" s="7"/>
      <c r="BU974" s="7"/>
      <c r="BV974" s="7"/>
      <c r="BW974" s="7"/>
      <c r="BX974" s="7"/>
      <c r="BY974" s="7"/>
      <c r="BZ974" s="7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8"/>
      <c r="CL974" s="5"/>
      <c r="CM974" s="5"/>
      <c r="CN974" s="8"/>
      <c r="CO974" s="5"/>
      <c r="CP974" s="5"/>
      <c r="CQ974" s="5"/>
      <c r="CR974" s="8"/>
      <c r="CS974" s="8"/>
      <c r="CT974" s="8"/>
      <c r="CU974" s="8"/>
      <c r="CV974" s="8"/>
      <c r="CW974" s="8"/>
      <c r="CX974" s="8"/>
      <c r="CY974" s="8"/>
      <c r="CZ974" s="8"/>
      <c r="DA974" s="8"/>
      <c r="DB974" s="8"/>
      <c r="DC974" s="8"/>
      <c r="DD974" s="8"/>
      <c r="DE974" s="8"/>
      <c r="DF974" s="8"/>
      <c r="DG974" s="8"/>
      <c r="DH974" s="8"/>
      <c r="DI974" s="8"/>
      <c r="DJ974" s="8"/>
      <c r="DK974" s="8"/>
      <c r="DL974" s="8"/>
      <c r="DM974" s="8"/>
      <c r="DN974" s="8"/>
      <c r="DO974" s="8"/>
      <c r="DP974" s="8"/>
      <c r="DQ974" s="8"/>
      <c r="DR974" s="8"/>
      <c r="DS974" s="8"/>
      <c r="DT974" s="8"/>
      <c r="DU974" s="8"/>
      <c r="DV974" s="8"/>
      <c r="DW974" s="8"/>
      <c r="DX974" s="8"/>
      <c r="DY974" s="8"/>
      <c r="DZ974" s="8"/>
      <c r="EA974" s="8"/>
      <c r="EB974" s="8"/>
      <c r="EC974" s="8"/>
      <c r="ED974" s="8"/>
      <c r="EE974" s="8"/>
      <c r="EF974" s="8"/>
      <c r="EG974" s="8"/>
      <c r="EH974" s="8"/>
      <c r="EI974" s="8"/>
      <c r="EJ974" s="8"/>
      <c r="EK974" s="8"/>
      <c r="EL974" s="8"/>
      <c r="EM974" s="8"/>
      <c r="EN974" s="8"/>
      <c r="EO974" s="8"/>
      <c r="EP974" s="8"/>
      <c r="EQ974" s="8"/>
      <c r="ER974" s="8"/>
      <c r="ES974" s="8"/>
      <c r="ET974" s="8"/>
      <c r="EU974" s="8"/>
      <c r="EV974" s="8"/>
      <c r="EW974" s="8"/>
      <c r="EX974" s="8"/>
      <c r="EY974" s="8"/>
      <c r="EZ974" s="8"/>
      <c r="FA974" s="8"/>
      <c r="FB974" s="8"/>
      <c r="FC974" s="8"/>
      <c r="FD974" s="8"/>
      <c r="FE974" s="8"/>
      <c r="FF974" s="8"/>
      <c r="FG974" s="8"/>
      <c r="FH974" s="8"/>
      <c r="FI974" s="8"/>
      <c r="FJ974" s="8"/>
    </row>
    <row r="975" spans="1:166" x14ac:dyDescent="0.25">
      <c r="A975" t="s">
        <v>149</v>
      </c>
      <c r="C975" s="6">
        <v>40211</v>
      </c>
      <c r="D975" s="5"/>
      <c r="E975" s="6"/>
      <c r="F975" s="14"/>
      <c r="G975" s="5">
        <v>63</v>
      </c>
      <c r="H975" t="s">
        <v>117</v>
      </c>
      <c r="I975" s="7">
        <v>6.9</v>
      </c>
      <c r="J975">
        <v>750</v>
      </c>
      <c r="K975" s="5">
        <f t="shared" si="15"/>
        <v>193.23671497584542</v>
      </c>
      <c r="L975" s="5"/>
      <c r="M975" s="8"/>
      <c r="N975" s="7">
        <v>18.5</v>
      </c>
      <c r="O975" s="7"/>
      <c r="P975" s="7"/>
      <c r="Q975" s="5"/>
      <c r="R975" s="5"/>
      <c r="S975" s="5"/>
      <c r="T975" s="5"/>
      <c r="U975" s="5"/>
      <c r="V975" s="5"/>
      <c r="W975" s="5"/>
      <c r="X975" s="8"/>
      <c r="Y975" s="8"/>
      <c r="Z975" s="8"/>
      <c r="AA975" s="8"/>
      <c r="AB975" s="8"/>
      <c r="AC975" s="5">
        <v>167.86540688982191</v>
      </c>
      <c r="AD975" s="8"/>
      <c r="AE975" s="8"/>
      <c r="AF975" s="8"/>
      <c r="AG975" s="8"/>
      <c r="AH975" s="8"/>
      <c r="AI975" s="8"/>
      <c r="AJ975" s="5">
        <v>102.80277239546754</v>
      </c>
      <c r="AK975" s="8">
        <v>4.25926910627207</v>
      </c>
      <c r="AL975" s="8"/>
      <c r="AM975" s="8"/>
      <c r="AN975" s="8"/>
      <c r="AO975" s="8"/>
      <c r="AP975" s="8"/>
      <c r="AQ975" s="9">
        <f>AK975/AJ975</f>
        <v>4.1431461496848274E-2</v>
      </c>
      <c r="AR975" s="8"/>
      <c r="AS975" s="8"/>
      <c r="AT975" s="8"/>
      <c r="AU975" s="5">
        <v>21.032945299974191</v>
      </c>
      <c r="AV975" s="5"/>
      <c r="AW975" s="5"/>
      <c r="AX975" s="5"/>
      <c r="AY975" s="5">
        <v>14.888711869192637</v>
      </c>
      <c r="AZ975" s="5"/>
      <c r="BA975" s="5"/>
      <c r="BB975" s="5"/>
      <c r="BC975" s="5"/>
      <c r="BD975" s="5"/>
      <c r="BE975" s="5"/>
      <c r="BF975" s="5">
        <v>0</v>
      </c>
      <c r="BG975" s="5">
        <v>0</v>
      </c>
      <c r="BH975" s="5">
        <v>35.921657169166828</v>
      </c>
      <c r="BI975" s="8"/>
      <c r="BJ975" s="5"/>
      <c r="BK975" s="5">
        <f>AC975+AJ975+BH975</f>
        <v>306.5898364544563</v>
      </c>
      <c r="BL975" s="5"/>
      <c r="BM975" s="8">
        <f>BH975/BK975</f>
        <v>0.11716519237748106</v>
      </c>
      <c r="BN975" s="8"/>
      <c r="BO975" s="7"/>
      <c r="BP975" s="5"/>
      <c r="BQ975" s="5"/>
      <c r="BR975" s="5"/>
      <c r="BS975" s="5"/>
      <c r="BT975" s="7"/>
      <c r="BU975" s="7"/>
      <c r="BV975" s="7"/>
      <c r="BW975" s="7"/>
      <c r="BX975" s="8">
        <f>AC975/BK975</f>
        <v>0.54752436946734273</v>
      </c>
      <c r="BY975" s="8">
        <f>AJ975/BK975</f>
        <v>0.33531043815517614</v>
      </c>
      <c r="BZ975" s="8">
        <f>BH975/BK975</f>
        <v>0.11716519237748106</v>
      </c>
      <c r="CA975" s="5">
        <f>CB975+CC975+CD975+CI975</f>
        <v>346.87278028673416</v>
      </c>
      <c r="CB975" s="5">
        <v>313.39221912686867</v>
      </c>
      <c r="CC975" s="5">
        <v>33.480561159865502</v>
      </c>
      <c r="CD975" s="5">
        <v>0</v>
      </c>
      <c r="CE975" s="5"/>
      <c r="CF975" s="5"/>
      <c r="CG975" s="5"/>
      <c r="CH975" s="5"/>
      <c r="CI975" s="5">
        <v>0</v>
      </c>
      <c r="CJ975" s="5"/>
      <c r="CK975" s="8"/>
      <c r="CL975" s="5"/>
      <c r="CM975" s="5"/>
      <c r="CN975" s="8"/>
      <c r="CO975" s="5"/>
      <c r="CP975" s="5"/>
      <c r="CQ975" s="5"/>
      <c r="CR975" s="8"/>
      <c r="CS975" s="8"/>
      <c r="CT975" s="8"/>
      <c r="CU975" s="8"/>
      <c r="CV975" s="8"/>
      <c r="CW975" s="8"/>
      <c r="CX975" s="8"/>
      <c r="CY975" s="8"/>
      <c r="CZ975" s="8"/>
      <c r="DA975" s="8"/>
      <c r="DB975" s="8"/>
      <c r="DC975" s="8"/>
      <c r="DD975" s="8"/>
      <c r="DE975" s="8"/>
      <c r="DF975" s="8"/>
      <c r="DG975" s="8"/>
      <c r="DH975" s="8"/>
      <c r="DI975" s="8"/>
      <c r="DJ975" s="8"/>
      <c r="DK975" s="8"/>
      <c r="DL975" s="8"/>
      <c r="DM975" s="8"/>
      <c r="DN975" s="8"/>
      <c r="DO975" s="8"/>
      <c r="DP975" s="8"/>
      <c r="DQ975" s="8"/>
      <c r="DR975" s="8"/>
      <c r="DS975" s="8"/>
      <c r="DT975" s="8"/>
      <c r="DU975" s="8"/>
      <c r="DV975" s="8"/>
      <c r="DW975" s="8"/>
      <c r="DX975" s="8"/>
      <c r="DY975" s="8"/>
      <c r="DZ975" s="8"/>
      <c r="EA975" s="8"/>
      <c r="EB975" s="8"/>
      <c r="EC975" s="8"/>
      <c r="ED975" s="8"/>
      <c r="EE975" s="8"/>
      <c r="EF975" s="8"/>
      <c r="EG975" s="8"/>
      <c r="EH975" s="8"/>
      <c r="EI975" s="8"/>
      <c r="EJ975" s="8"/>
      <c r="EK975" s="8"/>
      <c r="EL975" s="8"/>
      <c r="EM975" s="8"/>
      <c r="EN975" s="8"/>
      <c r="EO975" s="8"/>
      <c r="EP975" s="8"/>
      <c r="EQ975" s="8"/>
      <c r="ER975" s="8"/>
      <c r="ES975" s="8"/>
      <c r="ET975" s="8"/>
      <c r="EU975" s="8"/>
      <c r="EV975" s="8"/>
      <c r="EW975" s="8"/>
      <c r="EX975" s="8"/>
      <c r="EY975" s="8"/>
      <c r="EZ975" s="8"/>
      <c r="FA975" s="8"/>
      <c r="FB975" s="8"/>
      <c r="FC975" s="8"/>
      <c r="FD975" s="8"/>
      <c r="FE975" s="8"/>
      <c r="FF975" s="8"/>
      <c r="FG975" s="8"/>
      <c r="FH975" s="8"/>
      <c r="FI975" s="8"/>
      <c r="FJ975" s="8"/>
    </row>
    <row r="976" spans="1:166" x14ac:dyDescent="0.25">
      <c r="A976" t="s">
        <v>149</v>
      </c>
      <c r="C976" s="6">
        <v>40217</v>
      </c>
      <c r="D976" s="5"/>
      <c r="E976" s="6"/>
      <c r="G976" s="5">
        <v>69</v>
      </c>
      <c r="H976" t="s">
        <v>117</v>
      </c>
      <c r="I976" s="7">
        <v>6.9</v>
      </c>
      <c r="J976">
        <v>750</v>
      </c>
      <c r="K976" s="5">
        <f t="shared" si="15"/>
        <v>193.23671497584542</v>
      </c>
      <c r="L976" s="5"/>
      <c r="M976" s="8"/>
      <c r="N976" s="7">
        <v>20.350000000000001</v>
      </c>
      <c r="O976" s="7"/>
      <c r="P976" s="7"/>
      <c r="Q976" s="5"/>
      <c r="R976" s="5"/>
      <c r="S976" s="5"/>
      <c r="T976" s="5"/>
      <c r="U976" s="5"/>
      <c r="V976" s="5"/>
      <c r="W976" s="5"/>
      <c r="X976" s="8"/>
      <c r="Y976" s="8"/>
      <c r="Z976" s="8"/>
      <c r="AA976" s="8"/>
      <c r="AB976" s="8"/>
      <c r="AC976" s="5"/>
      <c r="AD976" s="8"/>
      <c r="AE976" s="8"/>
      <c r="AF976" s="8"/>
      <c r="AG976" s="8"/>
      <c r="AH976" s="8"/>
      <c r="AI976" s="8"/>
      <c r="AJ976" s="5"/>
      <c r="AK976" s="8"/>
      <c r="AL976" s="8"/>
      <c r="AM976" s="8"/>
      <c r="AN976" s="8"/>
      <c r="AO976" s="8"/>
      <c r="AP976" s="8"/>
      <c r="AQ976" s="9"/>
      <c r="AR976" s="8"/>
      <c r="AS976" s="8"/>
      <c r="AT976" s="8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8"/>
      <c r="BJ976" s="5"/>
      <c r="BK976" s="5"/>
      <c r="BL976" s="5"/>
      <c r="BM976" s="8"/>
      <c r="BN976" s="8"/>
      <c r="BO976" s="7"/>
      <c r="BP976" s="5"/>
      <c r="BQ976" s="5"/>
      <c r="BR976" s="5"/>
      <c r="BS976" s="5"/>
      <c r="BT976" s="7"/>
      <c r="BU976" s="7"/>
      <c r="BV976" s="7"/>
      <c r="BW976" s="7"/>
      <c r="BX976" s="7"/>
      <c r="BY976" s="7"/>
      <c r="BZ976" s="7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8"/>
      <c r="CL976" s="5"/>
      <c r="CM976" s="5"/>
      <c r="CN976" s="8"/>
      <c r="CO976" s="5"/>
      <c r="CP976" s="5"/>
      <c r="CQ976" s="5"/>
      <c r="CR976" s="8"/>
      <c r="CS976" s="8"/>
      <c r="CT976" s="8"/>
      <c r="CU976" s="8"/>
      <c r="CV976" s="8"/>
      <c r="CW976" s="8"/>
      <c r="CX976" s="8"/>
      <c r="CY976" s="8"/>
      <c r="CZ976" s="8"/>
      <c r="DA976" s="8"/>
      <c r="DB976" s="8"/>
      <c r="DC976" s="8"/>
      <c r="DD976" s="8"/>
      <c r="DE976" s="8"/>
      <c r="DF976" s="8"/>
      <c r="DG976" s="8"/>
      <c r="DH976" s="8"/>
      <c r="DI976" s="8"/>
      <c r="DJ976" s="8"/>
      <c r="DK976" s="8"/>
      <c r="DL976" s="8"/>
      <c r="DM976" s="8"/>
      <c r="DN976" s="8"/>
      <c r="DO976" s="8"/>
      <c r="DP976" s="8"/>
      <c r="DQ976" s="8"/>
      <c r="DR976" s="8"/>
      <c r="DS976" s="8"/>
      <c r="DT976" s="8"/>
      <c r="DU976" s="8"/>
      <c r="DV976" s="8"/>
      <c r="DW976" s="8"/>
      <c r="DX976" s="8"/>
      <c r="DY976" s="8"/>
      <c r="DZ976" s="8"/>
      <c r="EA976" s="8"/>
      <c r="EB976" s="8"/>
      <c r="EC976" s="8"/>
      <c r="ED976" s="8"/>
      <c r="EE976" s="8"/>
      <c r="EF976" s="8"/>
      <c r="EG976" s="8"/>
      <c r="EH976" s="8"/>
      <c r="EI976" s="8"/>
      <c r="EJ976" s="8"/>
      <c r="EK976" s="8"/>
      <c r="EL976" s="8"/>
      <c r="EM976" s="8"/>
      <c r="EN976" s="8"/>
      <c r="EO976" s="8"/>
      <c r="EP976" s="8"/>
      <c r="EQ976" s="8"/>
      <c r="ER976" s="8"/>
      <c r="ES976" s="8"/>
      <c r="ET976" s="8"/>
      <c r="EU976" s="8"/>
      <c r="EV976" s="8"/>
      <c r="EW976" s="8"/>
      <c r="EX976" s="8"/>
      <c r="EY976" s="8"/>
      <c r="EZ976" s="8"/>
      <c r="FA976" s="8"/>
      <c r="FB976" s="8"/>
      <c r="FC976" s="8"/>
      <c r="FD976" s="8"/>
      <c r="FE976" s="8"/>
      <c r="FF976" s="8"/>
      <c r="FG976" s="8"/>
      <c r="FH976" s="8"/>
      <c r="FI976" s="8"/>
      <c r="FJ976" s="8"/>
    </row>
    <row r="977" spans="1:166" x14ac:dyDescent="0.25">
      <c r="A977" t="s">
        <v>149</v>
      </c>
      <c r="C977" s="6">
        <v>40225</v>
      </c>
      <c r="D977" s="5"/>
      <c r="E977" s="6"/>
      <c r="G977" s="5">
        <v>77</v>
      </c>
      <c r="H977" t="s">
        <v>117</v>
      </c>
      <c r="I977" s="7">
        <v>6.9</v>
      </c>
      <c r="J977">
        <v>750</v>
      </c>
      <c r="K977" s="5">
        <f t="shared" si="15"/>
        <v>193.23671497584542</v>
      </c>
      <c r="L977" s="5"/>
      <c r="M977" s="8"/>
      <c r="N977" s="7">
        <v>22.95</v>
      </c>
      <c r="O977" s="7"/>
      <c r="P977" s="7"/>
      <c r="Q977" s="5"/>
      <c r="R977" s="5"/>
      <c r="S977" s="5"/>
      <c r="T977" s="5"/>
      <c r="U977" s="5"/>
      <c r="V977" s="5"/>
      <c r="W977" s="5"/>
      <c r="X977" s="8"/>
      <c r="Y977" s="8"/>
      <c r="Z977" s="8"/>
      <c r="AA977" s="8"/>
      <c r="AB977" s="8"/>
      <c r="AC977" s="5"/>
      <c r="AD977" s="8"/>
      <c r="AE977" s="8"/>
      <c r="AF977" s="8"/>
      <c r="AG977" s="8"/>
      <c r="AH977" s="8"/>
      <c r="AI977" s="8"/>
      <c r="AJ977" s="5"/>
      <c r="AK977" s="8"/>
      <c r="AL977" s="8"/>
      <c r="AM977" s="8"/>
      <c r="AN977" s="8"/>
      <c r="AO977" s="8"/>
      <c r="AP977" s="8"/>
      <c r="AQ977" s="9"/>
      <c r="AR977" s="8"/>
      <c r="AS977" s="8"/>
      <c r="AT977" s="8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8"/>
      <c r="BJ977" s="5"/>
      <c r="BK977" s="5"/>
      <c r="BL977" s="5"/>
      <c r="BM977" s="8"/>
      <c r="BN977" s="8"/>
      <c r="BO977" s="7"/>
      <c r="BP977" s="5"/>
      <c r="BQ977" s="5"/>
      <c r="BR977" s="5"/>
      <c r="BS977" s="5"/>
      <c r="BT977" s="7"/>
      <c r="BU977" s="7"/>
      <c r="BV977" s="7"/>
      <c r="BW977" s="7"/>
      <c r="BX977" s="7"/>
      <c r="BY977" s="7"/>
      <c r="BZ977" s="7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8"/>
      <c r="CL977" s="5"/>
      <c r="CM977" s="5"/>
      <c r="CN977" s="8"/>
      <c r="CO977" s="5"/>
      <c r="CP977" s="5"/>
      <c r="CQ977" s="5"/>
      <c r="CR977" s="8"/>
      <c r="CS977" s="8"/>
      <c r="CT977" s="8"/>
      <c r="CU977" s="8"/>
      <c r="CV977" s="8"/>
      <c r="CW977" s="8"/>
      <c r="CX977" s="8"/>
      <c r="CY977" s="8"/>
      <c r="CZ977" s="8"/>
      <c r="DA977" s="8"/>
      <c r="DB977" s="8"/>
      <c r="DC977" s="8"/>
      <c r="DD977" s="8"/>
      <c r="DE977" s="8"/>
      <c r="DF977" s="8"/>
      <c r="DG977" s="8"/>
      <c r="DH977" s="8"/>
      <c r="DI977" s="8"/>
      <c r="DJ977" s="8"/>
      <c r="DK977" s="8"/>
      <c r="DL977" s="8"/>
      <c r="DM977" s="8"/>
      <c r="DN977" s="8"/>
      <c r="DO977" s="8"/>
      <c r="DP977" s="8"/>
      <c r="DQ977" s="8"/>
      <c r="DR977" s="8"/>
      <c r="DS977" s="8"/>
      <c r="DT977" s="8"/>
      <c r="DU977" s="8"/>
      <c r="DV977" s="8"/>
      <c r="DW977" s="8"/>
      <c r="DX977" s="8"/>
      <c r="DY977" s="8"/>
      <c r="DZ977" s="8"/>
      <c r="EA977" s="8"/>
      <c r="EB977" s="8"/>
      <c r="EC977" s="8"/>
      <c r="ED977" s="8"/>
      <c r="EE977" s="8"/>
      <c r="EF977" s="8"/>
      <c r="EG977" s="8"/>
      <c r="EH977" s="8"/>
      <c r="EI977" s="8"/>
      <c r="EJ977" s="8"/>
      <c r="EK977" s="8"/>
      <c r="EL977" s="8"/>
      <c r="EM977" s="8"/>
      <c r="EN977" s="8"/>
      <c r="EO977" s="8"/>
      <c r="EP977" s="8"/>
      <c r="EQ977" s="8"/>
      <c r="ER977" s="8"/>
      <c r="ES977" s="8"/>
      <c r="ET977" s="8"/>
      <c r="EU977" s="8"/>
      <c r="EV977" s="8"/>
      <c r="EW977" s="8"/>
      <c r="EX977" s="8"/>
      <c r="EY977" s="8"/>
      <c r="EZ977" s="8"/>
      <c r="FA977" s="8"/>
      <c r="FB977" s="8"/>
      <c r="FC977" s="8"/>
      <c r="FD977" s="8"/>
      <c r="FE977" s="8"/>
      <c r="FF977" s="8"/>
      <c r="FG977" s="8"/>
      <c r="FH977" s="8"/>
      <c r="FI977" s="8"/>
      <c r="FJ977" s="8"/>
    </row>
    <row r="978" spans="1:166" x14ac:dyDescent="0.25">
      <c r="A978" t="s">
        <v>149</v>
      </c>
      <c r="C978" s="6">
        <v>40226</v>
      </c>
      <c r="D978" s="5"/>
      <c r="E978" s="6"/>
      <c r="F978" s="14"/>
      <c r="G978" s="5">
        <v>78</v>
      </c>
      <c r="H978" t="s">
        <v>117</v>
      </c>
      <c r="I978" s="7">
        <v>6.9</v>
      </c>
      <c r="J978">
        <v>750</v>
      </c>
      <c r="K978" s="5">
        <f t="shared" si="15"/>
        <v>193.23671497584542</v>
      </c>
      <c r="L978" s="5"/>
      <c r="M978" s="8"/>
      <c r="N978" s="8"/>
      <c r="O978" s="8"/>
      <c r="P978" s="8"/>
      <c r="Q978" s="5"/>
      <c r="R978" s="5"/>
      <c r="S978" s="5"/>
      <c r="T978" s="5"/>
      <c r="U978" s="5"/>
      <c r="V978" s="5"/>
      <c r="W978" s="5"/>
      <c r="X978" s="8"/>
      <c r="Y978" s="8"/>
      <c r="Z978" s="8"/>
      <c r="AA978" s="8"/>
      <c r="AB978" s="8"/>
      <c r="AC978" s="5">
        <v>391.86038864815839</v>
      </c>
      <c r="AD978" s="8"/>
      <c r="AE978" s="8"/>
      <c r="AF978" s="8"/>
      <c r="AG978" s="8"/>
      <c r="AH978" s="8"/>
      <c r="AI978" s="8"/>
      <c r="AJ978" s="5">
        <v>220.65407982675242</v>
      </c>
      <c r="AK978" s="8">
        <v>3.6721896645859253</v>
      </c>
      <c r="AL978" s="8"/>
      <c r="AM978" s="8"/>
      <c r="AN978" s="8"/>
      <c r="AO978" s="8"/>
      <c r="AP978" s="8"/>
      <c r="AQ978" s="9">
        <f>AK978/AJ978</f>
        <v>1.6642292168217158E-2</v>
      </c>
      <c r="AR978" s="8"/>
      <c r="AS978" s="8"/>
      <c r="AT978" s="8"/>
      <c r="AU978" s="5">
        <v>6.0732833434911679</v>
      </c>
      <c r="AV978" s="5"/>
      <c r="AW978" s="5"/>
      <c r="AX978" s="5"/>
      <c r="AY978" s="5">
        <v>157.92605062067375</v>
      </c>
      <c r="AZ978" s="5"/>
      <c r="BA978" s="5"/>
      <c r="BB978" s="5"/>
      <c r="BC978" s="5"/>
      <c r="BD978" s="5"/>
      <c r="BE978" s="5"/>
      <c r="BF978" s="5">
        <v>0</v>
      </c>
      <c r="BG978" s="5">
        <v>0</v>
      </c>
      <c r="BH978" s="5">
        <v>163.99933396416492</v>
      </c>
      <c r="BI978" s="8"/>
      <c r="BJ978" s="5"/>
      <c r="BK978" s="5">
        <f>AC978+AJ978+BH978</f>
        <v>776.51380243907579</v>
      </c>
      <c r="BL978" s="5"/>
      <c r="BM978" s="8">
        <f>BH978/BK978</f>
        <v>0.21119950920258379</v>
      </c>
      <c r="BN978" s="8"/>
      <c r="BO978" s="7"/>
      <c r="BP978" s="5"/>
      <c r="BQ978" s="5"/>
      <c r="BR978" s="5"/>
      <c r="BS978" s="5"/>
      <c r="BT978" s="7"/>
      <c r="BU978" s="7"/>
      <c r="BV978" s="7"/>
      <c r="BW978" s="7"/>
      <c r="BX978" s="8">
        <f>AC978/BK978</f>
        <v>0.50464059675089057</v>
      </c>
      <c r="BY978" s="8">
        <f>AJ978/BK978</f>
        <v>0.28415989404652553</v>
      </c>
      <c r="BZ978" s="8">
        <f>BH978/BK978</f>
        <v>0.21119950920258379</v>
      </c>
      <c r="CA978" s="5">
        <f>CB978+CC978+CD978+CI978</f>
        <v>205.91448620325963</v>
      </c>
      <c r="CB978" s="5">
        <v>111.88947118473769</v>
      </c>
      <c r="CC978" s="5">
        <v>94.025015018521927</v>
      </c>
      <c r="CD978" s="5">
        <v>0</v>
      </c>
      <c r="CE978" s="5"/>
      <c r="CF978" s="5"/>
      <c r="CG978" s="5"/>
      <c r="CH978" s="5"/>
      <c r="CI978" s="5">
        <v>0</v>
      </c>
      <c r="CJ978" s="5"/>
      <c r="CK978" s="8"/>
      <c r="CL978" s="5"/>
      <c r="CM978" s="5"/>
      <c r="CN978" s="8"/>
      <c r="CO978" s="5"/>
      <c r="CP978" s="5"/>
      <c r="CQ978" s="5"/>
      <c r="CR978" s="8"/>
      <c r="CS978" s="8"/>
      <c r="CT978" s="8"/>
      <c r="CU978" s="8"/>
      <c r="CV978" s="8"/>
      <c r="CW978" s="8"/>
      <c r="CX978" s="8"/>
      <c r="CY978" s="8"/>
      <c r="CZ978" s="8"/>
      <c r="DA978" s="8"/>
      <c r="DB978" s="8"/>
      <c r="DC978" s="8"/>
      <c r="DD978" s="8"/>
      <c r="DE978" s="8"/>
      <c r="DF978" s="8"/>
      <c r="DG978" s="8"/>
      <c r="DH978" s="8"/>
      <c r="DI978" s="8"/>
      <c r="DJ978" s="8"/>
      <c r="DK978" s="8"/>
      <c r="DL978" s="8"/>
      <c r="DM978" s="8"/>
      <c r="DN978" s="8"/>
      <c r="DO978" s="8"/>
      <c r="DP978" s="8"/>
      <c r="DQ978" s="8"/>
      <c r="DR978" s="8"/>
      <c r="DS978" s="8"/>
      <c r="DT978" s="8"/>
      <c r="DU978" s="8"/>
      <c r="DV978" s="8"/>
      <c r="DW978" s="8"/>
      <c r="DX978" s="8"/>
      <c r="DY978" s="8"/>
      <c r="DZ978" s="8"/>
      <c r="EA978" s="8"/>
      <c r="EB978" s="8"/>
      <c r="EC978" s="8"/>
      <c r="ED978" s="8"/>
      <c r="EE978" s="8"/>
      <c r="EF978" s="8"/>
      <c r="EG978" s="8"/>
      <c r="EH978" s="8"/>
      <c r="EI978" s="8"/>
      <c r="EJ978" s="8"/>
      <c r="EK978" s="8"/>
      <c r="EL978" s="8"/>
      <c r="EM978" s="8"/>
      <c r="EN978" s="8"/>
      <c r="EO978" s="8"/>
      <c r="EP978" s="8"/>
      <c r="EQ978" s="8"/>
      <c r="ER978" s="8"/>
      <c r="ES978" s="8"/>
      <c r="ET978" s="8"/>
      <c r="EU978" s="8"/>
      <c r="EV978" s="8"/>
      <c r="EW978" s="8"/>
      <c r="EX978" s="8"/>
      <c r="EY978" s="8"/>
      <c r="EZ978" s="8"/>
      <c r="FA978" s="8"/>
      <c r="FB978" s="8"/>
      <c r="FC978" s="8"/>
      <c r="FD978" s="8"/>
      <c r="FE978" s="8"/>
      <c r="FF978" s="8"/>
      <c r="FG978" s="8"/>
      <c r="FH978" s="8"/>
      <c r="FI978" s="8"/>
      <c r="FJ978" s="8"/>
    </row>
    <row r="979" spans="1:166" x14ac:dyDescent="0.25">
      <c r="A979" t="s">
        <v>149</v>
      </c>
      <c r="C979" s="6">
        <v>40233</v>
      </c>
      <c r="D979" s="5"/>
      <c r="E979" s="6"/>
      <c r="G979" s="5">
        <v>85</v>
      </c>
      <c r="H979" t="s">
        <v>117</v>
      </c>
      <c r="I979" s="7">
        <v>6.9</v>
      </c>
      <c r="J979">
        <v>750</v>
      </c>
      <c r="K979" s="5">
        <f t="shared" si="15"/>
        <v>193.23671497584542</v>
      </c>
      <c r="L979" s="5"/>
      <c r="M979" s="8"/>
      <c r="N979" s="7">
        <v>24.3</v>
      </c>
      <c r="O979" s="7"/>
      <c r="P979" s="7"/>
      <c r="Q979" s="5"/>
      <c r="R979" s="5"/>
      <c r="S979" s="5"/>
      <c r="T979" s="5"/>
      <c r="U979" s="5"/>
      <c r="V979" s="5"/>
      <c r="W979" s="5"/>
      <c r="X979" s="8"/>
      <c r="Y979" s="8"/>
      <c r="Z979" s="8"/>
      <c r="AA979" s="8"/>
      <c r="AB979" s="8"/>
      <c r="AC979" s="5"/>
      <c r="AD979" s="8"/>
      <c r="AE979" s="8"/>
      <c r="AF979" s="8"/>
      <c r="AG979" s="8"/>
      <c r="AH979" s="8"/>
      <c r="AI979" s="8"/>
      <c r="AJ979" s="5"/>
      <c r="AK979" s="8"/>
      <c r="AL979" s="8"/>
      <c r="AM979" s="8"/>
      <c r="AN979" s="8"/>
      <c r="AO979" s="8"/>
      <c r="AP979" s="8"/>
      <c r="AQ979" s="9"/>
      <c r="AR979" s="8"/>
      <c r="AS979" s="8"/>
      <c r="AT979" s="8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8"/>
      <c r="BJ979" s="5"/>
      <c r="BK979" s="5"/>
      <c r="BL979" s="5"/>
      <c r="BM979" s="8"/>
      <c r="BN979" s="8"/>
      <c r="BO979" s="7"/>
      <c r="BP979" s="5"/>
      <c r="BQ979" s="5"/>
      <c r="BR979" s="5"/>
      <c r="BS979" s="5"/>
      <c r="BT979" s="7"/>
      <c r="BU979" s="7"/>
      <c r="BV979" s="7"/>
      <c r="BW979" s="7"/>
      <c r="BX979" s="7"/>
      <c r="BY979" s="7"/>
      <c r="BZ979" s="7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8"/>
      <c r="CL979" s="5"/>
      <c r="CM979" s="5"/>
      <c r="CN979" s="8"/>
      <c r="CO979" s="5"/>
      <c r="CP979" s="5"/>
      <c r="CQ979" s="5"/>
      <c r="CR979" s="8"/>
      <c r="CS979" s="8"/>
      <c r="CT979" s="8"/>
      <c r="CU979" s="8"/>
      <c r="CV979" s="8"/>
      <c r="CW979" s="8"/>
      <c r="CX979" s="8"/>
      <c r="CY979" s="8"/>
      <c r="CZ979" s="8"/>
      <c r="DA979" s="8"/>
      <c r="DB979" s="8"/>
      <c r="DC979" s="8"/>
      <c r="DD979" s="8"/>
      <c r="DE979" s="8"/>
      <c r="DF979" s="8"/>
      <c r="DG979" s="8"/>
      <c r="DH979" s="8"/>
      <c r="DI979" s="8"/>
      <c r="DJ979" s="8"/>
      <c r="DK979" s="8"/>
      <c r="DL979" s="8"/>
      <c r="DM979" s="8"/>
      <c r="DN979" s="8"/>
      <c r="DO979" s="8"/>
      <c r="DP979" s="8"/>
      <c r="DQ979" s="8"/>
      <c r="DR979" s="8"/>
      <c r="DS979" s="8"/>
      <c r="DT979" s="8"/>
      <c r="DU979" s="8"/>
      <c r="DV979" s="8"/>
      <c r="DW979" s="8"/>
      <c r="DX979" s="8"/>
      <c r="DY979" s="8"/>
      <c r="DZ979" s="8"/>
      <c r="EA979" s="8"/>
      <c r="EB979" s="8"/>
      <c r="EC979" s="8"/>
      <c r="ED979" s="8"/>
      <c r="EE979" s="8"/>
      <c r="EF979" s="8"/>
      <c r="EG979" s="8"/>
      <c r="EH979" s="8"/>
      <c r="EI979" s="8"/>
      <c r="EJ979" s="8"/>
      <c r="EK979" s="8"/>
      <c r="EL979" s="8"/>
      <c r="EM979" s="8"/>
      <c r="EN979" s="8"/>
      <c r="EO979" s="8"/>
      <c r="EP979" s="8"/>
      <c r="EQ979" s="8"/>
      <c r="ER979" s="8"/>
      <c r="ES979" s="8"/>
      <c r="ET979" s="8"/>
      <c r="EU979" s="8"/>
      <c r="EV979" s="8"/>
      <c r="EW979" s="8"/>
      <c r="EX979" s="8"/>
      <c r="EY979" s="8"/>
      <c r="EZ979" s="8"/>
      <c r="FA979" s="8"/>
      <c r="FB979" s="8"/>
      <c r="FC979" s="8"/>
      <c r="FD979" s="8"/>
      <c r="FE979" s="8"/>
      <c r="FF979" s="8"/>
      <c r="FG979" s="8"/>
      <c r="FH979" s="8"/>
      <c r="FI979" s="8"/>
      <c r="FJ979" s="8"/>
    </row>
    <row r="980" spans="1:166" x14ac:dyDescent="0.25">
      <c r="A980" t="s">
        <v>149</v>
      </c>
      <c r="C980" s="6">
        <v>40240</v>
      </c>
      <c r="D980" s="5">
        <v>6</v>
      </c>
      <c r="E980" s="6" t="s">
        <v>239</v>
      </c>
      <c r="F980" t="s">
        <v>89</v>
      </c>
      <c r="G980" s="5">
        <v>92</v>
      </c>
      <c r="H980" t="s">
        <v>117</v>
      </c>
      <c r="I980" s="7">
        <v>6.9</v>
      </c>
      <c r="J980">
        <v>750</v>
      </c>
      <c r="K980" s="5">
        <f t="shared" si="15"/>
        <v>193.23671497584542</v>
      </c>
      <c r="L980" s="5"/>
      <c r="M980" s="8"/>
      <c r="N980" s="8"/>
      <c r="O980" s="8"/>
      <c r="P980" s="8"/>
      <c r="Q980" s="5"/>
      <c r="R980" s="5"/>
      <c r="S980" s="5"/>
      <c r="T980" s="5"/>
      <c r="U980" s="5"/>
      <c r="V980" s="5"/>
      <c r="W980" s="5"/>
      <c r="X980" s="8"/>
      <c r="Y980" s="8"/>
      <c r="Z980" s="8"/>
      <c r="AA980" s="8"/>
      <c r="AB980" s="8"/>
      <c r="AC980" s="5"/>
      <c r="AD980" s="8"/>
      <c r="AE980" s="8"/>
      <c r="AF980" s="8"/>
      <c r="AG980" s="8"/>
      <c r="AH980" s="8"/>
      <c r="AI980" s="8"/>
      <c r="AJ980" s="5"/>
      <c r="AK980" s="8"/>
      <c r="AL980" s="8"/>
      <c r="AM980" s="8"/>
      <c r="AN980" s="8"/>
      <c r="AO980" s="8"/>
      <c r="AP980" s="8"/>
      <c r="AQ980" s="9"/>
      <c r="AR980" s="8"/>
      <c r="AS980" s="8"/>
      <c r="AT980" s="8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8"/>
      <c r="BJ980" s="5"/>
      <c r="BK980" s="5"/>
      <c r="BL980" s="5"/>
      <c r="BM980" s="8"/>
      <c r="BN980" s="8"/>
      <c r="BO980" s="7"/>
      <c r="BP980" s="5"/>
      <c r="BQ980" s="5"/>
      <c r="BR980" s="5"/>
      <c r="BS980" s="5"/>
      <c r="BT980" s="7"/>
      <c r="BU980" s="7"/>
      <c r="BV980" s="7"/>
      <c r="BW980" s="7"/>
      <c r="BX980" s="7"/>
      <c r="BY980" s="7"/>
      <c r="BZ980" s="7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8"/>
      <c r="CL980" s="5"/>
      <c r="CM980" s="5"/>
      <c r="CN980" s="8"/>
      <c r="CO980" s="5"/>
      <c r="CP980" s="5"/>
      <c r="CQ980" s="5"/>
      <c r="CR980" s="8"/>
      <c r="CS980" s="8"/>
      <c r="CT980" s="8"/>
      <c r="CU980" s="8"/>
      <c r="CV980" s="8"/>
      <c r="CW980" s="8"/>
      <c r="CX980" s="8"/>
      <c r="CY980" s="8"/>
      <c r="CZ980" s="8"/>
      <c r="DA980" s="8"/>
      <c r="DB980" s="8"/>
      <c r="DC980" s="8"/>
      <c r="DD980" s="8"/>
      <c r="DE980" s="8"/>
      <c r="DF980" s="8"/>
      <c r="DG980" s="8"/>
      <c r="DH980" s="8"/>
      <c r="DI980" s="8"/>
      <c r="DJ980" s="8"/>
      <c r="DK980" s="8"/>
      <c r="DL980" s="8"/>
      <c r="DM980" s="8"/>
      <c r="DN980" s="8"/>
      <c r="DO980" s="8"/>
      <c r="DP980" s="8"/>
      <c r="DQ980" s="8"/>
      <c r="DR980" s="8"/>
      <c r="DS980" s="8"/>
      <c r="DT980" s="8"/>
      <c r="DU980" s="8"/>
      <c r="DV980" s="8"/>
      <c r="DW980" s="8"/>
      <c r="DX980" s="8"/>
      <c r="DY980" s="8"/>
      <c r="DZ980" s="8"/>
      <c r="EA980" s="8"/>
      <c r="EB980" s="8"/>
      <c r="EC980" s="8"/>
      <c r="ED980" s="8"/>
      <c r="EE980" s="8"/>
      <c r="EF980" s="8"/>
      <c r="EG980" s="8"/>
      <c r="EH980" s="8"/>
      <c r="EI980" s="8"/>
      <c r="EJ980" s="8"/>
      <c r="EK980" s="8"/>
      <c r="EL980" s="8"/>
      <c r="EM980" s="8"/>
      <c r="EN980" s="8"/>
      <c r="EO980" s="8"/>
      <c r="EP980" s="8"/>
      <c r="EQ980" s="8"/>
      <c r="ER980" s="8"/>
      <c r="ES980" s="8"/>
      <c r="ET980" s="8"/>
      <c r="EU980" s="8"/>
      <c r="EV980" s="8"/>
      <c r="EW980" s="8"/>
      <c r="EX980" s="8"/>
      <c r="EY980" s="8"/>
      <c r="EZ980" s="8"/>
      <c r="FA980" s="8"/>
      <c r="FB980" s="8"/>
      <c r="FC980" s="8"/>
      <c r="FD980" s="8"/>
      <c r="FE980" s="8"/>
      <c r="FF980" s="8"/>
      <c r="FG980" s="8"/>
      <c r="FH980" s="8"/>
      <c r="FI980" s="8"/>
      <c r="FJ980" s="8"/>
    </row>
    <row r="981" spans="1:166" x14ac:dyDescent="0.25">
      <c r="A981" t="s">
        <v>149</v>
      </c>
      <c r="C981" s="6">
        <v>40246</v>
      </c>
      <c r="D981" s="5">
        <v>8</v>
      </c>
      <c r="E981" t="s">
        <v>208</v>
      </c>
      <c r="F981" t="s">
        <v>14</v>
      </c>
      <c r="G981" s="5">
        <v>98</v>
      </c>
      <c r="H981" t="s">
        <v>117</v>
      </c>
      <c r="I981" s="7">
        <v>6.9</v>
      </c>
      <c r="J981">
        <v>750</v>
      </c>
      <c r="K981" s="5">
        <f t="shared" si="15"/>
        <v>193.23671497584542</v>
      </c>
      <c r="L981" s="5"/>
      <c r="M981" s="8"/>
      <c r="N981" s="8"/>
      <c r="O981" s="8"/>
      <c r="P981" s="8"/>
      <c r="Q981" s="5"/>
      <c r="R981" s="5"/>
      <c r="S981" s="5"/>
      <c r="T981" s="5"/>
      <c r="U981" s="5">
        <v>98</v>
      </c>
      <c r="V981" s="5"/>
      <c r="W981" s="5"/>
      <c r="X981" s="8"/>
      <c r="Y981" s="8"/>
      <c r="Z981" s="8"/>
      <c r="AA981" s="8"/>
      <c r="AB981" s="8"/>
      <c r="AC981" s="5"/>
      <c r="AD981" s="8"/>
      <c r="AE981" s="8"/>
      <c r="AF981" s="8"/>
      <c r="AG981" s="8"/>
      <c r="AH981" s="8"/>
      <c r="AI981" s="8"/>
      <c r="AJ981" s="5"/>
      <c r="AK981" s="8"/>
      <c r="AL981" s="8"/>
      <c r="AM981" s="8"/>
      <c r="AN981" s="8"/>
      <c r="AO981" s="8"/>
      <c r="AP981" s="8"/>
      <c r="AQ981" s="9"/>
      <c r="AR981" s="8"/>
      <c r="AS981" s="8"/>
      <c r="AT981" s="8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8"/>
      <c r="BJ981" s="5"/>
      <c r="BK981" s="5"/>
      <c r="BL981" s="5"/>
      <c r="BM981" s="8"/>
      <c r="BN981" s="8"/>
      <c r="BO981" s="7"/>
      <c r="BP981" s="5"/>
      <c r="BQ981" s="5"/>
      <c r="BR981" s="5"/>
      <c r="BS981" s="5"/>
      <c r="BT981" s="7"/>
      <c r="BU981" s="7"/>
      <c r="BV981" s="7"/>
      <c r="BW981" s="7"/>
      <c r="BX981" s="7"/>
      <c r="BY981" s="7"/>
      <c r="BZ981" s="7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8"/>
      <c r="CL981" s="5"/>
      <c r="CM981" s="5"/>
      <c r="CN981" s="8"/>
      <c r="CO981" s="5"/>
      <c r="CP981" s="5"/>
      <c r="CQ981" s="5"/>
      <c r="CR981" s="8"/>
      <c r="CS981" s="8"/>
      <c r="CT981" s="8"/>
      <c r="CU981" s="8"/>
      <c r="CV981" s="8"/>
      <c r="CW981" s="8"/>
      <c r="CX981" s="8"/>
      <c r="CY981" s="8"/>
      <c r="CZ981" s="8"/>
      <c r="DA981" s="8"/>
      <c r="DB981" s="8"/>
      <c r="DC981" s="8"/>
      <c r="DD981" s="8"/>
      <c r="DE981" s="8"/>
      <c r="DF981" s="8"/>
      <c r="DG981" s="8"/>
      <c r="DH981" s="8"/>
      <c r="DI981" s="8"/>
      <c r="DJ981" s="8"/>
      <c r="DK981" s="8"/>
      <c r="DL981" s="8"/>
      <c r="DM981" s="8"/>
      <c r="DN981" s="8"/>
      <c r="DO981" s="8"/>
      <c r="DP981" s="8"/>
      <c r="DQ981" s="8"/>
      <c r="DR981" s="8"/>
      <c r="DS981" s="8"/>
      <c r="DT981" s="8"/>
      <c r="DU981" s="8"/>
      <c r="DV981" s="8"/>
      <c r="DW981" s="8"/>
      <c r="DX981" s="8"/>
      <c r="DY981" s="8"/>
      <c r="DZ981" s="8"/>
      <c r="EA981" s="8"/>
      <c r="EB981" s="8"/>
      <c r="EC981" s="8"/>
      <c r="ED981" s="8"/>
      <c r="EE981" s="8"/>
      <c r="EF981" s="8"/>
      <c r="EG981" s="8"/>
      <c r="EH981" s="8"/>
      <c r="EI981" s="8"/>
      <c r="EJ981" s="8"/>
      <c r="EK981" s="8"/>
      <c r="EL981" s="8"/>
      <c r="EM981" s="8"/>
      <c r="EN981" s="8"/>
      <c r="EO981" s="8"/>
      <c r="EP981" s="8"/>
      <c r="EQ981" s="8"/>
      <c r="ER981" s="8"/>
      <c r="ES981" s="8"/>
      <c r="ET981" s="8"/>
      <c r="EU981" s="8"/>
      <c r="EV981" s="8"/>
      <c r="EW981" s="8"/>
      <c r="EX981" s="8"/>
      <c r="EY981" s="8"/>
      <c r="EZ981" s="8"/>
      <c r="FA981" s="8"/>
      <c r="FB981" s="8"/>
      <c r="FC981" s="8"/>
      <c r="FD981" s="8"/>
      <c r="FE981" s="8"/>
      <c r="FF981" s="8"/>
      <c r="FG981" s="8"/>
      <c r="FH981" s="8"/>
      <c r="FI981" s="8"/>
      <c r="FJ981" s="8"/>
    </row>
    <row r="982" spans="1:166" x14ac:dyDescent="0.25">
      <c r="A982" t="s">
        <v>149</v>
      </c>
      <c r="C982" s="6">
        <v>40247</v>
      </c>
      <c r="D982" s="5"/>
      <c r="E982" s="6"/>
      <c r="F982" s="14"/>
      <c r="G982" s="5">
        <v>99</v>
      </c>
      <c r="H982" t="s">
        <v>117</v>
      </c>
      <c r="I982" s="7">
        <v>6.9</v>
      </c>
      <c r="J982">
        <v>750</v>
      </c>
      <c r="K982" s="5">
        <f t="shared" si="15"/>
        <v>193.23671497584542</v>
      </c>
      <c r="L982" s="5"/>
      <c r="M982" s="8"/>
      <c r="N982" s="7">
        <v>27.05</v>
      </c>
      <c r="O982" s="7"/>
      <c r="P982" s="7"/>
      <c r="Q982" s="5"/>
      <c r="R982" s="5"/>
      <c r="S982" s="5"/>
      <c r="T982" s="5"/>
      <c r="U982" s="5"/>
      <c r="V982" s="5"/>
      <c r="W982" s="5"/>
      <c r="X982" s="8"/>
      <c r="Y982" s="8"/>
      <c r="Z982" s="8"/>
      <c r="AA982" s="8"/>
      <c r="AB982" s="8"/>
      <c r="AC982" s="5">
        <v>464.74974236388698</v>
      </c>
      <c r="AD982" s="8"/>
      <c r="AE982" s="8"/>
      <c r="AF982" s="8"/>
      <c r="AG982" s="8"/>
      <c r="AH982" s="8"/>
      <c r="AI982" s="8"/>
      <c r="AJ982" s="5">
        <v>169.25768844836523</v>
      </c>
      <c r="AK982" s="8">
        <v>2.4876075087775242</v>
      </c>
      <c r="AL982" s="8"/>
      <c r="AM982" s="8"/>
      <c r="AN982" s="8"/>
      <c r="AO982" s="8"/>
      <c r="AP982" s="8"/>
      <c r="AQ982" s="9">
        <f>AK982/AJ982</f>
        <v>1.4697161065958956E-2</v>
      </c>
      <c r="AR982" s="8"/>
      <c r="AS982" s="8"/>
      <c r="AT982" s="8"/>
      <c r="AU982" s="5">
        <v>2.4451014230659833</v>
      </c>
      <c r="AV982" s="5"/>
      <c r="AW982" s="5"/>
      <c r="AX982" s="5"/>
      <c r="AY982" s="5">
        <v>397.24532784996848</v>
      </c>
      <c r="AZ982" s="5"/>
      <c r="BA982" s="5"/>
      <c r="BB982" s="5"/>
      <c r="BC982" s="5"/>
      <c r="BD982" s="5"/>
      <c r="BE982" s="5"/>
      <c r="BF982" s="5">
        <v>0.5411915550465568</v>
      </c>
      <c r="BG982" s="5">
        <v>0</v>
      </c>
      <c r="BH982" s="5">
        <v>400.23162082808096</v>
      </c>
      <c r="BI982" s="8"/>
      <c r="BJ982" s="5"/>
      <c r="BK982" s="5">
        <f>AC982+AJ982+BH982</f>
        <v>1034.2390516403332</v>
      </c>
      <c r="BL982" s="5"/>
      <c r="BM982" s="8">
        <f>BH982/BK982</f>
        <v>0.386981733278493</v>
      </c>
      <c r="BN982" s="8"/>
      <c r="BO982" s="7"/>
      <c r="BP982" s="5"/>
      <c r="BQ982" s="5"/>
      <c r="BR982" s="5"/>
      <c r="BS982" s="5"/>
      <c r="BT982" s="7"/>
      <c r="BU982" s="7"/>
      <c r="BV982" s="7"/>
      <c r="BW982" s="7"/>
      <c r="BX982" s="8">
        <f>AC982/BK982</f>
        <v>0.44936394697800319</v>
      </c>
      <c r="BY982" s="8">
        <f>AJ982/BK982</f>
        <v>0.16365431974350381</v>
      </c>
      <c r="BZ982" s="8">
        <f>BH982/BK982</f>
        <v>0.386981733278493</v>
      </c>
      <c r="CA982" s="5">
        <f>CB982+CC982+CD982+CI982</f>
        <v>145.00909627301257</v>
      </c>
      <c r="CB982" s="5">
        <v>33.345739903511728</v>
      </c>
      <c r="CC982" s="5">
        <v>106.43118889641177</v>
      </c>
      <c r="CD982" s="5">
        <v>0</v>
      </c>
      <c r="CE982" s="5"/>
      <c r="CF982" s="5"/>
      <c r="CG982" s="5"/>
      <c r="CH982" s="5"/>
      <c r="CI982" s="5">
        <v>5.2321674730890777</v>
      </c>
      <c r="CJ982" s="5"/>
      <c r="CK982" s="8"/>
      <c r="CL982" s="5"/>
      <c r="CM982" s="5"/>
      <c r="CN982" s="8"/>
      <c r="CO982" s="5"/>
      <c r="CP982" s="5"/>
      <c r="CQ982" s="5"/>
      <c r="CR982" s="8"/>
      <c r="CS982" s="8"/>
      <c r="CT982" s="8"/>
      <c r="CU982" s="8"/>
      <c r="CV982" s="8"/>
      <c r="CW982" s="8"/>
      <c r="CX982" s="8"/>
      <c r="CY982" s="8"/>
      <c r="CZ982" s="8"/>
      <c r="DA982" s="8"/>
      <c r="DB982" s="8"/>
      <c r="DC982" s="8"/>
      <c r="DD982" s="8"/>
      <c r="DE982" s="8"/>
      <c r="DF982" s="8"/>
      <c r="DG982" s="8"/>
      <c r="DH982" s="8"/>
      <c r="DI982" s="8"/>
      <c r="DJ982" s="8"/>
      <c r="DK982" s="8"/>
      <c r="DL982" s="8"/>
      <c r="DM982" s="8"/>
      <c r="DN982" s="8"/>
      <c r="DO982" s="8"/>
      <c r="DP982" s="8"/>
      <c r="DQ982" s="8"/>
      <c r="DR982" s="8"/>
      <c r="DS982" s="8"/>
      <c r="DT982" s="8"/>
      <c r="DU982" s="8"/>
      <c r="DV982" s="8"/>
      <c r="DW982" s="8"/>
      <c r="DX982" s="8"/>
      <c r="DY982" s="8"/>
      <c r="DZ982" s="8"/>
      <c r="EA982" s="8"/>
      <c r="EB982" s="8"/>
      <c r="EC982" s="8"/>
      <c r="ED982" s="8"/>
      <c r="EE982" s="8"/>
      <c r="EF982" s="8"/>
      <c r="EG982" s="8"/>
      <c r="EH982" s="8"/>
      <c r="EI982" s="8"/>
      <c r="EJ982" s="8"/>
      <c r="EK982" s="8"/>
      <c r="EL982" s="8"/>
      <c r="EM982" s="8"/>
      <c r="EN982" s="8"/>
      <c r="EO982" s="8"/>
      <c r="EP982" s="8"/>
      <c r="EQ982" s="8"/>
      <c r="ER982" s="8"/>
      <c r="ES982" s="8"/>
      <c r="ET982" s="8"/>
      <c r="EU982" s="8"/>
      <c r="EV982" s="8"/>
      <c r="EW982" s="8"/>
      <c r="EX982" s="8"/>
      <c r="EY982" s="8"/>
      <c r="EZ982" s="8"/>
      <c r="FA982" s="8"/>
      <c r="FB982" s="8"/>
      <c r="FC982" s="8"/>
      <c r="FD982" s="8"/>
      <c r="FE982" s="8"/>
      <c r="FF982" s="8"/>
      <c r="FG982" s="8"/>
      <c r="FH982" s="8"/>
      <c r="FI982" s="8"/>
      <c r="FJ982" s="8"/>
    </row>
    <row r="983" spans="1:166" x14ac:dyDescent="0.25">
      <c r="A983" t="s">
        <v>149</v>
      </c>
      <c r="C983" s="6">
        <v>40262</v>
      </c>
      <c r="D983" s="5"/>
      <c r="E983" s="6"/>
      <c r="G983" s="5">
        <v>114</v>
      </c>
      <c r="H983" t="s">
        <v>117</v>
      </c>
      <c r="I983" s="7">
        <v>6.9</v>
      </c>
      <c r="J983">
        <v>750</v>
      </c>
      <c r="K983" s="5">
        <f t="shared" si="15"/>
        <v>193.23671497584542</v>
      </c>
      <c r="L983" s="5"/>
      <c r="M983" s="8"/>
      <c r="N983" s="7">
        <v>29.1</v>
      </c>
      <c r="O983" s="7"/>
      <c r="P983" s="7"/>
      <c r="Q983" s="5"/>
      <c r="R983" s="5"/>
      <c r="S983" s="5"/>
      <c r="T983" s="5"/>
      <c r="U983" s="5"/>
      <c r="V983" s="5"/>
      <c r="W983" s="5"/>
      <c r="X983" s="8"/>
      <c r="Y983" s="8"/>
      <c r="Z983" s="8"/>
      <c r="AA983" s="8"/>
      <c r="AB983" s="8"/>
      <c r="AC983" s="5"/>
      <c r="AD983" s="8"/>
      <c r="AE983" s="8"/>
      <c r="AF983" s="8"/>
      <c r="AG983" s="8"/>
      <c r="AH983" s="8"/>
      <c r="AI983" s="8"/>
      <c r="AJ983" s="5"/>
      <c r="AK983" s="8"/>
      <c r="AL983" s="8"/>
      <c r="AM983" s="8"/>
      <c r="AN983" s="8"/>
      <c r="AO983" s="8"/>
      <c r="AP983" s="8"/>
      <c r="AQ983" s="9"/>
      <c r="AR983" s="8"/>
      <c r="AS983" s="8"/>
      <c r="AT983" s="8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8"/>
      <c r="BJ983" s="5"/>
      <c r="BK983" s="5"/>
      <c r="BL983" s="5"/>
      <c r="BM983" s="8"/>
      <c r="BN983" s="8"/>
      <c r="BO983" s="7"/>
      <c r="BP983" s="5"/>
      <c r="BQ983" s="5"/>
      <c r="BR983" s="5"/>
      <c r="BS983" s="5"/>
      <c r="BT983" s="7"/>
      <c r="BU983" s="7"/>
      <c r="BV983" s="7"/>
      <c r="BW983" s="7"/>
      <c r="BX983" s="7"/>
      <c r="BY983" s="7"/>
      <c r="BZ983" s="7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8"/>
      <c r="CL983" s="5"/>
      <c r="CM983" s="5"/>
      <c r="CN983" s="8"/>
      <c r="CO983" s="5"/>
      <c r="CP983" s="5"/>
      <c r="CQ983" s="5"/>
      <c r="CR983" s="8"/>
      <c r="CS983" s="8"/>
      <c r="CT983" s="8"/>
      <c r="CU983" s="8"/>
      <c r="CV983" s="8"/>
      <c r="CW983" s="8"/>
      <c r="CX983" s="8"/>
      <c r="CY983" s="8"/>
      <c r="CZ983" s="8"/>
      <c r="DA983" s="8"/>
      <c r="DB983" s="8"/>
      <c r="DC983" s="8"/>
      <c r="DD983" s="8"/>
      <c r="DE983" s="8"/>
      <c r="DF983" s="8"/>
      <c r="DG983" s="8"/>
      <c r="DH983" s="8"/>
      <c r="DI983" s="8"/>
      <c r="DJ983" s="8"/>
      <c r="DK983" s="8"/>
      <c r="DL983" s="8"/>
      <c r="DM983" s="8"/>
      <c r="DN983" s="8"/>
      <c r="DO983" s="8"/>
      <c r="DP983" s="8"/>
      <c r="DQ983" s="8"/>
      <c r="DR983" s="8"/>
      <c r="DS983" s="8"/>
      <c r="DT983" s="8"/>
      <c r="DU983" s="8"/>
      <c r="DV983" s="8"/>
      <c r="DW983" s="8"/>
      <c r="DX983" s="8"/>
      <c r="DY983" s="8"/>
      <c r="DZ983" s="8"/>
      <c r="EA983" s="8"/>
      <c r="EB983" s="8"/>
      <c r="EC983" s="8"/>
      <c r="ED983" s="8"/>
      <c r="EE983" s="8"/>
      <c r="EF983" s="8"/>
      <c r="EG983" s="8"/>
      <c r="EH983" s="8"/>
      <c r="EI983" s="8"/>
      <c r="EJ983" s="8"/>
      <c r="EK983" s="8"/>
      <c r="EL983" s="8"/>
      <c r="EM983" s="8"/>
      <c r="EN983" s="8"/>
      <c r="EO983" s="8"/>
      <c r="EP983" s="8"/>
      <c r="EQ983" s="8"/>
      <c r="ER983" s="8"/>
      <c r="ES983" s="8"/>
      <c r="ET983" s="8"/>
      <c r="EU983" s="8"/>
      <c r="EV983" s="8"/>
      <c r="EW983" s="8"/>
      <c r="EX983" s="8"/>
      <c r="EY983" s="8"/>
      <c r="EZ983" s="8"/>
      <c r="FA983" s="8"/>
      <c r="FB983" s="8"/>
      <c r="FC983" s="8"/>
      <c r="FD983" s="8"/>
      <c r="FE983" s="8"/>
      <c r="FF983" s="8"/>
      <c r="FG983" s="8"/>
      <c r="FH983" s="8"/>
      <c r="FI983" s="8"/>
      <c r="FJ983" s="8"/>
    </row>
    <row r="984" spans="1:166" x14ac:dyDescent="0.25">
      <c r="A984" t="s">
        <v>149</v>
      </c>
      <c r="C984" s="6">
        <v>40263</v>
      </c>
      <c r="D984" s="5"/>
      <c r="E984" s="6"/>
      <c r="G984" s="5">
        <v>115</v>
      </c>
      <c r="H984" t="s">
        <v>117</v>
      </c>
      <c r="I984" s="7">
        <v>6.9</v>
      </c>
      <c r="J984">
        <v>750</v>
      </c>
      <c r="K984" s="5">
        <f t="shared" si="15"/>
        <v>193.23671497584542</v>
      </c>
      <c r="L984" s="5"/>
      <c r="M984" s="8"/>
      <c r="N984" s="8"/>
      <c r="O984" s="8"/>
      <c r="P984" s="8"/>
      <c r="Q984" s="5"/>
      <c r="R984" s="5"/>
      <c r="S984" s="5"/>
      <c r="T984" s="5"/>
      <c r="U984" s="5"/>
      <c r="V984" s="5"/>
      <c r="W984" s="5"/>
      <c r="X984" s="8"/>
      <c r="Y984" s="8"/>
      <c r="Z984" s="8"/>
      <c r="AA984" s="8"/>
      <c r="AB984" s="8"/>
      <c r="AC984" s="5"/>
      <c r="AD984" s="8"/>
      <c r="AE984" s="8"/>
      <c r="AF984" s="8"/>
      <c r="AG984" s="8"/>
      <c r="AH984" s="8"/>
      <c r="AI984" s="8"/>
      <c r="AJ984" s="5"/>
      <c r="AK984" s="8"/>
      <c r="AL984" s="8"/>
      <c r="AM984" s="8"/>
      <c r="AN984" s="8"/>
      <c r="AO984" s="8"/>
      <c r="AP984" s="8"/>
      <c r="AQ984" s="9"/>
      <c r="AR984" s="8"/>
      <c r="AS984" s="8"/>
      <c r="AT984" s="8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8"/>
      <c r="BJ984" s="5"/>
      <c r="BK984" s="5"/>
      <c r="BL984" s="5"/>
      <c r="BM984" s="8"/>
      <c r="BN984" s="8"/>
      <c r="BO984" s="7"/>
      <c r="BP984" s="5"/>
      <c r="BQ984" s="5"/>
      <c r="BR984" s="5"/>
      <c r="BS984" s="5"/>
      <c r="BT984" s="7"/>
      <c r="BU984" s="7"/>
      <c r="BV984" s="7"/>
      <c r="BW984" s="7"/>
      <c r="BX984" s="7"/>
      <c r="BY984" s="7"/>
      <c r="BZ984" s="7"/>
      <c r="CA984" s="5"/>
      <c r="CB984" s="5"/>
      <c r="CC984" s="5"/>
      <c r="CD984" s="5"/>
      <c r="CE984" s="5"/>
      <c r="CF984" s="5"/>
      <c r="CG984" s="5"/>
      <c r="CH984" s="5"/>
      <c r="CI984" s="5"/>
      <c r="CJ984" s="5">
        <v>5.6512497251337681</v>
      </c>
      <c r="CK984" s="8">
        <v>5.3172413793103441</v>
      </c>
      <c r="CL984" s="5"/>
      <c r="CM984" s="5"/>
      <c r="CN984" s="8"/>
      <c r="CO984" s="5"/>
      <c r="CP984" s="5"/>
      <c r="CQ984" s="5"/>
      <c r="CR984" s="8"/>
      <c r="CS984" s="8"/>
      <c r="CT984" s="8"/>
      <c r="CU984" s="8"/>
      <c r="CV984" s="8"/>
      <c r="CW984" s="8"/>
      <c r="CX984" s="8"/>
      <c r="CY984" s="8"/>
      <c r="CZ984" s="8"/>
      <c r="DA984" s="8"/>
      <c r="DB984" s="8"/>
      <c r="DC984" s="8"/>
      <c r="DD984" s="8"/>
      <c r="DE984" s="8"/>
      <c r="DF984" s="8"/>
      <c r="DG984" s="8"/>
      <c r="DH984" s="8"/>
      <c r="DI984" s="8"/>
      <c r="DJ984" s="8"/>
      <c r="DK984" s="8"/>
      <c r="DL984" s="8"/>
      <c r="DM984" s="8"/>
      <c r="DN984" s="8"/>
      <c r="DO984" s="8"/>
      <c r="DP984" s="8"/>
      <c r="DQ984" s="8"/>
      <c r="DR984" s="8"/>
      <c r="DS984" s="8"/>
      <c r="DT984" s="8"/>
      <c r="DU984" s="8"/>
      <c r="DV984" s="8"/>
      <c r="DW984" s="8"/>
      <c r="DX984" s="8"/>
      <c r="DY984" s="8"/>
      <c r="DZ984" s="8"/>
      <c r="EA984" s="8"/>
      <c r="EB984" s="8"/>
      <c r="EC984" s="8"/>
      <c r="ED984" s="8"/>
      <c r="EE984" s="8"/>
      <c r="EF984" s="8"/>
      <c r="EG984" s="8"/>
      <c r="EH984" s="8"/>
      <c r="EI984" s="8"/>
      <c r="EJ984" s="8"/>
      <c r="EK984" s="8"/>
      <c r="EL984" s="8"/>
      <c r="EM984" s="8"/>
      <c r="EN984" s="8"/>
      <c r="EO984" s="8"/>
      <c r="EP984" s="8"/>
      <c r="EQ984" s="8"/>
      <c r="ER984" s="8"/>
      <c r="ES984" s="8"/>
      <c r="ET984" s="8"/>
      <c r="EU984" s="8"/>
      <c r="EV984" s="8"/>
      <c r="EW984" s="8"/>
      <c r="EX984" s="8"/>
      <c r="EY984" s="8"/>
      <c r="EZ984" s="8"/>
      <c r="FA984" s="8"/>
      <c r="FB984" s="8"/>
      <c r="FC984" s="8"/>
      <c r="FD984" s="8"/>
      <c r="FE984" s="8"/>
      <c r="FF984" s="8"/>
      <c r="FG984" s="8"/>
      <c r="FH984" s="8"/>
      <c r="FI984" s="8"/>
      <c r="FJ984" s="8"/>
    </row>
    <row r="985" spans="1:166" x14ac:dyDescent="0.25">
      <c r="A985" t="s">
        <v>149</v>
      </c>
      <c r="C985" s="6">
        <v>40269</v>
      </c>
      <c r="D985" s="5"/>
      <c r="E985" s="6"/>
      <c r="G985" s="5">
        <v>121</v>
      </c>
      <c r="H985" t="s">
        <v>117</v>
      </c>
      <c r="I985" s="7">
        <v>6.9</v>
      </c>
      <c r="J985">
        <v>750</v>
      </c>
      <c r="K985" s="5">
        <f t="shared" si="15"/>
        <v>193.23671497584542</v>
      </c>
      <c r="L985" s="5"/>
      <c r="M985" s="8"/>
      <c r="N985" s="8"/>
      <c r="O985" s="8"/>
      <c r="P985" s="8"/>
      <c r="Q985" s="5"/>
      <c r="R985" s="5"/>
      <c r="S985" s="5"/>
      <c r="T985" s="5"/>
      <c r="U985" s="5"/>
      <c r="V985" s="5"/>
      <c r="W985" s="5"/>
      <c r="X985" s="8"/>
      <c r="Y985" s="8"/>
      <c r="Z985" s="8"/>
      <c r="AA985" s="8"/>
      <c r="AB985" s="8"/>
      <c r="AC985" s="5"/>
      <c r="AD985" s="8"/>
      <c r="AE985" s="8"/>
      <c r="AF985" s="8"/>
      <c r="AG985" s="8"/>
      <c r="AH985" s="8"/>
      <c r="AI985" s="8"/>
      <c r="AJ985" s="5"/>
      <c r="AK985" s="8"/>
      <c r="AL985" s="8"/>
      <c r="AM985" s="8"/>
      <c r="AN985" s="8"/>
      <c r="AO985" s="8"/>
      <c r="AP985" s="8"/>
      <c r="AQ985" s="9"/>
      <c r="AR985" s="8"/>
      <c r="AS985" s="8"/>
      <c r="AT985" s="8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8"/>
      <c r="BJ985" s="5"/>
      <c r="BK985" s="5"/>
      <c r="BL985" s="5"/>
      <c r="BM985" s="8"/>
      <c r="BN985" s="8"/>
      <c r="BO985" s="7"/>
      <c r="BP985" s="5"/>
      <c r="BQ985" s="5"/>
      <c r="BR985" s="5"/>
      <c r="BS985" s="5"/>
      <c r="BT985" s="7"/>
      <c r="BU985" s="7"/>
      <c r="BV985" s="7"/>
      <c r="BW985" s="7"/>
      <c r="BX985" s="7"/>
      <c r="BY985" s="7"/>
      <c r="BZ985" s="7"/>
      <c r="CA985" s="5"/>
      <c r="CB985" s="5"/>
      <c r="CC985" s="5"/>
      <c r="CD985" s="5"/>
      <c r="CE985" s="5"/>
      <c r="CF985" s="5"/>
      <c r="CG985" s="5"/>
      <c r="CH985" s="5"/>
      <c r="CI985" s="5"/>
      <c r="CJ985" s="5">
        <v>16.658726086637838</v>
      </c>
      <c r="CK985" s="8">
        <v>5.2692982456140358</v>
      </c>
      <c r="CL985" s="5"/>
      <c r="CM985" s="5"/>
      <c r="CN985" s="8"/>
      <c r="CO985" s="5"/>
      <c r="CP985" s="5"/>
      <c r="CQ985" s="5"/>
      <c r="CR985" s="8"/>
      <c r="CS985" s="8"/>
      <c r="CT985" s="8"/>
      <c r="CU985" s="8"/>
      <c r="CV985" s="8"/>
      <c r="CW985" s="8"/>
      <c r="CX985" s="8"/>
      <c r="CY985" s="8"/>
      <c r="CZ985" s="8"/>
      <c r="DA985" s="8"/>
      <c r="DB985" s="8"/>
      <c r="DC985" s="8"/>
      <c r="DD985" s="8"/>
      <c r="DE985" s="8"/>
      <c r="DF985" s="8"/>
      <c r="DG985" s="8"/>
      <c r="DH985" s="8"/>
      <c r="DI985" s="8"/>
      <c r="DJ985" s="8"/>
      <c r="DK985" s="8"/>
      <c r="DL985" s="8"/>
      <c r="DM985" s="8"/>
      <c r="DN985" s="8"/>
      <c r="DO985" s="8"/>
      <c r="DP985" s="8"/>
      <c r="DQ985" s="8"/>
      <c r="DR985" s="8"/>
      <c r="DS985" s="8"/>
      <c r="DT985" s="8"/>
      <c r="DU985" s="8"/>
      <c r="DV985" s="8"/>
      <c r="DW985" s="8"/>
      <c r="DX985" s="8"/>
      <c r="DY985" s="8"/>
      <c r="DZ985" s="8"/>
      <c r="EA985" s="8"/>
      <c r="EB985" s="8"/>
      <c r="EC985" s="8"/>
      <c r="ED985" s="8"/>
      <c r="EE985" s="8"/>
      <c r="EF985" s="8"/>
      <c r="EG985" s="8"/>
      <c r="EH985" s="8"/>
      <c r="EI985" s="8"/>
      <c r="EJ985" s="8"/>
      <c r="EK985" s="8"/>
      <c r="EL985" s="8"/>
      <c r="EM985" s="8"/>
      <c r="EN985" s="8"/>
      <c r="EO985" s="8"/>
      <c r="EP985" s="8"/>
      <c r="EQ985" s="8"/>
      <c r="ER985" s="8"/>
      <c r="ES985" s="8"/>
      <c r="ET985" s="8"/>
      <c r="EU985" s="8"/>
      <c r="EV985" s="8"/>
      <c r="EW985" s="8"/>
      <c r="EX985" s="8"/>
      <c r="EY985" s="8"/>
      <c r="EZ985" s="8"/>
      <c r="FA985" s="8"/>
      <c r="FB985" s="8"/>
      <c r="FC985" s="8"/>
      <c r="FD985" s="8"/>
      <c r="FE985" s="8"/>
      <c r="FF985" s="8"/>
      <c r="FG985" s="8"/>
      <c r="FH985" s="8"/>
      <c r="FI985" s="8"/>
      <c r="FJ985" s="8"/>
    </row>
    <row r="986" spans="1:166" x14ac:dyDescent="0.25">
      <c r="A986" t="s">
        <v>149</v>
      </c>
      <c r="C986" s="6">
        <v>40277</v>
      </c>
      <c r="D986" s="5"/>
      <c r="E986" s="6"/>
      <c r="G986" s="5">
        <v>129</v>
      </c>
      <c r="H986" t="s">
        <v>117</v>
      </c>
      <c r="I986" s="7">
        <v>6.9</v>
      </c>
      <c r="J986">
        <v>750</v>
      </c>
      <c r="K986" s="5">
        <f t="shared" si="15"/>
        <v>193.23671497584542</v>
      </c>
      <c r="L986" s="5"/>
      <c r="M986" s="8"/>
      <c r="N986" s="8"/>
      <c r="O986" s="8"/>
      <c r="P986" s="8"/>
      <c r="Q986" s="5"/>
      <c r="R986" s="5"/>
      <c r="S986" s="5"/>
      <c r="T986" s="5"/>
      <c r="U986" s="5"/>
      <c r="V986" s="5"/>
      <c r="W986" s="5"/>
      <c r="X986" s="8"/>
      <c r="Y986" s="8"/>
      <c r="Z986" s="8"/>
      <c r="AA986" s="8"/>
      <c r="AB986" s="8"/>
      <c r="AC986" s="5"/>
      <c r="AD986" s="8"/>
      <c r="AE986" s="8"/>
      <c r="AF986" s="8"/>
      <c r="AG986" s="8"/>
      <c r="AH986" s="8"/>
      <c r="AI986" s="8"/>
      <c r="AJ986" s="5"/>
      <c r="AK986" s="8"/>
      <c r="AL986" s="8"/>
      <c r="AM986" s="8"/>
      <c r="AN986" s="8"/>
      <c r="AO986" s="8"/>
      <c r="AP986" s="8"/>
      <c r="AQ986" s="9"/>
      <c r="AR986" s="8"/>
      <c r="AS986" s="8"/>
      <c r="AT986" s="8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8"/>
      <c r="BJ986" s="5"/>
      <c r="BK986" s="5"/>
      <c r="BL986" s="5"/>
      <c r="BM986" s="8"/>
      <c r="BN986" s="8"/>
      <c r="BO986" s="7"/>
      <c r="BP986" s="5"/>
      <c r="BQ986" s="5"/>
      <c r="BR986" s="5"/>
      <c r="BS986" s="5"/>
      <c r="BT986" s="7"/>
      <c r="BU986" s="7"/>
      <c r="BV986" s="7"/>
      <c r="BW986" s="7"/>
      <c r="BX986" s="7"/>
      <c r="BY986" s="7"/>
      <c r="BZ986" s="7"/>
      <c r="CA986" s="5"/>
      <c r="CB986" s="5"/>
      <c r="CC986" s="5"/>
      <c r="CD986" s="5"/>
      <c r="CE986" s="5"/>
      <c r="CF986" s="5"/>
      <c r="CG986" s="5"/>
      <c r="CH986" s="5"/>
      <c r="CI986" s="5"/>
      <c r="CJ986" s="5">
        <v>41.873121747416256</v>
      </c>
      <c r="CK986" s="8">
        <v>4.7285223367697595</v>
      </c>
      <c r="CL986" s="5"/>
      <c r="CM986" s="5"/>
      <c r="CN986" s="8"/>
      <c r="CO986" s="5"/>
      <c r="CP986" s="5"/>
      <c r="CQ986" s="5"/>
      <c r="CR986" s="8"/>
      <c r="CS986" s="8"/>
      <c r="CT986" s="8"/>
      <c r="CU986" s="8"/>
      <c r="CV986" s="8"/>
      <c r="CW986" s="8"/>
      <c r="CX986" s="8"/>
      <c r="CY986" s="8"/>
      <c r="CZ986" s="8"/>
      <c r="DA986" s="8"/>
      <c r="DB986" s="8"/>
      <c r="DC986" s="8"/>
      <c r="DD986" s="8"/>
      <c r="DE986" s="8"/>
      <c r="DF986" s="8"/>
      <c r="DG986" s="8"/>
      <c r="DH986" s="8"/>
      <c r="DI986" s="8"/>
      <c r="DJ986" s="8"/>
      <c r="DK986" s="8"/>
      <c r="DL986" s="8"/>
      <c r="DM986" s="8"/>
      <c r="DN986" s="8"/>
      <c r="DO986" s="8"/>
      <c r="DP986" s="8"/>
      <c r="DQ986" s="8"/>
      <c r="DR986" s="8"/>
      <c r="DS986" s="8"/>
      <c r="DT986" s="8"/>
      <c r="DU986" s="8"/>
      <c r="DV986" s="8"/>
      <c r="DW986" s="8"/>
      <c r="DX986" s="8"/>
      <c r="DY986" s="8"/>
      <c r="DZ986" s="8"/>
      <c r="EA986" s="8"/>
      <c r="EB986" s="8"/>
      <c r="EC986" s="8"/>
      <c r="ED986" s="8"/>
      <c r="EE986" s="8"/>
      <c r="EF986" s="8"/>
      <c r="EG986" s="8"/>
      <c r="EH986" s="8"/>
      <c r="EI986" s="8"/>
      <c r="EJ986" s="8"/>
      <c r="EK986" s="8"/>
      <c r="EL986" s="8"/>
      <c r="EM986" s="8"/>
      <c r="EN986" s="8"/>
      <c r="EO986" s="8"/>
      <c r="EP986" s="8"/>
      <c r="EQ986" s="8"/>
      <c r="ER986" s="8"/>
      <c r="ES986" s="8"/>
      <c r="ET986" s="8"/>
      <c r="EU986" s="8"/>
      <c r="EV986" s="8"/>
      <c r="EW986" s="8"/>
      <c r="EX986" s="8"/>
      <c r="EY986" s="8"/>
      <c r="EZ986" s="8"/>
      <c r="FA986" s="8"/>
      <c r="FB986" s="8"/>
      <c r="FC986" s="8"/>
      <c r="FD986" s="8"/>
      <c r="FE986" s="8"/>
      <c r="FF986" s="8"/>
      <c r="FG986" s="8"/>
      <c r="FH986" s="8"/>
      <c r="FI986" s="8"/>
      <c r="FJ986" s="8"/>
    </row>
    <row r="987" spans="1:166" x14ac:dyDescent="0.25">
      <c r="A987" t="s">
        <v>149</v>
      </c>
      <c r="C987" s="6">
        <v>40283</v>
      </c>
      <c r="D987" s="5"/>
      <c r="E987" s="6"/>
      <c r="F987" s="14"/>
      <c r="G987" s="5">
        <v>135</v>
      </c>
      <c r="H987" t="s">
        <v>117</v>
      </c>
      <c r="I987" s="7">
        <v>6.9</v>
      </c>
      <c r="J987">
        <v>750</v>
      </c>
      <c r="K987" s="5">
        <f t="shared" si="15"/>
        <v>193.23671497584542</v>
      </c>
      <c r="L987" s="5"/>
      <c r="M987" s="8"/>
      <c r="N987" s="8"/>
      <c r="O987" s="8"/>
      <c r="P987" s="8"/>
      <c r="Q987" s="5"/>
      <c r="R987" s="5"/>
      <c r="S987" s="5"/>
      <c r="T987" s="5"/>
      <c r="U987" s="5"/>
      <c r="V987" s="5"/>
      <c r="W987" s="5"/>
      <c r="X987" s="8"/>
      <c r="Y987" s="8"/>
      <c r="Z987" s="8"/>
      <c r="AA987" s="8"/>
      <c r="AB987" s="8"/>
      <c r="AC987" s="5">
        <v>630.91250891379207</v>
      </c>
      <c r="AD987" s="8"/>
      <c r="AE987" s="8"/>
      <c r="AF987" s="8"/>
      <c r="AG987" s="8"/>
      <c r="AH987" s="8"/>
      <c r="AI987" s="8"/>
      <c r="AJ987" s="5">
        <v>191.89197103395534</v>
      </c>
      <c r="AK987" s="8">
        <v>2.7305639441844525</v>
      </c>
      <c r="AL987" s="8"/>
      <c r="AM987" s="8"/>
      <c r="AN987" s="8"/>
      <c r="AO987" s="8"/>
      <c r="AP987" s="8"/>
      <c r="AQ987" s="9">
        <f>AK987/AJ987</f>
        <v>1.4229693558680881E-2</v>
      </c>
      <c r="AR987" s="8"/>
      <c r="AS987" s="8"/>
      <c r="AT987" s="8"/>
      <c r="AU987" s="5">
        <v>0</v>
      </c>
      <c r="AV987" s="5"/>
      <c r="AW987" s="5"/>
      <c r="AX987" s="5"/>
      <c r="AY987" s="5">
        <v>166.82650400433283</v>
      </c>
      <c r="AZ987" s="5"/>
      <c r="BA987" s="5"/>
      <c r="BB987" s="5"/>
      <c r="BC987" s="5"/>
      <c r="BD987" s="5"/>
      <c r="BE987" s="5"/>
      <c r="BF987" s="5">
        <v>9.8542549248618521</v>
      </c>
      <c r="BG987" s="5">
        <v>351.26044788695117</v>
      </c>
      <c r="BH987" s="5">
        <v>527.94120681614584</v>
      </c>
      <c r="BI987" s="8"/>
      <c r="BJ987" s="5"/>
      <c r="BK987" s="5">
        <f>AC987+AJ987+BH987</f>
        <v>1350.7456867638932</v>
      </c>
      <c r="BL987" s="5"/>
      <c r="BM987" s="8">
        <f>BH987/BK987</f>
        <v>0.39085166955519479</v>
      </c>
      <c r="BN987" s="8"/>
      <c r="BO987" s="7"/>
      <c r="BP987" s="5"/>
      <c r="BQ987" s="5"/>
      <c r="BR987" s="5"/>
      <c r="BS987" s="5"/>
      <c r="BT987" s="7"/>
      <c r="BU987" s="7"/>
      <c r="BV987" s="7"/>
      <c r="BW987" s="7"/>
      <c r="BX987" s="8">
        <f>AC987/BK987</f>
        <v>0.46708460008140223</v>
      </c>
      <c r="BY987" s="8">
        <f>AJ987/BK987</f>
        <v>0.142063730363403</v>
      </c>
      <c r="BZ987" s="8">
        <f>BH987/BK987</f>
        <v>0.39085166955519479</v>
      </c>
      <c r="CA987" s="5">
        <f>CB987+CC987+CD987+CI987</f>
        <v>139.28255180104836</v>
      </c>
      <c r="CB987" s="5">
        <v>0</v>
      </c>
      <c r="CC987" s="5">
        <v>48.61514164270546</v>
      </c>
      <c r="CD987" s="5">
        <v>66.055378584145757</v>
      </c>
      <c r="CE987" s="5"/>
      <c r="CF987" s="5"/>
      <c r="CG987" s="5"/>
      <c r="CH987" s="5"/>
      <c r="CI987" s="5">
        <v>24.61203157419715</v>
      </c>
      <c r="CJ987" s="5"/>
      <c r="CK987" s="8"/>
      <c r="CL987" s="5"/>
      <c r="CM987" s="5"/>
      <c r="CN987" s="8"/>
      <c r="CO987" s="5"/>
      <c r="CP987" s="5"/>
      <c r="CQ987" s="5"/>
      <c r="CR987" s="8"/>
      <c r="CS987" s="8"/>
      <c r="CT987" s="8"/>
      <c r="CU987" s="8"/>
      <c r="CV987" s="8"/>
      <c r="CW987" s="8"/>
      <c r="CX987" s="8"/>
      <c r="CY987" s="8"/>
      <c r="CZ987" s="8"/>
      <c r="DA987" s="8"/>
      <c r="DB987" s="8"/>
      <c r="DC987" s="8"/>
      <c r="DD987" s="8"/>
      <c r="DE987" s="8"/>
      <c r="DF987" s="8"/>
      <c r="DG987" s="8"/>
      <c r="DH987" s="8"/>
      <c r="DI987" s="8"/>
      <c r="DJ987" s="8"/>
      <c r="DK987" s="8"/>
      <c r="DL987" s="8"/>
      <c r="DM987" s="8"/>
      <c r="DN987" s="8"/>
      <c r="DO987" s="8"/>
      <c r="DP987" s="8"/>
      <c r="DQ987" s="8"/>
      <c r="DR987" s="8"/>
      <c r="DS987" s="8"/>
      <c r="DT987" s="8"/>
      <c r="DU987" s="8"/>
      <c r="DV987" s="8"/>
      <c r="DW987" s="8"/>
      <c r="DX987" s="8"/>
      <c r="DY987" s="8"/>
      <c r="DZ987" s="8"/>
      <c r="EA987" s="8"/>
      <c r="EB987" s="8"/>
      <c r="EC987" s="8"/>
      <c r="ED987" s="8"/>
      <c r="EE987" s="8"/>
      <c r="EF987" s="8"/>
      <c r="EG987" s="8"/>
      <c r="EH987" s="8"/>
      <c r="EI987" s="8"/>
      <c r="EJ987" s="8"/>
      <c r="EK987" s="8"/>
      <c r="EL987" s="8"/>
      <c r="EM987" s="8"/>
      <c r="EN987" s="8"/>
      <c r="EO987" s="8"/>
      <c r="EP987" s="8"/>
      <c r="EQ987" s="8"/>
      <c r="ER987" s="8"/>
      <c r="ES987" s="8"/>
      <c r="ET987" s="8"/>
      <c r="EU987" s="8"/>
      <c r="EV987" s="8"/>
      <c r="EW987" s="8"/>
      <c r="EX987" s="8"/>
      <c r="EY987" s="8"/>
      <c r="EZ987" s="8"/>
      <c r="FA987" s="8"/>
      <c r="FB987" s="8"/>
      <c r="FC987" s="8"/>
      <c r="FD987" s="8"/>
      <c r="FE987" s="8"/>
      <c r="FF987" s="8"/>
      <c r="FG987" s="8"/>
      <c r="FH987" s="8"/>
      <c r="FI987" s="8"/>
      <c r="FJ987" s="8"/>
    </row>
    <row r="988" spans="1:166" x14ac:dyDescent="0.25">
      <c r="A988" t="s">
        <v>149</v>
      </c>
      <c r="C988" s="6">
        <v>40284</v>
      </c>
      <c r="D988" s="5"/>
      <c r="E988" s="6"/>
      <c r="G988" s="5">
        <v>136</v>
      </c>
      <c r="H988" t="s">
        <v>117</v>
      </c>
      <c r="I988" s="7">
        <v>6.9</v>
      </c>
      <c r="J988">
        <v>750</v>
      </c>
      <c r="K988" s="5">
        <f t="shared" si="15"/>
        <v>193.23671497584542</v>
      </c>
      <c r="L988" s="5"/>
      <c r="M988" s="8"/>
      <c r="N988" s="8"/>
      <c r="O988" s="8"/>
      <c r="P988" s="8"/>
      <c r="Q988" s="5"/>
      <c r="R988" s="5"/>
      <c r="S988" s="5"/>
      <c r="T988" s="5"/>
      <c r="U988" s="5"/>
      <c r="V988" s="5"/>
      <c r="W988" s="5"/>
      <c r="X988" s="8"/>
      <c r="Y988" s="8"/>
      <c r="Z988" s="8"/>
      <c r="AA988" s="8"/>
      <c r="AB988" s="8"/>
      <c r="AC988" s="5"/>
      <c r="AD988" s="8"/>
      <c r="AE988" s="8"/>
      <c r="AF988" s="8"/>
      <c r="AG988" s="8"/>
      <c r="AH988" s="8"/>
      <c r="AI988" s="8"/>
      <c r="AJ988" s="5"/>
      <c r="AK988" s="8"/>
      <c r="AL988" s="8"/>
      <c r="AM988" s="8"/>
      <c r="AN988" s="8"/>
      <c r="AO988" s="8"/>
      <c r="AP988" s="8"/>
      <c r="AQ988" s="9"/>
      <c r="AR988" s="8"/>
      <c r="AS988" s="8"/>
      <c r="AT988" s="8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8"/>
      <c r="BJ988" s="5"/>
      <c r="BK988" s="5"/>
      <c r="BL988" s="5"/>
      <c r="BM988" s="8"/>
      <c r="BN988" s="8"/>
      <c r="BO988" s="7"/>
      <c r="BP988" s="5"/>
      <c r="BQ988" s="5"/>
      <c r="BR988" s="5"/>
      <c r="BS988" s="5"/>
      <c r="BT988" s="7"/>
      <c r="BU988" s="7"/>
      <c r="BV988" s="7"/>
      <c r="BW988" s="7"/>
      <c r="BX988" s="7"/>
      <c r="BY988" s="7"/>
      <c r="BZ988" s="7"/>
      <c r="CA988" s="5"/>
      <c r="CB988" s="5"/>
      <c r="CC988" s="5"/>
      <c r="CD988" s="5"/>
      <c r="CE988" s="5"/>
      <c r="CF988" s="5"/>
      <c r="CG988" s="5"/>
      <c r="CH988" s="5"/>
      <c r="CI988" s="5"/>
      <c r="CJ988" s="5">
        <v>49.041633071905011</v>
      </c>
      <c r="CK988" s="8">
        <v>4.0750000000000002</v>
      </c>
      <c r="CL988" s="5"/>
      <c r="CM988" s="5"/>
      <c r="CN988" s="8"/>
      <c r="CO988" s="5"/>
      <c r="CP988" s="5"/>
      <c r="CQ988" s="5"/>
      <c r="CR988" s="8"/>
      <c r="CS988" s="8"/>
      <c r="CT988" s="8"/>
      <c r="CU988" s="8"/>
      <c r="CV988" s="8"/>
      <c r="CW988" s="8"/>
      <c r="CX988" s="8"/>
      <c r="CY988" s="8"/>
      <c r="CZ988" s="8"/>
      <c r="DA988" s="8"/>
      <c r="DB988" s="8"/>
      <c r="DC988" s="8"/>
      <c r="DD988" s="8"/>
      <c r="DE988" s="8"/>
      <c r="DF988" s="8"/>
      <c r="DG988" s="8"/>
      <c r="DH988" s="8"/>
      <c r="DI988" s="8"/>
      <c r="DJ988" s="8"/>
      <c r="DK988" s="8"/>
      <c r="DL988" s="8"/>
      <c r="DM988" s="8"/>
      <c r="DN988" s="8"/>
      <c r="DO988" s="8"/>
      <c r="DP988" s="8"/>
      <c r="DQ988" s="8"/>
      <c r="DR988" s="8"/>
      <c r="DS988" s="8"/>
      <c r="DT988" s="8"/>
      <c r="DU988" s="8"/>
      <c r="DV988" s="8"/>
      <c r="DW988" s="8"/>
      <c r="DX988" s="8"/>
      <c r="DY988" s="8"/>
      <c r="DZ988" s="8"/>
      <c r="EA988" s="8"/>
      <c r="EB988" s="8"/>
      <c r="EC988" s="8"/>
      <c r="ED988" s="8"/>
      <c r="EE988" s="8"/>
      <c r="EF988" s="8"/>
      <c r="EG988" s="8"/>
      <c r="EH988" s="8"/>
      <c r="EI988" s="8"/>
      <c r="EJ988" s="8"/>
      <c r="EK988" s="8"/>
      <c r="EL988" s="8"/>
      <c r="EM988" s="8"/>
      <c r="EN988" s="8"/>
      <c r="EO988" s="8"/>
      <c r="EP988" s="8"/>
      <c r="EQ988" s="8"/>
      <c r="ER988" s="8"/>
      <c r="ES988" s="8"/>
      <c r="ET988" s="8"/>
      <c r="EU988" s="8"/>
      <c r="EV988" s="8"/>
      <c r="EW988" s="8"/>
      <c r="EX988" s="8"/>
      <c r="EY988" s="8"/>
      <c r="EZ988" s="8"/>
      <c r="FA988" s="8"/>
      <c r="FB988" s="8"/>
      <c r="FC988" s="8"/>
      <c r="FD988" s="8"/>
      <c r="FE988" s="8"/>
      <c r="FF988" s="8"/>
      <c r="FG988" s="8"/>
      <c r="FH988" s="8"/>
      <c r="FI988" s="8"/>
      <c r="FJ988" s="8"/>
    </row>
    <row r="989" spans="1:166" x14ac:dyDescent="0.25">
      <c r="A989" t="s">
        <v>149</v>
      </c>
      <c r="C989" s="6">
        <v>40290</v>
      </c>
      <c r="D989" s="5"/>
      <c r="E989" s="6"/>
      <c r="G989" s="5">
        <v>142</v>
      </c>
      <c r="H989" t="s">
        <v>117</v>
      </c>
      <c r="I989" s="7">
        <v>6.9</v>
      </c>
      <c r="J989">
        <v>750</v>
      </c>
      <c r="K989" s="5">
        <f t="shared" si="15"/>
        <v>193.23671497584542</v>
      </c>
      <c r="L989" s="5"/>
      <c r="M989" s="8"/>
      <c r="N989" s="8"/>
      <c r="O989" s="8"/>
      <c r="P989" s="8"/>
      <c r="Q989" s="5"/>
      <c r="R989" s="5"/>
      <c r="S989" s="5"/>
      <c r="T989" s="5"/>
      <c r="U989" s="5"/>
      <c r="V989" s="5"/>
      <c r="W989" s="5"/>
      <c r="X989" s="8"/>
      <c r="Y989" s="8"/>
      <c r="Z989" s="8"/>
      <c r="AA989" s="8"/>
      <c r="AB989" s="8"/>
      <c r="AC989" s="5"/>
      <c r="AD989" s="8"/>
      <c r="AE989" s="8"/>
      <c r="AF989" s="8"/>
      <c r="AG989" s="8"/>
      <c r="AH989" s="8"/>
      <c r="AI989" s="8"/>
      <c r="AJ989" s="5"/>
      <c r="AK989" s="8"/>
      <c r="AL989" s="8"/>
      <c r="AM989" s="8"/>
      <c r="AN989" s="8"/>
      <c r="AO989" s="8"/>
      <c r="AP989" s="8"/>
      <c r="AQ989" s="9"/>
      <c r="AR989" s="8"/>
      <c r="AS989" s="8"/>
      <c r="AT989" s="8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8"/>
      <c r="BJ989" s="5"/>
      <c r="BK989" s="5"/>
      <c r="BL989" s="5"/>
      <c r="BM989" s="8"/>
      <c r="BN989" s="8"/>
      <c r="BO989" s="7"/>
      <c r="BP989" s="5"/>
      <c r="BQ989" s="5"/>
      <c r="BR989" s="5"/>
      <c r="BS989" s="5"/>
      <c r="BT989" s="7"/>
      <c r="BU989" s="7"/>
      <c r="BV989" s="7"/>
      <c r="BW989" s="7"/>
      <c r="BX989" s="7"/>
      <c r="BY989" s="7"/>
      <c r="BZ989" s="7"/>
      <c r="CA989" s="5"/>
      <c r="CB989" s="5"/>
      <c r="CC989" s="5"/>
      <c r="CD989" s="5"/>
      <c r="CE989" s="5"/>
      <c r="CF989" s="5"/>
      <c r="CG989" s="5"/>
      <c r="CH989" s="5"/>
      <c r="CI989" s="5"/>
      <c r="CJ989" s="5">
        <v>50.164919739060323</v>
      </c>
      <c r="CK989" s="8">
        <v>5.1083333333333334</v>
      </c>
      <c r="CL989" s="5"/>
      <c r="CM989" s="5"/>
      <c r="CN989" s="8"/>
      <c r="CO989" s="5"/>
      <c r="CP989" s="5"/>
      <c r="CQ989" s="5"/>
      <c r="CR989" s="8"/>
      <c r="CS989" s="8"/>
      <c r="CT989" s="8"/>
      <c r="CU989" s="8"/>
      <c r="CV989" s="8"/>
      <c r="CW989" s="8"/>
      <c r="CX989" s="8"/>
      <c r="CY989" s="8"/>
      <c r="CZ989" s="8"/>
      <c r="DA989" s="8"/>
      <c r="DB989" s="8"/>
      <c r="DC989" s="8"/>
      <c r="DD989" s="8"/>
      <c r="DE989" s="8"/>
      <c r="DF989" s="8"/>
      <c r="DG989" s="8"/>
      <c r="DH989" s="8"/>
      <c r="DI989" s="8"/>
      <c r="DJ989" s="8"/>
      <c r="DK989" s="8"/>
      <c r="DL989" s="8"/>
      <c r="DM989" s="8"/>
      <c r="DN989" s="8"/>
      <c r="DO989" s="8"/>
      <c r="DP989" s="8"/>
      <c r="DQ989" s="8"/>
      <c r="DR989" s="8"/>
      <c r="DS989" s="8"/>
      <c r="DT989" s="8"/>
      <c r="DU989" s="8"/>
      <c r="DV989" s="8"/>
      <c r="DW989" s="8"/>
      <c r="DX989" s="8"/>
      <c r="DY989" s="8"/>
      <c r="DZ989" s="8"/>
      <c r="EA989" s="8"/>
      <c r="EB989" s="8"/>
      <c r="EC989" s="8"/>
      <c r="ED989" s="8"/>
      <c r="EE989" s="8"/>
      <c r="EF989" s="8"/>
      <c r="EG989" s="8"/>
      <c r="EH989" s="8"/>
      <c r="EI989" s="8"/>
      <c r="EJ989" s="8"/>
      <c r="EK989" s="8"/>
      <c r="EL989" s="8"/>
      <c r="EM989" s="8"/>
      <c r="EN989" s="8"/>
      <c r="EO989" s="8"/>
      <c r="EP989" s="8"/>
      <c r="EQ989" s="8"/>
      <c r="ER989" s="8"/>
      <c r="ES989" s="8"/>
      <c r="ET989" s="8"/>
      <c r="EU989" s="8"/>
      <c r="EV989" s="8"/>
      <c r="EW989" s="8"/>
      <c r="EX989" s="8"/>
      <c r="EY989" s="8"/>
      <c r="EZ989" s="8"/>
      <c r="FA989" s="8"/>
      <c r="FB989" s="8"/>
      <c r="FC989" s="8"/>
      <c r="FD989" s="8"/>
      <c r="FE989" s="8"/>
      <c r="FF989" s="8"/>
      <c r="FG989" s="8"/>
      <c r="FH989" s="8"/>
      <c r="FI989" s="8"/>
      <c r="FJ989" s="8"/>
    </row>
    <row r="990" spans="1:166" x14ac:dyDescent="0.25">
      <c r="A990" t="s">
        <v>149</v>
      </c>
      <c r="C990" s="6">
        <v>40298</v>
      </c>
      <c r="D990" s="5">
        <v>9</v>
      </c>
      <c r="E990" s="6" t="s">
        <v>207</v>
      </c>
      <c r="F990" t="s">
        <v>15</v>
      </c>
      <c r="G990" s="5">
        <v>150</v>
      </c>
      <c r="H990" t="s">
        <v>117</v>
      </c>
      <c r="I990" s="7">
        <v>6.9</v>
      </c>
      <c r="J990">
        <v>750</v>
      </c>
      <c r="K990" s="5">
        <f t="shared" si="15"/>
        <v>193.23671497584542</v>
      </c>
      <c r="L990" s="5"/>
      <c r="M990" s="8"/>
      <c r="N990" s="8"/>
      <c r="O990" s="8"/>
      <c r="P990" s="8"/>
      <c r="Q990" s="5"/>
      <c r="R990" s="5"/>
      <c r="S990" s="5"/>
      <c r="T990" s="5"/>
      <c r="U990" s="5"/>
      <c r="V990" s="5">
        <v>150</v>
      </c>
      <c r="W990" s="5"/>
      <c r="X990" s="8"/>
      <c r="Y990" s="8"/>
      <c r="Z990" s="8"/>
      <c r="AA990" s="8"/>
      <c r="AB990" s="8"/>
      <c r="AC990" s="5"/>
      <c r="AD990" s="8"/>
      <c r="AE990" s="8"/>
      <c r="AF990" s="8"/>
      <c r="AG990" s="8"/>
      <c r="AH990" s="8"/>
      <c r="AI990" s="8"/>
      <c r="AJ990" s="5"/>
      <c r="AK990" s="8"/>
      <c r="AL990" s="8"/>
      <c r="AM990" s="8"/>
      <c r="AN990" s="8"/>
      <c r="AO990" s="8"/>
      <c r="AP990" s="8"/>
      <c r="AQ990" s="9"/>
      <c r="AR990" s="8"/>
      <c r="AS990" s="8"/>
      <c r="AT990" s="8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8"/>
      <c r="BJ990" s="5"/>
      <c r="BK990" s="5"/>
      <c r="BL990" s="5"/>
      <c r="BM990" s="8"/>
      <c r="BN990" s="8"/>
      <c r="BO990" s="7"/>
      <c r="BP990" s="5"/>
      <c r="BQ990" s="5"/>
      <c r="BR990" s="5"/>
      <c r="BS990" s="5"/>
      <c r="BT990" s="7"/>
      <c r="BU990" s="7"/>
      <c r="BV990" s="7"/>
      <c r="BW990" s="7"/>
      <c r="BX990" s="7"/>
      <c r="BY990" s="7"/>
      <c r="BZ990" s="7"/>
      <c r="CA990" s="5"/>
      <c r="CB990" s="5"/>
      <c r="CC990" s="5"/>
      <c r="CD990" s="5"/>
      <c r="CE990" s="5"/>
      <c r="CF990" s="5"/>
      <c r="CG990" s="5"/>
      <c r="CH990" s="5"/>
      <c r="CI990" s="5"/>
      <c r="CJ990" s="5">
        <v>60.327640548266515</v>
      </c>
      <c r="CK990" s="8">
        <v>5.2320754716981135</v>
      </c>
      <c r="CL990" s="5"/>
      <c r="CM990" s="5"/>
      <c r="CN990" s="8"/>
      <c r="CO990" s="5"/>
      <c r="CP990" s="5"/>
      <c r="CQ990" s="5"/>
      <c r="CR990" s="8"/>
      <c r="CS990" s="8"/>
      <c r="CT990" s="8"/>
      <c r="CU990" s="8"/>
      <c r="CV990" s="8"/>
      <c r="CW990" s="8"/>
      <c r="CX990" s="8"/>
      <c r="CY990" s="8"/>
      <c r="CZ990" s="8"/>
      <c r="DA990" s="8"/>
      <c r="DB990" s="8"/>
      <c r="DC990" s="8"/>
      <c r="DD990" s="8"/>
      <c r="DE990" s="8"/>
      <c r="DF990" s="8"/>
      <c r="DG990" s="8"/>
      <c r="DH990" s="8"/>
      <c r="DI990" s="8"/>
      <c r="DJ990" s="8"/>
      <c r="DK990" s="8"/>
      <c r="DL990" s="8"/>
      <c r="DM990" s="8"/>
      <c r="DN990" s="8"/>
      <c r="DO990" s="8"/>
      <c r="DP990" s="8"/>
      <c r="DQ990" s="8"/>
      <c r="DR990" s="8"/>
      <c r="DS990" s="8"/>
      <c r="DT990" s="8"/>
      <c r="DU990" s="8"/>
      <c r="DV990" s="8"/>
      <c r="DW990" s="8"/>
      <c r="DX990" s="8"/>
      <c r="DY990" s="8"/>
      <c r="DZ990" s="8"/>
      <c r="EA990" s="8"/>
      <c r="EB990" s="8"/>
      <c r="EC990" s="8"/>
      <c r="ED990" s="8"/>
      <c r="EE990" s="8"/>
      <c r="EF990" s="8"/>
      <c r="EG990" s="8"/>
      <c r="EH990" s="8"/>
      <c r="EI990" s="8"/>
      <c r="EJ990" s="8"/>
      <c r="EK990" s="8"/>
      <c r="EL990" s="8"/>
      <c r="EM990" s="8"/>
      <c r="EN990" s="8"/>
      <c r="EO990" s="8"/>
      <c r="EP990" s="8"/>
      <c r="EQ990" s="8"/>
      <c r="ER990" s="8"/>
      <c r="ES990" s="8"/>
      <c r="ET990" s="8"/>
      <c r="EU990" s="8"/>
      <c r="EV990" s="8"/>
      <c r="EW990" s="8"/>
      <c r="EX990" s="8"/>
      <c r="EY990" s="8"/>
      <c r="EZ990" s="8"/>
      <c r="FA990" s="8"/>
      <c r="FB990" s="8"/>
      <c r="FC990" s="8"/>
      <c r="FD990" s="8"/>
      <c r="FE990" s="8"/>
      <c r="FF990" s="8"/>
      <c r="FG990" s="8"/>
      <c r="FH990" s="8"/>
      <c r="FI990" s="8"/>
      <c r="FJ990" s="8"/>
    </row>
    <row r="991" spans="1:166" x14ac:dyDescent="0.25">
      <c r="A991" t="s">
        <v>149</v>
      </c>
      <c r="C991" s="6">
        <v>40305</v>
      </c>
      <c r="D991" s="5"/>
      <c r="E991" s="6"/>
      <c r="G991" s="5">
        <v>157</v>
      </c>
      <c r="H991" t="s">
        <v>117</v>
      </c>
      <c r="I991" s="7">
        <v>6.9</v>
      </c>
      <c r="J991">
        <v>750</v>
      </c>
      <c r="K991" s="5">
        <f t="shared" si="15"/>
        <v>193.23671497584542</v>
      </c>
      <c r="L991" s="5"/>
      <c r="M991" s="8"/>
      <c r="N991" s="8"/>
      <c r="O991" s="8"/>
      <c r="P991" s="8"/>
      <c r="Q991" s="5"/>
      <c r="R991" s="5"/>
      <c r="S991" s="5"/>
      <c r="T991" s="5"/>
      <c r="U991" s="5"/>
      <c r="V991" s="5"/>
      <c r="W991" s="5"/>
      <c r="X991" s="8"/>
      <c r="Y991" s="8"/>
      <c r="Z991" s="8"/>
      <c r="AA991" s="8"/>
      <c r="AB991" s="8"/>
      <c r="AC991" s="5"/>
      <c r="AD991" s="8"/>
      <c r="AE991" s="8"/>
      <c r="AF991" s="8"/>
      <c r="AG991" s="8"/>
      <c r="AH991" s="8"/>
      <c r="AI991" s="8"/>
      <c r="AJ991" s="5"/>
      <c r="AK991" s="8"/>
      <c r="AL991" s="8"/>
      <c r="AM991" s="8"/>
      <c r="AN991" s="8"/>
      <c r="AO991" s="8"/>
      <c r="AP991" s="8"/>
      <c r="AQ991" s="9"/>
      <c r="AR991" s="8"/>
      <c r="AS991" s="8"/>
      <c r="AT991" s="8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8"/>
      <c r="BJ991" s="5"/>
      <c r="BK991" s="5"/>
      <c r="BL991" s="5"/>
      <c r="BM991" s="8"/>
      <c r="BN991" s="8"/>
      <c r="BO991" s="7"/>
      <c r="BP991" s="5"/>
      <c r="BQ991" s="5"/>
      <c r="BR991" s="5"/>
      <c r="BS991" s="5"/>
      <c r="BT991" s="7"/>
      <c r="BU991" s="7"/>
      <c r="BV991" s="7"/>
      <c r="BW991" s="7"/>
      <c r="BX991" s="7"/>
      <c r="BY991" s="7"/>
      <c r="BZ991" s="7"/>
      <c r="CA991" s="5"/>
      <c r="CB991" s="5"/>
      <c r="CC991" s="5"/>
      <c r="CD991" s="5"/>
      <c r="CE991" s="5"/>
      <c r="CF991" s="5"/>
      <c r="CG991" s="5"/>
      <c r="CH991" s="5"/>
      <c r="CI991" s="5"/>
      <c r="CJ991" s="5">
        <v>63.395147694788534</v>
      </c>
      <c r="CK991" s="8">
        <v>4.405263157894737</v>
      </c>
      <c r="CL991" s="5"/>
      <c r="CM991" s="5"/>
      <c r="CN991" s="8"/>
      <c r="CO991" s="5"/>
      <c r="CP991" s="5"/>
      <c r="CQ991" s="5"/>
      <c r="CR991" s="8"/>
      <c r="CS991" s="8"/>
      <c r="CT991" s="8"/>
      <c r="CU991" s="8"/>
      <c r="CV991" s="8"/>
      <c r="CW991" s="8"/>
      <c r="CX991" s="8"/>
      <c r="CY991" s="8"/>
      <c r="CZ991" s="8"/>
      <c r="DA991" s="8"/>
      <c r="DB991" s="8"/>
      <c r="DC991" s="8"/>
      <c r="DD991" s="8"/>
      <c r="DE991" s="8"/>
      <c r="DF991" s="8"/>
      <c r="DG991" s="8"/>
      <c r="DH991" s="8"/>
      <c r="DI991" s="8"/>
      <c r="DJ991" s="8"/>
      <c r="DK991" s="8"/>
      <c r="DL991" s="8"/>
      <c r="DM991" s="8"/>
      <c r="DN991" s="8"/>
      <c r="DO991" s="8"/>
      <c r="DP991" s="8"/>
      <c r="DQ991" s="8"/>
      <c r="DR991" s="8"/>
      <c r="DS991" s="8"/>
      <c r="DT991" s="8"/>
      <c r="DU991" s="8"/>
      <c r="DV991" s="8"/>
      <c r="DW991" s="8"/>
      <c r="DX991" s="8"/>
      <c r="DY991" s="8"/>
      <c r="DZ991" s="8"/>
      <c r="EA991" s="8"/>
      <c r="EB991" s="8"/>
      <c r="EC991" s="8"/>
      <c r="ED991" s="8"/>
      <c r="EE991" s="8"/>
      <c r="EF991" s="8"/>
      <c r="EG991" s="8"/>
      <c r="EH991" s="8"/>
      <c r="EI991" s="8"/>
      <c r="EJ991" s="8"/>
      <c r="EK991" s="8"/>
      <c r="EL991" s="8"/>
      <c r="EM991" s="8"/>
      <c r="EN991" s="8"/>
      <c r="EO991" s="8"/>
      <c r="EP991" s="8"/>
      <c r="EQ991" s="8"/>
      <c r="ER991" s="8"/>
      <c r="ES991" s="8"/>
      <c r="ET991" s="8"/>
      <c r="EU991" s="8"/>
      <c r="EV991" s="8"/>
      <c r="EW991" s="8"/>
      <c r="EX991" s="8"/>
      <c r="EY991" s="8"/>
      <c r="EZ991" s="8"/>
      <c r="FA991" s="8"/>
      <c r="FB991" s="8"/>
      <c r="FC991" s="8"/>
      <c r="FD991" s="8"/>
      <c r="FE991" s="8"/>
      <c r="FF991" s="8"/>
      <c r="FG991" s="8"/>
      <c r="FH991" s="8"/>
      <c r="FI991" s="8"/>
      <c r="FJ991" s="8"/>
    </row>
    <row r="992" spans="1:166" x14ac:dyDescent="0.25">
      <c r="A992" t="s">
        <v>149</v>
      </c>
      <c r="C992" s="6">
        <v>40311</v>
      </c>
      <c r="D992" s="5"/>
      <c r="E992" s="6"/>
      <c r="G992" s="5">
        <v>163</v>
      </c>
      <c r="H992" t="s">
        <v>117</v>
      </c>
      <c r="I992" s="7">
        <v>6.9</v>
      </c>
      <c r="J992">
        <v>750</v>
      </c>
      <c r="K992" s="5">
        <f t="shared" si="15"/>
        <v>193.23671497584542</v>
      </c>
      <c r="L992" s="5"/>
      <c r="M992" s="8"/>
      <c r="N992" s="8"/>
      <c r="O992" s="8"/>
      <c r="P992" s="8"/>
      <c r="Q992" s="5"/>
      <c r="R992" s="5"/>
      <c r="S992" s="5"/>
      <c r="T992" s="5"/>
      <c r="U992" s="5"/>
      <c r="V992" s="5"/>
      <c r="W992" s="5"/>
      <c r="X992" s="8"/>
      <c r="Y992" s="8"/>
      <c r="Z992" s="8"/>
      <c r="AA992" s="8"/>
      <c r="AB992" s="8"/>
      <c r="AC992" s="5"/>
      <c r="AD992" s="8"/>
      <c r="AE992" s="8"/>
      <c r="AF992" s="8"/>
      <c r="AG992" s="8"/>
      <c r="AH992" s="8"/>
      <c r="AI992" s="8"/>
      <c r="AJ992" s="5"/>
      <c r="AK992" s="8"/>
      <c r="AL992" s="8"/>
      <c r="AM992" s="8"/>
      <c r="AN992" s="8"/>
      <c r="AO992" s="8"/>
      <c r="AP992" s="8"/>
      <c r="AQ992" s="9"/>
      <c r="AR992" s="8"/>
      <c r="AS992" s="8"/>
      <c r="AT992" s="8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8"/>
      <c r="BJ992" s="5"/>
      <c r="BK992" s="5"/>
      <c r="BL992" s="5"/>
      <c r="BM992" s="8"/>
      <c r="BN992" s="8"/>
      <c r="BO992" s="7"/>
      <c r="BP992" s="5"/>
      <c r="BQ992" s="5"/>
      <c r="BR992" s="5"/>
      <c r="BS992" s="5"/>
      <c r="BT992" s="7"/>
      <c r="BU992" s="7"/>
      <c r="BV992" s="7"/>
      <c r="BW992" s="7"/>
      <c r="BX992" s="7"/>
      <c r="BY992" s="7"/>
      <c r="BZ992" s="7"/>
      <c r="CA992" s="5"/>
      <c r="CB992" s="5"/>
      <c r="CC992" s="5"/>
      <c r="CD992" s="5"/>
      <c r="CE992" s="5"/>
      <c r="CF992" s="5"/>
      <c r="CG992" s="5"/>
      <c r="CH992" s="5"/>
      <c r="CI992" s="5"/>
      <c r="CJ992" s="5">
        <v>66.211610349629851</v>
      </c>
      <c r="CK992" s="8">
        <v>4.6575757575757573</v>
      </c>
      <c r="CL992" s="5"/>
      <c r="CM992" s="5"/>
      <c r="CN992" s="8"/>
      <c r="CO992" s="5"/>
      <c r="CP992" s="5"/>
      <c r="CQ992" s="5"/>
      <c r="CR992" s="8"/>
      <c r="CS992" s="8"/>
      <c r="CT992" s="8"/>
      <c r="CU992" s="8"/>
      <c r="CV992" s="8"/>
      <c r="CW992" s="8"/>
      <c r="CX992" s="8"/>
      <c r="CY992" s="8"/>
      <c r="CZ992" s="8"/>
      <c r="DA992" s="8"/>
      <c r="DB992" s="8"/>
      <c r="DC992" s="8"/>
      <c r="DD992" s="8"/>
      <c r="DE992" s="8"/>
      <c r="DF992" s="8"/>
      <c r="DG992" s="8"/>
      <c r="DH992" s="8"/>
      <c r="DI992" s="8"/>
      <c r="DJ992" s="8"/>
      <c r="DK992" s="8"/>
      <c r="DL992" s="8"/>
      <c r="DM992" s="8"/>
      <c r="DN992" s="8"/>
      <c r="DO992" s="8"/>
      <c r="DP992" s="8"/>
      <c r="DQ992" s="8"/>
      <c r="DR992" s="8"/>
      <c r="DS992" s="8"/>
      <c r="DT992" s="8"/>
      <c r="DU992" s="8"/>
      <c r="DV992" s="8"/>
      <c r="DW992" s="8"/>
      <c r="DX992" s="8"/>
      <c r="DY992" s="8"/>
      <c r="DZ992" s="8"/>
      <c r="EA992" s="8"/>
      <c r="EB992" s="8"/>
      <c r="EC992" s="8"/>
      <c r="ED992" s="8"/>
      <c r="EE992" s="8"/>
      <c r="EF992" s="8"/>
      <c r="EG992" s="8"/>
      <c r="EH992" s="8"/>
      <c r="EI992" s="8"/>
      <c r="EJ992" s="8"/>
      <c r="EK992" s="8"/>
      <c r="EL992" s="8"/>
      <c r="EM992" s="8"/>
      <c r="EN992" s="8"/>
      <c r="EO992" s="8"/>
      <c r="EP992" s="8"/>
      <c r="EQ992" s="8"/>
      <c r="ER992" s="8"/>
      <c r="ES992" s="8"/>
      <c r="ET992" s="8"/>
      <c r="EU992" s="8"/>
      <c r="EV992" s="8"/>
      <c r="EW992" s="8"/>
      <c r="EX992" s="8"/>
      <c r="EY992" s="8"/>
      <c r="EZ992" s="8"/>
      <c r="FA992" s="8"/>
      <c r="FB992" s="8"/>
      <c r="FC992" s="8"/>
      <c r="FD992" s="8"/>
      <c r="FE992" s="8"/>
      <c r="FF992" s="8"/>
      <c r="FG992" s="8"/>
      <c r="FH992" s="8"/>
      <c r="FI992" s="8"/>
      <c r="FJ992" s="8"/>
    </row>
    <row r="993" spans="1:166" x14ac:dyDescent="0.25">
      <c r="A993" t="s">
        <v>149</v>
      </c>
      <c r="C993" s="6">
        <v>40337</v>
      </c>
      <c r="D993" s="5">
        <v>10</v>
      </c>
      <c r="E993" s="6" t="s">
        <v>108</v>
      </c>
      <c r="F993" t="s">
        <v>16</v>
      </c>
      <c r="G993" s="5">
        <v>189</v>
      </c>
      <c r="H993" t="s">
        <v>117</v>
      </c>
      <c r="I993" s="7">
        <v>6.9</v>
      </c>
      <c r="J993">
        <v>750</v>
      </c>
      <c r="K993" s="5">
        <f t="shared" si="15"/>
        <v>193.23671497584542</v>
      </c>
      <c r="L993" s="5"/>
      <c r="M993" s="8"/>
      <c r="N993" s="8"/>
      <c r="O993" s="8"/>
      <c r="P993" s="8"/>
      <c r="Q993" s="5"/>
      <c r="R993" s="5"/>
      <c r="S993" s="5"/>
      <c r="T993" s="5"/>
      <c r="U993" s="5"/>
      <c r="V993" s="5"/>
      <c r="W993" s="5"/>
      <c r="X993" s="8"/>
      <c r="Y993" s="8"/>
      <c r="Z993" s="8"/>
      <c r="AA993" s="8"/>
      <c r="AB993" s="8"/>
      <c r="AC993" s="5"/>
      <c r="AD993" s="8"/>
      <c r="AE993" s="8"/>
      <c r="AF993" s="8"/>
      <c r="AG993" s="8"/>
      <c r="AH993" s="8"/>
      <c r="AI993" s="8"/>
      <c r="AJ993" s="5"/>
      <c r="AK993" s="8"/>
      <c r="AL993" s="8"/>
      <c r="AM993" s="8"/>
      <c r="AN993" s="8"/>
      <c r="AO993" s="8"/>
      <c r="AP993" s="8"/>
      <c r="AQ993" s="9"/>
      <c r="AR993" s="8"/>
      <c r="AS993" s="8"/>
      <c r="AT993" s="8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>
        <v>544.11988333047725</v>
      </c>
      <c r="BH993" s="5"/>
      <c r="BI993" s="8"/>
      <c r="BJ993" s="5"/>
      <c r="BK993" s="5"/>
      <c r="BL993" s="5"/>
      <c r="BM993" s="8"/>
      <c r="BN993" s="8"/>
      <c r="BO993" s="7">
        <v>36.770216636223715</v>
      </c>
      <c r="BP993" s="5">
        <v>200.0740598613842</v>
      </c>
      <c r="BQ993" s="5"/>
      <c r="BR993" s="5"/>
      <c r="BS993" s="5"/>
      <c r="BT993" s="7">
        <v>8.8138352361843264</v>
      </c>
      <c r="BU993" s="7"/>
      <c r="BV993" s="7"/>
      <c r="BW993" s="7"/>
      <c r="BX993" s="7"/>
      <c r="BY993" s="7"/>
      <c r="BZ993" s="7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8"/>
      <c r="CL993" s="5"/>
      <c r="CM993" s="5"/>
      <c r="CN993" s="8"/>
      <c r="CO993" s="5"/>
      <c r="CP993" s="5"/>
      <c r="CQ993" s="5"/>
      <c r="CR993" s="8"/>
      <c r="CS993" s="8"/>
      <c r="CT993" s="8"/>
      <c r="CU993" s="8"/>
      <c r="CV993" s="8"/>
      <c r="CW993" s="8"/>
      <c r="CX993" s="8"/>
      <c r="CY993" s="8"/>
      <c r="CZ993" s="8"/>
      <c r="DA993" s="8"/>
      <c r="DB993" s="8"/>
      <c r="DC993" s="8"/>
      <c r="DD993" s="8"/>
      <c r="DE993" s="8"/>
      <c r="DF993" s="8"/>
      <c r="DG993" s="8"/>
      <c r="DH993" s="8"/>
      <c r="DI993" s="8"/>
      <c r="DJ993" s="8"/>
      <c r="DK993" s="8"/>
      <c r="DL993" s="8"/>
      <c r="DM993" s="8"/>
      <c r="DN993" s="8"/>
      <c r="DO993" s="8"/>
      <c r="DP993" s="8"/>
      <c r="DQ993" s="8"/>
      <c r="DR993" s="8"/>
      <c r="DS993" s="8"/>
      <c r="DT993" s="8"/>
      <c r="DU993" s="8"/>
      <c r="DV993" s="8"/>
      <c r="DW993" s="8"/>
      <c r="DX993" s="8"/>
      <c r="DY993" s="8"/>
      <c r="DZ993" s="8"/>
      <c r="EA993" s="8"/>
      <c r="EB993" s="8"/>
      <c r="EC993" s="8"/>
      <c r="ED993" s="8"/>
      <c r="EE993" s="8"/>
      <c r="EF993" s="8"/>
      <c r="EG993" s="8"/>
      <c r="EH993" s="8"/>
      <c r="EI993" s="8"/>
      <c r="EJ993" s="8"/>
      <c r="EK993" s="8"/>
      <c r="EL993" s="8"/>
      <c r="EM993" s="8"/>
      <c r="EN993" s="8"/>
      <c r="EO993" s="8"/>
      <c r="EP993" s="8"/>
      <c r="EQ993" s="8"/>
      <c r="ER993" s="8"/>
      <c r="ES993" s="8"/>
      <c r="ET993" s="8"/>
      <c r="EU993" s="8"/>
      <c r="EV993" s="8"/>
      <c r="EW993" s="8"/>
      <c r="EX993" s="8"/>
      <c r="EY993" s="8"/>
      <c r="EZ993" s="8"/>
      <c r="FA993" s="8"/>
      <c r="FB993" s="8"/>
      <c r="FC993" s="8"/>
      <c r="FD993" s="8"/>
      <c r="FE993" s="8"/>
      <c r="FF993" s="8"/>
      <c r="FG993" s="8"/>
      <c r="FH993" s="8"/>
      <c r="FI993" s="8"/>
      <c r="FJ993" s="8"/>
    </row>
    <row r="994" spans="1:166" x14ac:dyDescent="0.25">
      <c r="A994" t="s">
        <v>149</v>
      </c>
      <c r="C994" s="6">
        <v>40351</v>
      </c>
      <c r="D994" s="5"/>
      <c r="E994" s="6"/>
      <c r="G994" s="5">
        <v>203</v>
      </c>
      <c r="H994" t="s">
        <v>117</v>
      </c>
      <c r="I994" s="7">
        <v>6.9</v>
      </c>
      <c r="J994">
        <v>750</v>
      </c>
      <c r="K994" s="5">
        <f t="shared" si="15"/>
        <v>193.23671497584542</v>
      </c>
      <c r="L994" s="5"/>
      <c r="M994" s="8"/>
      <c r="N994" s="8"/>
      <c r="O994" s="8"/>
      <c r="P994" s="8"/>
      <c r="Q994" s="5"/>
      <c r="R994" s="5"/>
      <c r="S994" s="5"/>
      <c r="T994" s="5"/>
      <c r="U994" s="5"/>
      <c r="V994" s="5"/>
      <c r="W994" s="5"/>
      <c r="X994" s="8"/>
      <c r="Y994" s="8"/>
      <c r="Z994" s="8"/>
      <c r="AA994" s="8"/>
      <c r="AB994" s="8"/>
      <c r="AC994" s="5"/>
      <c r="AD994" s="8"/>
      <c r="AE994" s="8"/>
      <c r="AF994" s="8"/>
      <c r="AG994" s="8"/>
      <c r="AH994" s="8"/>
      <c r="AI994" s="8"/>
      <c r="AJ994" s="5"/>
      <c r="AK994" s="8"/>
      <c r="AL994" s="8"/>
      <c r="AM994" s="8"/>
      <c r="AN994" s="8"/>
      <c r="AO994" s="8"/>
      <c r="AP994" s="8"/>
      <c r="AQ994" s="9"/>
      <c r="AR994" s="8"/>
      <c r="AS994" s="8"/>
      <c r="AT994" s="8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8"/>
      <c r="BJ994" s="5"/>
      <c r="BK994" s="5"/>
      <c r="BL994" s="5"/>
      <c r="BM994" s="8"/>
      <c r="BN994" s="8"/>
      <c r="BO994" s="7"/>
      <c r="BP994" s="5"/>
      <c r="BQ994" s="5"/>
      <c r="BR994" s="5"/>
      <c r="BS994" s="5"/>
      <c r="BT994" s="7"/>
      <c r="BU994" s="7"/>
      <c r="BV994" s="7"/>
      <c r="BW994" s="7"/>
      <c r="BX994" s="7"/>
      <c r="BY994" s="7"/>
      <c r="BZ994" s="7"/>
      <c r="CA994" s="5"/>
      <c r="CB994" s="5"/>
      <c r="CC994" s="5"/>
      <c r="CD994" s="5"/>
      <c r="CE994" s="5"/>
      <c r="CF994" s="5"/>
      <c r="CG994" s="5"/>
      <c r="CH994" s="5"/>
      <c r="CI994" s="5"/>
      <c r="CJ994" s="5">
        <v>100</v>
      </c>
      <c r="CK994" s="8">
        <v>4.8780423280423282</v>
      </c>
      <c r="CL994" s="5"/>
      <c r="CM994" s="5"/>
      <c r="CN994" s="8"/>
      <c r="CO994" s="5"/>
      <c r="CP994" s="5"/>
      <c r="CQ994" s="5"/>
      <c r="CR994" s="8"/>
      <c r="CS994" s="8"/>
      <c r="CT994" s="8"/>
      <c r="CU994" s="8"/>
      <c r="CV994" s="8"/>
      <c r="CW994" s="8"/>
      <c r="CX994" s="8"/>
      <c r="CY994" s="8"/>
      <c r="CZ994" s="8"/>
      <c r="DA994" s="8"/>
      <c r="DB994" s="8"/>
      <c r="DC994" s="8"/>
      <c r="DD994" s="8"/>
      <c r="DE994" s="8"/>
      <c r="DF994" s="8"/>
      <c r="DG994" s="8"/>
      <c r="DH994" s="8"/>
      <c r="DI994" s="8"/>
      <c r="DJ994" s="8"/>
      <c r="DK994" s="8"/>
      <c r="DL994" s="8"/>
      <c r="DM994" s="8"/>
      <c r="DN994" s="8"/>
      <c r="DO994" s="8"/>
      <c r="DP994" s="8"/>
      <c r="DQ994" s="8"/>
      <c r="DR994" s="8"/>
      <c r="DS994" s="8"/>
      <c r="DT994" s="8"/>
      <c r="DU994" s="8"/>
      <c r="DV994" s="8"/>
      <c r="DW994" s="8"/>
      <c r="DX994" s="8"/>
      <c r="DY994" s="8"/>
      <c r="DZ994" s="8"/>
      <c r="EA994" s="8"/>
      <c r="EB994" s="8"/>
      <c r="EC994" s="8"/>
      <c r="ED994" s="8"/>
      <c r="EE994" s="8"/>
      <c r="EF994" s="8"/>
      <c r="EG994" s="8"/>
      <c r="EH994" s="8"/>
      <c r="EI994" s="8"/>
      <c r="EJ994" s="8"/>
      <c r="EK994" s="8"/>
      <c r="EL994" s="8"/>
      <c r="EM994" s="8"/>
      <c r="EN994" s="8"/>
      <c r="EO994" s="8"/>
      <c r="EP994" s="8"/>
      <c r="EQ994" s="8"/>
      <c r="ER994" s="8"/>
      <c r="ES994" s="8"/>
      <c r="ET994" s="8"/>
      <c r="EU994" s="8"/>
      <c r="EV994" s="8"/>
      <c r="EW994" s="8"/>
      <c r="EX994" s="8"/>
      <c r="EY994" s="8"/>
      <c r="EZ994" s="8"/>
      <c r="FA994" s="8"/>
      <c r="FB994" s="8"/>
      <c r="FC994" s="8"/>
      <c r="FD994" s="8"/>
      <c r="FE994" s="8"/>
      <c r="FF994" s="8"/>
      <c r="FG994" s="8"/>
      <c r="FH994" s="8"/>
      <c r="FI994" s="8"/>
      <c r="FJ994" s="8"/>
    </row>
    <row r="995" spans="1:166" x14ac:dyDescent="0.25">
      <c r="A995" t="s">
        <v>164</v>
      </c>
      <c r="C995" s="6">
        <v>40166</v>
      </c>
      <c r="D995" s="5">
        <v>1</v>
      </c>
      <c r="E995" s="6" t="s">
        <v>209</v>
      </c>
      <c r="F995" s="14" t="s">
        <v>10</v>
      </c>
      <c r="G995" s="5">
        <v>0</v>
      </c>
      <c r="H995" t="s">
        <v>114</v>
      </c>
      <c r="I995" s="7">
        <v>7.1</v>
      </c>
      <c r="J995">
        <v>750</v>
      </c>
      <c r="K995" s="5">
        <f t="shared" si="15"/>
        <v>187.79342723004694</v>
      </c>
      <c r="L995" s="5"/>
      <c r="M995" s="8"/>
      <c r="N995" s="8"/>
      <c r="O995" s="8"/>
      <c r="P995" s="8"/>
      <c r="Q995" s="5"/>
      <c r="R995" s="5"/>
      <c r="S995" s="5"/>
      <c r="T995" s="5"/>
      <c r="U995" s="5"/>
      <c r="V995" s="5"/>
      <c r="W995" s="5"/>
      <c r="X995" s="8"/>
      <c r="Y995" s="8"/>
      <c r="Z995" s="8"/>
      <c r="AA995" s="8"/>
      <c r="AB995" s="8"/>
      <c r="AC995" s="5"/>
      <c r="AD995" s="8"/>
      <c r="AE995" s="8"/>
      <c r="AF995" s="8"/>
      <c r="AG995" s="8"/>
      <c r="AH995" s="8"/>
      <c r="AI995" s="8"/>
      <c r="AJ995" s="5"/>
      <c r="AK995" s="8"/>
      <c r="AL995" s="8"/>
      <c r="AM995" s="8"/>
      <c r="AN995" s="8"/>
      <c r="AO995" s="8"/>
      <c r="AP995" s="8"/>
      <c r="AQ995" s="9"/>
      <c r="AR995" s="8"/>
      <c r="AS995" s="8"/>
      <c r="AT995" s="8"/>
      <c r="AU995" s="5">
        <v>0</v>
      </c>
      <c r="AV995" s="5"/>
      <c r="AW995" s="5"/>
      <c r="AX995" s="5"/>
      <c r="AY995" s="5">
        <v>0</v>
      </c>
      <c r="AZ995" s="5"/>
      <c r="BA995" s="5"/>
      <c r="BB995" s="5"/>
      <c r="BC995" s="5"/>
      <c r="BD995" s="5"/>
      <c r="BE995" s="5"/>
      <c r="BF995" s="5">
        <v>0</v>
      </c>
      <c r="BG995" s="5">
        <v>0</v>
      </c>
      <c r="BH995" s="5"/>
      <c r="BI995" s="8"/>
      <c r="BJ995" s="5"/>
      <c r="BK995" s="5"/>
      <c r="BL995" s="5"/>
      <c r="BM995" s="8"/>
      <c r="BN995" s="8"/>
      <c r="BO995" s="7"/>
      <c r="BP995" s="5"/>
      <c r="BQ995" s="5"/>
      <c r="BR995" s="5"/>
      <c r="BS995" s="5"/>
      <c r="BT995" s="7"/>
      <c r="BU995" s="7"/>
      <c r="BV995" s="7"/>
      <c r="BW995" s="7"/>
      <c r="BX995" s="7"/>
      <c r="BY995" s="7"/>
      <c r="BZ995" s="7"/>
      <c r="CA995" s="5">
        <v>0</v>
      </c>
      <c r="CB995" s="5">
        <v>0</v>
      </c>
      <c r="CC995" s="5">
        <v>0</v>
      </c>
      <c r="CD995" s="5">
        <v>0</v>
      </c>
      <c r="CE995" s="5"/>
      <c r="CF995" s="5"/>
      <c r="CG995" s="5"/>
      <c r="CH995" s="5"/>
      <c r="CI995" s="5">
        <v>0</v>
      </c>
      <c r="CJ995" s="5"/>
      <c r="CK995" s="8"/>
      <c r="CL995" s="5"/>
      <c r="CM995" s="5"/>
      <c r="CN995" s="8"/>
      <c r="CO995" s="5"/>
      <c r="CP995" s="5"/>
      <c r="CQ995" s="5"/>
      <c r="CR995" s="8"/>
      <c r="CS995" s="8"/>
      <c r="CT995" s="8"/>
      <c r="CU995" s="8"/>
      <c r="CV995" s="8"/>
      <c r="CW995" s="8"/>
      <c r="CX995" s="8"/>
      <c r="CY995" s="8"/>
      <c r="CZ995" s="8"/>
      <c r="DA995" s="8"/>
      <c r="DB995" s="8"/>
      <c r="DC995" s="8"/>
      <c r="DD995" s="8"/>
      <c r="DE995" s="8"/>
      <c r="DF995" s="8"/>
      <c r="DG995" s="8"/>
      <c r="DH995" s="8"/>
      <c r="DI995" s="8"/>
      <c r="DJ995" s="8"/>
      <c r="DK995" s="8"/>
      <c r="DL995" s="8"/>
      <c r="DM995" s="8"/>
      <c r="DN995" s="8"/>
      <c r="DO995" s="8"/>
      <c r="DP995" s="8"/>
      <c r="DQ995" s="8"/>
      <c r="DR995" s="8"/>
      <c r="DS995" s="8"/>
      <c r="DT995" s="8"/>
      <c r="DU995" s="8"/>
      <c r="DV995" s="8"/>
      <c r="DW995" s="8"/>
      <c r="DX995" s="8"/>
      <c r="DY995" s="8"/>
      <c r="DZ995" s="8"/>
      <c r="EA995" s="8"/>
      <c r="EB995" s="8"/>
      <c r="EC995" s="8"/>
      <c r="ED995" s="8"/>
      <c r="EE995" s="8"/>
      <c r="EF995" s="8"/>
      <c r="EG995" s="8"/>
      <c r="EH995" s="8"/>
      <c r="EI995" s="8"/>
      <c r="EJ995" s="8"/>
      <c r="EK995" s="8"/>
      <c r="EL995" s="8"/>
      <c r="EM995" s="8"/>
      <c r="EN995" s="8"/>
      <c r="EO995" s="8"/>
      <c r="EP995" s="8"/>
      <c r="EQ995" s="8"/>
      <c r="ER995" s="8"/>
      <c r="ES995" s="8"/>
      <c r="ET995" s="8"/>
      <c r="EU995" s="8"/>
      <c r="EV995" s="8"/>
      <c r="EW995" s="8"/>
      <c r="EX995" s="8"/>
      <c r="EY995" s="8"/>
      <c r="EZ995" s="8"/>
      <c r="FA995" s="8"/>
      <c r="FB995" s="8"/>
      <c r="FC995" s="8"/>
      <c r="FD995" s="8"/>
      <c r="FE995" s="8"/>
      <c r="FF995" s="8"/>
      <c r="FG995" s="8"/>
      <c r="FH995" s="8"/>
      <c r="FI995" s="8"/>
      <c r="FJ995" s="8"/>
    </row>
    <row r="996" spans="1:166" x14ac:dyDescent="0.25">
      <c r="A996" t="s">
        <v>164</v>
      </c>
      <c r="C996" s="6">
        <v>40189</v>
      </c>
      <c r="D996" s="5"/>
      <c r="E996" s="6"/>
      <c r="F996" s="14"/>
      <c r="G996" s="5">
        <v>23</v>
      </c>
      <c r="H996" t="s">
        <v>114</v>
      </c>
      <c r="I996" s="7">
        <v>7.1</v>
      </c>
      <c r="J996">
        <v>750</v>
      </c>
      <c r="K996" s="5">
        <f t="shared" si="15"/>
        <v>187.79342723004694</v>
      </c>
      <c r="L996" s="5"/>
      <c r="M996" s="8"/>
      <c r="N996" s="7">
        <v>5.85</v>
      </c>
      <c r="O996" s="7"/>
      <c r="P996" s="7"/>
      <c r="Q996" s="5"/>
      <c r="R996" s="5"/>
      <c r="S996" s="5"/>
      <c r="T996" s="5"/>
      <c r="U996" s="5"/>
      <c r="V996" s="5"/>
      <c r="W996" s="5"/>
      <c r="X996" s="8"/>
      <c r="Y996" s="8"/>
      <c r="Z996" s="8"/>
      <c r="AA996" s="8"/>
      <c r="AB996" s="8"/>
      <c r="AC996" s="5"/>
      <c r="AD996" s="8"/>
      <c r="AE996" s="8"/>
      <c r="AF996" s="8"/>
      <c r="AG996" s="8"/>
      <c r="AH996" s="8"/>
      <c r="AI996" s="8"/>
      <c r="AJ996" s="5"/>
      <c r="AK996" s="8">
        <v>0.20329375</v>
      </c>
      <c r="AL996" s="8"/>
      <c r="AM996" s="8"/>
      <c r="AN996" s="8"/>
      <c r="AO996" s="8"/>
      <c r="AP996" s="8"/>
      <c r="AQ996" s="9"/>
      <c r="AR996" s="8"/>
      <c r="AS996" s="8"/>
      <c r="AT996" s="8"/>
      <c r="AU996" s="5">
        <v>0</v>
      </c>
      <c r="AV996" s="5"/>
      <c r="AW996" s="5"/>
      <c r="AX996" s="5"/>
      <c r="AY996" s="5">
        <v>0</v>
      </c>
      <c r="AZ996" s="5"/>
      <c r="BA996" s="5"/>
      <c r="BB996" s="5"/>
      <c r="BC996" s="5"/>
      <c r="BD996" s="5"/>
      <c r="BE996" s="5"/>
      <c r="BF996" s="5">
        <v>0</v>
      </c>
      <c r="BG996" s="5">
        <v>0</v>
      </c>
      <c r="BH996" s="5"/>
      <c r="BI996" s="8"/>
      <c r="BJ996" s="5"/>
      <c r="BK996" s="5"/>
      <c r="BL996" s="5"/>
      <c r="BM996" s="8"/>
      <c r="BN996" s="8"/>
      <c r="BO996" s="7"/>
      <c r="BP996" s="5"/>
      <c r="BQ996" s="5"/>
      <c r="BR996" s="5"/>
      <c r="BS996" s="5"/>
      <c r="BT996" s="7"/>
      <c r="BU996" s="7"/>
      <c r="BV996" s="7"/>
      <c r="BW996" s="7"/>
      <c r="BX996" s="7"/>
      <c r="BY996" s="7"/>
      <c r="BZ996" s="7"/>
      <c r="CA996" s="5">
        <v>0</v>
      </c>
      <c r="CB996" s="5">
        <v>0</v>
      </c>
      <c r="CC996" s="5">
        <v>0</v>
      </c>
      <c r="CD996" s="5">
        <v>0</v>
      </c>
      <c r="CE996" s="5"/>
      <c r="CF996" s="5"/>
      <c r="CG996" s="5"/>
      <c r="CH996" s="5"/>
      <c r="CI996" s="5">
        <v>0</v>
      </c>
      <c r="CJ996" s="5"/>
      <c r="CK996" s="8"/>
      <c r="CL996" s="5"/>
      <c r="CM996" s="5"/>
      <c r="CN996" s="8"/>
      <c r="CO996" s="5"/>
      <c r="CP996" s="5"/>
      <c r="CQ996" s="5"/>
      <c r="CR996" s="8"/>
      <c r="CS996" s="8"/>
      <c r="CT996" s="8"/>
      <c r="CU996" s="8"/>
      <c r="CV996" s="8"/>
      <c r="CW996" s="8"/>
      <c r="CX996" s="8"/>
      <c r="CY996" s="8"/>
      <c r="CZ996" s="8"/>
      <c r="DA996" s="8"/>
      <c r="DB996" s="8"/>
      <c r="DC996" s="8"/>
      <c r="DD996" s="8"/>
      <c r="DE996" s="8"/>
      <c r="DF996" s="8"/>
      <c r="DG996" s="8"/>
      <c r="DH996" s="8"/>
      <c r="DI996" s="8"/>
      <c r="DJ996" s="8"/>
      <c r="DK996" s="8"/>
      <c r="DL996" s="8"/>
      <c r="DM996" s="8"/>
      <c r="DN996" s="8"/>
      <c r="DO996" s="8"/>
      <c r="DP996" s="8"/>
      <c r="DQ996" s="8"/>
      <c r="DR996" s="8"/>
      <c r="DS996" s="8"/>
      <c r="DT996" s="8"/>
      <c r="DU996" s="8"/>
      <c r="DV996" s="8"/>
      <c r="DW996" s="8"/>
      <c r="DX996" s="8"/>
      <c r="DY996" s="8"/>
      <c r="DZ996" s="8"/>
      <c r="EA996" s="8"/>
      <c r="EB996" s="8"/>
      <c r="EC996" s="8"/>
      <c r="ED996" s="8"/>
      <c r="EE996" s="8"/>
      <c r="EF996" s="8"/>
      <c r="EG996" s="8"/>
      <c r="EH996" s="8"/>
      <c r="EI996" s="8"/>
      <c r="EJ996" s="8"/>
      <c r="EK996" s="8"/>
      <c r="EL996" s="8"/>
      <c r="EM996" s="8"/>
      <c r="EN996" s="8"/>
      <c r="EO996" s="8"/>
      <c r="EP996" s="8"/>
      <c r="EQ996" s="8"/>
      <c r="ER996" s="8"/>
      <c r="ES996" s="8"/>
      <c r="ET996" s="8"/>
      <c r="EU996" s="8"/>
      <c r="EV996" s="8"/>
      <c r="EW996" s="8"/>
      <c r="EX996" s="8"/>
      <c r="EY996" s="8"/>
      <c r="EZ996" s="8"/>
      <c r="FA996" s="8"/>
      <c r="FB996" s="8"/>
      <c r="FC996" s="8"/>
      <c r="FD996" s="8"/>
      <c r="FE996" s="8"/>
      <c r="FF996" s="8"/>
      <c r="FG996" s="8"/>
      <c r="FH996" s="8"/>
      <c r="FI996" s="8"/>
      <c r="FJ996" s="8"/>
    </row>
    <row r="997" spans="1:166" x14ac:dyDescent="0.25">
      <c r="A997" t="s">
        <v>164</v>
      </c>
      <c r="C997" s="6">
        <v>40191</v>
      </c>
      <c r="D997" s="5">
        <v>4</v>
      </c>
      <c r="E997" t="s">
        <v>210</v>
      </c>
      <c r="F997" t="s">
        <v>12</v>
      </c>
      <c r="G997" s="5">
        <v>25</v>
      </c>
      <c r="H997" t="s">
        <v>114</v>
      </c>
      <c r="I997" s="7">
        <v>7.1</v>
      </c>
      <c r="J997">
        <v>750</v>
      </c>
      <c r="K997" s="5">
        <f t="shared" si="15"/>
        <v>187.79342723004694</v>
      </c>
      <c r="L997" s="5"/>
      <c r="M997" s="8"/>
      <c r="N997" s="8"/>
      <c r="O997" s="8"/>
      <c r="P997" s="8"/>
      <c r="Q997" s="5"/>
      <c r="R997" s="5">
        <v>25</v>
      </c>
      <c r="S997" s="5"/>
      <c r="T997" s="5"/>
      <c r="U997" s="5"/>
      <c r="V997" s="5"/>
      <c r="W997" s="5"/>
      <c r="X997" s="8"/>
      <c r="Y997" s="8"/>
      <c r="Z997" s="8"/>
      <c r="AA997" s="8"/>
      <c r="AB997" s="8"/>
      <c r="AC997" s="5"/>
      <c r="AD997" s="8"/>
      <c r="AE997" s="8"/>
      <c r="AF997" s="8"/>
      <c r="AG997" s="8"/>
      <c r="AH997" s="8"/>
      <c r="AI997" s="8"/>
      <c r="AJ997" s="5"/>
      <c r="AK997" s="8"/>
      <c r="AL997" s="8"/>
      <c r="AM997" s="8"/>
      <c r="AN997" s="8"/>
      <c r="AO997" s="8"/>
      <c r="AP997" s="8"/>
      <c r="AQ997" s="9"/>
      <c r="AR997" s="8"/>
      <c r="AS997" s="8"/>
      <c r="AT997" s="8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8"/>
      <c r="BJ997" s="5"/>
      <c r="BK997" s="5"/>
      <c r="BL997" s="5"/>
      <c r="BM997" s="8"/>
      <c r="BN997" s="8"/>
      <c r="BO997" s="7"/>
      <c r="BP997" s="5"/>
      <c r="BQ997" s="5"/>
      <c r="BR997" s="5"/>
      <c r="BS997" s="5"/>
      <c r="BT997" s="7"/>
      <c r="BU997" s="7"/>
      <c r="BV997" s="7"/>
      <c r="BW997" s="7"/>
      <c r="BX997" s="7"/>
      <c r="BY997" s="7"/>
      <c r="BZ997" s="7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8"/>
      <c r="CL997" s="5"/>
      <c r="CM997" s="5"/>
      <c r="CN997" s="8"/>
      <c r="CO997" s="5"/>
      <c r="CP997" s="5"/>
      <c r="CQ997" s="5"/>
      <c r="CR997" s="8"/>
      <c r="CS997" s="8"/>
      <c r="CT997" s="8"/>
      <c r="CU997" s="8"/>
      <c r="CV997" s="8"/>
      <c r="CW997" s="8"/>
      <c r="CX997" s="8"/>
      <c r="CY997" s="8"/>
      <c r="CZ997" s="8"/>
      <c r="DA997" s="8"/>
      <c r="DB997" s="8"/>
      <c r="DC997" s="8"/>
      <c r="DD997" s="8"/>
      <c r="DE997" s="8"/>
      <c r="DF997" s="8"/>
      <c r="DG997" s="8"/>
      <c r="DH997" s="8"/>
      <c r="DI997" s="8"/>
      <c r="DJ997" s="8"/>
      <c r="DK997" s="8"/>
      <c r="DL997" s="8"/>
      <c r="DM997" s="8"/>
      <c r="DN997" s="8"/>
      <c r="DO997" s="8"/>
      <c r="DP997" s="8"/>
      <c r="DQ997" s="8"/>
      <c r="DR997" s="8"/>
      <c r="DS997" s="8"/>
      <c r="DT997" s="8"/>
      <c r="DU997" s="8"/>
      <c r="DV997" s="8"/>
      <c r="DW997" s="8"/>
      <c r="DX997" s="8"/>
      <c r="DY997" s="8"/>
      <c r="DZ997" s="8"/>
      <c r="EA997" s="8"/>
      <c r="EB997" s="8"/>
      <c r="EC997" s="8"/>
      <c r="ED997" s="8"/>
      <c r="EE997" s="8"/>
      <c r="EF997" s="8"/>
      <c r="EG997" s="8"/>
      <c r="EH997" s="8"/>
      <c r="EI997" s="8"/>
      <c r="EJ997" s="8"/>
      <c r="EK997" s="8"/>
      <c r="EL997" s="8"/>
      <c r="EM997" s="8"/>
      <c r="EN997" s="8"/>
      <c r="EO997" s="8"/>
      <c r="EP997" s="8"/>
      <c r="EQ997" s="8"/>
      <c r="ER997" s="8"/>
      <c r="ES997" s="8"/>
      <c r="ET997" s="8"/>
      <c r="EU997" s="8"/>
      <c r="EV997" s="8"/>
      <c r="EW997" s="8"/>
      <c r="EX997" s="8"/>
      <c r="EY997" s="8"/>
      <c r="EZ997" s="8"/>
      <c r="FA997" s="8"/>
      <c r="FB997" s="8"/>
      <c r="FC997" s="8"/>
      <c r="FD997" s="8"/>
      <c r="FE997" s="8"/>
      <c r="FF997" s="8"/>
      <c r="FG997" s="8"/>
      <c r="FH997" s="8"/>
      <c r="FI997" s="8"/>
      <c r="FJ997" s="8"/>
    </row>
    <row r="998" spans="1:166" x14ac:dyDescent="0.25">
      <c r="A998" t="s">
        <v>164</v>
      </c>
      <c r="C998" s="6">
        <v>40197</v>
      </c>
      <c r="D998" s="5"/>
      <c r="E998" s="6"/>
      <c r="G998" s="5">
        <v>31</v>
      </c>
      <c r="H998" t="s">
        <v>114</v>
      </c>
      <c r="I998" s="7">
        <v>7.1</v>
      </c>
      <c r="J998">
        <v>750</v>
      </c>
      <c r="K998" s="5">
        <f t="shared" ref="K998:K1061" si="16">1000000/I998/J998</f>
        <v>187.79342723004694</v>
      </c>
      <c r="L998" s="5"/>
      <c r="M998" s="8"/>
      <c r="N998" s="7">
        <v>8.75</v>
      </c>
      <c r="O998" s="7"/>
      <c r="P998" s="7"/>
      <c r="Q998" s="5"/>
      <c r="R998" s="5"/>
      <c r="S998" s="5"/>
      <c r="T998" s="5"/>
      <c r="U998" s="5"/>
      <c r="V998" s="5"/>
      <c r="W998" s="5"/>
      <c r="X998" s="8"/>
      <c r="Y998" s="8"/>
      <c r="Z998" s="8"/>
      <c r="AA998" s="8"/>
      <c r="AB998" s="8"/>
      <c r="AC998" s="5"/>
      <c r="AD998" s="8"/>
      <c r="AE998" s="8"/>
      <c r="AF998" s="8"/>
      <c r="AG998" s="8"/>
      <c r="AH998" s="8"/>
      <c r="AI998" s="8"/>
      <c r="AJ998" s="5"/>
      <c r="AK998" s="8"/>
      <c r="AL998" s="8"/>
      <c r="AM998" s="8"/>
      <c r="AN998" s="8"/>
      <c r="AO998" s="8"/>
      <c r="AP998" s="8"/>
      <c r="AQ998" s="9"/>
      <c r="AR998" s="8"/>
      <c r="AS998" s="8"/>
      <c r="AT998" s="8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8"/>
      <c r="BJ998" s="5"/>
      <c r="BK998" s="5"/>
      <c r="BL998" s="5"/>
      <c r="BM998" s="8"/>
      <c r="BN998" s="8"/>
      <c r="BO998" s="7"/>
      <c r="BP998" s="5"/>
      <c r="BQ998" s="5"/>
      <c r="BR998" s="5"/>
      <c r="BS998" s="5"/>
      <c r="BT998" s="7"/>
      <c r="BU998" s="7"/>
      <c r="BV998" s="7"/>
      <c r="BW998" s="7"/>
      <c r="BX998" s="7"/>
      <c r="BY998" s="7"/>
      <c r="BZ998" s="7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8"/>
      <c r="CL998" s="5"/>
      <c r="CM998" s="5"/>
      <c r="CN998" s="8"/>
      <c r="CO998" s="5"/>
      <c r="CP998" s="5"/>
      <c r="CQ998" s="5"/>
      <c r="CR998" s="8"/>
      <c r="CS998" s="8"/>
      <c r="CT998" s="8"/>
      <c r="CU998" s="8"/>
      <c r="CV998" s="8"/>
      <c r="CW998" s="8"/>
      <c r="CX998" s="8"/>
      <c r="CY998" s="8"/>
      <c r="CZ998" s="8"/>
      <c r="DA998" s="8"/>
      <c r="DB998" s="8"/>
      <c r="DC998" s="8"/>
      <c r="DD998" s="8"/>
      <c r="DE998" s="8"/>
      <c r="DF998" s="8"/>
      <c r="DG998" s="8"/>
      <c r="DH998" s="8"/>
      <c r="DI998" s="8"/>
      <c r="DJ998" s="8"/>
      <c r="DK998" s="8"/>
      <c r="DL998" s="8"/>
      <c r="DM998" s="8"/>
      <c r="DN998" s="8"/>
      <c r="DO998" s="8"/>
      <c r="DP998" s="8"/>
      <c r="DQ998" s="8"/>
      <c r="DR998" s="8"/>
      <c r="DS998" s="8"/>
      <c r="DT998" s="8"/>
      <c r="DU998" s="8"/>
      <c r="DV998" s="8"/>
      <c r="DW998" s="8"/>
      <c r="DX998" s="8"/>
      <c r="DY998" s="8"/>
      <c r="DZ998" s="8"/>
      <c r="EA998" s="8"/>
      <c r="EB998" s="8"/>
      <c r="EC998" s="8"/>
      <c r="ED998" s="8"/>
      <c r="EE998" s="8"/>
      <c r="EF998" s="8"/>
      <c r="EG998" s="8"/>
      <c r="EH998" s="8"/>
      <c r="EI998" s="8"/>
      <c r="EJ998" s="8"/>
      <c r="EK998" s="8"/>
      <c r="EL998" s="8"/>
      <c r="EM998" s="8"/>
      <c r="EN998" s="8"/>
      <c r="EO998" s="8"/>
      <c r="EP998" s="8"/>
      <c r="EQ998" s="8"/>
      <c r="ER998" s="8"/>
      <c r="ES998" s="8"/>
      <c r="ET998" s="8"/>
      <c r="EU998" s="8"/>
      <c r="EV998" s="8"/>
      <c r="EW998" s="8"/>
      <c r="EX998" s="8"/>
      <c r="EY998" s="8"/>
      <c r="EZ998" s="8"/>
      <c r="FA998" s="8"/>
      <c r="FB998" s="8"/>
      <c r="FC998" s="8"/>
      <c r="FD998" s="8"/>
      <c r="FE998" s="8"/>
      <c r="FF998" s="8"/>
      <c r="FG998" s="8"/>
      <c r="FH998" s="8"/>
      <c r="FI998" s="8"/>
      <c r="FJ998" s="8"/>
    </row>
    <row r="999" spans="1:166" x14ac:dyDescent="0.25">
      <c r="A999" t="s">
        <v>164</v>
      </c>
      <c r="C999" s="6">
        <v>40200</v>
      </c>
      <c r="D999" s="5"/>
      <c r="E999" s="6"/>
      <c r="G999" s="5">
        <v>34</v>
      </c>
      <c r="H999" t="s">
        <v>114</v>
      </c>
      <c r="I999" s="7">
        <v>7.1</v>
      </c>
      <c r="J999">
        <v>750</v>
      </c>
      <c r="K999" s="5">
        <f t="shared" si="16"/>
        <v>187.79342723004694</v>
      </c>
      <c r="L999" s="5"/>
      <c r="M999" s="8"/>
      <c r="N999" s="7">
        <v>9.4499999999999993</v>
      </c>
      <c r="O999" s="7"/>
      <c r="P999" s="7"/>
      <c r="Q999" s="5"/>
      <c r="R999" s="5"/>
      <c r="S999" s="5"/>
      <c r="T999" s="5"/>
      <c r="U999" s="5"/>
      <c r="V999" s="5"/>
      <c r="W999" s="5"/>
      <c r="X999" s="8"/>
      <c r="Y999" s="8"/>
      <c r="Z999" s="8"/>
      <c r="AA999" s="8"/>
      <c r="AB999" s="8"/>
      <c r="AC999" s="5"/>
      <c r="AD999" s="8"/>
      <c r="AE999" s="8"/>
      <c r="AF999" s="8"/>
      <c r="AG999" s="8"/>
      <c r="AH999" s="8"/>
      <c r="AI999" s="8"/>
      <c r="AJ999" s="5"/>
      <c r="AK999" s="8"/>
      <c r="AL999" s="8"/>
      <c r="AM999" s="8"/>
      <c r="AN999" s="8"/>
      <c r="AO999" s="8"/>
      <c r="AP999" s="8"/>
      <c r="AQ999" s="9"/>
      <c r="AR999" s="8"/>
      <c r="AS999" s="8"/>
      <c r="AT999" s="8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8"/>
      <c r="BJ999" s="5"/>
      <c r="BK999" s="5"/>
      <c r="BL999" s="5"/>
      <c r="BM999" s="8"/>
      <c r="BN999" s="8"/>
      <c r="BO999" s="7"/>
      <c r="BP999" s="5"/>
      <c r="BQ999" s="5"/>
      <c r="BR999" s="5"/>
      <c r="BS999" s="5"/>
      <c r="BT999" s="7"/>
      <c r="BU999" s="7"/>
      <c r="BV999" s="7"/>
      <c r="BW999" s="7"/>
      <c r="BX999" s="7"/>
      <c r="BY999" s="7"/>
      <c r="BZ999" s="7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8"/>
      <c r="CL999" s="5"/>
      <c r="CM999" s="5"/>
      <c r="CN999" s="8"/>
      <c r="CO999" s="5"/>
      <c r="CP999" s="5"/>
      <c r="CQ999" s="5"/>
      <c r="CR999" s="8"/>
      <c r="CS999" s="8"/>
      <c r="CT999" s="8"/>
      <c r="CU999" s="8"/>
      <c r="CV999" s="8"/>
      <c r="CW999" s="8"/>
      <c r="CX999" s="8"/>
      <c r="CY999" s="8"/>
      <c r="CZ999" s="8"/>
      <c r="DA999" s="8"/>
      <c r="DB999" s="8"/>
      <c r="DC999" s="8"/>
      <c r="DD999" s="8"/>
      <c r="DE999" s="8"/>
      <c r="DF999" s="8"/>
      <c r="DG999" s="8"/>
      <c r="DH999" s="8"/>
      <c r="DI999" s="8"/>
      <c r="DJ999" s="8"/>
      <c r="DK999" s="8"/>
      <c r="DL999" s="8"/>
      <c r="DM999" s="8"/>
      <c r="DN999" s="8"/>
      <c r="DO999" s="8"/>
      <c r="DP999" s="8"/>
      <c r="DQ999" s="8"/>
      <c r="DR999" s="8"/>
      <c r="DS999" s="8"/>
      <c r="DT999" s="8"/>
      <c r="DU999" s="8"/>
      <c r="DV999" s="8"/>
      <c r="DW999" s="8"/>
      <c r="DX999" s="8"/>
      <c r="DY999" s="8"/>
      <c r="DZ999" s="8"/>
      <c r="EA999" s="8"/>
      <c r="EB999" s="8"/>
      <c r="EC999" s="8"/>
      <c r="ED999" s="8"/>
      <c r="EE999" s="8"/>
      <c r="EF999" s="8"/>
      <c r="EG999" s="8"/>
      <c r="EH999" s="8"/>
      <c r="EI999" s="8"/>
      <c r="EJ999" s="8"/>
      <c r="EK999" s="8"/>
      <c r="EL999" s="8"/>
      <c r="EM999" s="8"/>
      <c r="EN999" s="8"/>
      <c r="EO999" s="8"/>
      <c r="EP999" s="8"/>
      <c r="EQ999" s="8"/>
      <c r="ER999" s="8"/>
      <c r="ES999" s="8"/>
      <c r="ET999" s="8"/>
      <c r="EU999" s="8"/>
      <c r="EV999" s="8"/>
      <c r="EW999" s="8"/>
      <c r="EX999" s="8"/>
      <c r="EY999" s="8"/>
      <c r="EZ999" s="8"/>
      <c r="FA999" s="8"/>
      <c r="FB999" s="8"/>
      <c r="FC999" s="8"/>
      <c r="FD999" s="8"/>
      <c r="FE999" s="8"/>
      <c r="FF999" s="8"/>
      <c r="FG999" s="8"/>
      <c r="FH999" s="8"/>
      <c r="FI999" s="8"/>
      <c r="FJ999" s="8"/>
    </row>
    <row r="1000" spans="1:166" x14ac:dyDescent="0.25">
      <c r="A1000" t="s">
        <v>164</v>
      </c>
      <c r="C1000" s="6">
        <v>40203</v>
      </c>
      <c r="D1000" s="5"/>
      <c r="E1000" s="6"/>
      <c r="F1000" s="14"/>
      <c r="G1000" s="5">
        <v>37</v>
      </c>
      <c r="H1000" t="s">
        <v>114</v>
      </c>
      <c r="I1000" s="7">
        <v>7.1</v>
      </c>
      <c r="J1000">
        <v>750</v>
      </c>
      <c r="K1000" s="5">
        <f t="shared" si="16"/>
        <v>187.79342723004694</v>
      </c>
      <c r="L1000" s="5"/>
      <c r="M1000" s="8"/>
      <c r="N1000" s="8"/>
      <c r="O1000" s="8"/>
      <c r="P1000" s="8"/>
      <c r="Q1000" s="5"/>
      <c r="R1000" s="5"/>
      <c r="S1000" s="5"/>
      <c r="T1000" s="5"/>
      <c r="U1000" s="5"/>
      <c r="V1000" s="5"/>
      <c r="W1000" s="5"/>
      <c r="X1000" s="8"/>
      <c r="Y1000" s="8"/>
      <c r="Z1000" s="8"/>
      <c r="AA1000" s="8"/>
      <c r="AB1000" s="8"/>
      <c r="AC1000" s="5">
        <v>31.459042495856799</v>
      </c>
      <c r="AD1000" s="8"/>
      <c r="AE1000" s="8"/>
      <c r="AF1000" s="8"/>
      <c r="AG1000" s="8"/>
      <c r="AH1000" s="8"/>
      <c r="AI1000" s="8"/>
      <c r="AJ1000" s="5">
        <v>45.845850602020882</v>
      </c>
      <c r="AK1000" s="8">
        <v>0.85141443906049086</v>
      </c>
      <c r="AL1000" s="8"/>
      <c r="AM1000" s="8"/>
      <c r="AN1000" s="8"/>
      <c r="AO1000" s="8"/>
      <c r="AP1000" s="8"/>
      <c r="AQ1000" s="9">
        <f>AK1000/AJ1000</f>
        <v>1.8571243152438327E-2</v>
      </c>
      <c r="AR1000" s="8"/>
      <c r="AS1000" s="8"/>
      <c r="AT1000" s="8"/>
      <c r="AU1000" s="5">
        <v>4.6735919379706568</v>
      </c>
      <c r="AV1000" s="5"/>
      <c r="AW1000" s="5"/>
      <c r="AX1000" s="5"/>
      <c r="AY1000" s="5">
        <v>0</v>
      </c>
      <c r="AZ1000" s="5"/>
      <c r="BA1000" s="5"/>
      <c r="BB1000" s="5"/>
      <c r="BC1000" s="5"/>
      <c r="BD1000" s="5"/>
      <c r="BE1000" s="5"/>
      <c r="BF1000" s="5">
        <v>0</v>
      </c>
      <c r="BG1000" s="5">
        <v>0</v>
      </c>
      <c r="BH1000" s="5">
        <v>4.6735919379706568</v>
      </c>
      <c r="BI1000" s="8"/>
      <c r="BJ1000" s="5"/>
      <c r="BK1000" s="5">
        <f>AC1000+AJ1000+BH1000</f>
        <v>81.978485035848337</v>
      </c>
      <c r="BL1000" s="5"/>
      <c r="BM1000" s="8">
        <f>BH1000/BK1000</f>
        <v>5.7009981776644736E-2</v>
      </c>
      <c r="BN1000" s="8"/>
      <c r="BO1000" s="7"/>
      <c r="BP1000" s="5"/>
      <c r="BQ1000" s="5"/>
      <c r="BR1000" s="5"/>
      <c r="BS1000" s="5"/>
      <c r="BT1000" s="7"/>
      <c r="BU1000" s="7"/>
      <c r="BV1000" s="7"/>
      <c r="BW1000" s="7"/>
      <c r="BX1000" s="8">
        <f>AC1000/BK1000</f>
        <v>0.38374754647027315</v>
      </c>
      <c r="BY1000" s="8">
        <f>AJ1000/BK1000</f>
        <v>0.55924247175308217</v>
      </c>
      <c r="BZ1000" s="8">
        <f>BH1000/BK1000</f>
        <v>5.7009981776644736E-2</v>
      </c>
      <c r="CA1000" s="5">
        <v>90.469121564765658</v>
      </c>
      <c r="CB1000" s="5">
        <v>90.469121564765658</v>
      </c>
      <c r="CC1000" s="5">
        <v>0</v>
      </c>
      <c r="CD1000" s="5">
        <v>0</v>
      </c>
      <c r="CE1000" s="5"/>
      <c r="CF1000" s="5"/>
      <c r="CG1000" s="5"/>
      <c r="CH1000" s="5"/>
      <c r="CI1000" s="5">
        <v>0</v>
      </c>
      <c r="CJ1000" s="5"/>
      <c r="CK1000" s="8"/>
      <c r="CL1000" s="5"/>
      <c r="CM1000" s="5"/>
      <c r="CN1000" s="8"/>
      <c r="CO1000" s="5"/>
      <c r="CP1000" s="5"/>
      <c r="CQ1000" s="5"/>
      <c r="CR1000" s="8"/>
      <c r="CS1000" s="8"/>
      <c r="CT1000" s="8"/>
      <c r="CU1000" s="8"/>
      <c r="CV1000" s="8"/>
      <c r="CW1000" s="8"/>
      <c r="CX1000" s="8"/>
      <c r="CY1000" s="8"/>
      <c r="CZ1000" s="8"/>
      <c r="DA1000" s="8"/>
      <c r="DB1000" s="8"/>
      <c r="DC1000" s="8"/>
      <c r="DD1000" s="8"/>
      <c r="DE1000" s="8"/>
      <c r="DF1000" s="8"/>
      <c r="DG1000" s="8"/>
      <c r="DH1000" s="8"/>
      <c r="DI1000" s="8"/>
      <c r="DJ1000" s="8"/>
      <c r="DK1000" s="8"/>
      <c r="DL1000" s="8"/>
      <c r="DM1000" s="8"/>
      <c r="DN1000" s="8"/>
      <c r="DO1000" s="8"/>
      <c r="DP1000" s="8"/>
      <c r="DQ1000" s="8"/>
      <c r="DR1000" s="8"/>
      <c r="DS1000" s="8"/>
      <c r="DT1000" s="8"/>
      <c r="DU1000" s="8"/>
      <c r="DV1000" s="8"/>
      <c r="DW1000" s="8"/>
      <c r="DX1000" s="8"/>
      <c r="DY1000" s="8"/>
      <c r="DZ1000" s="8"/>
      <c r="EA1000" s="8"/>
      <c r="EB1000" s="8"/>
      <c r="EC1000" s="8"/>
      <c r="ED1000" s="8"/>
      <c r="EE1000" s="8"/>
      <c r="EF1000" s="8"/>
      <c r="EG1000" s="8"/>
      <c r="EH1000" s="8"/>
      <c r="EI1000" s="8"/>
      <c r="EJ1000" s="8"/>
      <c r="EK1000" s="8"/>
      <c r="EL1000" s="8"/>
      <c r="EM1000" s="8"/>
      <c r="EN1000" s="8"/>
      <c r="EO1000" s="8"/>
      <c r="EP1000" s="8"/>
      <c r="EQ1000" s="8"/>
      <c r="ER1000" s="8"/>
      <c r="ES1000" s="8"/>
      <c r="ET1000" s="8"/>
      <c r="EU1000" s="8"/>
      <c r="EV1000" s="8"/>
      <c r="EW1000" s="8"/>
      <c r="EX1000" s="8"/>
      <c r="EY1000" s="8"/>
      <c r="EZ1000" s="8"/>
      <c r="FA1000" s="8"/>
      <c r="FB1000" s="8"/>
      <c r="FC1000" s="8"/>
      <c r="FD1000" s="8"/>
      <c r="FE1000" s="8"/>
      <c r="FF1000" s="8"/>
      <c r="FG1000" s="8"/>
      <c r="FH1000" s="8"/>
      <c r="FI1000" s="8"/>
      <c r="FJ1000" s="8"/>
    </row>
    <row r="1001" spans="1:166" x14ac:dyDescent="0.25">
      <c r="A1001" t="s">
        <v>164</v>
      </c>
      <c r="C1001" s="6">
        <v>40210</v>
      </c>
      <c r="D1001" s="5"/>
      <c r="E1001" s="6"/>
      <c r="G1001" s="5">
        <v>44</v>
      </c>
      <c r="H1001" t="s">
        <v>114</v>
      </c>
      <c r="I1001" s="7">
        <v>7.1</v>
      </c>
      <c r="J1001">
        <v>750</v>
      </c>
      <c r="K1001" s="5">
        <f t="shared" si="16"/>
        <v>187.79342723004694</v>
      </c>
      <c r="L1001" s="5"/>
      <c r="M1001" s="8"/>
      <c r="N1001" s="7">
        <v>12.05</v>
      </c>
      <c r="O1001" s="7"/>
      <c r="P1001" s="7"/>
      <c r="Q1001" s="5"/>
      <c r="R1001" s="5"/>
      <c r="S1001" s="5"/>
      <c r="T1001" s="5"/>
      <c r="U1001" s="5"/>
      <c r="V1001" s="5"/>
      <c r="W1001" s="5"/>
      <c r="X1001" s="8"/>
      <c r="Y1001" s="8"/>
      <c r="Z1001" s="8"/>
      <c r="AA1001" s="8"/>
      <c r="AB1001" s="8"/>
      <c r="AC1001" s="5"/>
      <c r="AD1001" s="8"/>
      <c r="AE1001" s="8"/>
      <c r="AF1001" s="8"/>
      <c r="AG1001" s="8"/>
      <c r="AH1001" s="8"/>
      <c r="AI1001" s="8"/>
      <c r="AJ1001" s="5"/>
      <c r="AK1001" s="8"/>
      <c r="AL1001" s="8"/>
      <c r="AM1001" s="8"/>
      <c r="AN1001" s="8"/>
      <c r="AO1001" s="8"/>
      <c r="AP1001" s="8"/>
      <c r="AQ1001" s="9"/>
      <c r="AR1001" s="8"/>
      <c r="AS1001" s="8"/>
      <c r="AT1001" s="8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8"/>
      <c r="BJ1001" s="5"/>
      <c r="BK1001" s="5"/>
      <c r="BL1001" s="5"/>
      <c r="BM1001" s="8"/>
      <c r="BN1001" s="8"/>
      <c r="BO1001" s="7"/>
      <c r="BP1001" s="5"/>
      <c r="BQ1001" s="5"/>
      <c r="BR1001" s="5"/>
      <c r="BS1001" s="5"/>
      <c r="BT1001" s="7"/>
      <c r="BU1001" s="7"/>
      <c r="BV1001" s="7"/>
      <c r="BW1001" s="7"/>
      <c r="BX1001" s="7"/>
      <c r="BY1001" s="7"/>
      <c r="BZ1001" s="7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8"/>
      <c r="CL1001" s="5"/>
      <c r="CM1001" s="5"/>
      <c r="CN1001" s="8"/>
      <c r="CO1001" s="5"/>
      <c r="CP1001" s="5"/>
      <c r="CQ1001" s="5"/>
      <c r="CR1001" s="8"/>
      <c r="CS1001" s="8"/>
      <c r="CT1001" s="8"/>
      <c r="CU1001" s="8"/>
      <c r="CV1001" s="8"/>
      <c r="CW1001" s="8"/>
      <c r="CX1001" s="8"/>
      <c r="CY1001" s="8"/>
      <c r="CZ1001" s="8"/>
      <c r="DA1001" s="8"/>
      <c r="DB1001" s="8"/>
      <c r="DC1001" s="8"/>
      <c r="DD1001" s="8"/>
      <c r="DE1001" s="8"/>
      <c r="DF1001" s="8"/>
      <c r="DG1001" s="8"/>
      <c r="DH1001" s="8"/>
      <c r="DI1001" s="8"/>
      <c r="DJ1001" s="8"/>
      <c r="DK1001" s="8"/>
      <c r="DL1001" s="8"/>
      <c r="DM1001" s="8"/>
      <c r="DN1001" s="8"/>
      <c r="DO1001" s="8"/>
      <c r="DP1001" s="8"/>
      <c r="DQ1001" s="8"/>
      <c r="DR1001" s="8"/>
      <c r="DS1001" s="8"/>
      <c r="DT1001" s="8"/>
      <c r="DU1001" s="8"/>
      <c r="DV1001" s="8"/>
      <c r="DW1001" s="8"/>
      <c r="DX1001" s="8"/>
      <c r="DY1001" s="8"/>
      <c r="DZ1001" s="8"/>
      <c r="EA1001" s="8"/>
      <c r="EB1001" s="8"/>
      <c r="EC1001" s="8"/>
      <c r="ED1001" s="8"/>
      <c r="EE1001" s="8"/>
      <c r="EF1001" s="8"/>
      <c r="EG1001" s="8"/>
      <c r="EH1001" s="8"/>
      <c r="EI1001" s="8"/>
      <c r="EJ1001" s="8"/>
      <c r="EK1001" s="8"/>
      <c r="EL1001" s="8"/>
      <c r="EM1001" s="8"/>
      <c r="EN1001" s="8"/>
      <c r="EO1001" s="8"/>
      <c r="EP1001" s="8"/>
      <c r="EQ1001" s="8"/>
      <c r="ER1001" s="8"/>
      <c r="ES1001" s="8"/>
      <c r="ET1001" s="8"/>
      <c r="EU1001" s="8"/>
      <c r="EV1001" s="8"/>
      <c r="EW1001" s="8"/>
      <c r="EX1001" s="8"/>
      <c r="EY1001" s="8"/>
      <c r="EZ1001" s="8"/>
      <c r="FA1001" s="8"/>
      <c r="FB1001" s="8"/>
      <c r="FC1001" s="8"/>
      <c r="FD1001" s="8"/>
      <c r="FE1001" s="8"/>
      <c r="FF1001" s="8"/>
      <c r="FG1001" s="8"/>
      <c r="FH1001" s="8"/>
      <c r="FI1001" s="8"/>
      <c r="FJ1001" s="8"/>
    </row>
    <row r="1002" spans="1:166" x14ac:dyDescent="0.25">
      <c r="A1002" t="s">
        <v>164</v>
      </c>
      <c r="C1002" s="6">
        <v>40217</v>
      </c>
      <c r="D1002" s="5"/>
      <c r="E1002" s="6"/>
      <c r="G1002" s="5">
        <v>51</v>
      </c>
      <c r="H1002" t="s">
        <v>114</v>
      </c>
      <c r="I1002" s="7">
        <v>7.1</v>
      </c>
      <c r="J1002">
        <v>750</v>
      </c>
      <c r="K1002" s="5">
        <f t="shared" si="16"/>
        <v>187.79342723004694</v>
      </c>
      <c r="L1002" s="5"/>
      <c r="M1002" s="8"/>
      <c r="N1002" s="7">
        <v>15.5</v>
      </c>
      <c r="O1002" s="7"/>
      <c r="P1002" s="7"/>
      <c r="Q1002" s="5"/>
      <c r="R1002" s="5"/>
      <c r="S1002" s="5"/>
      <c r="T1002" s="5"/>
      <c r="U1002" s="5"/>
      <c r="V1002" s="5"/>
      <c r="W1002" s="5"/>
      <c r="X1002" s="8"/>
      <c r="Y1002" s="8"/>
      <c r="Z1002" s="8"/>
      <c r="AA1002" s="8"/>
      <c r="AB1002" s="8"/>
      <c r="AC1002" s="5"/>
      <c r="AD1002" s="8"/>
      <c r="AE1002" s="8"/>
      <c r="AF1002" s="8"/>
      <c r="AG1002" s="8"/>
      <c r="AH1002" s="8"/>
      <c r="AI1002" s="8"/>
      <c r="AJ1002" s="5"/>
      <c r="AK1002" s="8"/>
      <c r="AL1002" s="8"/>
      <c r="AM1002" s="8"/>
      <c r="AN1002" s="8"/>
      <c r="AO1002" s="8"/>
      <c r="AP1002" s="8"/>
      <c r="AQ1002" s="9"/>
      <c r="AR1002" s="8"/>
      <c r="AS1002" s="8"/>
      <c r="AT1002" s="8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8"/>
      <c r="BJ1002" s="5"/>
      <c r="BK1002" s="5"/>
      <c r="BL1002" s="5"/>
      <c r="BM1002" s="8"/>
      <c r="BN1002" s="8"/>
      <c r="BO1002" s="7"/>
      <c r="BP1002" s="5"/>
      <c r="BQ1002" s="5"/>
      <c r="BR1002" s="5"/>
      <c r="BS1002" s="5"/>
      <c r="BT1002" s="7"/>
      <c r="BU1002" s="7"/>
      <c r="BV1002" s="7"/>
      <c r="BW1002" s="7"/>
      <c r="BX1002" s="7"/>
      <c r="BY1002" s="7"/>
      <c r="BZ1002" s="7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8"/>
      <c r="CL1002" s="5"/>
      <c r="CM1002" s="5"/>
      <c r="CN1002" s="8"/>
      <c r="CO1002" s="5"/>
      <c r="CP1002" s="5"/>
      <c r="CQ1002" s="5"/>
      <c r="CR1002" s="8"/>
      <c r="CS1002" s="8"/>
      <c r="CT1002" s="8"/>
      <c r="CU1002" s="8"/>
      <c r="CV1002" s="8"/>
      <c r="CW1002" s="8"/>
      <c r="CX1002" s="8"/>
      <c r="CY1002" s="8"/>
      <c r="CZ1002" s="8"/>
      <c r="DA1002" s="8"/>
      <c r="DB1002" s="8"/>
      <c r="DC1002" s="8"/>
      <c r="DD1002" s="8"/>
      <c r="DE1002" s="8"/>
      <c r="DF1002" s="8"/>
      <c r="DG1002" s="8"/>
      <c r="DH1002" s="8"/>
      <c r="DI1002" s="8"/>
      <c r="DJ1002" s="8"/>
      <c r="DK1002" s="8"/>
      <c r="DL1002" s="8"/>
      <c r="DM1002" s="8"/>
      <c r="DN1002" s="8"/>
      <c r="DO1002" s="8"/>
      <c r="DP1002" s="8"/>
      <c r="DQ1002" s="8"/>
      <c r="DR1002" s="8"/>
      <c r="DS1002" s="8"/>
      <c r="DT1002" s="8"/>
      <c r="DU1002" s="8"/>
      <c r="DV1002" s="8"/>
      <c r="DW1002" s="8"/>
      <c r="DX1002" s="8"/>
      <c r="DY1002" s="8"/>
      <c r="DZ1002" s="8"/>
      <c r="EA1002" s="8"/>
      <c r="EB1002" s="8"/>
      <c r="EC1002" s="8"/>
      <c r="ED1002" s="8"/>
      <c r="EE1002" s="8"/>
      <c r="EF1002" s="8"/>
      <c r="EG1002" s="8"/>
      <c r="EH1002" s="8"/>
      <c r="EI1002" s="8"/>
      <c r="EJ1002" s="8"/>
      <c r="EK1002" s="8"/>
      <c r="EL1002" s="8"/>
      <c r="EM1002" s="8"/>
      <c r="EN1002" s="8"/>
      <c r="EO1002" s="8"/>
      <c r="EP1002" s="8"/>
      <c r="EQ1002" s="8"/>
      <c r="ER1002" s="8"/>
      <c r="ES1002" s="8"/>
      <c r="ET1002" s="8"/>
      <c r="EU1002" s="8"/>
      <c r="EV1002" s="8"/>
      <c r="EW1002" s="8"/>
      <c r="EX1002" s="8"/>
      <c r="EY1002" s="8"/>
      <c r="EZ1002" s="8"/>
      <c r="FA1002" s="8"/>
      <c r="FB1002" s="8"/>
      <c r="FC1002" s="8"/>
      <c r="FD1002" s="8"/>
      <c r="FE1002" s="8"/>
      <c r="FF1002" s="8"/>
      <c r="FG1002" s="8"/>
      <c r="FH1002" s="8"/>
      <c r="FI1002" s="8"/>
      <c r="FJ1002" s="8"/>
    </row>
    <row r="1003" spans="1:166" x14ac:dyDescent="0.25">
      <c r="A1003" t="s">
        <v>164</v>
      </c>
      <c r="C1003" s="6">
        <v>40218</v>
      </c>
      <c r="D1003" s="5">
        <v>4</v>
      </c>
      <c r="E1003" t="s">
        <v>206</v>
      </c>
      <c r="F1003" t="s">
        <v>13</v>
      </c>
      <c r="G1003" s="5">
        <v>52</v>
      </c>
      <c r="H1003" t="s">
        <v>114</v>
      </c>
      <c r="I1003" s="7">
        <v>7.1</v>
      </c>
      <c r="J1003">
        <v>750</v>
      </c>
      <c r="K1003" s="5">
        <f t="shared" si="16"/>
        <v>187.79342723004694</v>
      </c>
      <c r="L1003" s="5"/>
      <c r="M1003" s="8"/>
      <c r="N1003" s="8"/>
      <c r="O1003" s="8"/>
      <c r="P1003" s="8"/>
      <c r="Q1003" s="5"/>
      <c r="R1003" s="5"/>
      <c r="S1003" s="5">
        <v>52</v>
      </c>
      <c r="T1003" s="5"/>
      <c r="U1003" s="5"/>
      <c r="V1003" s="5"/>
      <c r="W1003" s="5"/>
      <c r="X1003" s="8"/>
      <c r="Y1003" s="8"/>
      <c r="Z1003" s="8"/>
      <c r="AA1003" s="8"/>
      <c r="AB1003" s="8"/>
      <c r="AC1003" s="5">
        <v>197.72645957437896</v>
      </c>
      <c r="AD1003" s="8"/>
      <c r="AE1003" s="8"/>
      <c r="AF1003" s="8"/>
      <c r="AG1003" s="8"/>
      <c r="AH1003" s="8"/>
      <c r="AI1003" s="8"/>
      <c r="AJ1003" s="5">
        <v>206.9460317498544</v>
      </c>
      <c r="AK1003" s="8">
        <v>3.4200713117229045</v>
      </c>
      <c r="AL1003" s="8"/>
      <c r="AM1003" s="8"/>
      <c r="AN1003" s="8"/>
      <c r="AO1003" s="8"/>
      <c r="AP1003" s="8"/>
      <c r="AQ1003" s="9">
        <f>AK1003/AJ1003</f>
        <v>1.6526392329459638E-2</v>
      </c>
      <c r="AR1003" s="8"/>
      <c r="AS1003" s="8"/>
      <c r="AT1003" s="8"/>
      <c r="AU1003" s="5">
        <v>12.697359305411799</v>
      </c>
      <c r="AV1003" s="5"/>
      <c r="AW1003" s="5"/>
      <c r="AX1003" s="5"/>
      <c r="AY1003" s="5">
        <v>0</v>
      </c>
      <c r="AZ1003" s="5"/>
      <c r="BA1003" s="5"/>
      <c r="BB1003" s="5"/>
      <c r="BC1003" s="5"/>
      <c r="BD1003" s="5"/>
      <c r="BE1003" s="5"/>
      <c r="BF1003" s="5">
        <v>0</v>
      </c>
      <c r="BG1003" s="5">
        <v>0</v>
      </c>
      <c r="BH1003" s="5">
        <v>12.697359305411799</v>
      </c>
      <c r="BI1003" s="8"/>
      <c r="BJ1003" s="5"/>
      <c r="BK1003" s="5">
        <f>AC1003+AJ1003+BH1003</f>
        <v>417.36985062964516</v>
      </c>
      <c r="BL1003" s="5"/>
      <c r="BM1003" s="8">
        <f>BH1003/BK1003</f>
        <v>3.042232036227948E-2</v>
      </c>
      <c r="BN1003" s="8"/>
      <c r="BO1003" s="7"/>
      <c r="BP1003" s="5"/>
      <c r="BQ1003" s="5"/>
      <c r="BR1003" s="5"/>
      <c r="BS1003" s="5"/>
      <c r="BT1003" s="7"/>
      <c r="BU1003" s="7"/>
      <c r="BV1003" s="7"/>
      <c r="BW1003" s="7"/>
      <c r="BX1003" s="8">
        <f>AC1003/BK1003</f>
        <v>0.4737439929503493</v>
      </c>
      <c r="BY1003" s="8">
        <f>AJ1003/BK1003</f>
        <v>0.49583368668737121</v>
      </c>
      <c r="BZ1003" s="8">
        <f>BH1003/BK1003</f>
        <v>3.042232036227948E-2</v>
      </c>
      <c r="CA1003" s="5">
        <v>259.02513077597422</v>
      </c>
      <c r="CB1003" s="5">
        <v>259.02513077597422</v>
      </c>
      <c r="CC1003" s="5">
        <v>0</v>
      </c>
      <c r="CD1003" s="5">
        <v>0</v>
      </c>
      <c r="CE1003" s="5"/>
      <c r="CF1003" s="5"/>
      <c r="CG1003" s="5"/>
      <c r="CH1003" s="5"/>
      <c r="CI1003" s="5">
        <v>0</v>
      </c>
      <c r="CJ1003" s="5"/>
      <c r="CK1003" s="8"/>
      <c r="CL1003" s="5"/>
      <c r="CM1003" s="5"/>
      <c r="CN1003" s="8"/>
      <c r="CO1003" s="5"/>
      <c r="CP1003" s="5"/>
      <c r="CQ1003" s="5"/>
      <c r="CR1003" s="8"/>
      <c r="CS1003" s="8"/>
      <c r="CT1003" s="8"/>
      <c r="CU1003" s="8"/>
      <c r="CV1003" s="8"/>
      <c r="CW1003" s="8"/>
      <c r="CX1003" s="8"/>
      <c r="CY1003" s="8"/>
      <c r="CZ1003" s="8"/>
      <c r="DA1003" s="8"/>
      <c r="DB1003" s="8"/>
      <c r="DC1003" s="8"/>
      <c r="DD1003" s="8"/>
      <c r="DE1003" s="8"/>
      <c r="DF1003" s="8"/>
      <c r="DG1003" s="8"/>
      <c r="DH1003" s="8"/>
      <c r="DI1003" s="8"/>
      <c r="DJ1003" s="8"/>
      <c r="DK1003" s="8"/>
      <c r="DL1003" s="8"/>
      <c r="DM1003" s="8"/>
      <c r="DN1003" s="8"/>
      <c r="DO1003" s="8"/>
      <c r="DP1003" s="8"/>
      <c r="DQ1003" s="8"/>
      <c r="DR1003" s="8"/>
      <c r="DS1003" s="8"/>
      <c r="DT1003" s="8"/>
      <c r="DU1003" s="8"/>
      <c r="DV1003" s="8"/>
      <c r="DW1003" s="8"/>
      <c r="DX1003" s="8"/>
      <c r="DY1003" s="8"/>
      <c r="DZ1003" s="8"/>
      <c r="EA1003" s="8"/>
      <c r="EB1003" s="8"/>
      <c r="EC1003" s="8"/>
      <c r="ED1003" s="8"/>
      <c r="EE1003" s="8"/>
      <c r="EF1003" s="8"/>
      <c r="EG1003" s="8"/>
      <c r="EH1003" s="8"/>
      <c r="EI1003" s="8"/>
      <c r="EJ1003" s="8"/>
      <c r="EK1003" s="8"/>
      <c r="EL1003" s="8"/>
      <c r="EM1003" s="8"/>
      <c r="EN1003" s="8"/>
      <c r="EO1003" s="8"/>
      <c r="EP1003" s="8"/>
      <c r="EQ1003" s="8"/>
      <c r="ER1003" s="8"/>
      <c r="ES1003" s="8"/>
      <c r="ET1003" s="8"/>
      <c r="EU1003" s="8"/>
      <c r="EV1003" s="8"/>
      <c r="EW1003" s="8"/>
      <c r="EX1003" s="8"/>
      <c r="EY1003" s="8"/>
      <c r="EZ1003" s="8"/>
      <c r="FA1003" s="8"/>
      <c r="FB1003" s="8"/>
      <c r="FC1003" s="8"/>
      <c r="FD1003" s="8"/>
      <c r="FE1003" s="8"/>
      <c r="FF1003" s="8"/>
      <c r="FG1003" s="8"/>
      <c r="FH1003" s="8"/>
      <c r="FI1003" s="8"/>
      <c r="FJ1003" s="8"/>
    </row>
    <row r="1004" spans="1:166" x14ac:dyDescent="0.25">
      <c r="A1004" t="s">
        <v>164</v>
      </c>
      <c r="C1004" s="6">
        <v>40225</v>
      </c>
      <c r="D1004" s="5"/>
      <c r="E1004" s="6"/>
      <c r="G1004" s="5">
        <v>59</v>
      </c>
      <c r="H1004" t="s">
        <v>114</v>
      </c>
      <c r="I1004" s="7">
        <v>7.1</v>
      </c>
      <c r="J1004">
        <v>750</v>
      </c>
      <c r="K1004" s="5">
        <f t="shared" si="16"/>
        <v>187.79342723004694</v>
      </c>
      <c r="L1004" s="5"/>
      <c r="M1004" s="8"/>
      <c r="N1004" s="7">
        <v>17.7</v>
      </c>
      <c r="O1004" s="7"/>
      <c r="P1004" s="7"/>
      <c r="Q1004" s="5"/>
      <c r="R1004" s="5"/>
      <c r="S1004" s="5"/>
      <c r="T1004" s="5"/>
      <c r="U1004" s="5"/>
      <c r="V1004" s="5"/>
      <c r="W1004" s="5"/>
      <c r="X1004" s="8"/>
      <c r="Y1004" s="8"/>
      <c r="Z1004" s="8"/>
      <c r="AA1004" s="8"/>
      <c r="AB1004" s="8"/>
      <c r="AC1004" s="5"/>
      <c r="AD1004" s="8"/>
      <c r="AE1004" s="8"/>
      <c r="AF1004" s="8"/>
      <c r="AG1004" s="8"/>
      <c r="AH1004" s="8"/>
      <c r="AI1004" s="8"/>
      <c r="AJ1004" s="5"/>
      <c r="AK1004" s="8"/>
      <c r="AL1004" s="8"/>
      <c r="AM1004" s="8"/>
      <c r="AN1004" s="8"/>
      <c r="AO1004" s="8"/>
      <c r="AP1004" s="8"/>
      <c r="AQ1004" s="9"/>
      <c r="AR1004" s="8"/>
      <c r="AS1004" s="8"/>
      <c r="AT1004" s="8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8"/>
      <c r="BJ1004" s="5"/>
      <c r="BK1004" s="5"/>
      <c r="BL1004" s="5"/>
      <c r="BM1004" s="8"/>
      <c r="BN1004" s="8"/>
      <c r="BO1004" s="7"/>
      <c r="BP1004" s="5"/>
      <c r="BQ1004" s="5"/>
      <c r="BR1004" s="5"/>
      <c r="BS1004" s="5"/>
      <c r="BT1004" s="7"/>
      <c r="BU1004" s="7"/>
      <c r="BV1004" s="7"/>
      <c r="BW1004" s="7"/>
      <c r="BX1004" s="7"/>
      <c r="BY1004" s="7"/>
      <c r="BZ1004" s="7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8"/>
      <c r="CL1004" s="5"/>
      <c r="CM1004" s="5"/>
      <c r="CN1004" s="8"/>
      <c r="CO1004" s="5"/>
      <c r="CP1004" s="5"/>
      <c r="CQ1004" s="5"/>
      <c r="CR1004" s="8"/>
      <c r="CS1004" s="8"/>
      <c r="CT1004" s="8"/>
      <c r="CU1004" s="8"/>
      <c r="CV1004" s="8"/>
      <c r="CW1004" s="8"/>
      <c r="CX1004" s="8"/>
      <c r="CY1004" s="8"/>
      <c r="CZ1004" s="8"/>
      <c r="DA1004" s="8"/>
      <c r="DB1004" s="8"/>
      <c r="DC1004" s="8"/>
      <c r="DD1004" s="8"/>
      <c r="DE1004" s="8"/>
      <c r="DF1004" s="8"/>
      <c r="DG1004" s="8"/>
      <c r="DH1004" s="8"/>
      <c r="DI1004" s="8"/>
      <c r="DJ1004" s="8"/>
      <c r="DK1004" s="8"/>
      <c r="DL1004" s="8"/>
      <c r="DM1004" s="8"/>
      <c r="DN1004" s="8"/>
      <c r="DO1004" s="8"/>
      <c r="DP1004" s="8"/>
      <c r="DQ1004" s="8"/>
      <c r="DR1004" s="8"/>
      <c r="DS1004" s="8"/>
      <c r="DT1004" s="8"/>
      <c r="DU1004" s="8"/>
      <c r="DV1004" s="8"/>
      <c r="DW1004" s="8"/>
      <c r="DX1004" s="8"/>
      <c r="DY1004" s="8"/>
      <c r="DZ1004" s="8"/>
      <c r="EA1004" s="8"/>
      <c r="EB1004" s="8"/>
      <c r="EC1004" s="8"/>
      <c r="ED1004" s="8"/>
      <c r="EE1004" s="8"/>
      <c r="EF1004" s="8"/>
      <c r="EG1004" s="8"/>
      <c r="EH1004" s="8"/>
      <c r="EI1004" s="8"/>
      <c r="EJ1004" s="8"/>
      <c r="EK1004" s="8"/>
      <c r="EL1004" s="8"/>
      <c r="EM1004" s="8"/>
      <c r="EN1004" s="8"/>
      <c r="EO1004" s="8"/>
      <c r="EP1004" s="8"/>
      <c r="EQ1004" s="8"/>
      <c r="ER1004" s="8"/>
      <c r="ES1004" s="8"/>
      <c r="ET1004" s="8"/>
      <c r="EU1004" s="8"/>
      <c r="EV1004" s="8"/>
      <c r="EW1004" s="8"/>
      <c r="EX1004" s="8"/>
      <c r="EY1004" s="8"/>
      <c r="EZ1004" s="8"/>
      <c r="FA1004" s="8"/>
      <c r="FB1004" s="8"/>
      <c r="FC1004" s="8"/>
      <c r="FD1004" s="8"/>
      <c r="FE1004" s="8"/>
      <c r="FF1004" s="8"/>
      <c r="FG1004" s="8"/>
      <c r="FH1004" s="8"/>
      <c r="FI1004" s="8"/>
      <c r="FJ1004" s="8"/>
    </row>
    <row r="1005" spans="1:166" x14ac:dyDescent="0.25">
      <c r="A1005" t="s">
        <v>164</v>
      </c>
      <c r="C1005" s="6">
        <v>40231</v>
      </c>
      <c r="D1005" s="5"/>
      <c r="E1005" s="6"/>
      <c r="F1005" s="14"/>
      <c r="G1005" s="5">
        <v>65</v>
      </c>
      <c r="H1005" t="s">
        <v>114</v>
      </c>
      <c r="I1005" s="7">
        <v>7.1</v>
      </c>
      <c r="J1005">
        <v>750</v>
      </c>
      <c r="K1005" s="5">
        <f t="shared" si="16"/>
        <v>187.79342723004694</v>
      </c>
      <c r="L1005" s="5"/>
      <c r="M1005" s="8"/>
      <c r="N1005" s="8"/>
      <c r="O1005" s="8"/>
      <c r="P1005" s="8"/>
      <c r="Q1005" s="5"/>
      <c r="R1005" s="5"/>
      <c r="S1005" s="5"/>
      <c r="T1005" s="5"/>
      <c r="U1005" s="5"/>
      <c r="V1005" s="5"/>
      <c r="W1005" s="5"/>
      <c r="X1005" s="8"/>
      <c r="Y1005" s="8"/>
      <c r="Z1005" s="8"/>
      <c r="AA1005" s="8"/>
      <c r="AB1005" s="8"/>
      <c r="AC1005" s="5">
        <v>316.99695827281715</v>
      </c>
      <c r="AD1005" s="8"/>
      <c r="AE1005" s="8"/>
      <c r="AF1005" s="8"/>
      <c r="AG1005" s="8"/>
      <c r="AH1005" s="8"/>
      <c r="AI1005" s="8"/>
      <c r="AJ1005" s="5">
        <v>267.9971101413588</v>
      </c>
      <c r="AK1005" s="8">
        <v>3.7636340966637252</v>
      </c>
      <c r="AL1005" s="8"/>
      <c r="AM1005" s="8"/>
      <c r="AN1005" s="8"/>
      <c r="AO1005" s="8"/>
      <c r="AP1005" s="8"/>
      <c r="AQ1005" s="9">
        <f>AK1005/AJ1005</f>
        <v>1.4043562240945598E-2</v>
      </c>
      <c r="AR1005" s="8"/>
      <c r="AS1005" s="8"/>
      <c r="AT1005" s="8"/>
      <c r="AU1005" s="5">
        <v>16.670203820105858</v>
      </c>
      <c r="AV1005" s="5"/>
      <c r="AW1005" s="5"/>
      <c r="AX1005" s="5"/>
      <c r="AY1005" s="5">
        <v>25.311842605885644</v>
      </c>
      <c r="AZ1005" s="5"/>
      <c r="BA1005" s="5"/>
      <c r="BB1005" s="5"/>
      <c r="BC1005" s="5"/>
      <c r="BD1005" s="5"/>
      <c r="BE1005" s="5"/>
      <c r="BF1005" s="5">
        <v>0</v>
      </c>
      <c r="BG1005" s="5">
        <v>0</v>
      </c>
      <c r="BH1005" s="5">
        <v>41.982046425991498</v>
      </c>
      <c r="BI1005" s="8"/>
      <c r="BJ1005" s="5"/>
      <c r="BK1005" s="5">
        <f>AC1005+AJ1005+BH1005</f>
        <v>626.97611484016738</v>
      </c>
      <c r="BL1005" s="5"/>
      <c r="BM1005" s="8">
        <f>BH1005/BK1005</f>
        <v>6.6959562624955532E-2</v>
      </c>
      <c r="BN1005" s="8"/>
      <c r="BO1005" s="7"/>
      <c r="BP1005" s="5"/>
      <c r="BQ1005" s="5"/>
      <c r="BR1005" s="5"/>
      <c r="BS1005" s="5"/>
      <c r="BT1005" s="7"/>
      <c r="BU1005" s="7"/>
      <c r="BV1005" s="7"/>
      <c r="BW1005" s="7"/>
      <c r="BX1005" s="8">
        <f>AC1005/BK1005</f>
        <v>0.50559654629527306</v>
      </c>
      <c r="BY1005" s="8">
        <f>AJ1005/BK1005</f>
        <v>0.42744389107977149</v>
      </c>
      <c r="BZ1005" s="8">
        <f>BH1005/BK1005</f>
        <v>6.6959562624955532E-2</v>
      </c>
      <c r="CA1005" s="5">
        <v>248.46975619477666</v>
      </c>
      <c r="CB1005" s="5">
        <v>239.43174703120332</v>
      </c>
      <c r="CC1005" s="5">
        <v>9.0380091635733475</v>
      </c>
      <c r="CD1005" s="5">
        <v>0</v>
      </c>
      <c r="CE1005" s="5"/>
      <c r="CF1005" s="5"/>
      <c r="CG1005" s="5"/>
      <c r="CH1005" s="5"/>
      <c r="CI1005" s="5">
        <v>0</v>
      </c>
      <c r="CJ1005" s="5"/>
      <c r="CK1005" s="8"/>
      <c r="CL1005" s="5"/>
      <c r="CM1005" s="5"/>
      <c r="CN1005" s="8"/>
      <c r="CO1005" s="5"/>
      <c r="CP1005" s="5"/>
      <c r="CQ1005" s="5"/>
      <c r="CR1005" s="8"/>
      <c r="CS1005" s="8"/>
      <c r="CT1005" s="8"/>
      <c r="CU1005" s="8"/>
      <c r="CV1005" s="8"/>
      <c r="CW1005" s="8"/>
      <c r="CX1005" s="8"/>
      <c r="CY1005" s="8"/>
      <c r="CZ1005" s="8"/>
      <c r="DA1005" s="8"/>
      <c r="DB1005" s="8"/>
      <c r="DC1005" s="8"/>
      <c r="DD1005" s="8"/>
      <c r="DE1005" s="8"/>
      <c r="DF1005" s="8"/>
      <c r="DG1005" s="8"/>
      <c r="DH1005" s="8"/>
      <c r="DI1005" s="8"/>
      <c r="DJ1005" s="8"/>
      <c r="DK1005" s="8"/>
      <c r="DL1005" s="8"/>
      <c r="DM1005" s="8"/>
      <c r="DN1005" s="8"/>
      <c r="DO1005" s="8"/>
      <c r="DP1005" s="8"/>
      <c r="DQ1005" s="8"/>
      <c r="DR1005" s="8"/>
      <c r="DS1005" s="8"/>
      <c r="DT1005" s="8"/>
      <c r="DU1005" s="8"/>
      <c r="DV1005" s="8"/>
      <c r="DW1005" s="8"/>
      <c r="DX1005" s="8"/>
      <c r="DY1005" s="8"/>
      <c r="DZ1005" s="8"/>
      <c r="EA1005" s="8"/>
      <c r="EB1005" s="8"/>
      <c r="EC1005" s="8"/>
      <c r="ED1005" s="8"/>
      <c r="EE1005" s="8"/>
      <c r="EF1005" s="8"/>
      <c r="EG1005" s="8"/>
      <c r="EH1005" s="8"/>
      <c r="EI1005" s="8"/>
      <c r="EJ1005" s="8"/>
      <c r="EK1005" s="8"/>
      <c r="EL1005" s="8"/>
      <c r="EM1005" s="8"/>
      <c r="EN1005" s="8"/>
      <c r="EO1005" s="8"/>
      <c r="EP1005" s="8"/>
      <c r="EQ1005" s="8"/>
      <c r="ER1005" s="8"/>
      <c r="ES1005" s="8"/>
      <c r="ET1005" s="8"/>
      <c r="EU1005" s="8"/>
      <c r="EV1005" s="8"/>
      <c r="EW1005" s="8"/>
      <c r="EX1005" s="8"/>
      <c r="EY1005" s="8"/>
      <c r="EZ1005" s="8"/>
      <c r="FA1005" s="8"/>
      <c r="FB1005" s="8"/>
      <c r="FC1005" s="8"/>
      <c r="FD1005" s="8"/>
      <c r="FE1005" s="8"/>
      <c r="FF1005" s="8"/>
      <c r="FG1005" s="8"/>
      <c r="FH1005" s="8"/>
      <c r="FI1005" s="8"/>
      <c r="FJ1005" s="8"/>
    </row>
    <row r="1006" spans="1:166" x14ac:dyDescent="0.25">
      <c r="A1006" t="s">
        <v>164</v>
      </c>
      <c r="C1006" s="6">
        <v>40233</v>
      </c>
      <c r="D1006" s="5"/>
      <c r="E1006" s="6"/>
      <c r="G1006" s="5">
        <v>67</v>
      </c>
      <c r="H1006" t="s">
        <v>114</v>
      </c>
      <c r="I1006" s="7">
        <v>7.1</v>
      </c>
      <c r="J1006">
        <v>750</v>
      </c>
      <c r="K1006" s="5">
        <f t="shared" si="16"/>
        <v>187.79342723004694</v>
      </c>
      <c r="L1006" s="5"/>
      <c r="M1006" s="8"/>
      <c r="N1006" s="7">
        <v>18.95</v>
      </c>
      <c r="O1006" s="7"/>
      <c r="P1006" s="7"/>
      <c r="Q1006" s="5"/>
      <c r="R1006" s="5"/>
      <c r="S1006" s="5"/>
      <c r="T1006" s="5"/>
      <c r="U1006" s="5"/>
      <c r="V1006" s="5"/>
      <c r="W1006" s="5"/>
      <c r="X1006" s="8"/>
      <c r="Y1006" s="8"/>
      <c r="Z1006" s="8"/>
      <c r="AA1006" s="8"/>
      <c r="AB1006" s="8"/>
      <c r="AC1006" s="5"/>
      <c r="AD1006" s="8"/>
      <c r="AE1006" s="8"/>
      <c r="AF1006" s="8"/>
      <c r="AG1006" s="8"/>
      <c r="AH1006" s="8"/>
      <c r="AI1006" s="8"/>
      <c r="AJ1006" s="5"/>
      <c r="AK1006" s="8"/>
      <c r="AL1006" s="8"/>
      <c r="AM1006" s="8"/>
      <c r="AN1006" s="8"/>
      <c r="AO1006" s="8"/>
      <c r="AP1006" s="8"/>
      <c r="AQ1006" s="9"/>
      <c r="AR1006" s="8"/>
      <c r="AS1006" s="8"/>
      <c r="AT1006" s="8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8"/>
      <c r="BJ1006" s="5"/>
      <c r="BK1006" s="5"/>
      <c r="BL1006" s="5"/>
      <c r="BM1006" s="8"/>
      <c r="BN1006" s="8"/>
      <c r="BO1006" s="7"/>
      <c r="BP1006" s="5"/>
      <c r="BQ1006" s="5"/>
      <c r="BR1006" s="5"/>
      <c r="BS1006" s="5"/>
      <c r="BT1006" s="7"/>
      <c r="BU1006" s="7"/>
      <c r="BV1006" s="7"/>
      <c r="BW1006" s="7"/>
      <c r="BX1006" s="7"/>
      <c r="BY1006" s="7"/>
      <c r="BZ1006" s="7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8"/>
      <c r="CL1006" s="5"/>
      <c r="CM1006" s="5"/>
      <c r="CN1006" s="8"/>
      <c r="CO1006" s="5"/>
      <c r="CP1006" s="5"/>
      <c r="CQ1006" s="5"/>
      <c r="CR1006" s="8"/>
      <c r="CS1006" s="8"/>
      <c r="CT1006" s="8"/>
      <c r="CU1006" s="8"/>
      <c r="CV1006" s="8"/>
      <c r="CW1006" s="8"/>
      <c r="CX1006" s="8"/>
      <c r="CY1006" s="8"/>
      <c r="CZ1006" s="8"/>
      <c r="DA1006" s="8"/>
      <c r="DB1006" s="8"/>
      <c r="DC1006" s="8"/>
      <c r="DD1006" s="8"/>
      <c r="DE1006" s="8"/>
      <c r="DF1006" s="8"/>
      <c r="DG1006" s="8"/>
      <c r="DH1006" s="8"/>
      <c r="DI1006" s="8"/>
      <c r="DJ1006" s="8"/>
      <c r="DK1006" s="8"/>
      <c r="DL1006" s="8"/>
      <c r="DM1006" s="8"/>
      <c r="DN1006" s="8"/>
      <c r="DO1006" s="8"/>
      <c r="DP1006" s="8"/>
      <c r="DQ1006" s="8"/>
      <c r="DR1006" s="8"/>
      <c r="DS1006" s="8"/>
      <c r="DT1006" s="8"/>
      <c r="DU1006" s="8"/>
      <c r="DV1006" s="8"/>
      <c r="DW1006" s="8"/>
      <c r="DX1006" s="8"/>
      <c r="DY1006" s="8"/>
      <c r="DZ1006" s="8"/>
      <c r="EA1006" s="8"/>
      <c r="EB1006" s="8"/>
      <c r="EC1006" s="8"/>
      <c r="ED1006" s="8"/>
      <c r="EE1006" s="8"/>
      <c r="EF1006" s="8"/>
      <c r="EG1006" s="8"/>
      <c r="EH1006" s="8"/>
      <c r="EI1006" s="8"/>
      <c r="EJ1006" s="8"/>
      <c r="EK1006" s="8"/>
      <c r="EL1006" s="8"/>
      <c r="EM1006" s="8"/>
      <c r="EN1006" s="8"/>
      <c r="EO1006" s="8"/>
      <c r="EP1006" s="8"/>
      <c r="EQ1006" s="8"/>
      <c r="ER1006" s="8"/>
      <c r="ES1006" s="8"/>
      <c r="ET1006" s="8"/>
      <c r="EU1006" s="8"/>
      <c r="EV1006" s="8"/>
      <c r="EW1006" s="8"/>
      <c r="EX1006" s="8"/>
      <c r="EY1006" s="8"/>
      <c r="EZ1006" s="8"/>
      <c r="FA1006" s="8"/>
      <c r="FB1006" s="8"/>
      <c r="FC1006" s="8"/>
      <c r="FD1006" s="8"/>
      <c r="FE1006" s="8"/>
      <c r="FF1006" s="8"/>
      <c r="FG1006" s="8"/>
      <c r="FH1006" s="8"/>
      <c r="FI1006" s="8"/>
      <c r="FJ1006" s="8"/>
    </row>
    <row r="1007" spans="1:166" x14ac:dyDescent="0.25">
      <c r="A1007" t="s">
        <v>164</v>
      </c>
      <c r="C1007" s="6">
        <v>40240</v>
      </c>
      <c r="D1007" s="5"/>
      <c r="E1007" s="6"/>
      <c r="G1007" s="5">
        <v>74</v>
      </c>
      <c r="H1007" t="s">
        <v>114</v>
      </c>
      <c r="I1007" s="7">
        <v>7.1</v>
      </c>
      <c r="J1007">
        <v>750</v>
      </c>
      <c r="K1007" s="5">
        <f t="shared" si="16"/>
        <v>187.79342723004694</v>
      </c>
      <c r="L1007" s="5"/>
      <c r="M1007" s="8"/>
      <c r="N1007" s="7">
        <v>22.066666666666666</v>
      </c>
      <c r="O1007" s="7"/>
      <c r="P1007" s="7"/>
      <c r="Q1007" s="5"/>
      <c r="R1007" s="5"/>
      <c r="S1007" s="5"/>
      <c r="T1007" s="5"/>
      <c r="U1007" s="5"/>
      <c r="V1007" s="5"/>
      <c r="W1007" s="5"/>
      <c r="X1007" s="8"/>
      <c r="Y1007" s="8"/>
      <c r="Z1007" s="8"/>
      <c r="AA1007" s="8"/>
      <c r="AB1007" s="8"/>
      <c r="AC1007" s="5"/>
      <c r="AD1007" s="8"/>
      <c r="AE1007" s="8"/>
      <c r="AF1007" s="8"/>
      <c r="AG1007" s="8"/>
      <c r="AH1007" s="8"/>
      <c r="AI1007" s="8"/>
      <c r="AJ1007" s="5"/>
      <c r="AK1007" s="8"/>
      <c r="AL1007" s="8"/>
      <c r="AM1007" s="8"/>
      <c r="AN1007" s="8"/>
      <c r="AO1007" s="8"/>
      <c r="AP1007" s="8"/>
      <c r="AQ1007" s="9"/>
      <c r="AR1007" s="8"/>
      <c r="AS1007" s="8"/>
      <c r="AT1007" s="8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8"/>
      <c r="BJ1007" s="5"/>
      <c r="BK1007" s="5"/>
      <c r="BL1007" s="5"/>
      <c r="BM1007" s="8"/>
      <c r="BN1007" s="8"/>
      <c r="BO1007" s="7"/>
      <c r="BP1007" s="5"/>
      <c r="BQ1007" s="5"/>
      <c r="BR1007" s="5"/>
      <c r="BS1007" s="5"/>
      <c r="BT1007" s="7"/>
      <c r="BU1007" s="7"/>
      <c r="BV1007" s="7"/>
      <c r="BW1007" s="7"/>
      <c r="BX1007" s="7"/>
      <c r="BY1007" s="7"/>
      <c r="BZ1007" s="7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8"/>
      <c r="CL1007" s="5"/>
      <c r="CM1007" s="5"/>
      <c r="CN1007" s="8"/>
      <c r="CO1007" s="5"/>
      <c r="CP1007" s="5"/>
      <c r="CQ1007" s="5"/>
      <c r="CR1007" s="8"/>
      <c r="CS1007" s="8"/>
      <c r="CT1007" s="8"/>
      <c r="CU1007" s="8"/>
      <c r="CV1007" s="8"/>
      <c r="CW1007" s="8"/>
      <c r="CX1007" s="8"/>
      <c r="CY1007" s="8"/>
      <c r="CZ1007" s="8"/>
      <c r="DA1007" s="8"/>
      <c r="DB1007" s="8"/>
      <c r="DC1007" s="8"/>
      <c r="DD1007" s="8"/>
      <c r="DE1007" s="8"/>
      <c r="DF1007" s="8"/>
      <c r="DG1007" s="8"/>
      <c r="DH1007" s="8"/>
      <c r="DI1007" s="8"/>
      <c r="DJ1007" s="8"/>
      <c r="DK1007" s="8"/>
      <c r="DL1007" s="8"/>
      <c r="DM1007" s="8"/>
      <c r="DN1007" s="8"/>
      <c r="DO1007" s="8"/>
      <c r="DP1007" s="8"/>
      <c r="DQ1007" s="8"/>
      <c r="DR1007" s="8"/>
      <c r="DS1007" s="8"/>
      <c r="DT1007" s="8"/>
      <c r="DU1007" s="8"/>
      <c r="DV1007" s="8"/>
      <c r="DW1007" s="8"/>
      <c r="DX1007" s="8"/>
      <c r="DY1007" s="8"/>
      <c r="DZ1007" s="8"/>
      <c r="EA1007" s="8"/>
      <c r="EB1007" s="8"/>
      <c r="EC1007" s="8"/>
      <c r="ED1007" s="8"/>
      <c r="EE1007" s="8"/>
      <c r="EF1007" s="8"/>
      <c r="EG1007" s="8"/>
      <c r="EH1007" s="8"/>
      <c r="EI1007" s="8"/>
      <c r="EJ1007" s="8"/>
      <c r="EK1007" s="8"/>
      <c r="EL1007" s="8"/>
      <c r="EM1007" s="8"/>
      <c r="EN1007" s="8"/>
      <c r="EO1007" s="8"/>
      <c r="EP1007" s="8"/>
      <c r="EQ1007" s="8"/>
      <c r="ER1007" s="8"/>
      <c r="ES1007" s="8"/>
      <c r="ET1007" s="8"/>
      <c r="EU1007" s="8"/>
      <c r="EV1007" s="8"/>
      <c r="EW1007" s="8"/>
      <c r="EX1007" s="8"/>
      <c r="EY1007" s="8"/>
      <c r="EZ1007" s="8"/>
      <c r="FA1007" s="8"/>
      <c r="FB1007" s="8"/>
      <c r="FC1007" s="8"/>
      <c r="FD1007" s="8"/>
      <c r="FE1007" s="8"/>
      <c r="FF1007" s="8"/>
      <c r="FG1007" s="8"/>
      <c r="FH1007" s="8"/>
      <c r="FI1007" s="8"/>
      <c r="FJ1007" s="8"/>
    </row>
    <row r="1008" spans="1:166" x14ac:dyDescent="0.25">
      <c r="A1008" t="s">
        <v>164</v>
      </c>
      <c r="C1008" s="6">
        <v>40241</v>
      </c>
      <c r="D1008" s="5">
        <v>6</v>
      </c>
      <c r="E1008" s="6" t="s">
        <v>239</v>
      </c>
      <c r="F1008" t="s">
        <v>89</v>
      </c>
      <c r="G1008" s="5">
        <v>75</v>
      </c>
      <c r="H1008" t="s">
        <v>114</v>
      </c>
      <c r="I1008" s="7">
        <v>7.1</v>
      </c>
      <c r="J1008">
        <v>750</v>
      </c>
      <c r="K1008" s="5">
        <f t="shared" si="16"/>
        <v>187.79342723004694</v>
      </c>
      <c r="L1008" s="5"/>
      <c r="M1008" s="8"/>
      <c r="N1008" s="8"/>
      <c r="O1008" s="8"/>
      <c r="P1008" s="8"/>
      <c r="Q1008" s="5"/>
      <c r="R1008" s="5"/>
      <c r="S1008" s="5"/>
      <c r="T1008" s="5"/>
      <c r="U1008" s="5"/>
      <c r="V1008" s="5"/>
      <c r="W1008" s="5"/>
      <c r="X1008" s="8"/>
      <c r="Y1008" s="8"/>
      <c r="Z1008" s="8"/>
      <c r="AA1008" s="8"/>
      <c r="AB1008" s="8"/>
      <c r="AC1008" s="5"/>
      <c r="AD1008" s="8"/>
      <c r="AE1008" s="8"/>
      <c r="AF1008" s="8"/>
      <c r="AG1008" s="8"/>
      <c r="AH1008" s="8"/>
      <c r="AI1008" s="8"/>
      <c r="AJ1008" s="5"/>
      <c r="AK1008" s="8"/>
      <c r="AL1008" s="8"/>
      <c r="AM1008" s="8"/>
      <c r="AN1008" s="8"/>
      <c r="AO1008" s="8"/>
      <c r="AP1008" s="8"/>
      <c r="AQ1008" s="9"/>
      <c r="AR1008" s="8"/>
      <c r="AS1008" s="8"/>
      <c r="AT1008" s="8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8"/>
      <c r="BJ1008" s="5"/>
      <c r="BK1008" s="5"/>
      <c r="BL1008" s="5"/>
      <c r="BM1008" s="8"/>
      <c r="BN1008" s="8"/>
      <c r="BO1008" s="7"/>
      <c r="BP1008" s="5"/>
      <c r="BQ1008" s="5"/>
      <c r="BR1008" s="5"/>
      <c r="BS1008" s="5"/>
      <c r="BT1008" s="7"/>
      <c r="BU1008" s="7"/>
      <c r="BV1008" s="7"/>
      <c r="BW1008" s="7"/>
      <c r="BX1008" s="7"/>
      <c r="BY1008" s="7"/>
      <c r="BZ1008" s="7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8"/>
      <c r="CL1008" s="5"/>
      <c r="CM1008" s="5"/>
      <c r="CN1008" s="8"/>
      <c r="CO1008" s="5"/>
      <c r="CP1008" s="5"/>
      <c r="CQ1008" s="5"/>
      <c r="CR1008" s="8"/>
      <c r="CS1008" s="8"/>
      <c r="CT1008" s="8"/>
      <c r="CU1008" s="8"/>
      <c r="CV1008" s="8"/>
      <c r="CW1008" s="8"/>
      <c r="CX1008" s="8"/>
      <c r="CY1008" s="8"/>
      <c r="CZ1008" s="8"/>
      <c r="DA1008" s="8"/>
      <c r="DB1008" s="8"/>
      <c r="DC1008" s="8"/>
      <c r="DD1008" s="8"/>
      <c r="DE1008" s="8"/>
      <c r="DF1008" s="8"/>
      <c r="DG1008" s="8"/>
      <c r="DH1008" s="8"/>
      <c r="DI1008" s="8"/>
      <c r="DJ1008" s="8"/>
      <c r="DK1008" s="8"/>
      <c r="DL1008" s="8"/>
      <c r="DM1008" s="8"/>
      <c r="DN1008" s="8"/>
      <c r="DO1008" s="8"/>
      <c r="DP1008" s="8"/>
      <c r="DQ1008" s="8"/>
      <c r="DR1008" s="8"/>
      <c r="DS1008" s="8"/>
      <c r="DT1008" s="8"/>
      <c r="DU1008" s="8"/>
      <c r="DV1008" s="8"/>
      <c r="DW1008" s="8"/>
      <c r="DX1008" s="8"/>
      <c r="DY1008" s="8"/>
      <c r="DZ1008" s="8"/>
      <c r="EA1008" s="8"/>
      <c r="EB1008" s="8"/>
      <c r="EC1008" s="8"/>
      <c r="ED1008" s="8"/>
      <c r="EE1008" s="8"/>
      <c r="EF1008" s="8"/>
      <c r="EG1008" s="8"/>
      <c r="EH1008" s="8"/>
      <c r="EI1008" s="8"/>
      <c r="EJ1008" s="8"/>
      <c r="EK1008" s="8"/>
      <c r="EL1008" s="8"/>
      <c r="EM1008" s="8"/>
      <c r="EN1008" s="8"/>
      <c r="EO1008" s="8"/>
      <c r="EP1008" s="8"/>
      <c r="EQ1008" s="8"/>
      <c r="ER1008" s="8"/>
      <c r="ES1008" s="8"/>
      <c r="ET1008" s="8"/>
      <c r="EU1008" s="8"/>
      <c r="EV1008" s="8"/>
      <c r="EW1008" s="8"/>
      <c r="EX1008" s="8"/>
      <c r="EY1008" s="8"/>
      <c r="EZ1008" s="8"/>
      <c r="FA1008" s="8"/>
      <c r="FB1008" s="8"/>
      <c r="FC1008" s="8"/>
      <c r="FD1008" s="8"/>
      <c r="FE1008" s="8"/>
      <c r="FF1008" s="8"/>
      <c r="FG1008" s="8"/>
      <c r="FH1008" s="8"/>
      <c r="FI1008" s="8"/>
      <c r="FJ1008" s="8"/>
    </row>
    <row r="1009" spans="1:166" x14ac:dyDescent="0.25">
      <c r="A1009" t="s">
        <v>164</v>
      </c>
      <c r="C1009" s="6">
        <v>40245</v>
      </c>
      <c r="D1009" s="5"/>
      <c r="E1009" s="6"/>
      <c r="F1009" s="14"/>
      <c r="G1009" s="5">
        <v>79</v>
      </c>
      <c r="H1009" t="s">
        <v>114</v>
      </c>
      <c r="I1009" s="7">
        <v>7.1</v>
      </c>
      <c r="J1009">
        <v>750</v>
      </c>
      <c r="K1009" s="5">
        <f t="shared" si="16"/>
        <v>187.79342723004694</v>
      </c>
      <c r="L1009" s="5"/>
      <c r="M1009" s="8"/>
      <c r="N1009" s="7">
        <v>22.15</v>
      </c>
      <c r="O1009" s="7"/>
      <c r="P1009" s="7"/>
      <c r="Q1009" s="5"/>
      <c r="R1009" s="5"/>
      <c r="S1009" s="5"/>
      <c r="T1009" s="5"/>
      <c r="U1009" s="5"/>
      <c r="V1009" s="5"/>
      <c r="W1009" s="5"/>
      <c r="X1009" s="8"/>
      <c r="Y1009" s="8"/>
      <c r="Z1009" s="8"/>
      <c r="AA1009" s="8"/>
      <c r="AB1009" s="8"/>
      <c r="AC1009" s="5">
        <v>344.59561376120365</v>
      </c>
      <c r="AD1009" s="8"/>
      <c r="AE1009" s="8"/>
      <c r="AF1009" s="8"/>
      <c r="AG1009" s="8"/>
      <c r="AH1009" s="8"/>
      <c r="AI1009" s="8"/>
      <c r="AJ1009" s="5">
        <v>223.09918168739404</v>
      </c>
      <c r="AK1009" s="8">
        <v>3.3754888917918855</v>
      </c>
      <c r="AL1009" s="8"/>
      <c r="AM1009" s="8"/>
      <c r="AN1009" s="8"/>
      <c r="AO1009" s="8"/>
      <c r="AP1009" s="8"/>
      <c r="AQ1009" s="9">
        <f>AK1009/AJ1009</f>
        <v>1.5129992258427963E-2</v>
      </c>
      <c r="AR1009" s="8"/>
      <c r="AS1009" s="8"/>
      <c r="AT1009" s="8"/>
      <c r="AU1009" s="5">
        <v>15.047063798579865</v>
      </c>
      <c r="AV1009" s="5"/>
      <c r="AW1009" s="5"/>
      <c r="AX1009" s="5"/>
      <c r="AY1009" s="5">
        <v>88.542460477504832</v>
      </c>
      <c r="AZ1009" s="5"/>
      <c r="BA1009" s="5"/>
      <c r="BB1009" s="5"/>
      <c r="BC1009" s="5"/>
      <c r="BD1009" s="5"/>
      <c r="BE1009" s="5"/>
      <c r="BF1009" s="5">
        <v>0</v>
      </c>
      <c r="BG1009" s="5">
        <v>0</v>
      </c>
      <c r="BH1009" s="5">
        <v>103.58952427608469</v>
      </c>
      <c r="BI1009" s="8"/>
      <c r="BJ1009" s="5"/>
      <c r="BK1009" s="5">
        <f>AC1009+AJ1009+BH1009</f>
        <v>671.2843197246824</v>
      </c>
      <c r="BL1009" s="5"/>
      <c r="BM1009" s="8">
        <f>BH1009/BK1009</f>
        <v>0.15431542378134266</v>
      </c>
      <c r="BN1009" s="8"/>
      <c r="BO1009" s="7"/>
      <c r="BP1009" s="5"/>
      <c r="BQ1009" s="5"/>
      <c r="BR1009" s="5"/>
      <c r="BS1009" s="5"/>
      <c r="BT1009" s="7"/>
      <c r="BU1009" s="7"/>
      <c r="BV1009" s="7"/>
      <c r="BW1009" s="7"/>
      <c r="BX1009" s="8">
        <f>AC1009/BK1009</f>
        <v>0.51333779687053405</v>
      </c>
      <c r="BY1009" s="8">
        <f>AJ1009/BK1009</f>
        <v>0.33234677934812323</v>
      </c>
      <c r="BZ1009" s="8">
        <f>BH1009/BK1009</f>
        <v>0.15431542378134266</v>
      </c>
      <c r="CA1009" s="5">
        <v>149.23225937750297</v>
      </c>
      <c r="CB1009" s="5">
        <v>88.488983377130253</v>
      </c>
      <c r="CC1009" s="5">
        <v>60.743276000372717</v>
      </c>
      <c r="CD1009" s="5">
        <v>0</v>
      </c>
      <c r="CE1009" s="5"/>
      <c r="CF1009" s="5"/>
      <c r="CG1009" s="5"/>
      <c r="CH1009" s="5"/>
      <c r="CI1009" s="5">
        <v>0</v>
      </c>
      <c r="CJ1009" s="5"/>
      <c r="CK1009" s="8"/>
      <c r="CL1009" s="5"/>
      <c r="CM1009" s="5"/>
      <c r="CN1009" s="8"/>
      <c r="CO1009" s="5"/>
      <c r="CP1009" s="5"/>
      <c r="CQ1009" s="5"/>
      <c r="CR1009" s="8"/>
      <c r="CS1009" s="8"/>
      <c r="CT1009" s="8"/>
      <c r="CU1009" s="8"/>
      <c r="CV1009" s="8"/>
      <c r="CW1009" s="8"/>
      <c r="CX1009" s="8"/>
      <c r="CY1009" s="8"/>
      <c r="CZ1009" s="8"/>
      <c r="DA1009" s="8"/>
      <c r="DB1009" s="8"/>
      <c r="DC1009" s="8"/>
      <c r="DD1009" s="8"/>
      <c r="DE1009" s="8"/>
      <c r="DF1009" s="8"/>
      <c r="DG1009" s="8"/>
      <c r="DH1009" s="8"/>
      <c r="DI1009" s="8"/>
      <c r="DJ1009" s="8"/>
      <c r="DK1009" s="8"/>
      <c r="DL1009" s="8"/>
      <c r="DM1009" s="8"/>
      <c r="DN1009" s="8"/>
      <c r="DO1009" s="8"/>
      <c r="DP1009" s="8"/>
      <c r="DQ1009" s="8"/>
      <c r="DR1009" s="8"/>
      <c r="DS1009" s="8"/>
      <c r="DT1009" s="8"/>
      <c r="DU1009" s="8"/>
      <c r="DV1009" s="8"/>
      <c r="DW1009" s="8"/>
      <c r="DX1009" s="8"/>
      <c r="DY1009" s="8"/>
      <c r="DZ1009" s="8"/>
      <c r="EA1009" s="8"/>
      <c r="EB1009" s="8"/>
      <c r="EC1009" s="8"/>
      <c r="ED1009" s="8"/>
      <c r="EE1009" s="8"/>
      <c r="EF1009" s="8"/>
      <c r="EG1009" s="8"/>
      <c r="EH1009" s="8"/>
      <c r="EI1009" s="8"/>
      <c r="EJ1009" s="8"/>
      <c r="EK1009" s="8"/>
      <c r="EL1009" s="8"/>
      <c r="EM1009" s="8"/>
      <c r="EN1009" s="8"/>
      <c r="EO1009" s="8"/>
      <c r="EP1009" s="8"/>
      <c r="EQ1009" s="8"/>
      <c r="ER1009" s="8"/>
      <c r="ES1009" s="8"/>
      <c r="ET1009" s="8"/>
      <c r="EU1009" s="8"/>
      <c r="EV1009" s="8"/>
      <c r="EW1009" s="8"/>
      <c r="EX1009" s="8"/>
      <c r="EY1009" s="8"/>
      <c r="EZ1009" s="8"/>
      <c r="FA1009" s="8"/>
      <c r="FB1009" s="8"/>
      <c r="FC1009" s="8"/>
      <c r="FD1009" s="8"/>
      <c r="FE1009" s="8"/>
      <c r="FF1009" s="8"/>
      <c r="FG1009" s="8"/>
      <c r="FH1009" s="8"/>
      <c r="FI1009" s="8"/>
      <c r="FJ1009" s="8"/>
    </row>
    <row r="1010" spans="1:166" x14ac:dyDescent="0.25">
      <c r="A1010" t="s">
        <v>164</v>
      </c>
      <c r="C1010" s="6">
        <v>40252</v>
      </c>
      <c r="D1010" s="5"/>
      <c r="E1010" s="6"/>
      <c r="G1010" s="5">
        <v>86</v>
      </c>
      <c r="H1010" t="s">
        <v>114</v>
      </c>
      <c r="I1010" s="7">
        <v>7.1</v>
      </c>
      <c r="J1010">
        <v>750</v>
      </c>
      <c r="K1010" s="5">
        <f t="shared" si="16"/>
        <v>187.79342723004694</v>
      </c>
      <c r="L1010" s="5"/>
      <c r="M1010" s="8"/>
      <c r="N1010" s="7">
        <v>22.65</v>
      </c>
      <c r="O1010" s="7"/>
      <c r="P1010" s="7"/>
      <c r="Q1010" s="5"/>
      <c r="R1010" s="5"/>
      <c r="S1010" s="5"/>
      <c r="T1010" s="5"/>
      <c r="U1010" s="5"/>
      <c r="V1010" s="5"/>
      <c r="W1010" s="5"/>
      <c r="X1010" s="8"/>
      <c r="Y1010" s="8"/>
      <c r="Z1010" s="8"/>
      <c r="AA1010" s="8"/>
      <c r="AB1010" s="8"/>
      <c r="AC1010" s="5"/>
      <c r="AD1010" s="8"/>
      <c r="AE1010" s="8"/>
      <c r="AF1010" s="8"/>
      <c r="AG1010" s="8"/>
      <c r="AH1010" s="8"/>
      <c r="AI1010" s="8"/>
      <c r="AJ1010" s="5"/>
      <c r="AK1010" s="8"/>
      <c r="AL1010" s="8"/>
      <c r="AM1010" s="8"/>
      <c r="AN1010" s="8"/>
      <c r="AO1010" s="8"/>
      <c r="AP1010" s="8"/>
      <c r="AQ1010" s="9"/>
      <c r="AR1010" s="8"/>
      <c r="AS1010" s="8"/>
      <c r="AT1010" s="8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8"/>
      <c r="BJ1010" s="5"/>
      <c r="BK1010" s="5"/>
      <c r="BL1010" s="5"/>
      <c r="BM1010" s="8"/>
      <c r="BN1010" s="8"/>
      <c r="BO1010" s="7"/>
      <c r="BP1010" s="5"/>
      <c r="BQ1010" s="5"/>
      <c r="BR1010" s="5"/>
      <c r="BS1010" s="5"/>
      <c r="BT1010" s="7"/>
      <c r="BU1010" s="7"/>
      <c r="BV1010" s="7"/>
      <c r="BW1010" s="7"/>
      <c r="BX1010" s="7"/>
      <c r="BY1010" s="7"/>
      <c r="BZ1010" s="7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8"/>
      <c r="CL1010" s="5"/>
      <c r="CM1010" s="5"/>
      <c r="CN1010" s="8"/>
      <c r="CO1010" s="5"/>
      <c r="CP1010" s="5"/>
      <c r="CQ1010" s="5"/>
      <c r="CR1010" s="8"/>
      <c r="CS1010" s="8"/>
      <c r="CT1010" s="8"/>
      <c r="CU1010" s="8"/>
      <c r="CV1010" s="8"/>
      <c r="CW1010" s="8"/>
      <c r="CX1010" s="8"/>
      <c r="CY1010" s="8"/>
      <c r="CZ1010" s="8"/>
      <c r="DA1010" s="8"/>
      <c r="DB1010" s="8"/>
      <c r="DC1010" s="8"/>
      <c r="DD1010" s="8"/>
      <c r="DE1010" s="8"/>
      <c r="DF1010" s="8"/>
      <c r="DG1010" s="8"/>
      <c r="DH1010" s="8"/>
      <c r="DI1010" s="8"/>
      <c r="DJ1010" s="8"/>
      <c r="DK1010" s="8"/>
      <c r="DL1010" s="8"/>
      <c r="DM1010" s="8"/>
      <c r="DN1010" s="8"/>
      <c r="DO1010" s="8"/>
      <c r="DP1010" s="8"/>
      <c r="DQ1010" s="8"/>
      <c r="DR1010" s="8"/>
      <c r="DS1010" s="8"/>
      <c r="DT1010" s="8"/>
      <c r="DU1010" s="8"/>
      <c r="DV1010" s="8"/>
      <c r="DW1010" s="8"/>
      <c r="DX1010" s="8"/>
      <c r="DY1010" s="8"/>
      <c r="DZ1010" s="8"/>
      <c r="EA1010" s="8"/>
      <c r="EB1010" s="8"/>
      <c r="EC1010" s="8"/>
      <c r="ED1010" s="8"/>
      <c r="EE1010" s="8"/>
      <c r="EF1010" s="8"/>
      <c r="EG1010" s="8"/>
      <c r="EH1010" s="8"/>
      <c r="EI1010" s="8"/>
      <c r="EJ1010" s="8"/>
      <c r="EK1010" s="8"/>
      <c r="EL1010" s="8"/>
      <c r="EM1010" s="8"/>
      <c r="EN1010" s="8"/>
      <c r="EO1010" s="8"/>
      <c r="EP1010" s="8"/>
      <c r="EQ1010" s="8"/>
      <c r="ER1010" s="8"/>
      <c r="ES1010" s="8"/>
      <c r="ET1010" s="8"/>
      <c r="EU1010" s="8"/>
      <c r="EV1010" s="8"/>
      <c r="EW1010" s="8"/>
      <c r="EX1010" s="8"/>
      <c r="EY1010" s="8"/>
      <c r="EZ1010" s="8"/>
      <c r="FA1010" s="8"/>
      <c r="FB1010" s="8"/>
      <c r="FC1010" s="8"/>
      <c r="FD1010" s="8"/>
      <c r="FE1010" s="8"/>
      <c r="FF1010" s="8"/>
      <c r="FG1010" s="8"/>
      <c r="FH1010" s="8"/>
      <c r="FI1010" s="8"/>
      <c r="FJ1010" s="8"/>
    </row>
    <row r="1011" spans="1:166" x14ac:dyDescent="0.25">
      <c r="A1011" t="s">
        <v>164</v>
      </c>
      <c r="C1011" s="6">
        <v>40259</v>
      </c>
      <c r="D1011" s="5"/>
      <c r="E1011" s="6"/>
      <c r="G1011" s="5">
        <v>93</v>
      </c>
      <c r="H1011" t="s">
        <v>114</v>
      </c>
      <c r="I1011" s="7">
        <v>7.1</v>
      </c>
      <c r="J1011">
        <v>750</v>
      </c>
      <c r="K1011" s="5">
        <f t="shared" si="16"/>
        <v>187.79342723004694</v>
      </c>
      <c r="L1011" s="5"/>
      <c r="M1011" s="8"/>
      <c r="N1011" s="8"/>
      <c r="O1011" s="8"/>
      <c r="P1011" s="8"/>
      <c r="Q1011" s="5"/>
      <c r="R1011" s="5"/>
      <c r="S1011" s="5"/>
      <c r="T1011" s="5"/>
      <c r="U1011" s="5"/>
      <c r="V1011" s="5"/>
      <c r="W1011" s="5"/>
      <c r="X1011" s="8"/>
      <c r="Y1011" s="8"/>
      <c r="Z1011" s="8"/>
      <c r="AA1011" s="8"/>
      <c r="AB1011" s="8"/>
      <c r="AC1011" s="5"/>
      <c r="AD1011" s="8"/>
      <c r="AE1011" s="8"/>
      <c r="AF1011" s="8"/>
      <c r="AG1011" s="8"/>
      <c r="AH1011" s="8"/>
      <c r="AI1011" s="8"/>
      <c r="AJ1011" s="5"/>
      <c r="AK1011" s="8"/>
      <c r="AL1011" s="8"/>
      <c r="AM1011" s="8"/>
      <c r="AN1011" s="8"/>
      <c r="AO1011" s="8"/>
      <c r="AP1011" s="8"/>
      <c r="AQ1011" s="9"/>
      <c r="AR1011" s="8"/>
      <c r="AS1011" s="8"/>
      <c r="AT1011" s="8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8"/>
      <c r="BJ1011" s="5"/>
      <c r="BK1011" s="5"/>
      <c r="BL1011" s="5"/>
      <c r="BM1011" s="8"/>
      <c r="BN1011" s="8"/>
      <c r="BO1011" s="7"/>
      <c r="BP1011" s="5"/>
      <c r="BQ1011" s="5"/>
      <c r="BR1011" s="5"/>
      <c r="BS1011" s="5"/>
      <c r="BT1011" s="7"/>
      <c r="BU1011" s="7"/>
      <c r="BV1011" s="7"/>
      <c r="BW1011" s="7"/>
      <c r="BX1011" s="7"/>
      <c r="BY1011" s="7"/>
      <c r="BZ1011" s="7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8"/>
      <c r="CL1011" s="5"/>
      <c r="CM1011" s="5"/>
      <c r="CN1011" s="8"/>
      <c r="CO1011" s="5"/>
      <c r="CP1011" s="5"/>
      <c r="CQ1011" s="5"/>
      <c r="CR1011" s="8"/>
      <c r="CS1011" s="8"/>
      <c r="CT1011" s="8"/>
      <c r="CU1011" s="8"/>
      <c r="CV1011" s="8"/>
      <c r="CW1011" s="8"/>
      <c r="CX1011" s="8"/>
      <c r="CY1011" s="8"/>
      <c r="CZ1011" s="8"/>
      <c r="DA1011" s="8"/>
      <c r="DB1011" s="8"/>
      <c r="DC1011" s="8"/>
      <c r="DD1011" s="8"/>
      <c r="DE1011" s="8"/>
      <c r="DF1011" s="8"/>
      <c r="DG1011" s="8"/>
      <c r="DH1011" s="8"/>
      <c r="DI1011" s="8"/>
      <c r="DJ1011" s="8"/>
      <c r="DK1011" s="8"/>
      <c r="DL1011" s="8"/>
      <c r="DM1011" s="8"/>
      <c r="DN1011" s="8"/>
      <c r="DO1011" s="8"/>
      <c r="DP1011" s="8"/>
      <c r="DQ1011" s="8"/>
      <c r="DR1011" s="8"/>
      <c r="DS1011" s="8"/>
      <c r="DT1011" s="8"/>
      <c r="DU1011" s="8"/>
      <c r="DV1011" s="8"/>
      <c r="DW1011" s="8"/>
      <c r="DX1011" s="8"/>
      <c r="DY1011" s="8"/>
      <c r="DZ1011" s="8"/>
      <c r="EA1011" s="8"/>
      <c r="EB1011" s="8"/>
      <c r="EC1011" s="8"/>
      <c r="ED1011" s="8"/>
      <c r="EE1011" s="8"/>
      <c r="EF1011" s="8"/>
      <c r="EG1011" s="8"/>
      <c r="EH1011" s="8"/>
      <c r="EI1011" s="8"/>
      <c r="EJ1011" s="8"/>
      <c r="EK1011" s="8"/>
      <c r="EL1011" s="8"/>
      <c r="EM1011" s="8"/>
      <c r="EN1011" s="8"/>
      <c r="EO1011" s="8"/>
      <c r="EP1011" s="8"/>
      <c r="EQ1011" s="8"/>
      <c r="ER1011" s="8"/>
      <c r="ES1011" s="8"/>
      <c r="ET1011" s="8"/>
      <c r="EU1011" s="8"/>
      <c r="EV1011" s="8"/>
      <c r="EW1011" s="8"/>
      <c r="EX1011" s="8"/>
      <c r="EY1011" s="8"/>
      <c r="EZ1011" s="8"/>
      <c r="FA1011" s="8"/>
      <c r="FB1011" s="8"/>
      <c r="FC1011" s="8"/>
      <c r="FD1011" s="8"/>
      <c r="FE1011" s="8"/>
      <c r="FF1011" s="8"/>
      <c r="FG1011" s="8"/>
      <c r="FH1011" s="8"/>
      <c r="FI1011" s="8"/>
      <c r="FJ1011" s="8"/>
    </row>
    <row r="1012" spans="1:166" x14ac:dyDescent="0.25">
      <c r="A1012" t="s">
        <v>164</v>
      </c>
      <c r="C1012" s="6">
        <v>40260</v>
      </c>
      <c r="D1012" s="5"/>
      <c r="E1012" s="6"/>
      <c r="F1012" s="14"/>
      <c r="G1012" s="5">
        <v>94</v>
      </c>
      <c r="H1012" t="s">
        <v>114</v>
      </c>
      <c r="I1012" s="7">
        <v>7.1</v>
      </c>
      <c r="J1012">
        <v>750</v>
      </c>
      <c r="K1012" s="5">
        <f t="shared" si="16"/>
        <v>187.79342723004694</v>
      </c>
      <c r="L1012" s="5"/>
      <c r="M1012" s="8"/>
      <c r="N1012" s="8"/>
      <c r="O1012" s="8"/>
      <c r="P1012" s="8"/>
      <c r="Q1012" s="5"/>
      <c r="R1012" s="5"/>
      <c r="S1012" s="5"/>
      <c r="T1012" s="5"/>
      <c r="U1012" s="5"/>
      <c r="V1012" s="5"/>
      <c r="W1012" s="5"/>
      <c r="X1012" s="8"/>
      <c r="Y1012" s="8"/>
      <c r="Z1012" s="8"/>
      <c r="AA1012" s="8"/>
      <c r="AB1012" s="8"/>
      <c r="AC1012" s="5">
        <v>357.54329775431489</v>
      </c>
      <c r="AD1012" s="8"/>
      <c r="AE1012" s="8"/>
      <c r="AF1012" s="8"/>
      <c r="AG1012" s="8"/>
      <c r="AH1012" s="8"/>
      <c r="AI1012" s="8"/>
      <c r="AJ1012" s="5">
        <v>191.44115365638885</v>
      </c>
      <c r="AK1012" s="8">
        <v>3.2815387529212314</v>
      </c>
      <c r="AL1012" s="8"/>
      <c r="AM1012" s="8"/>
      <c r="AN1012" s="8"/>
      <c r="AO1012" s="8"/>
      <c r="AP1012" s="8"/>
      <c r="AQ1012" s="9">
        <f>AK1012/AJ1012</f>
        <v>1.7141239959361888E-2</v>
      </c>
      <c r="AR1012" s="8"/>
      <c r="AS1012" s="8"/>
      <c r="AT1012" s="8"/>
      <c r="AU1012" s="5">
        <v>10.250750022505716</v>
      </c>
      <c r="AV1012" s="5"/>
      <c r="AW1012" s="5"/>
      <c r="AX1012" s="5"/>
      <c r="AY1012" s="5">
        <v>205.84449574472447</v>
      </c>
      <c r="AZ1012" s="5"/>
      <c r="BA1012" s="5"/>
      <c r="BB1012" s="5"/>
      <c r="BC1012" s="5"/>
      <c r="BD1012" s="5"/>
      <c r="BE1012" s="5"/>
      <c r="BF1012" s="5">
        <v>0</v>
      </c>
      <c r="BG1012" s="5">
        <v>0</v>
      </c>
      <c r="BH1012" s="5">
        <v>216.09524576723021</v>
      </c>
      <c r="BI1012" s="8"/>
      <c r="BJ1012" s="5"/>
      <c r="BK1012" s="5">
        <f>AC1012+AJ1012+BH1012</f>
        <v>765.07969717793389</v>
      </c>
      <c r="BL1012" s="5"/>
      <c r="BM1012" s="8">
        <f>BH1012/BK1012</f>
        <v>0.28244802020536841</v>
      </c>
      <c r="BN1012" s="8"/>
      <c r="BO1012" s="7"/>
      <c r="BP1012" s="5"/>
      <c r="BQ1012" s="5"/>
      <c r="BR1012" s="5"/>
      <c r="BS1012" s="5"/>
      <c r="BT1012" s="7"/>
      <c r="BU1012" s="7"/>
      <c r="BV1012" s="7"/>
      <c r="BW1012" s="7"/>
      <c r="BX1012" s="8">
        <f>AC1012/BK1012</f>
        <v>0.46732817387933034</v>
      </c>
      <c r="BY1012" s="8">
        <f>AJ1012/BK1012</f>
        <v>0.25022380591530136</v>
      </c>
      <c r="BZ1012" s="8">
        <f>BH1012/BK1012</f>
        <v>0.28244802020536841</v>
      </c>
      <c r="CA1012" s="5">
        <v>106.50831544353413</v>
      </c>
      <c r="CB1012" s="5">
        <v>47.850874250084885</v>
      </c>
      <c r="CC1012" s="5">
        <v>58.657441193449245</v>
      </c>
      <c r="CD1012" s="5">
        <v>0</v>
      </c>
      <c r="CE1012" s="5"/>
      <c r="CF1012" s="5"/>
      <c r="CG1012" s="5"/>
      <c r="CH1012" s="5"/>
      <c r="CI1012" s="5">
        <v>0</v>
      </c>
      <c r="CJ1012" s="5"/>
      <c r="CK1012" s="8"/>
      <c r="CL1012" s="5"/>
      <c r="CM1012" s="5"/>
      <c r="CN1012" s="8"/>
      <c r="CO1012" s="5"/>
      <c r="CP1012" s="5"/>
      <c r="CQ1012" s="5"/>
      <c r="CR1012" s="8"/>
      <c r="CS1012" s="8"/>
      <c r="CT1012" s="8"/>
      <c r="CU1012" s="8"/>
      <c r="CV1012" s="8"/>
      <c r="CW1012" s="8"/>
      <c r="CX1012" s="8"/>
      <c r="CY1012" s="8"/>
      <c r="CZ1012" s="8"/>
      <c r="DA1012" s="8"/>
      <c r="DB1012" s="8"/>
      <c r="DC1012" s="8"/>
      <c r="DD1012" s="8"/>
      <c r="DE1012" s="8"/>
      <c r="DF1012" s="8"/>
      <c r="DG1012" s="8"/>
      <c r="DH1012" s="8"/>
      <c r="DI1012" s="8"/>
      <c r="DJ1012" s="8"/>
      <c r="DK1012" s="8"/>
      <c r="DL1012" s="8"/>
      <c r="DM1012" s="8"/>
      <c r="DN1012" s="8"/>
      <c r="DO1012" s="8"/>
      <c r="DP1012" s="8"/>
      <c r="DQ1012" s="8"/>
      <c r="DR1012" s="8"/>
      <c r="DS1012" s="8"/>
      <c r="DT1012" s="8"/>
      <c r="DU1012" s="8"/>
      <c r="DV1012" s="8"/>
      <c r="DW1012" s="8"/>
      <c r="DX1012" s="8"/>
      <c r="DY1012" s="8"/>
      <c r="DZ1012" s="8"/>
      <c r="EA1012" s="8"/>
      <c r="EB1012" s="8"/>
      <c r="EC1012" s="8"/>
      <c r="ED1012" s="8"/>
      <c r="EE1012" s="8"/>
      <c r="EF1012" s="8"/>
      <c r="EG1012" s="8"/>
      <c r="EH1012" s="8"/>
      <c r="EI1012" s="8"/>
      <c r="EJ1012" s="8"/>
      <c r="EK1012" s="8"/>
      <c r="EL1012" s="8"/>
      <c r="EM1012" s="8"/>
      <c r="EN1012" s="8"/>
      <c r="EO1012" s="8"/>
      <c r="EP1012" s="8"/>
      <c r="EQ1012" s="8"/>
      <c r="ER1012" s="8"/>
      <c r="ES1012" s="8"/>
      <c r="ET1012" s="8"/>
      <c r="EU1012" s="8"/>
      <c r="EV1012" s="8"/>
      <c r="EW1012" s="8"/>
      <c r="EX1012" s="8"/>
      <c r="EY1012" s="8"/>
      <c r="EZ1012" s="8"/>
      <c r="FA1012" s="8"/>
      <c r="FB1012" s="8"/>
      <c r="FC1012" s="8"/>
      <c r="FD1012" s="8"/>
      <c r="FE1012" s="8"/>
      <c r="FF1012" s="8"/>
      <c r="FG1012" s="8"/>
      <c r="FH1012" s="8"/>
      <c r="FI1012" s="8"/>
      <c r="FJ1012" s="8"/>
    </row>
    <row r="1013" spans="1:166" x14ac:dyDescent="0.25">
      <c r="A1013" t="s">
        <v>164</v>
      </c>
      <c r="C1013" s="6">
        <v>40267</v>
      </c>
      <c r="D1013" s="5"/>
      <c r="E1013" s="6"/>
      <c r="G1013" s="5">
        <v>101</v>
      </c>
      <c r="H1013" t="s">
        <v>114</v>
      </c>
      <c r="I1013" s="7">
        <v>7.1</v>
      </c>
      <c r="J1013">
        <v>750</v>
      </c>
      <c r="K1013" s="5">
        <f t="shared" si="16"/>
        <v>187.79342723004694</v>
      </c>
      <c r="L1013" s="5"/>
      <c r="M1013" s="8"/>
      <c r="N1013" s="7">
        <v>23.15</v>
      </c>
      <c r="O1013" s="7"/>
      <c r="P1013" s="7"/>
      <c r="Q1013" s="5"/>
      <c r="R1013" s="5"/>
      <c r="S1013" s="5"/>
      <c r="T1013" s="5"/>
      <c r="U1013" s="5"/>
      <c r="V1013" s="5"/>
      <c r="W1013" s="5"/>
      <c r="X1013" s="8"/>
      <c r="Y1013" s="8"/>
      <c r="Z1013" s="8"/>
      <c r="AA1013" s="8"/>
      <c r="AB1013" s="8"/>
      <c r="AC1013" s="5"/>
      <c r="AD1013" s="8"/>
      <c r="AE1013" s="8"/>
      <c r="AF1013" s="8"/>
      <c r="AG1013" s="8"/>
      <c r="AH1013" s="8"/>
      <c r="AI1013" s="8"/>
      <c r="AJ1013" s="5"/>
      <c r="AK1013" s="8"/>
      <c r="AL1013" s="8"/>
      <c r="AM1013" s="8"/>
      <c r="AN1013" s="8"/>
      <c r="AO1013" s="8"/>
      <c r="AP1013" s="8"/>
      <c r="AQ1013" s="9"/>
      <c r="AR1013" s="8"/>
      <c r="AS1013" s="8"/>
      <c r="AT1013" s="8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8"/>
      <c r="BJ1013" s="5"/>
      <c r="BK1013" s="5"/>
      <c r="BL1013" s="5"/>
      <c r="BM1013" s="8"/>
      <c r="BN1013" s="8"/>
      <c r="BO1013" s="7"/>
      <c r="BP1013" s="5"/>
      <c r="BQ1013" s="5"/>
      <c r="BR1013" s="5"/>
      <c r="BS1013" s="5"/>
      <c r="BT1013" s="7"/>
      <c r="BU1013" s="7"/>
      <c r="BV1013" s="7"/>
      <c r="BW1013" s="7"/>
      <c r="BX1013" s="7"/>
      <c r="BY1013" s="7"/>
      <c r="BZ1013" s="7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8"/>
      <c r="CL1013" s="5"/>
      <c r="CM1013" s="5"/>
      <c r="CN1013" s="8"/>
      <c r="CO1013" s="5"/>
      <c r="CP1013" s="5"/>
      <c r="CQ1013" s="5"/>
      <c r="CR1013" s="8"/>
      <c r="CS1013" s="8"/>
      <c r="CT1013" s="8"/>
      <c r="CU1013" s="8"/>
      <c r="CV1013" s="8"/>
      <c r="CW1013" s="8"/>
      <c r="CX1013" s="8"/>
      <c r="CY1013" s="8"/>
      <c r="CZ1013" s="8"/>
      <c r="DA1013" s="8"/>
      <c r="DB1013" s="8"/>
      <c r="DC1013" s="8"/>
      <c r="DD1013" s="8"/>
      <c r="DE1013" s="8"/>
      <c r="DF1013" s="8"/>
      <c r="DG1013" s="8"/>
      <c r="DH1013" s="8"/>
      <c r="DI1013" s="8"/>
      <c r="DJ1013" s="8"/>
      <c r="DK1013" s="8"/>
      <c r="DL1013" s="8"/>
      <c r="DM1013" s="8"/>
      <c r="DN1013" s="8"/>
      <c r="DO1013" s="8"/>
      <c r="DP1013" s="8"/>
      <c r="DQ1013" s="8"/>
      <c r="DR1013" s="8"/>
      <c r="DS1013" s="8"/>
      <c r="DT1013" s="8"/>
      <c r="DU1013" s="8"/>
      <c r="DV1013" s="8"/>
      <c r="DW1013" s="8"/>
      <c r="DX1013" s="8"/>
      <c r="DY1013" s="8"/>
      <c r="DZ1013" s="8"/>
      <c r="EA1013" s="8"/>
      <c r="EB1013" s="8"/>
      <c r="EC1013" s="8"/>
      <c r="ED1013" s="8"/>
      <c r="EE1013" s="8"/>
      <c r="EF1013" s="8"/>
      <c r="EG1013" s="8"/>
      <c r="EH1013" s="8"/>
      <c r="EI1013" s="8"/>
      <c r="EJ1013" s="8"/>
      <c r="EK1013" s="8"/>
      <c r="EL1013" s="8"/>
      <c r="EM1013" s="8"/>
      <c r="EN1013" s="8"/>
      <c r="EO1013" s="8"/>
      <c r="EP1013" s="8"/>
      <c r="EQ1013" s="8"/>
      <c r="ER1013" s="8"/>
      <c r="ES1013" s="8"/>
      <c r="ET1013" s="8"/>
      <c r="EU1013" s="8"/>
      <c r="EV1013" s="8"/>
      <c r="EW1013" s="8"/>
      <c r="EX1013" s="8"/>
      <c r="EY1013" s="8"/>
      <c r="EZ1013" s="8"/>
      <c r="FA1013" s="8"/>
      <c r="FB1013" s="8"/>
      <c r="FC1013" s="8"/>
      <c r="FD1013" s="8"/>
      <c r="FE1013" s="8"/>
      <c r="FF1013" s="8"/>
      <c r="FG1013" s="8"/>
      <c r="FH1013" s="8"/>
      <c r="FI1013" s="8"/>
      <c r="FJ1013" s="8"/>
    </row>
    <row r="1014" spans="1:166" x14ac:dyDescent="0.25">
      <c r="A1014" t="s">
        <v>164</v>
      </c>
      <c r="C1014" s="6">
        <v>40273</v>
      </c>
      <c r="D1014" s="5">
        <v>8</v>
      </c>
      <c r="E1014" t="s">
        <v>208</v>
      </c>
      <c r="F1014" t="s">
        <v>14</v>
      </c>
      <c r="G1014" s="5">
        <v>107</v>
      </c>
      <c r="H1014" t="s">
        <v>114</v>
      </c>
      <c r="I1014" s="7">
        <v>7.1</v>
      </c>
      <c r="J1014">
        <v>750</v>
      </c>
      <c r="K1014" s="5">
        <f t="shared" si="16"/>
        <v>187.79342723004694</v>
      </c>
      <c r="L1014" s="5"/>
      <c r="M1014" s="8"/>
      <c r="N1014" s="8"/>
      <c r="O1014" s="8"/>
      <c r="P1014" s="8"/>
      <c r="Q1014" s="5"/>
      <c r="R1014" s="5"/>
      <c r="S1014" s="5"/>
      <c r="T1014" s="5"/>
      <c r="U1014" s="5">
        <v>107</v>
      </c>
      <c r="V1014" s="5"/>
      <c r="W1014" s="5"/>
      <c r="X1014" s="8"/>
      <c r="Y1014" s="8"/>
      <c r="Z1014" s="8"/>
      <c r="AA1014" s="8"/>
      <c r="AB1014" s="8"/>
      <c r="AC1014" s="5"/>
      <c r="AD1014" s="8"/>
      <c r="AE1014" s="8"/>
      <c r="AF1014" s="8"/>
      <c r="AG1014" s="8"/>
      <c r="AH1014" s="8"/>
      <c r="AI1014" s="8"/>
      <c r="AJ1014" s="5"/>
      <c r="AK1014" s="8"/>
      <c r="AL1014" s="8"/>
      <c r="AM1014" s="8"/>
      <c r="AN1014" s="8"/>
      <c r="AO1014" s="8"/>
      <c r="AP1014" s="8"/>
      <c r="AQ1014" s="9"/>
      <c r="AR1014" s="8"/>
      <c r="AS1014" s="8"/>
      <c r="AT1014" s="8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8"/>
      <c r="BJ1014" s="5"/>
      <c r="BK1014" s="5"/>
      <c r="BL1014" s="5"/>
      <c r="BM1014" s="8"/>
      <c r="BN1014" s="8"/>
      <c r="BO1014" s="7"/>
      <c r="BP1014" s="5"/>
      <c r="BQ1014" s="5"/>
      <c r="BR1014" s="5"/>
      <c r="BS1014" s="5"/>
      <c r="BT1014" s="7"/>
      <c r="BU1014" s="7"/>
      <c r="BV1014" s="7"/>
      <c r="BW1014" s="7"/>
      <c r="BX1014" s="7"/>
      <c r="BY1014" s="7"/>
      <c r="BZ1014" s="7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8"/>
      <c r="CL1014" s="5"/>
      <c r="CM1014" s="5"/>
      <c r="CN1014" s="8"/>
      <c r="CO1014" s="5"/>
      <c r="CP1014" s="5"/>
      <c r="CQ1014" s="5"/>
      <c r="CR1014" s="8"/>
      <c r="CS1014" s="8"/>
      <c r="CT1014" s="8"/>
      <c r="CU1014" s="8"/>
      <c r="CV1014" s="8"/>
      <c r="CW1014" s="8"/>
      <c r="CX1014" s="8"/>
      <c r="CY1014" s="8"/>
      <c r="CZ1014" s="8"/>
      <c r="DA1014" s="8"/>
      <c r="DB1014" s="8"/>
      <c r="DC1014" s="8"/>
      <c r="DD1014" s="8"/>
      <c r="DE1014" s="8"/>
      <c r="DF1014" s="8"/>
      <c r="DG1014" s="8"/>
      <c r="DH1014" s="8"/>
      <c r="DI1014" s="8"/>
      <c r="DJ1014" s="8"/>
      <c r="DK1014" s="8"/>
      <c r="DL1014" s="8"/>
      <c r="DM1014" s="8"/>
      <c r="DN1014" s="8"/>
      <c r="DO1014" s="8"/>
      <c r="DP1014" s="8"/>
      <c r="DQ1014" s="8"/>
      <c r="DR1014" s="8"/>
      <c r="DS1014" s="8"/>
      <c r="DT1014" s="8"/>
      <c r="DU1014" s="8"/>
      <c r="DV1014" s="8"/>
      <c r="DW1014" s="8"/>
      <c r="DX1014" s="8"/>
      <c r="DY1014" s="8"/>
      <c r="DZ1014" s="8"/>
      <c r="EA1014" s="8"/>
      <c r="EB1014" s="8"/>
      <c r="EC1014" s="8"/>
      <c r="ED1014" s="8"/>
      <c r="EE1014" s="8"/>
      <c r="EF1014" s="8"/>
      <c r="EG1014" s="8"/>
      <c r="EH1014" s="8"/>
      <c r="EI1014" s="8"/>
      <c r="EJ1014" s="8"/>
      <c r="EK1014" s="8"/>
      <c r="EL1014" s="8"/>
      <c r="EM1014" s="8"/>
      <c r="EN1014" s="8"/>
      <c r="EO1014" s="8"/>
      <c r="EP1014" s="8"/>
      <c r="EQ1014" s="8"/>
      <c r="ER1014" s="8"/>
      <c r="ES1014" s="8"/>
      <c r="ET1014" s="8"/>
      <c r="EU1014" s="8"/>
      <c r="EV1014" s="8"/>
      <c r="EW1014" s="8"/>
      <c r="EX1014" s="8"/>
      <c r="EY1014" s="8"/>
      <c r="EZ1014" s="8"/>
      <c r="FA1014" s="8"/>
      <c r="FB1014" s="8"/>
      <c r="FC1014" s="8"/>
      <c r="FD1014" s="8"/>
      <c r="FE1014" s="8"/>
      <c r="FF1014" s="8"/>
      <c r="FG1014" s="8"/>
      <c r="FH1014" s="8"/>
      <c r="FI1014" s="8"/>
      <c r="FJ1014" s="8"/>
    </row>
    <row r="1015" spans="1:166" x14ac:dyDescent="0.25">
      <c r="A1015" t="s">
        <v>164</v>
      </c>
      <c r="C1015" s="6">
        <v>40275</v>
      </c>
      <c r="D1015" s="5"/>
      <c r="E1015" s="6"/>
      <c r="F1015" s="14"/>
      <c r="G1015" s="5">
        <v>109</v>
      </c>
      <c r="H1015" t="s">
        <v>114</v>
      </c>
      <c r="I1015" s="7">
        <v>7.1</v>
      </c>
      <c r="J1015">
        <v>750</v>
      </c>
      <c r="K1015" s="5">
        <f t="shared" si="16"/>
        <v>187.79342723004694</v>
      </c>
      <c r="L1015" s="5"/>
      <c r="M1015" s="8"/>
      <c r="N1015" s="8"/>
      <c r="O1015" s="8"/>
      <c r="P1015" s="8"/>
      <c r="Q1015" s="5"/>
      <c r="R1015" s="5"/>
      <c r="S1015" s="5"/>
      <c r="T1015" s="5"/>
      <c r="U1015" s="5"/>
      <c r="V1015" s="5"/>
      <c r="W1015" s="5"/>
      <c r="X1015" s="8"/>
      <c r="Y1015" s="8"/>
      <c r="Z1015" s="8"/>
      <c r="AA1015" s="8"/>
      <c r="AB1015" s="8"/>
      <c r="AC1015" s="5">
        <v>429.04173539346937</v>
      </c>
      <c r="AD1015" s="8"/>
      <c r="AE1015" s="8"/>
      <c r="AF1015" s="8"/>
      <c r="AG1015" s="8"/>
      <c r="AH1015" s="8"/>
      <c r="AI1015" s="8"/>
      <c r="AJ1015" s="5">
        <v>213.67830067985005</v>
      </c>
      <c r="AK1015" s="8">
        <v>3.2213146722495103</v>
      </c>
      <c r="AL1015" s="8"/>
      <c r="AM1015" s="8"/>
      <c r="AN1015" s="8"/>
      <c r="AO1015" s="8"/>
      <c r="AP1015" s="8"/>
      <c r="AQ1015" s="9">
        <f>AK1015/AJ1015</f>
        <v>1.5075534867136284E-2</v>
      </c>
      <c r="AR1015" s="8"/>
      <c r="AS1015" s="8"/>
      <c r="AT1015" s="8"/>
      <c r="AU1015" s="5">
        <v>0</v>
      </c>
      <c r="AV1015" s="5"/>
      <c r="AW1015" s="5"/>
      <c r="AX1015" s="5"/>
      <c r="AY1015" s="5">
        <v>378.18390296707219</v>
      </c>
      <c r="AZ1015" s="5"/>
      <c r="BA1015" s="5"/>
      <c r="BB1015" s="5"/>
      <c r="BC1015" s="5"/>
      <c r="BD1015" s="5"/>
      <c r="BE1015" s="5"/>
      <c r="BF1015" s="5">
        <v>16.173629318012136</v>
      </c>
      <c r="BG1015" s="5">
        <v>76.867076258218376</v>
      </c>
      <c r="BH1015" s="5">
        <v>471.22460854330274</v>
      </c>
      <c r="BI1015" s="8"/>
      <c r="BJ1015" s="5"/>
      <c r="BK1015" s="5">
        <f>AC1015+AJ1015+BH1015</f>
        <v>1113.9446446166221</v>
      </c>
      <c r="BL1015" s="5"/>
      <c r="BM1015" s="8">
        <f>BH1015/BK1015</f>
        <v>0.42302336190635448</v>
      </c>
      <c r="BN1015" s="8"/>
      <c r="BO1015" s="7"/>
      <c r="BP1015" s="5"/>
      <c r="BQ1015" s="5"/>
      <c r="BR1015" s="5"/>
      <c r="BS1015" s="5"/>
      <c r="BT1015" s="7"/>
      <c r="BU1015" s="7"/>
      <c r="BV1015" s="7"/>
      <c r="BW1015" s="7"/>
      <c r="BX1015" s="8">
        <f>AC1015/BK1015</f>
        <v>0.38515534633332649</v>
      </c>
      <c r="BY1015" s="8">
        <f>AJ1015/BK1015</f>
        <v>0.19182129176031912</v>
      </c>
      <c r="BZ1015" s="8">
        <f>BH1015/BK1015</f>
        <v>0.42302336190635448</v>
      </c>
      <c r="CA1015" s="5">
        <v>76.997075857212735</v>
      </c>
      <c r="CB1015" s="5">
        <v>0</v>
      </c>
      <c r="CC1015" s="5">
        <v>56.603909700811798</v>
      </c>
      <c r="CD1015" s="5">
        <v>13.574068837498029</v>
      </c>
      <c r="CE1015" s="5"/>
      <c r="CF1015" s="5"/>
      <c r="CG1015" s="5"/>
      <c r="CH1015" s="5"/>
      <c r="CI1015" s="5">
        <v>6.8190973189029043</v>
      </c>
      <c r="CJ1015" s="5"/>
      <c r="CK1015" s="8"/>
      <c r="CL1015" s="5"/>
      <c r="CM1015" s="5"/>
      <c r="CN1015" s="8"/>
      <c r="CO1015" s="5"/>
      <c r="CP1015" s="5"/>
      <c r="CQ1015" s="5"/>
      <c r="CR1015" s="8"/>
      <c r="CS1015" s="8"/>
      <c r="CT1015" s="8"/>
      <c r="CU1015" s="8"/>
      <c r="CV1015" s="8"/>
      <c r="CW1015" s="8"/>
      <c r="CX1015" s="8"/>
      <c r="CY1015" s="8"/>
      <c r="CZ1015" s="8"/>
      <c r="DA1015" s="8"/>
      <c r="DB1015" s="8"/>
      <c r="DC1015" s="8"/>
      <c r="DD1015" s="8"/>
      <c r="DE1015" s="8"/>
      <c r="DF1015" s="8"/>
      <c r="DG1015" s="8"/>
      <c r="DH1015" s="8"/>
      <c r="DI1015" s="8"/>
      <c r="DJ1015" s="8"/>
      <c r="DK1015" s="8"/>
      <c r="DL1015" s="8"/>
      <c r="DM1015" s="8"/>
      <c r="DN1015" s="8"/>
      <c r="DO1015" s="8"/>
      <c r="DP1015" s="8"/>
      <c r="DQ1015" s="8"/>
      <c r="DR1015" s="8"/>
      <c r="DS1015" s="8"/>
      <c r="DT1015" s="8"/>
      <c r="DU1015" s="8"/>
      <c r="DV1015" s="8"/>
      <c r="DW1015" s="8"/>
      <c r="DX1015" s="8"/>
      <c r="DY1015" s="8"/>
      <c r="DZ1015" s="8"/>
      <c r="EA1015" s="8"/>
      <c r="EB1015" s="8"/>
      <c r="EC1015" s="8"/>
      <c r="ED1015" s="8"/>
      <c r="EE1015" s="8"/>
      <c r="EF1015" s="8"/>
      <c r="EG1015" s="8"/>
      <c r="EH1015" s="8"/>
      <c r="EI1015" s="8"/>
      <c r="EJ1015" s="8"/>
      <c r="EK1015" s="8"/>
      <c r="EL1015" s="8"/>
      <c r="EM1015" s="8"/>
      <c r="EN1015" s="8"/>
      <c r="EO1015" s="8"/>
      <c r="EP1015" s="8"/>
      <c r="EQ1015" s="8"/>
      <c r="ER1015" s="8"/>
      <c r="ES1015" s="8"/>
      <c r="ET1015" s="8"/>
      <c r="EU1015" s="8"/>
      <c r="EV1015" s="8"/>
      <c r="EW1015" s="8"/>
      <c r="EX1015" s="8"/>
      <c r="EY1015" s="8"/>
      <c r="EZ1015" s="8"/>
      <c r="FA1015" s="8"/>
      <c r="FB1015" s="8"/>
      <c r="FC1015" s="8"/>
      <c r="FD1015" s="8"/>
      <c r="FE1015" s="8"/>
      <c r="FF1015" s="8"/>
      <c r="FG1015" s="8"/>
      <c r="FH1015" s="8"/>
      <c r="FI1015" s="8"/>
      <c r="FJ1015" s="8"/>
    </row>
    <row r="1016" spans="1:166" x14ac:dyDescent="0.25">
      <c r="A1016" t="s">
        <v>164</v>
      </c>
      <c r="C1016" s="6">
        <v>40280</v>
      </c>
      <c r="D1016" s="5"/>
      <c r="E1016" s="6"/>
      <c r="G1016" s="5">
        <v>114</v>
      </c>
      <c r="H1016" t="s">
        <v>114</v>
      </c>
      <c r="I1016" s="7">
        <v>7.1</v>
      </c>
      <c r="J1016">
        <v>750</v>
      </c>
      <c r="K1016" s="5">
        <f t="shared" si="16"/>
        <v>187.79342723004694</v>
      </c>
      <c r="L1016" s="5"/>
      <c r="M1016" s="8"/>
      <c r="N1016" s="7">
        <v>24.2</v>
      </c>
      <c r="O1016" s="7"/>
      <c r="P1016" s="7"/>
      <c r="Q1016" s="5"/>
      <c r="R1016" s="5"/>
      <c r="S1016" s="5"/>
      <c r="T1016" s="5"/>
      <c r="U1016" s="5"/>
      <c r="V1016" s="5"/>
      <c r="W1016" s="5"/>
      <c r="X1016" s="8"/>
      <c r="Y1016" s="8"/>
      <c r="Z1016" s="8"/>
      <c r="AA1016" s="8"/>
      <c r="AB1016" s="8"/>
      <c r="AC1016" s="5"/>
      <c r="AD1016" s="8"/>
      <c r="AE1016" s="8"/>
      <c r="AF1016" s="8"/>
      <c r="AG1016" s="8"/>
      <c r="AH1016" s="8"/>
      <c r="AI1016" s="8"/>
      <c r="AJ1016" s="5"/>
      <c r="AK1016" s="8"/>
      <c r="AL1016" s="8"/>
      <c r="AM1016" s="8"/>
      <c r="AN1016" s="8"/>
      <c r="AO1016" s="8"/>
      <c r="AP1016" s="8"/>
      <c r="AQ1016" s="9"/>
      <c r="AR1016" s="8"/>
      <c r="AS1016" s="8"/>
      <c r="AT1016" s="8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8"/>
      <c r="BJ1016" s="5"/>
      <c r="BK1016" s="5"/>
      <c r="BL1016" s="5"/>
      <c r="BM1016" s="8"/>
      <c r="BN1016" s="8"/>
      <c r="BO1016" s="7"/>
      <c r="BP1016" s="5"/>
      <c r="BQ1016" s="5"/>
      <c r="BR1016" s="5"/>
      <c r="BS1016" s="5"/>
      <c r="BT1016" s="7"/>
      <c r="BU1016" s="7"/>
      <c r="BV1016" s="7"/>
      <c r="BW1016" s="7"/>
      <c r="BX1016" s="7"/>
      <c r="BY1016" s="7"/>
      <c r="BZ1016" s="7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8"/>
      <c r="CL1016" s="5"/>
      <c r="CM1016" s="5"/>
      <c r="CN1016" s="8"/>
      <c r="CO1016" s="5"/>
      <c r="CP1016" s="5"/>
      <c r="CQ1016" s="5"/>
      <c r="CR1016" s="8"/>
      <c r="CS1016" s="8"/>
      <c r="CT1016" s="8"/>
      <c r="CU1016" s="8"/>
      <c r="CV1016" s="8"/>
      <c r="CW1016" s="8"/>
      <c r="CX1016" s="8"/>
      <c r="CY1016" s="8"/>
      <c r="CZ1016" s="8"/>
      <c r="DA1016" s="8"/>
      <c r="DB1016" s="8"/>
      <c r="DC1016" s="8"/>
      <c r="DD1016" s="8"/>
      <c r="DE1016" s="8"/>
      <c r="DF1016" s="8"/>
      <c r="DG1016" s="8"/>
      <c r="DH1016" s="8"/>
      <c r="DI1016" s="8"/>
      <c r="DJ1016" s="8"/>
      <c r="DK1016" s="8"/>
      <c r="DL1016" s="8"/>
      <c r="DM1016" s="8"/>
      <c r="DN1016" s="8"/>
      <c r="DO1016" s="8"/>
      <c r="DP1016" s="8"/>
      <c r="DQ1016" s="8"/>
      <c r="DR1016" s="8"/>
      <c r="DS1016" s="8"/>
      <c r="DT1016" s="8"/>
      <c r="DU1016" s="8"/>
      <c r="DV1016" s="8"/>
      <c r="DW1016" s="8"/>
      <c r="DX1016" s="8"/>
      <c r="DY1016" s="8"/>
      <c r="DZ1016" s="8"/>
      <c r="EA1016" s="8"/>
      <c r="EB1016" s="8"/>
      <c r="EC1016" s="8"/>
      <c r="ED1016" s="8"/>
      <c r="EE1016" s="8"/>
      <c r="EF1016" s="8"/>
      <c r="EG1016" s="8"/>
      <c r="EH1016" s="8"/>
      <c r="EI1016" s="8"/>
      <c r="EJ1016" s="8"/>
      <c r="EK1016" s="8"/>
      <c r="EL1016" s="8"/>
      <c r="EM1016" s="8"/>
      <c r="EN1016" s="8"/>
      <c r="EO1016" s="8"/>
      <c r="EP1016" s="8"/>
      <c r="EQ1016" s="8"/>
      <c r="ER1016" s="8"/>
      <c r="ES1016" s="8"/>
      <c r="ET1016" s="8"/>
      <c r="EU1016" s="8"/>
      <c r="EV1016" s="8"/>
      <c r="EW1016" s="8"/>
      <c r="EX1016" s="8"/>
      <c r="EY1016" s="8"/>
      <c r="EZ1016" s="8"/>
      <c r="FA1016" s="8"/>
      <c r="FB1016" s="8"/>
      <c r="FC1016" s="8"/>
      <c r="FD1016" s="8"/>
      <c r="FE1016" s="8"/>
      <c r="FF1016" s="8"/>
      <c r="FG1016" s="8"/>
      <c r="FH1016" s="8"/>
      <c r="FI1016" s="8"/>
      <c r="FJ1016" s="8"/>
    </row>
    <row r="1017" spans="1:166" x14ac:dyDescent="0.25">
      <c r="A1017" t="s">
        <v>164</v>
      </c>
      <c r="C1017" s="6">
        <v>40284</v>
      </c>
      <c r="D1017" s="5"/>
      <c r="E1017" s="6"/>
      <c r="G1017" s="5">
        <v>118</v>
      </c>
      <c r="H1017" t="s">
        <v>114</v>
      </c>
      <c r="I1017" s="7">
        <v>7.1</v>
      </c>
      <c r="J1017">
        <v>750</v>
      </c>
      <c r="K1017" s="5">
        <f t="shared" si="16"/>
        <v>187.79342723004694</v>
      </c>
      <c r="L1017" s="5"/>
      <c r="M1017" s="8"/>
      <c r="N1017" s="8"/>
      <c r="O1017" s="8"/>
      <c r="P1017" s="8"/>
      <c r="Q1017" s="5"/>
      <c r="R1017" s="5"/>
      <c r="S1017" s="5"/>
      <c r="T1017" s="5"/>
      <c r="U1017" s="5"/>
      <c r="V1017" s="5"/>
      <c r="W1017" s="5"/>
      <c r="X1017" s="8"/>
      <c r="Y1017" s="8"/>
      <c r="Z1017" s="8"/>
      <c r="AA1017" s="8"/>
      <c r="AB1017" s="8"/>
      <c r="AC1017" s="5"/>
      <c r="AD1017" s="8"/>
      <c r="AE1017" s="8"/>
      <c r="AF1017" s="8"/>
      <c r="AG1017" s="8"/>
      <c r="AH1017" s="8"/>
      <c r="AI1017" s="8"/>
      <c r="AJ1017" s="5"/>
      <c r="AK1017" s="8"/>
      <c r="AL1017" s="8"/>
      <c r="AM1017" s="8"/>
      <c r="AN1017" s="8"/>
      <c r="AO1017" s="8"/>
      <c r="AP1017" s="8"/>
      <c r="AQ1017" s="9"/>
      <c r="AR1017" s="8"/>
      <c r="AS1017" s="8"/>
      <c r="AT1017" s="8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8"/>
      <c r="BJ1017" s="5"/>
      <c r="BK1017" s="5"/>
      <c r="BL1017" s="5"/>
      <c r="BM1017" s="8"/>
      <c r="BN1017" s="8"/>
      <c r="BO1017" s="7"/>
      <c r="BP1017" s="5"/>
      <c r="BQ1017" s="5"/>
      <c r="BR1017" s="5"/>
      <c r="BS1017" s="5"/>
      <c r="BT1017" s="7"/>
      <c r="BU1017" s="7"/>
      <c r="BV1017" s="7"/>
      <c r="BW1017" s="7"/>
      <c r="BX1017" s="7"/>
      <c r="BY1017" s="7"/>
      <c r="BZ1017" s="7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>
        <v>8.2072738976504667</v>
      </c>
      <c r="CK1017" s="8">
        <v>4.4129731379731378</v>
      </c>
      <c r="CL1017" s="5"/>
      <c r="CM1017" s="5"/>
      <c r="CN1017" s="8"/>
      <c r="CO1017" s="5"/>
      <c r="CP1017" s="5"/>
      <c r="CQ1017" s="5"/>
      <c r="CR1017" s="8"/>
      <c r="CS1017" s="8"/>
      <c r="CT1017" s="8"/>
      <c r="CU1017" s="8"/>
      <c r="CV1017" s="8"/>
      <c r="CW1017" s="8"/>
      <c r="CX1017" s="8"/>
      <c r="CY1017" s="8"/>
      <c r="CZ1017" s="8"/>
      <c r="DA1017" s="8"/>
      <c r="DB1017" s="8"/>
      <c r="DC1017" s="8"/>
      <c r="DD1017" s="8"/>
      <c r="DE1017" s="8"/>
      <c r="DF1017" s="8"/>
      <c r="DG1017" s="8"/>
      <c r="DH1017" s="8"/>
      <c r="DI1017" s="8"/>
      <c r="DJ1017" s="8"/>
      <c r="DK1017" s="8"/>
      <c r="DL1017" s="8"/>
      <c r="DM1017" s="8"/>
      <c r="DN1017" s="8"/>
      <c r="DO1017" s="8"/>
      <c r="DP1017" s="8"/>
      <c r="DQ1017" s="8"/>
      <c r="DR1017" s="8"/>
      <c r="DS1017" s="8"/>
      <c r="DT1017" s="8"/>
      <c r="DU1017" s="8"/>
      <c r="DV1017" s="8"/>
      <c r="DW1017" s="8"/>
      <c r="DX1017" s="8"/>
      <c r="DY1017" s="8"/>
      <c r="DZ1017" s="8"/>
      <c r="EA1017" s="8"/>
      <c r="EB1017" s="8"/>
      <c r="EC1017" s="8"/>
      <c r="ED1017" s="8"/>
      <c r="EE1017" s="8"/>
      <c r="EF1017" s="8"/>
      <c r="EG1017" s="8"/>
      <c r="EH1017" s="8"/>
      <c r="EI1017" s="8"/>
      <c r="EJ1017" s="8"/>
      <c r="EK1017" s="8"/>
      <c r="EL1017" s="8"/>
      <c r="EM1017" s="8"/>
      <c r="EN1017" s="8"/>
      <c r="EO1017" s="8"/>
      <c r="EP1017" s="8"/>
      <c r="EQ1017" s="8"/>
      <c r="ER1017" s="8"/>
      <c r="ES1017" s="8"/>
      <c r="ET1017" s="8"/>
      <c r="EU1017" s="8"/>
      <c r="EV1017" s="8"/>
      <c r="EW1017" s="8"/>
      <c r="EX1017" s="8"/>
      <c r="EY1017" s="8"/>
      <c r="EZ1017" s="8"/>
      <c r="FA1017" s="8"/>
      <c r="FB1017" s="8"/>
      <c r="FC1017" s="8"/>
      <c r="FD1017" s="8"/>
      <c r="FE1017" s="8"/>
      <c r="FF1017" s="8"/>
      <c r="FG1017" s="8"/>
      <c r="FH1017" s="8"/>
      <c r="FI1017" s="8"/>
      <c r="FJ1017" s="8"/>
    </row>
    <row r="1018" spans="1:166" x14ac:dyDescent="0.25">
      <c r="A1018" t="s">
        <v>164</v>
      </c>
      <c r="C1018" s="6">
        <v>40290</v>
      </c>
      <c r="D1018" s="5"/>
      <c r="E1018" s="6"/>
      <c r="G1018" s="5">
        <v>124</v>
      </c>
      <c r="H1018" t="s">
        <v>114</v>
      </c>
      <c r="I1018" s="7">
        <v>7.1</v>
      </c>
      <c r="J1018">
        <v>750</v>
      </c>
      <c r="K1018" s="5">
        <f t="shared" si="16"/>
        <v>187.79342723004694</v>
      </c>
      <c r="L1018" s="5"/>
      <c r="M1018" s="8"/>
      <c r="N1018" s="8"/>
      <c r="O1018" s="8"/>
      <c r="P1018" s="8"/>
      <c r="Q1018" s="5"/>
      <c r="R1018" s="5"/>
      <c r="S1018" s="5"/>
      <c r="T1018" s="5"/>
      <c r="U1018" s="5"/>
      <c r="V1018" s="5"/>
      <c r="W1018" s="5"/>
      <c r="X1018" s="8"/>
      <c r="Y1018" s="8"/>
      <c r="Z1018" s="8"/>
      <c r="AA1018" s="8"/>
      <c r="AB1018" s="8"/>
      <c r="AC1018" s="5"/>
      <c r="AD1018" s="8"/>
      <c r="AE1018" s="8"/>
      <c r="AF1018" s="8"/>
      <c r="AG1018" s="8"/>
      <c r="AH1018" s="8"/>
      <c r="AI1018" s="8"/>
      <c r="AJ1018" s="5"/>
      <c r="AK1018" s="8"/>
      <c r="AL1018" s="8"/>
      <c r="AM1018" s="8"/>
      <c r="AN1018" s="8"/>
      <c r="AO1018" s="8"/>
      <c r="AP1018" s="8"/>
      <c r="AQ1018" s="9"/>
      <c r="AR1018" s="8"/>
      <c r="AS1018" s="8"/>
      <c r="AT1018" s="8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8"/>
      <c r="BJ1018" s="5"/>
      <c r="BK1018" s="5"/>
      <c r="BL1018" s="5"/>
      <c r="BM1018" s="8"/>
      <c r="BN1018" s="8"/>
      <c r="BO1018" s="7"/>
      <c r="BP1018" s="5"/>
      <c r="BQ1018" s="5"/>
      <c r="BR1018" s="5"/>
      <c r="BS1018" s="5"/>
      <c r="BT1018" s="7"/>
      <c r="BU1018" s="7"/>
      <c r="BV1018" s="7"/>
      <c r="BW1018" s="7"/>
      <c r="BX1018" s="7"/>
      <c r="BY1018" s="7"/>
      <c r="BZ1018" s="7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>
        <v>12.625449863943587</v>
      </c>
      <c r="CK1018" s="8">
        <v>6.4797101449275365</v>
      </c>
      <c r="CL1018" s="5"/>
      <c r="CM1018" s="5"/>
      <c r="CN1018" s="8"/>
      <c r="CO1018" s="5"/>
      <c r="CP1018" s="5"/>
      <c r="CQ1018" s="5"/>
      <c r="CR1018" s="8"/>
      <c r="CS1018" s="8"/>
      <c r="CT1018" s="8"/>
      <c r="CU1018" s="8"/>
      <c r="CV1018" s="8"/>
      <c r="CW1018" s="8"/>
      <c r="CX1018" s="8"/>
      <c r="CY1018" s="8"/>
      <c r="CZ1018" s="8"/>
      <c r="DA1018" s="8"/>
      <c r="DB1018" s="8"/>
      <c r="DC1018" s="8"/>
      <c r="DD1018" s="8"/>
      <c r="DE1018" s="8"/>
      <c r="DF1018" s="8"/>
      <c r="DG1018" s="8"/>
      <c r="DH1018" s="8"/>
      <c r="DI1018" s="8"/>
      <c r="DJ1018" s="8"/>
      <c r="DK1018" s="8"/>
      <c r="DL1018" s="8"/>
      <c r="DM1018" s="8"/>
      <c r="DN1018" s="8"/>
      <c r="DO1018" s="8"/>
      <c r="DP1018" s="8"/>
      <c r="DQ1018" s="8"/>
      <c r="DR1018" s="8"/>
      <c r="DS1018" s="8"/>
      <c r="DT1018" s="8"/>
      <c r="DU1018" s="8"/>
      <c r="DV1018" s="8"/>
      <c r="DW1018" s="8"/>
      <c r="DX1018" s="8"/>
      <c r="DY1018" s="8"/>
      <c r="DZ1018" s="8"/>
      <c r="EA1018" s="8"/>
      <c r="EB1018" s="8"/>
      <c r="EC1018" s="8"/>
      <c r="ED1018" s="8"/>
      <c r="EE1018" s="8"/>
      <c r="EF1018" s="8"/>
      <c r="EG1018" s="8"/>
      <c r="EH1018" s="8"/>
      <c r="EI1018" s="8"/>
      <c r="EJ1018" s="8"/>
      <c r="EK1018" s="8"/>
      <c r="EL1018" s="8"/>
      <c r="EM1018" s="8"/>
      <c r="EN1018" s="8"/>
      <c r="EO1018" s="8"/>
      <c r="EP1018" s="8"/>
      <c r="EQ1018" s="8"/>
      <c r="ER1018" s="8"/>
      <c r="ES1018" s="8"/>
      <c r="ET1018" s="8"/>
      <c r="EU1018" s="8"/>
      <c r="EV1018" s="8"/>
      <c r="EW1018" s="8"/>
      <c r="EX1018" s="8"/>
      <c r="EY1018" s="8"/>
      <c r="EZ1018" s="8"/>
      <c r="FA1018" s="8"/>
      <c r="FB1018" s="8"/>
      <c r="FC1018" s="8"/>
      <c r="FD1018" s="8"/>
      <c r="FE1018" s="8"/>
      <c r="FF1018" s="8"/>
      <c r="FG1018" s="8"/>
      <c r="FH1018" s="8"/>
      <c r="FI1018" s="8"/>
      <c r="FJ1018" s="8"/>
    </row>
    <row r="1019" spans="1:166" x14ac:dyDescent="0.25">
      <c r="A1019" t="s">
        <v>164</v>
      </c>
      <c r="C1019" s="6">
        <v>40293</v>
      </c>
      <c r="D1019" s="5">
        <v>9</v>
      </c>
      <c r="E1019" s="6" t="s">
        <v>207</v>
      </c>
      <c r="F1019" t="s">
        <v>15</v>
      </c>
      <c r="G1019" s="5">
        <v>127</v>
      </c>
      <c r="H1019" t="s">
        <v>114</v>
      </c>
      <c r="I1019" s="7">
        <v>7.1</v>
      </c>
      <c r="J1019">
        <v>750</v>
      </c>
      <c r="K1019" s="5">
        <f t="shared" si="16"/>
        <v>187.79342723004694</v>
      </c>
      <c r="L1019" s="5"/>
      <c r="M1019" s="8"/>
      <c r="N1019" s="8"/>
      <c r="O1019" s="8"/>
      <c r="P1019" s="8"/>
      <c r="Q1019" s="5"/>
      <c r="R1019" s="5"/>
      <c r="S1019" s="5"/>
      <c r="T1019" s="5"/>
      <c r="U1019" s="5"/>
      <c r="V1019" s="5">
        <v>127</v>
      </c>
      <c r="W1019" s="5"/>
      <c r="X1019" s="8"/>
      <c r="Y1019" s="8"/>
      <c r="Z1019" s="8"/>
      <c r="AA1019" s="8"/>
      <c r="AB1019" s="8"/>
      <c r="AC1019" s="5"/>
      <c r="AD1019" s="8"/>
      <c r="AE1019" s="8"/>
      <c r="AF1019" s="8"/>
      <c r="AG1019" s="8"/>
      <c r="AH1019" s="8"/>
      <c r="AI1019" s="8"/>
      <c r="AJ1019" s="5"/>
      <c r="AK1019" s="8"/>
      <c r="AL1019" s="8"/>
      <c r="AM1019" s="8"/>
      <c r="AN1019" s="8"/>
      <c r="AO1019" s="8"/>
      <c r="AP1019" s="8"/>
      <c r="AQ1019" s="9"/>
      <c r="AR1019" s="8"/>
      <c r="AS1019" s="8"/>
      <c r="AT1019" s="8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8"/>
      <c r="BJ1019" s="5"/>
      <c r="BK1019" s="5"/>
      <c r="BL1019" s="5"/>
      <c r="BM1019" s="8"/>
      <c r="BN1019" s="8"/>
      <c r="BO1019" s="7"/>
      <c r="BP1019" s="5"/>
      <c r="BQ1019" s="5"/>
      <c r="BR1019" s="5"/>
      <c r="BS1019" s="5"/>
      <c r="BT1019" s="7"/>
      <c r="BU1019" s="7"/>
      <c r="BV1019" s="7"/>
      <c r="BW1019" s="7"/>
      <c r="BX1019" s="7"/>
      <c r="BY1019" s="7"/>
      <c r="BZ1019" s="7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8"/>
      <c r="CL1019" s="5"/>
      <c r="CM1019" s="5"/>
      <c r="CN1019" s="8"/>
      <c r="CO1019" s="5"/>
      <c r="CP1019" s="5"/>
      <c r="CQ1019" s="5"/>
      <c r="CR1019" s="8"/>
      <c r="CS1019" s="8"/>
      <c r="CT1019" s="8"/>
      <c r="CU1019" s="8"/>
      <c r="CV1019" s="8"/>
      <c r="CW1019" s="8"/>
      <c r="CX1019" s="8"/>
      <c r="CY1019" s="8"/>
      <c r="CZ1019" s="8"/>
      <c r="DA1019" s="8"/>
      <c r="DB1019" s="8"/>
      <c r="DC1019" s="8"/>
      <c r="DD1019" s="8"/>
      <c r="DE1019" s="8"/>
      <c r="DF1019" s="8"/>
      <c r="DG1019" s="8"/>
      <c r="DH1019" s="8"/>
      <c r="DI1019" s="8"/>
      <c r="DJ1019" s="8"/>
      <c r="DK1019" s="8"/>
      <c r="DL1019" s="8"/>
      <c r="DM1019" s="8"/>
      <c r="DN1019" s="8"/>
      <c r="DO1019" s="8"/>
      <c r="DP1019" s="8"/>
      <c r="DQ1019" s="8"/>
      <c r="DR1019" s="8"/>
      <c r="DS1019" s="8"/>
      <c r="DT1019" s="8"/>
      <c r="DU1019" s="8"/>
      <c r="DV1019" s="8"/>
      <c r="DW1019" s="8"/>
      <c r="DX1019" s="8"/>
      <c r="DY1019" s="8"/>
      <c r="DZ1019" s="8"/>
      <c r="EA1019" s="8"/>
      <c r="EB1019" s="8"/>
      <c r="EC1019" s="8"/>
      <c r="ED1019" s="8"/>
      <c r="EE1019" s="8"/>
      <c r="EF1019" s="8"/>
      <c r="EG1019" s="8"/>
      <c r="EH1019" s="8"/>
      <c r="EI1019" s="8"/>
      <c r="EJ1019" s="8"/>
      <c r="EK1019" s="8"/>
      <c r="EL1019" s="8"/>
      <c r="EM1019" s="8"/>
      <c r="EN1019" s="8"/>
      <c r="EO1019" s="8"/>
      <c r="EP1019" s="8"/>
      <c r="EQ1019" s="8"/>
      <c r="ER1019" s="8"/>
      <c r="ES1019" s="8"/>
      <c r="ET1019" s="8"/>
      <c r="EU1019" s="8"/>
      <c r="EV1019" s="8"/>
      <c r="EW1019" s="8"/>
      <c r="EX1019" s="8"/>
      <c r="EY1019" s="8"/>
      <c r="EZ1019" s="8"/>
      <c r="FA1019" s="8"/>
      <c r="FB1019" s="8"/>
      <c r="FC1019" s="8"/>
      <c r="FD1019" s="8"/>
      <c r="FE1019" s="8"/>
      <c r="FF1019" s="8"/>
      <c r="FG1019" s="8"/>
      <c r="FH1019" s="8"/>
      <c r="FI1019" s="8"/>
      <c r="FJ1019" s="8"/>
    </row>
    <row r="1020" spans="1:166" x14ac:dyDescent="0.25">
      <c r="A1020" t="s">
        <v>164</v>
      </c>
      <c r="C1020" s="6">
        <v>40298</v>
      </c>
      <c r="D1020" s="5"/>
      <c r="E1020" s="6"/>
      <c r="G1020" s="5">
        <v>132</v>
      </c>
      <c r="H1020" t="s">
        <v>114</v>
      </c>
      <c r="I1020" s="7">
        <v>7.1</v>
      </c>
      <c r="J1020">
        <v>750</v>
      </c>
      <c r="K1020" s="5">
        <f t="shared" si="16"/>
        <v>187.79342723004694</v>
      </c>
      <c r="L1020" s="5"/>
      <c r="M1020" s="8"/>
      <c r="N1020" s="8"/>
      <c r="O1020" s="8"/>
      <c r="P1020" s="8"/>
      <c r="Q1020" s="5"/>
      <c r="R1020" s="5"/>
      <c r="S1020" s="5"/>
      <c r="T1020" s="5"/>
      <c r="U1020" s="5"/>
      <c r="V1020" s="5"/>
      <c r="W1020" s="5"/>
      <c r="X1020" s="8"/>
      <c r="Y1020" s="8"/>
      <c r="Z1020" s="8"/>
      <c r="AA1020" s="8"/>
      <c r="AB1020" s="8"/>
      <c r="AC1020" s="5"/>
      <c r="AD1020" s="8"/>
      <c r="AE1020" s="8"/>
      <c r="AF1020" s="8"/>
      <c r="AG1020" s="8"/>
      <c r="AH1020" s="8"/>
      <c r="AI1020" s="8"/>
      <c r="AJ1020" s="5"/>
      <c r="AK1020" s="8"/>
      <c r="AL1020" s="8"/>
      <c r="AM1020" s="8"/>
      <c r="AN1020" s="8"/>
      <c r="AO1020" s="8"/>
      <c r="AP1020" s="8"/>
      <c r="AQ1020" s="9"/>
      <c r="AR1020" s="8"/>
      <c r="AS1020" s="8"/>
      <c r="AT1020" s="8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8"/>
      <c r="BJ1020" s="5"/>
      <c r="BK1020" s="5"/>
      <c r="BL1020" s="5"/>
      <c r="BM1020" s="8"/>
      <c r="BN1020" s="8"/>
      <c r="BO1020" s="7"/>
      <c r="BP1020" s="5"/>
      <c r="BQ1020" s="5"/>
      <c r="BR1020" s="5"/>
      <c r="BS1020" s="5"/>
      <c r="BT1020" s="7"/>
      <c r="BU1020" s="7"/>
      <c r="BV1020" s="7"/>
      <c r="BW1020" s="7"/>
      <c r="BX1020" s="7"/>
      <c r="BY1020" s="7"/>
      <c r="BZ1020" s="7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>
        <v>45.021505690961753</v>
      </c>
      <c r="CK1020" s="8">
        <v>5.2397297065365098</v>
      </c>
      <c r="CL1020" s="5"/>
      <c r="CM1020" s="5"/>
      <c r="CN1020" s="8"/>
      <c r="CO1020" s="5"/>
      <c r="CP1020" s="5"/>
      <c r="CQ1020" s="5"/>
      <c r="CR1020" s="8"/>
      <c r="CS1020" s="8"/>
      <c r="CT1020" s="8"/>
      <c r="CU1020" s="8"/>
      <c r="CV1020" s="8"/>
      <c r="CW1020" s="8"/>
      <c r="CX1020" s="8"/>
      <c r="CY1020" s="8"/>
      <c r="CZ1020" s="8"/>
      <c r="DA1020" s="8"/>
      <c r="DB1020" s="8"/>
      <c r="DC1020" s="8"/>
      <c r="DD1020" s="8"/>
      <c r="DE1020" s="8"/>
      <c r="DF1020" s="8"/>
      <c r="DG1020" s="8"/>
      <c r="DH1020" s="8"/>
      <c r="DI1020" s="8"/>
      <c r="DJ1020" s="8"/>
      <c r="DK1020" s="8"/>
      <c r="DL1020" s="8"/>
      <c r="DM1020" s="8"/>
      <c r="DN1020" s="8"/>
      <c r="DO1020" s="8"/>
      <c r="DP1020" s="8"/>
      <c r="DQ1020" s="8"/>
      <c r="DR1020" s="8"/>
      <c r="DS1020" s="8"/>
      <c r="DT1020" s="8"/>
      <c r="DU1020" s="8"/>
      <c r="DV1020" s="8"/>
      <c r="DW1020" s="8"/>
      <c r="DX1020" s="8"/>
      <c r="DY1020" s="8"/>
      <c r="DZ1020" s="8"/>
      <c r="EA1020" s="8"/>
      <c r="EB1020" s="8"/>
      <c r="EC1020" s="8"/>
      <c r="ED1020" s="8"/>
      <c r="EE1020" s="8"/>
      <c r="EF1020" s="8"/>
      <c r="EG1020" s="8"/>
      <c r="EH1020" s="8"/>
      <c r="EI1020" s="8"/>
      <c r="EJ1020" s="8"/>
      <c r="EK1020" s="8"/>
      <c r="EL1020" s="8"/>
      <c r="EM1020" s="8"/>
      <c r="EN1020" s="8"/>
      <c r="EO1020" s="8"/>
      <c r="EP1020" s="8"/>
      <c r="EQ1020" s="8"/>
      <c r="ER1020" s="8"/>
      <c r="ES1020" s="8"/>
      <c r="ET1020" s="8"/>
      <c r="EU1020" s="8"/>
      <c r="EV1020" s="8"/>
      <c r="EW1020" s="8"/>
      <c r="EX1020" s="8"/>
      <c r="EY1020" s="8"/>
      <c r="EZ1020" s="8"/>
      <c r="FA1020" s="8"/>
      <c r="FB1020" s="8"/>
      <c r="FC1020" s="8"/>
      <c r="FD1020" s="8"/>
      <c r="FE1020" s="8"/>
      <c r="FF1020" s="8"/>
      <c r="FG1020" s="8"/>
      <c r="FH1020" s="8"/>
      <c r="FI1020" s="8"/>
      <c r="FJ1020" s="8"/>
    </row>
    <row r="1021" spans="1:166" x14ac:dyDescent="0.25">
      <c r="A1021" t="s">
        <v>164</v>
      </c>
      <c r="C1021" s="6">
        <v>40302</v>
      </c>
      <c r="D1021" s="5"/>
      <c r="E1021" s="6"/>
      <c r="F1021" s="14"/>
      <c r="G1021" s="5">
        <v>136</v>
      </c>
      <c r="H1021" t="s">
        <v>114</v>
      </c>
      <c r="I1021" s="7">
        <v>7.1</v>
      </c>
      <c r="J1021">
        <v>750</v>
      </c>
      <c r="K1021" s="5">
        <f t="shared" si="16"/>
        <v>187.79342723004694</v>
      </c>
      <c r="L1021" s="5"/>
      <c r="M1021" s="8"/>
      <c r="N1021" s="8"/>
      <c r="O1021" s="8"/>
      <c r="P1021" s="8"/>
      <c r="Q1021" s="5"/>
      <c r="R1021" s="5"/>
      <c r="S1021" s="5"/>
      <c r="T1021" s="5"/>
      <c r="U1021" s="5"/>
      <c r="V1021" s="5"/>
      <c r="W1021" s="5"/>
      <c r="X1021" s="8"/>
      <c r="Y1021" s="8"/>
      <c r="Z1021" s="8"/>
      <c r="AA1021" s="8"/>
      <c r="AB1021" s="8"/>
      <c r="AC1021" s="5">
        <v>532.4383830342947</v>
      </c>
      <c r="AD1021" s="8"/>
      <c r="AE1021" s="8"/>
      <c r="AF1021" s="8"/>
      <c r="AG1021" s="8"/>
      <c r="AH1021" s="8"/>
      <c r="AI1021" s="8"/>
      <c r="AJ1021" s="5">
        <v>305.23619768214655</v>
      </c>
      <c r="AK1021" s="8"/>
      <c r="AL1021" s="8"/>
      <c r="AM1021" s="8"/>
      <c r="AN1021" s="8"/>
      <c r="AO1021" s="8"/>
      <c r="AP1021" s="8"/>
      <c r="AQ1021" s="9"/>
      <c r="AR1021" s="8"/>
      <c r="AS1021" s="8"/>
      <c r="AT1021" s="8"/>
      <c r="AU1021" s="5">
        <v>0</v>
      </c>
      <c r="AV1021" s="5"/>
      <c r="AW1021" s="5"/>
      <c r="AX1021" s="5"/>
      <c r="AY1021" s="5">
        <v>245.04384529732971</v>
      </c>
      <c r="AZ1021" s="5"/>
      <c r="BA1021" s="5"/>
      <c r="BB1021" s="5"/>
      <c r="BC1021" s="5"/>
      <c r="BD1021" s="5"/>
      <c r="BE1021" s="5"/>
      <c r="BF1021" s="5">
        <v>24.831188667424271</v>
      </c>
      <c r="BG1021" s="5">
        <v>461.4549466439359</v>
      </c>
      <c r="BH1021" s="5">
        <v>731.32998060868988</v>
      </c>
      <c r="BI1021" s="8"/>
      <c r="BJ1021" s="5"/>
      <c r="BK1021" s="5">
        <f>AC1021+AJ1021+BH1021</f>
        <v>1569.0045613251311</v>
      </c>
      <c r="BL1021" s="5"/>
      <c r="BM1021" s="8">
        <f>BH1021/BK1021</f>
        <v>0.46611080594375837</v>
      </c>
      <c r="BN1021" s="8"/>
      <c r="BO1021" s="7"/>
      <c r="BP1021" s="5"/>
      <c r="BQ1021" s="5"/>
      <c r="BR1021" s="5"/>
      <c r="BS1021" s="5"/>
      <c r="BT1021" s="7"/>
      <c r="BU1021" s="7"/>
      <c r="BV1021" s="7"/>
      <c r="BW1021" s="7"/>
      <c r="BX1021" s="8">
        <f>AC1021/BK1021</f>
        <v>0.33934788729015181</v>
      </c>
      <c r="BY1021" s="8">
        <f>AJ1021/BK1021</f>
        <v>0.19454130676608983</v>
      </c>
      <c r="BZ1021" s="8">
        <f>BH1021/BK1021</f>
        <v>0.46611080594375837</v>
      </c>
      <c r="CA1021" s="5">
        <v>112.63942012311196</v>
      </c>
      <c r="CB1021" s="5">
        <v>0</v>
      </c>
      <c r="CC1021" s="5">
        <v>29.290350751285324</v>
      </c>
      <c r="CD1021" s="5">
        <v>75.053501280986382</v>
      </c>
      <c r="CE1021" s="5"/>
      <c r="CF1021" s="5"/>
      <c r="CG1021" s="5"/>
      <c r="CH1021" s="5"/>
      <c r="CI1021" s="5">
        <v>8.2955680908402467</v>
      </c>
      <c r="CJ1021" s="5"/>
      <c r="CK1021" s="8"/>
      <c r="CL1021" s="5"/>
      <c r="CM1021" s="5"/>
      <c r="CN1021" s="8"/>
      <c r="CO1021" s="5"/>
      <c r="CP1021" s="5"/>
      <c r="CQ1021" s="5"/>
      <c r="CR1021" s="8"/>
      <c r="CS1021" s="8"/>
      <c r="CT1021" s="8"/>
      <c r="CU1021" s="8"/>
      <c r="CV1021" s="8"/>
      <c r="CW1021" s="8"/>
      <c r="CX1021" s="8"/>
      <c r="CY1021" s="8"/>
      <c r="CZ1021" s="8"/>
      <c r="DA1021" s="8"/>
      <c r="DB1021" s="8"/>
      <c r="DC1021" s="8"/>
      <c r="DD1021" s="8"/>
      <c r="DE1021" s="8"/>
      <c r="DF1021" s="8"/>
      <c r="DG1021" s="8"/>
      <c r="DH1021" s="8"/>
      <c r="DI1021" s="8"/>
      <c r="DJ1021" s="8"/>
      <c r="DK1021" s="8"/>
      <c r="DL1021" s="8"/>
      <c r="DM1021" s="8"/>
      <c r="DN1021" s="8"/>
      <c r="DO1021" s="8"/>
      <c r="DP1021" s="8"/>
      <c r="DQ1021" s="8"/>
      <c r="DR1021" s="8"/>
      <c r="DS1021" s="8"/>
      <c r="DT1021" s="8"/>
      <c r="DU1021" s="8"/>
      <c r="DV1021" s="8"/>
      <c r="DW1021" s="8"/>
      <c r="DX1021" s="8"/>
      <c r="DY1021" s="8"/>
      <c r="DZ1021" s="8"/>
      <c r="EA1021" s="8"/>
      <c r="EB1021" s="8"/>
      <c r="EC1021" s="8"/>
      <c r="ED1021" s="8"/>
      <c r="EE1021" s="8"/>
      <c r="EF1021" s="8"/>
      <c r="EG1021" s="8"/>
      <c r="EH1021" s="8"/>
      <c r="EI1021" s="8"/>
      <c r="EJ1021" s="8"/>
      <c r="EK1021" s="8"/>
      <c r="EL1021" s="8"/>
      <c r="EM1021" s="8"/>
      <c r="EN1021" s="8"/>
      <c r="EO1021" s="8"/>
      <c r="EP1021" s="8"/>
      <c r="EQ1021" s="8"/>
      <c r="ER1021" s="8"/>
      <c r="ES1021" s="8"/>
      <c r="ET1021" s="8"/>
      <c r="EU1021" s="8"/>
      <c r="EV1021" s="8"/>
      <c r="EW1021" s="8"/>
      <c r="EX1021" s="8"/>
      <c r="EY1021" s="8"/>
      <c r="EZ1021" s="8"/>
      <c r="FA1021" s="8"/>
      <c r="FB1021" s="8"/>
      <c r="FC1021" s="8"/>
      <c r="FD1021" s="8"/>
      <c r="FE1021" s="8"/>
      <c r="FF1021" s="8"/>
      <c r="FG1021" s="8"/>
      <c r="FH1021" s="8"/>
      <c r="FI1021" s="8"/>
      <c r="FJ1021" s="8"/>
    </row>
    <row r="1022" spans="1:166" x14ac:dyDescent="0.25">
      <c r="A1022" t="s">
        <v>164</v>
      </c>
      <c r="C1022" s="6">
        <v>40305</v>
      </c>
      <c r="D1022" s="5"/>
      <c r="E1022" s="6"/>
      <c r="G1022" s="5">
        <v>139</v>
      </c>
      <c r="H1022" t="s">
        <v>114</v>
      </c>
      <c r="I1022" s="7">
        <v>7.1</v>
      </c>
      <c r="J1022">
        <v>750</v>
      </c>
      <c r="K1022" s="5">
        <f t="shared" si="16"/>
        <v>187.79342723004694</v>
      </c>
      <c r="L1022" s="5"/>
      <c r="M1022" s="8"/>
      <c r="N1022" s="8"/>
      <c r="O1022" s="8"/>
      <c r="P1022" s="8"/>
      <c r="Q1022" s="5"/>
      <c r="R1022" s="5"/>
      <c r="S1022" s="5"/>
      <c r="T1022" s="5"/>
      <c r="U1022" s="5"/>
      <c r="V1022" s="5"/>
      <c r="W1022" s="5"/>
      <c r="X1022" s="8"/>
      <c r="Y1022" s="8"/>
      <c r="Z1022" s="8"/>
      <c r="AA1022" s="8"/>
      <c r="AB1022" s="8"/>
      <c r="AC1022" s="5"/>
      <c r="AD1022" s="8"/>
      <c r="AE1022" s="8"/>
      <c r="AF1022" s="8"/>
      <c r="AG1022" s="8"/>
      <c r="AH1022" s="8"/>
      <c r="AI1022" s="8"/>
      <c r="AJ1022" s="5"/>
      <c r="AK1022" s="8"/>
      <c r="AL1022" s="8"/>
      <c r="AM1022" s="8"/>
      <c r="AN1022" s="8"/>
      <c r="AO1022" s="8"/>
      <c r="AP1022" s="8"/>
      <c r="AQ1022" s="9"/>
      <c r="AR1022" s="8"/>
      <c r="AS1022" s="8"/>
      <c r="AT1022" s="8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8"/>
      <c r="BJ1022" s="5"/>
      <c r="BK1022" s="5"/>
      <c r="BL1022" s="5"/>
      <c r="BM1022" s="8"/>
      <c r="BN1022" s="8"/>
      <c r="BO1022" s="7"/>
      <c r="BP1022" s="5"/>
      <c r="BQ1022" s="5"/>
      <c r="BR1022" s="5"/>
      <c r="BS1022" s="5"/>
      <c r="BT1022" s="7"/>
      <c r="BU1022" s="7"/>
      <c r="BV1022" s="7"/>
      <c r="BW1022" s="7"/>
      <c r="BX1022" s="7"/>
      <c r="BY1022" s="7"/>
      <c r="BZ1022" s="7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>
        <v>68.610469028879066</v>
      </c>
      <c r="CK1022" s="8">
        <v>4.8528032398595773</v>
      </c>
      <c r="CL1022" s="5"/>
      <c r="CM1022" s="5"/>
      <c r="CN1022" s="8"/>
      <c r="CO1022" s="5"/>
      <c r="CP1022" s="5"/>
      <c r="CQ1022" s="5"/>
      <c r="CR1022" s="8"/>
      <c r="CS1022" s="8"/>
      <c r="CT1022" s="8"/>
      <c r="CU1022" s="8"/>
      <c r="CV1022" s="8"/>
      <c r="CW1022" s="8"/>
      <c r="CX1022" s="8"/>
      <c r="CY1022" s="8"/>
      <c r="CZ1022" s="8"/>
      <c r="DA1022" s="8"/>
      <c r="DB1022" s="8"/>
      <c r="DC1022" s="8"/>
      <c r="DD1022" s="8"/>
      <c r="DE1022" s="8"/>
      <c r="DF1022" s="8"/>
      <c r="DG1022" s="8"/>
      <c r="DH1022" s="8"/>
      <c r="DI1022" s="8"/>
      <c r="DJ1022" s="8"/>
      <c r="DK1022" s="8"/>
      <c r="DL1022" s="8"/>
      <c r="DM1022" s="8"/>
      <c r="DN1022" s="8"/>
      <c r="DO1022" s="8"/>
      <c r="DP1022" s="8"/>
      <c r="DQ1022" s="8"/>
      <c r="DR1022" s="8"/>
      <c r="DS1022" s="8"/>
      <c r="DT1022" s="8"/>
      <c r="DU1022" s="8"/>
      <c r="DV1022" s="8"/>
      <c r="DW1022" s="8"/>
      <c r="DX1022" s="8"/>
      <c r="DY1022" s="8"/>
      <c r="DZ1022" s="8"/>
      <c r="EA1022" s="8"/>
      <c r="EB1022" s="8"/>
      <c r="EC1022" s="8"/>
      <c r="ED1022" s="8"/>
      <c r="EE1022" s="8"/>
      <c r="EF1022" s="8"/>
      <c r="EG1022" s="8"/>
      <c r="EH1022" s="8"/>
      <c r="EI1022" s="8"/>
      <c r="EJ1022" s="8"/>
      <c r="EK1022" s="8"/>
      <c r="EL1022" s="8"/>
      <c r="EM1022" s="8"/>
      <c r="EN1022" s="8"/>
      <c r="EO1022" s="8"/>
      <c r="EP1022" s="8"/>
      <c r="EQ1022" s="8"/>
      <c r="ER1022" s="8"/>
      <c r="ES1022" s="8"/>
      <c r="ET1022" s="8"/>
      <c r="EU1022" s="8"/>
      <c r="EV1022" s="8"/>
      <c r="EW1022" s="8"/>
      <c r="EX1022" s="8"/>
      <c r="EY1022" s="8"/>
      <c r="EZ1022" s="8"/>
      <c r="FA1022" s="8"/>
      <c r="FB1022" s="8"/>
      <c r="FC1022" s="8"/>
      <c r="FD1022" s="8"/>
      <c r="FE1022" s="8"/>
      <c r="FF1022" s="8"/>
      <c r="FG1022" s="8"/>
      <c r="FH1022" s="8"/>
      <c r="FI1022" s="8"/>
      <c r="FJ1022" s="8"/>
    </row>
    <row r="1023" spans="1:166" x14ac:dyDescent="0.25">
      <c r="A1023" t="s">
        <v>164</v>
      </c>
      <c r="C1023" s="6">
        <v>40311</v>
      </c>
      <c r="D1023" s="5"/>
      <c r="E1023" s="6"/>
      <c r="G1023" s="5">
        <v>145</v>
      </c>
      <c r="H1023" t="s">
        <v>114</v>
      </c>
      <c r="I1023" s="7">
        <v>7.1</v>
      </c>
      <c r="J1023">
        <v>750</v>
      </c>
      <c r="K1023" s="5">
        <f t="shared" si="16"/>
        <v>187.79342723004694</v>
      </c>
      <c r="L1023" s="5"/>
      <c r="M1023" s="8"/>
      <c r="N1023" s="8"/>
      <c r="O1023" s="8"/>
      <c r="P1023" s="8"/>
      <c r="Q1023" s="5"/>
      <c r="R1023" s="5"/>
      <c r="S1023" s="5"/>
      <c r="T1023" s="5"/>
      <c r="U1023" s="5"/>
      <c r="V1023" s="5"/>
      <c r="W1023" s="5"/>
      <c r="X1023" s="8"/>
      <c r="Y1023" s="8"/>
      <c r="Z1023" s="8"/>
      <c r="AA1023" s="8"/>
      <c r="AB1023" s="8"/>
      <c r="AC1023" s="5"/>
      <c r="AD1023" s="8"/>
      <c r="AE1023" s="8"/>
      <c r="AF1023" s="8"/>
      <c r="AG1023" s="8"/>
      <c r="AH1023" s="8"/>
      <c r="AI1023" s="8"/>
      <c r="AJ1023" s="5"/>
      <c r="AK1023" s="8"/>
      <c r="AL1023" s="8"/>
      <c r="AM1023" s="8"/>
      <c r="AN1023" s="8"/>
      <c r="AO1023" s="8"/>
      <c r="AP1023" s="8"/>
      <c r="AQ1023" s="9"/>
      <c r="AR1023" s="8"/>
      <c r="AS1023" s="8"/>
      <c r="AT1023" s="8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8"/>
      <c r="BJ1023" s="5"/>
      <c r="BK1023" s="5"/>
      <c r="BL1023" s="5"/>
      <c r="BM1023" s="8"/>
      <c r="BN1023" s="8"/>
      <c r="BO1023" s="7"/>
      <c r="BP1023" s="5"/>
      <c r="BQ1023" s="5"/>
      <c r="BR1023" s="5"/>
      <c r="BS1023" s="5"/>
      <c r="BT1023" s="7"/>
      <c r="BU1023" s="7"/>
      <c r="BV1023" s="7"/>
      <c r="BW1023" s="7"/>
      <c r="BX1023" s="7"/>
      <c r="BY1023" s="7"/>
      <c r="BZ1023" s="7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>
        <v>84.305234514439533</v>
      </c>
      <c r="CK1023" s="8">
        <v>4.6713247863247869</v>
      </c>
      <c r="CL1023" s="5"/>
      <c r="CM1023" s="5"/>
      <c r="CN1023" s="8"/>
      <c r="CO1023" s="5"/>
      <c r="CP1023" s="5"/>
      <c r="CQ1023" s="5"/>
      <c r="CR1023" s="8"/>
      <c r="CS1023" s="8"/>
      <c r="CT1023" s="8"/>
      <c r="CU1023" s="8"/>
      <c r="CV1023" s="8"/>
      <c r="CW1023" s="8"/>
      <c r="CX1023" s="8"/>
      <c r="CY1023" s="8"/>
      <c r="CZ1023" s="8"/>
      <c r="DA1023" s="8"/>
      <c r="DB1023" s="8"/>
      <c r="DC1023" s="8"/>
      <c r="DD1023" s="8"/>
      <c r="DE1023" s="8"/>
      <c r="DF1023" s="8"/>
      <c r="DG1023" s="8"/>
      <c r="DH1023" s="8"/>
      <c r="DI1023" s="8"/>
      <c r="DJ1023" s="8"/>
      <c r="DK1023" s="8"/>
      <c r="DL1023" s="8"/>
      <c r="DM1023" s="8"/>
      <c r="DN1023" s="8"/>
      <c r="DO1023" s="8"/>
      <c r="DP1023" s="8"/>
      <c r="DQ1023" s="8"/>
      <c r="DR1023" s="8"/>
      <c r="DS1023" s="8"/>
      <c r="DT1023" s="8"/>
      <c r="DU1023" s="8"/>
      <c r="DV1023" s="8"/>
      <c r="DW1023" s="8"/>
      <c r="DX1023" s="8"/>
      <c r="DY1023" s="8"/>
      <c r="DZ1023" s="8"/>
      <c r="EA1023" s="8"/>
      <c r="EB1023" s="8"/>
      <c r="EC1023" s="8"/>
      <c r="ED1023" s="8"/>
      <c r="EE1023" s="8"/>
      <c r="EF1023" s="8"/>
      <c r="EG1023" s="8"/>
      <c r="EH1023" s="8"/>
      <c r="EI1023" s="8"/>
      <c r="EJ1023" s="8"/>
      <c r="EK1023" s="8"/>
      <c r="EL1023" s="8"/>
      <c r="EM1023" s="8"/>
      <c r="EN1023" s="8"/>
      <c r="EO1023" s="8"/>
      <c r="EP1023" s="8"/>
      <c r="EQ1023" s="8"/>
      <c r="ER1023" s="8"/>
      <c r="ES1023" s="8"/>
      <c r="ET1023" s="8"/>
      <c r="EU1023" s="8"/>
      <c r="EV1023" s="8"/>
      <c r="EW1023" s="8"/>
      <c r="EX1023" s="8"/>
      <c r="EY1023" s="8"/>
      <c r="EZ1023" s="8"/>
      <c r="FA1023" s="8"/>
      <c r="FB1023" s="8"/>
      <c r="FC1023" s="8"/>
      <c r="FD1023" s="8"/>
      <c r="FE1023" s="8"/>
      <c r="FF1023" s="8"/>
      <c r="FG1023" s="8"/>
      <c r="FH1023" s="8"/>
      <c r="FI1023" s="8"/>
      <c r="FJ1023" s="8"/>
    </row>
    <row r="1024" spans="1:166" x14ac:dyDescent="0.25">
      <c r="A1024" t="s">
        <v>164</v>
      </c>
      <c r="C1024" s="6">
        <v>40319</v>
      </c>
      <c r="D1024" s="5"/>
      <c r="E1024" s="6"/>
      <c r="G1024" s="5">
        <v>153</v>
      </c>
      <c r="H1024" t="s">
        <v>114</v>
      </c>
      <c r="I1024" s="7">
        <v>7.1</v>
      </c>
      <c r="J1024">
        <v>750</v>
      </c>
      <c r="K1024" s="5">
        <f t="shared" si="16"/>
        <v>187.79342723004694</v>
      </c>
      <c r="L1024" s="5"/>
      <c r="M1024" s="8"/>
      <c r="N1024" s="8"/>
      <c r="O1024" s="8"/>
      <c r="P1024" s="8"/>
      <c r="Q1024" s="5"/>
      <c r="R1024" s="5"/>
      <c r="S1024" s="5"/>
      <c r="T1024" s="5"/>
      <c r="U1024" s="5"/>
      <c r="V1024" s="5"/>
      <c r="W1024" s="5"/>
      <c r="X1024" s="8"/>
      <c r="Y1024" s="8"/>
      <c r="Z1024" s="8"/>
      <c r="AA1024" s="8"/>
      <c r="AB1024" s="8"/>
      <c r="AC1024" s="5"/>
      <c r="AD1024" s="8"/>
      <c r="AE1024" s="8"/>
      <c r="AF1024" s="8"/>
      <c r="AG1024" s="8"/>
      <c r="AH1024" s="8"/>
      <c r="AI1024" s="8"/>
      <c r="AJ1024" s="5"/>
      <c r="AK1024" s="8"/>
      <c r="AL1024" s="8"/>
      <c r="AM1024" s="8"/>
      <c r="AN1024" s="8"/>
      <c r="AO1024" s="8"/>
      <c r="AP1024" s="8"/>
      <c r="AQ1024" s="9"/>
      <c r="AR1024" s="8"/>
      <c r="AS1024" s="8"/>
      <c r="AT1024" s="8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8"/>
      <c r="BJ1024" s="5"/>
      <c r="BK1024" s="5"/>
      <c r="BL1024" s="5"/>
      <c r="BM1024" s="8"/>
      <c r="BN1024" s="8"/>
      <c r="BO1024" s="7"/>
      <c r="BP1024" s="5"/>
      <c r="BQ1024" s="5"/>
      <c r="BR1024" s="5"/>
      <c r="BS1024" s="5"/>
      <c r="BT1024" s="7"/>
      <c r="BU1024" s="7"/>
      <c r="BV1024" s="7"/>
      <c r="BW1024" s="7"/>
      <c r="BX1024" s="7"/>
      <c r="BY1024" s="7"/>
      <c r="BZ1024" s="7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>
        <v>100</v>
      </c>
      <c r="CK1024" s="8">
        <v>3.815745951417004</v>
      </c>
      <c r="CL1024" s="5"/>
      <c r="CM1024" s="5"/>
      <c r="CN1024" s="8"/>
      <c r="CO1024" s="5"/>
      <c r="CP1024" s="5"/>
      <c r="CQ1024" s="5"/>
      <c r="CR1024" s="8"/>
      <c r="CS1024" s="8"/>
      <c r="CT1024" s="8"/>
      <c r="CU1024" s="8"/>
      <c r="CV1024" s="8"/>
      <c r="CW1024" s="8"/>
      <c r="CX1024" s="8"/>
      <c r="CY1024" s="8"/>
      <c r="CZ1024" s="8"/>
      <c r="DA1024" s="8"/>
      <c r="DB1024" s="8"/>
      <c r="DC1024" s="8"/>
      <c r="DD1024" s="8"/>
      <c r="DE1024" s="8"/>
      <c r="DF1024" s="8"/>
      <c r="DG1024" s="8"/>
      <c r="DH1024" s="8"/>
      <c r="DI1024" s="8"/>
      <c r="DJ1024" s="8"/>
      <c r="DK1024" s="8"/>
      <c r="DL1024" s="8"/>
      <c r="DM1024" s="8"/>
      <c r="DN1024" s="8"/>
      <c r="DO1024" s="8"/>
      <c r="DP1024" s="8"/>
      <c r="DQ1024" s="8"/>
      <c r="DR1024" s="8"/>
      <c r="DS1024" s="8"/>
      <c r="DT1024" s="8"/>
      <c r="DU1024" s="8"/>
      <c r="DV1024" s="8"/>
      <c r="DW1024" s="8"/>
      <c r="DX1024" s="8"/>
      <c r="DY1024" s="8"/>
      <c r="DZ1024" s="8"/>
      <c r="EA1024" s="8"/>
      <c r="EB1024" s="8"/>
      <c r="EC1024" s="8"/>
      <c r="ED1024" s="8"/>
      <c r="EE1024" s="8"/>
      <c r="EF1024" s="8"/>
      <c r="EG1024" s="8"/>
      <c r="EH1024" s="8"/>
      <c r="EI1024" s="8"/>
      <c r="EJ1024" s="8"/>
      <c r="EK1024" s="8"/>
      <c r="EL1024" s="8"/>
      <c r="EM1024" s="8"/>
      <c r="EN1024" s="8"/>
      <c r="EO1024" s="8"/>
      <c r="EP1024" s="8"/>
      <c r="EQ1024" s="8"/>
      <c r="ER1024" s="8"/>
      <c r="ES1024" s="8"/>
      <c r="ET1024" s="8"/>
      <c r="EU1024" s="8"/>
      <c r="EV1024" s="8"/>
      <c r="EW1024" s="8"/>
      <c r="EX1024" s="8"/>
      <c r="EY1024" s="8"/>
      <c r="EZ1024" s="8"/>
      <c r="FA1024" s="8"/>
      <c r="FB1024" s="8"/>
      <c r="FC1024" s="8"/>
      <c r="FD1024" s="8"/>
      <c r="FE1024" s="8"/>
      <c r="FF1024" s="8"/>
      <c r="FG1024" s="8"/>
      <c r="FH1024" s="8"/>
      <c r="FI1024" s="8"/>
      <c r="FJ1024" s="8"/>
    </row>
    <row r="1025" spans="1:166" x14ac:dyDescent="0.25">
      <c r="A1025" t="s">
        <v>164</v>
      </c>
      <c r="C1025" s="6">
        <v>40328</v>
      </c>
      <c r="D1025" s="5">
        <v>10</v>
      </c>
      <c r="E1025" s="6" t="s">
        <v>108</v>
      </c>
      <c r="F1025" t="s">
        <v>16</v>
      </c>
      <c r="G1025" s="5">
        <v>162</v>
      </c>
      <c r="H1025" t="s">
        <v>114</v>
      </c>
      <c r="I1025" s="7">
        <v>7.1</v>
      </c>
      <c r="J1025">
        <v>750</v>
      </c>
      <c r="K1025" s="5">
        <f t="shared" si="16"/>
        <v>187.79342723004694</v>
      </c>
      <c r="L1025" s="5"/>
      <c r="M1025" s="8"/>
      <c r="N1025" s="8"/>
      <c r="O1025" s="8"/>
      <c r="P1025" s="8"/>
      <c r="Q1025" s="5"/>
      <c r="R1025" s="5"/>
      <c r="S1025" s="5"/>
      <c r="T1025" s="5"/>
      <c r="U1025" s="5"/>
      <c r="V1025" s="5"/>
      <c r="W1025" s="5"/>
      <c r="X1025" s="8"/>
      <c r="Y1025" s="8"/>
      <c r="Z1025" s="8"/>
      <c r="AA1025" s="8"/>
      <c r="AB1025" s="8"/>
      <c r="AC1025" s="5"/>
      <c r="AD1025" s="8"/>
      <c r="AE1025" s="8"/>
      <c r="AF1025" s="8"/>
      <c r="AG1025" s="8"/>
      <c r="AH1025" s="8"/>
      <c r="AI1025" s="8"/>
      <c r="AJ1025" s="5"/>
      <c r="AK1025" s="8"/>
      <c r="AL1025" s="8"/>
      <c r="AM1025" s="8"/>
      <c r="AN1025" s="8"/>
      <c r="AO1025" s="8"/>
      <c r="AP1025" s="8"/>
      <c r="AQ1025" s="9"/>
      <c r="AR1025" s="8"/>
      <c r="AS1025" s="8"/>
      <c r="AT1025" s="8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>
        <v>466.27141567424417</v>
      </c>
      <c r="BH1025" s="5"/>
      <c r="BI1025" s="8"/>
      <c r="BJ1025" s="5"/>
      <c r="BK1025" s="5"/>
      <c r="BL1025" s="5"/>
      <c r="BM1025" s="8"/>
      <c r="BN1025" s="8"/>
      <c r="BO1025" s="7">
        <v>36.213326869391089</v>
      </c>
      <c r="BP1025" s="5">
        <v>168.85239185665128</v>
      </c>
      <c r="BQ1025" s="5"/>
      <c r="BR1025" s="5"/>
      <c r="BS1025" s="5"/>
      <c r="BT1025" s="7">
        <v>7.4384313593238449</v>
      </c>
      <c r="BU1025" s="7"/>
      <c r="BV1025" s="7"/>
      <c r="BW1025" s="7"/>
      <c r="BX1025" s="7"/>
      <c r="BY1025" s="7"/>
      <c r="BZ1025" s="7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8"/>
      <c r="CL1025" s="5"/>
      <c r="CM1025" s="5"/>
      <c r="CN1025" s="8"/>
      <c r="CO1025" s="5"/>
      <c r="CP1025" s="5"/>
      <c r="CQ1025" s="5"/>
      <c r="CR1025" s="8"/>
      <c r="CS1025" s="8"/>
      <c r="CT1025" s="8"/>
      <c r="CU1025" s="8"/>
      <c r="CV1025" s="8"/>
      <c r="CW1025" s="8"/>
      <c r="CX1025" s="8"/>
      <c r="CY1025" s="8"/>
      <c r="CZ1025" s="8"/>
      <c r="DA1025" s="8"/>
      <c r="DB1025" s="8"/>
      <c r="DC1025" s="8"/>
      <c r="DD1025" s="8"/>
      <c r="DE1025" s="8"/>
      <c r="DF1025" s="8"/>
      <c r="DG1025" s="8"/>
      <c r="DH1025" s="8"/>
      <c r="DI1025" s="8"/>
      <c r="DJ1025" s="8"/>
      <c r="DK1025" s="8"/>
      <c r="DL1025" s="8"/>
      <c r="DM1025" s="8"/>
      <c r="DN1025" s="8"/>
      <c r="DO1025" s="8"/>
      <c r="DP1025" s="8"/>
      <c r="DQ1025" s="8"/>
      <c r="DR1025" s="8"/>
      <c r="DS1025" s="8"/>
      <c r="DT1025" s="8"/>
      <c r="DU1025" s="8"/>
      <c r="DV1025" s="8"/>
      <c r="DW1025" s="8"/>
      <c r="DX1025" s="8"/>
      <c r="DY1025" s="8"/>
      <c r="DZ1025" s="8"/>
      <c r="EA1025" s="8"/>
      <c r="EB1025" s="8"/>
      <c r="EC1025" s="8"/>
      <c r="ED1025" s="8"/>
      <c r="EE1025" s="8"/>
      <c r="EF1025" s="8"/>
      <c r="EG1025" s="8"/>
      <c r="EH1025" s="8"/>
      <c r="EI1025" s="8"/>
      <c r="EJ1025" s="8"/>
      <c r="EK1025" s="8"/>
      <c r="EL1025" s="8"/>
      <c r="EM1025" s="8"/>
      <c r="EN1025" s="8"/>
      <c r="EO1025" s="8"/>
      <c r="EP1025" s="8"/>
      <c r="EQ1025" s="8"/>
      <c r="ER1025" s="8"/>
      <c r="ES1025" s="8"/>
      <c r="ET1025" s="8"/>
      <c r="EU1025" s="8"/>
      <c r="EV1025" s="8"/>
      <c r="EW1025" s="8"/>
      <c r="EX1025" s="8"/>
      <c r="EY1025" s="8"/>
      <c r="EZ1025" s="8"/>
      <c r="FA1025" s="8"/>
      <c r="FB1025" s="8"/>
      <c r="FC1025" s="8"/>
      <c r="FD1025" s="8"/>
      <c r="FE1025" s="8"/>
      <c r="FF1025" s="8"/>
      <c r="FG1025" s="8"/>
      <c r="FH1025" s="8"/>
      <c r="FI1025" s="8"/>
      <c r="FJ1025" s="8"/>
    </row>
    <row r="1026" spans="1:166" x14ac:dyDescent="0.25">
      <c r="A1026" t="s">
        <v>157</v>
      </c>
      <c r="C1026" s="6">
        <v>40166</v>
      </c>
      <c r="D1026" s="5">
        <v>1</v>
      </c>
      <c r="E1026" s="6" t="s">
        <v>209</v>
      </c>
      <c r="F1026" s="14" t="s">
        <v>10</v>
      </c>
      <c r="G1026" s="5">
        <v>0</v>
      </c>
      <c r="H1026" t="s">
        <v>115</v>
      </c>
      <c r="I1026" s="7">
        <v>7.1</v>
      </c>
      <c r="J1026">
        <v>750</v>
      </c>
      <c r="K1026" s="5">
        <f t="shared" si="16"/>
        <v>187.79342723004694</v>
      </c>
      <c r="L1026" s="5"/>
      <c r="M1026" s="8"/>
      <c r="N1026" s="8"/>
      <c r="O1026" s="8"/>
      <c r="P1026" s="8"/>
      <c r="Q1026" s="5"/>
      <c r="R1026" s="5"/>
      <c r="S1026" s="5"/>
      <c r="T1026" s="5"/>
      <c r="U1026" s="5"/>
      <c r="V1026" s="5"/>
      <c r="W1026" s="5"/>
      <c r="X1026" s="8"/>
      <c r="Y1026" s="8"/>
      <c r="Z1026" s="8"/>
      <c r="AA1026" s="8"/>
      <c r="AB1026" s="8"/>
      <c r="AC1026" s="5"/>
      <c r="AD1026" s="8"/>
      <c r="AE1026" s="8"/>
      <c r="AF1026" s="8"/>
      <c r="AG1026" s="8"/>
      <c r="AH1026" s="8"/>
      <c r="AI1026" s="8"/>
      <c r="AJ1026" s="5"/>
      <c r="AK1026" s="8"/>
      <c r="AL1026" s="8"/>
      <c r="AM1026" s="8"/>
      <c r="AN1026" s="8"/>
      <c r="AO1026" s="8"/>
      <c r="AP1026" s="8"/>
      <c r="AQ1026" s="9"/>
      <c r="AR1026" s="8"/>
      <c r="AS1026" s="8"/>
      <c r="AT1026" s="8"/>
      <c r="AU1026" s="5">
        <v>0</v>
      </c>
      <c r="AV1026" s="5"/>
      <c r="AW1026" s="5"/>
      <c r="AX1026" s="5"/>
      <c r="AY1026" s="5">
        <v>0</v>
      </c>
      <c r="AZ1026" s="5"/>
      <c r="BA1026" s="5"/>
      <c r="BB1026" s="5"/>
      <c r="BC1026" s="5"/>
      <c r="BD1026" s="5"/>
      <c r="BE1026" s="5"/>
      <c r="BF1026" s="5">
        <v>0</v>
      </c>
      <c r="BG1026" s="5">
        <v>0</v>
      </c>
      <c r="BH1026" s="5"/>
      <c r="BI1026" s="8"/>
      <c r="BJ1026" s="5"/>
      <c r="BK1026" s="5"/>
      <c r="BL1026" s="5"/>
      <c r="BM1026" s="8"/>
      <c r="BN1026" s="8"/>
      <c r="BO1026" s="7"/>
      <c r="BP1026" s="5"/>
      <c r="BQ1026" s="5"/>
      <c r="BR1026" s="5"/>
      <c r="BS1026" s="5"/>
      <c r="BT1026" s="7"/>
      <c r="BU1026" s="7"/>
      <c r="BV1026" s="7"/>
      <c r="BW1026" s="7"/>
      <c r="BX1026" s="7"/>
      <c r="BY1026" s="7"/>
      <c r="BZ1026" s="7"/>
      <c r="CA1026" s="5">
        <v>0</v>
      </c>
      <c r="CB1026" s="5">
        <v>0</v>
      </c>
      <c r="CC1026" s="5">
        <v>0</v>
      </c>
      <c r="CD1026" s="5">
        <v>0</v>
      </c>
      <c r="CE1026" s="5"/>
      <c r="CF1026" s="5"/>
      <c r="CG1026" s="5"/>
      <c r="CH1026" s="5"/>
      <c r="CI1026" s="5">
        <v>0</v>
      </c>
      <c r="CJ1026" s="5"/>
      <c r="CK1026" s="8"/>
      <c r="CL1026" s="5"/>
      <c r="CM1026" s="5"/>
      <c r="CN1026" s="8"/>
      <c r="CO1026" s="5"/>
      <c r="CP1026" s="5"/>
      <c r="CQ1026" s="5"/>
      <c r="CR1026" s="8"/>
      <c r="CS1026" s="8"/>
      <c r="CT1026" s="8"/>
      <c r="CU1026" s="8"/>
      <c r="CV1026" s="8"/>
      <c r="CW1026" s="8"/>
      <c r="CX1026" s="8"/>
      <c r="CY1026" s="8"/>
      <c r="CZ1026" s="8"/>
      <c r="DA1026" s="8"/>
      <c r="DB1026" s="8"/>
      <c r="DC1026" s="8"/>
      <c r="DD1026" s="8"/>
      <c r="DE1026" s="8"/>
      <c r="DF1026" s="8"/>
      <c r="DG1026" s="8"/>
      <c r="DH1026" s="8"/>
      <c r="DI1026" s="8"/>
      <c r="DJ1026" s="8"/>
      <c r="DK1026" s="8"/>
      <c r="DL1026" s="8"/>
      <c r="DM1026" s="8"/>
      <c r="DN1026" s="8"/>
      <c r="DO1026" s="8"/>
      <c r="DP1026" s="8"/>
      <c r="DQ1026" s="8"/>
      <c r="DR1026" s="8"/>
      <c r="DS1026" s="8"/>
      <c r="DT1026" s="8"/>
      <c r="DU1026" s="8"/>
      <c r="DV1026" s="8"/>
      <c r="DW1026" s="8"/>
      <c r="DX1026" s="8"/>
      <c r="DY1026" s="8"/>
      <c r="DZ1026" s="8"/>
      <c r="EA1026" s="8"/>
      <c r="EB1026" s="8"/>
      <c r="EC1026" s="8"/>
      <c r="ED1026" s="8"/>
      <c r="EE1026" s="8"/>
      <c r="EF1026" s="8"/>
      <c r="EG1026" s="8"/>
      <c r="EH1026" s="8"/>
      <c r="EI1026" s="8"/>
      <c r="EJ1026" s="8"/>
      <c r="EK1026" s="8"/>
      <c r="EL1026" s="8"/>
      <c r="EM1026" s="8"/>
      <c r="EN1026" s="8"/>
      <c r="EO1026" s="8"/>
      <c r="EP1026" s="8"/>
      <c r="EQ1026" s="8"/>
      <c r="ER1026" s="8"/>
      <c r="ES1026" s="8"/>
      <c r="ET1026" s="8"/>
      <c r="EU1026" s="8"/>
      <c r="EV1026" s="8"/>
      <c r="EW1026" s="8"/>
      <c r="EX1026" s="8"/>
      <c r="EY1026" s="8"/>
      <c r="EZ1026" s="8"/>
      <c r="FA1026" s="8"/>
      <c r="FB1026" s="8"/>
      <c r="FC1026" s="8"/>
      <c r="FD1026" s="8"/>
      <c r="FE1026" s="8"/>
      <c r="FF1026" s="8"/>
      <c r="FG1026" s="8"/>
      <c r="FH1026" s="8"/>
      <c r="FI1026" s="8"/>
      <c r="FJ1026" s="8"/>
    </row>
    <row r="1027" spans="1:166" x14ac:dyDescent="0.25">
      <c r="A1027" t="s">
        <v>157</v>
      </c>
      <c r="C1027" s="6">
        <v>40189</v>
      </c>
      <c r="D1027" s="5"/>
      <c r="E1027" s="6"/>
      <c r="F1027" s="14"/>
      <c r="G1027" s="5">
        <v>23</v>
      </c>
      <c r="H1027" t="s">
        <v>115</v>
      </c>
      <c r="I1027" s="7">
        <v>7.1</v>
      </c>
      <c r="J1027">
        <v>750</v>
      </c>
      <c r="K1027" s="5">
        <f t="shared" si="16"/>
        <v>187.79342723004694</v>
      </c>
      <c r="L1027" s="5"/>
      <c r="M1027" s="8"/>
      <c r="N1027" s="7">
        <v>5.55</v>
      </c>
      <c r="O1027" s="7"/>
      <c r="P1027" s="7"/>
      <c r="Q1027" s="5"/>
      <c r="R1027" s="5"/>
      <c r="S1027" s="5"/>
      <c r="T1027" s="5"/>
      <c r="U1027" s="5"/>
      <c r="V1027" s="5"/>
      <c r="W1027" s="5"/>
      <c r="X1027" s="8"/>
      <c r="Y1027" s="8"/>
      <c r="Z1027" s="8"/>
      <c r="AA1027" s="8"/>
      <c r="AB1027" s="8"/>
      <c r="AC1027" s="5"/>
      <c r="AD1027" s="8"/>
      <c r="AE1027" s="8"/>
      <c r="AF1027" s="8"/>
      <c r="AG1027" s="8"/>
      <c r="AH1027" s="8"/>
      <c r="AI1027" s="8"/>
      <c r="AJ1027" s="5"/>
      <c r="AK1027" s="8">
        <v>0.247334375</v>
      </c>
      <c r="AL1027" s="8"/>
      <c r="AM1027" s="8"/>
      <c r="AN1027" s="8"/>
      <c r="AO1027" s="8"/>
      <c r="AP1027" s="8"/>
      <c r="AQ1027" s="9"/>
      <c r="AR1027" s="8"/>
      <c r="AS1027" s="8"/>
      <c r="AT1027" s="8"/>
      <c r="AU1027" s="5">
        <v>0</v>
      </c>
      <c r="AV1027" s="5"/>
      <c r="AW1027" s="5"/>
      <c r="AX1027" s="5"/>
      <c r="AY1027" s="5">
        <v>0</v>
      </c>
      <c r="AZ1027" s="5"/>
      <c r="BA1027" s="5"/>
      <c r="BB1027" s="5"/>
      <c r="BC1027" s="5"/>
      <c r="BD1027" s="5"/>
      <c r="BE1027" s="5"/>
      <c r="BF1027" s="5">
        <v>0</v>
      </c>
      <c r="BG1027" s="5">
        <v>0</v>
      </c>
      <c r="BH1027" s="5"/>
      <c r="BI1027" s="8"/>
      <c r="BJ1027" s="5"/>
      <c r="BK1027" s="5"/>
      <c r="BL1027" s="5"/>
      <c r="BM1027" s="8"/>
      <c r="BN1027" s="8"/>
      <c r="BO1027" s="7"/>
      <c r="BP1027" s="5"/>
      <c r="BQ1027" s="5"/>
      <c r="BR1027" s="5"/>
      <c r="BS1027" s="5"/>
      <c r="BT1027" s="7"/>
      <c r="BU1027" s="7"/>
      <c r="BV1027" s="7"/>
      <c r="BW1027" s="7"/>
      <c r="BX1027" s="7"/>
      <c r="BY1027" s="7"/>
      <c r="BZ1027" s="7"/>
      <c r="CA1027" s="5">
        <v>0</v>
      </c>
      <c r="CB1027" s="5">
        <v>0</v>
      </c>
      <c r="CC1027" s="5">
        <v>0</v>
      </c>
      <c r="CD1027" s="5">
        <v>0</v>
      </c>
      <c r="CE1027" s="5"/>
      <c r="CF1027" s="5"/>
      <c r="CG1027" s="5"/>
      <c r="CH1027" s="5"/>
      <c r="CI1027" s="5">
        <v>0</v>
      </c>
      <c r="CJ1027" s="5"/>
      <c r="CK1027" s="8"/>
      <c r="CL1027" s="5"/>
      <c r="CM1027" s="5"/>
      <c r="CN1027" s="8"/>
      <c r="CO1027" s="5"/>
      <c r="CP1027" s="5"/>
      <c r="CQ1027" s="5"/>
      <c r="CR1027" s="8"/>
      <c r="CS1027" s="8"/>
      <c r="CT1027" s="8"/>
      <c r="CU1027" s="8"/>
      <c r="CV1027" s="8"/>
      <c r="CW1027" s="8"/>
      <c r="CX1027" s="8"/>
      <c r="CY1027" s="8"/>
      <c r="CZ1027" s="8"/>
      <c r="DA1027" s="8"/>
      <c r="DB1027" s="8"/>
      <c r="DC1027" s="8"/>
      <c r="DD1027" s="8"/>
      <c r="DE1027" s="8"/>
      <c r="DF1027" s="8"/>
      <c r="DG1027" s="8"/>
      <c r="DH1027" s="8"/>
      <c r="DI1027" s="8"/>
      <c r="DJ1027" s="8"/>
      <c r="DK1027" s="8"/>
      <c r="DL1027" s="8"/>
      <c r="DM1027" s="8"/>
      <c r="DN1027" s="8"/>
      <c r="DO1027" s="8"/>
      <c r="DP1027" s="8"/>
      <c r="DQ1027" s="8"/>
      <c r="DR1027" s="8"/>
      <c r="DS1027" s="8"/>
      <c r="DT1027" s="8"/>
      <c r="DU1027" s="8"/>
      <c r="DV1027" s="8"/>
      <c r="DW1027" s="8"/>
      <c r="DX1027" s="8"/>
      <c r="DY1027" s="8"/>
      <c r="DZ1027" s="8"/>
      <c r="EA1027" s="8"/>
      <c r="EB1027" s="8"/>
      <c r="EC1027" s="8"/>
      <c r="ED1027" s="8"/>
      <c r="EE1027" s="8"/>
      <c r="EF1027" s="8"/>
      <c r="EG1027" s="8"/>
      <c r="EH1027" s="8"/>
      <c r="EI1027" s="8"/>
      <c r="EJ1027" s="8"/>
      <c r="EK1027" s="8"/>
      <c r="EL1027" s="8"/>
      <c r="EM1027" s="8"/>
      <c r="EN1027" s="8"/>
      <c r="EO1027" s="8"/>
      <c r="EP1027" s="8"/>
      <c r="EQ1027" s="8"/>
      <c r="ER1027" s="8"/>
      <c r="ES1027" s="8"/>
      <c r="ET1027" s="8"/>
      <c r="EU1027" s="8"/>
      <c r="EV1027" s="8"/>
      <c r="EW1027" s="8"/>
      <c r="EX1027" s="8"/>
      <c r="EY1027" s="8"/>
      <c r="EZ1027" s="8"/>
      <c r="FA1027" s="8"/>
      <c r="FB1027" s="8"/>
      <c r="FC1027" s="8"/>
      <c r="FD1027" s="8"/>
      <c r="FE1027" s="8"/>
      <c r="FF1027" s="8"/>
      <c r="FG1027" s="8"/>
      <c r="FH1027" s="8"/>
      <c r="FI1027" s="8"/>
      <c r="FJ1027" s="8"/>
    </row>
    <row r="1028" spans="1:166" x14ac:dyDescent="0.25">
      <c r="A1028" t="s">
        <v>157</v>
      </c>
      <c r="C1028" s="6">
        <v>40191</v>
      </c>
      <c r="D1028" s="5">
        <v>4</v>
      </c>
      <c r="E1028" t="s">
        <v>210</v>
      </c>
      <c r="F1028" t="s">
        <v>12</v>
      </c>
      <c r="G1028" s="5">
        <v>25</v>
      </c>
      <c r="H1028" t="s">
        <v>115</v>
      </c>
      <c r="I1028" s="7">
        <v>7.1</v>
      </c>
      <c r="J1028">
        <v>750</v>
      </c>
      <c r="K1028" s="5">
        <f t="shared" si="16"/>
        <v>187.79342723004694</v>
      </c>
      <c r="L1028" s="5"/>
      <c r="M1028" s="8"/>
      <c r="N1028" s="8"/>
      <c r="O1028" s="8"/>
      <c r="P1028" s="8"/>
      <c r="Q1028" s="5"/>
      <c r="R1028" s="5">
        <v>25</v>
      </c>
      <c r="S1028" s="5"/>
      <c r="T1028" s="5"/>
      <c r="U1028" s="5"/>
      <c r="V1028" s="5"/>
      <c r="W1028" s="5"/>
      <c r="X1028" s="8"/>
      <c r="Y1028" s="8"/>
      <c r="Z1028" s="8"/>
      <c r="AA1028" s="8"/>
      <c r="AB1028" s="8"/>
      <c r="AC1028" s="5"/>
      <c r="AD1028" s="8"/>
      <c r="AE1028" s="8"/>
      <c r="AF1028" s="8"/>
      <c r="AG1028" s="8"/>
      <c r="AH1028" s="8"/>
      <c r="AI1028" s="8"/>
      <c r="AJ1028" s="5"/>
      <c r="AK1028" s="8"/>
      <c r="AL1028" s="8"/>
      <c r="AM1028" s="8"/>
      <c r="AN1028" s="8"/>
      <c r="AO1028" s="8"/>
      <c r="AP1028" s="8"/>
      <c r="AQ1028" s="9"/>
      <c r="AR1028" s="8"/>
      <c r="AS1028" s="8"/>
      <c r="AT1028" s="8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8"/>
      <c r="BJ1028" s="5"/>
      <c r="BK1028" s="5"/>
      <c r="BL1028" s="5"/>
      <c r="BM1028" s="8"/>
      <c r="BN1028" s="8"/>
      <c r="BO1028" s="7"/>
      <c r="BP1028" s="5"/>
      <c r="BQ1028" s="5"/>
      <c r="BR1028" s="5"/>
      <c r="BS1028" s="5"/>
      <c r="BT1028" s="7"/>
      <c r="BU1028" s="7"/>
      <c r="BV1028" s="7"/>
      <c r="BW1028" s="7"/>
      <c r="BX1028" s="7"/>
      <c r="BY1028" s="7"/>
      <c r="BZ1028" s="7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8"/>
      <c r="CL1028" s="5"/>
      <c r="CM1028" s="5"/>
      <c r="CN1028" s="8"/>
      <c r="CO1028" s="5"/>
      <c r="CP1028" s="5"/>
      <c r="CQ1028" s="5"/>
      <c r="CR1028" s="8"/>
      <c r="CS1028" s="8"/>
      <c r="CT1028" s="8"/>
      <c r="CU1028" s="8"/>
      <c r="CV1028" s="8"/>
      <c r="CW1028" s="8"/>
      <c r="CX1028" s="8"/>
      <c r="CY1028" s="8"/>
      <c r="CZ1028" s="8"/>
      <c r="DA1028" s="8"/>
      <c r="DB1028" s="8"/>
      <c r="DC1028" s="8"/>
      <c r="DD1028" s="8"/>
      <c r="DE1028" s="8"/>
      <c r="DF1028" s="8"/>
      <c r="DG1028" s="8"/>
      <c r="DH1028" s="8"/>
      <c r="DI1028" s="8"/>
      <c r="DJ1028" s="8"/>
      <c r="DK1028" s="8"/>
      <c r="DL1028" s="8"/>
      <c r="DM1028" s="8"/>
      <c r="DN1028" s="8"/>
      <c r="DO1028" s="8"/>
      <c r="DP1028" s="8"/>
      <c r="DQ1028" s="8"/>
      <c r="DR1028" s="8"/>
      <c r="DS1028" s="8"/>
      <c r="DT1028" s="8"/>
      <c r="DU1028" s="8"/>
      <c r="DV1028" s="8"/>
      <c r="DW1028" s="8"/>
      <c r="DX1028" s="8"/>
      <c r="DY1028" s="8"/>
      <c r="DZ1028" s="8"/>
      <c r="EA1028" s="8"/>
      <c r="EB1028" s="8"/>
      <c r="EC1028" s="8"/>
      <c r="ED1028" s="8"/>
      <c r="EE1028" s="8"/>
      <c r="EF1028" s="8"/>
      <c r="EG1028" s="8"/>
      <c r="EH1028" s="8"/>
      <c r="EI1028" s="8"/>
      <c r="EJ1028" s="8"/>
      <c r="EK1028" s="8"/>
      <c r="EL1028" s="8"/>
      <c r="EM1028" s="8"/>
      <c r="EN1028" s="8"/>
      <c r="EO1028" s="8"/>
      <c r="EP1028" s="8"/>
      <c r="EQ1028" s="8"/>
      <c r="ER1028" s="8"/>
      <c r="ES1028" s="8"/>
      <c r="ET1028" s="8"/>
      <c r="EU1028" s="8"/>
      <c r="EV1028" s="8"/>
      <c r="EW1028" s="8"/>
      <c r="EX1028" s="8"/>
      <c r="EY1028" s="8"/>
      <c r="EZ1028" s="8"/>
      <c r="FA1028" s="8"/>
      <c r="FB1028" s="8"/>
      <c r="FC1028" s="8"/>
      <c r="FD1028" s="8"/>
      <c r="FE1028" s="8"/>
      <c r="FF1028" s="8"/>
      <c r="FG1028" s="8"/>
      <c r="FH1028" s="8"/>
      <c r="FI1028" s="8"/>
      <c r="FJ1028" s="8"/>
    </row>
    <row r="1029" spans="1:166" x14ac:dyDescent="0.25">
      <c r="A1029" t="s">
        <v>157</v>
      </c>
      <c r="C1029" s="6">
        <v>40197</v>
      </c>
      <c r="D1029" s="5"/>
      <c r="E1029" s="6"/>
      <c r="G1029" s="5">
        <v>31</v>
      </c>
      <c r="H1029" t="s">
        <v>115</v>
      </c>
      <c r="I1029" s="7">
        <v>7.1</v>
      </c>
      <c r="J1029">
        <v>750</v>
      </c>
      <c r="K1029" s="5">
        <f t="shared" si="16"/>
        <v>187.79342723004694</v>
      </c>
      <c r="L1029" s="5"/>
      <c r="M1029" s="8"/>
      <c r="N1029" s="7">
        <v>8.4499999999999993</v>
      </c>
      <c r="O1029" s="7"/>
      <c r="P1029" s="7"/>
      <c r="Q1029" s="5"/>
      <c r="R1029" s="5"/>
      <c r="S1029" s="5"/>
      <c r="T1029" s="5"/>
      <c r="U1029" s="5"/>
      <c r="V1029" s="5"/>
      <c r="W1029" s="5"/>
      <c r="X1029" s="8"/>
      <c r="Y1029" s="8"/>
      <c r="Z1029" s="8"/>
      <c r="AA1029" s="8"/>
      <c r="AB1029" s="8"/>
      <c r="AC1029" s="5"/>
      <c r="AD1029" s="8"/>
      <c r="AE1029" s="8"/>
      <c r="AF1029" s="8"/>
      <c r="AG1029" s="8"/>
      <c r="AH1029" s="8"/>
      <c r="AI1029" s="8"/>
      <c r="AJ1029" s="5"/>
      <c r="AK1029" s="8"/>
      <c r="AL1029" s="8"/>
      <c r="AM1029" s="8"/>
      <c r="AN1029" s="8"/>
      <c r="AO1029" s="8"/>
      <c r="AP1029" s="8"/>
      <c r="AQ1029" s="9"/>
      <c r="AR1029" s="8"/>
      <c r="AS1029" s="8"/>
      <c r="AT1029" s="8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8"/>
      <c r="BJ1029" s="5"/>
      <c r="BK1029" s="5"/>
      <c r="BL1029" s="5"/>
      <c r="BM1029" s="8"/>
      <c r="BN1029" s="8"/>
      <c r="BO1029" s="7"/>
      <c r="BP1029" s="5"/>
      <c r="BQ1029" s="5"/>
      <c r="BR1029" s="5"/>
      <c r="BS1029" s="5"/>
      <c r="BT1029" s="7"/>
      <c r="BU1029" s="7"/>
      <c r="BV1029" s="7"/>
      <c r="BW1029" s="7"/>
      <c r="BX1029" s="7"/>
      <c r="BY1029" s="7"/>
      <c r="BZ1029" s="7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8"/>
      <c r="CL1029" s="5"/>
      <c r="CM1029" s="5"/>
      <c r="CN1029" s="8"/>
      <c r="CO1029" s="5"/>
      <c r="CP1029" s="5"/>
      <c r="CQ1029" s="5"/>
      <c r="CR1029" s="8"/>
      <c r="CS1029" s="8"/>
      <c r="CT1029" s="8"/>
      <c r="CU1029" s="8"/>
      <c r="CV1029" s="8"/>
      <c r="CW1029" s="8"/>
      <c r="CX1029" s="8"/>
      <c r="CY1029" s="8"/>
      <c r="CZ1029" s="8"/>
      <c r="DA1029" s="8"/>
      <c r="DB1029" s="8"/>
      <c r="DC1029" s="8"/>
      <c r="DD1029" s="8"/>
      <c r="DE1029" s="8"/>
      <c r="DF1029" s="8"/>
      <c r="DG1029" s="8"/>
      <c r="DH1029" s="8"/>
      <c r="DI1029" s="8"/>
      <c r="DJ1029" s="8"/>
      <c r="DK1029" s="8"/>
      <c r="DL1029" s="8"/>
      <c r="DM1029" s="8"/>
      <c r="DN1029" s="8"/>
      <c r="DO1029" s="8"/>
      <c r="DP1029" s="8"/>
      <c r="DQ1029" s="8"/>
      <c r="DR1029" s="8"/>
      <c r="DS1029" s="8"/>
      <c r="DT1029" s="8"/>
      <c r="DU1029" s="8"/>
      <c r="DV1029" s="8"/>
      <c r="DW1029" s="8"/>
      <c r="DX1029" s="8"/>
      <c r="DY1029" s="8"/>
      <c r="DZ1029" s="8"/>
      <c r="EA1029" s="8"/>
      <c r="EB1029" s="8"/>
      <c r="EC1029" s="8"/>
      <c r="ED1029" s="8"/>
      <c r="EE1029" s="8"/>
      <c r="EF1029" s="8"/>
      <c r="EG1029" s="8"/>
      <c r="EH1029" s="8"/>
      <c r="EI1029" s="8"/>
      <c r="EJ1029" s="8"/>
      <c r="EK1029" s="8"/>
      <c r="EL1029" s="8"/>
      <c r="EM1029" s="8"/>
      <c r="EN1029" s="8"/>
      <c r="EO1029" s="8"/>
      <c r="EP1029" s="8"/>
      <c r="EQ1029" s="8"/>
      <c r="ER1029" s="8"/>
      <c r="ES1029" s="8"/>
      <c r="ET1029" s="8"/>
      <c r="EU1029" s="8"/>
      <c r="EV1029" s="8"/>
      <c r="EW1029" s="8"/>
      <c r="EX1029" s="8"/>
      <c r="EY1029" s="8"/>
      <c r="EZ1029" s="8"/>
      <c r="FA1029" s="8"/>
      <c r="FB1029" s="8"/>
      <c r="FC1029" s="8"/>
      <c r="FD1029" s="8"/>
      <c r="FE1029" s="8"/>
      <c r="FF1029" s="8"/>
      <c r="FG1029" s="8"/>
      <c r="FH1029" s="8"/>
      <c r="FI1029" s="8"/>
      <c r="FJ1029" s="8"/>
    </row>
    <row r="1030" spans="1:166" x14ac:dyDescent="0.25">
      <c r="A1030" t="s">
        <v>157</v>
      </c>
      <c r="C1030" s="6">
        <v>40200</v>
      </c>
      <c r="D1030" s="5"/>
      <c r="E1030" s="6"/>
      <c r="G1030" s="5">
        <v>34</v>
      </c>
      <c r="H1030" t="s">
        <v>115</v>
      </c>
      <c r="I1030" s="7">
        <v>7.1</v>
      </c>
      <c r="J1030">
        <v>750</v>
      </c>
      <c r="K1030" s="5">
        <f t="shared" si="16"/>
        <v>187.79342723004694</v>
      </c>
      <c r="L1030" s="5"/>
      <c r="M1030" s="8"/>
      <c r="N1030" s="7">
        <v>9</v>
      </c>
      <c r="O1030" s="7"/>
      <c r="P1030" s="7"/>
      <c r="Q1030" s="5"/>
      <c r="R1030" s="5"/>
      <c r="S1030" s="5"/>
      <c r="T1030" s="5"/>
      <c r="U1030" s="5"/>
      <c r="V1030" s="5"/>
      <c r="W1030" s="5"/>
      <c r="X1030" s="8"/>
      <c r="Y1030" s="8"/>
      <c r="Z1030" s="8"/>
      <c r="AA1030" s="8"/>
      <c r="AB1030" s="8"/>
      <c r="AC1030" s="5"/>
      <c r="AD1030" s="8"/>
      <c r="AE1030" s="8"/>
      <c r="AF1030" s="8"/>
      <c r="AG1030" s="8"/>
      <c r="AH1030" s="8"/>
      <c r="AI1030" s="8"/>
      <c r="AJ1030" s="5"/>
      <c r="AK1030" s="8"/>
      <c r="AL1030" s="8"/>
      <c r="AM1030" s="8"/>
      <c r="AN1030" s="8"/>
      <c r="AO1030" s="8"/>
      <c r="AP1030" s="8"/>
      <c r="AQ1030" s="9"/>
      <c r="AR1030" s="8"/>
      <c r="AS1030" s="8"/>
      <c r="AT1030" s="8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8"/>
      <c r="BJ1030" s="5"/>
      <c r="BK1030" s="5"/>
      <c r="BL1030" s="5"/>
      <c r="BM1030" s="8"/>
      <c r="BN1030" s="8"/>
      <c r="BO1030" s="7"/>
      <c r="BP1030" s="5"/>
      <c r="BQ1030" s="5"/>
      <c r="BR1030" s="5"/>
      <c r="BS1030" s="5"/>
      <c r="BT1030" s="7"/>
      <c r="BU1030" s="7"/>
      <c r="BV1030" s="7"/>
      <c r="BW1030" s="7"/>
      <c r="BX1030" s="7"/>
      <c r="BY1030" s="7"/>
      <c r="BZ1030" s="7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8"/>
      <c r="CL1030" s="5"/>
      <c r="CM1030" s="5"/>
      <c r="CN1030" s="8"/>
      <c r="CO1030" s="5"/>
      <c r="CP1030" s="5"/>
      <c r="CQ1030" s="5"/>
      <c r="CR1030" s="8"/>
      <c r="CS1030" s="8"/>
      <c r="CT1030" s="8"/>
      <c r="CU1030" s="8"/>
      <c r="CV1030" s="8"/>
      <c r="CW1030" s="8"/>
      <c r="CX1030" s="8"/>
      <c r="CY1030" s="8"/>
      <c r="CZ1030" s="8"/>
      <c r="DA1030" s="8"/>
      <c r="DB1030" s="8"/>
      <c r="DC1030" s="8"/>
      <c r="DD1030" s="8"/>
      <c r="DE1030" s="8"/>
      <c r="DF1030" s="8"/>
      <c r="DG1030" s="8"/>
      <c r="DH1030" s="8"/>
      <c r="DI1030" s="8"/>
      <c r="DJ1030" s="8"/>
      <c r="DK1030" s="8"/>
      <c r="DL1030" s="8"/>
      <c r="DM1030" s="8"/>
      <c r="DN1030" s="8"/>
      <c r="DO1030" s="8"/>
      <c r="DP1030" s="8"/>
      <c r="DQ1030" s="8"/>
      <c r="DR1030" s="8"/>
      <c r="DS1030" s="8"/>
      <c r="DT1030" s="8"/>
      <c r="DU1030" s="8"/>
      <c r="DV1030" s="8"/>
      <c r="DW1030" s="8"/>
      <c r="DX1030" s="8"/>
      <c r="DY1030" s="8"/>
      <c r="DZ1030" s="8"/>
      <c r="EA1030" s="8"/>
      <c r="EB1030" s="8"/>
      <c r="EC1030" s="8"/>
      <c r="ED1030" s="8"/>
      <c r="EE1030" s="8"/>
      <c r="EF1030" s="8"/>
      <c r="EG1030" s="8"/>
      <c r="EH1030" s="8"/>
      <c r="EI1030" s="8"/>
      <c r="EJ1030" s="8"/>
      <c r="EK1030" s="8"/>
      <c r="EL1030" s="8"/>
      <c r="EM1030" s="8"/>
      <c r="EN1030" s="8"/>
      <c r="EO1030" s="8"/>
      <c r="EP1030" s="8"/>
      <c r="EQ1030" s="8"/>
      <c r="ER1030" s="8"/>
      <c r="ES1030" s="8"/>
      <c r="ET1030" s="8"/>
      <c r="EU1030" s="8"/>
      <c r="EV1030" s="8"/>
      <c r="EW1030" s="8"/>
      <c r="EX1030" s="8"/>
      <c r="EY1030" s="8"/>
      <c r="EZ1030" s="8"/>
      <c r="FA1030" s="8"/>
      <c r="FB1030" s="8"/>
      <c r="FC1030" s="8"/>
      <c r="FD1030" s="8"/>
      <c r="FE1030" s="8"/>
      <c r="FF1030" s="8"/>
      <c r="FG1030" s="8"/>
      <c r="FH1030" s="8"/>
      <c r="FI1030" s="8"/>
      <c r="FJ1030" s="8"/>
    </row>
    <row r="1031" spans="1:166" x14ac:dyDescent="0.25">
      <c r="A1031" t="s">
        <v>157</v>
      </c>
      <c r="C1031" s="6">
        <v>40203</v>
      </c>
      <c r="D1031" s="5"/>
      <c r="E1031" s="6"/>
      <c r="F1031" s="14"/>
      <c r="G1031" s="5">
        <v>37</v>
      </c>
      <c r="H1031" t="s">
        <v>115</v>
      </c>
      <c r="I1031" s="7">
        <v>7.1</v>
      </c>
      <c r="J1031">
        <v>750</v>
      </c>
      <c r="K1031" s="5">
        <f t="shared" si="16"/>
        <v>187.79342723004694</v>
      </c>
      <c r="L1031" s="5"/>
      <c r="M1031" s="8"/>
      <c r="N1031" s="8"/>
      <c r="O1031" s="8"/>
      <c r="P1031" s="8"/>
      <c r="Q1031" s="5"/>
      <c r="R1031" s="5"/>
      <c r="S1031" s="5"/>
      <c r="T1031" s="5"/>
      <c r="U1031" s="5"/>
      <c r="V1031" s="5"/>
      <c r="W1031" s="5"/>
      <c r="X1031" s="8"/>
      <c r="Y1031" s="8"/>
      <c r="Z1031" s="8"/>
      <c r="AA1031" s="8"/>
      <c r="AB1031" s="8"/>
      <c r="AC1031" s="5">
        <v>36.166970057224795</v>
      </c>
      <c r="AD1031" s="8"/>
      <c r="AE1031" s="8"/>
      <c r="AF1031" s="8"/>
      <c r="AG1031" s="8"/>
      <c r="AH1031" s="8"/>
      <c r="AI1031" s="8"/>
      <c r="AJ1031" s="5">
        <v>50.67658647271503</v>
      </c>
      <c r="AK1031" s="8">
        <v>0.79707731886804256</v>
      </c>
      <c r="AL1031" s="8"/>
      <c r="AM1031" s="8"/>
      <c r="AN1031" s="8"/>
      <c r="AO1031" s="8"/>
      <c r="AP1031" s="8"/>
      <c r="AQ1031" s="9">
        <f>AK1031/AJ1031</f>
        <v>1.5728709732594163E-2</v>
      </c>
      <c r="AR1031" s="8"/>
      <c r="AS1031" s="8"/>
      <c r="AT1031" s="8"/>
      <c r="AU1031" s="5">
        <v>4.1212680983667234</v>
      </c>
      <c r="AV1031" s="5"/>
      <c r="AW1031" s="5"/>
      <c r="AX1031" s="5"/>
      <c r="AY1031" s="5">
        <v>0</v>
      </c>
      <c r="AZ1031" s="5"/>
      <c r="BA1031" s="5"/>
      <c r="BB1031" s="5"/>
      <c r="BC1031" s="5"/>
      <c r="BD1031" s="5"/>
      <c r="BE1031" s="5"/>
      <c r="BF1031" s="5">
        <v>0</v>
      </c>
      <c r="BG1031" s="5">
        <v>0</v>
      </c>
      <c r="BH1031" s="5">
        <v>4.1212680983667234</v>
      </c>
      <c r="BI1031" s="8"/>
      <c r="BJ1031" s="5"/>
      <c r="BK1031" s="5">
        <f>AC1031+AJ1031+BH1031</f>
        <v>90.964824628306559</v>
      </c>
      <c r="BL1031" s="5"/>
      <c r="BM1031" s="8">
        <f>BH1031/BK1031</f>
        <v>4.5306173185148554E-2</v>
      </c>
      <c r="BN1031" s="8"/>
      <c r="BO1031" s="7"/>
      <c r="BP1031" s="5"/>
      <c r="BQ1031" s="5"/>
      <c r="BR1031" s="5"/>
      <c r="BS1031" s="5"/>
      <c r="BT1031" s="7"/>
      <c r="BU1031" s="7"/>
      <c r="BV1031" s="7"/>
      <c r="BW1031" s="7"/>
      <c r="BX1031" s="8">
        <f>AC1031/BK1031</f>
        <v>0.39759291797689356</v>
      </c>
      <c r="BY1031" s="8">
        <f>AJ1031/BK1031</f>
        <v>0.55710090883795782</v>
      </c>
      <c r="BZ1031" s="8">
        <f>BH1031/BK1031</f>
        <v>4.5306173185148554E-2</v>
      </c>
      <c r="CA1031" s="5">
        <v>96.767483587583214</v>
      </c>
      <c r="CB1031" s="5">
        <v>96.767483587583214</v>
      </c>
      <c r="CC1031" s="5">
        <v>0</v>
      </c>
      <c r="CD1031" s="5">
        <v>0</v>
      </c>
      <c r="CE1031" s="5"/>
      <c r="CF1031" s="5"/>
      <c r="CG1031" s="5"/>
      <c r="CH1031" s="5"/>
      <c r="CI1031" s="5">
        <v>0</v>
      </c>
      <c r="CJ1031" s="5"/>
      <c r="CK1031" s="8"/>
      <c r="CL1031" s="5"/>
      <c r="CM1031" s="5"/>
      <c r="CN1031" s="8"/>
      <c r="CO1031" s="5"/>
      <c r="CP1031" s="5"/>
      <c r="CQ1031" s="5"/>
      <c r="CR1031" s="8"/>
      <c r="CS1031" s="8"/>
      <c r="CT1031" s="8"/>
      <c r="CU1031" s="8"/>
      <c r="CV1031" s="8"/>
      <c r="CW1031" s="8"/>
      <c r="CX1031" s="8"/>
      <c r="CY1031" s="8"/>
      <c r="CZ1031" s="8"/>
      <c r="DA1031" s="8"/>
      <c r="DB1031" s="8"/>
      <c r="DC1031" s="8"/>
      <c r="DD1031" s="8"/>
      <c r="DE1031" s="8"/>
      <c r="DF1031" s="8"/>
      <c r="DG1031" s="8"/>
      <c r="DH1031" s="8"/>
      <c r="DI1031" s="8"/>
      <c r="DJ1031" s="8"/>
      <c r="DK1031" s="8"/>
      <c r="DL1031" s="8"/>
      <c r="DM1031" s="8"/>
      <c r="DN1031" s="8"/>
      <c r="DO1031" s="8"/>
      <c r="DP1031" s="8"/>
      <c r="DQ1031" s="8"/>
      <c r="DR1031" s="8"/>
      <c r="DS1031" s="8"/>
      <c r="DT1031" s="8"/>
      <c r="DU1031" s="8"/>
      <c r="DV1031" s="8"/>
      <c r="DW1031" s="8"/>
      <c r="DX1031" s="8"/>
      <c r="DY1031" s="8"/>
      <c r="DZ1031" s="8"/>
      <c r="EA1031" s="8"/>
      <c r="EB1031" s="8"/>
      <c r="EC1031" s="8"/>
      <c r="ED1031" s="8"/>
      <c r="EE1031" s="8"/>
      <c r="EF1031" s="8"/>
      <c r="EG1031" s="8"/>
      <c r="EH1031" s="8"/>
      <c r="EI1031" s="8"/>
      <c r="EJ1031" s="8"/>
      <c r="EK1031" s="8"/>
      <c r="EL1031" s="8"/>
      <c r="EM1031" s="8"/>
      <c r="EN1031" s="8"/>
      <c r="EO1031" s="8"/>
      <c r="EP1031" s="8"/>
      <c r="EQ1031" s="8"/>
      <c r="ER1031" s="8"/>
      <c r="ES1031" s="8"/>
      <c r="ET1031" s="8"/>
      <c r="EU1031" s="8"/>
      <c r="EV1031" s="8"/>
      <c r="EW1031" s="8"/>
      <c r="EX1031" s="8"/>
      <c r="EY1031" s="8"/>
      <c r="EZ1031" s="8"/>
      <c r="FA1031" s="8"/>
      <c r="FB1031" s="8"/>
      <c r="FC1031" s="8"/>
      <c r="FD1031" s="8"/>
      <c r="FE1031" s="8"/>
      <c r="FF1031" s="8"/>
      <c r="FG1031" s="8"/>
      <c r="FH1031" s="8"/>
      <c r="FI1031" s="8"/>
      <c r="FJ1031" s="8"/>
    </row>
    <row r="1032" spans="1:166" x14ac:dyDescent="0.25">
      <c r="A1032" t="s">
        <v>157</v>
      </c>
      <c r="C1032" s="6">
        <v>40210</v>
      </c>
      <c r="D1032" s="5"/>
      <c r="E1032" s="6"/>
      <c r="G1032" s="5">
        <v>44</v>
      </c>
      <c r="H1032" t="s">
        <v>115</v>
      </c>
      <c r="I1032" s="7">
        <v>7.1</v>
      </c>
      <c r="J1032">
        <v>750</v>
      </c>
      <c r="K1032" s="5">
        <f t="shared" si="16"/>
        <v>187.79342723004694</v>
      </c>
      <c r="L1032" s="5"/>
      <c r="M1032" s="8"/>
      <c r="N1032" s="7">
        <v>11.35</v>
      </c>
      <c r="O1032" s="7"/>
      <c r="P1032" s="7"/>
      <c r="Q1032" s="5"/>
      <c r="R1032" s="5"/>
      <c r="S1032" s="5"/>
      <c r="T1032" s="5"/>
      <c r="U1032" s="5"/>
      <c r="V1032" s="5"/>
      <c r="W1032" s="5"/>
      <c r="X1032" s="8"/>
      <c r="Y1032" s="8"/>
      <c r="Z1032" s="8"/>
      <c r="AA1032" s="8"/>
      <c r="AB1032" s="8"/>
      <c r="AC1032" s="5"/>
      <c r="AD1032" s="8"/>
      <c r="AE1032" s="8"/>
      <c r="AF1032" s="8"/>
      <c r="AG1032" s="8"/>
      <c r="AH1032" s="8"/>
      <c r="AI1032" s="8"/>
      <c r="AJ1032" s="5"/>
      <c r="AK1032" s="8"/>
      <c r="AL1032" s="8"/>
      <c r="AM1032" s="8"/>
      <c r="AN1032" s="8"/>
      <c r="AO1032" s="8"/>
      <c r="AP1032" s="8"/>
      <c r="AQ1032" s="9"/>
      <c r="AR1032" s="8"/>
      <c r="AS1032" s="8"/>
      <c r="AT1032" s="8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8"/>
      <c r="BJ1032" s="5"/>
      <c r="BK1032" s="5"/>
      <c r="BL1032" s="5"/>
      <c r="BM1032" s="8"/>
      <c r="BN1032" s="8"/>
      <c r="BO1032" s="7"/>
      <c r="BP1032" s="5"/>
      <c r="BQ1032" s="5"/>
      <c r="BR1032" s="5"/>
      <c r="BS1032" s="5"/>
      <c r="BT1032" s="7"/>
      <c r="BU1032" s="7"/>
      <c r="BV1032" s="7"/>
      <c r="BW1032" s="7"/>
      <c r="BX1032" s="7"/>
      <c r="BY1032" s="7"/>
      <c r="BZ1032" s="7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8"/>
      <c r="CL1032" s="5"/>
      <c r="CM1032" s="5"/>
      <c r="CN1032" s="8"/>
      <c r="CO1032" s="5"/>
      <c r="CP1032" s="5"/>
      <c r="CQ1032" s="5"/>
      <c r="CR1032" s="8"/>
      <c r="CS1032" s="8"/>
      <c r="CT1032" s="8"/>
      <c r="CU1032" s="8"/>
      <c r="CV1032" s="8"/>
      <c r="CW1032" s="8"/>
      <c r="CX1032" s="8"/>
      <c r="CY1032" s="8"/>
      <c r="CZ1032" s="8"/>
      <c r="DA1032" s="8"/>
      <c r="DB1032" s="8"/>
      <c r="DC1032" s="8"/>
      <c r="DD1032" s="8"/>
      <c r="DE1032" s="8"/>
      <c r="DF1032" s="8"/>
      <c r="DG1032" s="8"/>
      <c r="DH1032" s="8"/>
      <c r="DI1032" s="8"/>
      <c r="DJ1032" s="8"/>
      <c r="DK1032" s="8"/>
      <c r="DL1032" s="8"/>
      <c r="DM1032" s="8"/>
      <c r="DN1032" s="8"/>
      <c r="DO1032" s="8"/>
      <c r="DP1032" s="8"/>
      <c r="DQ1032" s="8"/>
      <c r="DR1032" s="8"/>
      <c r="DS1032" s="8"/>
      <c r="DT1032" s="8"/>
      <c r="DU1032" s="8"/>
      <c r="DV1032" s="8"/>
      <c r="DW1032" s="8"/>
      <c r="DX1032" s="8"/>
      <c r="DY1032" s="8"/>
      <c r="DZ1032" s="8"/>
      <c r="EA1032" s="8"/>
      <c r="EB1032" s="8"/>
      <c r="EC1032" s="8"/>
      <c r="ED1032" s="8"/>
      <c r="EE1032" s="8"/>
      <c r="EF1032" s="8"/>
      <c r="EG1032" s="8"/>
      <c r="EH1032" s="8"/>
      <c r="EI1032" s="8"/>
      <c r="EJ1032" s="8"/>
      <c r="EK1032" s="8"/>
      <c r="EL1032" s="8"/>
      <c r="EM1032" s="8"/>
      <c r="EN1032" s="8"/>
      <c r="EO1032" s="8"/>
      <c r="EP1032" s="8"/>
      <c r="EQ1032" s="8"/>
      <c r="ER1032" s="8"/>
      <c r="ES1032" s="8"/>
      <c r="ET1032" s="8"/>
      <c r="EU1032" s="8"/>
      <c r="EV1032" s="8"/>
      <c r="EW1032" s="8"/>
      <c r="EX1032" s="8"/>
      <c r="EY1032" s="8"/>
      <c r="EZ1032" s="8"/>
      <c r="FA1032" s="8"/>
      <c r="FB1032" s="8"/>
      <c r="FC1032" s="8"/>
      <c r="FD1032" s="8"/>
      <c r="FE1032" s="8"/>
      <c r="FF1032" s="8"/>
      <c r="FG1032" s="8"/>
      <c r="FH1032" s="8"/>
      <c r="FI1032" s="8"/>
      <c r="FJ1032" s="8"/>
    </row>
    <row r="1033" spans="1:166" x14ac:dyDescent="0.25">
      <c r="A1033" t="s">
        <v>157</v>
      </c>
      <c r="C1033" s="6">
        <v>40217</v>
      </c>
      <c r="D1033" s="5"/>
      <c r="E1033" s="6"/>
      <c r="G1033" s="5">
        <v>51</v>
      </c>
      <c r="H1033" t="s">
        <v>115</v>
      </c>
      <c r="I1033" s="7">
        <v>7.1</v>
      </c>
      <c r="J1033">
        <v>750</v>
      </c>
      <c r="K1033" s="5">
        <f t="shared" si="16"/>
        <v>187.79342723004694</v>
      </c>
      <c r="L1033" s="5"/>
      <c r="M1033" s="8"/>
      <c r="N1033" s="7">
        <v>15.3</v>
      </c>
      <c r="O1033" s="7"/>
      <c r="P1033" s="7"/>
      <c r="Q1033" s="5"/>
      <c r="R1033" s="5"/>
      <c r="S1033" s="5"/>
      <c r="T1033" s="5"/>
      <c r="U1033" s="5"/>
      <c r="V1033" s="5"/>
      <c r="W1033" s="5"/>
      <c r="X1033" s="8"/>
      <c r="Y1033" s="8"/>
      <c r="Z1033" s="8"/>
      <c r="AA1033" s="8"/>
      <c r="AB1033" s="8"/>
      <c r="AC1033" s="5"/>
      <c r="AD1033" s="8"/>
      <c r="AE1033" s="8"/>
      <c r="AF1033" s="8"/>
      <c r="AG1033" s="8"/>
      <c r="AH1033" s="8"/>
      <c r="AI1033" s="8"/>
      <c r="AJ1033" s="5"/>
      <c r="AK1033" s="8"/>
      <c r="AL1033" s="8"/>
      <c r="AM1033" s="8"/>
      <c r="AN1033" s="8"/>
      <c r="AO1033" s="8"/>
      <c r="AP1033" s="8"/>
      <c r="AQ1033" s="9"/>
      <c r="AR1033" s="8"/>
      <c r="AS1033" s="8"/>
      <c r="AT1033" s="8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8"/>
      <c r="BJ1033" s="5"/>
      <c r="BK1033" s="5"/>
      <c r="BL1033" s="5"/>
      <c r="BM1033" s="8"/>
      <c r="BN1033" s="8"/>
      <c r="BO1033" s="7"/>
      <c r="BP1033" s="5"/>
      <c r="BQ1033" s="5"/>
      <c r="BR1033" s="5"/>
      <c r="BS1033" s="5"/>
      <c r="BT1033" s="7"/>
      <c r="BU1033" s="7"/>
      <c r="BV1033" s="7"/>
      <c r="BW1033" s="7"/>
      <c r="BX1033" s="7"/>
      <c r="BY1033" s="7"/>
      <c r="BZ1033" s="7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8"/>
      <c r="CL1033" s="5"/>
      <c r="CM1033" s="5"/>
      <c r="CN1033" s="8"/>
      <c r="CO1033" s="5"/>
      <c r="CP1033" s="5"/>
      <c r="CQ1033" s="5"/>
      <c r="CR1033" s="8"/>
      <c r="CS1033" s="8"/>
      <c r="CT1033" s="8"/>
      <c r="CU1033" s="8"/>
      <c r="CV1033" s="8"/>
      <c r="CW1033" s="8"/>
      <c r="CX1033" s="8"/>
      <c r="CY1033" s="8"/>
      <c r="CZ1033" s="8"/>
      <c r="DA1033" s="8"/>
      <c r="DB1033" s="8"/>
      <c r="DC1033" s="8"/>
      <c r="DD1033" s="8"/>
      <c r="DE1033" s="8"/>
      <c r="DF1033" s="8"/>
      <c r="DG1033" s="8"/>
      <c r="DH1033" s="8"/>
      <c r="DI1033" s="8"/>
      <c r="DJ1033" s="8"/>
      <c r="DK1033" s="8"/>
      <c r="DL1033" s="8"/>
      <c r="DM1033" s="8"/>
      <c r="DN1033" s="8"/>
      <c r="DO1033" s="8"/>
      <c r="DP1033" s="8"/>
      <c r="DQ1033" s="8"/>
      <c r="DR1033" s="8"/>
      <c r="DS1033" s="8"/>
      <c r="DT1033" s="8"/>
      <c r="DU1033" s="8"/>
      <c r="DV1033" s="8"/>
      <c r="DW1033" s="8"/>
      <c r="DX1033" s="8"/>
      <c r="DY1033" s="8"/>
      <c r="DZ1033" s="8"/>
      <c r="EA1033" s="8"/>
      <c r="EB1033" s="8"/>
      <c r="EC1033" s="8"/>
      <c r="ED1033" s="8"/>
      <c r="EE1033" s="8"/>
      <c r="EF1033" s="8"/>
      <c r="EG1033" s="8"/>
      <c r="EH1033" s="8"/>
      <c r="EI1033" s="8"/>
      <c r="EJ1033" s="8"/>
      <c r="EK1033" s="8"/>
      <c r="EL1033" s="8"/>
      <c r="EM1033" s="8"/>
      <c r="EN1033" s="8"/>
      <c r="EO1033" s="8"/>
      <c r="EP1033" s="8"/>
      <c r="EQ1033" s="8"/>
      <c r="ER1033" s="8"/>
      <c r="ES1033" s="8"/>
      <c r="ET1033" s="8"/>
      <c r="EU1033" s="8"/>
      <c r="EV1033" s="8"/>
      <c r="EW1033" s="8"/>
      <c r="EX1033" s="8"/>
      <c r="EY1033" s="8"/>
      <c r="EZ1033" s="8"/>
      <c r="FA1033" s="8"/>
      <c r="FB1033" s="8"/>
      <c r="FC1033" s="8"/>
      <c r="FD1033" s="8"/>
      <c r="FE1033" s="8"/>
      <c r="FF1033" s="8"/>
      <c r="FG1033" s="8"/>
      <c r="FH1033" s="8"/>
      <c r="FI1033" s="8"/>
      <c r="FJ1033" s="8"/>
    </row>
    <row r="1034" spans="1:166" x14ac:dyDescent="0.25">
      <c r="A1034" t="s">
        <v>157</v>
      </c>
      <c r="C1034" s="6">
        <v>40218</v>
      </c>
      <c r="D1034" s="5">
        <v>4</v>
      </c>
      <c r="E1034" t="s">
        <v>206</v>
      </c>
      <c r="F1034" t="s">
        <v>13</v>
      </c>
      <c r="G1034" s="5">
        <v>52</v>
      </c>
      <c r="H1034" t="s">
        <v>115</v>
      </c>
      <c r="I1034" s="7">
        <v>7.1</v>
      </c>
      <c r="J1034">
        <v>750</v>
      </c>
      <c r="K1034" s="5">
        <f t="shared" si="16"/>
        <v>187.79342723004694</v>
      </c>
      <c r="L1034" s="5"/>
      <c r="M1034" s="8"/>
      <c r="N1034" s="8"/>
      <c r="O1034" s="8"/>
      <c r="P1034" s="8"/>
      <c r="Q1034" s="5"/>
      <c r="R1034" s="5"/>
      <c r="S1034" s="5">
        <v>52</v>
      </c>
      <c r="T1034" s="5"/>
      <c r="U1034" s="5"/>
      <c r="V1034" s="5"/>
      <c r="W1034" s="5"/>
      <c r="X1034" s="8"/>
      <c r="Y1034" s="8"/>
      <c r="Z1034" s="8"/>
      <c r="AA1034" s="8"/>
      <c r="AB1034" s="8"/>
      <c r="AC1034" s="5">
        <v>150.12037451314183</v>
      </c>
      <c r="AD1034" s="8"/>
      <c r="AE1034" s="8"/>
      <c r="AF1034" s="8"/>
      <c r="AG1034" s="8"/>
      <c r="AH1034" s="8"/>
      <c r="AI1034" s="8"/>
      <c r="AJ1034" s="5">
        <v>138.00620083835562</v>
      </c>
      <c r="AK1034" s="8">
        <v>2.3028186453652024</v>
      </c>
      <c r="AL1034" s="8"/>
      <c r="AM1034" s="8"/>
      <c r="AN1034" s="8"/>
      <c r="AO1034" s="8"/>
      <c r="AP1034" s="8"/>
      <c r="AQ1034" s="9">
        <f>AK1034/AJ1034</f>
        <v>1.6686341855482682E-2</v>
      </c>
      <c r="AR1034" s="8"/>
      <c r="AS1034" s="8"/>
      <c r="AT1034" s="8"/>
      <c r="AU1034" s="5">
        <v>12.72638384696053</v>
      </c>
      <c r="AV1034" s="5"/>
      <c r="AW1034" s="5"/>
      <c r="AX1034" s="5"/>
      <c r="AY1034" s="5">
        <v>0</v>
      </c>
      <c r="AZ1034" s="5"/>
      <c r="BA1034" s="5"/>
      <c r="BB1034" s="5"/>
      <c r="BC1034" s="5"/>
      <c r="BD1034" s="5"/>
      <c r="BE1034" s="5"/>
      <c r="BF1034" s="5">
        <v>0</v>
      </c>
      <c r="BG1034" s="5">
        <v>0</v>
      </c>
      <c r="BH1034" s="5">
        <v>12.72638384696053</v>
      </c>
      <c r="BI1034" s="8"/>
      <c r="BJ1034" s="5"/>
      <c r="BK1034" s="5">
        <f>AC1034+AJ1034+BH1034</f>
        <v>300.85295919845794</v>
      </c>
      <c r="BL1034" s="5"/>
      <c r="BM1034" s="8">
        <f>BH1034/BK1034</f>
        <v>4.2301009373039135E-2</v>
      </c>
      <c r="BN1034" s="8"/>
      <c r="BO1034" s="7"/>
      <c r="BP1034" s="5"/>
      <c r="BQ1034" s="5"/>
      <c r="BR1034" s="5"/>
      <c r="BS1034" s="5"/>
      <c r="BT1034" s="7"/>
      <c r="BU1034" s="7"/>
      <c r="BV1034" s="7"/>
      <c r="BW1034" s="7"/>
      <c r="BX1034" s="8">
        <f>AC1034/BK1034</f>
        <v>0.49898254254535945</v>
      </c>
      <c r="BY1034" s="8">
        <f>AJ1034/BK1034</f>
        <v>0.45871644808160156</v>
      </c>
      <c r="BZ1034" s="8">
        <f>BH1034/BK1034</f>
        <v>4.2301009373039135E-2</v>
      </c>
      <c r="CA1034" s="5">
        <v>171.66267223573234</v>
      </c>
      <c r="CB1034" s="5">
        <v>171.66267223573234</v>
      </c>
      <c r="CC1034" s="5">
        <v>0</v>
      </c>
      <c r="CD1034" s="5">
        <v>0</v>
      </c>
      <c r="CE1034" s="5"/>
      <c r="CF1034" s="5"/>
      <c r="CG1034" s="5"/>
      <c r="CH1034" s="5"/>
      <c r="CI1034" s="5">
        <v>0</v>
      </c>
      <c r="CJ1034" s="5"/>
      <c r="CK1034" s="8"/>
      <c r="CL1034" s="5"/>
      <c r="CM1034" s="5"/>
      <c r="CN1034" s="8"/>
      <c r="CO1034" s="5"/>
      <c r="CP1034" s="5"/>
      <c r="CQ1034" s="5"/>
      <c r="CR1034" s="8"/>
      <c r="CS1034" s="8"/>
      <c r="CT1034" s="8"/>
      <c r="CU1034" s="8"/>
      <c r="CV1034" s="8"/>
      <c r="CW1034" s="8"/>
      <c r="CX1034" s="8"/>
      <c r="CY1034" s="8"/>
      <c r="CZ1034" s="8"/>
      <c r="DA1034" s="8"/>
      <c r="DB1034" s="8"/>
      <c r="DC1034" s="8"/>
      <c r="DD1034" s="8"/>
      <c r="DE1034" s="8"/>
      <c r="DF1034" s="8"/>
      <c r="DG1034" s="8"/>
      <c r="DH1034" s="8"/>
      <c r="DI1034" s="8"/>
      <c r="DJ1034" s="8"/>
      <c r="DK1034" s="8"/>
      <c r="DL1034" s="8"/>
      <c r="DM1034" s="8"/>
      <c r="DN1034" s="8"/>
      <c r="DO1034" s="8"/>
      <c r="DP1034" s="8"/>
      <c r="DQ1034" s="8"/>
      <c r="DR1034" s="8"/>
      <c r="DS1034" s="8"/>
      <c r="DT1034" s="8"/>
      <c r="DU1034" s="8"/>
      <c r="DV1034" s="8"/>
      <c r="DW1034" s="8"/>
      <c r="DX1034" s="8"/>
      <c r="DY1034" s="8"/>
      <c r="DZ1034" s="8"/>
      <c r="EA1034" s="8"/>
      <c r="EB1034" s="8"/>
      <c r="EC1034" s="8"/>
      <c r="ED1034" s="8"/>
      <c r="EE1034" s="8"/>
      <c r="EF1034" s="8"/>
      <c r="EG1034" s="8"/>
      <c r="EH1034" s="8"/>
      <c r="EI1034" s="8"/>
      <c r="EJ1034" s="8"/>
      <c r="EK1034" s="8"/>
      <c r="EL1034" s="8"/>
      <c r="EM1034" s="8"/>
      <c r="EN1034" s="8"/>
      <c r="EO1034" s="8"/>
      <c r="EP1034" s="8"/>
      <c r="EQ1034" s="8"/>
      <c r="ER1034" s="8"/>
      <c r="ES1034" s="8"/>
      <c r="ET1034" s="8"/>
      <c r="EU1034" s="8"/>
      <c r="EV1034" s="8"/>
      <c r="EW1034" s="8"/>
      <c r="EX1034" s="8"/>
      <c r="EY1034" s="8"/>
      <c r="EZ1034" s="8"/>
      <c r="FA1034" s="8"/>
      <c r="FB1034" s="8"/>
      <c r="FC1034" s="8"/>
      <c r="FD1034" s="8"/>
      <c r="FE1034" s="8"/>
      <c r="FF1034" s="8"/>
      <c r="FG1034" s="8"/>
      <c r="FH1034" s="8"/>
      <c r="FI1034" s="8"/>
      <c r="FJ1034" s="8"/>
    </row>
    <row r="1035" spans="1:166" x14ac:dyDescent="0.25">
      <c r="A1035" t="s">
        <v>157</v>
      </c>
      <c r="C1035" s="6">
        <v>40225</v>
      </c>
      <c r="D1035" s="5"/>
      <c r="E1035" s="6"/>
      <c r="G1035" s="5">
        <v>59</v>
      </c>
      <c r="H1035" t="s">
        <v>115</v>
      </c>
      <c r="I1035" s="7">
        <v>7.1</v>
      </c>
      <c r="J1035">
        <v>750</v>
      </c>
      <c r="K1035" s="5">
        <f t="shared" si="16"/>
        <v>187.79342723004694</v>
      </c>
      <c r="L1035" s="5"/>
      <c r="M1035" s="8"/>
      <c r="N1035" s="7">
        <v>17.05</v>
      </c>
      <c r="O1035" s="7"/>
      <c r="P1035" s="7"/>
      <c r="Q1035" s="5"/>
      <c r="R1035" s="5"/>
      <c r="S1035" s="5"/>
      <c r="T1035" s="5"/>
      <c r="U1035" s="5"/>
      <c r="V1035" s="5"/>
      <c r="W1035" s="5"/>
      <c r="X1035" s="8"/>
      <c r="Y1035" s="8"/>
      <c r="Z1035" s="8"/>
      <c r="AA1035" s="8"/>
      <c r="AB1035" s="8"/>
      <c r="AC1035" s="5"/>
      <c r="AD1035" s="8"/>
      <c r="AE1035" s="8"/>
      <c r="AF1035" s="8"/>
      <c r="AG1035" s="8"/>
      <c r="AH1035" s="8"/>
      <c r="AI1035" s="8"/>
      <c r="AJ1035" s="5"/>
      <c r="AK1035" s="8"/>
      <c r="AL1035" s="8"/>
      <c r="AM1035" s="8"/>
      <c r="AN1035" s="8"/>
      <c r="AO1035" s="8"/>
      <c r="AP1035" s="8"/>
      <c r="AQ1035" s="9"/>
      <c r="AR1035" s="8"/>
      <c r="AS1035" s="8"/>
      <c r="AT1035" s="8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8"/>
      <c r="BJ1035" s="5"/>
      <c r="BK1035" s="5"/>
      <c r="BL1035" s="5"/>
      <c r="BM1035" s="8"/>
      <c r="BN1035" s="8"/>
      <c r="BO1035" s="7"/>
      <c r="BP1035" s="5"/>
      <c r="BQ1035" s="5"/>
      <c r="BR1035" s="5"/>
      <c r="BS1035" s="5"/>
      <c r="BT1035" s="7"/>
      <c r="BU1035" s="7"/>
      <c r="BV1035" s="7"/>
      <c r="BW1035" s="7"/>
      <c r="BX1035" s="7"/>
      <c r="BY1035" s="7"/>
      <c r="BZ1035" s="7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8"/>
      <c r="CL1035" s="5"/>
      <c r="CM1035" s="5"/>
      <c r="CN1035" s="8"/>
      <c r="CO1035" s="5"/>
      <c r="CP1035" s="5"/>
      <c r="CQ1035" s="5"/>
      <c r="CR1035" s="8"/>
      <c r="CS1035" s="8"/>
      <c r="CT1035" s="8"/>
      <c r="CU1035" s="8"/>
      <c r="CV1035" s="8"/>
      <c r="CW1035" s="8"/>
      <c r="CX1035" s="8"/>
      <c r="CY1035" s="8"/>
      <c r="CZ1035" s="8"/>
      <c r="DA1035" s="8"/>
      <c r="DB1035" s="8"/>
      <c r="DC1035" s="8"/>
      <c r="DD1035" s="8"/>
      <c r="DE1035" s="8"/>
      <c r="DF1035" s="8"/>
      <c r="DG1035" s="8"/>
      <c r="DH1035" s="8"/>
      <c r="DI1035" s="8"/>
      <c r="DJ1035" s="8"/>
      <c r="DK1035" s="8"/>
      <c r="DL1035" s="8"/>
      <c r="DM1035" s="8"/>
      <c r="DN1035" s="8"/>
      <c r="DO1035" s="8"/>
      <c r="DP1035" s="8"/>
      <c r="DQ1035" s="8"/>
      <c r="DR1035" s="8"/>
      <c r="DS1035" s="8"/>
      <c r="DT1035" s="8"/>
      <c r="DU1035" s="8"/>
      <c r="DV1035" s="8"/>
      <c r="DW1035" s="8"/>
      <c r="DX1035" s="8"/>
      <c r="DY1035" s="8"/>
      <c r="DZ1035" s="8"/>
      <c r="EA1035" s="8"/>
      <c r="EB1035" s="8"/>
      <c r="EC1035" s="8"/>
      <c r="ED1035" s="8"/>
      <c r="EE1035" s="8"/>
      <c r="EF1035" s="8"/>
      <c r="EG1035" s="8"/>
      <c r="EH1035" s="8"/>
      <c r="EI1035" s="8"/>
      <c r="EJ1035" s="8"/>
      <c r="EK1035" s="8"/>
      <c r="EL1035" s="8"/>
      <c r="EM1035" s="8"/>
      <c r="EN1035" s="8"/>
      <c r="EO1035" s="8"/>
      <c r="EP1035" s="8"/>
      <c r="EQ1035" s="8"/>
      <c r="ER1035" s="8"/>
      <c r="ES1035" s="8"/>
      <c r="ET1035" s="8"/>
      <c r="EU1035" s="8"/>
      <c r="EV1035" s="8"/>
      <c r="EW1035" s="8"/>
      <c r="EX1035" s="8"/>
      <c r="EY1035" s="8"/>
      <c r="EZ1035" s="8"/>
      <c r="FA1035" s="8"/>
      <c r="FB1035" s="8"/>
      <c r="FC1035" s="8"/>
      <c r="FD1035" s="8"/>
      <c r="FE1035" s="8"/>
      <c r="FF1035" s="8"/>
      <c r="FG1035" s="8"/>
      <c r="FH1035" s="8"/>
      <c r="FI1035" s="8"/>
      <c r="FJ1035" s="8"/>
    </row>
    <row r="1036" spans="1:166" x14ac:dyDescent="0.25">
      <c r="A1036" t="s">
        <v>157</v>
      </c>
      <c r="C1036" s="6">
        <v>40231</v>
      </c>
      <c r="D1036" s="5"/>
      <c r="E1036" s="6"/>
      <c r="F1036" s="14"/>
      <c r="G1036" s="5">
        <v>65</v>
      </c>
      <c r="H1036" t="s">
        <v>115</v>
      </c>
      <c r="I1036" s="7">
        <v>7.1</v>
      </c>
      <c r="J1036">
        <v>750</v>
      </c>
      <c r="K1036" s="5">
        <f t="shared" si="16"/>
        <v>187.79342723004694</v>
      </c>
      <c r="L1036" s="5"/>
      <c r="M1036" s="8"/>
      <c r="N1036" s="8"/>
      <c r="O1036" s="8"/>
      <c r="P1036" s="8"/>
      <c r="Q1036" s="5"/>
      <c r="R1036" s="5"/>
      <c r="S1036" s="5"/>
      <c r="T1036" s="5"/>
      <c r="U1036" s="5"/>
      <c r="V1036" s="5"/>
      <c r="W1036" s="5"/>
      <c r="X1036" s="8"/>
      <c r="Y1036" s="8"/>
      <c r="Z1036" s="8"/>
      <c r="AA1036" s="8"/>
      <c r="AB1036" s="8"/>
      <c r="AC1036" s="5">
        <v>331.27700077544779</v>
      </c>
      <c r="AD1036" s="8"/>
      <c r="AE1036" s="8"/>
      <c r="AF1036" s="8"/>
      <c r="AG1036" s="8"/>
      <c r="AH1036" s="8"/>
      <c r="AI1036" s="8"/>
      <c r="AJ1036" s="5">
        <v>266.81326257206626</v>
      </c>
      <c r="AK1036" s="8">
        <v>3.8025329691891208</v>
      </c>
      <c r="AL1036" s="8"/>
      <c r="AM1036" s="8"/>
      <c r="AN1036" s="8"/>
      <c r="AO1036" s="8"/>
      <c r="AP1036" s="8"/>
      <c r="AQ1036" s="9">
        <f>AK1036/AJ1036</f>
        <v>1.425166400100541E-2</v>
      </c>
      <c r="AR1036" s="8"/>
      <c r="AS1036" s="8"/>
      <c r="AT1036" s="8"/>
      <c r="AU1036" s="5">
        <v>21.352599784322656</v>
      </c>
      <c r="AV1036" s="5"/>
      <c r="AW1036" s="5"/>
      <c r="AX1036" s="5"/>
      <c r="AY1036" s="5">
        <v>22.235546196998452</v>
      </c>
      <c r="AZ1036" s="5"/>
      <c r="BA1036" s="5"/>
      <c r="BB1036" s="5"/>
      <c r="BC1036" s="5"/>
      <c r="BD1036" s="5"/>
      <c r="BE1036" s="5"/>
      <c r="BF1036" s="5">
        <v>0</v>
      </c>
      <c r="BG1036" s="5">
        <v>0</v>
      </c>
      <c r="BH1036" s="5">
        <v>43.588145981321112</v>
      </c>
      <c r="BI1036" s="8"/>
      <c r="BJ1036" s="5"/>
      <c r="BK1036" s="5">
        <f>AC1036+AJ1036+BH1036</f>
        <v>641.67840932883519</v>
      </c>
      <c r="BL1036" s="5"/>
      <c r="BM1036" s="8">
        <f>BH1036/BK1036</f>
        <v>6.7928335047009333E-2</v>
      </c>
      <c r="BN1036" s="8"/>
      <c r="BO1036" s="7"/>
      <c r="BP1036" s="5"/>
      <c r="BQ1036" s="5"/>
      <c r="BR1036" s="5"/>
      <c r="BS1036" s="5"/>
      <c r="BT1036" s="7"/>
      <c r="BU1036" s="7"/>
      <c r="BV1036" s="7"/>
      <c r="BW1036" s="7"/>
      <c r="BX1036" s="8">
        <f>AC1036/BK1036</f>
        <v>0.51626639755878279</v>
      </c>
      <c r="BY1036" s="8">
        <f>AJ1036/BK1036</f>
        <v>0.41580526739420781</v>
      </c>
      <c r="BZ1036" s="8">
        <f>BH1036/BK1036</f>
        <v>6.7928335047009333E-2</v>
      </c>
      <c r="CA1036" s="5">
        <v>240.55559434018852</v>
      </c>
      <c r="CB1036" s="5">
        <v>232.74582257088218</v>
      </c>
      <c r="CC1036" s="5">
        <v>7.8097717693063515</v>
      </c>
      <c r="CD1036" s="5">
        <v>0</v>
      </c>
      <c r="CE1036" s="5"/>
      <c r="CF1036" s="5"/>
      <c r="CG1036" s="5"/>
      <c r="CH1036" s="5"/>
      <c r="CI1036" s="5">
        <v>0</v>
      </c>
      <c r="CJ1036" s="5"/>
      <c r="CK1036" s="8"/>
      <c r="CL1036" s="5"/>
      <c r="CM1036" s="5"/>
      <c r="CN1036" s="8"/>
      <c r="CO1036" s="5"/>
      <c r="CP1036" s="5"/>
      <c r="CQ1036" s="5"/>
      <c r="CR1036" s="8"/>
      <c r="CS1036" s="8"/>
      <c r="CT1036" s="8"/>
      <c r="CU1036" s="8"/>
      <c r="CV1036" s="8"/>
      <c r="CW1036" s="8"/>
      <c r="CX1036" s="8"/>
      <c r="CY1036" s="8"/>
      <c r="CZ1036" s="8"/>
      <c r="DA1036" s="8"/>
      <c r="DB1036" s="8"/>
      <c r="DC1036" s="8"/>
      <c r="DD1036" s="8"/>
      <c r="DE1036" s="8"/>
      <c r="DF1036" s="8"/>
      <c r="DG1036" s="8"/>
      <c r="DH1036" s="8"/>
      <c r="DI1036" s="8"/>
      <c r="DJ1036" s="8"/>
      <c r="DK1036" s="8"/>
      <c r="DL1036" s="8"/>
      <c r="DM1036" s="8"/>
      <c r="DN1036" s="8"/>
      <c r="DO1036" s="8"/>
      <c r="DP1036" s="8"/>
      <c r="DQ1036" s="8"/>
      <c r="DR1036" s="8"/>
      <c r="DS1036" s="8"/>
      <c r="DT1036" s="8"/>
      <c r="DU1036" s="8"/>
      <c r="DV1036" s="8"/>
      <c r="DW1036" s="8"/>
      <c r="DX1036" s="8"/>
      <c r="DY1036" s="8"/>
      <c r="DZ1036" s="8"/>
      <c r="EA1036" s="8"/>
      <c r="EB1036" s="8"/>
      <c r="EC1036" s="8"/>
      <c r="ED1036" s="8"/>
      <c r="EE1036" s="8"/>
      <c r="EF1036" s="8"/>
      <c r="EG1036" s="8"/>
      <c r="EH1036" s="8"/>
      <c r="EI1036" s="8"/>
      <c r="EJ1036" s="8"/>
      <c r="EK1036" s="8"/>
      <c r="EL1036" s="8"/>
      <c r="EM1036" s="8"/>
      <c r="EN1036" s="8"/>
      <c r="EO1036" s="8"/>
      <c r="EP1036" s="8"/>
      <c r="EQ1036" s="8"/>
      <c r="ER1036" s="8"/>
      <c r="ES1036" s="8"/>
      <c r="ET1036" s="8"/>
      <c r="EU1036" s="8"/>
      <c r="EV1036" s="8"/>
      <c r="EW1036" s="8"/>
      <c r="EX1036" s="8"/>
      <c r="EY1036" s="8"/>
      <c r="EZ1036" s="8"/>
      <c r="FA1036" s="8"/>
      <c r="FB1036" s="8"/>
      <c r="FC1036" s="8"/>
      <c r="FD1036" s="8"/>
      <c r="FE1036" s="8"/>
      <c r="FF1036" s="8"/>
      <c r="FG1036" s="8"/>
      <c r="FH1036" s="8"/>
      <c r="FI1036" s="8"/>
      <c r="FJ1036" s="8"/>
    </row>
    <row r="1037" spans="1:166" x14ac:dyDescent="0.25">
      <c r="A1037" t="s">
        <v>157</v>
      </c>
      <c r="C1037" s="6">
        <v>40233</v>
      </c>
      <c r="D1037" s="5"/>
      <c r="E1037" s="6"/>
      <c r="G1037" s="5">
        <v>67</v>
      </c>
      <c r="H1037" t="s">
        <v>115</v>
      </c>
      <c r="I1037" s="7">
        <v>7.1</v>
      </c>
      <c r="J1037">
        <v>750</v>
      </c>
      <c r="K1037" s="5">
        <f t="shared" si="16"/>
        <v>187.79342723004694</v>
      </c>
      <c r="L1037" s="5"/>
      <c r="M1037" s="8"/>
      <c r="N1037" s="7">
        <v>18.399999999999999</v>
      </c>
      <c r="O1037" s="7"/>
      <c r="P1037" s="7"/>
      <c r="Q1037" s="5"/>
      <c r="R1037" s="5"/>
      <c r="S1037" s="5"/>
      <c r="T1037" s="5"/>
      <c r="U1037" s="5"/>
      <c r="V1037" s="5"/>
      <c r="W1037" s="5"/>
      <c r="X1037" s="8"/>
      <c r="Y1037" s="8"/>
      <c r="Z1037" s="8"/>
      <c r="AA1037" s="8"/>
      <c r="AB1037" s="8"/>
      <c r="AC1037" s="5"/>
      <c r="AD1037" s="8"/>
      <c r="AE1037" s="8"/>
      <c r="AF1037" s="8"/>
      <c r="AG1037" s="8"/>
      <c r="AH1037" s="8"/>
      <c r="AI1037" s="8"/>
      <c r="AJ1037" s="5"/>
      <c r="AK1037" s="8"/>
      <c r="AL1037" s="8"/>
      <c r="AM1037" s="8"/>
      <c r="AN1037" s="8"/>
      <c r="AO1037" s="8"/>
      <c r="AP1037" s="8"/>
      <c r="AQ1037" s="9"/>
      <c r="AR1037" s="8"/>
      <c r="AS1037" s="8"/>
      <c r="AT1037" s="8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8"/>
      <c r="BJ1037" s="5"/>
      <c r="BK1037" s="5"/>
      <c r="BL1037" s="5"/>
      <c r="BM1037" s="8"/>
      <c r="BN1037" s="8"/>
      <c r="BO1037" s="7"/>
      <c r="BP1037" s="5"/>
      <c r="BQ1037" s="5"/>
      <c r="BR1037" s="5"/>
      <c r="BS1037" s="5"/>
      <c r="BT1037" s="7"/>
      <c r="BU1037" s="7"/>
      <c r="BV1037" s="7"/>
      <c r="BW1037" s="7"/>
      <c r="BX1037" s="7"/>
      <c r="BY1037" s="7"/>
      <c r="BZ1037" s="7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8"/>
      <c r="CL1037" s="5"/>
      <c r="CM1037" s="5"/>
      <c r="CN1037" s="8"/>
      <c r="CO1037" s="5"/>
      <c r="CP1037" s="5"/>
      <c r="CQ1037" s="5"/>
      <c r="CR1037" s="8"/>
      <c r="CS1037" s="8"/>
      <c r="CT1037" s="8"/>
      <c r="CU1037" s="8"/>
      <c r="CV1037" s="8"/>
      <c r="CW1037" s="8"/>
      <c r="CX1037" s="8"/>
      <c r="CY1037" s="8"/>
      <c r="CZ1037" s="8"/>
      <c r="DA1037" s="8"/>
      <c r="DB1037" s="8"/>
      <c r="DC1037" s="8"/>
      <c r="DD1037" s="8"/>
      <c r="DE1037" s="8"/>
      <c r="DF1037" s="8"/>
      <c r="DG1037" s="8"/>
      <c r="DH1037" s="8"/>
      <c r="DI1037" s="8"/>
      <c r="DJ1037" s="8"/>
      <c r="DK1037" s="8"/>
      <c r="DL1037" s="8"/>
      <c r="DM1037" s="8"/>
      <c r="DN1037" s="8"/>
      <c r="DO1037" s="8"/>
      <c r="DP1037" s="8"/>
      <c r="DQ1037" s="8"/>
      <c r="DR1037" s="8"/>
      <c r="DS1037" s="8"/>
      <c r="DT1037" s="8"/>
      <c r="DU1037" s="8"/>
      <c r="DV1037" s="8"/>
      <c r="DW1037" s="8"/>
      <c r="DX1037" s="8"/>
      <c r="DY1037" s="8"/>
      <c r="DZ1037" s="8"/>
      <c r="EA1037" s="8"/>
      <c r="EB1037" s="8"/>
      <c r="EC1037" s="8"/>
      <c r="ED1037" s="8"/>
      <c r="EE1037" s="8"/>
      <c r="EF1037" s="8"/>
      <c r="EG1037" s="8"/>
      <c r="EH1037" s="8"/>
      <c r="EI1037" s="8"/>
      <c r="EJ1037" s="8"/>
      <c r="EK1037" s="8"/>
      <c r="EL1037" s="8"/>
      <c r="EM1037" s="8"/>
      <c r="EN1037" s="8"/>
      <c r="EO1037" s="8"/>
      <c r="EP1037" s="8"/>
      <c r="EQ1037" s="8"/>
      <c r="ER1037" s="8"/>
      <c r="ES1037" s="8"/>
      <c r="ET1037" s="8"/>
      <c r="EU1037" s="8"/>
      <c r="EV1037" s="8"/>
      <c r="EW1037" s="8"/>
      <c r="EX1037" s="8"/>
      <c r="EY1037" s="8"/>
      <c r="EZ1037" s="8"/>
      <c r="FA1037" s="8"/>
      <c r="FB1037" s="8"/>
      <c r="FC1037" s="8"/>
      <c r="FD1037" s="8"/>
      <c r="FE1037" s="8"/>
      <c r="FF1037" s="8"/>
      <c r="FG1037" s="8"/>
      <c r="FH1037" s="8"/>
      <c r="FI1037" s="8"/>
      <c r="FJ1037" s="8"/>
    </row>
    <row r="1038" spans="1:166" x14ac:dyDescent="0.25">
      <c r="A1038" t="s">
        <v>157</v>
      </c>
      <c r="C1038" s="6">
        <v>40240</v>
      </c>
      <c r="D1038" s="5"/>
      <c r="E1038" s="6"/>
      <c r="G1038" s="5">
        <v>74</v>
      </c>
      <c r="H1038" t="s">
        <v>115</v>
      </c>
      <c r="I1038" s="7">
        <v>7.1</v>
      </c>
      <c r="J1038">
        <v>750</v>
      </c>
      <c r="K1038" s="5">
        <f t="shared" si="16"/>
        <v>187.79342723004694</v>
      </c>
      <c r="L1038" s="5"/>
      <c r="M1038" s="8"/>
      <c r="N1038" s="7">
        <v>20.266666666666666</v>
      </c>
      <c r="O1038" s="7"/>
      <c r="P1038" s="7"/>
      <c r="Q1038" s="5"/>
      <c r="R1038" s="5"/>
      <c r="S1038" s="5"/>
      <c r="T1038" s="5"/>
      <c r="U1038" s="5"/>
      <c r="V1038" s="5"/>
      <c r="W1038" s="5"/>
      <c r="X1038" s="8"/>
      <c r="Y1038" s="8"/>
      <c r="Z1038" s="8"/>
      <c r="AA1038" s="8"/>
      <c r="AB1038" s="8"/>
      <c r="AC1038" s="5"/>
      <c r="AD1038" s="8"/>
      <c r="AE1038" s="8"/>
      <c r="AF1038" s="8"/>
      <c r="AG1038" s="8"/>
      <c r="AH1038" s="8"/>
      <c r="AI1038" s="8"/>
      <c r="AJ1038" s="5"/>
      <c r="AK1038" s="8"/>
      <c r="AL1038" s="8"/>
      <c r="AM1038" s="8"/>
      <c r="AN1038" s="8"/>
      <c r="AO1038" s="8"/>
      <c r="AP1038" s="8"/>
      <c r="AQ1038" s="9"/>
      <c r="AR1038" s="8"/>
      <c r="AS1038" s="8"/>
      <c r="AT1038" s="8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8"/>
      <c r="BJ1038" s="5"/>
      <c r="BK1038" s="5"/>
      <c r="BL1038" s="5"/>
      <c r="BM1038" s="8"/>
      <c r="BN1038" s="8"/>
      <c r="BO1038" s="7"/>
      <c r="BP1038" s="5"/>
      <c r="BQ1038" s="5"/>
      <c r="BR1038" s="5"/>
      <c r="BS1038" s="5"/>
      <c r="BT1038" s="7"/>
      <c r="BU1038" s="7"/>
      <c r="BV1038" s="7"/>
      <c r="BW1038" s="7"/>
      <c r="BX1038" s="7"/>
      <c r="BY1038" s="7"/>
      <c r="BZ1038" s="7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8"/>
      <c r="CL1038" s="5"/>
      <c r="CM1038" s="5"/>
      <c r="CN1038" s="8"/>
      <c r="CO1038" s="5"/>
      <c r="CP1038" s="5"/>
      <c r="CQ1038" s="5"/>
      <c r="CR1038" s="8"/>
      <c r="CS1038" s="8"/>
      <c r="CT1038" s="8"/>
      <c r="CU1038" s="8"/>
      <c r="CV1038" s="8"/>
      <c r="CW1038" s="8"/>
      <c r="CX1038" s="8"/>
      <c r="CY1038" s="8"/>
      <c r="CZ1038" s="8"/>
      <c r="DA1038" s="8"/>
      <c r="DB1038" s="8"/>
      <c r="DC1038" s="8"/>
      <c r="DD1038" s="8"/>
      <c r="DE1038" s="8"/>
      <c r="DF1038" s="8"/>
      <c r="DG1038" s="8"/>
      <c r="DH1038" s="8"/>
      <c r="DI1038" s="8"/>
      <c r="DJ1038" s="8"/>
      <c r="DK1038" s="8"/>
      <c r="DL1038" s="8"/>
      <c r="DM1038" s="8"/>
      <c r="DN1038" s="8"/>
      <c r="DO1038" s="8"/>
      <c r="DP1038" s="8"/>
      <c r="DQ1038" s="8"/>
      <c r="DR1038" s="8"/>
      <c r="DS1038" s="8"/>
      <c r="DT1038" s="8"/>
      <c r="DU1038" s="8"/>
      <c r="DV1038" s="8"/>
      <c r="DW1038" s="8"/>
      <c r="DX1038" s="8"/>
      <c r="DY1038" s="8"/>
      <c r="DZ1038" s="8"/>
      <c r="EA1038" s="8"/>
      <c r="EB1038" s="8"/>
      <c r="EC1038" s="8"/>
      <c r="ED1038" s="8"/>
      <c r="EE1038" s="8"/>
      <c r="EF1038" s="8"/>
      <c r="EG1038" s="8"/>
      <c r="EH1038" s="8"/>
      <c r="EI1038" s="8"/>
      <c r="EJ1038" s="8"/>
      <c r="EK1038" s="8"/>
      <c r="EL1038" s="8"/>
      <c r="EM1038" s="8"/>
      <c r="EN1038" s="8"/>
      <c r="EO1038" s="8"/>
      <c r="EP1038" s="8"/>
      <c r="EQ1038" s="8"/>
      <c r="ER1038" s="8"/>
      <c r="ES1038" s="8"/>
      <c r="ET1038" s="8"/>
      <c r="EU1038" s="8"/>
      <c r="EV1038" s="8"/>
      <c r="EW1038" s="8"/>
      <c r="EX1038" s="8"/>
      <c r="EY1038" s="8"/>
      <c r="EZ1038" s="8"/>
      <c r="FA1038" s="8"/>
      <c r="FB1038" s="8"/>
      <c r="FC1038" s="8"/>
      <c r="FD1038" s="8"/>
      <c r="FE1038" s="8"/>
      <c r="FF1038" s="8"/>
      <c r="FG1038" s="8"/>
      <c r="FH1038" s="8"/>
      <c r="FI1038" s="8"/>
      <c r="FJ1038" s="8"/>
    </row>
    <row r="1039" spans="1:166" x14ac:dyDescent="0.25">
      <c r="A1039" t="s">
        <v>157</v>
      </c>
      <c r="C1039" s="6">
        <v>40241</v>
      </c>
      <c r="D1039" s="5">
        <v>6</v>
      </c>
      <c r="E1039" s="6" t="s">
        <v>239</v>
      </c>
      <c r="F1039" t="s">
        <v>89</v>
      </c>
      <c r="G1039" s="5">
        <v>75</v>
      </c>
      <c r="H1039" t="s">
        <v>115</v>
      </c>
      <c r="I1039" s="7">
        <v>7.1</v>
      </c>
      <c r="J1039">
        <v>750</v>
      </c>
      <c r="K1039" s="5">
        <f t="shared" si="16"/>
        <v>187.79342723004694</v>
      </c>
      <c r="L1039" s="5"/>
      <c r="M1039" s="8"/>
      <c r="N1039" s="8"/>
      <c r="O1039" s="8"/>
      <c r="P1039" s="8"/>
      <c r="Q1039" s="5"/>
      <c r="R1039" s="5"/>
      <c r="S1039" s="5"/>
      <c r="T1039" s="5"/>
      <c r="U1039" s="5"/>
      <c r="V1039" s="5"/>
      <c r="W1039" s="5"/>
      <c r="X1039" s="8"/>
      <c r="Y1039" s="8"/>
      <c r="Z1039" s="8"/>
      <c r="AA1039" s="8"/>
      <c r="AB1039" s="8"/>
      <c r="AC1039" s="5"/>
      <c r="AD1039" s="8"/>
      <c r="AE1039" s="8"/>
      <c r="AF1039" s="8"/>
      <c r="AG1039" s="8"/>
      <c r="AH1039" s="8"/>
      <c r="AI1039" s="8"/>
      <c r="AJ1039" s="5"/>
      <c r="AK1039" s="8"/>
      <c r="AL1039" s="8"/>
      <c r="AM1039" s="8"/>
      <c r="AN1039" s="8"/>
      <c r="AO1039" s="8"/>
      <c r="AP1039" s="8"/>
      <c r="AQ1039" s="9"/>
      <c r="AR1039" s="8"/>
      <c r="AS1039" s="8"/>
      <c r="AT1039" s="8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8"/>
      <c r="BJ1039" s="5"/>
      <c r="BK1039" s="5"/>
      <c r="BL1039" s="5"/>
      <c r="BM1039" s="8"/>
      <c r="BN1039" s="8"/>
      <c r="BO1039" s="7"/>
      <c r="BP1039" s="5"/>
      <c r="BQ1039" s="5"/>
      <c r="BR1039" s="5"/>
      <c r="BS1039" s="5"/>
      <c r="BT1039" s="7"/>
      <c r="BU1039" s="7"/>
      <c r="BV1039" s="7"/>
      <c r="BW1039" s="7"/>
      <c r="BX1039" s="7"/>
      <c r="BY1039" s="7"/>
      <c r="BZ1039" s="7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8"/>
      <c r="CL1039" s="5"/>
      <c r="CM1039" s="5"/>
      <c r="CN1039" s="8"/>
      <c r="CO1039" s="5"/>
      <c r="CP1039" s="5"/>
      <c r="CQ1039" s="5"/>
      <c r="CR1039" s="8"/>
      <c r="CS1039" s="8"/>
      <c r="CT1039" s="8"/>
      <c r="CU1039" s="8"/>
      <c r="CV1039" s="8"/>
      <c r="CW1039" s="8"/>
      <c r="CX1039" s="8"/>
      <c r="CY1039" s="8"/>
      <c r="CZ1039" s="8"/>
      <c r="DA1039" s="8"/>
      <c r="DB1039" s="8"/>
      <c r="DC1039" s="8"/>
      <c r="DD1039" s="8"/>
      <c r="DE1039" s="8"/>
      <c r="DF1039" s="8"/>
      <c r="DG1039" s="8"/>
      <c r="DH1039" s="8"/>
      <c r="DI1039" s="8"/>
      <c r="DJ1039" s="8"/>
      <c r="DK1039" s="8"/>
      <c r="DL1039" s="8"/>
      <c r="DM1039" s="8"/>
      <c r="DN1039" s="8"/>
      <c r="DO1039" s="8"/>
      <c r="DP1039" s="8"/>
      <c r="DQ1039" s="8"/>
      <c r="DR1039" s="8"/>
      <c r="DS1039" s="8"/>
      <c r="DT1039" s="8"/>
      <c r="DU1039" s="8"/>
      <c r="DV1039" s="8"/>
      <c r="DW1039" s="8"/>
      <c r="DX1039" s="8"/>
      <c r="DY1039" s="8"/>
      <c r="DZ1039" s="8"/>
      <c r="EA1039" s="8"/>
      <c r="EB1039" s="8"/>
      <c r="EC1039" s="8"/>
      <c r="ED1039" s="8"/>
      <c r="EE1039" s="8"/>
      <c r="EF1039" s="8"/>
      <c r="EG1039" s="8"/>
      <c r="EH1039" s="8"/>
      <c r="EI1039" s="8"/>
      <c r="EJ1039" s="8"/>
      <c r="EK1039" s="8"/>
      <c r="EL1039" s="8"/>
      <c r="EM1039" s="8"/>
      <c r="EN1039" s="8"/>
      <c r="EO1039" s="8"/>
      <c r="EP1039" s="8"/>
      <c r="EQ1039" s="8"/>
      <c r="ER1039" s="8"/>
      <c r="ES1039" s="8"/>
      <c r="ET1039" s="8"/>
      <c r="EU1039" s="8"/>
      <c r="EV1039" s="8"/>
      <c r="EW1039" s="8"/>
      <c r="EX1039" s="8"/>
      <c r="EY1039" s="8"/>
      <c r="EZ1039" s="8"/>
      <c r="FA1039" s="8"/>
      <c r="FB1039" s="8"/>
      <c r="FC1039" s="8"/>
      <c r="FD1039" s="8"/>
      <c r="FE1039" s="8"/>
      <c r="FF1039" s="8"/>
      <c r="FG1039" s="8"/>
      <c r="FH1039" s="8"/>
      <c r="FI1039" s="8"/>
      <c r="FJ1039" s="8"/>
    </row>
    <row r="1040" spans="1:166" x14ac:dyDescent="0.25">
      <c r="A1040" t="s">
        <v>157</v>
      </c>
      <c r="C1040" s="6">
        <v>40245</v>
      </c>
      <c r="D1040" s="5"/>
      <c r="E1040" s="6"/>
      <c r="F1040" s="14"/>
      <c r="G1040" s="5">
        <v>79</v>
      </c>
      <c r="H1040" t="s">
        <v>115</v>
      </c>
      <c r="I1040" s="7">
        <v>7.1</v>
      </c>
      <c r="J1040">
        <v>750</v>
      </c>
      <c r="K1040" s="5">
        <f t="shared" si="16"/>
        <v>187.79342723004694</v>
      </c>
      <c r="L1040" s="5"/>
      <c r="M1040" s="8"/>
      <c r="N1040" s="7">
        <v>21.1</v>
      </c>
      <c r="O1040" s="7"/>
      <c r="P1040" s="7"/>
      <c r="Q1040" s="5"/>
      <c r="R1040" s="5"/>
      <c r="S1040" s="5"/>
      <c r="T1040" s="5"/>
      <c r="U1040" s="5"/>
      <c r="V1040" s="5"/>
      <c r="W1040" s="5"/>
      <c r="X1040" s="8"/>
      <c r="Y1040" s="8"/>
      <c r="Z1040" s="8"/>
      <c r="AA1040" s="8"/>
      <c r="AB1040" s="8"/>
      <c r="AC1040" s="5">
        <v>342.19273001439234</v>
      </c>
      <c r="AD1040" s="8"/>
      <c r="AE1040" s="8"/>
      <c r="AF1040" s="8"/>
      <c r="AG1040" s="8"/>
      <c r="AH1040" s="8"/>
      <c r="AI1040" s="8"/>
      <c r="AJ1040" s="5">
        <v>219.48405831912365</v>
      </c>
      <c r="AK1040" s="8">
        <v>3.1499214190749236</v>
      </c>
      <c r="AL1040" s="8"/>
      <c r="AM1040" s="8"/>
      <c r="AN1040" s="8"/>
      <c r="AO1040" s="8"/>
      <c r="AP1040" s="8"/>
      <c r="AQ1040" s="9">
        <f>AK1040/AJ1040</f>
        <v>1.4351481575463792E-2</v>
      </c>
      <c r="AR1040" s="8"/>
      <c r="AS1040" s="8"/>
      <c r="AT1040" s="8"/>
      <c r="AU1040" s="5">
        <v>10.047284258050317</v>
      </c>
      <c r="AV1040" s="5"/>
      <c r="AW1040" s="5"/>
      <c r="AX1040" s="5"/>
      <c r="AY1040" s="5">
        <v>65.823454768313113</v>
      </c>
      <c r="AZ1040" s="5"/>
      <c r="BA1040" s="5"/>
      <c r="BB1040" s="5"/>
      <c r="BC1040" s="5"/>
      <c r="BD1040" s="5"/>
      <c r="BE1040" s="5"/>
      <c r="BF1040" s="5">
        <v>0</v>
      </c>
      <c r="BG1040" s="5">
        <v>0</v>
      </c>
      <c r="BH1040" s="5">
        <v>75.870739026363438</v>
      </c>
      <c r="BI1040" s="8"/>
      <c r="BJ1040" s="5"/>
      <c r="BK1040" s="5">
        <f>AC1040+AJ1040+BH1040</f>
        <v>637.5475273598795</v>
      </c>
      <c r="BL1040" s="5"/>
      <c r="BM1040" s="8">
        <f>BH1040/BK1040</f>
        <v>0.11900405188699967</v>
      </c>
      <c r="BN1040" s="8"/>
      <c r="BO1040" s="7"/>
      <c r="BP1040" s="5"/>
      <c r="BQ1040" s="5"/>
      <c r="BR1040" s="5"/>
      <c r="BS1040" s="5"/>
      <c r="BT1040" s="7"/>
      <c r="BU1040" s="7"/>
      <c r="BV1040" s="7"/>
      <c r="BW1040" s="7"/>
      <c r="BX1040" s="8">
        <f>AC1040/BK1040</f>
        <v>0.53673289492852694</v>
      </c>
      <c r="BY1040" s="8">
        <f>AJ1040/BK1040</f>
        <v>0.34426305318447331</v>
      </c>
      <c r="BZ1040" s="8">
        <f>BH1040/BK1040</f>
        <v>0.11900405188699967</v>
      </c>
      <c r="CA1040" s="5">
        <v>144.80591660312172</v>
      </c>
      <c r="CB1040" s="5">
        <v>95.132615494575447</v>
      </c>
      <c r="CC1040" s="5">
        <v>49.673301108546269</v>
      </c>
      <c r="CD1040" s="5">
        <v>0</v>
      </c>
      <c r="CE1040" s="5"/>
      <c r="CF1040" s="5"/>
      <c r="CG1040" s="5"/>
      <c r="CH1040" s="5"/>
      <c r="CI1040" s="5">
        <v>0</v>
      </c>
      <c r="CJ1040" s="5"/>
      <c r="CK1040" s="8"/>
      <c r="CL1040" s="5"/>
      <c r="CM1040" s="5"/>
      <c r="CN1040" s="8"/>
      <c r="CO1040" s="5"/>
      <c r="CP1040" s="5"/>
      <c r="CQ1040" s="5"/>
      <c r="CR1040" s="8"/>
      <c r="CS1040" s="8"/>
      <c r="CT1040" s="8"/>
      <c r="CU1040" s="8"/>
      <c r="CV1040" s="8"/>
      <c r="CW1040" s="8"/>
      <c r="CX1040" s="8"/>
      <c r="CY1040" s="8"/>
      <c r="CZ1040" s="8"/>
      <c r="DA1040" s="8"/>
      <c r="DB1040" s="8"/>
      <c r="DC1040" s="8"/>
      <c r="DD1040" s="8"/>
      <c r="DE1040" s="8"/>
      <c r="DF1040" s="8"/>
      <c r="DG1040" s="8"/>
      <c r="DH1040" s="8"/>
      <c r="DI1040" s="8"/>
      <c r="DJ1040" s="8"/>
      <c r="DK1040" s="8"/>
      <c r="DL1040" s="8"/>
      <c r="DM1040" s="8"/>
      <c r="DN1040" s="8"/>
      <c r="DO1040" s="8"/>
      <c r="DP1040" s="8"/>
      <c r="DQ1040" s="8"/>
      <c r="DR1040" s="8"/>
      <c r="DS1040" s="8"/>
      <c r="DT1040" s="8"/>
      <c r="DU1040" s="8"/>
      <c r="DV1040" s="8"/>
      <c r="DW1040" s="8"/>
      <c r="DX1040" s="8"/>
      <c r="DY1040" s="8"/>
      <c r="DZ1040" s="8"/>
      <c r="EA1040" s="8"/>
      <c r="EB1040" s="8"/>
      <c r="EC1040" s="8"/>
      <c r="ED1040" s="8"/>
      <c r="EE1040" s="8"/>
      <c r="EF1040" s="8"/>
      <c r="EG1040" s="8"/>
      <c r="EH1040" s="8"/>
      <c r="EI1040" s="8"/>
      <c r="EJ1040" s="8"/>
      <c r="EK1040" s="8"/>
      <c r="EL1040" s="8"/>
      <c r="EM1040" s="8"/>
      <c r="EN1040" s="8"/>
      <c r="EO1040" s="8"/>
      <c r="EP1040" s="8"/>
      <c r="EQ1040" s="8"/>
      <c r="ER1040" s="8"/>
      <c r="ES1040" s="8"/>
      <c r="ET1040" s="8"/>
      <c r="EU1040" s="8"/>
      <c r="EV1040" s="8"/>
      <c r="EW1040" s="8"/>
      <c r="EX1040" s="8"/>
      <c r="EY1040" s="8"/>
      <c r="EZ1040" s="8"/>
      <c r="FA1040" s="8"/>
      <c r="FB1040" s="8"/>
      <c r="FC1040" s="8"/>
      <c r="FD1040" s="8"/>
      <c r="FE1040" s="8"/>
      <c r="FF1040" s="8"/>
      <c r="FG1040" s="8"/>
      <c r="FH1040" s="8"/>
      <c r="FI1040" s="8"/>
      <c r="FJ1040" s="8"/>
    </row>
    <row r="1041" spans="1:166" x14ac:dyDescent="0.25">
      <c r="A1041" t="s">
        <v>157</v>
      </c>
      <c r="C1041" s="6">
        <v>40252</v>
      </c>
      <c r="D1041" s="5"/>
      <c r="E1041" s="6"/>
      <c r="G1041" s="5">
        <v>86</v>
      </c>
      <c r="H1041" t="s">
        <v>115</v>
      </c>
      <c r="I1041" s="7">
        <v>7.1</v>
      </c>
      <c r="J1041">
        <v>750</v>
      </c>
      <c r="K1041" s="5">
        <f t="shared" si="16"/>
        <v>187.79342723004694</v>
      </c>
      <c r="L1041" s="5"/>
      <c r="M1041" s="8"/>
      <c r="N1041" s="7">
        <v>22</v>
      </c>
      <c r="O1041" s="7"/>
      <c r="P1041" s="7"/>
      <c r="Q1041" s="5"/>
      <c r="R1041" s="5"/>
      <c r="S1041" s="5"/>
      <c r="T1041" s="5"/>
      <c r="U1041" s="5"/>
      <c r="V1041" s="5"/>
      <c r="W1041" s="5"/>
      <c r="X1041" s="8"/>
      <c r="Y1041" s="8"/>
      <c r="Z1041" s="8"/>
      <c r="AA1041" s="8"/>
      <c r="AB1041" s="8"/>
      <c r="AC1041" s="5"/>
      <c r="AD1041" s="8"/>
      <c r="AE1041" s="8"/>
      <c r="AF1041" s="8"/>
      <c r="AG1041" s="8"/>
      <c r="AH1041" s="8"/>
      <c r="AI1041" s="8"/>
      <c r="AJ1041" s="5"/>
      <c r="AK1041" s="8"/>
      <c r="AL1041" s="8"/>
      <c r="AM1041" s="8"/>
      <c r="AN1041" s="8"/>
      <c r="AO1041" s="8"/>
      <c r="AP1041" s="8"/>
      <c r="AQ1041" s="9"/>
      <c r="AR1041" s="8"/>
      <c r="AS1041" s="8"/>
      <c r="AT1041" s="8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8"/>
      <c r="BJ1041" s="5"/>
      <c r="BK1041" s="5"/>
      <c r="BL1041" s="5"/>
      <c r="BM1041" s="8"/>
      <c r="BN1041" s="8"/>
      <c r="BO1041" s="7"/>
      <c r="BP1041" s="5"/>
      <c r="BQ1041" s="5"/>
      <c r="BR1041" s="5"/>
      <c r="BS1041" s="5"/>
      <c r="BT1041" s="7"/>
      <c r="BU1041" s="7"/>
      <c r="BV1041" s="7"/>
      <c r="BW1041" s="7"/>
      <c r="BX1041" s="7"/>
      <c r="BY1041" s="7"/>
      <c r="BZ1041" s="7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8"/>
      <c r="CL1041" s="5"/>
      <c r="CM1041" s="5"/>
      <c r="CN1041" s="8"/>
      <c r="CO1041" s="5"/>
      <c r="CP1041" s="5"/>
      <c r="CQ1041" s="5"/>
      <c r="CR1041" s="8"/>
      <c r="CS1041" s="8"/>
      <c r="CT1041" s="8"/>
      <c r="CU1041" s="8"/>
      <c r="CV1041" s="8"/>
      <c r="CW1041" s="8"/>
      <c r="CX1041" s="8"/>
      <c r="CY1041" s="8"/>
      <c r="CZ1041" s="8"/>
      <c r="DA1041" s="8"/>
      <c r="DB1041" s="8"/>
      <c r="DC1041" s="8"/>
      <c r="DD1041" s="8"/>
      <c r="DE1041" s="8"/>
      <c r="DF1041" s="8"/>
      <c r="DG1041" s="8"/>
      <c r="DH1041" s="8"/>
      <c r="DI1041" s="8"/>
      <c r="DJ1041" s="8"/>
      <c r="DK1041" s="8"/>
      <c r="DL1041" s="8"/>
      <c r="DM1041" s="8"/>
      <c r="DN1041" s="8"/>
      <c r="DO1041" s="8"/>
      <c r="DP1041" s="8"/>
      <c r="DQ1041" s="8"/>
      <c r="DR1041" s="8"/>
      <c r="DS1041" s="8"/>
      <c r="DT1041" s="8"/>
      <c r="DU1041" s="8"/>
      <c r="DV1041" s="8"/>
      <c r="DW1041" s="8"/>
      <c r="DX1041" s="8"/>
      <c r="DY1041" s="8"/>
      <c r="DZ1041" s="8"/>
      <c r="EA1041" s="8"/>
      <c r="EB1041" s="8"/>
      <c r="EC1041" s="8"/>
      <c r="ED1041" s="8"/>
      <c r="EE1041" s="8"/>
      <c r="EF1041" s="8"/>
      <c r="EG1041" s="8"/>
      <c r="EH1041" s="8"/>
      <c r="EI1041" s="8"/>
      <c r="EJ1041" s="8"/>
      <c r="EK1041" s="8"/>
      <c r="EL1041" s="8"/>
      <c r="EM1041" s="8"/>
      <c r="EN1041" s="8"/>
      <c r="EO1041" s="8"/>
      <c r="EP1041" s="8"/>
      <c r="EQ1041" s="8"/>
      <c r="ER1041" s="8"/>
      <c r="ES1041" s="8"/>
      <c r="ET1041" s="8"/>
      <c r="EU1041" s="8"/>
      <c r="EV1041" s="8"/>
      <c r="EW1041" s="8"/>
      <c r="EX1041" s="8"/>
      <c r="EY1041" s="8"/>
      <c r="EZ1041" s="8"/>
      <c r="FA1041" s="8"/>
      <c r="FB1041" s="8"/>
      <c r="FC1041" s="8"/>
      <c r="FD1041" s="8"/>
      <c r="FE1041" s="8"/>
      <c r="FF1041" s="8"/>
      <c r="FG1041" s="8"/>
      <c r="FH1041" s="8"/>
      <c r="FI1041" s="8"/>
      <c r="FJ1041" s="8"/>
    </row>
    <row r="1042" spans="1:166" x14ac:dyDescent="0.25">
      <c r="A1042" t="s">
        <v>157</v>
      </c>
      <c r="C1042" s="6">
        <v>40259</v>
      </c>
      <c r="D1042" s="5"/>
      <c r="E1042" s="6"/>
      <c r="G1042" s="5">
        <v>93</v>
      </c>
      <c r="H1042" t="s">
        <v>115</v>
      </c>
      <c r="I1042" s="7">
        <v>7.1</v>
      </c>
      <c r="J1042">
        <v>750</v>
      </c>
      <c r="K1042" s="5">
        <f t="shared" si="16"/>
        <v>187.79342723004694</v>
      </c>
      <c r="L1042" s="5"/>
      <c r="M1042" s="8"/>
      <c r="N1042" s="8"/>
      <c r="O1042" s="8"/>
      <c r="P1042" s="8"/>
      <c r="Q1042" s="5"/>
      <c r="R1042" s="5"/>
      <c r="S1042" s="5"/>
      <c r="T1042" s="5"/>
      <c r="U1042" s="5"/>
      <c r="V1042" s="5"/>
      <c r="W1042" s="5"/>
      <c r="X1042" s="8"/>
      <c r="Y1042" s="8"/>
      <c r="Z1042" s="8"/>
      <c r="AA1042" s="8"/>
      <c r="AB1042" s="8"/>
      <c r="AC1042" s="5"/>
      <c r="AD1042" s="8"/>
      <c r="AE1042" s="8"/>
      <c r="AF1042" s="8"/>
      <c r="AG1042" s="8"/>
      <c r="AH1042" s="8"/>
      <c r="AI1042" s="8"/>
      <c r="AJ1042" s="5"/>
      <c r="AK1042" s="8"/>
      <c r="AL1042" s="8"/>
      <c r="AM1042" s="8"/>
      <c r="AN1042" s="8"/>
      <c r="AO1042" s="8"/>
      <c r="AP1042" s="8"/>
      <c r="AQ1042" s="9"/>
      <c r="AR1042" s="8"/>
      <c r="AS1042" s="8"/>
      <c r="AT1042" s="8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8"/>
      <c r="BJ1042" s="5"/>
      <c r="BK1042" s="5"/>
      <c r="BL1042" s="5"/>
      <c r="BM1042" s="8"/>
      <c r="BN1042" s="8"/>
      <c r="BO1042" s="7"/>
      <c r="BP1042" s="5"/>
      <c r="BQ1042" s="5"/>
      <c r="BR1042" s="5"/>
      <c r="BS1042" s="5"/>
      <c r="BT1042" s="7"/>
      <c r="BU1042" s="7"/>
      <c r="BV1042" s="7"/>
      <c r="BW1042" s="7"/>
      <c r="BX1042" s="7"/>
      <c r="BY1042" s="7"/>
      <c r="BZ1042" s="7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8"/>
      <c r="CL1042" s="5"/>
      <c r="CM1042" s="5"/>
      <c r="CN1042" s="8"/>
      <c r="CO1042" s="5"/>
      <c r="CP1042" s="5"/>
      <c r="CQ1042" s="5"/>
      <c r="CR1042" s="8"/>
      <c r="CS1042" s="8"/>
      <c r="CT1042" s="8"/>
      <c r="CU1042" s="8"/>
      <c r="CV1042" s="8"/>
      <c r="CW1042" s="8"/>
      <c r="CX1042" s="8"/>
      <c r="CY1042" s="8"/>
      <c r="CZ1042" s="8"/>
      <c r="DA1042" s="8"/>
      <c r="DB1042" s="8"/>
      <c r="DC1042" s="8"/>
      <c r="DD1042" s="8"/>
      <c r="DE1042" s="8"/>
      <c r="DF1042" s="8"/>
      <c r="DG1042" s="8"/>
      <c r="DH1042" s="8"/>
      <c r="DI1042" s="8"/>
      <c r="DJ1042" s="8"/>
      <c r="DK1042" s="8"/>
      <c r="DL1042" s="8"/>
      <c r="DM1042" s="8"/>
      <c r="DN1042" s="8"/>
      <c r="DO1042" s="8"/>
      <c r="DP1042" s="8"/>
      <c r="DQ1042" s="8"/>
      <c r="DR1042" s="8"/>
      <c r="DS1042" s="8"/>
      <c r="DT1042" s="8"/>
      <c r="DU1042" s="8"/>
      <c r="DV1042" s="8"/>
      <c r="DW1042" s="8"/>
      <c r="DX1042" s="8"/>
      <c r="DY1042" s="8"/>
      <c r="DZ1042" s="8"/>
      <c r="EA1042" s="8"/>
      <c r="EB1042" s="8"/>
      <c r="EC1042" s="8"/>
      <c r="ED1042" s="8"/>
      <c r="EE1042" s="8"/>
      <c r="EF1042" s="8"/>
      <c r="EG1042" s="8"/>
      <c r="EH1042" s="8"/>
      <c r="EI1042" s="8"/>
      <c r="EJ1042" s="8"/>
      <c r="EK1042" s="8"/>
      <c r="EL1042" s="8"/>
      <c r="EM1042" s="8"/>
      <c r="EN1042" s="8"/>
      <c r="EO1042" s="8"/>
      <c r="EP1042" s="8"/>
      <c r="EQ1042" s="8"/>
      <c r="ER1042" s="8"/>
      <c r="ES1042" s="8"/>
      <c r="ET1042" s="8"/>
      <c r="EU1042" s="8"/>
      <c r="EV1042" s="8"/>
      <c r="EW1042" s="8"/>
      <c r="EX1042" s="8"/>
      <c r="EY1042" s="8"/>
      <c r="EZ1042" s="8"/>
      <c r="FA1042" s="8"/>
      <c r="FB1042" s="8"/>
      <c r="FC1042" s="8"/>
      <c r="FD1042" s="8"/>
      <c r="FE1042" s="8"/>
      <c r="FF1042" s="8"/>
      <c r="FG1042" s="8"/>
      <c r="FH1042" s="8"/>
      <c r="FI1042" s="8"/>
      <c r="FJ1042" s="8"/>
    </row>
    <row r="1043" spans="1:166" x14ac:dyDescent="0.25">
      <c r="A1043" t="s">
        <v>157</v>
      </c>
      <c r="C1043" s="6">
        <v>40260</v>
      </c>
      <c r="D1043" s="5"/>
      <c r="E1043" s="6"/>
      <c r="F1043" s="14"/>
      <c r="G1043" s="5">
        <v>94</v>
      </c>
      <c r="H1043" t="s">
        <v>115</v>
      </c>
      <c r="I1043" s="7">
        <v>7.1</v>
      </c>
      <c r="J1043">
        <v>750</v>
      </c>
      <c r="K1043" s="5">
        <f t="shared" si="16"/>
        <v>187.79342723004694</v>
      </c>
      <c r="L1043" s="5"/>
      <c r="M1043" s="8"/>
      <c r="N1043" s="8"/>
      <c r="O1043" s="8"/>
      <c r="P1043" s="8"/>
      <c r="Q1043" s="5"/>
      <c r="R1043" s="5"/>
      <c r="S1043" s="5"/>
      <c r="T1043" s="5"/>
      <c r="U1043" s="5"/>
      <c r="V1043" s="5"/>
      <c r="W1043" s="5"/>
      <c r="X1043" s="8"/>
      <c r="Y1043" s="8"/>
      <c r="Z1043" s="8"/>
      <c r="AA1043" s="8"/>
      <c r="AB1043" s="8"/>
      <c r="AC1043" s="5">
        <v>462.44388863948507</v>
      </c>
      <c r="AD1043" s="8"/>
      <c r="AE1043" s="8"/>
      <c r="AF1043" s="8"/>
      <c r="AG1043" s="8"/>
      <c r="AH1043" s="8"/>
      <c r="AI1043" s="8"/>
      <c r="AJ1043" s="5">
        <v>250.73574224796579</v>
      </c>
      <c r="AK1043" s="8">
        <v>3.9037634316965346</v>
      </c>
      <c r="AL1043" s="8"/>
      <c r="AM1043" s="8"/>
      <c r="AN1043" s="8"/>
      <c r="AO1043" s="8"/>
      <c r="AP1043" s="8"/>
      <c r="AQ1043" s="9">
        <f>AK1043/AJ1043</f>
        <v>1.5569233954032358E-2</v>
      </c>
      <c r="AR1043" s="8"/>
      <c r="AS1043" s="8"/>
      <c r="AT1043" s="8"/>
      <c r="AU1043" s="5">
        <v>6.261561948321436</v>
      </c>
      <c r="AV1043" s="5"/>
      <c r="AW1043" s="5"/>
      <c r="AX1043" s="5"/>
      <c r="AY1043" s="5">
        <v>262.84462301765109</v>
      </c>
      <c r="AZ1043" s="5"/>
      <c r="BA1043" s="5"/>
      <c r="BB1043" s="5"/>
      <c r="BC1043" s="5"/>
      <c r="BD1043" s="5"/>
      <c r="BE1043" s="5"/>
      <c r="BF1043" s="5">
        <v>0</v>
      </c>
      <c r="BG1043" s="5">
        <v>0</v>
      </c>
      <c r="BH1043" s="5">
        <v>269.10618496597249</v>
      </c>
      <c r="BI1043" s="8"/>
      <c r="BJ1043" s="5"/>
      <c r="BK1043" s="5">
        <f>AC1043+AJ1043+BH1043</f>
        <v>982.2858158534234</v>
      </c>
      <c r="BL1043" s="5"/>
      <c r="BM1043" s="8">
        <f>BH1043/BK1043</f>
        <v>0.27395914775799685</v>
      </c>
      <c r="BN1043" s="8"/>
      <c r="BO1043" s="7"/>
      <c r="BP1043" s="5"/>
      <c r="BQ1043" s="5"/>
      <c r="BR1043" s="5"/>
      <c r="BS1043" s="5"/>
      <c r="BT1043" s="7"/>
      <c r="BU1043" s="7"/>
      <c r="BV1043" s="7"/>
      <c r="BW1043" s="7"/>
      <c r="BX1043" s="8">
        <f>AC1043/BK1043</f>
        <v>0.47078343306597326</v>
      </c>
      <c r="BY1043" s="8">
        <f>AJ1043/BK1043</f>
        <v>0.2552574191760299</v>
      </c>
      <c r="BZ1043" s="8">
        <f>BH1043/BK1043</f>
        <v>0.27395914775799685</v>
      </c>
      <c r="CA1043" s="5">
        <v>129.94201940432418</v>
      </c>
      <c r="CB1043" s="5">
        <v>37.581450995180283</v>
      </c>
      <c r="CC1043" s="5">
        <v>92.360568409143895</v>
      </c>
      <c r="CD1043" s="5">
        <v>0</v>
      </c>
      <c r="CE1043" s="5"/>
      <c r="CF1043" s="5"/>
      <c r="CG1043" s="5"/>
      <c r="CH1043" s="5"/>
      <c r="CI1043" s="5">
        <v>0</v>
      </c>
      <c r="CJ1043" s="5"/>
      <c r="CK1043" s="8"/>
      <c r="CL1043" s="5"/>
      <c r="CM1043" s="5"/>
      <c r="CN1043" s="8"/>
      <c r="CO1043" s="5"/>
      <c r="CP1043" s="5"/>
      <c r="CQ1043" s="5"/>
      <c r="CR1043" s="8"/>
      <c r="CS1043" s="8"/>
      <c r="CT1043" s="8"/>
      <c r="CU1043" s="8"/>
      <c r="CV1043" s="8"/>
      <c r="CW1043" s="8"/>
      <c r="CX1043" s="8"/>
      <c r="CY1043" s="8"/>
      <c r="CZ1043" s="8"/>
      <c r="DA1043" s="8"/>
      <c r="DB1043" s="8"/>
      <c r="DC1043" s="8"/>
      <c r="DD1043" s="8"/>
      <c r="DE1043" s="8"/>
      <c r="DF1043" s="8"/>
      <c r="DG1043" s="8"/>
      <c r="DH1043" s="8"/>
      <c r="DI1043" s="8"/>
      <c r="DJ1043" s="8"/>
      <c r="DK1043" s="8"/>
      <c r="DL1043" s="8"/>
      <c r="DM1043" s="8"/>
      <c r="DN1043" s="8"/>
      <c r="DO1043" s="8"/>
      <c r="DP1043" s="8"/>
      <c r="DQ1043" s="8"/>
      <c r="DR1043" s="8"/>
      <c r="DS1043" s="8"/>
      <c r="DT1043" s="8"/>
      <c r="DU1043" s="8"/>
      <c r="DV1043" s="8"/>
      <c r="DW1043" s="8"/>
      <c r="DX1043" s="8"/>
      <c r="DY1043" s="8"/>
      <c r="DZ1043" s="8"/>
      <c r="EA1043" s="8"/>
      <c r="EB1043" s="8"/>
      <c r="EC1043" s="8"/>
      <c r="ED1043" s="8"/>
      <c r="EE1043" s="8"/>
      <c r="EF1043" s="8"/>
      <c r="EG1043" s="8"/>
      <c r="EH1043" s="8"/>
      <c r="EI1043" s="8"/>
      <c r="EJ1043" s="8"/>
      <c r="EK1043" s="8"/>
      <c r="EL1043" s="8"/>
      <c r="EM1043" s="8"/>
      <c r="EN1043" s="8"/>
      <c r="EO1043" s="8"/>
      <c r="EP1043" s="8"/>
      <c r="EQ1043" s="8"/>
      <c r="ER1043" s="8"/>
      <c r="ES1043" s="8"/>
      <c r="ET1043" s="8"/>
      <c r="EU1043" s="8"/>
      <c r="EV1043" s="8"/>
      <c r="EW1043" s="8"/>
      <c r="EX1043" s="8"/>
      <c r="EY1043" s="8"/>
      <c r="EZ1043" s="8"/>
      <c r="FA1043" s="8"/>
      <c r="FB1043" s="8"/>
      <c r="FC1043" s="8"/>
      <c r="FD1043" s="8"/>
      <c r="FE1043" s="8"/>
      <c r="FF1043" s="8"/>
      <c r="FG1043" s="8"/>
      <c r="FH1043" s="8"/>
      <c r="FI1043" s="8"/>
      <c r="FJ1043" s="8"/>
    </row>
    <row r="1044" spans="1:166" x14ac:dyDescent="0.25">
      <c r="A1044" t="s">
        <v>157</v>
      </c>
      <c r="C1044" s="6">
        <v>40267</v>
      </c>
      <c r="D1044" s="5"/>
      <c r="E1044" s="6"/>
      <c r="G1044" s="5">
        <v>101</v>
      </c>
      <c r="H1044" t="s">
        <v>115</v>
      </c>
      <c r="I1044" s="7">
        <v>7.1</v>
      </c>
      <c r="J1044">
        <v>750</v>
      </c>
      <c r="K1044" s="5">
        <f t="shared" si="16"/>
        <v>187.79342723004694</v>
      </c>
      <c r="L1044" s="5"/>
      <c r="M1044" s="8"/>
      <c r="N1044" s="7">
        <v>21.85</v>
      </c>
      <c r="O1044" s="7"/>
      <c r="P1044" s="7"/>
      <c r="Q1044" s="5"/>
      <c r="R1044" s="5"/>
      <c r="S1044" s="5"/>
      <c r="T1044" s="5"/>
      <c r="U1044" s="5"/>
      <c r="V1044" s="5"/>
      <c r="W1044" s="5"/>
      <c r="X1044" s="8"/>
      <c r="Y1044" s="8"/>
      <c r="Z1044" s="8"/>
      <c r="AA1044" s="8"/>
      <c r="AB1044" s="8"/>
      <c r="AC1044" s="5"/>
      <c r="AD1044" s="8"/>
      <c r="AE1044" s="8"/>
      <c r="AF1044" s="8"/>
      <c r="AG1044" s="8"/>
      <c r="AH1044" s="8"/>
      <c r="AI1044" s="8"/>
      <c r="AJ1044" s="5"/>
      <c r="AK1044" s="8"/>
      <c r="AL1044" s="8"/>
      <c r="AM1044" s="8"/>
      <c r="AN1044" s="8"/>
      <c r="AO1044" s="8"/>
      <c r="AP1044" s="8"/>
      <c r="AQ1044" s="9"/>
      <c r="AR1044" s="8"/>
      <c r="AS1044" s="8"/>
      <c r="AT1044" s="8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8"/>
      <c r="BJ1044" s="5"/>
      <c r="BK1044" s="5"/>
      <c r="BL1044" s="5"/>
      <c r="BM1044" s="8"/>
      <c r="BN1044" s="8"/>
      <c r="BO1044" s="7"/>
      <c r="BP1044" s="5"/>
      <c r="BQ1044" s="5"/>
      <c r="BR1044" s="5"/>
      <c r="BS1044" s="5"/>
      <c r="BT1044" s="7"/>
      <c r="BU1044" s="7"/>
      <c r="BV1044" s="7"/>
      <c r="BW1044" s="7"/>
      <c r="BX1044" s="7"/>
      <c r="BY1044" s="7"/>
      <c r="BZ1044" s="7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8"/>
      <c r="CL1044" s="5"/>
      <c r="CM1044" s="5"/>
      <c r="CN1044" s="8"/>
      <c r="CO1044" s="5"/>
      <c r="CP1044" s="5"/>
      <c r="CQ1044" s="5"/>
      <c r="CR1044" s="8"/>
      <c r="CS1044" s="8"/>
      <c r="CT1044" s="8"/>
      <c r="CU1044" s="8"/>
      <c r="CV1044" s="8"/>
      <c r="CW1044" s="8"/>
      <c r="CX1044" s="8"/>
      <c r="CY1044" s="8"/>
      <c r="CZ1044" s="8"/>
      <c r="DA1044" s="8"/>
      <c r="DB1044" s="8"/>
      <c r="DC1044" s="8"/>
      <c r="DD1044" s="8"/>
      <c r="DE1044" s="8"/>
      <c r="DF1044" s="8"/>
      <c r="DG1044" s="8"/>
      <c r="DH1044" s="8"/>
      <c r="DI1044" s="8"/>
      <c r="DJ1044" s="8"/>
      <c r="DK1044" s="8"/>
      <c r="DL1044" s="8"/>
      <c r="DM1044" s="8"/>
      <c r="DN1044" s="8"/>
      <c r="DO1044" s="8"/>
      <c r="DP1044" s="8"/>
      <c r="DQ1044" s="8"/>
      <c r="DR1044" s="8"/>
      <c r="DS1044" s="8"/>
      <c r="DT1044" s="8"/>
      <c r="DU1044" s="8"/>
      <c r="DV1044" s="8"/>
      <c r="DW1044" s="8"/>
      <c r="DX1044" s="8"/>
      <c r="DY1044" s="8"/>
      <c r="DZ1044" s="8"/>
      <c r="EA1044" s="8"/>
      <c r="EB1044" s="8"/>
      <c r="EC1044" s="8"/>
      <c r="ED1044" s="8"/>
      <c r="EE1044" s="8"/>
      <c r="EF1044" s="8"/>
      <c r="EG1044" s="8"/>
      <c r="EH1044" s="8"/>
      <c r="EI1044" s="8"/>
      <c r="EJ1044" s="8"/>
      <c r="EK1044" s="8"/>
      <c r="EL1044" s="8"/>
      <c r="EM1044" s="8"/>
      <c r="EN1044" s="8"/>
      <c r="EO1044" s="8"/>
      <c r="EP1044" s="8"/>
      <c r="EQ1044" s="8"/>
      <c r="ER1044" s="8"/>
      <c r="ES1044" s="8"/>
      <c r="ET1044" s="8"/>
      <c r="EU1044" s="8"/>
      <c r="EV1044" s="8"/>
      <c r="EW1044" s="8"/>
      <c r="EX1044" s="8"/>
      <c r="EY1044" s="8"/>
      <c r="EZ1044" s="8"/>
      <c r="FA1044" s="8"/>
      <c r="FB1044" s="8"/>
      <c r="FC1044" s="8"/>
      <c r="FD1044" s="8"/>
      <c r="FE1044" s="8"/>
      <c r="FF1044" s="8"/>
      <c r="FG1044" s="8"/>
      <c r="FH1044" s="8"/>
      <c r="FI1044" s="8"/>
      <c r="FJ1044" s="8"/>
    </row>
    <row r="1045" spans="1:166" x14ac:dyDescent="0.25">
      <c r="A1045" t="s">
        <v>157</v>
      </c>
      <c r="C1045" s="6">
        <v>40273</v>
      </c>
      <c r="D1045" s="5">
        <v>8</v>
      </c>
      <c r="E1045" t="s">
        <v>208</v>
      </c>
      <c r="F1045" t="s">
        <v>14</v>
      </c>
      <c r="G1045" s="5">
        <v>107</v>
      </c>
      <c r="H1045" t="s">
        <v>115</v>
      </c>
      <c r="I1045" s="7">
        <v>7.1</v>
      </c>
      <c r="J1045">
        <v>750</v>
      </c>
      <c r="K1045" s="5">
        <f t="shared" si="16"/>
        <v>187.79342723004694</v>
      </c>
      <c r="L1045" s="5"/>
      <c r="M1045" s="8"/>
      <c r="N1045" s="8"/>
      <c r="O1045" s="8"/>
      <c r="P1045" s="8"/>
      <c r="Q1045" s="5"/>
      <c r="R1045" s="5"/>
      <c r="S1045" s="5"/>
      <c r="T1045" s="5"/>
      <c r="U1045" s="5">
        <v>107</v>
      </c>
      <c r="V1045" s="5"/>
      <c r="W1045" s="5"/>
      <c r="X1045" s="8"/>
      <c r="Y1045" s="8"/>
      <c r="Z1045" s="8"/>
      <c r="AA1045" s="8"/>
      <c r="AB1045" s="8"/>
      <c r="AC1045" s="5"/>
      <c r="AD1045" s="8"/>
      <c r="AE1045" s="8"/>
      <c r="AF1045" s="8"/>
      <c r="AG1045" s="8"/>
      <c r="AH1045" s="8"/>
      <c r="AI1045" s="8"/>
      <c r="AJ1045" s="5"/>
      <c r="AK1045" s="8"/>
      <c r="AL1045" s="8"/>
      <c r="AM1045" s="8"/>
      <c r="AN1045" s="8"/>
      <c r="AO1045" s="8"/>
      <c r="AP1045" s="8"/>
      <c r="AQ1045" s="9"/>
      <c r="AR1045" s="8"/>
      <c r="AS1045" s="8"/>
      <c r="AT1045" s="8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8"/>
      <c r="BJ1045" s="5"/>
      <c r="BK1045" s="5"/>
      <c r="BL1045" s="5"/>
      <c r="BM1045" s="8"/>
      <c r="BN1045" s="8"/>
      <c r="BO1045" s="7"/>
      <c r="BP1045" s="5"/>
      <c r="BQ1045" s="5"/>
      <c r="BR1045" s="5"/>
      <c r="BS1045" s="5"/>
      <c r="BT1045" s="7"/>
      <c r="BU1045" s="7"/>
      <c r="BV1045" s="7"/>
      <c r="BW1045" s="7"/>
      <c r="BX1045" s="7"/>
      <c r="BY1045" s="7"/>
      <c r="BZ1045" s="7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8"/>
      <c r="CL1045" s="5"/>
      <c r="CM1045" s="5"/>
      <c r="CN1045" s="8"/>
      <c r="CO1045" s="5"/>
      <c r="CP1045" s="5"/>
      <c r="CQ1045" s="5"/>
      <c r="CR1045" s="8"/>
      <c r="CS1045" s="8"/>
      <c r="CT1045" s="8"/>
      <c r="CU1045" s="8"/>
      <c r="CV1045" s="8"/>
      <c r="CW1045" s="8"/>
      <c r="CX1045" s="8"/>
      <c r="CY1045" s="8"/>
      <c r="CZ1045" s="8"/>
      <c r="DA1045" s="8"/>
      <c r="DB1045" s="8"/>
      <c r="DC1045" s="8"/>
      <c r="DD1045" s="8"/>
      <c r="DE1045" s="8"/>
      <c r="DF1045" s="8"/>
      <c r="DG1045" s="8"/>
      <c r="DH1045" s="8"/>
      <c r="DI1045" s="8"/>
      <c r="DJ1045" s="8"/>
      <c r="DK1045" s="8"/>
      <c r="DL1045" s="8"/>
      <c r="DM1045" s="8"/>
      <c r="DN1045" s="8"/>
      <c r="DO1045" s="8"/>
      <c r="DP1045" s="8"/>
      <c r="DQ1045" s="8"/>
      <c r="DR1045" s="8"/>
      <c r="DS1045" s="8"/>
      <c r="DT1045" s="8"/>
      <c r="DU1045" s="8"/>
      <c r="DV1045" s="8"/>
      <c r="DW1045" s="8"/>
      <c r="DX1045" s="8"/>
      <c r="DY1045" s="8"/>
      <c r="DZ1045" s="8"/>
      <c r="EA1045" s="8"/>
      <c r="EB1045" s="8"/>
      <c r="EC1045" s="8"/>
      <c r="ED1045" s="8"/>
      <c r="EE1045" s="8"/>
      <c r="EF1045" s="8"/>
      <c r="EG1045" s="8"/>
      <c r="EH1045" s="8"/>
      <c r="EI1045" s="8"/>
      <c r="EJ1045" s="8"/>
      <c r="EK1045" s="8"/>
      <c r="EL1045" s="8"/>
      <c r="EM1045" s="8"/>
      <c r="EN1045" s="8"/>
      <c r="EO1045" s="8"/>
      <c r="EP1045" s="8"/>
      <c r="EQ1045" s="8"/>
      <c r="ER1045" s="8"/>
      <c r="ES1045" s="8"/>
      <c r="ET1045" s="8"/>
      <c r="EU1045" s="8"/>
      <c r="EV1045" s="8"/>
      <c r="EW1045" s="8"/>
      <c r="EX1045" s="8"/>
      <c r="EY1045" s="8"/>
      <c r="EZ1045" s="8"/>
      <c r="FA1045" s="8"/>
      <c r="FB1045" s="8"/>
      <c r="FC1045" s="8"/>
      <c r="FD1045" s="8"/>
      <c r="FE1045" s="8"/>
      <c r="FF1045" s="8"/>
      <c r="FG1045" s="8"/>
      <c r="FH1045" s="8"/>
      <c r="FI1045" s="8"/>
      <c r="FJ1045" s="8"/>
    </row>
    <row r="1046" spans="1:166" x14ac:dyDescent="0.25">
      <c r="A1046" t="s">
        <v>157</v>
      </c>
      <c r="C1046" s="6">
        <v>40275</v>
      </c>
      <c r="D1046" s="5"/>
      <c r="E1046" s="6"/>
      <c r="F1046" s="14"/>
      <c r="G1046" s="5">
        <v>109</v>
      </c>
      <c r="H1046" t="s">
        <v>115</v>
      </c>
      <c r="I1046" s="7">
        <v>7.1</v>
      </c>
      <c r="J1046">
        <v>750</v>
      </c>
      <c r="K1046" s="5">
        <f t="shared" si="16"/>
        <v>187.79342723004694</v>
      </c>
      <c r="L1046" s="5"/>
      <c r="M1046" s="8"/>
      <c r="N1046" s="8"/>
      <c r="O1046" s="8"/>
      <c r="P1046" s="8"/>
      <c r="Q1046" s="5"/>
      <c r="R1046" s="5"/>
      <c r="S1046" s="5"/>
      <c r="T1046" s="5"/>
      <c r="U1046" s="5"/>
      <c r="V1046" s="5"/>
      <c r="W1046" s="5"/>
      <c r="X1046" s="8"/>
      <c r="Y1046" s="8"/>
      <c r="Z1046" s="8"/>
      <c r="AA1046" s="8"/>
      <c r="AB1046" s="8"/>
      <c r="AC1046" s="5">
        <v>460.86333837259963</v>
      </c>
      <c r="AD1046" s="8"/>
      <c r="AE1046" s="8"/>
      <c r="AF1046" s="8"/>
      <c r="AG1046" s="8"/>
      <c r="AH1046" s="8"/>
      <c r="AI1046" s="8"/>
      <c r="AJ1046" s="5">
        <v>235.04389575279316</v>
      </c>
      <c r="AK1046" s="8">
        <v>3.3742764294118963</v>
      </c>
      <c r="AL1046" s="8"/>
      <c r="AM1046" s="8"/>
      <c r="AN1046" s="8"/>
      <c r="AO1046" s="8"/>
      <c r="AP1046" s="8"/>
      <c r="AQ1046" s="9">
        <f>AK1046/AJ1046</f>
        <v>1.4355941551278504E-2</v>
      </c>
      <c r="AR1046" s="8"/>
      <c r="AS1046" s="8"/>
      <c r="AT1046" s="8"/>
      <c r="AU1046" s="5">
        <v>0</v>
      </c>
      <c r="AV1046" s="5"/>
      <c r="AW1046" s="5"/>
      <c r="AX1046" s="5"/>
      <c r="AY1046" s="5">
        <v>402.17612188410078</v>
      </c>
      <c r="AZ1046" s="5"/>
      <c r="BA1046" s="5"/>
      <c r="BB1046" s="5"/>
      <c r="BC1046" s="5"/>
      <c r="BD1046" s="5"/>
      <c r="BE1046" s="5"/>
      <c r="BF1046" s="5">
        <v>18.395661356923974</v>
      </c>
      <c r="BG1046" s="5">
        <v>32.19907221204285</v>
      </c>
      <c r="BH1046" s="5">
        <v>452.77085545306755</v>
      </c>
      <c r="BI1046" s="8"/>
      <c r="BJ1046" s="5"/>
      <c r="BK1046" s="5">
        <f>AC1046+AJ1046+BH1046</f>
        <v>1148.6780895784602</v>
      </c>
      <c r="BL1046" s="5"/>
      <c r="BM1046" s="8">
        <f>BH1046/BK1046</f>
        <v>0.39416687717898802</v>
      </c>
      <c r="BN1046" s="8"/>
      <c r="BO1046" s="7"/>
      <c r="BP1046" s="5"/>
      <c r="BQ1046" s="5"/>
      <c r="BR1046" s="5"/>
      <c r="BS1046" s="5"/>
      <c r="BT1046" s="7"/>
      <c r="BU1046" s="7"/>
      <c r="BV1046" s="7"/>
      <c r="BW1046" s="7"/>
      <c r="BX1046" s="8">
        <f>AC1046/BK1046</f>
        <v>0.40121191703214815</v>
      </c>
      <c r="BY1046" s="8">
        <f>AJ1046/BK1046</f>
        <v>0.20462120578886392</v>
      </c>
      <c r="BZ1046" s="8">
        <f>BH1046/BK1046</f>
        <v>0.39416687717898802</v>
      </c>
      <c r="CA1046" s="5">
        <v>76.675916301215892</v>
      </c>
      <c r="CB1046" s="5">
        <v>0</v>
      </c>
      <c r="CC1046" s="5">
        <v>65.798408399377763</v>
      </c>
      <c r="CD1046" s="5">
        <v>6.8906230953484107</v>
      </c>
      <c r="CE1046" s="5"/>
      <c r="CF1046" s="5"/>
      <c r="CG1046" s="5"/>
      <c r="CH1046" s="5"/>
      <c r="CI1046" s="5">
        <v>3.9868848064897149</v>
      </c>
      <c r="CJ1046" s="5"/>
      <c r="CK1046" s="8"/>
      <c r="CL1046" s="5"/>
      <c r="CM1046" s="5"/>
      <c r="CN1046" s="8"/>
      <c r="CO1046" s="5"/>
      <c r="CP1046" s="5"/>
      <c r="CQ1046" s="5"/>
      <c r="CR1046" s="8"/>
      <c r="CS1046" s="8"/>
      <c r="CT1046" s="8"/>
      <c r="CU1046" s="8"/>
      <c r="CV1046" s="8"/>
      <c r="CW1046" s="8"/>
      <c r="CX1046" s="8"/>
      <c r="CY1046" s="8"/>
      <c r="CZ1046" s="8"/>
      <c r="DA1046" s="8"/>
      <c r="DB1046" s="8"/>
      <c r="DC1046" s="8"/>
      <c r="DD1046" s="8"/>
      <c r="DE1046" s="8"/>
      <c r="DF1046" s="8"/>
      <c r="DG1046" s="8"/>
      <c r="DH1046" s="8"/>
      <c r="DI1046" s="8"/>
      <c r="DJ1046" s="8"/>
      <c r="DK1046" s="8"/>
      <c r="DL1046" s="8"/>
      <c r="DM1046" s="8"/>
      <c r="DN1046" s="8"/>
      <c r="DO1046" s="8"/>
      <c r="DP1046" s="8"/>
      <c r="DQ1046" s="8"/>
      <c r="DR1046" s="8"/>
      <c r="DS1046" s="8"/>
      <c r="DT1046" s="8"/>
      <c r="DU1046" s="8"/>
      <c r="DV1046" s="8"/>
      <c r="DW1046" s="8"/>
      <c r="DX1046" s="8"/>
      <c r="DY1046" s="8"/>
      <c r="DZ1046" s="8"/>
      <c r="EA1046" s="8"/>
      <c r="EB1046" s="8"/>
      <c r="EC1046" s="8"/>
      <c r="ED1046" s="8"/>
      <c r="EE1046" s="8"/>
      <c r="EF1046" s="8"/>
      <c r="EG1046" s="8"/>
      <c r="EH1046" s="8"/>
      <c r="EI1046" s="8"/>
      <c r="EJ1046" s="8"/>
      <c r="EK1046" s="8"/>
      <c r="EL1046" s="8"/>
      <c r="EM1046" s="8"/>
      <c r="EN1046" s="8"/>
      <c r="EO1046" s="8"/>
      <c r="EP1046" s="8"/>
      <c r="EQ1046" s="8"/>
      <c r="ER1046" s="8"/>
      <c r="ES1046" s="8"/>
      <c r="ET1046" s="8"/>
      <c r="EU1046" s="8"/>
      <c r="EV1046" s="8"/>
      <c r="EW1046" s="8"/>
      <c r="EX1046" s="8"/>
      <c r="EY1046" s="8"/>
      <c r="EZ1046" s="8"/>
      <c r="FA1046" s="8"/>
      <c r="FB1046" s="8"/>
      <c r="FC1046" s="8"/>
      <c r="FD1046" s="8"/>
      <c r="FE1046" s="8"/>
      <c r="FF1046" s="8"/>
      <c r="FG1046" s="8"/>
      <c r="FH1046" s="8"/>
      <c r="FI1046" s="8"/>
      <c r="FJ1046" s="8"/>
    </row>
    <row r="1047" spans="1:166" x14ac:dyDescent="0.25">
      <c r="A1047" t="s">
        <v>157</v>
      </c>
      <c r="C1047" s="6">
        <v>40280</v>
      </c>
      <c r="D1047" s="5"/>
      <c r="E1047" s="6"/>
      <c r="G1047" s="5">
        <v>114</v>
      </c>
      <c r="H1047" t="s">
        <v>115</v>
      </c>
      <c r="I1047" s="7">
        <v>7.1</v>
      </c>
      <c r="J1047">
        <v>750</v>
      </c>
      <c r="K1047" s="5">
        <f t="shared" si="16"/>
        <v>187.79342723004694</v>
      </c>
      <c r="L1047" s="5"/>
      <c r="M1047" s="8"/>
      <c r="N1047" s="7">
        <v>22.9</v>
      </c>
      <c r="O1047" s="7"/>
      <c r="P1047" s="7"/>
      <c r="Q1047" s="5"/>
      <c r="R1047" s="5"/>
      <c r="S1047" s="5"/>
      <c r="T1047" s="5"/>
      <c r="U1047" s="5"/>
      <c r="V1047" s="5"/>
      <c r="W1047" s="5"/>
      <c r="X1047" s="8"/>
      <c r="Y1047" s="8"/>
      <c r="Z1047" s="8"/>
      <c r="AA1047" s="8"/>
      <c r="AB1047" s="8"/>
      <c r="AC1047" s="5"/>
      <c r="AD1047" s="8"/>
      <c r="AE1047" s="8"/>
      <c r="AF1047" s="8"/>
      <c r="AG1047" s="8"/>
      <c r="AH1047" s="8"/>
      <c r="AI1047" s="8"/>
      <c r="AJ1047" s="5"/>
      <c r="AK1047" s="8"/>
      <c r="AL1047" s="8"/>
      <c r="AM1047" s="8"/>
      <c r="AN1047" s="8"/>
      <c r="AO1047" s="8"/>
      <c r="AP1047" s="8"/>
      <c r="AQ1047" s="9"/>
      <c r="AR1047" s="8"/>
      <c r="AS1047" s="8"/>
      <c r="AT1047" s="8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8"/>
      <c r="BJ1047" s="5"/>
      <c r="BK1047" s="5"/>
      <c r="BL1047" s="5"/>
      <c r="BM1047" s="8"/>
      <c r="BN1047" s="8"/>
      <c r="BO1047" s="7"/>
      <c r="BP1047" s="5"/>
      <c r="BQ1047" s="5"/>
      <c r="BR1047" s="5"/>
      <c r="BS1047" s="5"/>
      <c r="BT1047" s="7"/>
      <c r="BU1047" s="7"/>
      <c r="BV1047" s="7"/>
      <c r="BW1047" s="7"/>
      <c r="BX1047" s="7"/>
      <c r="BY1047" s="7"/>
      <c r="BZ1047" s="7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8"/>
      <c r="CL1047" s="5"/>
      <c r="CM1047" s="5"/>
      <c r="CN1047" s="8"/>
      <c r="CO1047" s="5"/>
      <c r="CP1047" s="5"/>
      <c r="CQ1047" s="5"/>
      <c r="CR1047" s="8"/>
      <c r="CS1047" s="8"/>
      <c r="CT1047" s="8"/>
      <c r="CU1047" s="8"/>
      <c r="CV1047" s="8"/>
      <c r="CW1047" s="8"/>
      <c r="CX1047" s="8"/>
      <c r="CY1047" s="8"/>
      <c r="CZ1047" s="8"/>
      <c r="DA1047" s="8"/>
      <c r="DB1047" s="8"/>
      <c r="DC1047" s="8"/>
      <c r="DD1047" s="8"/>
      <c r="DE1047" s="8"/>
      <c r="DF1047" s="8"/>
      <c r="DG1047" s="8"/>
      <c r="DH1047" s="8"/>
      <c r="DI1047" s="8"/>
      <c r="DJ1047" s="8"/>
      <c r="DK1047" s="8"/>
      <c r="DL1047" s="8"/>
      <c r="DM1047" s="8"/>
      <c r="DN1047" s="8"/>
      <c r="DO1047" s="8"/>
      <c r="DP1047" s="8"/>
      <c r="DQ1047" s="8"/>
      <c r="DR1047" s="8"/>
      <c r="DS1047" s="8"/>
      <c r="DT1047" s="8"/>
      <c r="DU1047" s="8"/>
      <c r="DV1047" s="8"/>
      <c r="DW1047" s="8"/>
      <c r="DX1047" s="8"/>
      <c r="DY1047" s="8"/>
      <c r="DZ1047" s="8"/>
      <c r="EA1047" s="8"/>
      <c r="EB1047" s="8"/>
      <c r="EC1047" s="8"/>
      <c r="ED1047" s="8"/>
      <c r="EE1047" s="8"/>
      <c r="EF1047" s="8"/>
      <c r="EG1047" s="8"/>
      <c r="EH1047" s="8"/>
      <c r="EI1047" s="8"/>
      <c r="EJ1047" s="8"/>
      <c r="EK1047" s="8"/>
      <c r="EL1047" s="8"/>
      <c r="EM1047" s="8"/>
      <c r="EN1047" s="8"/>
      <c r="EO1047" s="8"/>
      <c r="EP1047" s="8"/>
      <c r="EQ1047" s="8"/>
      <c r="ER1047" s="8"/>
      <c r="ES1047" s="8"/>
      <c r="ET1047" s="8"/>
      <c r="EU1047" s="8"/>
      <c r="EV1047" s="8"/>
      <c r="EW1047" s="8"/>
      <c r="EX1047" s="8"/>
      <c r="EY1047" s="8"/>
      <c r="EZ1047" s="8"/>
      <c r="FA1047" s="8"/>
      <c r="FB1047" s="8"/>
      <c r="FC1047" s="8"/>
      <c r="FD1047" s="8"/>
      <c r="FE1047" s="8"/>
      <c r="FF1047" s="8"/>
      <c r="FG1047" s="8"/>
      <c r="FH1047" s="8"/>
      <c r="FI1047" s="8"/>
      <c r="FJ1047" s="8"/>
    </row>
    <row r="1048" spans="1:166" x14ac:dyDescent="0.25">
      <c r="A1048" t="s">
        <v>157</v>
      </c>
      <c r="C1048" s="6">
        <v>40284</v>
      </c>
      <c r="D1048" s="5"/>
      <c r="E1048" s="6"/>
      <c r="G1048" s="5">
        <v>118</v>
      </c>
      <c r="H1048" t="s">
        <v>115</v>
      </c>
      <c r="I1048" s="7">
        <v>7.1</v>
      </c>
      <c r="J1048">
        <v>750</v>
      </c>
      <c r="K1048" s="5">
        <f t="shared" si="16"/>
        <v>187.79342723004694</v>
      </c>
      <c r="L1048" s="5"/>
      <c r="M1048" s="8"/>
      <c r="N1048" s="8"/>
      <c r="O1048" s="8"/>
      <c r="P1048" s="8"/>
      <c r="Q1048" s="5"/>
      <c r="R1048" s="5"/>
      <c r="S1048" s="5"/>
      <c r="T1048" s="5"/>
      <c r="U1048" s="5"/>
      <c r="V1048" s="5"/>
      <c r="W1048" s="5"/>
      <c r="X1048" s="8"/>
      <c r="Y1048" s="8"/>
      <c r="Z1048" s="8"/>
      <c r="AA1048" s="8"/>
      <c r="AB1048" s="8"/>
      <c r="AC1048" s="5"/>
      <c r="AD1048" s="8"/>
      <c r="AE1048" s="8"/>
      <c r="AF1048" s="8"/>
      <c r="AG1048" s="8"/>
      <c r="AH1048" s="8"/>
      <c r="AI1048" s="8"/>
      <c r="AJ1048" s="5"/>
      <c r="AK1048" s="8"/>
      <c r="AL1048" s="8"/>
      <c r="AM1048" s="8"/>
      <c r="AN1048" s="8"/>
      <c r="AO1048" s="8"/>
      <c r="AP1048" s="8"/>
      <c r="AQ1048" s="9"/>
      <c r="AR1048" s="8"/>
      <c r="AS1048" s="8"/>
      <c r="AT1048" s="8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8"/>
      <c r="BJ1048" s="5"/>
      <c r="BK1048" s="5"/>
      <c r="BL1048" s="5"/>
      <c r="BM1048" s="8"/>
      <c r="BN1048" s="8"/>
      <c r="BO1048" s="7"/>
      <c r="BP1048" s="5"/>
      <c r="BQ1048" s="5"/>
      <c r="BR1048" s="5"/>
      <c r="BS1048" s="5"/>
      <c r="BT1048" s="7"/>
      <c r="BU1048" s="7"/>
      <c r="BV1048" s="7"/>
      <c r="BW1048" s="7"/>
      <c r="BX1048" s="7"/>
      <c r="BY1048" s="7"/>
      <c r="BZ1048" s="7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>
        <v>8.429086163361422</v>
      </c>
      <c r="CK1048" s="8">
        <v>4.3134095634095635</v>
      </c>
      <c r="CL1048" s="5"/>
      <c r="CM1048" s="5"/>
      <c r="CN1048" s="8"/>
      <c r="CO1048" s="5"/>
      <c r="CP1048" s="5"/>
      <c r="CQ1048" s="5"/>
      <c r="CR1048" s="8"/>
      <c r="CS1048" s="8"/>
      <c r="CT1048" s="8"/>
      <c r="CU1048" s="8"/>
      <c r="CV1048" s="8"/>
      <c r="CW1048" s="8"/>
      <c r="CX1048" s="8"/>
      <c r="CY1048" s="8"/>
      <c r="CZ1048" s="8"/>
      <c r="DA1048" s="8"/>
      <c r="DB1048" s="8"/>
      <c r="DC1048" s="8"/>
      <c r="DD1048" s="8"/>
      <c r="DE1048" s="8"/>
      <c r="DF1048" s="8"/>
      <c r="DG1048" s="8"/>
      <c r="DH1048" s="8"/>
      <c r="DI1048" s="8"/>
      <c r="DJ1048" s="8"/>
      <c r="DK1048" s="8"/>
      <c r="DL1048" s="8"/>
      <c r="DM1048" s="8"/>
      <c r="DN1048" s="8"/>
      <c r="DO1048" s="8"/>
      <c r="DP1048" s="8"/>
      <c r="DQ1048" s="8"/>
      <c r="DR1048" s="8"/>
      <c r="DS1048" s="8"/>
      <c r="DT1048" s="8"/>
      <c r="DU1048" s="8"/>
      <c r="DV1048" s="8"/>
      <c r="DW1048" s="8"/>
      <c r="DX1048" s="8"/>
      <c r="DY1048" s="8"/>
      <c r="DZ1048" s="8"/>
      <c r="EA1048" s="8"/>
      <c r="EB1048" s="8"/>
      <c r="EC1048" s="8"/>
      <c r="ED1048" s="8"/>
      <c r="EE1048" s="8"/>
      <c r="EF1048" s="8"/>
      <c r="EG1048" s="8"/>
      <c r="EH1048" s="8"/>
      <c r="EI1048" s="8"/>
      <c r="EJ1048" s="8"/>
      <c r="EK1048" s="8"/>
      <c r="EL1048" s="8"/>
      <c r="EM1048" s="8"/>
      <c r="EN1048" s="8"/>
      <c r="EO1048" s="8"/>
      <c r="EP1048" s="8"/>
      <c r="EQ1048" s="8"/>
      <c r="ER1048" s="8"/>
      <c r="ES1048" s="8"/>
      <c r="ET1048" s="8"/>
      <c r="EU1048" s="8"/>
      <c r="EV1048" s="8"/>
      <c r="EW1048" s="8"/>
      <c r="EX1048" s="8"/>
      <c r="EY1048" s="8"/>
      <c r="EZ1048" s="8"/>
      <c r="FA1048" s="8"/>
      <c r="FB1048" s="8"/>
      <c r="FC1048" s="8"/>
      <c r="FD1048" s="8"/>
      <c r="FE1048" s="8"/>
      <c r="FF1048" s="8"/>
      <c r="FG1048" s="8"/>
      <c r="FH1048" s="8"/>
      <c r="FI1048" s="8"/>
      <c r="FJ1048" s="8"/>
    </row>
    <row r="1049" spans="1:166" x14ac:dyDescent="0.25">
      <c r="A1049" t="s">
        <v>157</v>
      </c>
      <c r="C1049" s="6">
        <v>40290</v>
      </c>
      <c r="D1049" s="5"/>
      <c r="E1049" s="6"/>
      <c r="G1049" s="5">
        <v>124</v>
      </c>
      <c r="H1049" t="s">
        <v>115</v>
      </c>
      <c r="I1049" s="7">
        <v>7.1</v>
      </c>
      <c r="J1049">
        <v>750</v>
      </c>
      <c r="K1049" s="5">
        <f t="shared" si="16"/>
        <v>187.79342723004694</v>
      </c>
      <c r="L1049" s="5"/>
      <c r="M1049" s="8"/>
      <c r="N1049" s="8"/>
      <c r="O1049" s="8"/>
      <c r="P1049" s="8"/>
      <c r="Q1049" s="5"/>
      <c r="R1049" s="5"/>
      <c r="S1049" s="5"/>
      <c r="T1049" s="5"/>
      <c r="U1049" s="5"/>
      <c r="V1049" s="5"/>
      <c r="W1049" s="5"/>
      <c r="X1049" s="8"/>
      <c r="Y1049" s="8"/>
      <c r="Z1049" s="8"/>
      <c r="AA1049" s="8"/>
      <c r="AB1049" s="8"/>
      <c r="AC1049" s="5"/>
      <c r="AD1049" s="8"/>
      <c r="AE1049" s="8"/>
      <c r="AF1049" s="8"/>
      <c r="AG1049" s="8"/>
      <c r="AH1049" s="8"/>
      <c r="AI1049" s="8"/>
      <c r="AJ1049" s="5"/>
      <c r="AK1049" s="8"/>
      <c r="AL1049" s="8"/>
      <c r="AM1049" s="8"/>
      <c r="AN1049" s="8"/>
      <c r="AO1049" s="8"/>
      <c r="AP1049" s="8"/>
      <c r="AQ1049" s="9"/>
      <c r="AR1049" s="8"/>
      <c r="AS1049" s="8"/>
      <c r="AT1049" s="8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8"/>
      <c r="BJ1049" s="5"/>
      <c r="BK1049" s="5"/>
      <c r="BL1049" s="5"/>
      <c r="BM1049" s="8"/>
      <c r="BN1049" s="8"/>
      <c r="BO1049" s="7"/>
      <c r="BP1049" s="5"/>
      <c r="BQ1049" s="5"/>
      <c r="BR1049" s="5"/>
      <c r="BS1049" s="5"/>
      <c r="BT1049" s="7"/>
      <c r="BU1049" s="7"/>
      <c r="BV1049" s="7"/>
      <c r="BW1049" s="7"/>
      <c r="BX1049" s="7"/>
      <c r="BY1049" s="7"/>
      <c r="BZ1049" s="7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>
        <v>14.287740800635515</v>
      </c>
      <c r="CK1049" s="8">
        <v>4.8210714285714289</v>
      </c>
      <c r="CL1049" s="5"/>
      <c r="CM1049" s="5"/>
      <c r="CN1049" s="8"/>
      <c r="CO1049" s="5"/>
      <c r="CP1049" s="5"/>
      <c r="CQ1049" s="5"/>
      <c r="CR1049" s="8"/>
      <c r="CS1049" s="8"/>
      <c r="CT1049" s="8"/>
      <c r="CU1049" s="8"/>
      <c r="CV1049" s="8"/>
      <c r="CW1049" s="8"/>
      <c r="CX1049" s="8"/>
      <c r="CY1049" s="8"/>
      <c r="CZ1049" s="8"/>
      <c r="DA1049" s="8"/>
      <c r="DB1049" s="8"/>
      <c r="DC1049" s="8"/>
      <c r="DD1049" s="8"/>
      <c r="DE1049" s="8"/>
      <c r="DF1049" s="8"/>
      <c r="DG1049" s="8"/>
      <c r="DH1049" s="8"/>
      <c r="DI1049" s="8"/>
      <c r="DJ1049" s="8"/>
      <c r="DK1049" s="8"/>
      <c r="DL1049" s="8"/>
      <c r="DM1049" s="8"/>
      <c r="DN1049" s="8"/>
      <c r="DO1049" s="8"/>
      <c r="DP1049" s="8"/>
      <c r="DQ1049" s="8"/>
      <c r="DR1049" s="8"/>
      <c r="DS1049" s="8"/>
      <c r="DT1049" s="8"/>
      <c r="DU1049" s="8"/>
      <c r="DV1049" s="8"/>
      <c r="DW1049" s="8"/>
      <c r="DX1049" s="8"/>
      <c r="DY1049" s="8"/>
      <c r="DZ1049" s="8"/>
      <c r="EA1049" s="8"/>
      <c r="EB1049" s="8"/>
      <c r="EC1049" s="8"/>
      <c r="ED1049" s="8"/>
      <c r="EE1049" s="8"/>
      <c r="EF1049" s="8"/>
      <c r="EG1049" s="8"/>
      <c r="EH1049" s="8"/>
      <c r="EI1049" s="8"/>
      <c r="EJ1049" s="8"/>
      <c r="EK1049" s="8"/>
      <c r="EL1049" s="8"/>
      <c r="EM1049" s="8"/>
      <c r="EN1049" s="8"/>
      <c r="EO1049" s="8"/>
      <c r="EP1049" s="8"/>
      <c r="EQ1049" s="8"/>
      <c r="ER1049" s="8"/>
      <c r="ES1049" s="8"/>
      <c r="ET1049" s="8"/>
      <c r="EU1049" s="8"/>
      <c r="EV1049" s="8"/>
      <c r="EW1049" s="8"/>
      <c r="EX1049" s="8"/>
      <c r="EY1049" s="8"/>
      <c r="EZ1049" s="8"/>
      <c r="FA1049" s="8"/>
      <c r="FB1049" s="8"/>
      <c r="FC1049" s="8"/>
      <c r="FD1049" s="8"/>
      <c r="FE1049" s="8"/>
      <c r="FF1049" s="8"/>
      <c r="FG1049" s="8"/>
      <c r="FH1049" s="8"/>
      <c r="FI1049" s="8"/>
      <c r="FJ1049" s="8"/>
    </row>
    <row r="1050" spans="1:166" x14ac:dyDescent="0.25">
      <c r="A1050" t="s">
        <v>157</v>
      </c>
      <c r="C1050" s="6">
        <v>40293</v>
      </c>
      <c r="D1050" s="5">
        <v>9</v>
      </c>
      <c r="E1050" s="6" t="s">
        <v>207</v>
      </c>
      <c r="F1050" t="s">
        <v>15</v>
      </c>
      <c r="G1050" s="5">
        <v>127</v>
      </c>
      <c r="H1050" t="s">
        <v>115</v>
      </c>
      <c r="I1050" s="7">
        <v>7.1</v>
      </c>
      <c r="J1050">
        <v>750</v>
      </c>
      <c r="K1050" s="5">
        <f t="shared" si="16"/>
        <v>187.79342723004694</v>
      </c>
      <c r="L1050" s="5"/>
      <c r="M1050" s="8"/>
      <c r="N1050" s="8"/>
      <c r="O1050" s="8"/>
      <c r="P1050" s="8"/>
      <c r="Q1050" s="5"/>
      <c r="R1050" s="5"/>
      <c r="S1050" s="5"/>
      <c r="T1050" s="5"/>
      <c r="U1050" s="5"/>
      <c r="V1050" s="5">
        <v>127</v>
      </c>
      <c r="W1050" s="5"/>
      <c r="X1050" s="8"/>
      <c r="Y1050" s="8"/>
      <c r="Z1050" s="8"/>
      <c r="AA1050" s="8"/>
      <c r="AB1050" s="8"/>
      <c r="AC1050" s="5"/>
      <c r="AD1050" s="8"/>
      <c r="AE1050" s="8"/>
      <c r="AF1050" s="8"/>
      <c r="AG1050" s="8"/>
      <c r="AH1050" s="8"/>
      <c r="AI1050" s="8"/>
      <c r="AJ1050" s="5"/>
      <c r="AK1050" s="8"/>
      <c r="AL1050" s="8"/>
      <c r="AM1050" s="8"/>
      <c r="AN1050" s="8"/>
      <c r="AO1050" s="8"/>
      <c r="AP1050" s="8"/>
      <c r="AQ1050" s="9"/>
      <c r="AR1050" s="8"/>
      <c r="AS1050" s="8"/>
      <c r="AT1050" s="8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8"/>
      <c r="BJ1050" s="5"/>
      <c r="BK1050" s="5"/>
      <c r="BL1050" s="5"/>
      <c r="BM1050" s="8"/>
      <c r="BN1050" s="8"/>
      <c r="BO1050" s="7"/>
      <c r="BP1050" s="5"/>
      <c r="BQ1050" s="5"/>
      <c r="BR1050" s="5"/>
      <c r="BS1050" s="5"/>
      <c r="BT1050" s="7"/>
      <c r="BU1050" s="7"/>
      <c r="BV1050" s="7"/>
      <c r="BW1050" s="7"/>
      <c r="BX1050" s="7"/>
      <c r="BY1050" s="7"/>
      <c r="BZ1050" s="7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8"/>
      <c r="CL1050" s="5"/>
      <c r="CM1050" s="5"/>
      <c r="CN1050" s="8"/>
      <c r="CO1050" s="5"/>
      <c r="CP1050" s="5"/>
      <c r="CQ1050" s="5"/>
      <c r="CR1050" s="8"/>
      <c r="CS1050" s="8"/>
      <c r="CT1050" s="8"/>
      <c r="CU1050" s="8"/>
      <c r="CV1050" s="8"/>
      <c r="CW1050" s="8"/>
      <c r="CX1050" s="8"/>
      <c r="CY1050" s="8"/>
      <c r="CZ1050" s="8"/>
      <c r="DA1050" s="8"/>
      <c r="DB1050" s="8"/>
      <c r="DC1050" s="8"/>
      <c r="DD1050" s="8"/>
      <c r="DE1050" s="8"/>
      <c r="DF1050" s="8"/>
      <c r="DG1050" s="8"/>
      <c r="DH1050" s="8"/>
      <c r="DI1050" s="8"/>
      <c r="DJ1050" s="8"/>
      <c r="DK1050" s="8"/>
      <c r="DL1050" s="8"/>
      <c r="DM1050" s="8"/>
      <c r="DN1050" s="8"/>
      <c r="DO1050" s="8"/>
      <c r="DP1050" s="8"/>
      <c r="DQ1050" s="8"/>
      <c r="DR1050" s="8"/>
      <c r="DS1050" s="8"/>
      <c r="DT1050" s="8"/>
      <c r="DU1050" s="8"/>
      <c r="DV1050" s="8"/>
      <c r="DW1050" s="8"/>
      <c r="DX1050" s="8"/>
      <c r="DY1050" s="8"/>
      <c r="DZ1050" s="8"/>
      <c r="EA1050" s="8"/>
      <c r="EB1050" s="8"/>
      <c r="EC1050" s="8"/>
      <c r="ED1050" s="8"/>
      <c r="EE1050" s="8"/>
      <c r="EF1050" s="8"/>
      <c r="EG1050" s="8"/>
      <c r="EH1050" s="8"/>
      <c r="EI1050" s="8"/>
      <c r="EJ1050" s="8"/>
      <c r="EK1050" s="8"/>
      <c r="EL1050" s="8"/>
      <c r="EM1050" s="8"/>
      <c r="EN1050" s="8"/>
      <c r="EO1050" s="8"/>
      <c r="EP1050" s="8"/>
      <c r="EQ1050" s="8"/>
      <c r="ER1050" s="8"/>
      <c r="ES1050" s="8"/>
      <c r="ET1050" s="8"/>
      <c r="EU1050" s="8"/>
      <c r="EV1050" s="8"/>
      <c r="EW1050" s="8"/>
      <c r="EX1050" s="8"/>
      <c r="EY1050" s="8"/>
      <c r="EZ1050" s="8"/>
      <c r="FA1050" s="8"/>
      <c r="FB1050" s="8"/>
      <c r="FC1050" s="8"/>
      <c r="FD1050" s="8"/>
      <c r="FE1050" s="8"/>
      <c r="FF1050" s="8"/>
      <c r="FG1050" s="8"/>
      <c r="FH1050" s="8"/>
      <c r="FI1050" s="8"/>
      <c r="FJ1050" s="8"/>
    </row>
    <row r="1051" spans="1:166" x14ac:dyDescent="0.25">
      <c r="A1051" t="s">
        <v>157</v>
      </c>
      <c r="C1051" s="6">
        <v>40298</v>
      </c>
      <c r="D1051" s="5"/>
      <c r="E1051" s="6"/>
      <c r="G1051" s="5">
        <v>132</v>
      </c>
      <c r="H1051" t="s">
        <v>115</v>
      </c>
      <c r="I1051" s="7">
        <v>7.1</v>
      </c>
      <c r="J1051">
        <v>750</v>
      </c>
      <c r="K1051" s="5">
        <f t="shared" si="16"/>
        <v>187.79342723004694</v>
      </c>
      <c r="L1051" s="5"/>
      <c r="M1051" s="8"/>
      <c r="N1051" s="8"/>
      <c r="O1051" s="8"/>
      <c r="P1051" s="8"/>
      <c r="Q1051" s="5"/>
      <c r="R1051" s="5"/>
      <c r="S1051" s="5"/>
      <c r="T1051" s="5"/>
      <c r="U1051" s="5"/>
      <c r="V1051" s="5"/>
      <c r="W1051" s="5"/>
      <c r="X1051" s="8"/>
      <c r="Y1051" s="8"/>
      <c r="Z1051" s="8"/>
      <c r="AA1051" s="8"/>
      <c r="AB1051" s="8"/>
      <c r="AC1051" s="5"/>
      <c r="AD1051" s="8"/>
      <c r="AE1051" s="8"/>
      <c r="AF1051" s="8"/>
      <c r="AG1051" s="8"/>
      <c r="AH1051" s="8"/>
      <c r="AI1051" s="8"/>
      <c r="AJ1051" s="5"/>
      <c r="AK1051" s="8"/>
      <c r="AL1051" s="8"/>
      <c r="AM1051" s="8"/>
      <c r="AN1051" s="8"/>
      <c r="AO1051" s="8"/>
      <c r="AP1051" s="8"/>
      <c r="AQ1051" s="9"/>
      <c r="AR1051" s="8"/>
      <c r="AS1051" s="8"/>
      <c r="AT1051" s="8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8"/>
      <c r="BJ1051" s="5"/>
      <c r="BK1051" s="5"/>
      <c r="BL1051" s="5"/>
      <c r="BM1051" s="8"/>
      <c r="BN1051" s="8"/>
      <c r="BO1051" s="7"/>
      <c r="BP1051" s="5"/>
      <c r="BQ1051" s="5"/>
      <c r="BR1051" s="5"/>
      <c r="BS1051" s="5"/>
      <c r="BT1051" s="7"/>
      <c r="BU1051" s="7"/>
      <c r="BV1051" s="7"/>
      <c r="BW1051" s="7"/>
      <c r="BX1051" s="7"/>
      <c r="BY1051" s="7"/>
      <c r="BZ1051" s="7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>
        <v>43.705847306153714</v>
      </c>
      <c r="CK1051" s="8">
        <v>5.0955466027874561</v>
      </c>
      <c r="CL1051" s="5"/>
      <c r="CM1051" s="5"/>
      <c r="CN1051" s="8"/>
      <c r="CO1051" s="5"/>
      <c r="CP1051" s="5"/>
      <c r="CQ1051" s="5"/>
      <c r="CR1051" s="8"/>
      <c r="CS1051" s="8"/>
      <c r="CT1051" s="8"/>
      <c r="CU1051" s="8"/>
      <c r="CV1051" s="8"/>
      <c r="CW1051" s="8"/>
      <c r="CX1051" s="8"/>
      <c r="CY1051" s="8"/>
      <c r="CZ1051" s="8"/>
      <c r="DA1051" s="8"/>
      <c r="DB1051" s="8"/>
      <c r="DC1051" s="8"/>
      <c r="DD1051" s="8"/>
      <c r="DE1051" s="8"/>
      <c r="DF1051" s="8"/>
      <c r="DG1051" s="8"/>
      <c r="DH1051" s="8"/>
      <c r="DI1051" s="8"/>
      <c r="DJ1051" s="8"/>
      <c r="DK1051" s="8"/>
      <c r="DL1051" s="8"/>
      <c r="DM1051" s="8"/>
      <c r="DN1051" s="8"/>
      <c r="DO1051" s="8"/>
      <c r="DP1051" s="8"/>
      <c r="DQ1051" s="8"/>
      <c r="DR1051" s="8"/>
      <c r="DS1051" s="8"/>
      <c r="DT1051" s="8"/>
      <c r="DU1051" s="8"/>
      <c r="DV1051" s="8"/>
      <c r="DW1051" s="8"/>
      <c r="DX1051" s="8"/>
      <c r="DY1051" s="8"/>
      <c r="DZ1051" s="8"/>
      <c r="EA1051" s="8"/>
      <c r="EB1051" s="8"/>
      <c r="EC1051" s="8"/>
      <c r="ED1051" s="8"/>
      <c r="EE1051" s="8"/>
      <c r="EF1051" s="8"/>
      <c r="EG1051" s="8"/>
      <c r="EH1051" s="8"/>
      <c r="EI1051" s="8"/>
      <c r="EJ1051" s="8"/>
      <c r="EK1051" s="8"/>
      <c r="EL1051" s="8"/>
      <c r="EM1051" s="8"/>
      <c r="EN1051" s="8"/>
      <c r="EO1051" s="8"/>
      <c r="EP1051" s="8"/>
      <c r="EQ1051" s="8"/>
      <c r="ER1051" s="8"/>
      <c r="ES1051" s="8"/>
      <c r="ET1051" s="8"/>
      <c r="EU1051" s="8"/>
      <c r="EV1051" s="8"/>
      <c r="EW1051" s="8"/>
      <c r="EX1051" s="8"/>
      <c r="EY1051" s="8"/>
      <c r="EZ1051" s="8"/>
      <c r="FA1051" s="8"/>
      <c r="FB1051" s="8"/>
      <c r="FC1051" s="8"/>
      <c r="FD1051" s="8"/>
      <c r="FE1051" s="8"/>
      <c r="FF1051" s="8"/>
      <c r="FG1051" s="8"/>
      <c r="FH1051" s="8"/>
      <c r="FI1051" s="8"/>
      <c r="FJ1051" s="8"/>
    </row>
    <row r="1052" spans="1:166" x14ac:dyDescent="0.25">
      <c r="A1052" t="s">
        <v>157</v>
      </c>
      <c r="C1052" s="6">
        <v>40302</v>
      </c>
      <c r="D1052" s="5"/>
      <c r="E1052" s="6"/>
      <c r="F1052" s="14"/>
      <c r="G1052" s="5">
        <v>136</v>
      </c>
      <c r="H1052" t="s">
        <v>115</v>
      </c>
      <c r="I1052" s="7">
        <v>7.1</v>
      </c>
      <c r="J1052">
        <v>750</v>
      </c>
      <c r="K1052" s="5">
        <f t="shared" si="16"/>
        <v>187.79342723004694</v>
      </c>
      <c r="L1052" s="5"/>
      <c r="M1052" s="8"/>
      <c r="N1052" s="8"/>
      <c r="O1052" s="8"/>
      <c r="P1052" s="8"/>
      <c r="Q1052" s="5"/>
      <c r="R1052" s="5"/>
      <c r="S1052" s="5"/>
      <c r="T1052" s="5"/>
      <c r="U1052" s="5"/>
      <c r="V1052" s="5"/>
      <c r="W1052" s="5"/>
      <c r="X1052" s="8"/>
      <c r="Y1052" s="8"/>
      <c r="Z1052" s="8"/>
      <c r="AA1052" s="8"/>
      <c r="AB1052" s="8"/>
      <c r="AC1052" s="5">
        <v>542.3744553150824</v>
      </c>
      <c r="AD1052" s="8"/>
      <c r="AE1052" s="8"/>
      <c r="AF1052" s="8"/>
      <c r="AG1052" s="8"/>
      <c r="AH1052" s="8"/>
      <c r="AI1052" s="8"/>
      <c r="AJ1052" s="5">
        <v>249.78945914602377</v>
      </c>
      <c r="AK1052" s="8"/>
      <c r="AL1052" s="8"/>
      <c r="AM1052" s="8"/>
      <c r="AN1052" s="8"/>
      <c r="AO1052" s="8"/>
      <c r="AP1052" s="8"/>
      <c r="AQ1052" s="9"/>
      <c r="AR1052" s="8"/>
      <c r="AS1052" s="8"/>
      <c r="AT1052" s="8"/>
      <c r="AU1052" s="5">
        <v>0</v>
      </c>
      <c r="AV1052" s="5"/>
      <c r="AW1052" s="5"/>
      <c r="AX1052" s="5"/>
      <c r="AY1052" s="5">
        <v>290.2921128768287</v>
      </c>
      <c r="AZ1052" s="5"/>
      <c r="BA1052" s="5"/>
      <c r="BB1052" s="5"/>
      <c r="BC1052" s="5"/>
      <c r="BD1052" s="5"/>
      <c r="BE1052" s="5"/>
      <c r="BF1052" s="5">
        <v>56.735401138141114</v>
      </c>
      <c r="BG1052" s="5">
        <v>342.82960404834517</v>
      </c>
      <c r="BH1052" s="5">
        <v>689.85711806331494</v>
      </c>
      <c r="BI1052" s="8"/>
      <c r="BJ1052" s="5"/>
      <c r="BK1052" s="5">
        <f>AC1052+AJ1052+BH1052</f>
        <v>1482.0210325244211</v>
      </c>
      <c r="BL1052" s="5"/>
      <c r="BM1052" s="8">
        <f>BH1052/BK1052</f>
        <v>0.46548402682803847</v>
      </c>
      <c r="BN1052" s="8"/>
      <c r="BO1052" s="7"/>
      <c r="BP1052" s="5"/>
      <c r="BQ1052" s="5"/>
      <c r="BR1052" s="5"/>
      <c r="BS1052" s="5"/>
      <c r="BT1052" s="7"/>
      <c r="BU1052" s="7"/>
      <c r="BV1052" s="7"/>
      <c r="BW1052" s="7"/>
      <c r="BX1052" s="8">
        <f>AC1052/BK1052</f>
        <v>0.36596947237059202</v>
      </c>
      <c r="BY1052" s="8">
        <f>AJ1052/BK1052</f>
        <v>0.16854650080136949</v>
      </c>
      <c r="BZ1052" s="8">
        <f>BH1052/BK1052</f>
        <v>0.46548402682803847</v>
      </c>
      <c r="CA1052" s="5">
        <v>103.37087520684935</v>
      </c>
      <c r="CB1052" s="5">
        <v>0</v>
      </c>
      <c r="CC1052" s="5">
        <v>32.70788447894757</v>
      </c>
      <c r="CD1052" s="5">
        <v>59.818226002590194</v>
      </c>
      <c r="CE1052" s="5"/>
      <c r="CF1052" s="5"/>
      <c r="CG1052" s="5"/>
      <c r="CH1052" s="5"/>
      <c r="CI1052" s="5">
        <v>10.844764725311592</v>
      </c>
      <c r="CJ1052" s="5"/>
      <c r="CK1052" s="8"/>
      <c r="CL1052" s="5"/>
      <c r="CM1052" s="5"/>
      <c r="CN1052" s="8"/>
      <c r="CO1052" s="5"/>
      <c r="CP1052" s="5"/>
      <c r="CQ1052" s="5"/>
      <c r="CR1052" s="8"/>
      <c r="CS1052" s="8"/>
      <c r="CT1052" s="8"/>
      <c r="CU1052" s="8"/>
      <c r="CV1052" s="8"/>
      <c r="CW1052" s="8"/>
      <c r="CX1052" s="8"/>
      <c r="CY1052" s="8"/>
      <c r="CZ1052" s="8"/>
      <c r="DA1052" s="8"/>
      <c r="DB1052" s="8"/>
      <c r="DC1052" s="8"/>
      <c r="DD1052" s="8"/>
      <c r="DE1052" s="8"/>
      <c r="DF1052" s="8"/>
      <c r="DG1052" s="8"/>
      <c r="DH1052" s="8"/>
      <c r="DI1052" s="8"/>
      <c r="DJ1052" s="8"/>
      <c r="DK1052" s="8"/>
      <c r="DL1052" s="8"/>
      <c r="DM1052" s="8"/>
      <c r="DN1052" s="8"/>
      <c r="DO1052" s="8"/>
      <c r="DP1052" s="8"/>
      <c r="DQ1052" s="8"/>
      <c r="DR1052" s="8"/>
      <c r="DS1052" s="8"/>
      <c r="DT1052" s="8"/>
      <c r="DU1052" s="8"/>
      <c r="DV1052" s="8"/>
      <c r="DW1052" s="8"/>
      <c r="DX1052" s="8"/>
      <c r="DY1052" s="8"/>
      <c r="DZ1052" s="8"/>
      <c r="EA1052" s="8"/>
      <c r="EB1052" s="8"/>
      <c r="EC1052" s="8"/>
      <c r="ED1052" s="8"/>
      <c r="EE1052" s="8"/>
      <c r="EF1052" s="8"/>
      <c r="EG1052" s="8"/>
      <c r="EH1052" s="8"/>
      <c r="EI1052" s="8"/>
      <c r="EJ1052" s="8"/>
      <c r="EK1052" s="8"/>
      <c r="EL1052" s="8"/>
      <c r="EM1052" s="8"/>
      <c r="EN1052" s="8"/>
      <c r="EO1052" s="8"/>
      <c r="EP1052" s="8"/>
      <c r="EQ1052" s="8"/>
      <c r="ER1052" s="8"/>
      <c r="ES1052" s="8"/>
      <c r="ET1052" s="8"/>
      <c r="EU1052" s="8"/>
      <c r="EV1052" s="8"/>
      <c r="EW1052" s="8"/>
      <c r="EX1052" s="8"/>
      <c r="EY1052" s="8"/>
      <c r="EZ1052" s="8"/>
      <c r="FA1052" s="8"/>
      <c r="FB1052" s="8"/>
      <c r="FC1052" s="8"/>
      <c r="FD1052" s="8"/>
      <c r="FE1052" s="8"/>
      <c r="FF1052" s="8"/>
      <c r="FG1052" s="8"/>
      <c r="FH1052" s="8"/>
      <c r="FI1052" s="8"/>
      <c r="FJ1052" s="8"/>
    </row>
    <row r="1053" spans="1:166" x14ac:dyDescent="0.25">
      <c r="A1053" t="s">
        <v>157</v>
      </c>
      <c r="C1053" s="6">
        <v>40305</v>
      </c>
      <c r="D1053" s="5"/>
      <c r="E1053" s="6"/>
      <c r="G1053" s="5">
        <v>139</v>
      </c>
      <c r="H1053" t="s">
        <v>115</v>
      </c>
      <c r="I1053" s="7">
        <v>7.1</v>
      </c>
      <c r="J1053">
        <v>750</v>
      </c>
      <c r="K1053" s="5">
        <f t="shared" si="16"/>
        <v>187.79342723004694</v>
      </c>
      <c r="L1053" s="5"/>
      <c r="M1053" s="8"/>
      <c r="N1053" s="8"/>
      <c r="O1053" s="8"/>
      <c r="P1053" s="8"/>
      <c r="Q1053" s="5"/>
      <c r="R1053" s="5"/>
      <c r="S1053" s="5"/>
      <c r="T1053" s="5"/>
      <c r="U1053" s="5"/>
      <c r="V1053" s="5"/>
      <c r="W1053" s="5"/>
      <c r="X1053" s="8"/>
      <c r="Y1053" s="8"/>
      <c r="Z1053" s="8"/>
      <c r="AA1053" s="8"/>
      <c r="AB1053" s="8"/>
      <c r="AC1053" s="5"/>
      <c r="AD1053" s="8"/>
      <c r="AE1053" s="8"/>
      <c r="AF1053" s="8"/>
      <c r="AG1053" s="8"/>
      <c r="AH1053" s="8"/>
      <c r="AI1053" s="8"/>
      <c r="AJ1053" s="5"/>
      <c r="AK1053" s="8"/>
      <c r="AL1053" s="8"/>
      <c r="AM1053" s="8"/>
      <c r="AN1053" s="8"/>
      <c r="AO1053" s="8"/>
      <c r="AP1053" s="8"/>
      <c r="AQ1053" s="9"/>
      <c r="AR1053" s="8"/>
      <c r="AS1053" s="8"/>
      <c r="AT1053" s="8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8"/>
      <c r="BJ1053" s="5"/>
      <c r="BK1053" s="5"/>
      <c r="BL1053" s="5"/>
      <c r="BM1053" s="8"/>
      <c r="BN1053" s="8"/>
      <c r="BO1053" s="7"/>
      <c r="BP1053" s="5"/>
      <c r="BQ1053" s="5"/>
      <c r="BR1053" s="5"/>
      <c r="BS1053" s="5"/>
      <c r="BT1053" s="7"/>
      <c r="BU1053" s="7"/>
      <c r="BV1053" s="7"/>
      <c r="BW1053" s="7"/>
      <c r="BX1053" s="7"/>
      <c r="BY1053" s="7"/>
      <c r="BZ1053" s="7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>
        <v>68.746276278832227</v>
      </c>
      <c r="CK1053" s="8">
        <v>4.1650243891734169</v>
      </c>
      <c r="CL1053" s="5"/>
      <c r="CM1053" s="5"/>
      <c r="CN1053" s="8"/>
      <c r="CO1053" s="5"/>
      <c r="CP1053" s="5"/>
      <c r="CQ1053" s="5"/>
      <c r="CR1053" s="8"/>
      <c r="CS1053" s="8"/>
      <c r="CT1053" s="8"/>
      <c r="CU1053" s="8"/>
      <c r="CV1053" s="8"/>
      <c r="CW1053" s="8"/>
      <c r="CX1053" s="8"/>
      <c r="CY1053" s="8"/>
      <c r="CZ1053" s="8"/>
      <c r="DA1053" s="8"/>
      <c r="DB1053" s="8"/>
      <c r="DC1053" s="8"/>
      <c r="DD1053" s="8"/>
      <c r="DE1053" s="8"/>
      <c r="DF1053" s="8"/>
      <c r="DG1053" s="8"/>
      <c r="DH1053" s="8"/>
      <c r="DI1053" s="8"/>
      <c r="DJ1053" s="8"/>
      <c r="DK1053" s="8"/>
      <c r="DL1053" s="8"/>
      <c r="DM1053" s="8"/>
      <c r="DN1053" s="8"/>
      <c r="DO1053" s="8"/>
      <c r="DP1053" s="8"/>
      <c r="DQ1053" s="8"/>
      <c r="DR1053" s="8"/>
      <c r="DS1053" s="8"/>
      <c r="DT1053" s="8"/>
      <c r="DU1053" s="8"/>
      <c r="DV1053" s="8"/>
      <c r="DW1053" s="8"/>
      <c r="DX1053" s="8"/>
      <c r="DY1053" s="8"/>
      <c r="DZ1053" s="8"/>
      <c r="EA1053" s="8"/>
      <c r="EB1053" s="8"/>
      <c r="EC1053" s="8"/>
      <c r="ED1053" s="8"/>
      <c r="EE1053" s="8"/>
      <c r="EF1053" s="8"/>
      <c r="EG1053" s="8"/>
      <c r="EH1053" s="8"/>
      <c r="EI1053" s="8"/>
      <c r="EJ1053" s="8"/>
      <c r="EK1053" s="8"/>
      <c r="EL1053" s="8"/>
      <c r="EM1053" s="8"/>
      <c r="EN1053" s="8"/>
      <c r="EO1053" s="8"/>
      <c r="EP1053" s="8"/>
      <c r="EQ1053" s="8"/>
      <c r="ER1053" s="8"/>
      <c r="ES1053" s="8"/>
      <c r="ET1053" s="8"/>
      <c r="EU1053" s="8"/>
      <c r="EV1053" s="8"/>
      <c r="EW1053" s="8"/>
      <c r="EX1053" s="8"/>
      <c r="EY1053" s="8"/>
      <c r="EZ1053" s="8"/>
      <c r="FA1053" s="8"/>
      <c r="FB1053" s="8"/>
      <c r="FC1053" s="8"/>
      <c r="FD1053" s="8"/>
      <c r="FE1053" s="8"/>
      <c r="FF1053" s="8"/>
      <c r="FG1053" s="8"/>
      <c r="FH1053" s="8"/>
      <c r="FI1053" s="8"/>
      <c r="FJ1053" s="8"/>
    </row>
    <row r="1054" spans="1:166" x14ac:dyDescent="0.25">
      <c r="A1054" t="s">
        <v>157</v>
      </c>
      <c r="C1054" s="6">
        <v>40311</v>
      </c>
      <c r="D1054" s="5"/>
      <c r="E1054" s="6"/>
      <c r="G1054" s="5">
        <v>145</v>
      </c>
      <c r="H1054" t="s">
        <v>115</v>
      </c>
      <c r="I1054" s="7">
        <v>7.1</v>
      </c>
      <c r="J1054">
        <v>750</v>
      </c>
      <c r="K1054" s="5">
        <f t="shared" si="16"/>
        <v>187.79342723004694</v>
      </c>
      <c r="L1054" s="5"/>
      <c r="M1054" s="8"/>
      <c r="N1054" s="8"/>
      <c r="O1054" s="8"/>
      <c r="P1054" s="8"/>
      <c r="Q1054" s="5"/>
      <c r="R1054" s="5"/>
      <c r="S1054" s="5"/>
      <c r="T1054" s="5"/>
      <c r="U1054" s="5"/>
      <c r="V1054" s="5"/>
      <c r="W1054" s="5"/>
      <c r="X1054" s="8"/>
      <c r="Y1054" s="8"/>
      <c r="Z1054" s="8"/>
      <c r="AA1054" s="8"/>
      <c r="AB1054" s="8"/>
      <c r="AC1054" s="5"/>
      <c r="AD1054" s="8"/>
      <c r="AE1054" s="8"/>
      <c r="AF1054" s="8"/>
      <c r="AG1054" s="8"/>
      <c r="AH1054" s="8"/>
      <c r="AI1054" s="8"/>
      <c r="AJ1054" s="5"/>
      <c r="AK1054" s="8"/>
      <c r="AL1054" s="8"/>
      <c r="AM1054" s="8"/>
      <c r="AN1054" s="8"/>
      <c r="AO1054" s="8"/>
      <c r="AP1054" s="8"/>
      <c r="AQ1054" s="9"/>
      <c r="AR1054" s="8"/>
      <c r="AS1054" s="8"/>
      <c r="AT1054" s="8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8"/>
      <c r="BJ1054" s="5"/>
      <c r="BK1054" s="5"/>
      <c r="BL1054" s="5"/>
      <c r="BM1054" s="8"/>
      <c r="BN1054" s="8"/>
      <c r="BO1054" s="7"/>
      <c r="BP1054" s="5"/>
      <c r="BQ1054" s="5"/>
      <c r="BR1054" s="5"/>
      <c r="BS1054" s="5"/>
      <c r="BT1054" s="7"/>
      <c r="BU1054" s="7"/>
      <c r="BV1054" s="7"/>
      <c r="BW1054" s="7"/>
      <c r="BX1054" s="7"/>
      <c r="BY1054" s="7"/>
      <c r="BZ1054" s="7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>
        <v>83.575907169404488</v>
      </c>
      <c r="CK1054" s="8">
        <v>4.1970833333333335</v>
      </c>
      <c r="CL1054" s="5"/>
      <c r="CM1054" s="5"/>
      <c r="CN1054" s="8"/>
      <c r="CO1054" s="5"/>
      <c r="CP1054" s="5"/>
      <c r="CQ1054" s="5"/>
      <c r="CR1054" s="8"/>
      <c r="CS1054" s="8"/>
      <c r="CT1054" s="8"/>
      <c r="CU1054" s="8"/>
      <c r="CV1054" s="8"/>
      <c r="CW1054" s="8"/>
      <c r="CX1054" s="8"/>
      <c r="CY1054" s="8"/>
      <c r="CZ1054" s="8"/>
      <c r="DA1054" s="8"/>
      <c r="DB1054" s="8"/>
      <c r="DC1054" s="8"/>
      <c r="DD1054" s="8"/>
      <c r="DE1054" s="8"/>
      <c r="DF1054" s="8"/>
      <c r="DG1054" s="8"/>
      <c r="DH1054" s="8"/>
      <c r="DI1054" s="8"/>
      <c r="DJ1054" s="8"/>
      <c r="DK1054" s="8"/>
      <c r="DL1054" s="8"/>
      <c r="DM1054" s="8"/>
      <c r="DN1054" s="8"/>
      <c r="DO1054" s="8"/>
      <c r="DP1054" s="8"/>
      <c r="DQ1054" s="8"/>
      <c r="DR1054" s="8"/>
      <c r="DS1054" s="8"/>
      <c r="DT1054" s="8"/>
      <c r="DU1054" s="8"/>
      <c r="DV1054" s="8"/>
      <c r="DW1054" s="8"/>
      <c r="DX1054" s="8"/>
      <c r="DY1054" s="8"/>
      <c r="DZ1054" s="8"/>
      <c r="EA1054" s="8"/>
      <c r="EB1054" s="8"/>
      <c r="EC1054" s="8"/>
      <c r="ED1054" s="8"/>
      <c r="EE1054" s="8"/>
      <c r="EF1054" s="8"/>
      <c r="EG1054" s="8"/>
      <c r="EH1054" s="8"/>
      <c r="EI1054" s="8"/>
      <c r="EJ1054" s="8"/>
      <c r="EK1054" s="8"/>
      <c r="EL1054" s="8"/>
      <c r="EM1054" s="8"/>
      <c r="EN1054" s="8"/>
      <c r="EO1054" s="8"/>
      <c r="EP1054" s="8"/>
      <c r="EQ1054" s="8"/>
      <c r="ER1054" s="8"/>
      <c r="ES1054" s="8"/>
      <c r="ET1054" s="8"/>
      <c r="EU1054" s="8"/>
      <c r="EV1054" s="8"/>
      <c r="EW1054" s="8"/>
      <c r="EX1054" s="8"/>
      <c r="EY1054" s="8"/>
      <c r="EZ1054" s="8"/>
      <c r="FA1054" s="8"/>
      <c r="FB1054" s="8"/>
      <c r="FC1054" s="8"/>
      <c r="FD1054" s="8"/>
      <c r="FE1054" s="8"/>
      <c r="FF1054" s="8"/>
      <c r="FG1054" s="8"/>
      <c r="FH1054" s="8"/>
      <c r="FI1054" s="8"/>
      <c r="FJ1054" s="8"/>
    </row>
    <row r="1055" spans="1:166" x14ac:dyDescent="0.25">
      <c r="A1055" t="s">
        <v>157</v>
      </c>
      <c r="C1055" s="6">
        <v>40319</v>
      </c>
      <c r="D1055" s="5"/>
      <c r="E1055" s="6"/>
      <c r="G1055" s="5">
        <v>153</v>
      </c>
      <c r="H1055" t="s">
        <v>115</v>
      </c>
      <c r="I1055" s="7">
        <v>7.1</v>
      </c>
      <c r="J1055">
        <v>750</v>
      </c>
      <c r="K1055" s="5">
        <f t="shared" si="16"/>
        <v>187.79342723004694</v>
      </c>
      <c r="L1055" s="5"/>
      <c r="M1055" s="8"/>
      <c r="N1055" s="8"/>
      <c r="O1055" s="8"/>
      <c r="P1055" s="8"/>
      <c r="Q1055" s="5"/>
      <c r="R1055" s="5"/>
      <c r="S1055" s="5"/>
      <c r="T1055" s="5"/>
      <c r="U1055" s="5"/>
      <c r="V1055" s="5"/>
      <c r="W1055" s="5"/>
      <c r="X1055" s="8"/>
      <c r="Y1055" s="8"/>
      <c r="Z1055" s="8"/>
      <c r="AA1055" s="8"/>
      <c r="AB1055" s="8"/>
      <c r="AC1055" s="5"/>
      <c r="AD1055" s="8"/>
      <c r="AE1055" s="8"/>
      <c r="AF1055" s="8"/>
      <c r="AG1055" s="8"/>
      <c r="AH1055" s="8"/>
      <c r="AI1055" s="8"/>
      <c r="AJ1055" s="5"/>
      <c r="AK1055" s="8"/>
      <c r="AL1055" s="8"/>
      <c r="AM1055" s="8"/>
      <c r="AN1055" s="8"/>
      <c r="AO1055" s="8"/>
      <c r="AP1055" s="8"/>
      <c r="AQ1055" s="9"/>
      <c r="AR1055" s="8"/>
      <c r="AS1055" s="8"/>
      <c r="AT1055" s="8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8"/>
      <c r="BJ1055" s="5"/>
      <c r="BK1055" s="5"/>
      <c r="BL1055" s="5"/>
      <c r="BM1055" s="8"/>
      <c r="BN1055" s="8"/>
      <c r="BO1055" s="7"/>
      <c r="BP1055" s="5"/>
      <c r="BQ1055" s="5"/>
      <c r="BR1055" s="5"/>
      <c r="BS1055" s="5"/>
      <c r="BT1055" s="7"/>
      <c r="BU1055" s="7"/>
      <c r="BV1055" s="7"/>
      <c r="BW1055" s="7"/>
      <c r="BX1055" s="7"/>
      <c r="BY1055" s="7"/>
      <c r="BZ1055" s="7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>
        <v>100</v>
      </c>
      <c r="CK1055" s="8">
        <v>4.1537681569515188</v>
      </c>
      <c r="CL1055" s="5"/>
      <c r="CM1055" s="5"/>
      <c r="CN1055" s="8"/>
      <c r="CO1055" s="5"/>
      <c r="CP1055" s="5"/>
      <c r="CQ1055" s="5"/>
      <c r="CR1055" s="8"/>
      <c r="CS1055" s="8"/>
      <c r="CT1055" s="8"/>
      <c r="CU1055" s="8"/>
      <c r="CV1055" s="8"/>
      <c r="CW1055" s="8"/>
      <c r="CX1055" s="8"/>
      <c r="CY1055" s="8"/>
      <c r="CZ1055" s="8"/>
      <c r="DA1055" s="8"/>
      <c r="DB1055" s="8"/>
      <c r="DC1055" s="8"/>
      <c r="DD1055" s="8"/>
      <c r="DE1055" s="8"/>
      <c r="DF1055" s="8"/>
      <c r="DG1055" s="8"/>
      <c r="DH1055" s="8"/>
      <c r="DI1055" s="8"/>
      <c r="DJ1055" s="8"/>
      <c r="DK1055" s="8"/>
      <c r="DL1055" s="8"/>
      <c r="DM1055" s="8"/>
      <c r="DN1055" s="8"/>
      <c r="DO1055" s="8"/>
      <c r="DP1055" s="8"/>
      <c r="DQ1055" s="8"/>
      <c r="DR1055" s="8"/>
      <c r="DS1055" s="8"/>
      <c r="DT1055" s="8"/>
      <c r="DU1055" s="8"/>
      <c r="DV1055" s="8"/>
      <c r="DW1055" s="8"/>
      <c r="DX1055" s="8"/>
      <c r="DY1055" s="8"/>
      <c r="DZ1055" s="8"/>
      <c r="EA1055" s="8"/>
      <c r="EB1055" s="8"/>
      <c r="EC1055" s="8"/>
      <c r="ED1055" s="8"/>
      <c r="EE1055" s="8"/>
      <c r="EF1055" s="8"/>
      <c r="EG1055" s="8"/>
      <c r="EH1055" s="8"/>
      <c r="EI1055" s="8"/>
      <c r="EJ1055" s="8"/>
      <c r="EK1055" s="8"/>
      <c r="EL1055" s="8"/>
      <c r="EM1055" s="8"/>
      <c r="EN1055" s="8"/>
      <c r="EO1055" s="8"/>
      <c r="EP1055" s="8"/>
      <c r="EQ1055" s="8"/>
      <c r="ER1055" s="8"/>
      <c r="ES1055" s="8"/>
      <c r="ET1055" s="8"/>
      <c r="EU1055" s="8"/>
      <c r="EV1055" s="8"/>
      <c r="EW1055" s="8"/>
      <c r="EX1055" s="8"/>
      <c r="EY1055" s="8"/>
      <c r="EZ1055" s="8"/>
      <c r="FA1055" s="8"/>
      <c r="FB1055" s="8"/>
      <c r="FC1055" s="8"/>
      <c r="FD1055" s="8"/>
      <c r="FE1055" s="8"/>
      <c r="FF1055" s="8"/>
      <c r="FG1055" s="8"/>
      <c r="FH1055" s="8"/>
      <c r="FI1055" s="8"/>
      <c r="FJ1055" s="8"/>
    </row>
    <row r="1056" spans="1:166" x14ac:dyDescent="0.25">
      <c r="A1056" t="s">
        <v>157</v>
      </c>
      <c r="C1056" s="6">
        <v>40328</v>
      </c>
      <c r="D1056" s="5">
        <v>10</v>
      </c>
      <c r="E1056" s="6" t="s">
        <v>108</v>
      </c>
      <c r="F1056" t="s">
        <v>16</v>
      </c>
      <c r="G1056" s="5">
        <v>162</v>
      </c>
      <c r="H1056" t="s">
        <v>115</v>
      </c>
      <c r="I1056" s="7">
        <v>7.1</v>
      </c>
      <c r="J1056">
        <v>750</v>
      </c>
      <c r="K1056" s="5">
        <f t="shared" si="16"/>
        <v>187.79342723004694</v>
      </c>
      <c r="L1056" s="5"/>
      <c r="M1056" s="8"/>
      <c r="N1056" s="8"/>
      <c r="O1056" s="8"/>
      <c r="P1056" s="8"/>
      <c r="Q1056" s="5"/>
      <c r="R1056" s="5"/>
      <c r="S1056" s="5"/>
      <c r="T1056" s="5"/>
      <c r="U1056" s="5"/>
      <c r="V1056" s="5"/>
      <c r="W1056" s="5"/>
      <c r="X1056" s="8"/>
      <c r="Y1056" s="8"/>
      <c r="Z1056" s="8"/>
      <c r="AA1056" s="8"/>
      <c r="AB1056" s="8"/>
      <c r="AC1056" s="5"/>
      <c r="AD1056" s="8"/>
      <c r="AE1056" s="8"/>
      <c r="AF1056" s="8"/>
      <c r="AG1056" s="8"/>
      <c r="AH1056" s="8"/>
      <c r="AI1056" s="8"/>
      <c r="AJ1056" s="5"/>
      <c r="AK1056" s="8"/>
      <c r="AL1056" s="8"/>
      <c r="AM1056" s="8"/>
      <c r="AN1056" s="8"/>
      <c r="AO1056" s="8"/>
      <c r="AP1056" s="8"/>
      <c r="AQ1056" s="9"/>
      <c r="AR1056" s="8"/>
      <c r="AS1056" s="8"/>
      <c r="AT1056" s="8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>
        <v>457.86154990628268</v>
      </c>
      <c r="BH1056" s="5"/>
      <c r="BI1056" s="8"/>
      <c r="BJ1056" s="5"/>
      <c r="BK1056" s="5"/>
      <c r="BL1056" s="5"/>
      <c r="BM1056" s="8"/>
      <c r="BN1056" s="8"/>
      <c r="BO1056" s="7">
        <v>36.465318730002437</v>
      </c>
      <c r="BP1056" s="5">
        <v>166.96067351545517</v>
      </c>
      <c r="BQ1056" s="5"/>
      <c r="BR1056" s="5"/>
      <c r="BS1056" s="5"/>
      <c r="BT1056" s="7">
        <v>7.3550957495795233</v>
      </c>
      <c r="BU1056" s="7"/>
      <c r="BV1056" s="7"/>
      <c r="BW1056" s="7"/>
      <c r="BX1056" s="7"/>
      <c r="BY1056" s="7"/>
      <c r="BZ1056" s="7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8"/>
      <c r="CL1056" s="5"/>
      <c r="CM1056" s="5"/>
      <c r="CN1056" s="8"/>
      <c r="CO1056" s="5"/>
      <c r="CP1056" s="5"/>
      <c r="CQ1056" s="5"/>
      <c r="CR1056" s="8"/>
      <c r="CS1056" s="8"/>
      <c r="CT1056" s="8"/>
      <c r="CU1056" s="8"/>
      <c r="CV1056" s="8"/>
      <c r="CW1056" s="8"/>
      <c r="CX1056" s="8"/>
      <c r="CY1056" s="8"/>
      <c r="CZ1056" s="8"/>
      <c r="DA1056" s="8"/>
      <c r="DB1056" s="8"/>
      <c r="DC1056" s="8"/>
      <c r="DD1056" s="8"/>
      <c r="DE1056" s="8"/>
      <c r="DF1056" s="8"/>
      <c r="DG1056" s="8"/>
      <c r="DH1056" s="8"/>
      <c r="DI1056" s="8"/>
      <c r="DJ1056" s="8"/>
      <c r="DK1056" s="8"/>
      <c r="DL1056" s="8"/>
      <c r="DM1056" s="8"/>
      <c r="DN1056" s="8"/>
      <c r="DO1056" s="8"/>
      <c r="DP1056" s="8"/>
      <c r="DQ1056" s="8"/>
      <c r="DR1056" s="8"/>
      <c r="DS1056" s="8"/>
      <c r="DT1056" s="8"/>
      <c r="DU1056" s="8"/>
      <c r="DV1056" s="8"/>
      <c r="DW1056" s="8"/>
      <c r="DX1056" s="8"/>
      <c r="DY1056" s="8"/>
      <c r="DZ1056" s="8"/>
      <c r="EA1056" s="8"/>
      <c r="EB1056" s="8"/>
      <c r="EC1056" s="8"/>
      <c r="ED1056" s="8"/>
      <c r="EE1056" s="8"/>
      <c r="EF1056" s="8"/>
      <c r="EG1056" s="8"/>
      <c r="EH1056" s="8"/>
      <c r="EI1056" s="8"/>
      <c r="EJ1056" s="8"/>
      <c r="EK1056" s="8"/>
      <c r="EL1056" s="8"/>
      <c r="EM1056" s="8"/>
      <c r="EN1056" s="8"/>
      <c r="EO1056" s="8"/>
      <c r="EP1056" s="8"/>
      <c r="EQ1056" s="8"/>
      <c r="ER1056" s="8"/>
      <c r="ES1056" s="8"/>
      <c r="ET1056" s="8"/>
      <c r="EU1056" s="8"/>
      <c r="EV1056" s="8"/>
      <c r="EW1056" s="8"/>
      <c r="EX1056" s="8"/>
      <c r="EY1056" s="8"/>
      <c r="EZ1056" s="8"/>
      <c r="FA1056" s="8"/>
      <c r="FB1056" s="8"/>
      <c r="FC1056" s="8"/>
      <c r="FD1056" s="8"/>
      <c r="FE1056" s="8"/>
      <c r="FF1056" s="8"/>
      <c r="FG1056" s="8"/>
      <c r="FH1056" s="8"/>
      <c r="FI1056" s="8"/>
      <c r="FJ1056" s="8"/>
    </row>
    <row r="1057" spans="1:166" x14ac:dyDescent="0.25">
      <c r="A1057" t="s">
        <v>143</v>
      </c>
      <c r="C1057" s="6">
        <v>40166</v>
      </c>
      <c r="D1057" s="5">
        <v>1</v>
      </c>
      <c r="E1057" s="6" t="s">
        <v>209</v>
      </c>
      <c r="F1057" s="14" t="s">
        <v>10</v>
      </c>
      <c r="G1057" s="5">
        <v>0</v>
      </c>
      <c r="H1057" t="s">
        <v>116</v>
      </c>
      <c r="I1057" s="7">
        <v>7.1</v>
      </c>
      <c r="J1057">
        <v>750</v>
      </c>
      <c r="K1057" s="5">
        <f t="shared" si="16"/>
        <v>187.79342723004694</v>
      </c>
      <c r="L1057" s="5"/>
      <c r="M1057" s="8"/>
      <c r="N1057" s="8"/>
      <c r="O1057" s="8"/>
      <c r="P1057" s="8"/>
      <c r="Q1057" s="5"/>
      <c r="R1057" s="5"/>
      <c r="S1057" s="5"/>
      <c r="T1057" s="5"/>
      <c r="U1057" s="5"/>
      <c r="V1057" s="5"/>
      <c r="W1057" s="5"/>
      <c r="X1057" s="8"/>
      <c r="Y1057" s="8"/>
      <c r="Z1057" s="8"/>
      <c r="AA1057" s="8"/>
      <c r="AB1057" s="8"/>
      <c r="AC1057" s="5"/>
      <c r="AD1057" s="8"/>
      <c r="AE1057" s="8"/>
      <c r="AF1057" s="8"/>
      <c r="AG1057" s="8"/>
      <c r="AH1057" s="8"/>
      <c r="AI1057" s="8"/>
      <c r="AJ1057" s="5"/>
      <c r="AK1057" s="8"/>
      <c r="AL1057" s="8"/>
      <c r="AM1057" s="8"/>
      <c r="AN1057" s="8"/>
      <c r="AO1057" s="8"/>
      <c r="AP1057" s="8"/>
      <c r="AQ1057" s="9"/>
      <c r="AR1057" s="8"/>
      <c r="AS1057" s="8"/>
      <c r="AT1057" s="8"/>
      <c r="AU1057" s="5">
        <v>0</v>
      </c>
      <c r="AV1057" s="5"/>
      <c r="AW1057" s="5"/>
      <c r="AX1057" s="5"/>
      <c r="AY1057" s="5">
        <v>0</v>
      </c>
      <c r="AZ1057" s="5"/>
      <c r="BA1057" s="5"/>
      <c r="BB1057" s="5"/>
      <c r="BC1057" s="5"/>
      <c r="BD1057" s="5"/>
      <c r="BE1057" s="5"/>
      <c r="BF1057" s="5">
        <v>0</v>
      </c>
      <c r="BG1057" s="5">
        <v>0</v>
      </c>
      <c r="BH1057" s="5"/>
      <c r="BI1057" s="8"/>
      <c r="BJ1057" s="5"/>
      <c r="BK1057" s="5"/>
      <c r="BL1057" s="5"/>
      <c r="BM1057" s="8"/>
      <c r="BN1057" s="8"/>
      <c r="BO1057" s="7"/>
      <c r="BP1057" s="5"/>
      <c r="BQ1057" s="5"/>
      <c r="BR1057" s="5"/>
      <c r="BS1057" s="5"/>
      <c r="BT1057" s="7"/>
      <c r="BU1057" s="7"/>
      <c r="BV1057" s="7"/>
      <c r="BW1057" s="7"/>
      <c r="BX1057" s="7"/>
      <c r="BY1057" s="7"/>
      <c r="BZ1057" s="7"/>
      <c r="CA1057" s="5">
        <v>0</v>
      </c>
      <c r="CB1057" s="5">
        <v>0</v>
      </c>
      <c r="CC1057" s="5">
        <v>0</v>
      </c>
      <c r="CD1057" s="5">
        <v>0</v>
      </c>
      <c r="CE1057" s="5"/>
      <c r="CF1057" s="5"/>
      <c r="CG1057" s="5"/>
      <c r="CH1057" s="5"/>
      <c r="CI1057" s="5">
        <v>0</v>
      </c>
      <c r="CJ1057" s="5"/>
      <c r="CK1057" s="8"/>
      <c r="CL1057" s="5"/>
      <c r="CM1057" s="5"/>
      <c r="CN1057" s="8"/>
      <c r="CO1057" s="5"/>
      <c r="CP1057" s="5"/>
      <c r="CQ1057" s="5"/>
      <c r="CR1057" s="8"/>
      <c r="CS1057" s="8"/>
      <c r="CT1057" s="8"/>
      <c r="CU1057" s="8"/>
      <c r="CV1057" s="8"/>
      <c r="CW1057" s="8"/>
      <c r="CX1057" s="8"/>
      <c r="CY1057" s="8"/>
      <c r="CZ1057" s="8"/>
      <c r="DA1057" s="8"/>
      <c r="DB1057" s="8"/>
      <c r="DC1057" s="8"/>
      <c r="DD1057" s="8"/>
      <c r="DE1057" s="8"/>
      <c r="DF1057" s="8"/>
      <c r="DG1057" s="8"/>
      <c r="DH1057" s="8"/>
      <c r="DI1057" s="8"/>
      <c r="DJ1057" s="8"/>
      <c r="DK1057" s="8"/>
      <c r="DL1057" s="8"/>
      <c r="DM1057" s="8"/>
      <c r="DN1057" s="8"/>
      <c r="DO1057" s="8"/>
      <c r="DP1057" s="8"/>
      <c r="DQ1057" s="8"/>
      <c r="DR1057" s="8"/>
      <c r="DS1057" s="8"/>
      <c r="DT1057" s="8"/>
      <c r="DU1057" s="8"/>
      <c r="DV1057" s="8"/>
      <c r="DW1057" s="8"/>
      <c r="DX1057" s="8"/>
      <c r="DY1057" s="8"/>
      <c r="DZ1057" s="8"/>
      <c r="EA1057" s="8"/>
      <c r="EB1057" s="8"/>
      <c r="EC1057" s="8"/>
      <c r="ED1057" s="8"/>
      <c r="EE1057" s="8"/>
      <c r="EF1057" s="8"/>
      <c r="EG1057" s="8"/>
      <c r="EH1057" s="8"/>
      <c r="EI1057" s="8"/>
      <c r="EJ1057" s="8"/>
      <c r="EK1057" s="8"/>
      <c r="EL1057" s="8"/>
      <c r="EM1057" s="8"/>
      <c r="EN1057" s="8"/>
      <c r="EO1057" s="8"/>
      <c r="EP1057" s="8"/>
      <c r="EQ1057" s="8"/>
      <c r="ER1057" s="8"/>
      <c r="ES1057" s="8"/>
      <c r="ET1057" s="8"/>
      <c r="EU1057" s="8"/>
      <c r="EV1057" s="8"/>
      <c r="EW1057" s="8"/>
      <c r="EX1057" s="8"/>
      <c r="EY1057" s="8"/>
      <c r="EZ1057" s="8"/>
      <c r="FA1057" s="8"/>
      <c r="FB1057" s="8"/>
      <c r="FC1057" s="8"/>
      <c r="FD1057" s="8"/>
      <c r="FE1057" s="8"/>
      <c r="FF1057" s="8"/>
      <c r="FG1057" s="8"/>
      <c r="FH1057" s="8"/>
      <c r="FI1057" s="8"/>
      <c r="FJ1057" s="8"/>
    </row>
    <row r="1058" spans="1:166" x14ac:dyDescent="0.25">
      <c r="A1058" t="s">
        <v>143</v>
      </c>
      <c r="C1058" s="6">
        <v>40189</v>
      </c>
      <c r="D1058" s="5"/>
      <c r="E1058" s="6"/>
      <c r="F1058" s="14"/>
      <c r="G1058" s="5">
        <v>23</v>
      </c>
      <c r="H1058" t="s">
        <v>116</v>
      </c>
      <c r="I1058" s="7">
        <v>7.1</v>
      </c>
      <c r="J1058">
        <v>750</v>
      </c>
      <c r="K1058" s="5">
        <f t="shared" si="16"/>
        <v>187.79342723004694</v>
      </c>
      <c r="L1058" s="5"/>
      <c r="M1058" s="8"/>
      <c r="N1058" s="7">
        <v>5.75</v>
      </c>
      <c r="O1058" s="7"/>
      <c r="P1058" s="7"/>
      <c r="Q1058" s="5"/>
      <c r="R1058" s="5"/>
      <c r="S1058" s="5"/>
      <c r="T1058" s="5"/>
      <c r="U1058" s="5"/>
      <c r="V1058" s="5"/>
      <c r="W1058" s="5"/>
      <c r="X1058" s="8"/>
      <c r="Y1058" s="8"/>
      <c r="Z1058" s="8"/>
      <c r="AA1058" s="8"/>
      <c r="AB1058" s="8"/>
      <c r="AC1058" s="5"/>
      <c r="AD1058" s="8"/>
      <c r="AE1058" s="8"/>
      <c r="AF1058" s="8"/>
      <c r="AG1058" s="8"/>
      <c r="AH1058" s="8"/>
      <c r="AI1058" s="8"/>
      <c r="AJ1058" s="5"/>
      <c r="AK1058" s="8">
        <v>0.174340625</v>
      </c>
      <c r="AL1058" s="8"/>
      <c r="AM1058" s="8"/>
      <c r="AN1058" s="8"/>
      <c r="AO1058" s="8"/>
      <c r="AP1058" s="8"/>
      <c r="AQ1058" s="9"/>
      <c r="AR1058" s="8"/>
      <c r="AS1058" s="8"/>
      <c r="AT1058" s="8"/>
      <c r="AU1058" s="5">
        <v>0</v>
      </c>
      <c r="AV1058" s="5"/>
      <c r="AW1058" s="5"/>
      <c r="AX1058" s="5"/>
      <c r="AY1058" s="5">
        <v>0</v>
      </c>
      <c r="AZ1058" s="5"/>
      <c r="BA1058" s="5"/>
      <c r="BB1058" s="5"/>
      <c r="BC1058" s="5"/>
      <c r="BD1058" s="5"/>
      <c r="BE1058" s="5"/>
      <c r="BF1058" s="5">
        <v>0</v>
      </c>
      <c r="BG1058" s="5">
        <v>0</v>
      </c>
      <c r="BH1058" s="5"/>
      <c r="BI1058" s="8"/>
      <c r="BJ1058" s="5"/>
      <c r="BK1058" s="5"/>
      <c r="BL1058" s="5"/>
      <c r="BM1058" s="8"/>
      <c r="BN1058" s="8"/>
      <c r="BO1058" s="7"/>
      <c r="BP1058" s="5"/>
      <c r="BQ1058" s="5"/>
      <c r="BR1058" s="5"/>
      <c r="BS1058" s="5"/>
      <c r="BT1058" s="7"/>
      <c r="BU1058" s="7"/>
      <c r="BV1058" s="7"/>
      <c r="BW1058" s="7"/>
      <c r="BX1058" s="7"/>
      <c r="BY1058" s="7"/>
      <c r="BZ1058" s="7"/>
      <c r="CA1058" s="5">
        <v>0</v>
      </c>
      <c r="CB1058" s="5">
        <v>0</v>
      </c>
      <c r="CC1058" s="5">
        <v>0</v>
      </c>
      <c r="CD1058" s="5">
        <v>0</v>
      </c>
      <c r="CE1058" s="5"/>
      <c r="CF1058" s="5"/>
      <c r="CG1058" s="5"/>
      <c r="CH1058" s="5"/>
      <c r="CI1058" s="5">
        <v>0</v>
      </c>
      <c r="CJ1058" s="5"/>
      <c r="CK1058" s="8"/>
      <c r="CL1058" s="5"/>
      <c r="CM1058" s="5"/>
      <c r="CN1058" s="8"/>
      <c r="CO1058" s="5"/>
      <c r="CP1058" s="5"/>
      <c r="CQ1058" s="5"/>
      <c r="CR1058" s="8"/>
      <c r="CS1058" s="8"/>
      <c r="CT1058" s="8"/>
      <c r="CU1058" s="8"/>
      <c r="CV1058" s="8"/>
      <c r="CW1058" s="8"/>
      <c r="CX1058" s="8"/>
      <c r="CY1058" s="8"/>
      <c r="CZ1058" s="8"/>
      <c r="DA1058" s="8"/>
      <c r="DB1058" s="8"/>
      <c r="DC1058" s="8"/>
      <c r="DD1058" s="8"/>
      <c r="DE1058" s="8"/>
      <c r="DF1058" s="8"/>
      <c r="DG1058" s="8"/>
      <c r="DH1058" s="8"/>
      <c r="DI1058" s="8"/>
      <c r="DJ1058" s="8"/>
      <c r="DK1058" s="8"/>
      <c r="DL1058" s="8"/>
      <c r="DM1058" s="8"/>
      <c r="DN1058" s="8"/>
      <c r="DO1058" s="8"/>
      <c r="DP1058" s="8"/>
      <c r="DQ1058" s="8"/>
      <c r="DR1058" s="8"/>
      <c r="DS1058" s="8"/>
      <c r="DT1058" s="8"/>
      <c r="DU1058" s="8"/>
      <c r="DV1058" s="8"/>
      <c r="DW1058" s="8"/>
      <c r="DX1058" s="8"/>
      <c r="DY1058" s="8"/>
      <c r="DZ1058" s="8"/>
      <c r="EA1058" s="8"/>
      <c r="EB1058" s="8"/>
      <c r="EC1058" s="8"/>
      <c r="ED1058" s="8"/>
      <c r="EE1058" s="8"/>
      <c r="EF1058" s="8"/>
      <c r="EG1058" s="8"/>
      <c r="EH1058" s="8"/>
      <c r="EI1058" s="8"/>
      <c r="EJ1058" s="8"/>
      <c r="EK1058" s="8"/>
      <c r="EL1058" s="8"/>
      <c r="EM1058" s="8"/>
      <c r="EN1058" s="8"/>
      <c r="EO1058" s="8"/>
      <c r="EP1058" s="8"/>
      <c r="EQ1058" s="8"/>
      <c r="ER1058" s="8"/>
      <c r="ES1058" s="8"/>
      <c r="ET1058" s="8"/>
      <c r="EU1058" s="8"/>
      <c r="EV1058" s="8"/>
      <c r="EW1058" s="8"/>
      <c r="EX1058" s="8"/>
      <c r="EY1058" s="8"/>
      <c r="EZ1058" s="8"/>
      <c r="FA1058" s="8"/>
      <c r="FB1058" s="8"/>
      <c r="FC1058" s="8"/>
      <c r="FD1058" s="8"/>
      <c r="FE1058" s="8"/>
      <c r="FF1058" s="8"/>
      <c r="FG1058" s="8"/>
      <c r="FH1058" s="8"/>
      <c r="FI1058" s="8"/>
      <c r="FJ1058" s="8"/>
    </row>
    <row r="1059" spans="1:166" x14ac:dyDescent="0.25">
      <c r="A1059" t="s">
        <v>143</v>
      </c>
      <c r="C1059" s="6">
        <v>40191</v>
      </c>
      <c r="D1059" s="5">
        <v>4</v>
      </c>
      <c r="E1059" t="s">
        <v>210</v>
      </c>
      <c r="F1059" t="s">
        <v>12</v>
      </c>
      <c r="G1059" s="5">
        <v>25</v>
      </c>
      <c r="H1059" t="s">
        <v>116</v>
      </c>
      <c r="I1059" s="7">
        <v>7.1</v>
      </c>
      <c r="J1059">
        <v>750</v>
      </c>
      <c r="K1059" s="5">
        <f t="shared" si="16"/>
        <v>187.79342723004694</v>
      </c>
      <c r="L1059" s="5"/>
      <c r="M1059" s="8"/>
      <c r="N1059" s="8"/>
      <c r="O1059" s="8"/>
      <c r="P1059" s="8"/>
      <c r="Q1059" s="5"/>
      <c r="R1059" s="5">
        <v>25</v>
      </c>
      <c r="S1059" s="5"/>
      <c r="T1059" s="5"/>
      <c r="U1059" s="5"/>
      <c r="V1059" s="5"/>
      <c r="W1059" s="5"/>
      <c r="X1059" s="8"/>
      <c r="Y1059" s="8"/>
      <c r="Z1059" s="8"/>
      <c r="AA1059" s="8"/>
      <c r="AB1059" s="8"/>
      <c r="AC1059" s="5"/>
      <c r="AD1059" s="8"/>
      <c r="AE1059" s="8"/>
      <c r="AF1059" s="8"/>
      <c r="AG1059" s="8"/>
      <c r="AH1059" s="8"/>
      <c r="AI1059" s="8"/>
      <c r="AJ1059" s="5"/>
      <c r="AK1059" s="8"/>
      <c r="AL1059" s="8"/>
      <c r="AM1059" s="8"/>
      <c r="AN1059" s="8"/>
      <c r="AO1059" s="8"/>
      <c r="AP1059" s="8"/>
      <c r="AQ1059" s="9"/>
      <c r="AR1059" s="8"/>
      <c r="AS1059" s="8"/>
      <c r="AT1059" s="8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8"/>
      <c r="BJ1059" s="5"/>
      <c r="BK1059" s="5"/>
      <c r="BL1059" s="5"/>
      <c r="BM1059" s="8"/>
      <c r="BN1059" s="8"/>
      <c r="BO1059" s="7"/>
      <c r="BP1059" s="5"/>
      <c r="BQ1059" s="5"/>
      <c r="BR1059" s="5"/>
      <c r="BS1059" s="5"/>
      <c r="BT1059" s="7"/>
      <c r="BU1059" s="7"/>
      <c r="BV1059" s="7"/>
      <c r="BW1059" s="7"/>
      <c r="BX1059" s="7"/>
      <c r="BY1059" s="7"/>
      <c r="BZ1059" s="7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8"/>
      <c r="CL1059" s="5"/>
      <c r="CM1059" s="5"/>
      <c r="CN1059" s="8"/>
      <c r="CO1059" s="5"/>
      <c r="CP1059" s="5"/>
      <c r="CQ1059" s="5"/>
      <c r="CR1059" s="8"/>
      <c r="CS1059" s="8"/>
      <c r="CT1059" s="8"/>
      <c r="CU1059" s="8"/>
      <c r="CV1059" s="8"/>
      <c r="CW1059" s="8"/>
      <c r="CX1059" s="8"/>
      <c r="CY1059" s="8"/>
      <c r="CZ1059" s="8"/>
      <c r="DA1059" s="8"/>
      <c r="DB1059" s="8"/>
      <c r="DC1059" s="8"/>
      <c r="DD1059" s="8"/>
      <c r="DE1059" s="8"/>
      <c r="DF1059" s="8"/>
      <c r="DG1059" s="8"/>
      <c r="DH1059" s="8"/>
      <c r="DI1059" s="8"/>
      <c r="DJ1059" s="8"/>
      <c r="DK1059" s="8"/>
      <c r="DL1059" s="8"/>
      <c r="DM1059" s="8"/>
      <c r="DN1059" s="8"/>
      <c r="DO1059" s="8"/>
      <c r="DP1059" s="8"/>
      <c r="DQ1059" s="8"/>
      <c r="DR1059" s="8"/>
      <c r="DS1059" s="8"/>
      <c r="DT1059" s="8"/>
      <c r="DU1059" s="8"/>
      <c r="DV1059" s="8"/>
      <c r="DW1059" s="8"/>
      <c r="DX1059" s="8"/>
      <c r="DY1059" s="8"/>
      <c r="DZ1059" s="8"/>
      <c r="EA1059" s="8"/>
      <c r="EB1059" s="8"/>
      <c r="EC1059" s="8"/>
      <c r="ED1059" s="8"/>
      <c r="EE1059" s="8"/>
      <c r="EF1059" s="8"/>
      <c r="EG1059" s="8"/>
      <c r="EH1059" s="8"/>
      <c r="EI1059" s="8"/>
      <c r="EJ1059" s="8"/>
      <c r="EK1059" s="8"/>
      <c r="EL1059" s="8"/>
      <c r="EM1059" s="8"/>
      <c r="EN1059" s="8"/>
      <c r="EO1059" s="8"/>
      <c r="EP1059" s="8"/>
      <c r="EQ1059" s="8"/>
      <c r="ER1059" s="8"/>
      <c r="ES1059" s="8"/>
      <c r="ET1059" s="8"/>
      <c r="EU1059" s="8"/>
      <c r="EV1059" s="8"/>
      <c r="EW1059" s="8"/>
      <c r="EX1059" s="8"/>
      <c r="EY1059" s="8"/>
      <c r="EZ1059" s="8"/>
      <c r="FA1059" s="8"/>
      <c r="FB1059" s="8"/>
      <c r="FC1059" s="8"/>
      <c r="FD1059" s="8"/>
      <c r="FE1059" s="8"/>
      <c r="FF1059" s="8"/>
      <c r="FG1059" s="8"/>
      <c r="FH1059" s="8"/>
      <c r="FI1059" s="8"/>
      <c r="FJ1059" s="8"/>
    </row>
    <row r="1060" spans="1:166" x14ac:dyDescent="0.25">
      <c r="A1060" t="s">
        <v>143</v>
      </c>
      <c r="C1060" s="6">
        <v>40197</v>
      </c>
      <c r="D1060" s="5"/>
      <c r="E1060" s="6"/>
      <c r="G1060" s="5">
        <v>31</v>
      </c>
      <c r="H1060" t="s">
        <v>116</v>
      </c>
      <c r="I1060" s="7">
        <v>7.1</v>
      </c>
      <c r="J1060">
        <v>750</v>
      </c>
      <c r="K1060" s="5">
        <f t="shared" si="16"/>
        <v>187.79342723004694</v>
      </c>
      <c r="L1060" s="5"/>
      <c r="M1060" s="8"/>
      <c r="N1060" s="7">
        <v>8.5</v>
      </c>
      <c r="O1060" s="7"/>
      <c r="P1060" s="7"/>
      <c r="Q1060" s="5"/>
      <c r="R1060" s="5"/>
      <c r="S1060" s="5"/>
      <c r="T1060" s="5"/>
      <c r="U1060" s="5"/>
      <c r="V1060" s="5"/>
      <c r="W1060" s="5"/>
      <c r="X1060" s="8"/>
      <c r="Y1060" s="8"/>
      <c r="Z1060" s="8"/>
      <c r="AA1060" s="8"/>
      <c r="AB1060" s="8"/>
      <c r="AC1060" s="5"/>
      <c r="AD1060" s="8"/>
      <c r="AE1060" s="8"/>
      <c r="AF1060" s="8"/>
      <c r="AG1060" s="8"/>
      <c r="AH1060" s="8"/>
      <c r="AI1060" s="8"/>
      <c r="AJ1060" s="5"/>
      <c r="AK1060" s="8"/>
      <c r="AL1060" s="8"/>
      <c r="AM1060" s="8"/>
      <c r="AN1060" s="8"/>
      <c r="AO1060" s="8"/>
      <c r="AP1060" s="8"/>
      <c r="AQ1060" s="9"/>
      <c r="AR1060" s="8"/>
      <c r="AS1060" s="8"/>
      <c r="AT1060" s="8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8"/>
      <c r="BJ1060" s="5"/>
      <c r="BK1060" s="5"/>
      <c r="BL1060" s="5"/>
      <c r="BM1060" s="8"/>
      <c r="BN1060" s="8"/>
      <c r="BO1060" s="7"/>
      <c r="BP1060" s="5"/>
      <c r="BQ1060" s="5"/>
      <c r="BR1060" s="5"/>
      <c r="BS1060" s="5"/>
      <c r="BT1060" s="7"/>
      <c r="BU1060" s="7"/>
      <c r="BV1060" s="7"/>
      <c r="BW1060" s="7"/>
      <c r="BX1060" s="7"/>
      <c r="BY1060" s="7"/>
      <c r="BZ1060" s="7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8"/>
      <c r="CL1060" s="5"/>
      <c r="CM1060" s="5"/>
      <c r="CN1060" s="8"/>
      <c r="CO1060" s="5"/>
      <c r="CP1060" s="5"/>
      <c r="CQ1060" s="5"/>
      <c r="CR1060" s="8"/>
      <c r="CS1060" s="8"/>
      <c r="CT1060" s="8"/>
      <c r="CU1060" s="8"/>
      <c r="CV1060" s="8"/>
      <c r="CW1060" s="8"/>
      <c r="CX1060" s="8"/>
      <c r="CY1060" s="8"/>
      <c r="CZ1060" s="8"/>
      <c r="DA1060" s="8"/>
      <c r="DB1060" s="8"/>
      <c r="DC1060" s="8"/>
      <c r="DD1060" s="8"/>
      <c r="DE1060" s="8"/>
      <c r="DF1060" s="8"/>
      <c r="DG1060" s="8"/>
      <c r="DH1060" s="8"/>
      <c r="DI1060" s="8"/>
      <c r="DJ1060" s="8"/>
      <c r="DK1060" s="8"/>
      <c r="DL1060" s="8"/>
      <c r="DM1060" s="8"/>
      <c r="DN1060" s="8"/>
      <c r="DO1060" s="8"/>
      <c r="DP1060" s="8"/>
      <c r="DQ1060" s="8"/>
      <c r="DR1060" s="8"/>
      <c r="DS1060" s="8"/>
      <c r="DT1060" s="8"/>
      <c r="DU1060" s="8"/>
      <c r="DV1060" s="8"/>
      <c r="DW1060" s="8"/>
      <c r="DX1060" s="8"/>
      <c r="DY1060" s="8"/>
      <c r="DZ1060" s="8"/>
      <c r="EA1060" s="8"/>
      <c r="EB1060" s="8"/>
      <c r="EC1060" s="8"/>
      <c r="ED1060" s="8"/>
      <c r="EE1060" s="8"/>
      <c r="EF1060" s="8"/>
      <c r="EG1060" s="8"/>
      <c r="EH1060" s="8"/>
      <c r="EI1060" s="8"/>
      <c r="EJ1060" s="8"/>
      <c r="EK1060" s="8"/>
      <c r="EL1060" s="8"/>
      <c r="EM1060" s="8"/>
      <c r="EN1060" s="8"/>
      <c r="EO1060" s="8"/>
      <c r="EP1060" s="8"/>
      <c r="EQ1060" s="8"/>
      <c r="ER1060" s="8"/>
      <c r="ES1060" s="8"/>
      <c r="ET1060" s="8"/>
      <c r="EU1060" s="8"/>
      <c r="EV1060" s="8"/>
      <c r="EW1060" s="8"/>
      <c r="EX1060" s="8"/>
      <c r="EY1060" s="8"/>
      <c r="EZ1060" s="8"/>
      <c r="FA1060" s="8"/>
      <c r="FB1060" s="8"/>
      <c r="FC1060" s="8"/>
      <c r="FD1060" s="8"/>
      <c r="FE1060" s="8"/>
      <c r="FF1060" s="8"/>
      <c r="FG1060" s="8"/>
      <c r="FH1060" s="8"/>
      <c r="FI1060" s="8"/>
      <c r="FJ1060" s="8"/>
    </row>
    <row r="1061" spans="1:166" x14ac:dyDescent="0.25">
      <c r="A1061" t="s">
        <v>143</v>
      </c>
      <c r="C1061" s="6">
        <v>40200</v>
      </c>
      <c r="D1061" s="5"/>
      <c r="E1061" s="6"/>
      <c r="G1061" s="5">
        <v>34</v>
      </c>
      <c r="H1061" t="s">
        <v>116</v>
      </c>
      <c r="I1061" s="7">
        <v>7.1</v>
      </c>
      <c r="J1061">
        <v>750</v>
      </c>
      <c r="K1061" s="5">
        <f t="shared" si="16"/>
        <v>187.79342723004694</v>
      </c>
      <c r="L1061" s="5"/>
      <c r="M1061" s="8"/>
      <c r="N1061" s="7">
        <v>8.9499999999999993</v>
      </c>
      <c r="O1061" s="7"/>
      <c r="P1061" s="7"/>
      <c r="Q1061" s="5"/>
      <c r="R1061" s="5"/>
      <c r="S1061" s="5"/>
      <c r="T1061" s="5"/>
      <c r="U1061" s="5"/>
      <c r="V1061" s="5"/>
      <c r="W1061" s="5"/>
      <c r="X1061" s="8"/>
      <c r="Y1061" s="8"/>
      <c r="Z1061" s="8"/>
      <c r="AA1061" s="8"/>
      <c r="AB1061" s="8"/>
      <c r="AC1061" s="5"/>
      <c r="AD1061" s="8"/>
      <c r="AE1061" s="8"/>
      <c r="AF1061" s="8"/>
      <c r="AG1061" s="8"/>
      <c r="AH1061" s="8"/>
      <c r="AI1061" s="8"/>
      <c r="AJ1061" s="5"/>
      <c r="AK1061" s="8"/>
      <c r="AL1061" s="8"/>
      <c r="AM1061" s="8"/>
      <c r="AN1061" s="8"/>
      <c r="AO1061" s="8"/>
      <c r="AP1061" s="8"/>
      <c r="AQ1061" s="9"/>
      <c r="AR1061" s="8"/>
      <c r="AS1061" s="8"/>
      <c r="AT1061" s="8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8"/>
      <c r="BJ1061" s="5"/>
      <c r="BK1061" s="5"/>
      <c r="BL1061" s="5"/>
      <c r="BM1061" s="8"/>
      <c r="BN1061" s="8"/>
      <c r="BO1061" s="7"/>
      <c r="BP1061" s="5"/>
      <c r="BQ1061" s="5"/>
      <c r="BR1061" s="5"/>
      <c r="BS1061" s="5"/>
      <c r="BT1061" s="7"/>
      <c r="BU1061" s="7"/>
      <c r="BV1061" s="7"/>
      <c r="BW1061" s="7"/>
      <c r="BX1061" s="7"/>
      <c r="BY1061" s="7"/>
      <c r="BZ1061" s="7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8"/>
      <c r="CL1061" s="5"/>
      <c r="CM1061" s="5"/>
      <c r="CN1061" s="8"/>
      <c r="CO1061" s="5"/>
      <c r="CP1061" s="5"/>
      <c r="CQ1061" s="5"/>
      <c r="CR1061" s="8"/>
      <c r="CS1061" s="8"/>
      <c r="CT1061" s="8"/>
      <c r="CU1061" s="8"/>
      <c r="CV1061" s="8"/>
      <c r="CW1061" s="8"/>
      <c r="CX1061" s="8"/>
      <c r="CY1061" s="8"/>
      <c r="CZ1061" s="8"/>
      <c r="DA1061" s="8"/>
      <c r="DB1061" s="8"/>
      <c r="DC1061" s="8"/>
      <c r="DD1061" s="8"/>
      <c r="DE1061" s="8"/>
      <c r="DF1061" s="8"/>
      <c r="DG1061" s="8"/>
      <c r="DH1061" s="8"/>
      <c r="DI1061" s="8"/>
      <c r="DJ1061" s="8"/>
      <c r="DK1061" s="8"/>
      <c r="DL1061" s="8"/>
      <c r="DM1061" s="8"/>
      <c r="DN1061" s="8"/>
      <c r="DO1061" s="8"/>
      <c r="DP1061" s="8"/>
      <c r="DQ1061" s="8"/>
      <c r="DR1061" s="8"/>
      <c r="DS1061" s="8"/>
      <c r="DT1061" s="8"/>
      <c r="DU1061" s="8"/>
      <c r="DV1061" s="8"/>
      <c r="DW1061" s="8"/>
      <c r="DX1061" s="8"/>
      <c r="DY1061" s="8"/>
      <c r="DZ1061" s="8"/>
      <c r="EA1061" s="8"/>
      <c r="EB1061" s="8"/>
      <c r="EC1061" s="8"/>
      <c r="ED1061" s="8"/>
      <c r="EE1061" s="8"/>
      <c r="EF1061" s="8"/>
      <c r="EG1061" s="8"/>
      <c r="EH1061" s="8"/>
      <c r="EI1061" s="8"/>
      <c r="EJ1061" s="8"/>
      <c r="EK1061" s="8"/>
      <c r="EL1061" s="8"/>
      <c r="EM1061" s="8"/>
      <c r="EN1061" s="8"/>
      <c r="EO1061" s="8"/>
      <c r="EP1061" s="8"/>
      <c r="EQ1061" s="8"/>
      <c r="ER1061" s="8"/>
      <c r="ES1061" s="8"/>
      <c r="ET1061" s="8"/>
      <c r="EU1061" s="8"/>
      <c r="EV1061" s="8"/>
      <c r="EW1061" s="8"/>
      <c r="EX1061" s="8"/>
      <c r="EY1061" s="8"/>
      <c r="EZ1061" s="8"/>
      <c r="FA1061" s="8"/>
      <c r="FB1061" s="8"/>
      <c r="FC1061" s="8"/>
      <c r="FD1061" s="8"/>
      <c r="FE1061" s="8"/>
      <c r="FF1061" s="8"/>
      <c r="FG1061" s="8"/>
      <c r="FH1061" s="8"/>
      <c r="FI1061" s="8"/>
      <c r="FJ1061" s="8"/>
    </row>
    <row r="1062" spans="1:166" x14ac:dyDescent="0.25">
      <c r="A1062" t="s">
        <v>143</v>
      </c>
      <c r="C1062" s="6">
        <v>40203</v>
      </c>
      <c r="D1062" s="5"/>
      <c r="E1062" s="6"/>
      <c r="F1062" s="14"/>
      <c r="G1062" s="5">
        <v>37</v>
      </c>
      <c r="H1062" t="s">
        <v>116</v>
      </c>
      <c r="I1062" s="7">
        <v>7.1</v>
      </c>
      <c r="J1062">
        <v>750</v>
      </c>
      <c r="K1062" s="5">
        <f t="shared" ref="K1062:K1125" si="17">1000000/I1062/J1062</f>
        <v>187.79342723004694</v>
      </c>
      <c r="L1062" s="5"/>
      <c r="M1062" s="8"/>
      <c r="N1062" s="8"/>
      <c r="O1062" s="8"/>
      <c r="P1062" s="8"/>
      <c r="Q1062" s="5"/>
      <c r="R1062" s="5"/>
      <c r="S1062" s="5"/>
      <c r="T1062" s="5"/>
      <c r="U1062" s="5"/>
      <c r="V1062" s="5"/>
      <c r="W1062" s="5"/>
      <c r="X1062" s="8"/>
      <c r="Y1062" s="8"/>
      <c r="Z1062" s="8"/>
      <c r="AA1062" s="8"/>
      <c r="AB1062" s="8"/>
      <c r="AC1062" s="5">
        <v>33.931928134347935</v>
      </c>
      <c r="AD1062" s="8"/>
      <c r="AE1062" s="8"/>
      <c r="AF1062" s="8"/>
      <c r="AG1062" s="8"/>
      <c r="AH1062" s="8"/>
      <c r="AI1062" s="8"/>
      <c r="AJ1062" s="5">
        <v>50.136234979193176</v>
      </c>
      <c r="AK1062" s="8">
        <v>0.88363893326297205</v>
      </c>
      <c r="AL1062" s="8"/>
      <c r="AM1062" s="8"/>
      <c r="AN1062" s="8"/>
      <c r="AO1062" s="8"/>
      <c r="AP1062" s="8"/>
      <c r="AQ1062" s="9">
        <f>AK1062/AJ1062</f>
        <v>1.7624756498562114E-2</v>
      </c>
      <c r="AR1062" s="8"/>
      <c r="AS1062" s="8"/>
      <c r="AT1062" s="8"/>
      <c r="AU1062" s="5">
        <v>3.6791033608412569</v>
      </c>
      <c r="AV1062" s="5"/>
      <c r="AW1062" s="5"/>
      <c r="AX1062" s="5"/>
      <c r="AY1062" s="5">
        <v>0</v>
      </c>
      <c r="AZ1062" s="5"/>
      <c r="BA1062" s="5"/>
      <c r="BB1062" s="5"/>
      <c r="BC1062" s="5"/>
      <c r="BD1062" s="5"/>
      <c r="BE1062" s="5"/>
      <c r="BF1062" s="5">
        <v>0</v>
      </c>
      <c r="BG1062" s="5">
        <v>0</v>
      </c>
      <c r="BH1062" s="5">
        <v>3.6791033608412569</v>
      </c>
      <c r="BI1062" s="8"/>
      <c r="BJ1062" s="5"/>
      <c r="BK1062" s="5">
        <f>AC1062+AJ1062+BH1062</f>
        <v>87.747266474382371</v>
      </c>
      <c r="BL1062" s="5"/>
      <c r="BM1062" s="8">
        <f>BH1062/BK1062</f>
        <v>4.1928409951270257E-2</v>
      </c>
      <c r="BN1062" s="8"/>
      <c r="BO1062" s="7"/>
      <c r="BP1062" s="5"/>
      <c r="BQ1062" s="5"/>
      <c r="BR1062" s="5"/>
      <c r="BS1062" s="5"/>
      <c r="BT1062" s="7"/>
      <c r="BU1062" s="7"/>
      <c r="BV1062" s="7"/>
      <c r="BW1062" s="7"/>
      <c r="BX1062" s="8">
        <f>AC1062/BK1062</f>
        <v>0.38670068593252749</v>
      </c>
      <c r="BY1062" s="8">
        <f>AJ1062/BK1062</f>
        <v>0.57137090411620228</v>
      </c>
      <c r="BZ1062" s="8">
        <f>BH1062/BK1062</f>
        <v>4.1928409951270257E-2</v>
      </c>
      <c r="CA1062" s="5">
        <v>92.362562482625066</v>
      </c>
      <c r="CB1062" s="5">
        <v>92.362562482625066</v>
      </c>
      <c r="CC1062" s="5">
        <v>0</v>
      </c>
      <c r="CD1062" s="5">
        <v>0</v>
      </c>
      <c r="CE1062" s="5"/>
      <c r="CF1062" s="5"/>
      <c r="CG1062" s="5"/>
      <c r="CH1062" s="5"/>
      <c r="CI1062" s="5">
        <v>0</v>
      </c>
      <c r="CJ1062" s="5"/>
      <c r="CK1062" s="8"/>
      <c r="CL1062" s="5"/>
      <c r="CM1062" s="5"/>
      <c r="CN1062" s="8"/>
      <c r="CO1062" s="5"/>
      <c r="CP1062" s="5"/>
      <c r="CQ1062" s="5"/>
      <c r="CR1062" s="8"/>
      <c r="CS1062" s="8"/>
      <c r="CT1062" s="8"/>
      <c r="CU1062" s="8"/>
      <c r="CV1062" s="8"/>
      <c r="CW1062" s="8"/>
      <c r="CX1062" s="8"/>
      <c r="CY1062" s="8"/>
      <c r="CZ1062" s="8"/>
      <c r="DA1062" s="8"/>
      <c r="DB1062" s="8"/>
      <c r="DC1062" s="8"/>
      <c r="DD1062" s="8"/>
      <c r="DE1062" s="8"/>
      <c r="DF1062" s="8"/>
      <c r="DG1062" s="8"/>
      <c r="DH1062" s="8"/>
      <c r="DI1062" s="8"/>
      <c r="DJ1062" s="8"/>
      <c r="DK1062" s="8"/>
      <c r="DL1062" s="8"/>
      <c r="DM1062" s="8"/>
      <c r="DN1062" s="8"/>
      <c r="DO1062" s="8"/>
      <c r="DP1062" s="8"/>
      <c r="DQ1062" s="8"/>
      <c r="DR1062" s="8"/>
      <c r="DS1062" s="8"/>
      <c r="DT1062" s="8"/>
      <c r="DU1062" s="8"/>
      <c r="DV1062" s="8"/>
      <c r="DW1062" s="8"/>
      <c r="DX1062" s="8"/>
      <c r="DY1062" s="8"/>
      <c r="DZ1062" s="8"/>
      <c r="EA1062" s="8"/>
      <c r="EB1062" s="8"/>
      <c r="EC1062" s="8"/>
      <c r="ED1062" s="8"/>
      <c r="EE1062" s="8"/>
      <c r="EF1062" s="8"/>
      <c r="EG1062" s="8"/>
      <c r="EH1062" s="8"/>
      <c r="EI1062" s="8"/>
      <c r="EJ1062" s="8"/>
      <c r="EK1062" s="8"/>
      <c r="EL1062" s="8"/>
      <c r="EM1062" s="8"/>
      <c r="EN1062" s="8"/>
      <c r="EO1062" s="8"/>
      <c r="EP1062" s="8"/>
      <c r="EQ1062" s="8"/>
      <c r="ER1062" s="8"/>
      <c r="ES1062" s="8"/>
      <c r="ET1062" s="8"/>
      <c r="EU1062" s="8"/>
      <c r="EV1062" s="8"/>
      <c r="EW1062" s="8"/>
      <c r="EX1062" s="8"/>
      <c r="EY1062" s="8"/>
      <c r="EZ1062" s="8"/>
      <c r="FA1062" s="8"/>
      <c r="FB1062" s="8"/>
      <c r="FC1062" s="8"/>
      <c r="FD1062" s="8"/>
      <c r="FE1062" s="8"/>
      <c r="FF1062" s="8"/>
      <c r="FG1062" s="8"/>
      <c r="FH1062" s="8"/>
      <c r="FI1062" s="8"/>
      <c r="FJ1062" s="8"/>
    </row>
    <row r="1063" spans="1:166" x14ac:dyDescent="0.25">
      <c r="A1063" t="s">
        <v>143</v>
      </c>
      <c r="C1063" s="6">
        <v>40210</v>
      </c>
      <c r="D1063" s="5"/>
      <c r="E1063" s="6"/>
      <c r="G1063" s="5">
        <v>44</v>
      </c>
      <c r="H1063" t="s">
        <v>116</v>
      </c>
      <c r="I1063" s="7">
        <v>7.1</v>
      </c>
      <c r="J1063">
        <v>750</v>
      </c>
      <c r="K1063" s="5">
        <f t="shared" si="17"/>
        <v>187.79342723004694</v>
      </c>
      <c r="L1063" s="5"/>
      <c r="M1063" s="8"/>
      <c r="N1063" s="7">
        <v>13.2</v>
      </c>
      <c r="O1063" s="7"/>
      <c r="P1063" s="7"/>
      <c r="Q1063" s="5"/>
      <c r="R1063" s="5"/>
      <c r="S1063" s="5"/>
      <c r="T1063" s="5"/>
      <c r="U1063" s="5"/>
      <c r="V1063" s="5"/>
      <c r="W1063" s="5"/>
      <c r="X1063" s="8"/>
      <c r="Y1063" s="8"/>
      <c r="Z1063" s="8"/>
      <c r="AA1063" s="8"/>
      <c r="AB1063" s="8"/>
      <c r="AC1063" s="5"/>
      <c r="AD1063" s="8"/>
      <c r="AE1063" s="8"/>
      <c r="AF1063" s="8"/>
      <c r="AG1063" s="8"/>
      <c r="AH1063" s="8"/>
      <c r="AI1063" s="8"/>
      <c r="AJ1063" s="5"/>
      <c r="AK1063" s="8"/>
      <c r="AL1063" s="8"/>
      <c r="AM1063" s="8"/>
      <c r="AN1063" s="8"/>
      <c r="AO1063" s="8"/>
      <c r="AP1063" s="8"/>
      <c r="AQ1063" s="9"/>
      <c r="AR1063" s="8"/>
      <c r="AS1063" s="8"/>
      <c r="AT1063" s="8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8"/>
      <c r="BJ1063" s="5"/>
      <c r="BK1063" s="5"/>
      <c r="BL1063" s="5"/>
      <c r="BM1063" s="8"/>
      <c r="BN1063" s="8"/>
      <c r="BO1063" s="7"/>
      <c r="BP1063" s="5"/>
      <c r="BQ1063" s="5"/>
      <c r="BR1063" s="5"/>
      <c r="BS1063" s="5"/>
      <c r="BT1063" s="7"/>
      <c r="BU1063" s="7"/>
      <c r="BV1063" s="7"/>
      <c r="BW1063" s="7"/>
      <c r="BX1063" s="7"/>
      <c r="BY1063" s="7"/>
      <c r="BZ1063" s="7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8"/>
      <c r="CL1063" s="5"/>
      <c r="CM1063" s="5"/>
      <c r="CN1063" s="8"/>
      <c r="CO1063" s="5"/>
      <c r="CP1063" s="5"/>
      <c r="CQ1063" s="5"/>
      <c r="CR1063" s="8"/>
      <c r="CS1063" s="8"/>
      <c r="CT1063" s="8"/>
      <c r="CU1063" s="8"/>
      <c r="CV1063" s="8"/>
      <c r="CW1063" s="8"/>
      <c r="CX1063" s="8"/>
      <c r="CY1063" s="8"/>
      <c r="CZ1063" s="8"/>
      <c r="DA1063" s="8"/>
      <c r="DB1063" s="8"/>
      <c r="DC1063" s="8"/>
      <c r="DD1063" s="8"/>
      <c r="DE1063" s="8"/>
      <c r="DF1063" s="8"/>
      <c r="DG1063" s="8"/>
      <c r="DH1063" s="8"/>
      <c r="DI1063" s="8"/>
      <c r="DJ1063" s="8"/>
      <c r="DK1063" s="8"/>
      <c r="DL1063" s="8"/>
      <c r="DM1063" s="8"/>
      <c r="DN1063" s="8"/>
      <c r="DO1063" s="8"/>
      <c r="DP1063" s="8"/>
      <c r="DQ1063" s="8"/>
      <c r="DR1063" s="8"/>
      <c r="DS1063" s="8"/>
      <c r="DT1063" s="8"/>
      <c r="DU1063" s="8"/>
      <c r="DV1063" s="8"/>
      <c r="DW1063" s="8"/>
      <c r="DX1063" s="8"/>
      <c r="DY1063" s="8"/>
      <c r="DZ1063" s="8"/>
      <c r="EA1063" s="8"/>
      <c r="EB1063" s="8"/>
      <c r="EC1063" s="8"/>
      <c r="ED1063" s="8"/>
      <c r="EE1063" s="8"/>
      <c r="EF1063" s="8"/>
      <c r="EG1063" s="8"/>
      <c r="EH1063" s="8"/>
      <c r="EI1063" s="8"/>
      <c r="EJ1063" s="8"/>
      <c r="EK1063" s="8"/>
      <c r="EL1063" s="8"/>
      <c r="EM1063" s="8"/>
      <c r="EN1063" s="8"/>
      <c r="EO1063" s="8"/>
      <c r="EP1063" s="8"/>
      <c r="EQ1063" s="8"/>
      <c r="ER1063" s="8"/>
      <c r="ES1063" s="8"/>
      <c r="ET1063" s="8"/>
      <c r="EU1063" s="8"/>
      <c r="EV1063" s="8"/>
      <c r="EW1063" s="8"/>
      <c r="EX1063" s="8"/>
      <c r="EY1063" s="8"/>
      <c r="EZ1063" s="8"/>
      <c r="FA1063" s="8"/>
      <c r="FB1063" s="8"/>
      <c r="FC1063" s="8"/>
      <c r="FD1063" s="8"/>
      <c r="FE1063" s="8"/>
      <c r="FF1063" s="8"/>
      <c r="FG1063" s="8"/>
      <c r="FH1063" s="8"/>
      <c r="FI1063" s="8"/>
      <c r="FJ1063" s="8"/>
    </row>
    <row r="1064" spans="1:166" x14ac:dyDescent="0.25">
      <c r="A1064" t="s">
        <v>143</v>
      </c>
      <c r="C1064" s="6">
        <v>40217</v>
      </c>
      <c r="D1064" s="5"/>
      <c r="E1064" s="6"/>
      <c r="G1064" s="5">
        <v>51</v>
      </c>
      <c r="H1064" t="s">
        <v>116</v>
      </c>
      <c r="I1064" s="7">
        <v>7.1</v>
      </c>
      <c r="J1064">
        <v>750</v>
      </c>
      <c r="K1064" s="5">
        <f t="shared" si="17"/>
        <v>187.79342723004694</v>
      </c>
      <c r="L1064" s="5"/>
      <c r="M1064" s="8"/>
      <c r="N1064" s="7">
        <v>16.399999999999999</v>
      </c>
      <c r="O1064" s="7"/>
      <c r="P1064" s="7"/>
      <c r="Q1064" s="5"/>
      <c r="R1064" s="5"/>
      <c r="S1064" s="5"/>
      <c r="T1064" s="5"/>
      <c r="U1064" s="5"/>
      <c r="V1064" s="5"/>
      <c r="W1064" s="5"/>
      <c r="X1064" s="8"/>
      <c r="Y1064" s="8"/>
      <c r="Z1064" s="8"/>
      <c r="AA1064" s="8"/>
      <c r="AB1064" s="8"/>
      <c r="AC1064" s="5"/>
      <c r="AD1064" s="8"/>
      <c r="AE1064" s="8"/>
      <c r="AF1064" s="8"/>
      <c r="AG1064" s="8"/>
      <c r="AH1064" s="8"/>
      <c r="AI1064" s="8"/>
      <c r="AJ1064" s="5"/>
      <c r="AK1064" s="8"/>
      <c r="AL1064" s="8"/>
      <c r="AM1064" s="8"/>
      <c r="AN1064" s="8"/>
      <c r="AO1064" s="8"/>
      <c r="AP1064" s="8"/>
      <c r="AQ1064" s="9"/>
      <c r="AR1064" s="8"/>
      <c r="AS1064" s="8"/>
      <c r="AT1064" s="8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8"/>
      <c r="BJ1064" s="5"/>
      <c r="BK1064" s="5"/>
      <c r="BL1064" s="5"/>
      <c r="BM1064" s="8"/>
      <c r="BN1064" s="8"/>
      <c r="BO1064" s="7"/>
      <c r="BP1064" s="5"/>
      <c r="BQ1064" s="5"/>
      <c r="BR1064" s="5"/>
      <c r="BS1064" s="5"/>
      <c r="BT1064" s="7"/>
      <c r="BU1064" s="7"/>
      <c r="BV1064" s="7"/>
      <c r="BW1064" s="7"/>
      <c r="BX1064" s="7"/>
      <c r="BY1064" s="7"/>
      <c r="BZ1064" s="7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8"/>
      <c r="CL1064" s="5"/>
      <c r="CM1064" s="5"/>
      <c r="CN1064" s="8"/>
      <c r="CO1064" s="5"/>
      <c r="CP1064" s="5"/>
      <c r="CQ1064" s="5"/>
      <c r="CR1064" s="8"/>
      <c r="CS1064" s="8"/>
      <c r="CT1064" s="8"/>
      <c r="CU1064" s="8"/>
      <c r="CV1064" s="8"/>
      <c r="CW1064" s="8"/>
      <c r="CX1064" s="8"/>
      <c r="CY1064" s="8"/>
      <c r="CZ1064" s="8"/>
      <c r="DA1064" s="8"/>
      <c r="DB1064" s="8"/>
      <c r="DC1064" s="8"/>
      <c r="DD1064" s="8"/>
      <c r="DE1064" s="8"/>
      <c r="DF1064" s="8"/>
      <c r="DG1064" s="8"/>
      <c r="DH1064" s="8"/>
      <c r="DI1064" s="8"/>
      <c r="DJ1064" s="8"/>
      <c r="DK1064" s="8"/>
      <c r="DL1064" s="8"/>
      <c r="DM1064" s="8"/>
      <c r="DN1064" s="8"/>
      <c r="DO1064" s="8"/>
      <c r="DP1064" s="8"/>
      <c r="DQ1064" s="8"/>
      <c r="DR1064" s="8"/>
      <c r="DS1064" s="8"/>
      <c r="DT1064" s="8"/>
      <c r="DU1064" s="8"/>
      <c r="DV1064" s="8"/>
      <c r="DW1064" s="8"/>
      <c r="DX1064" s="8"/>
      <c r="DY1064" s="8"/>
      <c r="DZ1064" s="8"/>
      <c r="EA1064" s="8"/>
      <c r="EB1064" s="8"/>
      <c r="EC1064" s="8"/>
      <c r="ED1064" s="8"/>
      <c r="EE1064" s="8"/>
      <c r="EF1064" s="8"/>
      <c r="EG1064" s="8"/>
      <c r="EH1064" s="8"/>
      <c r="EI1064" s="8"/>
      <c r="EJ1064" s="8"/>
      <c r="EK1064" s="8"/>
      <c r="EL1064" s="8"/>
      <c r="EM1064" s="8"/>
      <c r="EN1064" s="8"/>
      <c r="EO1064" s="8"/>
      <c r="EP1064" s="8"/>
      <c r="EQ1064" s="8"/>
      <c r="ER1064" s="8"/>
      <c r="ES1064" s="8"/>
      <c r="ET1064" s="8"/>
      <c r="EU1064" s="8"/>
      <c r="EV1064" s="8"/>
      <c r="EW1064" s="8"/>
      <c r="EX1064" s="8"/>
      <c r="EY1064" s="8"/>
      <c r="EZ1064" s="8"/>
      <c r="FA1064" s="8"/>
      <c r="FB1064" s="8"/>
      <c r="FC1064" s="8"/>
      <c r="FD1064" s="8"/>
      <c r="FE1064" s="8"/>
      <c r="FF1064" s="8"/>
      <c r="FG1064" s="8"/>
      <c r="FH1064" s="8"/>
      <c r="FI1064" s="8"/>
      <c r="FJ1064" s="8"/>
    </row>
    <row r="1065" spans="1:166" x14ac:dyDescent="0.25">
      <c r="A1065" t="s">
        <v>143</v>
      </c>
      <c r="C1065" s="6">
        <v>40218</v>
      </c>
      <c r="D1065" s="5">
        <v>4</v>
      </c>
      <c r="E1065" t="s">
        <v>206</v>
      </c>
      <c r="F1065" t="s">
        <v>13</v>
      </c>
      <c r="G1065" s="5">
        <v>52</v>
      </c>
      <c r="H1065" t="s">
        <v>116</v>
      </c>
      <c r="I1065" s="7">
        <v>7.1</v>
      </c>
      <c r="J1065">
        <v>750</v>
      </c>
      <c r="K1065" s="5">
        <f t="shared" si="17"/>
        <v>187.79342723004694</v>
      </c>
      <c r="L1065" s="5"/>
      <c r="M1065" s="8"/>
      <c r="N1065" s="8"/>
      <c r="O1065" s="8"/>
      <c r="P1065" s="8"/>
      <c r="Q1065" s="5"/>
      <c r="R1065" s="5"/>
      <c r="S1065" s="5">
        <v>52</v>
      </c>
      <c r="T1065" s="5"/>
      <c r="U1065" s="5"/>
      <c r="V1065" s="5"/>
      <c r="W1065" s="5"/>
      <c r="X1065" s="8"/>
      <c r="Y1065" s="8"/>
      <c r="Z1065" s="8"/>
      <c r="AA1065" s="8"/>
      <c r="AB1065" s="8"/>
      <c r="AC1065" s="5">
        <v>144.40955298633534</v>
      </c>
      <c r="AD1065" s="8"/>
      <c r="AE1065" s="8"/>
      <c r="AF1065" s="8"/>
      <c r="AG1065" s="8"/>
      <c r="AH1065" s="8"/>
      <c r="AI1065" s="8"/>
      <c r="AJ1065" s="5">
        <v>139.81412467386909</v>
      </c>
      <c r="AK1065" s="8">
        <v>2.4177083684861858</v>
      </c>
      <c r="AL1065" s="8"/>
      <c r="AM1065" s="8"/>
      <c r="AN1065" s="8"/>
      <c r="AO1065" s="8"/>
      <c r="AP1065" s="8"/>
      <c r="AQ1065" s="9">
        <f>AK1065/AJ1065</f>
        <v>1.7292304151141673E-2</v>
      </c>
      <c r="AR1065" s="8"/>
      <c r="AS1065" s="8"/>
      <c r="AT1065" s="8"/>
      <c r="AU1065" s="5">
        <v>9.232109929017593</v>
      </c>
      <c r="AV1065" s="5"/>
      <c r="AW1065" s="5"/>
      <c r="AX1065" s="5"/>
      <c r="AY1065" s="5">
        <v>0</v>
      </c>
      <c r="AZ1065" s="5"/>
      <c r="BA1065" s="5"/>
      <c r="BB1065" s="5"/>
      <c r="BC1065" s="5"/>
      <c r="BD1065" s="5"/>
      <c r="BE1065" s="5"/>
      <c r="BF1065" s="5">
        <v>0</v>
      </c>
      <c r="BG1065" s="5">
        <v>0</v>
      </c>
      <c r="BH1065" s="5">
        <v>9.232109929017593</v>
      </c>
      <c r="BI1065" s="8"/>
      <c r="BJ1065" s="5"/>
      <c r="BK1065" s="5">
        <f>AC1065+AJ1065+BH1065</f>
        <v>293.45578758922204</v>
      </c>
      <c r="BL1065" s="5"/>
      <c r="BM1065" s="8">
        <f>BH1065/BK1065</f>
        <v>3.145996882481205E-2</v>
      </c>
      <c r="BN1065" s="8"/>
      <c r="BO1065" s="7"/>
      <c r="BP1065" s="5"/>
      <c r="BQ1065" s="5"/>
      <c r="BR1065" s="5"/>
      <c r="BS1065" s="5"/>
      <c r="BT1065" s="7"/>
      <c r="BU1065" s="7"/>
      <c r="BV1065" s="7"/>
      <c r="BW1065" s="7"/>
      <c r="BX1065" s="8">
        <f>AC1065/BK1065</f>
        <v>0.49209986339911321</v>
      </c>
      <c r="BY1065" s="8">
        <f>AJ1065/BK1065</f>
        <v>0.47644016777607467</v>
      </c>
      <c r="BZ1065" s="8">
        <f>BH1065/BK1065</f>
        <v>3.145996882481205E-2</v>
      </c>
      <c r="CA1065" s="5">
        <v>153.86851051725375</v>
      </c>
      <c r="CB1065" s="5">
        <v>153.86851051725375</v>
      </c>
      <c r="CC1065" s="5">
        <v>0</v>
      </c>
      <c r="CD1065" s="5">
        <v>0</v>
      </c>
      <c r="CE1065" s="5"/>
      <c r="CF1065" s="5"/>
      <c r="CG1065" s="5"/>
      <c r="CH1065" s="5"/>
      <c r="CI1065" s="5">
        <v>0</v>
      </c>
      <c r="CJ1065" s="5"/>
      <c r="CK1065" s="8"/>
      <c r="CL1065" s="5"/>
      <c r="CM1065" s="5"/>
      <c r="CN1065" s="8"/>
      <c r="CO1065" s="5"/>
      <c r="CP1065" s="5"/>
      <c r="CQ1065" s="5"/>
      <c r="CR1065" s="8"/>
      <c r="CS1065" s="8"/>
      <c r="CT1065" s="8"/>
      <c r="CU1065" s="8"/>
      <c r="CV1065" s="8"/>
      <c r="CW1065" s="8"/>
      <c r="CX1065" s="8"/>
      <c r="CY1065" s="8"/>
      <c r="CZ1065" s="8"/>
      <c r="DA1065" s="8"/>
      <c r="DB1065" s="8"/>
      <c r="DC1065" s="8"/>
      <c r="DD1065" s="8"/>
      <c r="DE1065" s="8"/>
      <c r="DF1065" s="8"/>
      <c r="DG1065" s="8"/>
      <c r="DH1065" s="8"/>
      <c r="DI1065" s="8"/>
      <c r="DJ1065" s="8"/>
      <c r="DK1065" s="8"/>
      <c r="DL1065" s="8"/>
      <c r="DM1065" s="8"/>
      <c r="DN1065" s="8"/>
      <c r="DO1065" s="8"/>
      <c r="DP1065" s="8"/>
      <c r="DQ1065" s="8"/>
      <c r="DR1065" s="8"/>
      <c r="DS1065" s="8"/>
      <c r="DT1065" s="8"/>
      <c r="DU1065" s="8"/>
      <c r="DV1065" s="8"/>
      <c r="DW1065" s="8"/>
      <c r="DX1065" s="8"/>
      <c r="DY1065" s="8"/>
      <c r="DZ1065" s="8"/>
      <c r="EA1065" s="8"/>
      <c r="EB1065" s="8"/>
      <c r="EC1065" s="8"/>
      <c r="ED1065" s="8"/>
      <c r="EE1065" s="8"/>
      <c r="EF1065" s="8"/>
      <c r="EG1065" s="8"/>
      <c r="EH1065" s="8"/>
      <c r="EI1065" s="8"/>
      <c r="EJ1065" s="8"/>
      <c r="EK1065" s="8"/>
      <c r="EL1065" s="8"/>
      <c r="EM1065" s="8"/>
      <c r="EN1065" s="8"/>
      <c r="EO1065" s="8"/>
      <c r="EP1065" s="8"/>
      <c r="EQ1065" s="8"/>
      <c r="ER1065" s="8"/>
      <c r="ES1065" s="8"/>
      <c r="ET1065" s="8"/>
      <c r="EU1065" s="8"/>
      <c r="EV1065" s="8"/>
      <c r="EW1065" s="8"/>
      <c r="EX1065" s="8"/>
      <c r="EY1065" s="8"/>
      <c r="EZ1065" s="8"/>
      <c r="FA1065" s="8"/>
      <c r="FB1065" s="8"/>
      <c r="FC1065" s="8"/>
      <c r="FD1065" s="8"/>
      <c r="FE1065" s="8"/>
      <c r="FF1065" s="8"/>
      <c r="FG1065" s="8"/>
      <c r="FH1065" s="8"/>
      <c r="FI1065" s="8"/>
      <c r="FJ1065" s="8"/>
    </row>
    <row r="1066" spans="1:166" x14ac:dyDescent="0.25">
      <c r="A1066" t="s">
        <v>143</v>
      </c>
      <c r="C1066" s="6">
        <v>40225</v>
      </c>
      <c r="D1066" s="5"/>
      <c r="E1066" s="6"/>
      <c r="G1066" s="5">
        <v>59</v>
      </c>
      <c r="H1066" t="s">
        <v>116</v>
      </c>
      <c r="I1066" s="7">
        <v>7.1</v>
      </c>
      <c r="J1066">
        <v>750</v>
      </c>
      <c r="K1066" s="5">
        <f t="shared" si="17"/>
        <v>187.79342723004694</v>
      </c>
      <c r="L1066" s="5"/>
      <c r="M1066" s="8"/>
      <c r="N1066" s="7">
        <v>17.850000000000001</v>
      </c>
      <c r="O1066" s="7"/>
      <c r="P1066" s="7"/>
      <c r="Q1066" s="5"/>
      <c r="R1066" s="5"/>
      <c r="S1066" s="5"/>
      <c r="T1066" s="5"/>
      <c r="U1066" s="5"/>
      <c r="V1066" s="5"/>
      <c r="W1066" s="5"/>
      <c r="X1066" s="8"/>
      <c r="Y1066" s="8"/>
      <c r="Z1066" s="8"/>
      <c r="AA1066" s="8"/>
      <c r="AB1066" s="8"/>
      <c r="AC1066" s="5"/>
      <c r="AD1066" s="8"/>
      <c r="AE1066" s="8"/>
      <c r="AF1066" s="8"/>
      <c r="AG1066" s="8"/>
      <c r="AH1066" s="8"/>
      <c r="AI1066" s="8"/>
      <c r="AJ1066" s="5"/>
      <c r="AK1066" s="8"/>
      <c r="AL1066" s="8"/>
      <c r="AM1066" s="8"/>
      <c r="AN1066" s="8"/>
      <c r="AO1066" s="8"/>
      <c r="AP1066" s="8"/>
      <c r="AQ1066" s="9"/>
      <c r="AR1066" s="8"/>
      <c r="AS1066" s="8"/>
      <c r="AT1066" s="8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8"/>
      <c r="BJ1066" s="5"/>
      <c r="BK1066" s="5"/>
      <c r="BL1066" s="5"/>
      <c r="BM1066" s="8"/>
      <c r="BN1066" s="8"/>
      <c r="BO1066" s="7"/>
      <c r="BP1066" s="5"/>
      <c r="BQ1066" s="5"/>
      <c r="BR1066" s="5"/>
      <c r="BS1066" s="5"/>
      <c r="BT1066" s="7"/>
      <c r="BU1066" s="7"/>
      <c r="BV1066" s="7"/>
      <c r="BW1066" s="7"/>
      <c r="BX1066" s="7"/>
      <c r="BY1066" s="7"/>
      <c r="BZ1066" s="7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8"/>
      <c r="CL1066" s="5"/>
      <c r="CM1066" s="5"/>
      <c r="CN1066" s="8"/>
      <c r="CO1066" s="5"/>
      <c r="CP1066" s="5"/>
      <c r="CQ1066" s="5"/>
      <c r="CR1066" s="8"/>
      <c r="CS1066" s="8"/>
      <c r="CT1066" s="8"/>
      <c r="CU1066" s="8"/>
      <c r="CV1066" s="8"/>
      <c r="CW1066" s="8"/>
      <c r="CX1066" s="8"/>
      <c r="CY1066" s="8"/>
      <c r="CZ1066" s="8"/>
      <c r="DA1066" s="8"/>
      <c r="DB1066" s="8"/>
      <c r="DC1066" s="8"/>
      <c r="DD1066" s="8"/>
      <c r="DE1066" s="8"/>
      <c r="DF1066" s="8"/>
      <c r="DG1066" s="8"/>
      <c r="DH1066" s="8"/>
      <c r="DI1066" s="8"/>
      <c r="DJ1066" s="8"/>
      <c r="DK1066" s="8"/>
      <c r="DL1066" s="8"/>
      <c r="DM1066" s="8"/>
      <c r="DN1066" s="8"/>
      <c r="DO1066" s="8"/>
      <c r="DP1066" s="8"/>
      <c r="DQ1066" s="8"/>
      <c r="DR1066" s="8"/>
      <c r="DS1066" s="8"/>
      <c r="DT1066" s="8"/>
      <c r="DU1066" s="8"/>
      <c r="DV1066" s="8"/>
      <c r="DW1066" s="8"/>
      <c r="DX1066" s="8"/>
      <c r="DY1066" s="8"/>
      <c r="DZ1066" s="8"/>
      <c r="EA1066" s="8"/>
      <c r="EB1066" s="8"/>
      <c r="EC1066" s="8"/>
      <c r="ED1066" s="8"/>
      <c r="EE1066" s="8"/>
      <c r="EF1066" s="8"/>
      <c r="EG1066" s="8"/>
      <c r="EH1066" s="8"/>
      <c r="EI1066" s="8"/>
      <c r="EJ1066" s="8"/>
      <c r="EK1066" s="8"/>
      <c r="EL1066" s="8"/>
      <c r="EM1066" s="8"/>
      <c r="EN1066" s="8"/>
      <c r="EO1066" s="8"/>
      <c r="EP1066" s="8"/>
      <c r="EQ1066" s="8"/>
      <c r="ER1066" s="8"/>
      <c r="ES1066" s="8"/>
      <c r="ET1066" s="8"/>
      <c r="EU1066" s="8"/>
      <c r="EV1066" s="8"/>
      <c r="EW1066" s="8"/>
      <c r="EX1066" s="8"/>
      <c r="EY1066" s="8"/>
      <c r="EZ1066" s="8"/>
      <c r="FA1066" s="8"/>
      <c r="FB1066" s="8"/>
      <c r="FC1066" s="8"/>
      <c r="FD1066" s="8"/>
      <c r="FE1066" s="8"/>
      <c r="FF1066" s="8"/>
      <c r="FG1066" s="8"/>
      <c r="FH1066" s="8"/>
      <c r="FI1066" s="8"/>
      <c r="FJ1066" s="8"/>
    </row>
    <row r="1067" spans="1:166" x14ac:dyDescent="0.25">
      <c r="A1067" t="s">
        <v>143</v>
      </c>
      <c r="C1067" s="6">
        <v>40231</v>
      </c>
      <c r="D1067" s="5"/>
      <c r="E1067" s="6"/>
      <c r="F1067" s="14"/>
      <c r="G1067" s="5">
        <v>65</v>
      </c>
      <c r="H1067" t="s">
        <v>116</v>
      </c>
      <c r="I1067" s="7">
        <v>7.1</v>
      </c>
      <c r="J1067">
        <v>750</v>
      </c>
      <c r="K1067" s="5">
        <f t="shared" si="17"/>
        <v>187.79342723004694</v>
      </c>
      <c r="L1067" s="5"/>
      <c r="M1067" s="8"/>
      <c r="N1067" s="8"/>
      <c r="O1067" s="8"/>
      <c r="P1067" s="8"/>
      <c r="Q1067" s="5"/>
      <c r="R1067" s="5"/>
      <c r="S1067" s="5"/>
      <c r="T1067" s="5"/>
      <c r="U1067" s="5"/>
      <c r="V1067" s="5"/>
      <c r="W1067" s="5"/>
      <c r="X1067" s="8"/>
      <c r="Y1067" s="8"/>
      <c r="Z1067" s="8"/>
      <c r="AA1067" s="8"/>
      <c r="AB1067" s="8"/>
      <c r="AC1067" s="5">
        <v>331.55349888469522</v>
      </c>
      <c r="AD1067" s="8"/>
      <c r="AE1067" s="8"/>
      <c r="AF1067" s="8"/>
      <c r="AG1067" s="8"/>
      <c r="AH1067" s="8"/>
      <c r="AI1067" s="8"/>
      <c r="AJ1067" s="5">
        <v>266.1432802702883</v>
      </c>
      <c r="AK1067" s="8">
        <v>3.7951800053002951</v>
      </c>
      <c r="AL1067" s="8"/>
      <c r="AM1067" s="8"/>
      <c r="AN1067" s="8"/>
      <c r="AO1067" s="8"/>
      <c r="AP1067" s="8"/>
      <c r="AQ1067" s="9">
        <f>AK1067/AJ1067</f>
        <v>1.4259912936543081E-2</v>
      </c>
      <c r="AR1067" s="8"/>
      <c r="AS1067" s="8"/>
      <c r="AT1067" s="8"/>
      <c r="AU1067" s="5">
        <v>21.147526106515379</v>
      </c>
      <c r="AV1067" s="5"/>
      <c r="AW1067" s="5"/>
      <c r="AX1067" s="5"/>
      <c r="AY1067" s="5">
        <v>8.3969988257107513</v>
      </c>
      <c r="AZ1067" s="5"/>
      <c r="BA1067" s="5"/>
      <c r="BB1067" s="5"/>
      <c r="BC1067" s="5"/>
      <c r="BD1067" s="5"/>
      <c r="BE1067" s="5"/>
      <c r="BF1067" s="5">
        <v>0</v>
      </c>
      <c r="BG1067" s="5">
        <v>0</v>
      </c>
      <c r="BH1067" s="5">
        <v>29.544524932226132</v>
      </c>
      <c r="BI1067" s="8"/>
      <c r="BJ1067" s="5"/>
      <c r="BK1067" s="5">
        <f>AC1067+AJ1067+BH1067</f>
        <v>627.24130408720964</v>
      </c>
      <c r="BL1067" s="5"/>
      <c r="BM1067" s="8">
        <f>BH1067/BK1067</f>
        <v>4.7102326871188246E-2</v>
      </c>
      <c r="BN1067" s="8"/>
      <c r="BO1067" s="7"/>
      <c r="BP1067" s="5"/>
      <c r="BQ1067" s="5"/>
      <c r="BR1067" s="5"/>
      <c r="BS1067" s="5"/>
      <c r="BT1067" s="7"/>
      <c r="BU1067" s="7"/>
      <c r="BV1067" s="7"/>
      <c r="BW1067" s="7"/>
      <c r="BX1067" s="8">
        <f>AC1067/BK1067</f>
        <v>0.52859002862891358</v>
      </c>
      <c r="BY1067" s="8">
        <f>AJ1067/BK1067</f>
        <v>0.42430764449989822</v>
      </c>
      <c r="BZ1067" s="8">
        <f>BH1067/BK1067</f>
        <v>4.7102326871188246E-2</v>
      </c>
      <c r="CA1067" s="5">
        <v>264.91457087343952</v>
      </c>
      <c r="CB1067" s="5">
        <v>262.12940219682343</v>
      </c>
      <c r="CC1067" s="5">
        <v>2.785168676616109</v>
      </c>
      <c r="CD1067" s="5">
        <v>0</v>
      </c>
      <c r="CE1067" s="5"/>
      <c r="CF1067" s="5"/>
      <c r="CG1067" s="5"/>
      <c r="CH1067" s="5"/>
      <c r="CI1067" s="5">
        <v>0</v>
      </c>
      <c r="CJ1067" s="5"/>
      <c r="CK1067" s="8"/>
      <c r="CL1067" s="5"/>
      <c r="CM1067" s="5"/>
      <c r="CN1067" s="8"/>
      <c r="CO1067" s="5"/>
      <c r="CP1067" s="5"/>
      <c r="CQ1067" s="5"/>
      <c r="CR1067" s="8"/>
      <c r="CS1067" s="8"/>
      <c r="CT1067" s="8"/>
      <c r="CU1067" s="8"/>
      <c r="CV1067" s="8"/>
      <c r="CW1067" s="8"/>
      <c r="CX1067" s="8"/>
      <c r="CY1067" s="8"/>
      <c r="CZ1067" s="8"/>
      <c r="DA1067" s="8"/>
      <c r="DB1067" s="8"/>
      <c r="DC1067" s="8"/>
      <c r="DD1067" s="8"/>
      <c r="DE1067" s="8"/>
      <c r="DF1067" s="8"/>
      <c r="DG1067" s="8"/>
      <c r="DH1067" s="8"/>
      <c r="DI1067" s="8"/>
      <c r="DJ1067" s="8"/>
      <c r="DK1067" s="8"/>
      <c r="DL1067" s="8"/>
      <c r="DM1067" s="8"/>
      <c r="DN1067" s="8"/>
      <c r="DO1067" s="8"/>
      <c r="DP1067" s="8"/>
      <c r="DQ1067" s="8"/>
      <c r="DR1067" s="8"/>
      <c r="DS1067" s="8"/>
      <c r="DT1067" s="8"/>
      <c r="DU1067" s="8"/>
      <c r="DV1067" s="8"/>
      <c r="DW1067" s="8"/>
      <c r="DX1067" s="8"/>
      <c r="DY1067" s="8"/>
      <c r="DZ1067" s="8"/>
      <c r="EA1067" s="8"/>
      <c r="EB1067" s="8"/>
      <c r="EC1067" s="8"/>
      <c r="ED1067" s="8"/>
      <c r="EE1067" s="8"/>
      <c r="EF1067" s="8"/>
      <c r="EG1067" s="8"/>
      <c r="EH1067" s="8"/>
      <c r="EI1067" s="8"/>
      <c r="EJ1067" s="8"/>
      <c r="EK1067" s="8"/>
      <c r="EL1067" s="8"/>
      <c r="EM1067" s="8"/>
      <c r="EN1067" s="8"/>
      <c r="EO1067" s="8"/>
      <c r="EP1067" s="8"/>
      <c r="EQ1067" s="8"/>
      <c r="ER1067" s="8"/>
      <c r="ES1067" s="8"/>
      <c r="ET1067" s="8"/>
      <c r="EU1067" s="8"/>
      <c r="EV1067" s="8"/>
      <c r="EW1067" s="8"/>
      <c r="EX1067" s="8"/>
      <c r="EY1067" s="8"/>
      <c r="EZ1067" s="8"/>
      <c r="FA1067" s="8"/>
      <c r="FB1067" s="8"/>
      <c r="FC1067" s="8"/>
      <c r="FD1067" s="8"/>
      <c r="FE1067" s="8"/>
      <c r="FF1067" s="8"/>
      <c r="FG1067" s="8"/>
      <c r="FH1067" s="8"/>
      <c r="FI1067" s="8"/>
      <c r="FJ1067" s="8"/>
    </row>
    <row r="1068" spans="1:166" x14ac:dyDescent="0.25">
      <c r="A1068" t="s">
        <v>143</v>
      </c>
      <c r="C1068" s="6">
        <v>40233</v>
      </c>
      <c r="D1068" s="5"/>
      <c r="E1068" s="6"/>
      <c r="G1068" s="5">
        <v>67</v>
      </c>
      <c r="H1068" t="s">
        <v>116</v>
      </c>
      <c r="I1068" s="7">
        <v>7.1</v>
      </c>
      <c r="J1068">
        <v>750</v>
      </c>
      <c r="K1068" s="5">
        <f t="shared" si="17"/>
        <v>187.79342723004694</v>
      </c>
      <c r="L1068" s="5"/>
      <c r="M1068" s="8"/>
      <c r="N1068" s="7">
        <v>19.8</v>
      </c>
      <c r="O1068" s="7"/>
      <c r="P1068" s="7"/>
      <c r="Q1068" s="5"/>
      <c r="R1068" s="5"/>
      <c r="S1068" s="5"/>
      <c r="T1068" s="5"/>
      <c r="U1068" s="5"/>
      <c r="V1068" s="5"/>
      <c r="W1068" s="5"/>
      <c r="X1068" s="8"/>
      <c r="Y1068" s="8"/>
      <c r="Z1068" s="8"/>
      <c r="AA1068" s="8"/>
      <c r="AB1068" s="8"/>
      <c r="AC1068" s="5"/>
      <c r="AD1068" s="8"/>
      <c r="AE1068" s="8"/>
      <c r="AF1068" s="8"/>
      <c r="AG1068" s="8"/>
      <c r="AH1068" s="8"/>
      <c r="AI1068" s="8"/>
      <c r="AJ1068" s="5"/>
      <c r="AK1068" s="8"/>
      <c r="AL1068" s="8"/>
      <c r="AM1068" s="8"/>
      <c r="AN1068" s="8"/>
      <c r="AO1068" s="8"/>
      <c r="AP1068" s="8"/>
      <c r="AQ1068" s="9"/>
      <c r="AR1068" s="8"/>
      <c r="AS1068" s="8"/>
      <c r="AT1068" s="8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8"/>
      <c r="BJ1068" s="5"/>
      <c r="BK1068" s="5"/>
      <c r="BL1068" s="5"/>
      <c r="BM1068" s="8"/>
      <c r="BN1068" s="8"/>
      <c r="BO1068" s="7"/>
      <c r="BP1068" s="5"/>
      <c r="BQ1068" s="5"/>
      <c r="BR1068" s="5"/>
      <c r="BS1068" s="5"/>
      <c r="BT1068" s="7"/>
      <c r="BU1068" s="7"/>
      <c r="BV1068" s="7"/>
      <c r="BW1068" s="7"/>
      <c r="BX1068" s="7"/>
      <c r="BY1068" s="7"/>
      <c r="BZ1068" s="7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8"/>
      <c r="CL1068" s="5"/>
      <c r="CM1068" s="5"/>
      <c r="CN1068" s="8"/>
      <c r="CO1068" s="5"/>
      <c r="CP1068" s="5"/>
      <c r="CQ1068" s="5"/>
      <c r="CR1068" s="8"/>
      <c r="CS1068" s="8"/>
      <c r="CT1068" s="8"/>
      <c r="CU1068" s="8"/>
      <c r="CV1068" s="8"/>
      <c r="CW1068" s="8"/>
      <c r="CX1068" s="8"/>
      <c r="CY1068" s="8"/>
      <c r="CZ1068" s="8"/>
      <c r="DA1068" s="8"/>
      <c r="DB1068" s="8"/>
      <c r="DC1068" s="8"/>
      <c r="DD1068" s="8"/>
      <c r="DE1068" s="8"/>
      <c r="DF1068" s="8"/>
      <c r="DG1068" s="8"/>
      <c r="DH1068" s="8"/>
      <c r="DI1068" s="8"/>
      <c r="DJ1068" s="8"/>
      <c r="DK1068" s="8"/>
      <c r="DL1068" s="8"/>
      <c r="DM1068" s="8"/>
      <c r="DN1068" s="8"/>
      <c r="DO1068" s="8"/>
      <c r="DP1068" s="8"/>
      <c r="DQ1068" s="8"/>
      <c r="DR1068" s="8"/>
      <c r="DS1068" s="8"/>
      <c r="DT1068" s="8"/>
      <c r="DU1068" s="8"/>
      <c r="DV1068" s="8"/>
      <c r="DW1068" s="8"/>
      <c r="DX1068" s="8"/>
      <c r="DY1068" s="8"/>
      <c r="DZ1068" s="8"/>
      <c r="EA1068" s="8"/>
      <c r="EB1068" s="8"/>
      <c r="EC1068" s="8"/>
      <c r="ED1068" s="8"/>
      <c r="EE1068" s="8"/>
      <c r="EF1068" s="8"/>
      <c r="EG1068" s="8"/>
      <c r="EH1068" s="8"/>
      <c r="EI1068" s="8"/>
      <c r="EJ1068" s="8"/>
      <c r="EK1068" s="8"/>
      <c r="EL1068" s="8"/>
      <c r="EM1068" s="8"/>
      <c r="EN1068" s="8"/>
      <c r="EO1068" s="8"/>
      <c r="EP1068" s="8"/>
      <c r="EQ1068" s="8"/>
      <c r="ER1068" s="8"/>
      <c r="ES1068" s="8"/>
      <c r="ET1068" s="8"/>
      <c r="EU1068" s="8"/>
      <c r="EV1068" s="8"/>
      <c r="EW1068" s="8"/>
      <c r="EX1068" s="8"/>
      <c r="EY1068" s="8"/>
      <c r="EZ1068" s="8"/>
      <c r="FA1068" s="8"/>
      <c r="FB1068" s="8"/>
      <c r="FC1068" s="8"/>
      <c r="FD1068" s="8"/>
      <c r="FE1068" s="8"/>
      <c r="FF1068" s="8"/>
      <c r="FG1068" s="8"/>
      <c r="FH1068" s="8"/>
      <c r="FI1068" s="8"/>
      <c r="FJ1068" s="8"/>
    </row>
    <row r="1069" spans="1:166" x14ac:dyDescent="0.25">
      <c r="A1069" t="s">
        <v>143</v>
      </c>
      <c r="C1069" s="6">
        <v>40240</v>
      </c>
      <c r="D1069" s="5"/>
      <c r="E1069" s="6"/>
      <c r="G1069" s="5">
        <v>74</v>
      </c>
      <c r="H1069" t="s">
        <v>116</v>
      </c>
      <c r="I1069" s="7">
        <v>7.1</v>
      </c>
      <c r="J1069">
        <v>750</v>
      </c>
      <c r="K1069" s="5">
        <f t="shared" si="17"/>
        <v>187.79342723004694</v>
      </c>
      <c r="L1069" s="5"/>
      <c r="M1069" s="8"/>
      <c r="N1069" s="7">
        <v>21.95</v>
      </c>
      <c r="O1069" s="7"/>
      <c r="P1069" s="7"/>
      <c r="Q1069" s="5"/>
      <c r="R1069" s="5"/>
      <c r="S1069" s="5"/>
      <c r="T1069" s="5"/>
      <c r="U1069" s="5"/>
      <c r="V1069" s="5"/>
      <c r="W1069" s="5"/>
      <c r="X1069" s="8"/>
      <c r="Y1069" s="8"/>
      <c r="Z1069" s="8"/>
      <c r="AA1069" s="8"/>
      <c r="AB1069" s="8"/>
      <c r="AC1069" s="5"/>
      <c r="AD1069" s="8"/>
      <c r="AE1069" s="8"/>
      <c r="AF1069" s="8"/>
      <c r="AG1069" s="8"/>
      <c r="AH1069" s="8"/>
      <c r="AI1069" s="8"/>
      <c r="AJ1069" s="5"/>
      <c r="AK1069" s="8"/>
      <c r="AL1069" s="8"/>
      <c r="AM1069" s="8"/>
      <c r="AN1069" s="8"/>
      <c r="AO1069" s="8"/>
      <c r="AP1069" s="8"/>
      <c r="AQ1069" s="9"/>
      <c r="AR1069" s="8"/>
      <c r="AS1069" s="8"/>
      <c r="AT1069" s="8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8"/>
      <c r="BJ1069" s="5"/>
      <c r="BK1069" s="5"/>
      <c r="BL1069" s="5"/>
      <c r="BM1069" s="8"/>
      <c r="BN1069" s="8"/>
      <c r="BO1069" s="7"/>
      <c r="BP1069" s="5"/>
      <c r="BQ1069" s="5"/>
      <c r="BR1069" s="5"/>
      <c r="BS1069" s="5"/>
      <c r="BT1069" s="7"/>
      <c r="BU1069" s="7"/>
      <c r="BV1069" s="7"/>
      <c r="BW1069" s="7"/>
      <c r="BX1069" s="7"/>
      <c r="BY1069" s="7"/>
      <c r="BZ1069" s="7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8"/>
      <c r="CL1069" s="5"/>
      <c r="CM1069" s="5"/>
      <c r="CN1069" s="8"/>
      <c r="CO1069" s="5"/>
      <c r="CP1069" s="5"/>
      <c r="CQ1069" s="5"/>
      <c r="CR1069" s="8"/>
      <c r="CS1069" s="8"/>
      <c r="CT1069" s="8"/>
      <c r="CU1069" s="8"/>
      <c r="CV1069" s="8"/>
      <c r="CW1069" s="8"/>
      <c r="CX1069" s="8"/>
      <c r="CY1069" s="8"/>
      <c r="CZ1069" s="8"/>
      <c r="DA1069" s="8"/>
      <c r="DB1069" s="8"/>
      <c r="DC1069" s="8"/>
      <c r="DD1069" s="8"/>
      <c r="DE1069" s="8"/>
      <c r="DF1069" s="8"/>
      <c r="DG1069" s="8"/>
      <c r="DH1069" s="8"/>
      <c r="DI1069" s="8"/>
      <c r="DJ1069" s="8"/>
      <c r="DK1069" s="8"/>
      <c r="DL1069" s="8"/>
      <c r="DM1069" s="8"/>
      <c r="DN1069" s="8"/>
      <c r="DO1069" s="8"/>
      <c r="DP1069" s="8"/>
      <c r="DQ1069" s="8"/>
      <c r="DR1069" s="8"/>
      <c r="DS1069" s="8"/>
      <c r="DT1069" s="8"/>
      <c r="DU1069" s="8"/>
      <c r="DV1069" s="8"/>
      <c r="DW1069" s="8"/>
      <c r="DX1069" s="8"/>
      <c r="DY1069" s="8"/>
      <c r="DZ1069" s="8"/>
      <c r="EA1069" s="8"/>
      <c r="EB1069" s="8"/>
      <c r="EC1069" s="8"/>
      <c r="ED1069" s="8"/>
      <c r="EE1069" s="8"/>
      <c r="EF1069" s="8"/>
      <c r="EG1069" s="8"/>
      <c r="EH1069" s="8"/>
      <c r="EI1069" s="8"/>
      <c r="EJ1069" s="8"/>
      <c r="EK1069" s="8"/>
      <c r="EL1069" s="8"/>
      <c r="EM1069" s="8"/>
      <c r="EN1069" s="8"/>
      <c r="EO1069" s="8"/>
      <c r="EP1069" s="8"/>
      <c r="EQ1069" s="8"/>
      <c r="ER1069" s="8"/>
      <c r="ES1069" s="8"/>
      <c r="ET1069" s="8"/>
      <c r="EU1069" s="8"/>
      <c r="EV1069" s="8"/>
      <c r="EW1069" s="8"/>
      <c r="EX1069" s="8"/>
      <c r="EY1069" s="8"/>
      <c r="EZ1069" s="8"/>
      <c r="FA1069" s="8"/>
      <c r="FB1069" s="8"/>
      <c r="FC1069" s="8"/>
      <c r="FD1069" s="8"/>
      <c r="FE1069" s="8"/>
      <c r="FF1069" s="8"/>
      <c r="FG1069" s="8"/>
      <c r="FH1069" s="8"/>
      <c r="FI1069" s="8"/>
      <c r="FJ1069" s="8"/>
    </row>
    <row r="1070" spans="1:166" x14ac:dyDescent="0.25">
      <c r="A1070" t="s">
        <v>143</v>
      </c>
      <c r="C1070" s="6">
        <v>40241</v>
      </c>
      <c r="D1070" s="5">
        <v>6</v>
      </c>
      <c r="E1070" s="6" t="s">
        <v>239</v>
      </c>
      <c r="F1070" t="s">
        <v>89</v>
      </c>
      <c r="G1070" s="5">
        <v>75</v>
      </c>
      <c r="H1070" t="s">
        <v>116</v>
      </c>
      <c r="I1070" s="7">
        <v>7.1</v>
      </c>
      <c r="J1070">
        <v>750</v>
      </c>
      <c r="K1070" s="5">
        <f t="shared" si="17"/>
        <v>187.79342723004694</v>
      </c>
      <c r="L1070" s="5"/>
      <c r="M1070" s="8"/>
      <c r="N1070" s="8"/>
      <c r="O1070" s="8"/>
      <c r="P1070" s="8"/>
      <c r="Q1070" s="5"/>
      <c r="R1070" s="5"/>
      <c r="S1070" s="5"/>
      <c r="T1070" s="5"/>
      <c r="U1070" s="5"/>
      <c r="V1070" s="5"/>
      <c r="W1070" s="5"/>
      <c r="X1070" s="8"/>
      <c r="Y1070" s="8"/>
      <c r="Z1070" s="8"/>
      <c r="AA1070" s="8"/>
      <c r="AB1070" s="8"/>
      <c r="AC1070" s="5"/>
      <c r="AD1070" s="8"/>
      <c r="AE1070" s="8"/>
      <c r="AF1070" s="8"/>
      <c r="AG1070" s="8"/>
      <c r="AH1070" s="8"/>
      <c r="AI1070" s="8"/>
      <c r="AJ1070" s="5"/>
      <c r="AK1070" s="8"/>
      <c r="AL1070" s="8"/>
      <c r="AM1070" s="8"/>
      <c r="AN1070" s="8"/>
      <c r="AO1070" s="8"/>
      <c r="AP1070" s="8"/>
      <c r="AQ1070" s="9"/>
      <c r="AR1070" s="8"/>
      <c r="AS1070" s="8"/>
      <c r="AT1070" s="8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8"/>
      <c r="BJ1070" s="5"/>
      <c r="BK1070" s="5"/>
      <c r="BL1070" s="5"/>
      <c r="BM1070" s="8"/>
      <c r="BN1070" s="8"/>
      <c r="BO1070" s="7"/>
      <c r="BP1070" s="5"/>
      <c r="BQ1070" s="5"/>
      <c r="BR1070" s="5"/>
      <c r="BS1070" s="5"/>
      <c r="BT1070" s="7"/>
      <c r="BU1070" s="7"/>
      <c r="BV1070" s="7"/>
      <c r="BW1070" s="7"/>
      <c r="BX1070" s="7"/>
      <c r="BY1070" s="7"/>
      <c r="BZ1070" s="7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8"/>
      <c r="CL1070" s="5"/>
      <c r="CM1070" s="5"/>
      <c r="CN1070" s="8"/>
      <c r="CO1070" s="5"/>
      <c r="CP1070" s="5"/>
      <c r="CQ1070" s="5"/>
      <c r="CR1070" s="8"/>
      <c r="CS1070" s="8"/>
      <c r="CT1070" s="8"/>
      <c r="CU1070" s="8"/>
      <c r="CV1070" s="8"/>
      <c r="CW1070" s="8"/>
      <c r="CX1070" s="8"/>
      <c r="CY1070" s="8"/>
      <c r="CZ1070" s="8"/>
      <c r="DA1070" s="8"/>
      <c r="DB1070" s="8"/>
      <c r="DC1070" s="8"/>
      <c r="DD1070" s="8"/>
      <c r="DE1070" s="8"/>
      <c r="DF1070" s="8"/>
      <c r="DG1070" s="8"/>
      <c r="DH1070" s="8"/>
      <c r="DI1070" s="8"/>
      <c r="DJ1070" s="8"/>
      <c r="DK1070" s="8"/>
      <c r="DL1070" s="8"/>
      <c r="DM1070" s="8"/>
      <c r="DN1070" s="8"/>
      <c r="DO1070" s="8"/>
      <c r="DP1070" s="8"/>
      <c r="DQ1070" s="8"/>
      <c r="DR1070" s="8"/>
      <c r="DS1070" s="8"/>
      <c r="DT1070" s="8"/>
      <c r="DU1070" s="8"/>
      <c r="DV1070" s="8"/>
      <c r="DW1070" s="8"/>
      <c r="DX1070" s="8"/>
      <c r="DY1070" s="8"/>
      <c r="DZ1070" s="8"/>
      <c r="EA1070" s="8"/>
      <c r="EB1070" s="8"/>
      <c r="EC1070" s="8"/>
      <c r="ED1070" s="8"/>
      <c r="EE1070" s="8"/>
      <c r="EF1070" s="8"/>
      <c r="EG1070" s="8"/>
      <c r="EH1070" s="8"/>
      <c r="EI1070" s="8"/>
      <c r="EJ1070" s="8"/>
      <c r="EK1070" s="8"/>
      <c r="EL1070" s="8"/>
      <c r="EM1070" s="8"/>
      <c r="EN1070" s="8"/>
      <c r="EO1070" s="8"/>
      <c r="EP1070" s="8"/>
      <c r="EQ1070" s="8"/>
      <c r="ER1070" s="8"/>
      <c r="ES1070" s="8"/>
      <c r="ET1070" s="8"/>
      <c r="EU1070" s="8"/>
      <c r="EV1070" s="8"/>
      <c r="EW1070" s="8"/>
      <c r="EX1070" s="8"/>
      <c r="EY1070" s="8"/>
      <c r="EZ1070" s="8"/>
      <c r="FA1070" s="8"/>
      <c r="FB1070" s="8"/>
      <c r="FC1070" s="8"/>
      <c r="FD1070" s="8"/>
      <c r="FE1070" s="8"/>
      <c r="FF1070" s="8"/>
      <c r="FG1070" s="8"/>
      <c r="FH1070" s="8"/>
      <c r="FI1070" s="8"/>
      <c r="FJ1070" s="8"/>
    </row>
    <row r="1071" spans="1:166" x14ac:dyDescent="0.25">
      <c r="A1071" t="s">
        <v>143</v>
      </c>
      <c r="C1071" s="6">
        <v>40245</v>
      </c>
      <c r="D1071" s="5"/>
      <c r="E1071" s="6"/>
      <c r="F1071" s="14"/>
      <c r="G1071" s="5">
        <v>79</v>
      </c>
      <c r="H1071" t="s">
        <v>116</v>
      </c>
      <c r="I1071" s="7">
        <v>7.1</v>
      </c>
      <c r="J1071">
        <v>750</v>
      </c>
      <c r="K1071" s="5">
        <f t="shared" si="17"/>
        <v>187.79342723004694</v>
      </c>
      <c r="L1071" s="5"/>
      <c r="M1071" s="8"/>
      <c r="N1071" s="7">
        <v>22.9</v>
      </c>
      <c r="O1071" s="7"/>
      <c r="P1071" s="7"/>
      <c r="Q1071" s="5"/>
      <c r="R1071" s="5"/>
      <c r="S1071" s="5"/>
      <c r="T1071" s="5"/>
      <c r="U1071" s="5"/>
      <c r="V1071" s="5"/>
      <c r="W1071" s="5"/>
      <c r="X1071" s="8"/>
      <c r="Y1071" s="8"/>
      <c r="Z1071" s="8"/>
      <c r="AA1071" s="8"/>
      <c r="AB1071" s="8"/>
      <c r="AC1071" s="5">
        <v>402.08209441600127</v>
      </c>
      <c r="AD1071" s="8"/>
      <c r="AE1071" s="8"/>
      <c r="AF1071" s="8"/>
      <c r="AG1071" s="8"/>
      <c r="AH1071" s="8"/>
      <c r="AI1071" s="8"/>
      <c r="AJ1071" s="5">
        <v>240.98925382224871</v>
      </c>
      <c r="AK1071" s="8">
        <v>3.3788333968953332</v>
      </c>
      <c r="AL1071" s="8"/>
      <c r="AM1071" s="8"/>
      <c r="AN1071" s="8"/>
      <c r="AO1071" s="8"/>
      <c r="AP1071" s="8"/>
      <c r="AQ1071" s="9">
        <f>AK1071/AJ1071</f>
        <v>1.4020680770220267E-2</v>
      </c>
      <c r="AR1071" s="8"/>
      <c r="AS1071" s="8"/>
      <c r="AT1071" s="8"/>
      <c r="AU1071" s="5">
        <v>9.0029648241812481</v>
      </c>
      <c r="AV1071" s="5"/>
      <c r="AW1071" s="5"/>
      <c r="AX1071" s="5"/>
      <c r="AY1071" s="5">
        <v>50.547805670127509</v>
      </c>
      <c r="AZ1071" s="5"/>
      <c r="BA1071" s="5"/>
      <c r="BB1071" s="5"/>
      <c r="BC1071" s="5"/>
      <c r="BD1071" s="5"/>
      <c r="BE1071" s="5"/>
      <c r="BF1071" s="5">
        <v>0</v>
      </c>
      <c r="BG1071" s="5">
        <v>0</v>
      </c>
      <c r="BH1071" s="5">
        <v>59.550770494308757</v>
      </c>
      <c r="BI1071" s="8"/>
      <c r="BJ1071" s="5"/>
      <c r="BK1071" s="5">
        <f>AC1071+AJ1071+BH1071</f>
        <v>702.62211873255876</v>
      </c>
      <c r="BL1071" s="5"/>
      <c r="BM1071" s="8">
        <f>BH1071/BK1071</f>
        <v>8.4755046712350582E-2</v>
      </c>
      <c r="BN1071" s="8"/>
      <c r="BO1071" s="7"/>
      <c r="BP1071" s="5"/>
      <c r="BQ1071" s="5"/>
      <c r="BR1071" s="5"/>
      <c r="BS1071" s="5"/>
      <c r="BT1071" s="7"/>
      <c r="BU1071" s="7"/>
      <c r="BV1071" s="7"/>
      <c r="BW1071" s="7"/>
      <c r="BX1071" s="8">
        <f>AC1071/BK1071</f>
        <v>0.57225937484192269</v>
      </c>
      <c r="BY1071" s="8">
        <f>AJ1071/BK1071</f>
        <v>0.34298557844572669</v>
      </c>
      <c r="BZ1071" s="8">
        <f>BH1071/BK1071</f>
        <v>8.4755046712350582E-2</v>
      </c>
      <c r="CA1071" s="5">
        <v>150.71142952245987</v>
      </c>
      <c r="CB1071" s="5">
        <v>105.39159558365171</v>
      </c>
      <c r="CC1071" s="5">
        <v>45.319833938808173</v>
      </c>
      <c r="CD1071" s="5">
        <v>0</v>
      </c>
      <c r="CE1071" s="5"/>
      <c r="CF1071" s="5"/>
      <c r="CG1071" s="5"/>
      <c r="CH1071" s="5"/>
      <c r="CI1071" s="5">
        <v>0</v>
      </c>
      <c r="CJ1071" s="5"/>
      <c r="CK1071" s="8"/>
      <c r="CL1071" s="5"/>
      <c r="CM1071" s="5"/>
      <c r="CN1071" s="8"/>
      <c r="CO1071" s="5"/>
      <c r="CP1071" s="5"/>
      <c r="CQ1071" s="5"/>
      <c r="CR1071" s="8"/>
      <c r="CS1071" s="8"/>
      <c r="CT1071" s="8"/>
      <c r="CU1071" s="8"/>
      <c r="CV1071" s="8"/>
      <c r="CW1071" s="8"/>
      <c r="CX1071" s="8"/>
      <c r="CY1071" s="8"/>
      <c r="CZ1071" s="8"/>
      <c r="DA1071" s="8"/>
      <c r="DB1071" s="8"/>
      <c r="DC1071" s="8"/>
      <c r="DD1071" s="8"/>
      <c r="DE1071" s="8"/>
      <c r="DF1071" s="8"/>
      <c r="DG1071" s="8"/>
      <c r="DH1071" s="8"/>
      <c r="DI1071" s="8"/>
      <c r="DJ1071" s="8"/>
      <c r="DK1071" s="8"/>
      <c r="DL1071" s="8"/>
      <c r="DM1071" s="8"/>
      <c r="DN1071" s="8"/>
      <c r="DO1071" s="8"/>
      <c r="DP1071" s="8"/>
      <c r="DQ1071" s="8"/>
      <c r="DR1071" s="8"/>
      <c r="DS1071" s="8"/>
      <c r="DT1071" s="8"/>
      <c r="DU1071" s="8"/>
      <c r="DV1071" s="8"/>
      <c r="DW1071" s="8"/>
      <c r="DX1071" s="8"/>
      <c r="DY1071" s="8"/>
      <c r="DZ1071" s="8"/>
      <c r="EA1071" s="8"/>
      <c r="EB1071" s="8"/>
      <c r="EC1071" s="8"/>
      <c r="ED1071" s="8"/>
      <c r="EE1071" s="8"/>
      <c r="EF1071" s="8"/>
      <c r="EG1071" s="8"/>
      <c r="EH1071" s="8"/>
      <c r="EI1071" s="8"/>
      <c r="EJ1071" s="8"/>
      <c r="EK1071" s="8"/>
      <c r="EL1071" s="8"/>
      <c r="EM1071" s="8"/>
      <c r="EN1071" s="8"/>
      <c r="EO1071" s="8"/>
      <c r="EP1071" s="8"/>
      <c r="EQ1071" s="8"/>
      <c r="ER1071" s="8"/>
      <c r="ES1071" s="8"/>
      <c r="ET1071" s="8"/>
      <c r="EU1071" s="8"/>
      <c r="EV1071" s="8"/>
      <c r="EW1071" s="8"/>
      <c r="EX1071" s="8"/>
      <c r="EY1071" s="8"/>
      <c r="EZ1071" s="8"/>
      <c r="FA1071" s="8"/>
      <c r="FB1071" s="8"/>
      <c r="FC1071" s="8"/>
      <c r="FD1071" s="8"/>
      <c r="FE1071" s="8"/>
      <c r="FF1071" s="8"/>
      <c r="FG1071" s="8"/>
      <c r="FH1071" s="8"/>
      <c r="FI1071" s="8"/>
      <c r="FJ1071" s="8"/>
    </row>
    <row r="1072" spans="1:166" x14ac:dyDescent="0.25">
      <c r="A1072" t="s">
        <v>143</v>
      </c>
      <c r="C1072" s="6">
        <v>40252</v>
      </c>
      <c r="D1072" s="5"/>
      <c r="E1072" s="6"/>
      <c r="G1072" s="5">
        <v>86</v>
      </c>
      <c r="H1072" t="s">
        <v>116</v>
      </c>
      <c r="I1072" s="7">
        <v>7.1</v>
      </c>
      <c r="J1072">
        <v>750</v>
      </c>
      <c r="K1072" s="5">
        <f t="shared" si="17"/>
        <v>187.79342723004694</v>
      </c>
      <c r="L1072" s="5"/>
      <c r="M1072" s="8"/>
      <c r="N1072" s="7">
        <v>23.55</v>
      </c>
      <c r="O1072" s="7"/>
      <c r="P1072" s="7"/>
      <c r="Q1072" s="5"/>
      <c r="R1072" s="5"/>
      <c r="S1072" s="5"/>
      <c r="T1072" s="5"/>
      <c r="U1072" s="5"/>
      <c r="V1072" s="5"/>
      <c r="W1072" s="5"/>
      <c r="X1072" s="8"/>
      <c r="Y1072" s="8"/>
      <c r="Z1072" s="8"/>
      <c r="AA1072" s="8"/>
      <c r="AB1072" s="8"/>
      <c r="AC1072" s="5"/>
      <c r="AD1072" s="8"/>
      <c r="AE1072" s="8"/>
      <c r="AF1072" s="8"/>
      <c r="AG1072" s="8"/>
      <c r="AH1072" s="8"/>
      <c r="AI1072" s="8"/>
      <c r="AJ1072" s="5"/>
      <c r="AK1072" s="8"/>
      <c r="AL1072" s="8"/>
      <c r="AM1072" s="8"/>
      <c r="AN1072" s="8"/>
      <c r="AO1072" s="8"/>
      <c r="AP1072" s="8"/>
      <c r="AQ1072" s="9"/>
      <c r="AR1072" s="8"/>
      <c r="AS1072" s="8"/>
      <c r="AT1072" s="8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8"/>
      <c r="BJ1072" s="5"/>
      <c r="BK1072" s="5"/>
      <c r="BL1072" s="5"/>
      <c r="BM1072" s="8"/>
      <c r="BN1072" s="8"/>
      <c r="BO1072" s="7"/>
      <c r="BP1072" s="5"/>
      <c r="BQ1072" s="5"/>
      <c r="BR1072" s="5"/>
      <c r="BS1072" s="5"/>
      <c r="BT1072" s="7"/>
      <c r="BU1072" s="7"/>
      <c r="BV1072" s="7"/>
      <c r="BW1072" s="7"/>
      <c r="BX1072" s="7"/>
      <c r="BY1072" s="7"/>
      <c r="BZ1072" s="7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8"/>
      <c r="CL1072" s="5"/>
      <c r="CM1072" s="5"/>
      <c r="CN1072" s="8"/>
      <c r="CO1072" s="5"/>
      <c r="CP1072" s="5"/>
      <c r="CQ1072" s="5"/>
      <c r="CR1072" s="8"/>
      <c r="CS1072" s="8"/>
      <c r="CT1072" s="8"/>
      <c r="CU1072" s="8"/>
      <c r="CV1072" s="8"/>
      <c r="CW1072" s="8"/>
      <c r="CX1072" s="8"/>
      <c r="CY1072" s="8"/>
      <c r="CZ1072" s="8"/>
      <c r="DA1072" s="8"/>
      <c r="DB1072" s="8"/>
      <c r="DC1072" s="8"/>
      <c r="DD1072" s="8"/>
      <c r="DE1072" s="8"/>
      <c r="DF1072" s="8"/>
      <c r="DG1072" s="8"/>
      <c r="DH1072" s="8"/>
      <c r="DI1072" s="8"/>
      <c r="DJ1072" s="8"/>
      <c r="DK1072" s="8"/>
      <c r="DL1072" s="8"/>
      <c r="DM1072" s="8"/>
      <c r="DN1072" s="8"/>
      <c r="DO1072" s="8"/>
      <c r="DP1072" s="8"/>
      <c r="DQ1072" s="8"/>
      <c r="DR1072" s="8"/>
      <c r="DS1072" s="8"/>
      <c r="DT1072" s="8"/>
      <c r="DU1072" s="8"/>
      <c r="DV1072" s="8"/>
      <c r="DW1072" s="8"/>
      <c r="DX1072" s="8"/>
      <c r="DY1072" s="8"/>
      <c r="DZ1072" s="8"/>
      <c r="EA1072" s="8"/>
      <c r="EB1072" s="8"/>
      <c r="EC1072" s="8"/>
      <c r="ED1072" s="8"/>
      <c r="EE1072" s="8"/>
      <c r="EF1072" s="8"/>
      <c r="EG1072" s="8"/>
      <c r="EH1072" s="8"/>
      <c r="EI1072" s="8"/>
      <c r="EJ1072" s="8"/>
      <c r="EK1072" s="8"/>
      <c r="EL1072" s="8"/>
      <c r="EM1072" s="8"/>
      <c r="EN1072" s="8"/>
      <c r="EO1072" s="8"/>
      <c r="EP1072" s="8"/>
      <c r="EQ1072" s="8"/>
      <c r="ER1072" s="8"/>
      <c r="ES1072" s="8"/>
      <c r="ET1072" s="8"/>
      <c r="EU1072" s="8"/>
      <c r="EV1072" s="8"/>
      <c r="EW1072" s="8"/>
      <c r="EX1072" s="8"/>
      <c r="EY1072" s="8"/>
      <c r="EZ1072" s="8"/>
      <c r="FA1072" s="8"/>
      <c r="FB1072" s="8"/>
      <c r="FC1072" s="8"/>
      <c r="FD1072" s="8"/>
      <c r="FE1072" s="8"/>
      <c r="FF1072" s="8"/>
      <c r="FG1072" s="8"/>
      <c r="FH1072" s="8"/>
      <c r="FI1072" s="8"/>
      <c r="FJ1072" s="8"/>
    </row>
    <row r="1073" spans="1:166" x14ac:dyDescent="0.25">
      <c r="A1073" t="s">
        <v>143</v>
      </c>
      <c r="C1073" s="6">
        <v>40259</v>
      </c>
      <c r="D1073" s="5"/>
      <c r="E1073" s="6"/>
      <c r="G1073" s="5">
        <v>93</v>
      </c>
      <c r="H1073" t="s">
        <v>116</v>
      </c>
      <c r="I1073" s="7">
        <v>7.1</v>
      </c>
      <c r="J1073">
        <v>750</v>
      </c>
      <c r="K1073" s="5">
        <f t="shared" si="17"/>
        <v>187.79342723004694</v>
      </c>
      <c r="L1073" s="5"/>
      <c r="M1073" s="8"/>
      <c r="N1073" s="8"/>
      <c r="O1073" s="8"/>
      <c r="P1073" s="8"/>
      <c r="Q1073" s="5"/>
      <c r="R1073" s="5"/>
      <c r="S1073" s="5"/>
      <c r="T1073" s="5"/>
      <c r="U1073" s="5"/>
      <c r="V1073" s="5"/>
      <c r="W1073" s="5"/>
      <c r="X1073" s="8"/>
      <c r="Y1073" s="8"/>
      <c r="Z1073" s="8"/>
      <c r="AA1073" s="8"/>
      <c r="AB1073" s="8"/>
      <c r="AC1073" s="5"/>
      <c r="AD1073" s="8"/>
      <c r="AE1073" s="8"/>
      <c r="AF1073" s="8"/>
      <c r="AG1073" s="8"/>
      <c r="AH1073" s="8"/>
      <c r="AI1073" s="8"/>
      <c r="AJ1073" s="5"/>
      <c r="AK1073" s="8"/>
      <c r="AL1073" s="8"/>
      <c r="AM1073" s="8"/>
      <c r="AN1073" s="8"/>
      <c r="AO1073" s="8"/>
      <c r="AP1073" s="8"/>
      <c r="AQ1073" s="9"/>
      <c r="AR1073" s="8"/>
      <c r="AS1073" s="8"/>
      <c r="AT1073" s="8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8"/>
      <c r="BJ1073" s="5"/>
      <c r="BK1073" s="5"/>
      <c r="BL1073" s="5"/>
      <c r="BM1073" s="8"/>
      <c r="BN1073" s="8"/>
      <c r="BO1073" s="7"/>
      <c r="BP1073" s="5"/>
      <c r="BQ1073" s="5"/>
      <c r="BR1073" s="5"/>
      <c r="BS1073" s="5"/>
      <c r="BT1073" s="7"/>
      <c r="BU1073" s="7"/>
      <c r="BV1073" s="7"/>
      <c r="BW1073" s="7"/>
      <c r="BX1073" s="7"/>
      <c r="BY1073" s="7"/>
      <c r="BZ1073" s="7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8"/>
      <c r="CL1073" s="5"/>
      <c r="CM1073" s="5"/>
      <c r="CN1073" s="8"/>
      <c r="CO1073" s="5"/>
      <c r="CP1073" s="5"/>
      <c r="CQ1073" s="5"/>
      <c r="CR1073" s="8"/>
      <c r="CS1073" s="8"/>
      <c r="CT1073" s="8"/>
      <c r="CU1073" s="8"/>
      <c r="CV1073" s="8"/>
      <c r="CW1073" s="8"/>
      <c r="CX1073" s="8"/>
      <c r="CY1073" s="8"/>
      <c r="CZ1073" s="8"/>
      <c r="DA1073" s="8"/>
      <c r="DB1073" s="8"/>
      <c r="DC1073" s="8"/>
      <c r="DD1073" s="8"/>
      <c r="DE1073" s="8"/>
      <c r="DF1073" s="8"/>
      <c r="DG1073" s="8"/>
      <c r="DH1073" s="8"/>
      <c r="DI1073" s="8"/>
      <c r="DJ1073" s="8"/>
      <c r="DK1073" s="8"/>
      <c r="DL1073" s="8"/>
      <c r="DM1073" s="8"/>
      <c r="DN1073" s="8"/>
      <c r="DO1073" s="8"/>
      <c r="DP1073" s="8"/>
      <c r="DQ1073" s="8"/>
      <c r="DR1073" s="8"/>
      <c r="DS1073" s="8"/>
      <c r="DT1073" s="8"/>
      <c r="DU1073" s="8"/>
      <c r="DV1073" s="8"/>
      <c r="DW1073" s="8"/>
      <c r="DX1073" s="8"/>
      <c r="DY1073" s="8"/>
      <c r="DZ1073" s="8"/>
      <c r="EA1073" s="8"/>
      <c r="EB1073" s="8"/>
      <c r="EC1073" s="8"/>
      <c r="ED1073" s="8"/>
      <c r="EE1073" s="8"/>
      <c r="EF1073" s="8"/>
      <c r="EG1073" s="8"/>
      <c r="EH1073" s="8"/>
      <c r="EI1073" s="8"/>
      <c r="EJ1073" s="8"/>
      <c r="EK1073" s="8"/>
      <c r="EL1073" s="8"/>
      <c r="EM1073" s="8"/>
      <c r="EN1073" s="8"/>
      <c r="EO1073" s="8"/>
      <c r="EP1073" s="8"/>
      <c r="EQ1073" s="8"/>
      <c r="ER1073" s="8"/>
      <c r="ES1073" s="8"/>
      <c r="ET1073" s="8"/>
      <c r="EU1073" s="8"/>
      <c r="EV1073" s="8"/>
      <c r="EW1073" s="8"/>
      <c r="EX1073" s="8"/>
      <c r="EY1073" s="8"/>
      <c r="EZ1073" s="8"/>
      <c r="FA1073" s="8"/>
      <c r="FB1073" s="8"/>
      <c r="FC1073" s="8"/>
      <c r="FD1073" s="8"/>
      <c r="FE1073" s="8"/>
      <c r="FF1073" s="8"/>
      <c r="FG1073" s="8"/>
      <c r="FH1073" s="8"/>
      <c r="FI1073" s="8"/>
      <c r="FJ1073" s="8"/>
    </row>
    <row r="1074" spans="1:166" x14ac:dyDescent="0.25">
      <c r="A1074" t="s">
        <v>143</v>
      </c>
      <c r="C1074" s="6">
        <v>40260</v>
      </c>
      <c r="D1074" s="5"/>
      <c r="E1074" s="6"/>
      <c r="F1074" s="14"/>
      <c r="G1074" s="5">
        <v>94</v>
      </c>
      <c r="H1074" t="s">
        <v>116</v>
      </c>
      <c r="I1074" s="7">
        <v>7.1</v>
      </c>
      <c r="J1074">
        <v>750</v>
      </c>
      <c r="K1074" s="5">
        <f t="shared" si="17"/>
        <v>187.79342723004694</v>
      </c>
      <c r="L1074" s="5"/>
      <c r="M1074" s="8"/>
      <c r="N1074" s="8"/>
      <c r="O1074" s="8"/>
      <c r="P1074" s="8"/>
      <c r="Q1074" s="5"/>
      <c r="R1074" s="5"/>
      <c r="S1074" s="5"/>
      <c r="T1074" s="5"/>
      <c r="U1074" s="5"/>
      <c r="V1074" s="5"/>
      <c r="W1074" s="5"/>
      <c r="X1074" s="8"/>
      <c r="Y1074" s="8"/>
      <c r="Z1074" s="8"/>
      <c r="AA1074" s="8"/>
      <c r="AB1074" s="8"/>
      <c r="AC1074" s="5">
        <v>462.09795464796298</v>
      </c>
      <c r="AD1074" s="8"/>
      <c r="AE1074" s="8"/>
      <c r="AF1074" s="8"/>
      <c r="AG1074" s="8"/>
      <c r="AH1074" s="8"/>
      <c r="AI1074" s="8"/>
      <c r="AJ1074" s="5">
        <v>241.84446066381716</v>
      </c>
      <c r="AK1074" s="8">
        <v>3.706368306901723</v>
      </c>
      <c r="AL1074" s="8"/>
      <c r="AM1074" s="8"/>
      <c r="AN1074" s="8"/>
      <c r="AO1074" s="8"/>
      <c r="AP1074" s="8"/>
      <c r="AQ1074" s="9">
        <f>AK1074/AJ1074</f>
        <v>1.5325421540474589E-2</v>
      </c>
      <c r="AR1074" s="8"/>
      <c r="AS1074" s="8"/>
      <c r="AT1074" s="8"/>
      <c r="AU1074" s="5">
        <v>9.889513736787066</v>
      </c>
      <c r="AV1074" s="5"/>
      <c r="AW1074" s="5"/>
      <c r="AX1074" s="5"/>
      <c r="AY1074" s="5">
        <v>169.05256250480599</v>
      </c>
      <c r="AZ1074" s="5"/>
      <c r="BA1074" s="5"/>
      <c r="BB1074" s="5"/>
      <c r="BC1074" s="5"/>
      <c r="BD1074" s="5"/>
      <c r="BE1074" s="5"/>
      <c r="BF1074" s="5">
        <v>0</v>
      </c>
      <c r="BG1074" s="5">
        <v>0</v>
      </c>
      <c r="BH1074" s="5">
        <v>178.94207624159304</v>
      </c>
      <c r="BI1074" s="8"/>
      <c r="BJ1074" s="5"/>
      <c r="BK1074" s="5">
        <f>AC1074+AJ1074+BH1074</f>
        <v>882.88449155337321</v>
      </c>
      <c r="BL1074" s="5"/>
      <c r="BM1074" s="8">
        <f>BH1074/BK1074</f>
        <v>0.2026789211426254</v>
      </c>
      <c r="BN1074" s="8"/>
      <c r="BO1074" s="7"/>
      <c r="BP1074" s="5"/>
      <c r="BQ1074" s="5"/>
      <c r="BR1074" s="5"/>
      <c r="BS1074" s="5"/>
      <c r="BT1074" s="7"/>
      <c r="BU1074" s="7"/>
      <c r="BV1074" s="7"/>
      <c r="BW1074" s="7"/>
      <c r="BX1074" s="8">
        <f>AC1074/BK1074</f>
        <v>0.52339570925629708</v>
      </c>
      <c r="BY1074" s="8">
        <f>AJ1074/BK1074</f>
        <v>0.2739253696010775</v>
      </c>
      <c r="BZ1074" s="8">
        <f>BH1074/BK1074</f>
        <v>0.2026789211426254</v>
      </c>
      <c r="CA1074" s="5">
        <v>133.98371629152609</v>
      </c>
      <c r="CB1074" s="5">
        <v>78.771521906406505</v>
      </c>
      <c r="CC1074" s="5">
        <v>55.212194385119574</v>
      </c>
      <c r="CD1074" s="5">
        <v>0</v>
      </c>
      <c r="CE1074" s="5"/>
      <c r="CF1074" s="5"/>
      <c r="CG1074" s="5"/>
      <c r="CH1074" s="5"/>
      <c r="CI1074" s="5">
        <v>0</v>
      </c>
      <c r="CJ1074" s="5"/>
      <c r="CK1074" s="8"/>
      <c r="CL1074" s="5"/>
      <c r="CM1074" s="5"/>
      <c r="CN1074" s="8"/>
      <c r="CO1074" s="5"/>
      <c r="CP1074" s="5"/>
      <c r="CQ1074" s="5"/>
      <c r="CR1074" s="8"/>
      <c r="CS1074" s="8"/>
      <c r="CT1074" s="8"/>
      <c r="CU1074" s="8"/>
      <c r="CV1074" s="8"/>
      <c r="CW1074" s="8"/>
      <c r="CX1074" s="8"/>
      <c r="CY1074" s="8"/>
      <c r="CZ1074" s="8"/>
      <c r="DA1074" s="8"/>
      <c r="DB1074" s="8"/>
      <c r="DC1074" s="8"/>
      <c r="DD1074" s="8"/>
      <c r="DE1074" s="8"/>
      <c r="DF1074" s="8"/>
      <c r="DG1074" s="8"/>
      <c r="DH1074" s="8"/>
      <c r="DI1074" s="8"/>
      <c r="DJ1074" s="8"/>
      <c r="DK1074" s="8"/>
      <c r="DL1074" s="8"/>
      <c r="DM1074" s="8"/>
      <c r="DN1074" s="8"/>
      <c r="DO1074" s="8"/>
      <c r="DP1074" s="8"/>
      <c r="DQ1074" s="8"/>
      <c r="DR1074" s="8"/>
      <c r="DS1074" s="8"/>
      <c r="DT1074" s="8"/>
      <c r="DU1074" s="8"/>
      <c r="DV1074" s="8"/>
      <c r="DW1074" s="8"/>
      <c r="DX1074" s="8"/>
      <c r="DY1074" s="8"/>
      <c r="DZ1074" s="8"/>
      <c r="EA1074" s="8"/>
      <c r="EB1074" s="8"/>
      <c r="EC1074" s="8"/>
      <c r="ED1074" s="8"/>
      <c r="EE1074" s="8"/>
      <c r="EF1074" s="8"/>
      <c r="EG1074" s="8"/>
      <c r="EH1074" s="8"/>
      <c r="EI1074" s="8"/>
      <c r="EJ1074" s="8"/>
      <c r="EK1074" s="8"/>
      <c r="EL1074" s="8"/>
      <c r="EM1074" s="8"/>
      <c r="EN1074" s="8"/>
      <c r="EO1074" s="8"/>
      <c r="EP1074" s="8"/>
      <c r="EQ1074" s="8"/>
      <c r="ER1074" s="8"/>
      <c r="ES1074" s="8"/>
      <c r="ET1074" s="8"/>
      <c r="EU1074" s="8"/>
      <c r="EV1074" s="8"/>
      <c r="EW1074" s="8"/>
      <c r="EX1074" s="8"/>
      <c r="EY1074" s="8"/>
      <c r="EZ1074" s="8"/>
      <c r="FA1074" s="8"/>
      <c r="FB1074" s="8"/>
      <c r="FC1074" s="8"/>
      <c r="FD1074" s="8"/>
      <c r="FE1074" s="8"/>
      <c r="FF1074" s="8"/>
      <c r="FG1074" s="8"/>
      <c r="FH1074" s="8"/>
      <c r="FI1074" s="8"/>
      <c r="FJ1074" s="8"/>
    </row>
    <row r="1075" spans="1:166" x14ac:dyDescent="0.25">
      <c r="A1075" t="s">
        <v>143</v>
      </c>
      <c r="C1075" s="6">
        <v>40267</v>
      </c>
      <c r="D1075" s="5"/>
      <c r="E1075" s="6"/>
      <c r="G1075" s="5">
        <v>101</v>
      </c>
      <c r="H1075" t="s">
        <v>116</v>
      </c>
      <c r="I1075" s="7">
        <v>7.1</v>
      </c>
      <c r="J1075">
        <v>750</v>
      </c>
      <c r="K1075" s="5">
        <f t="shared" si="17"/>
        <v>187.79342723004694</v>
      </c>
      <c r="L1075" s="5"/>
      <c r="M1075" s="8"/>
      <c r="N1075" s="7">
        <v>23.55</v>
      </c>
      <c r="O1075" s="7"/>
      <c r="P1075" s="7"/>
      <c r="Q1075" s="5"/>
      <c r="R1075" s="5"/>
      <c r="S1075" s="5"/>
      <c r="T1075" s="5"/>
      <c r="U1075" s="5"/>
      <c r="V1075" s="5"/>
      <c r="W1075" s="5"/>
      <c r="X1075" s="8"/>
      <c r="Y1075" s="8"/>
      <c r="Z1075" s="8"/>
      <c r="AA1075" s="8"/>
      <c r="AB1075" s="8"/>
      <c r="AC1075" s="5"/>
      <c r="AD1075" s="8"/>
      <c r="AE1075" s="8"/>
      <c r="AF1075" s="8"/>
      <c r="AG1075" s="8"/>
      <c r="AH1075" s="8"/>
      <c r="AI1075" s="8"/>
      <c r="AJ1075" s="5"/>
      <c r="AK1075" s="8"/>
      <c r="AL1075" s="8"/>
      <c r="AM1075" s="8"/>
      <c r="AN1075" s="8"/>
      <c r="AO1075" s="8"/>
      <c r="AP1075" s="8"/>
      <c r="AQ1075" s="9"/>
      <c r="AR1075" s="8"/>
      <c r="AS1075" s="8"/>
      <c r="AT1075" s="8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8"/>
      <c r="BJ1075" s="5"/>
      <c r="BK1075" s="5"/>
      <c r="BL1075" s="5"/>
      <c r="BM1075" s="8"/>
      <c r="BN1075" s="8"/>
      <c r="BO1075" s="7"/>
      <c r="BP1075" s="5"/>
      <c r="BQ1075" s="5"/>
      <c r="BR1075" s="5"/>
      <c r="BS1075" s="5"/>
      <c r="BT1075" s="7"/>
      <c r="BU1075" s="7"/>
      <c r="BV1075" s="7"/>
      <c r="BW1075" s="7"/>
      <c r="BX1075" s="7"/>
      <c r="BY1075" s="7"/>
      <c r="BZ1075" s="7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8"/>
      <c r="CL1075" s="5"/>
      <c r="CM1075" s="5"/>
      <c r="CN1075" s="8"/>
      <c r="CO1075" s="5"/>
      <c r="CP1075" s="5"/>
      <c r="CQ1075" s="5"/>
      <c r="CR1075" s="8"/>
      <c r="CS1075" s="8"/>
      <c r="CT1075" s="8"/>
      <c r="CU1075" s="8"/>
      <c r="CV1075" s="8"/>
      <c r="CW1075" s="8"/>
      <c r="CX1075" s="8"/>
      <c r="CY1075" s="8"/>
      <c r="CZ1075" s="8"/>
      <c r="DA1075" s="8"/>
      <c r="DB1075" s="8"/>
      <c r="DC1075" s="8"/>
      <c r="DD1075" s="8"/>
      <c r="DE1075" s="8"/>
      <c r="DF1075" s="8"/>
      <c r="DG1075" s="8"/>
      <c r="DH1075" s="8"/>
      <c r="DI1075" s="8"/>
      <c r="DJ1075" s="8"/>
      <c r="DK1075" s="8"/>
      <c r="DL1075" s="8"/>
      <c r="DM1075" s="8"/>
      <c r="DN1075" s="8"/>
      <c r="DO1075" s="8"/>
      <c r="DP1075" s="8"/>
      <c r="DQ1075" s="8"/>
      <c r="DR1075" s="8"/>
      <c r="DS1075" s="8"/>
      <c r="DT1075" s="8"/>
      <c r="DU1075" s="8"/>
      <c r="DV1075" s="8"/>
      <c r="DW1075" s="8"/>
      <c r="DX1075" s="8"/>
      <c r="DY1075" s="8"/>
      <c r="DZ1075" s="8"/>
      <c r="EA1075" s="8"/>
      <c r="EB1075" s="8"/>
      <c r="EC1075" s="8"/>
      <c r="ED1075" s="8"/>
      <c r="EE1075" s="8"/>
      <c r="EF1075" s="8"/>
      <c r="EG1075" s="8"/>
      <c r="EH1075" s="8"/>
      <c r="EI1075" s="8"/>
      <c r="EJ1075" s="8"/>
      <c r="EK1075" s="8"/>
      <c r="EL1075" s="8"/>
      <c r="EM1075" s="8"/>
      <c r="EN1075" s="8"/>
      <c r="EO1075" s="8"/>
      <c r="EP1075" s="8"/>
      <c r="EQ1075" s="8"/>
      <c r="ER1075" s="8"/>
      <c r="ES1075" s="8"/>
      <c r="ET1075" s="8"/>
      <c r="EU1075" s="8"/>
      <c r="EV1075" s="8"/>
      <c r="EW1075" s="8"/>
      <c r="EX1075" s="8"/>
      <c r="EY1075" s="8"/>
      <c r="EZ1075" s="8"/>
      <c r="FA1075" s="8"/>
      <c r="FB1075" s="8"/>
      <c r="FC1075" s="8"/>
      <c r="FD1075" s="8"/>
      <c r="FE1075" s="8"/>
      <c r="FF1075" s="8"/>
      <c r="FG1075" s="8"/>
      <c r="FH1075" s="8"/>
      <c r="FI1075" s="8"/>
      <c r="FJ1075" s="8"/>
    </row>
    <row r="1076" spans="1:166" x14ac:dyDescent="0.25">
      <c r="A1076" t="s">
        <v>143</v>
      </c>
      <c r="C1076" s="6">
        <v>40275</v>
      </c>
      <c r="D1076" s="5"/>
      <c r="E1076" s="6"/>
      <c r="F1076" s="14"/>
      <c r="G1076" s="5">
        <v>109</v>
      </c>
      <c r="H1076" t="s">
        <v>116</v>
      </c>
      <c r="I1076" s="7">
        <v>7.1</v>
      </c>
      <c r="J1076">
        <v>750</v>
      </c>
      <c r="K1076" s="5">
        <f t="shared" si="17"/>
        <v>187.79342723004694</v>
      </c>
      <c r="L1076" s="5"/>
      <c r="M1076" s="8"/>
      <c r="N1076" s="8"/>
      <c r="O1076" s="8"/>
      <c r="P1076" s="8"/>
      <c r="Q1076" s="5"/>
      <c r="R1076" s="5"/>
      <c r="S1076" s="5"/>
      <c r="T1076" s="5"/>
      <c r="U1076" s="5"/>
      <c r="V1076" s="5"/>
      <c r="W1076" s="5"/>
      <c r="X1076" s="8"/>
      <c r="Y1076" s="8"/>
      <c r="Z1076" s="8"/>
      <c r="AA1076" s="8"/>
      <c r="AB1076" s="8"/>
      <c r="AC1076" s="5">
        <v>479.93262164205771</v>
      </c>
      <c r="AD1076" s="8"/>
      <c r="AE1076" s="8"/>
      <c r="AF1076" s="8"/>
      <c r="AG1076" s="8"/>
      <c r="AH1076" s="8"/>
      <c r="AI1076" s="8"/>
      <c r="AJ1076" s="5">
        <v>236.10272916301352</v>
      </c>
      <c r="AK1076" s="8">
        <v>3.491528365675391</v>
      </c>
      <c r="AL1076" s="8"/>
      <c r="AM1076" s="8"/>
      <c r="AN1076" s="8"/>
      <c r="AO1076" s="8"/>
      <c r="AP1076" s="8"/>
      <c r="AQ1076" s="9">
        <f>AK1076/AJ1076</f>
        <v>1.4788174529167423E-2</v>
      </c>
      <c r="AR1076" s="8"/>
      <c r="AS1076" s="8"/>
      <c r="AT1076" s="8"/>
      <c r="AU1076" s="5">
        <v>3.9729312936453249</v>
      </c>
      <c r="AV1076" s="5"/>
      <c r="AW1076" s="5"/>
      <c r="AX1076" s="5"/>
      <c r="AY1076" s="5">
        <v>281.63121580176153</v>
      </c>
      <c r="AZ1076" s="5"/>
      <c r="BA1076" s="5"/>
      <c r="BB1076" s="5"/>
      <c r="BC1076" s="5"/>
      <c r="BD1076" s="5"/>
      <c r="BE1076" s="5"/>
      <c r="BF1076" s="5">
        <v>13.47009752490176</v>
      </c>
      <c r="BG1076" s="5">
        <v>0</v>
      </c>
      <c r="BH1076" s="5">
        <v>299.0742446203086</v>
      </c>
      <c r="BI1076" s="8"/>
      <c r="BJ1076" s="5"/>
      <c r="BK1076" s="5">
        <f>AC1076+AJ1076+BH1076</f>
        <v>1015.1095954253798</v>
      </c>
      <c r="BL1076" s="5"/>
      <c r="BM1076" s="8">
        <f>BH1076/BK1076</f>
        <v>0.29462261608805118</v>
      </c>
      <c r="BN1076" s="8"/>
      <c r="BO1076" s="7"/>
      <c r="BP1076" s="5"/>
      <c r="BQ1076" s="5"/>
      <c r="BR1076" s="5"/>
      <c r="BS1076" s="5"/>
      <c r="BT1076" s="7"/>
      <c r="BU1076" s="7"/>
      <c r="BV1076" s="7"/>
      <c r="BW1076" s="7"/>
      <c r="BX1076" s="8">
        <f>AC1076/BK1076</f>
        <v>0.47278897156020167</v>
      </c>
      <c r="BY1076" s="8">
        <f>AJ1076/BK1076</f>
        <v>0.23258841235174721</v>
      </c>
      <c r="BZ1076" s="8">
        <f>BH1076/BK1076</f>
        <v>0.29462261608805118</v>
      </c>
      <c r="CA1076" s="5">
        <v>97.743232388537479</v>
      </c>
      <c r="CB1076" s="5">
        <v>28.506472833000039</v>
      </c>
      <c r="CC1076" s="5">
        <v>65.672672427494689</v>
      </c>
      <c r="CD1076" s="5">
        <v>0</v>
      </c>
      <c r="CE1076" s="5"/>
      <c r="CF1076" s="5"/>
      <c r="CG1076" s="5"/>
      <c r="CH1076" s="5"/>
      <c r="CI1076" s="5">
        <v>3.5640871280427646</v>
      </c>
      <c r="CJ1076" s="5"/>
      <c r="CK1076" s="8"/>
      <c r="CL1076" s="5"/>
      <c r="CM1076" s="5"/>
      <c r="CN1076" s="8"/>
      <c r="CO1076" s="5"/>
      <c r="CP1076" s="5"/>
      <c r="CQ1076" s="5"/>
      <c r="CR1076" s="8"/>
      <c r="CS1076" s="8"/>
      <c r="CT1076" s="8"/>
      <c r="CU1076" s="8"/>
      <c r="CV1076" s="8"/>
      <c r="CW1076" s="8"/>
      <c r="CX1076" s="8"/>
      <c r="CY1076" s="8"/>
      <c r="CZ1076" s="8"/>
      <c r="DA1076" s="8"/>
      <c r="DB1076" s="8"/>
      <c r="DC1076" s="8"/>
      <c r="DD1076" s="8"/>
      <c r="DE1076" s="8"/>
      <c r="DF1076" s="8"/>
      <c r="DG1076" s="8"/>
      <c r="DH1076" s="8"/>
      <c r="DI1076" s="8"/>
      <c r="DJ1076" s="8"/>
      <c r="DK1076" s="8"/>
      <c r="DL1076" s="8"/>
      <c r="DM1076" s="8"/>
      <c r="DN1076" s="8"/>
      <c r="DO1076" s="8"/>
      <c r="DP1076" s="8"/>
      <c r="DQ1076" s="8"/>
      <c r="DR1076" s="8"/>
      <c r="DS1076" s="8"/>
      <c r="DT1076" s="8"/>
      <c r="DU1076" s="8"/>
      <c r="DV1076" s="8"/>
      <c r="DW1076" s="8"/>
      <c r="DX1076" s="8"/>
      <c r="DY1076" s="8"/>
      <c r="DZ1076" s="8"/>
      <c r="EA1076" s="8"/>
      <c r="EB1076" s="8"/>
      <c r="EC1076" s="8"/>
      <c r="ED1076" s="8"/>
      <c r="EE1076" s="8"/>
      <c r="EF1076" s="8"/>
      <c r="EG1076" s="8"/>
      <c r="EH1076" s="8"/>
      <c r="EI1076" s="8"/>
      <c r="EJ1076" s="8"/>
      <c r="EK1076" s="8"/>
      <c r="EL1076" s="8"/>
      <c r="EM1076" s="8"/>
      <c r="EN1076" s="8"/>
      <c r="EO1076" s="8"/>
      <c r="EP1076" s="8"/>
      <c r="EQ1076" s="8"/>
      <c r="ER1076" s="8"/>
      <c r="ES1076" s="8"/>
      <c r="ET1076" s="8"/>
      <c r="EU1076" s="8"/>
      <c r="EV1076" s="8"/>
      <c r="EW1076" s="8"/>
      <c r="EX1076" s="8"/>
      <c r="EY1076" s="8"/>
      <c r="EZ1076" s="8"/>
      <c r="FA1076" s="8"/>
      <c r="FB1076" s="8"/>
      <c r="FC1076" s="8"/>
      <c r="FD1076" s="8"/>
      <c r="FE1076" s="8"/>
      <c r="FF1076" s="8"/>
      <c r="FG1076" s="8"/>
      <c r="FH1076" s="8"/>
      <c r="FI1076" s="8"/>
      <c r="FJ1076" s="8"/>
    </row>
    <row r="1077" spans="1:166" x14ac:dyDescent="0.25">
      <c r="A1077" t="s">
        <v>143</v>
      </c>
      <c r="C1077" s="6">
        <v>40280</v>
      </c>
      <c r="D1077" s="5">
        <v>8</v>
      </c>
      <c r="E1077" t="s">
        <v>208</v>
      </c>
      <c r="F1077" t="s">
        <v>14</v>
      </c>
      <c r="G1077" s="5">
        <v>114</v>
      </c>
      <c r="H1077" t="s">
        <v>116</v>
      </c>
      <c r="I1077" s="7">
        <v>7.1</v>
      </c>
      <c r="J1077">
        <v>750</v>
      </c>
      <c r="K1077" s="5">
        <f t="shared" si="17"/>
        <v>187.79342723004694</v>
      </c>
      <c r="L1077" s="5"/>
      <c r="M1077" s="8"/>
      <c r="N1077" s="7">
        <v>26.6</v>
      </c>
      <c r="O1077" s="7"/>
      <c r="P1077" s="7"/>
      <c r="Q1077" s="5"/>
      <c r="R1077" s="5"/>
      <c r="S1077" s="5"/>
      <c r="T1077" s="5"/>
      <c r="U1077" s="5">
        <v>114</v>
      </c>
      <c r="V1077" s="5"/>
      <c r="W1077" s="5"/>
      <c r="X1077" s="8"/>
      <c r="Y1077" s="8"/>
      <c r="Z1077" s="8"/>
      <c r="AA1077" s="8"/>
      <c r="AB1077" s="8"/>
      <c r="AC1077" s="5"/>
      <c r="AD1077" s="8"/>
      <c r="AE1077" s="8"/>
      <c r="AF1077" s="8"/>
      <c r="AG1077" s="8"/>
      <c r="AH1077" s="8"/>
      <c r="AI1077" s="8"/>
      <c r="AJ1077" s="5"/>
      <c r="AK1077" s="8"/>
      <c r="AL1077" s="8"/>
      <c r="AM1077" s="8"/>
      <c r="AN1077" s="8"/>
      <c r="AO1077" s="8"/>
      <c r="AP1077" s="8"/>
      <c r="AQ1077" s="9"/>
      <c r="AR1077" s="8"/>
      <c r="AS1077" s="8"/>
      <c r="AT1077" s="8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8"/>
      <c r="BJ1077" s="5"/>
      <c r="BK1077" s="5"/>
      <c r="BL1077" s="5"/>
      <c r="BM1077" s="8"/>
      <c r="BN1077" s="8"/>
      <c r="BO1077" s="7"/>
      <c r="BP1077" s="5"/>
      <c r="BQ1077" s="5"/>
      <c r="BR1077" s="5"/>
      <c r="BS1077" s="5"/>
      <c r="BT1077" s="7"/>
      <c r="BU1077" s="7"/>
      <c r="BV1077" s="7"/>
      <c r="BW1077" s="7"/>
      <c r="BX1077" s="7"/>
      <c r="BY1077" s="7"/>
      <c r="BZ1077" s="7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8"/>
      <c r="CL1077" s="5"/>
      <c r="CM1077" s="5"/>
      <c r="CN1077" s="8"/>
      <c r="CO1077" s="5"/>
      <c r="CP1077" s="5"/>
      <c r="CQ1077" s="5"/>
      <c r="CR1077" s="8"/>
      <c r="CS1077" s="8"/>
      <c r="CT1077" s="8"/>
      <c r="CU1077" s="8"/>
      <c r="CV1077" s="8"/>
      <c r="CW1077" s="8"/>
      <c r="CX1077" s="8"/>
      <c r="CY1077" s="8"/>
      <c r="CZ1077" s="8"/>
      <c r="DA1077" s="8"/>
      <c r="DB1077" s="8"/>
      <c r="DC1077" s="8"/>
      <c r="DD1077" s="8"/>
      <c r="DE1077" s="8"/>
      <c r="DF1077" s="8"/>
      <c r="DG1077" s="8"/>
      <c r="DH1077" s="8"/>
      <c r="DI1077" s="8"/>
      <c r="DJ1077" s="8"/>
      <c r="DK1077" s="8"/>
      <c r="DL1077" s="8"/>
      <c r="DM1077" s="8"/>
      <c r="DN1077" s="8"/>
      <c r="DO1077" s="8"/>
      <c r="DP1077" s="8"/>
      <c r="DQ1077" s="8"/>
      <c r="DR1077" s="8"/>
      <c r="DS1077" s="8"/>
      <c r="DT1077" s="8"/>
      <c r="DU1077" s="8"/>
      <c r="DV1077" s="8"/>
      <c r="DW1077" s="8"/>
      <c r="DX1077" s="8"/>
      <c r="DY1077" s="8"/>
      <c r="DZ1077" s="8"/>
      <c r="EA1077" s="8"/>
      <c r="EB1077" s="8"/>
      <c r="EC1077" s="8"/>
      <c r="ED1077" s="8"/>
      <c r="EE1077" s="8"/>
      <c r="EF1077" s="8"/>
      <c r="EG1077" s="8"/>
      <c r="EH1077" s="8"/>
      <c r="EI1077" s="8"/>
      <c r="EJ1077" s="8"/>
      <c r="EK1077" s="8"/>
      <c r="EL1077" s="8"/>
      <c r="EM1077" s="8"/>
      <c r="EN1077" s="8"/>
      <c r="EO1077" s="8"/>
      <c r="EP1077" s="8"/>
      <c r="EQ1077" s="8"/>
      <c r="ER1077" s="8"/>
      <c r="ES1077" s="8"/>
      <c r="ET1077" s="8"/>
      <c r="EU1077" s="8"/>
      <c r="EV1077" s="8"/>
      <c r="EW1077" s="8"/>
      <c r="EX1077" s="8"/>
      <c r="EY1077" s="8"/>
      <c r="EZ1077" s="8"/>
      <c r="FA1077" s="8"/>
      <c r="FB1077" s="8"/>
      <c r="FC1077" s="8"/>
      <c r="FD1077" s="8"/>
      <c r="FE1077" s="8"/>
      <c r="FF1077" s="8"/>
      <c r="FG1077" s="8"/>
      <c r="FH1077" s="8"/>
      <c r="FI1077" s="8"/>
      <c r="FJ1077" s="8"/>
    </row>
    <row r="1078" spans="1:166" x14ac:dyDescent="0.25">
      <c r="A1078" t="s">
        <v>143</v>
      </c>
      <c r="C1078" s="6">
        <v>40284</v>
      </c>
      <c r="D1078" s="5"/>
      <c r="E1078" s="6"/>
      <c r="G1078" s="5">
        <v>118</v>
      </c>
      <c r="H1078" t="s">
        <v>116</v>
      </c>
      <c r="I1078" s="7">
        <v>7.1</v>
      </c>
      <c r="J1078">
        <v>750</v>
      </c>
      <c r="K1078" s="5">
        <f t="shared" si="17"/>
        <v>187.79342723004694</v>
      </c>
      <c r="L1078" s="5"/>
      <c r="M1078" s="8"/>
      <c r="N1078" s="8"/>
      <c r="O1078" s="8"/>
      <c r="P1078" s="8"/>
      <c r="Q1078" s="5"/>
      <c r="R1078" s="5"/>
      <c r="S1078" s="5"/>
      <c r="T1078" s="5"/>
      <c r="U1078" s="5"/>
      <c r="V1078" s="5"/>
      <c r="W1078" s="5"/>
      <c r="X1078" s="8"/>
      <c r="Y1078" s="8"/>
      <c r="Z1078" s="8"/>
      <c r="AA1078" s="8"/>
      <c r="AB1078" s="8"/>
      <c r="AC1078" s="5"/>
      <c r="AD1078" s="8"/>
      <c r="AE1078" s="8"/>
      <c r="AF1078" s="8"/>
      <c r="AG1078" s="8"/>
      <c r="AH1078" s="8"/>
      <c r="AI1078" s="8"/>
      <c r="AJ1078" s="5"/>
      <c r="AK1078" s="8"/>
      <c r="AL1078" s="8"/>
      <c r="AM1078" s="8"/>
      <c r="AN1078" s="8"/>
      <c r="AO1078" s="8"/>
      <c r="AP1078" s="8"/>
      <c r="AQ1078" s="9"/>
      <c r="AR1078" s="8"/>
      <c r="AS1078" s="8"/>
      <c r="AT1078" s="8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8"/>
      <c r="BJ1078" s="5"/>
      <c r="BK1078" s="5"/>
      <c r="BL1078" s="5"/>
      <c r="BM1078" s="8"/>
      <c r="BN1078" s="8"/>
      <c r="BO1078" s="7"/>
      <c r="BP1078" s="5"/>
      <c r="BQ1078" s="5"/>
      <c r="BR1078" s="5"/>
      <c r="BS1078" s="5"/>
      <c r="BT1078" s="7"/>
      <c r="BU1078" s="7"/>
      <c r="BV1078" s="7"/>
      <c r="BW1078" s="7"/>
      <c r="BX1078" s="7"/>
      <c r="BY1078" s="7"/>
      <c r="BZ1078" s="7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>
        <v>2.6779924782777851</v>
      </c>
      <c r="CK1078" s="8">
        <v>4.2666666666666666</v>
      </c>
      <c r="CL1078" s="5"/>
      <c r="CM1078" s="5"/>
      <c r="CN1078" s="8"/>
      <c r="CO1078" s="5"/>
      <c r="CP1078" s="5"/>
      <c r="CQ1078" s="5"/>
      <c r="CR1078" s="8"/>
      <c r="CS1078" s="8"/>
      <c r="CT1078" s="8"/>
      <c r="CU1078" s="8"/>
      <c r="CV1078" s="8"/>
      <c r="CW1078" s="8"/>
      <c r="CX1078" s="8"/>
      <c r="CY1078" s="8"/>
      <c r="CZ1078" s="8"/>
      <c r="DA1078" s="8"/>
      <c r="DB1078" s="8"/>
      <c r="DC1078" s="8"/>
      <c r="DD1078" s="8"/>
      <c r="DE1078" s="8"/>
      <c r="DF1078" s="8"/>
      <c r="DG1078" s="8"/>
      <c r="DH1078" s="8"/>
      <c r="DI1078" s="8"/>
      <c r="DJ1078" s="8"/>
      <c r="DK1078" s="8"/>
      <c r="DL1078" s="8"/>
      <c r="DM1078" s="8"/>
      <c r="DN1078" s="8"/>
      <c r="DO1078" s="8"/>
      <c r="DP1078" s="8"/>
      <c r="DQ1078" s="8"/>
      <c r="DR1078" s="8"/>
      <c r="DS1078" s="8"/>
      <c r="DT1078" s="8"/>
      <c r="DU1078" s="8"/>
      <c r="DV1078" s="8"/>
      <c r="DW1078" s="8"/>
      <c r="DX1078" s="8"/>
      <c r="DY1078" s="8"/>
      <c r="DZ1078" s="8"/>
      <c r="EA1078" s="8"/>
      <c r="EB1078" s="8"/>
      <c r="EC1078" s="8"/>
      <c r="ED1078" s="8"/>
      <c r="EE1078" s="8"/>
      <c r="EF1078" s="8"/>
      <c r="EG1078" s="8"/>
      <c r="EH1078" s="8"/>
      <c r="EI1078" s="8"/>
      <c r="EJ1078" s="8"/>
      <c r="EK1078" s="8"/>
      <c r="EL1078" s="8"/>
      <c r="EM1078" s="8"/>
      <c r="EN1078" s="8"/>
      <c r="EO1078" s="8"/>
      <c r="EP1078" s="8"/>
      <c r="EQ1078" s="8"/>
      <c r="ER1078" s="8"/>
      <c r="ES1078" s="8"/>
      <c r="ET1078" s="8"/>
      <c r="EU1078" s="8"/>
      <c r="EV1078" s="8"/>
      <c r="EW1078" s="8"/>
      <c r="EX1078" s="8"/>
      <c r="EY1078" s="8"/>
      <c r="EZ1078" s="8"/>
      <c r="FA1078" s="8"/>
      <c r="FB1078" s="8"/>
      <c r="FC1078" s="8"/>
      <c r="FD1078" s="8"/>
      <c r="FE1078" s="8"/>
      <c r="FF1078" s="8"/>
      <c r="FG1078" s="8"/>
      <c r="FH1078" s="8"/>
      <c r="FI1078" s="8"/>
      <c r="FJ1078" s="8"/>
    </row>
    <row r="1079" spans="1:166" x14ac:dyDescent="0.25">
      <c r="A1079" t="s">
        <v>143</v>
      </c>
      <c r="C1079" s="6">
        <v>40290</v>
      </c>
      <c r="D1079" s="5"/>
      <c r="E1079" s="6"/>
      <c r="G1079" s="5">
        <v>124</v>
      </c>
      <c r="H1079" t="s">
        <v>116</v>
      </c>
      <c r="I1079" s="7">
        <v>7.1</v>
      </c>
      <c r="J1079">
        <v>750</v>
      </c>
      <c r="K1079" s="5">
        <f t="shared" si="17"/>
        <v>187.79342723004694</v>
      </c>
      <c r="L1079" s="5"/>
      <c r="M1079" s="8"/>
      <c r="N1079" s="8"/>
      <c r="O1079" s="8"/>
      <c r="P1079" s="8"/>
      <c r="Q1079" s="5"/>
      <c r="R1079" s="5"/>
      <c r="S1079" s="5"/>
      <c r="T1079" s="5"/>
      <c r="U1079" s="5"/>
      <c r="V1079" s="5"/>
      <c r="W1079" s="5"/>
      <c r="X1079" s="8"/>
      <c r="Y1079" s="8"/>
      <c r="Z1079" s="8"/>
      <c r="AA1079" s="8"/>
      <c r="AB1079" s="8"/>
      <c r="AC1079" s="5"/>
      <c r="AD1079" s="8"/>
      <c r="AE1079" s="8"/>
      <c r="AF1079" s="8"/>
      <c r="AG1079" s="8"/>
      <c r="AH1079" s="8"/>
      <c r="AI1079" s="8"/>
      <c r="AJ1079" s="5"/>
      <c r="AK1079" s="8"/>
      <c r="AL1079" s="8"/>
      <c r="AM1079" s="8"/>
      <c r="AN1079" s="8"/>
      <c r="AO1079" s="8"/>
      <c r="AP1079" s="8"/>
      <c r="AQ1079" s="9"/>
      <c r="AR1079" s="8"/>
      <c r="AS1079" s="8"/>
      <c r="AT1079" s="8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8"/>
      <c r="BJ1079" s="5"/>
      <c r="BK1079" s="5"/>
      <c r="BL1079" s="5"/>
      <c r="BM1079" s="8"/>
      <c r="BN1079" s="8"/>
      <c r="BO1079" s="7"/>
      <c r="BP1079" s="5"/>
      <c r="BQ1079" s="5"/>
      <c r="BR1079" s="5"/>
      <c r="BS1079" s="5"/>
      <c r="BT1079" s="7"/>
      <c r="BU1079" s="7"/>
      <c r="BV1079" s="7"/>
      <c r="BW1079" s="7"/>
      <c r="BX1079" s="7"/>
      <c r="BY1079" s="7"/>
      <c r="BZ1079" s="7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>
        <v>3.6182077551549736</v>
      </c>
      <c r="CK1079" s="8">
        <v>5.8166666666666664</v>
      </c>
      <c r="CL1079" s="5"/>
      <c r="CM1079" s="5"/>
      <c r="CN1079" s="8"/>
      <c r="CO1079" s="5"/>
      <c r="CP1079" s="5"/>
      <c r="CQ1079" s="5"/>
      <c r="CR1079" s="8"/>
      <c r="CS1079" s="8"/>
      <c r="CT1079" s="8"/>
      <c r="CU1079" s="8"/>
      <c r="CV1079" s="8"/>
      <c r="CW1079" s="8"/>
      <c r="CX1079" s="8"/>
      <c r="CY1079" s="8"/>
      <c r="CZ1079" s="8"/>
      <c r="DA1079" s="8"/>
      <c r="DB1079" s="8"/>
      <c r="DC1079" s="8"/>
      <c r="DD1079" s="8"/>
      <c r="DE1079" s="8"/>
      <c r="DF1079" s="8"/>
      <c r="DG1079" s="8"/>
      <c r="DH1079" s="8"/>
      <c r="DI1079" s="8"/>
      <c r="DJ1079" s="8"/>
      <c r="DK1079" s="8"/>
      <c r="DL1079" s="8"/>
      <c r="DM1079" s="8"/>
      <c r="DN1079" s="8"/>
      <c r="DO1079" s="8"/>
      <c r="DP1079" s="8"/>
      <c r="DQ1079" s="8"/>
      <c r="DR1079" s="8"/>
      <c r="DS1079" s="8"/>
      <c r="DT1079" s="8"/>
      <c r="DU1079" s="8"/>
      <c r="DV1079" s="8"/>
      <c r="DW1079" s="8"/>
      <c r="DX1079" s="8"/>
      <c r="DY1079" s="8"/>
      <c r="DZ1079" s="8"/>
      <c r="EA1079" s="8"/>
      <c r="EB1079" s="8"/>
      <c r="EC1079" s="8"/>
      <c r="ED1079" s="8"/>
      <c r="EE1079" s="8"/>
      <c r="EF1079" s="8"/>
      <c r="EG1079" s="8"/>
      <c r="EH1079" s="8"/>
      <c r="EI1079" s="8"/>
      <c r="EJ1079" s="8"/>
      <c r="EK1079" s="8"/>
      <c r="EL1079" s="8"/>
      <c r="EM1079" s="8"/>
      <c r="EN1079" s="8"/>
      <c r="EO1079" s="8"/>
      <c r="EP1079" s="8"/>
      <c r="EQ1079" s="8"/>
      <c r="ER1079" s="8"/>
      <c r="ES1079" s="8"/>
      <c r="ET1079" s="8"/>
      <c r="EU1079" s="8"/>
      <c r="EV1079" s="8"/>
      <c r="EW1079" s="8"/>
      <c r="EX1079" s="8"/>
      <c r="EY1079" s="8"/>
      <c r="EZ1079" s="8"/>
      <c r="FA1079" s="8"/>
      <c r="FB1079" s="8"/>
      <c r="FC1079" s="8"/>
      <c r="FD1079" s="8"/>
      <c r="FE1079" s="8"/>
      <c r="FF1079" s="8"/>
      <c r="FG1079" s="8"/>
      <c r="FH1079" s="8"/>
      <c r="FI1079" s="8"/>
      <c r="FJ1079" s="8"/>
    </row>
    <row r="1080" spans="1:166" x14ac:dyDescent="0.25">
      <c r="A1080" t="s">
        <v>143</v>
      </c>
      <c r="C1080" s="6">
        <v>40292</v>
      </c>
      <c r="D1080" s="5">
        <v>9</v>
      </c>
      <c r="E1080" s="6" t="s">
        <v>207</v>
      </c>
      <c r="F1080" t="s">
        <v>15</v>
      </c>
      <c r="G1080" s="5">
        <v>126</v>
      </c>
      <c r="H1080" t="s">
        <v>116</v>
      </c>
      <c r="I1080" s="7">
        <v>7.1</v>
      </c>
      <c r="J1080">
        <v>750</v>
      </c>
      <c r="K1080" s="5">
        <f t="shared" si="17"/>
        <v>187.79342723004694</v>
      </c>
      <c r="L1080" s="5"/>
      <c r="M1080" s="8"/>
      <c r="N1080" s="8"/>
      <c r="O1080" s="8"/>
      <c r="P1080" s="8"/>
      <c r="Q1080" s="5"/>
      <c r="R1080" s="5"/>
      <c r="S1080" s="5"/>
      <c r="T1080" s="5"/>
      <c r="U1080" s="5"/>
      <c r="V1080" s="5">
        <v>126</v>
      </c>
      <c r="W1080" s="5"/>
      <c r="X1080" s="8"/>
      <c r="Y1080" s="8"/>
      <c r="Z1080" s="8"/>
      <c r="AA1080" s="8"/>
      <c r="AB1080" s="8"/>
      <c r="AC1080" s="5"/>
      <c r="AD1080" s="8"/>
      <c r="AE1080" s="8"/>
      <c r="AF1080" s="8"/>
      <c r="AG1080" s="8"/>
      <c r="AH1080" s="8"/>
      <c r="AI1080" s="8"/>
      <c r="AJ1080" s="5"/>
      <c r="AK1080" s="8"/>
      <c r="AL1080" s="8"/>
      <c r="AM1080" s="8"/>
      <c r="AN1080" s="8"/>
      <c r="AO1080" s="8"/>
      <c r="AP1080" s="8"/>
      <c r="AQ1080" s="9"/>
      <c r="AR1080" s="8"/>
      <c r="AS1080" s="8"/>
      <c r="AT1080" s="8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8"/>
      <c r="BJ1080" s="5"/>
      <c r="BK1080" s="5"/>
      <c r="BL1080" s="5"/>
      <c r="BM1080" s="8"/>
      <c r="BN1080" s="8"/>
      <c r="BO1080" s="7"/>
      <c r="BP1080" s="5"/>
      <c r="BQ1080" s="5"/>
      <c r="BR1080" s="5"/>
      <c r="BS1080" s="5"/>
      <c r="BT1080" s="7"/>
      <c r="BU1080" s="7"/>
      <c r="BV1080" s="7"/>
      <c r="BW1080" s="7"/>
      <c r="BX1080" s="7"/>
      <c r="BY1080" s="7"/>
      <c r="BZ1080" s="7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8"/>
      <c r="CL1080" s="5"/>
      <c r="CM1080" s="5"/>
      <c r="CN1080" s="8"/>
      <c r="CO1080" s="5"/>
      <c r="CP1080" s="5"/>
      <c r="CQ1080" s="5"/>
      <c r="CR1080" s="8"/>
      <c r="CS1080" s="8"/>
      <c r="CT1080" s="8"/>
      <c r="CU1080" s="8"/>
      <c r="CV1080" s="8"/>
      <c r="CW1080" s="8"/>
      <c r="CX1080" s="8"/>
      <c r="CY1080" s="8"/>
      <c r="CZ1080" s="8"/>
      <c r="DA1080" s="8"/>
      <c r="DB1080" s="8"/>
      <c r="DC1080" s="8"/>
      <c r="DD1080" s="8"/>
      <c r="DE1080" s="8"/>
      <c r="DF1080" s="8"/>
      <c r="DG1080" s="8"/>
      <c r="DH1080" s="8"/>
      <c r="DI1080" s="8"/>
      <c r="DJ1080" s="8"/>
      <c r="DK1080" s="8"/>
      <c r="DL1080" s="8"/>
      <c r="DM1080" s="8"/>
      <c r="DN1080" s="8"/>
      <c r="DO1080" s="8"/>
      <c r="DP1080" s="8"/>
      <c r="DQ1080" s="8"/>
      <c r="DR1080" s="8"/>
      <c r="DS1080" s="8"/>
      <c r="DT1080" s="8"/>
      <c r="DU1080" s="8"/>
      <c r="DV1080" s="8"/>
      <c r="DW1080" s="8"/>
      <c r="DX1080" s="8"/>
      <c r="DY1080" s="8"/>
      <c r="DZ1080" s="8"/>
      <c r="EA1080" s="8"/>
      <c r="EB1080" s="8"/>
      <c r="EC1080" s="8"/>
      <c r="ED1080" s="8"/>
      <c r="EE1080" s="8"/>
      <c r="EF1080" s="8"/>
      <c r="EG1080" s="8"/>
      <c r="EH1080" s="8"/>
      <c r="EI1080" s="8"/>
      <c r="EJ1080" s="8"/>
      <c r="EK1080" s="8"/>
      <c r="EL1080" s="8"/>
      <c r="EM1080" s="8"/>
      <c r="EN1080" s="8"/>
      <c r="EO1080" s="8"/>
      <c r="EP1080" s="8"/>
      <c r="EQ1080" s="8"/>
      <c r="ER1080" s="8"/>
      <c r="ES1080" s="8"/>
      <c r="ET1080" s="8"/>
      <c r="EU1080" s="8"/>
      <c r="EV1080" s="8"/>
      <c r="EW1080" s="8"/>
      <c r="EX1080" s="8"/>
      <c r="EY1080" s="8"/>
      <c r="EZ1080" s="8"/>
      <c r="FA1080" s="8"/>
      <c r="FB1080" s="8"/>
      <c r="FC1080" s="8"/>
      <c r="FD1080" s="8"/>
      <c r="FE1080" s="8"/>
      <c r="FF1080" s="8"/>
      <c r="FG1080" s="8"/>
      <c r="FH1080" s="8"/>
      <c r="FI1080" s="8"/>
      <c r="FJ1080" s="8"/>
    </row>
    <row r="1081" spans="1:166" x14ac:dyDescent="0.25">
      <c r="A1081" t="s">
        <v>143</v>
      </c>
      <c r="C1081" s="6">
        <v>40298</v>
      </c>
      <c r="D1081" s="5"/>
      <c r="E1081" s="6"/>
      <c r="G1081" s="5">
        <v>132</v>
      </c>
      <c r="H1081" t="s">
        <v>116</v>
      </c>
      <c r="I1081" s="7">
        <v>7.1</v>
      </c>
      <c r="J1081">
        <v>750</v>
      </c>
      <c r="K1081" s="5">
        <f t="shared" si="17"/>
        <v>187.79342723004694</v>
      </c>
      <c r="L1081" s="5"/>
      <c r="M1081" s="8"/>
      <c r="N1081" s="8"/>
      <c r="O1081" s="8"/>
      <c r="P1081" s="8"/>
      <c r="Q1081" s="5"/>
      <c r="R1081" s="5"/>
      <c r="S1081" s="5"/>
      <c r="T1081" s="5"/>
      <c r="U1081" s="5"/>
      <c r="V1081" s="5"/>
      <c r="W1081" s="5"/>
      <c r="X1081" s="8"/>
      <c r="Y1081" s="8"/>
      <c r="Z1081" s="8"/>
      <c r="AA1081" s="8"/>
      <c r="AB1081" s="8"/>
      <c r="AC1081" s="5"/>
      <c r="AD1081" s="8"/>
      <c r="AE1081" s="8"/>
      <c r="AF1081" s="8"/>
      <c r="AG1081" s="8"/>
      <c r="AH1081" s="8"/>
      <c r="AI1081" s="8"/>
      <c r="AJ1081" s="5"/>
      <c r="AK1081" s="8"/>
      <c r="AL1081" s="8"/>
      <c r="AM1081" s="8"/>
      <c r="AN1081" s="8"/>
      <c r="AO1081" s="8"/>
      <c r="AP1081" s="8"/>
      <c r="AQ1081" s="9"/>
      <c r="AR1081" s="8"/>
      <c r="AS1081" s="8"/>
      <c r="AT1081" s="8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8"/>
      <c r="BJ1081" s="5"/>
      <c r="BK1081" s="5"/>
      <c r="BL1081" s="5"/>
      <c r="BM1081" s="8"/>
      <c r="BN1081" s="8"/>
      <c r="BO1081" s="7"/>
      <c r="BP1081" s="5"/>
      <c r="BQ1081" s="5"/>
      <c r="BR1081" s="5"/>
      <c r="BS1081" s="5"/>
      <c r="BT1081" s="7"/>
      <c r="BU1081" s="7"/>
      <c r="BV1081" s="7"/>
      <c r="BW1081" s="7"/>
      <c r="BX1081" s="7"/>
      <c r="BY1081" s="7"/>
      <c r="BZ1081" s="7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>
        <v>36.76241732589807</v>
      </c>
      <c r="CK1081" s="8">
        <v>5.3356952887537989</v>
      </c>
      <c r="CL1081" s="5"/>
      <c r="CM1081" s="5"/>
      <c r="CN1081" s="8"/>
      <c r="CO1081" s="5"/>
      <c r="CP1081" s="5"/>
      <c r="CQ1081" s="5"/>
      <c r="CR1081" s="8"/>
      <c r="CS1081" s="8"/>
      <c r="CT1081" s="8"/>
      <c r="CU1081" s="8"/>
      <c r="CV1081" s="8"/>
      <c r="CW1081" s="8"/>
      <c r="CX1081" s="8"/>
      <c r="CY1081" s="8"/>
      <c r="CZ1081" s="8"/>
      <c r="DA1081" s="8"/>
      <c r="DB1081" s="8"/>
      <c r="DC1081" s="8"/>
      <c r="DD1081" s="8"/>
      <c r="DE1081" s="8"/>
      <c r="DF1081" s="8"/>
      <c r="DG1081" s="8"/>
      <c r="DH1081" s="8"/>
      <c r="DI1081" s="8"/>
      <c r="DJ1081" s="8"/>
      <c r="DK1081" s="8"/>
      <c r="DL1081" s="8"/>
      <c r="DM1081" s="8"/>
      <c r="DN1081" s="8"/>
      <c r="DO1081" s="8"/>
      <c r="DP1081" s="8"/>
      <c r="DQ1081" s="8"/>
      <c r="DR1081" s="8"/>
      <c r="DS1081" s="8"/>
      <c r="DT1081" s="8"/>
      <c r="DU1081" s="8"/>
      <c r="DV1081" s="8"/>
      <c r="DW1081" s="8"/>
      <c r="DX1081" s="8"/>
      <c r="DY1081" s="8"/>
      <c r="DZ1081" s="8"/>
      <c r="EA1081" s="8"/>
      <c r="EB1081" s="8"/>
      <c r="EC1081" s="8"/>
      <c r="ED1081" s="8"/>
      <c r="EE1081" s="8"/>
      <c r="EF1081" s="8"/>
      <c r="EG1081" s="8"/>
      <c r="EH1081" s="8"/>
      <c r="EI1081" s="8"/>
      <c r="EJ1081" s="8"/>
      <c r="EK1081" s="8"/>
      <c r="EL1081" s="8"/>
      <c r="EM1081" s="8"/>
      <c r="EN1081" s="8"/>
      <c r="EO1081" s="8"/>
      <c r="EP1081" s="8"/>
      <c r="EQ1081" s="8"/>
      <c r="ER1081" s="8"/>
      <c r="ES1081" s="8"/>
      <c r="ET1081" s="8"/>
      <c r="EU1081" s="8"/>
      <c r="EV1081" s="8"/>
      <c r="EW1081" s="8"/>
      <c r="EX1081" s="8"/>
      <c r="EY1081" s="8"/>
      <c r="EZ1081" s="8"/>
      <c r="FA1081" s="8"/>
      <c r="FB1081" s="8"/>
      <c r="FC1081" s="8"/>
      <c r="FD1081" s="8"/>
      <c r="FE1081" s="8"/>
      <c r="FF1081" s="8"/>
      <c r="FG1081" s="8"/>
      <c r="FH1081" s="8"/>
      <c r="FI1081" s="8"/>
      <c r="FJ1081" s="8"/>
    </row>
    <row r="1082" spans="1:166" x14ac:dyDescent="0.25">
      <c r="A1082" t="s">
        <v>143</v>
      </c>
      <c r="C1082" s="6">
        <v>40302</v>
      </c>
      <c r="D1082" s="5"/>
      <c r="E1082" s="6"/>
      <c r="G1082" s="5">
        <v>136</v>
      </c>
      <c r="H1082" t="s">
        <v>116</v>
      </c>
      <c r="I1082" s="7">
        <v>7.1</v>
      </c>
      <c r="J1082">
        <v>750</v>
      </c>
      <c r="K1082" s="5">
        <f t="shared" si="17"/>
        <v>187.79342723004694</v>
      </c>
      <c r="L1082" s="5"/>
      <c r="M1082" s="8"/>
      <c r="N1082" s="8"/>
      <c r="O1082" s="8"/>
      <c r="P1082" s="8"/>
      <c r="Q1082" s="5"/>
      <c r="R1082" s="5"/>
      <c r="S1082" s="5"/>
      <c r="T1082" s="5"/>
      <c r="U1082" s="5"/>
      <c r="V1082" s="5"/>
      <c r="W1082" s="5"/>
      <c r="X1082" s="8"/>
      <c r="Y1082" s="8"/>
      <c r="Z1082" s="8"/>
      <c r="AA1082" s="8"/>
      <c r="AB1082" s="8"/>
      <c r="AC1082" s="5">
        <v>534.07012839935442</v>
      </c>
      <c r="AD1082" s="8"/>
      <c r="AE1082" s="8"/>
      <c r="AF1082" s="8"/>
      <c r="AG1082" s="8"/>
      <c r="AH1082" s="8"/>
      <c r="AI1082" s="8"/>
      <c r="AJ1082" s="5">
        <v>232.81186161198497</v>
      </c>
      <c r="AK1082" s="8"/>
      <c r="AL1082" s="8"/>
      <c r="AM1082" s="8"/>
      <c r="AN1082" s="8"/>
      <c r="AO1082" s="8"/>
      <c r="AP1082" s="8"/>
      <c r="AQ1082" s="9"/>
      <c r="AR1082" s="8"/>
      <c r="AS1082" s="8"/>
      <c r="AT1082" s="8"/>
      <c r="AU1082" s="5">
        <v>0</v>
      </c>
      <c r="AV1082" s="5"/>
      <c r="AW1082" s="5"/>
      <c r="AX1082" s="5"/>
      <c r="AY1082" s="5">
        <v>298.15545077604497</v>
      </c>
      <c r="AZ1082" s="5"/>
      <c r="BA1082" s="5"/>
      <c r="BB1082" s="5"/>
      <c r="BC1082" s="5"/>
      <c r="BD1082" s="5"/>
      <c r="BE1082" s="5"/>
      <c r="BF1082" s="5">
        <v>14.307630962763536</v>
      </c>
      <c r="BG1082" s="5">
        <v>315.70320174886979</v>
      </c>
      <c r="BH1082" s="5">
        <v>628.16628348767824</v>
      </c>
      <c r="BI1082" s="8"/>
      <c r="BJ1082" s="5"/>
      <c r="BK1082" s="5">
        <f>AC1082+AJ1082+BH1082</f>
        <v>1395.0482734990178</v>
      </c>
      <c r="BL1082" s="5"/>
      <c r="BM1082" s="8">
        <f>BH1082/BK1082</f>
        <v>0.45028282921861235</v>
      </c>
      <c r="BN1082" s="8"/>
      <c r="BO1082" s="7"/>
      <c r="BP1082" s="5"/>
      <c r="BQ1082" s="5"/>
      <c r="BR1082" s="5"/>
      <c r="BS1082" s="5"/>
      <c r="BT1082" s="7"/>
      <c r="BU1082" s="7"/>
      <c r="BV1082" s="7"/>
      <c r="BW1082" s="7"/>
      <c r="BX1082" s="8">
        <f>AC1082/BK1082</f>
        <v>0.38283272238301541</v>
      </c>
      <c r="BY1082" s="8">
        <f>AJ1082/BK1082</f>
        <v>0.16688444839837213</v>
      </c>
      <c r="BZ1082" s="8">
        <f>BH1082/BK1082</f>
        <v>0.45028282921861235</v>
      </c>
      <c r="CA1082" s="5">
        <v>85.994692651604566</v>
      </c>
      <c r="CB1082" s="5">
        <v>0</v>
      </c>
      <c r="CC1082" s="5">
        <v>33.551711040305122</v>
      </c>
      <c r="CD1082" s="5">
        <v>49.115864427354353</v>
      </c>
      <c r="CE1082" s="5"/>
      <c r="CF1082" s="5"/>
      <c r="CG1082" s="5"/>
      <c r="CH1082" s="5"/>
      <c r="CI1082" s="5">
        <v>3.3271171839450933</v>
      </c>
      <c r="CJ1082" s="5"/>
      <c r="CK1082" s="8"/>
      <c r="CL1082" s="5"/>
      <c r="CM1082" s="5"/>
      <c r="CN1082" s="8"/>
      <c r="CO1082" s="5"/>
      <c r="CP1082" s="5"/>
      <c r="CQ1082" s="5"/>
      <c r="CR1082" s="8"/>
      <c r="CS1082" s="8"/>
      <c r="CT1082" s="8"/>
      <c r="CU1082" s="8"/>
      <c r="CV1082" s="8"/>
      <c r="CW1082" s="8"/>
      <c r="CX1082" s="8"/>
      <c r="CY1082" s="8"/>
      <c r="CZ1082" s="8"/>
      <c r="DA1082" s="8"/>
      <c r="DB1082" s="8"/>
      <c r="DC1082" s="8"/>
      <c r="DD1082" s="8"/>
      <c r="DE1082" s="8"/>
      <c r="DF1082" s="8"/>
      <c r="DG1082" s="8"/>
      <c r="DH1082" s="8"/>
      <c r="DI1082" s="8"/>
      <c r="DJ1082" s="8"/>
      <c r="DK1082" s="8"/>
      <c r="DL1082" s="8"/>
      <c r="DM1082" s="8"/>
      <c r="DN1082" s="8"/>
      <c r="DO1082" s="8"/>
      <c r="DP1082" s="8"/>
      <c r="DQ1082" s="8"/>
      <c r="DR1082" s="8"/>
      <c r="DS1082" s="8"/>
      <c r="DT1082" s="8"/>
      <c r="DU1082" s="8"/>
      <c r="DV1082" s="8"/>
      <c r="DW1082" s="8"/>
      <c r="DX1082" s="8"/>
      <c r="DY1082" s="8"/>
      <c r="DZ1082" s="8"/>
      <c r="EA1082" s="8"/>
      <c r="EB1082" s="8"/>
      <c r="EC1082" s="8"/>
      <c r="ED1082" s="8"/>
      <c r="EE1082" s="8"/>
      <c r="EF1082" s="8"/>
      <c r="EG1082" s="8"/>
      <c r="EH1082" s="8"/>
      <c r="EI1082" s="8"/>
      <c r="EJ1082" s="8"/>
      <c r="EK1082" s="8"/>
      <c r="EL1082" s="8"/>
      <c r="EM1082" s="8"/>
      <c r="EN1082" s="8"/>
      <c r="EO1082" s="8"/>
      <c r="EP1082" s="8"/>
      <c r="EQ1082" s="8"/>
      <c r="ER1082" s="8"/>
      <c r="ES1082" s="8"/>
      <c r="ET1082" s="8"/>
      <c r="EU1082" s="8"/>
      <c r="EV1082" s="8"/>
      <c r="EW1082" s="8"/>
      <c r="EX1082" s="8"/>
      <c r="EY1082" s="8"/>
      <c r="EZ1082" s="8"/>
      <c r="FA1082" s="8"/>
      <c r="FB1082" s="8"/>
      <c r="FC1082" s="8"/>
      <c r="FD1082" s="8"/>
      <c r="FE1082" s="8"/>
      <c r="FF1082" s="8"/>
      <c r="FG1082" s="8"/>
      <c r="FH1082" s="8"/>
      <c r="FI1082" s="8"/>
      <c r="FJ1082" s="8"/>
    </row>
    <row r="1083" spans="1:166" x14ac:dyDescent="0.25">
      <c r="A1083" t="s">
        <v>143</v>
      </c>
      <c r="C1083" s="6">
        <v>40305</v>
      </c>
      <c r="D1083" s="5"/>
      <c r="E1083" s="6"/>
      <c r="G1083" s="5">
        <v>139</v>
      </c>
      <c r="H1083" t="s">
        <v>116</v>
      </c>
      <c r="I1083" s="7">
        <v>7.1</v>
      </c>
      <c r="J1083">
        <v>750</v>
      </c>
      <c r="K1083" s="5">
        <f t="shared" si="17"/>
        <v>187.79342723004694</v>
      </c>
      <c r="L1083" s="5"/>
      <c r="M1083" s="8"/>
      <c r="N1083" s="8"/>
      <c r="O1083" s="8"/>
      <c r="P1083" s="8"/>
      <c r="Q1083" s="5"/>
      <c r="R1083" s="5"/>
      <c r="S1083" s="5"/>
      <c r="T1083" s="5"/>
      <c r="U1083" s="5"/>
      <c r="V1083" s="5"/>
      <c r="W1083" s="5"/>
      <c r="X1083" s="8"/>
      <c r="Y1083" s="8"/>
      <c r="Z1083" s="8"/>
      <c r="AA1083" s="8"/>
      <c r="AB1083" s="8"/>
      <c r="AC1083" s="5"/>
      <c r="AD1083" s="8"/>
      <c r="AE1083" s="8"/>
      <c r="AF1083" s="8"/>
      <c r="AG1083" s="8"/>
      <c r="AH1083" s="8"/>
      <c r="AI1083" s="8"/>
      <c r="AJ1083" s="5"/>
      <c r="AK1083" s="8"/>
      <c r="AL1083" s="8"/>
      <c r="AM1083" s="8"/>
      <c r="AN1083" s="8"/>
      <c r="AO1083" s="8"/>
      <c r="AP1083" s="8"/>
      <c r="AQ1083" s="9"/>
      <c r="AR1083" s="8"/>
      <c r="AS1083" s="8"/>
      <c r="AT1083" s="8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8"/>
      <c r="BJ1083" s="5"/>
      <c r="BK1083" s="5"/>
      <c r="BL1083" s="5"/>
      <c r="BM1083" s="8"/>
      <c r="BN1083" s="8"/>
      <c r="BO1083" s="7"/>
      <c r="BP1083" s="5"/>
      <c r="BQ1083" s="5"/>
      <c r="BR1083" s="5"/>
      <c r="BS1083" s="5"/>
      <c r="BT1083" s="7"/>
      <c r="BU1083" s="7"/>
      <c r="BV1083" s="7"/>
      <c r="BW1083" s="7"/>
      <c r="BX1083" s="7"/>
      <c r="BY1083" s="7"/>
      <c r="BZ1083" s="7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>
        <v>67.821942679289336</v>
      </c>
      <c r="CK1083" s="8">
        <v>5.0013372668084042</v>
      </c>
      <c r="CL1083" s="5"/>
      <c r="CM1083" s="5"/>
      <c r="CN1083" s="8"/>
      <c r="CO1083" s="5"/>
      <c r="CP1083" s="5"/>
      <c r="CQ1083" s="5"/>
      <c r="CR1083" s="8"/>
      <c r="CS1083" s="8"/>
      <c r="CT1083" s="8"/>
      <c r="CU1083" s="8"/>
      <c r="CV1083" s="8"/>
      <c r="CW1083" s="8"/>
      <c r="CX1083" s="8"/>
      <c r="CY1083" s="8"/>
      <c r="CZ1083" s="8"/>
      <c r="DA1083" s="8"/>
      <c r="DB1083" s="8"/>
      <c r="DC1083" s="8"/>
      <c r="DD1083" s="8"/>
      <c r="DE1083" s="8"/>
      <c r="DF1083" s="8"/>
      <c r="DG1083" s="8"/>
      <c r="DH1083" s="8"/>
      <c r="DI1083" s="8"/>
      <c r="DJ1083" s="8"/>
      <c r="DK1083" s="8"/>
      <c r="DL1083" s="8"/>
      <c r="DM1083" s="8"/>
      <c r="DN1083" s="8"/>
      <c r="DO1083" s="8"/>
      <c r="DP1083" s="8"/>
      <c r="DQ1083" s="8"/>
      <c r="DR1083" s="8"/>
      <c r="DS1083" s="8"/>
      <c r="DT1083" s="8"/>
      <c r="DU1083" s="8"/>
      <c r="DV1083" s="8"/>
      <c r="DW1083" s="8"/>
      <c r="DX1083" s="8"/>
      <c r="DY1083" s="8"/>
      <c r="DZ1083" s="8"/>
      <c r="EA1083" s="8"/>
      <c r="EB1083" s="8"/>
      <c r="EC1083" s="8"/>
      <c r="ED1083" s="8"/>
      <c r="EE1083" s="8"/>
      <c r="EF1083" s="8"/>
      <c r="EG1083" s="8"/>
      <c r="EH1083" s="8"/>
      <c r="EI1083" s="8"/>
      <c r="EJ1083" s="8"/>
      <c r="EK1083" s="8"/>
      <c r="EL1083" s="8"/>
      <c r="EM1083" s="8"/>
      <c r="EN1083" s="8"/>
      <c r="EO1083" s="8"/>
      <c r="EP1083" s="8"/>
      <c r="EQ1083" s="8"/>
      <c r="ER1083" s="8"/>
      <c r="ES1083" s="8"/>
      <c r="ET1083" s="8"/>
      <c r="EU1083" s="8"/>
      <c r="EV1083" s="8"/>
      <c r="EW1083" s="8"/>
      <c r="EX1083" s="8"/>
      <c r="EY1083" s="8"/>
      <c r="EZ1083" s="8"/>
      <c r="FA1083" s="8"/>
      <c r="FB1083" s="8"/>
      <c r="FC1083" s="8"/>
      <c r="FD1083" s="8"/>
      <c r="FE1083" s="8"/>
      <c r="FF1083" s="8"/>
      <c r="FG1083" s="8"/>
      <c r="FH1083" s="8"/>
      <c r="FI1083" s="8"/>
      <c r="FJ1083" s="8"/>
    </row>
    <row r="1084" spans="1:166" x14ac:dyDescent="0.25">
      <c r="A1084" t="s">
        <v>143</v>
      </c>
      <c r="C1084" s="6">
        <v>40311</v>
      </c>
      <c r="D1084" s="5"/>
      <c r="E1084" s="6"/>
      <c r="G1084" s="5">
        <v>145</v>
      </c>
      <c r="H1084" t="s">
        <v>116</v>
      </c>
      <c r="I1084" s="7">
        <v>7.1</v>
      </c>
      <c r="J1084">
        <v>750</v>
      </c>
      <c r="K1084" s="5">
        <f t="shared" si="17"/>
        <v>187.79342723004694</v>
      </c>
      <c r="L1084" s="5"/>
      <c r="M1084" s="8"/>
      <c r="N1084" s="8"/>
      <c r="O1084" s="8"/>
      <c r="P1084" s="8"/>
      <c r="Q1084" s="5"/>
      <c r="R1084" s="5"/>
      <c r="S1084" s="5"/>
      <c r="T1084" s="5"/>
      <c r="U1084" s="5"/>
      <c r="V1084" s="5"/>
      <c r="W1084" s="5"/>
      <c r="X1084" s="8"/>
      <c r="Y1084" s="8"/>
      <c r="Z1084" s="8"/>
      <c r="AA1084" s="8"/>
      <c r="AB1084" s="8"/>
      <c r="AC1084" s="5"/>
      <c r="AD1084" s="8"/>
      <c r="AE1084" s="8"/>
      <c r="AF1084" s="8"/>
      <c r="AG1084" s="8"/>
      <c r="AH1084" s="8"/>
      <c r="AI1084" s="8"/>
      <c r="AJ1084" s="5"/>
      <c r="AK1084" s="8"/>
      <c r="AL1084" s="8"/>
      <c r="AM1084" s="8"/>
      <c r="AN1084" s="8"/>
      <c r="AO1084" s="8"/>
      <c r="AP1084" s="8"/>
      <c r="AQ1084" s="9"/>
      <c r="AR1084" s="8"/>
      <c r="AS1084" s="8"/>
      <c r="AT1084" s="8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8"/>
      <c r="BJ1084" s="5"/>
      <c r="BK1084" s="5"/>
      <c r="BL1084" s="5"/>
      <c r="BM1084" s="8"/>
      <c r="BN1084" s="8"/>
      <c r="BO1084" s="7"/>
      <c r="BP1084" s="5"/>
      <c r="BQ1084" s="5"/>
      <c r="BR1084" s="5"/>
      <c r="BS1084" s="5"/>
      <c r="BT1084" s="7"/>
      <c r="BU1084" s="7"/>
      <c r="BV1084" s="7"/>
      <c r="BW1084" s="7"/>
      <c r="BX1084" s="7"/>
      <c r="BY1084" s="7"/>
      <c r="BZ1084" s="7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>
        <v>87.958760212683174</v>
      </c>
      <c r="CK1084" s="8">
        <v>5.1182181543946248</v>
      </c>
      <c r="CL1084" s="5"/>
      <c r="CM1084" s="5"/>
      <c r="CN1084" s="8"/>
      <c r="CO1084" s="5"/>
      <c r="CP1084" s="5"/>
      <c r="CQ1084" s="5"/>
      <c r="CR1084" s="8"/>
      <c r="CS1084" s="8"/>
      <c r="CT1084" s="8"/>
      <c r="CU1084" s="8"/>
      <c r="CV1084" s="8"/>
      <c r="CW1084" s="8"/>
      <c r="CX1084" s="8"/>
      <c r="CY1084" s="8"/>
      <c r="CZ1084" s="8"/>
      <c r="DA1084" s="8"/>
      <c r="DB1084" s="8"/>
      <c r="DC1084" s="8"/>
      <c r="DD1084" s="8"/>
      <c r="DE1084" s="8"/>
      <c r="DF1084" s="8"/>
      <c r="DG1084" s="8"/>
      <c r="DH1084" s="8"/>
      <c r="DI1084" s="8"/>
      <c r="DJ1084" s="8"/>
      <c r="DK1084" s="8"/>
      <c r="DL1084" s="8"/>
      <c r="DM1084" s="8"/>
      <c r="DN1084" s="8"/>
      <c r="DO1084" s="8"/>
      <c r="DP1084" s="8"/>
      <c r="DQ1084" s="8"/>
      <c r="DR1084" s="8"/>
      <c r="DS1084" s="8"/>
      <c r="DT1084" s="8"/>
      <c r="DU1084" s="8"/>
      <c r="DV1084" s="8"/>
      <c r="DW1084" s="8"/>
      <c r="DX1084" s="8"/>
      <c r="DY1084" s="8"/>
      <c r="DZ1084" s="8"/>
      <c r="EA1084" s="8"/>
      <c r="EB1084" s="8"/>
      <c r="EC1084" s="8"/>
      <c r="ED1084" s="8"/>
      <c r="EE1084" s="8"/>
      <c r="EF1084" s="8"/>
      <c r="EG1084" s="8"/>
      <c r="EH1084" s="8"/>
      <c r="EI1084" s="8"/>
      <c r="EJ1084" s="8"/>
      <c r="EK1084" s="8"/>
      <c r="EL1084" s="8"/>
      <c r="EM1084" s="8"/>
      <c r="EN1084" s="8"/>
      <c r="EO1084" s="8"/>
      <c r="EP1084" s="8"/>
      <c r="EQ1084" s="8"/>
      <c r="ER1084" s="8"/>
      <c r="ES1084" s="8"/>
      <c r="ET1084" s="8"/>
      <c r="EU1084" s="8"/>
      <c r="EV1084" s="8"/>
      <c r="EW1084" s="8"/>
      <c r="EX1084" s="8"/>
      <c r="EY1084" s="8"/>
      <c r="EZ1084" s="8"/>
      <c r="FA1084" s="8"/>
      <c r="FB1084" s="8"/>
      <c r="FC1084" s="8"/>
      <c r="FD1084" s="8"/>
      <c r="FE1084" s="8"/>
      <c r="FF1084" s="8"/>
      <c r="FG1084" s="8"/>
      <c r="FH1084" s="8"/>
      <c r="FI1084" s="8"/>
      <c r="FJ1084" s="8"/>
    </row>
    <row r="1085" spans="1:166" x14ac:dyDescent="0.25">
      <c r="A1085" t="s">
        <v>143</v>
      </c>
      <c r="C1085" s="6">
        <v>40319</v>
      </c>
      <c r="D1085" s="5"/>
      <c r="E1085" s="6"/>
      <c r="G1085" s="5">
        <v>153</v>
      </c>
      <c r="H1085" t="s">
        <v>116</v>
      </c>
      <c r="I1085" s="7">
        <v>7.1</v>
      </c>
      <c r="J1085">
        <v>750</v>
      </c>
      <c r="K1085" s="5">
        <f t="shared" si="17"/>
        <v>187.79342723004694</v>
      </c>
      <c r="L1085" s="5"/>
      <c r="M1085" s="8"/>
      <c r="N1085" s="8"/>
      <c r="O1085" s="8"/>
      <c r="P1085" s="8"/>
      <c r="Q1085" s="5"/>
      <c r="R1085" s="5"/>
      <c r="S1085" s="5"/>
      <c r="T1085" s="5"/>
      <c r="U1085" s="5"/>
      <c r="V1085" s="5"/>
      <c r="W1085" s="5"/>
      <c r="X1085" s="8"/>
      <c r="Y1085" s="8"/>
      <c r="Z1085" s="8"/>
      <c r="AA1085" s="8"/>
      <c r="AB1085" s="8"/>
      <c r="AC1085" s="5"/>
      <c r="AD1085" s="8"/>
      <c r="AE1085" s="8"/>
      <c r="AF1085" s="8"/>
      <c r="AG1085" s="8"/>
      <c r="AH1085" s="8"/>
      <c r="AI1085" s="8"/>
      <c r="AJ1085" s="5"/>
      <c r="AK1085" s="8"/>
      <c r="AL1085" s="8"/>
      <c r="AM1085" s="8"/>
      <c r="AN1085" s="8"/>
      <c r="AO1085" s="8"/>
      <c r="AP1085" s="8"/>
      <c r="AQ1085" s="9"/>
      <c r="AR1085" s="8"/>
      <c r="AS1085" s="8"/>
      <c r="AT1085" s="8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8"/>
      <c r="BJ1085" s="5"/>
      <c r="BK1085" s="5"/>
      <c r="BL1085" s="5"/>
      <c r="BM1085" s="8"/>
      <c r="BN1085" s="8"/>
      <c r="BO1085" s="7"/>
      <c r="BP1085" s="5"/>
      <c r="BQ1085" s="5"/>
      <c r="BR1085" s="5"/>
      <c r="BS1085" s="5"/>
      <c r="BT1085" s="7"/>
      <c r="BU1085" s="7"/>
      <c r="BV1085" s="7"/>
      <c r="BW1085" s="7"/>
      <c r="BX1085" s="7"/>
      <c r="BY1085" s="7"/>
      <c r="BZ1085" s="7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>
        <v>100</v>
      </c>
      <c r="CK1085" s="8">
        <v>4.2896835269993172</v>
      </c>
      <c r="CL1085" s="5"/>
      <c r="CM1085" s="5"/>
      <c r="CN1085" s="8"/>
      <c r="CO1085" s="5"/>
      <c r="CP1085" s="5"/>
      <c r="CQ1085" s="5"/>
      <c r="CR1085" s="8"/>
      <c r="CS1085" s="8"/>
      <c r="CT1085" s="8"/>
      <c r="CU1085" s="8"/>
      <c r="CV1085" s="8"/>
      <c r="CW1085" s="8"/>
      <c r="CX1085" s="8"/>
      <c r="CY1085" s="8"/>
      <c r="CZ1085" s="8"/>
      <c r="DA1085" s="8"/>
      <c r="DB1085" s="8"/>
      <c r="DC1085" s="8"/>
      <c r="DD1085" s="8"/>
      <c r="DE1085" s="8"/>
      <c r="DF1085" s="8"/>
      <c r="DG1085" s="8"/>
      <c r="DH1085" s="8"/>
      <c r="DI1085" s="8"/>
      <c r="DJ1085" s="8"/>
      <c r="DK1085" s="8"/>
      <c r="DL1085" s="8"/>
      <c r="DM1085" s="8"/>
      <c r="DN1085" s="8"/>
      <c r="DO1085" s="8"/>
      <c r="DP1085" s="8"/>
      <c r="DQ1085" s="8"/>
      <c r="DR1085" s="8"/>
      <c r="DS1085" s="8"/>
      <c r="DT1085" s="8"/>
      <c r="DU1085" s="8"/>
      <c r="DV1085" s="8"/>
      <c r="DW1085" s="8"/>
      <c r="DX1085" s="8"/>
      <c r="DY1085" s="8"/>
      <c r="DZ1085" s="8"/>
      <c r="EA1085" s="8"/>
      <c r="EB1085" s="8"/>
      <c r="EC1085" s="8"/>
      <c r="ED1085" s="8"/>
      <c r="EE1085" s="8"/>
      <c r="EF1085" s="8"/>
      <c r="EG1085" s="8"/>
      <c r="EH1085" s="8"/>
      <c r="EI1085" s="8"/>
      <c r="EJ1085" s="8"/>
      <c r="EK1085" s="8"/>
      <c r="EL1085" s="8"/>
      <c r="EM1085" s="8"/>
      <c r="EN1085" s="8"/>
      <c r="EO1085" s="8"/>
      <c r="EP1085" s="8"/>
      <c r="EQ1085" s="8"/>
      <c r="ER1085" s="8"/>
      <c r="ES1085" s="8"/>
      <c r="ET1085" s="8"/>
      <c r="EU1085" s="8"/>
      <c r="EV1085" s="8"/>
      <c r="EW1085" s="8"/>
      <c r="EX1085" s="8"/>
      <c r="EY1085" s="8"/>
      <c r="EZ1085" s="8"/>
      <c r="FA1085" s="8"/>
      <c r="FB1085" s="8"/>
      <c r="FC1085" s="8"/>
      <c r="FD1085" s="8"/>
      <c r="FE1085" s="8"/>
      <c r="FF1085" s="8"/>
      <c r="FG1085" s="8"/>
      <c r="FH1085" s="8"/>
      <c r="FI1085" s="8"/>
      <c r="FJ1085" s="8"/>
    </row>
    <row r="1086" spans="1:166" x14ac:dyDescent="0.25">
      <c r="A1086" t="s">
        <v>143</v>
      </c>
      <c r="C1086" s="6">
        <v>40328</v>
      </c>
      <c r="D1086" s="5">
        <v>10</v>
      </c>
      <c r="E1086" s="6" t="s">
        <v>108</v>
      </c>
      <c r="F1086" t="s">
        <v>16</v>
      </c>
      <c r="G1086" s="5">
        <v>162</v>
      </c>
      <c r="H1086" t="s">
        <v>116</v>
      </c>
      <c r="I1086" s="7">
        <v>7.1</v>
      </c>
      <c r="J1086">
        <v>750</v>
      </c>
      <c r="K1086" s="5">
        <f t="shared" si="17"/>
        <v>187.79342723004694</v>
      </c>
      <c r="L1086" s="5"/>
      <c r="M1086" s="8"/>
      <c r="N1086" s="8"/>
      <c r="O1086" s="8"/>
      <c r="P1086" s="8"/>
      <c r="Q1086" s="5"/>
      <c r="R1086" s="5"/>
      <c r="S1086" s="5"/>
      <c r="T1086" s="5"/>
      <c r="U1086" s="5"/>
      <c r="V1086" s="5"/>
      <c r="W1086" s="5"/>
      <c r="X1086" s="8"/>
      <c r="Y1086" s="8"/>
      <c r="Z1086" s="8"/>
      <c r="AA1086" s="8"/>
      <c r="AB1086" s="8"/>
      <c r="AC1086" s="5"/>
      <c r="AD1086" s="8"/>
      <c r="AE1086" s="8"/>
      <c r="AF1086" s="8"/>
      <c r="AG1086" s="8"/>
      <c r="AH1086" s="8"/>
      <c r="AI1086" s="8"/>
      <c r="AJ1086" s="5"/>
      <c r="AK1086" s="8"/>
      <c r="AL1086" s="8"/>
      <c r="AM1086" s="8"/>
      <c r="AN1086" s="8"/>
      <c r="AO1086" s="8"/>
      <c r="AP1086" s="8"/>
      <c r="AQ1086" s="9"/>
      <c r="AR1086" s="8"/>
      <c r="AS1086" s="8"/>
      <c r="AT1086" s="8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>
        <v>434.00548826071929</v>
      </c>
      <c r="BH1086" s="5"/>
      <c r="BI1086" s="8"/>
      <c r="BJ1086" s="5"/>
      <c r="BK1086" s="5"/>
      <c r="BL1086" s="5"/>
      <c r="BM1086" s="8"/>
      <c r="BN1086" s="8"/>
      <c r="BO1086" s="7">
        <v>42.450537775661466</v>
      </c>
      <c r="BP1086" s="5">
        <v>184.23766374256064</v>
      </c>
      <c r="BQ1086" s="5"/>
      <c r="BR1086" s="5"/>
      <c r="BS1086" s="5"/>
      <c r="BT1086" s="7">
        <v>8.116196640641439</v>
      </c>
      <c r="BU1086" s="7"/>
      <c r="BV1086" s="7"/>
      <c r="BW1086" s="7"/>
      <c r="BX1086" s="7"/>
      <c r="BY1086" s="7"/>
      <c r="BZ1086" s="7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8"/>
      <c r="CL1086" s="5"/>
      <c r="CM1086" s="5"/>
      <c r="CN1086" s="8"/>
      <c r="CO1086" s="5"/>
      <c r="CP1086" s="5"/>
      <c r="CQ1086" s="5"/>
      <c r="CR1086" s="8"/>
      <c r="CS1086" s="8"/>
      <c r="CT1086" s="8"/>
      <c r="CU1086" s="8"/>
      <c r="CV1086" s="8"/>
      <c r="CW1086" s="8"/>
      <c r="CX1086" s="8"/>
      <c r="CY1086" s="8"/>
      <c r="CZ1086" s="8"/>
      <c r="DA1086" s="8"/>
      <c r="DB1086" s="8"/>
      <c r="DC1086" s="8"/>
      <c r="DD1086" s="8"/>
      <c r="DE1086" s="8"/>
      <c r="DF1086" s="8"/>
      <c r="DG1086" s="8"/>
      <c r="DH1086" s="8"/>
      <c r="DI1086" s="8"/>
      <c r="DJ1086" s="8"/>
      <c r="DK1086" s="8"/>
      <c r="DL1086" s="8"/>
      <c r="DM1086" s="8"/>
      <c r="DN1086" s="8"/>
      <c r="DO1086" s="8"/>
      <c r="DP1086" s="8"/>
      <c r="DQ1086" s="8"/>
      <c r="DR1086" s="8"/>
      <c r="DS1086" s="8"/>
      <c r="DT1086" s="8"/>
      <c r="DU1086" s="8"/>
      <c r="DV1086" s="8"/>
      <c r="DW1086" s="8"/>
      <c r="DX1086" s="8"/>
      <c r="DY1086" s="8"/>
      <c r="DZ1086" s="8"/>
      <c r="EA1086" s="8"/>
      <c r="EB1086" s="8"/>
      <c r="EC1086" s="8"/>
      <c r="ED1086" s="8"/>
      <c r="EE1086" s="8"/>
      <c r="EF1086" s="8"/>
      <c r="EG1086" s="8"/>
      <c r="EH1086" s="8"/>
      <c r="EI1086" s="8"/>
      <c r="EJ1086" s="8"/>
      <c r="EK1086" s="8"/>
      <c r="EL1086" s="8"/>
      <c r="EM1086" s="8"/>
      <c r="EN1086" s="8"/>
      <c r="EO1086" s="8"/>
      <c r="EP1086" s="8"/>
      <c r="EQ1086" s="8"/>
      <c r="ER1086" s="8"/>
      <c r="ES1086" s="8"/>
      <c r="ET1086" s="8"/>
      <c r="EU1086" s="8"/>
      <c r="EV1086" s="8"/>
      <c r="EW1086" s="8"/>
      <c r="EX1086" s="8"/>
      <c r="EY1086" s="8"/>
      <c r="EZ1086" s="8"/>
      <c r="FA1086" s="8"/>
      <c r="FB1086" s="8"/>
      <c r="FC1086" s="8"/>
      <c r="FD1086" s="8"/>
      <c r="FE1086" s="8"/>
      <c r="FF1086" s="8"/>
      <c r="FG1086" s="8"/>
      <c r="FH1086" s="8"/>
      <c r="FI1086" s="8"/>
      <c r="FJ1086" s="8"/>
    </row>
    <row r="1087" spans="1:166" x14ac:dyDescent="0.25">
      <c r="A1087" t="s">
        <v>150</v>
      </c>
      <c r="C1087" s="6">
        <v>40166</v>
      </c>
      <c r="D1087" s="5">
        <v>1</v>
      </c>
      <c r="E1087" s="6" t="s">
        <v>209</v>
      </c>
      <c r="F1087" s="14" t="s">
        <v>10</v>
      </c>
      <c r="G1087" s="5">
        <v>0</v>
      </c>
      <c r="H1087" t="s">
        <v>117</v>
      </c>
      <c r="I1087" s="7">
        <v>7.1</v>
      </c>
      <c r="J1087">
        <v>750</v>
      </c>
      <c r="K1087" s="5">
        <f t="shared" si="17"/>
        <v>187.79342723004694</v>
      </c>
      <c r="L1087" s="5"/>
      <c r="M1087" s="8"/>
      <c r="N1087" s="8"/>
      <c r="O1087" s="8"/>
      <c r="P1087" s="8"/>
      <c r="Q1087" s="5"/>
      <c r="R1087" s="5"/>
      <c r="S1087" s="5"/>
      <c r="T1087" s="5"/>
      <c r="U1087" s="5"/>
      <c r="V1087" s="5"/>
      <c r="W1087" s="5"/>
      <c r="X1087" s="8"/>
      <c r="Y1087" s="8"/>
      <c r="Z1087" s="8"/>
      <c r="AA1087" s="8"/>
      <c r="AB1087" s="8"/>
      <c r="AC1087" s="5"/>
      <c r="AD1087" s="8"/>
      <c r="AE1087" s="8"/>
      <c r="AF1087" s="8"/>
      <c r="AG1087" s="8"/>
      <c r="AH1087" s="8"/>
      <c r="AI1087" s="8"/>
      <c r="AJ1087" s="5"/>
      <c r="AK1087" s="8"/>
      <c r="AL1087" s="8"/>
      <c r="AM1087" s="8"/>
      <c r="AN1087" s="8"/>
      <c r="AO1087" s="8"/>
      <c r="AP1087" s="8"/>
      <c r="AQ1087" s="9"/>
      <c r="AR1087" s="8"/>
      <c r="AS1087" s="8"/>
      <c r="AT1087" s="8"/>
      <c r="AU1087" s="5">
        <v>0</v>
      </c>
      <c r="AV1087" s="5"/>
      <c r="AW1087" s="5"/>
      <c r="AX1087" s="5"/>
      <c r="AY1087" s="5">
        <v>0</v>
      </c>
      <c r="AZ1087" s="5"/>
      <c r="BA1087" s="5"/>
      <c r="BB1087" s="5"/>
      <c r="BC1087" s="5"/>
      <c r="BD1087" s="5"/>
      <c r="BE1087" s="5"/>
      <c r="BF1087" s="5">
        <v>0</v>
      </c>
      <c r="BG1087" s="5">
        <v>0</v>
      </c>
      <c r="BH1087" s="5"/>
      <c r="BI1087" s="8"/>
      <c r="BJ1087" s="5"/>
      <c r="BK1087" s="5"/>
      <c r="BL1087" s="5"/>
      <c r="BM1087" s="8"/>
      <c r="BN1087" s="8"/>
      <c r="BO1087" s="7"/>
      <c r="BP1087" s="5"/>
      <c r="BQ1087" s="5"/>
      <c r="BR1087" s="5"/>
      <c r="BS1087" s="5"/>
      <c r="BT1087" s="7"/>
      <c r="BU1087" s="7"/>
      <c r="BV1087" s="7"/>
      <c r="BW1087" s="7"/>
      <c r="BX1087" s="7"/>
      <c r="BY1087" s="7"/>
      <c r="BZ1087" s="7"/>
      <c r="CA1087" s="5">
        <v>0</v>
      </c>
      <c r="CB1087" s="5">
        <v>0</v>
      </c>
      <c r="CC1087" s="5">
        <v>0</v>
      </c>
      <c r="CD1087" s="5">
        <v>0</v>
      </c>
      <c r="CE1087" s="5"/>
      <c r="CF1087" s="5"/>
      <c r="CG1087" s="5"/>
      <c r="CH1087" s="5"/>
      <c r="CI1087" s="5">
        <v>0</v>
      </c>
      <c r="CJ1087" s="5"/>
      <c r="CK1087" s="8"/>
      <c r="CL1087" s="5"/>
      <c r="CM1087" s="5"/>
      <c r="CN1087" s="8"/>
      <c r="CO1087" s="5"/>
      <c r="CP1087" s="5"/>
      <c r="CQ1087" s="5"/>
      <c r="CR1087" s="8"/>
      <c r="CS1087" s="8"/>
      <c r="CT1087" s="8"/>
      <c r="CU1087" s="8"/>
      <c r="CV1087" s="8"/>
      <c r="CW1087" s="8"/>
      <c r="CX1087" s="8"/>
      <c r="CY1087" s="8"/>
      <c r="CZ1087" s="8"/>
      <c r="DA1087" s="8"/>
      <c r="DB1087" s="8"/>
      <c r="DC1087" s="8"/>
      <c r="DD1087" s="8"/>
      <c r="DE1087" s="8"/>
      <c r="DF1087" s="8"/>
      <c r="DG1087" s="8"/>
      <c r="DH1087" s="8"/>
      <c r="DI1087" s="8"/>
      <c r="DJ1087" s="8"/>
      <c r="DK1087" s="8"/>
      <c r="DL1087" s="8"/>
      <c r="DM1087" s="8"/>
      <c r="DN1087" s="8"/>
      <c r="DO1087" s="8"/>
      <c r="DP1087" s="8"/>
      <c r="DQ1087" s="8"/>
      <c r="DR1087" s="8"/>
      <c r="DS1087" s="8"/>
      <c r="DT1087" s="8"/>
      <c r="DU1087" s="8"/>
      <c r="DV1087" s="8"/>
      <c r="DW1087" s="8"/>
      <c r="DX1087" s="8"/>
      <c r="DY1087" s="8"/>
      <c r="DZ1087" s="8"/>
      <c r="EA1087" s="8"/>
      <c r="EB1087" s="8"/>
      <c r="EC1087" s="8"/>
      <c r="ED1087" s="8"/>
      <c r="EE1087" s="8"/>
      <c r="EF1087" s="8"/>
      <c r="EG1087" s="8"/>
      <c r="EH1087" s="8"/>
      <c r="EI1087" s="8"/>
      <c r="EJ1087" s="8"/>
      <c r="EK1087" s="8"/>
      <c r="EL1087" s="8"/>
      <c r="EM1087" s="8"/>
      <c r="EN1087" s="8"/>
      <c r="EO1087" s="8"/>
      <c r="EP1087" s="8"/>
      <c r="EQ1087" s="8"/>
      <c r="ER1087" s="8"/>
      <c r="ES1087" s="8"/>
      <c r="ET1087" s="8"/>
      <c r="EU1087" s="8"/>
      <c r="EV1087" s="8"/>
      <c r="EW1087" s="8"/>
      <c r="EX1087" s="8"/>
      <c r="EY1087" s="8"/>
      <c r="EZ1087" s="8"/>
      <c r="FA1087" s="8"/>
      <c r="FB1087" s="8"/>
      <c r="FC1087" s="8"/>
      <c r="FD1087" s="8"/>
      <c r="FE1087" s="8"/>
      <c r="FF1087" s="8"/>
      <c r="FG1087" s="8"/>
      <c r="FH1087" s="8"/>
      <c r="FI1087" s="8"/>
      <c r="FJ1087" s="8"/>
    </row>
    <row r="1088" spans="1:166" x14ac:dyDescent="0.25">
      <c r="A1088" t="s">
        <v>150</v>
      </c>
      <c r="C1088" s="6">
        <v>40189</v>
      </c>
      <c r="D1088" s="5"/>
      <c r="E1088" s="6"/>
      <c r="F1088" s="14"/>
      <c r="G1088" s="5">
        <v>23</v>
      </c>
      <c r="H1088" t="s">
        <v>117</v>
      </c>
      <c r="I1088" s="7">
        <v>7.1</v>
      </c>
      <c r="J1088">
        <v>750</v>
      </c>
      <c r="K1088" s="5">
        <f t="shared" si="17"/>
        <v>187.79342723004694</v>
      </c>
      <c r="L1088" s="5"/>
      <c r="M1088" s="8"/>
      <c r="N1088" s="7">
        <v>5.85</v>
      </c>
      <c r="O1088" s="7"/>
      <c r="P1088" s="7"/>
      <c r="Q1088" s="5"/>
      <c r="R1088" s="5"/>
      <c r="S1088" s="5"/>
      <c r="T1088" s="5"/>
      <c r="U1088" s="5"/>
      <c r="V1088" s="5"/>
      <c r="W1088" s="5"/>
      <c r="X1088" s="8"/>
      <c r="Y1088" s="8"/>
      <c r="Z1088" s="8"/>
      <c r="AA1088" s="8"/>
      <c r="AB1088" s="8"/>
      <c r="AC1088" s="5"/>
      <c r="AD1088" s="8"/>
      <c r="AE1088" s="8"/>
      <c r="AF1088" s="8"/>
      <c r="AG1088" s="8"/>
      <c r="AH1088" s="8"/>
      <c r="AI1088" s="8"/>
      <c r="AJ1088" s="5"/>
      <c r="AK1088" s="8">
        <v>0.22522500000000001</v>
      </c>
      <c r="AL1088" s="8"/>
      <c r="AM1088" s="8"/>
      <c r="AN1088" s="8"/>
      <c r="AO1088" s="8"/>
      <c r="AP1088" s="8"/>
      <c r="AQ1088" s="9"/>
      <c r="AR1088" s="8"/>
      <c r="AS1088" s="8"/>
      <c r="AT1088" s="8"/>
      <c r="AU1088" s="5">
        <v>0</v>
      </c>
      <c r="AV1088" s="5"/>
      <c r="AW1088" s="5"/>
      <c r="AX1088" s="5"/>
      <c r="AY1088" s="5">
        <v>0</v>
      </c>
      <c r="AZ1088" s="5"/>
      <c r="BA1088" s="5"/>
      <c r="BB1088" s="5"/>
      <c r="BC1088" s="5"/>
      <c r="BD1088" s="5"/>
      <c r="BE1088" s="5"/>
      <c r="BF1088" s="5">
        <v>0</v>
      </c>
      <c r="BG1088" s="5">
        <v>0</v>
      </c>
      <c r="BH1088" s="5"/>
      <c r="BI1088" s="8"/>
      <c r="BJ1088" s="5"/>
      <c r="BK1088" s="5"/>
      <c r="BL1088" s="5"/>
      <c r="BM1088" s="8"/>
      <c r="BN1088" s="8"/>
      <c r="BO1088" s="7"/>
      <c r="BP1088" s="5"/>
      <c r="BQ1088" s="5"/>
      <c r="BR1088" s="5"/>
      <c r="BS1088" s="5"/>
      <c r="BT1088" s="7"/>
      <c r="BU1088" s="7"/>
      <c r="BV1088" s="7"/>
      <c r="BW1088" s="7"/>
      <c r="BX1088" s="7"/>
      <c r="BY1088" s="7"/>
      <c r="BZ1088" s="7"/>
      <c r="CA1088" s="5">
        <v>0</v>
      </c>
      <c r="CB1088" s="5">
        <v>0</v>
      </c>
      <c r="CC1088" s="5">
        <v>0</v>
      </c>
      <c r="CD1088" s="5">
        <v>0</v>
      </c>
      <c r="CE1088" s="5"/>
      <c r="CF1088" s="5"/>
      <c r="CG1088" s="5"/>
      <c r="CH1088" s="5"/>
      <c r="CI1088" s="5">
        <v>0</v>
      </c>
      <c r="CJ1088" s="5"/>
      <c r="CK1088" s="8"/>
      <c r="CL1088" s="5"/>
      <c r="CM1088" s="5"/>
      <c r="CN1088" s="8"/>
      <c r="CO1088" s="5"/>
      <c r="CP1088" s="5"/>
      <c r="CQ1088" s="5"/>
      <c r="CR1088" s="8"/>
      <c r="CS1088" s="8"/>
      <c r="CT1088" s="8"/>
      <c r="CU1088" s="8"/>
      <c r="CV1088" s="8"/>
      <c r="CW1088" s="8"/>
      <c r="CX1088" s="8"/>
      <c r="CY1088" s="8"/>
      <c r="CZ1088" s="8"/>
      <c r="DA1088" s="8"/>
      <c r="DB1088" s="8"/>
      <c r="DC1088" s="8"/>
      <c r="DD1088" s="8"/>
      <c r="DE1088" s="8"/>
      <c r="DF1088" s="8"/>
      <c r="DG1088" s="8"/>
      <c r="DH1088" s="8"/>
      <c r="DI1088" s="8"/>
      <c r="DJ1088" s="8"/>
      <c r="DK1088" s="8"/>
      <c r="DL1088" s="8"/>
      <c r="DM1088" s="8"/>
      <c r="DN1088" s="8"/>
      <c r="DO1088" s="8"/>
      <c r="DP1088" s="8"/>
      <c r="DQ1088" s="8"/>
      <c r="DR1088" s="8"/>
      <c r="DS1088" s="8"/>
      <c r="DT1088" s="8"/>
      <c r="DU1088" s="8"/>
      <c r="DV1088" s="8"/>
      <c r="DW1088" s="8"/>
      <c r="DX1088" s="8"/>
      <c r="DY1088" s="8"/>
      <c r="DZ1088" s="8"/>
      <c r="EA1088" s="8"/>
      <c r="EB1088" s="8"/>
      <c r="EC1088" s="8"/>
      <c r="ED1088" s="8"/>
      <c r="EE1088" s="8"/>
      <c r="EF1088" s="8"/>
      <c r="EG1088" s="8"/>
      <c r="EH1088" s="8"/>
      <c r="EI1088" s="8"/>
      <c r="EJ1088" s="8"/>
      <c r="EK1088" s="8"/>
      <c r="EL1088" s="8"/>
      <c r="EM1088" s="8"/>
      <c r="EN1088" s="8"/>
      <c r="EO1088" s="8"/>
      <c r="EP1088" s="8"/>
      <c r="EQ1088" s="8"/>
      <c r="ER1088" s="8"/>
      <c r="ES1088" s="8"/>
      <c r="ET1088" s="8"/>
      <c r="EU1088" s="8"/>
      <c r="EV1088" s="8"/>
      <c r="EW1088" s="8"/>
      <c r="EX1088" s="8"/>
      <c r="EY1088" s="8"/>
      <c r="EZ1088" s="8"/>
      <c r="FA1088" s="8"/>
      <c r="FB1088" s="8"/>
      <c r="FC1088" s="8"/>
      <c r="FD1088" s="8"/>
      <c r="FE1088" s="8"/>
      <c r="FF1088" s="8"/>
      <c r="FG1088" s="8"/>
      <c r="FH1088" s="8"/>
      <c r="FI1088" s="8"/>
      <c r="FJ1088" s="8"/>
    </row>
    <row r="1089" spans="1:166" x14ac:dyDescent="0.25">
      <c r="A1089" t="s">
        <v>150</v>
      </c>
      <c r="C1089" s="6">
        <v>40191</v>
      </c>
      <c r="D1089" s="5">
        <v>4</v>
      </c>
      <c r="E1089" t="s">
        <v>210</v>
      </c>
      <c r="F1089" t="s">
        <v>12</v>
      </c>
      <c r="G1089" s="5">
        <v>25</v>
      </c>
      <c r="H1089" t="s">
        <v>117</v>
      </c>
      <c r="I1089" s="7">
        <v>7.1</v>
      </c>
      <c r="J1089">
        <v>750</v>
      </c>
      <c r="K1089" s="5">
        <f t="shared" si="17"/>
        <v>187.79342723004694</v>
      </c>
      <c r="L1089" s="5"/>
      <c r="M1089" s="8"/>
      <c r="N1089" s="8"/>
      <c r="O1089" s="8"/>
      <c r="P1089" s="8"/>
      <c r="Q1089" s="5"/>
      <c r="R1089" s="5">
        <v>25</v>
      </c>
      <c r="S1089" s="5"/>
      <c r="T1089" s="5"/>
      <c r="U1089" s="5"/>
      <c r="V1089" s="5"/>
      <c r="W1089" s="5"/>
      <c r="X1089" s="8"/>
      <c r="Y1089" s="8"/>
      <c r="Z1089" s="8"/>
      <c r="AA1089" s="8"/>
      <c r="AB1089" s="8"/>
      <c r="AC1089" s="5"/>
      <c r="AD1089" s="8"/>
      <c r="AE1089" s="8"/>
      <c r="AF1089" s="8"/>
      <c r="AG1089" s="8"/>
      <c r="AH1089" s="8"/>
      <c r="AI1089" s="8"/>
      <c r="AJ1089" s="5"/>
      <c r="AK1089" s="8"/>
      <c r="AL1089" s="8"/>
      <c r="AM1089" s="8"/>
      <c r="AN1089" s="8"/>
      <c r="AO1089" s="8"/>
      <c r="AP1089" s="8"/>
      <c r="AQ1089" s="9"/>
      <c r="AR1089" s="8"/>
      <c r="AS1089" s="8"/>
      <c r="AT1089" s="8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8"/>
      <c r="BJ1089" s="5"/>
      <c r="BK1089" s="5"/>
      <c r="BL1089" s="5"/>
      <c r="BM1089" s="8"/>
      <c r="BN1089" s="8"/>
      <c r="BO1089" s="7"/>
      <c r="BP1089" s="5"/>
      <c r="BQ1089" s="5"/>
      <c r="BR1089" s="5"/>
      <c r="BS1089" s="5"/>
      <c r="BT1089" s="7"/>
      <c r="BU1089" s="7"/>
      <c r="BV1089" s="7"/>
      <c r="BW1089" s="7"/>
      <c r="BX1089" s="7"/>
      <c r="BY1089" s="7"/>
      <c r="BZ1089" s="7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8"/>
      <c r="CL1089" s="5"/>
      <c r="CM1089" s="5"/>
      <c r="CN1089" s="8"/>
      <c r="CO1089" s="5"/>
      <c r="CP1089" s="5"/>
      <c r="CQ1089" s="5"/>
      <c r="CR1089" s="8"/>
      <c r="CS1089" s="8"/>
      <c r="CT1089" s="8"/>
      <c r="CU1089" s="8"/>
      <c r="CV1089" s="8"/>
      <c r="CW1089" s="8"/>
      <c r="CX1089" s="8"/>
      <c r="CY1089" s="8"/>
      <c r="CZ1089" s="8"/>
      <c r="DA1089" s="8"/>
      <c r="DB1089" s="8"/>
      <c r="DC1089" s="8"/>
      <c r="DD1089" s="8"/>
      <c r="DE1089" s="8"/>
      <c r="DF1089" s="8"/>
      <c r="DG1089" s="8"/>
      <c r="DH1089" s="8"/>
      <c r="DI1089" s="8"/>
      <c r="DJ1089" s="8"/>
      <c r="DK1089" s="8"/>
      <c r="DL1089" s="8"/>
      <c r="DM1089" s="8"/>
      <c r="DN1089" s="8"/>
      <c r="DO1089" s="8"/>
      <c r="DP1089" s="8"/>
      <c r="DQ1089" s="8"/>
      <c r="DR1089" s="8"/>
      <c r="DS1089" s="8"/>
      <c r="DT1089" s="8"/>
      <c r="DU1089" s="8"/>
      <c r="DV1089" s="8"/>
      <c r="DW1089" s="8"/>
      <c r="DX1089" s="8"/>
      <c r="DY1089" s="8"/>
      <c r="DZ1089" s="8"/>
      <c r="EA1089" s="8"/>
      <c r="EB1089" s="8"/>
      <c r="EC1089" s="8"/>
      <c r="ED1089" s="8"/>
      <c r="EE1089" s="8"/>
      <c r="EF1089" s="8"/>
      <c r="EG1089" s="8"/>
      <c r="EH1089" s="8"/>
      <c r="EI1089" s="8"/>
      <c r="EJ1089" s="8"/>
      <c r="EK1089" s="8"/>
      <c r="EL1089" s="8"/>
      <c r="EM1089" s="8"/>
      <c r="EN1089" s="8"/>
      <c r="EO1089" s="8"/>
      <c r="EP1089" s="8"/>
      <c r="EQ1089" s="8"/>
      <c r="ER1089" s="8"/>
      <c r="ES1089" s="8"/>
      <c r="ET1089" s="8"/>
      <c r="EU1089" s="8"/>
      <c r="EV1089" s="8"/>
      <c r="EW1089" s="8"/>
      <c r="EX1089" s="8"/>
      <c r="EY1089" s="8"/>
      <c r="EZ1089" s="8"/>
      <c r="FA1089" s="8"/>
      <c r="FB1089" s="8"/>
      <c r="FC1089" s="8"/>
      <c r="FD1089" s="8"/>
      <c r="FE1089" s="8"/>
      <c r="FF1089" s="8"/>
      <c r="FG1089" s="8"/>
      <c r="FH1089" s="8"/>
      <c r="FI1089" s="8"/>
      <c r="FJ1089" s="8"/>
    </row>
    <row r="1090" spans="1:166" x14ac:dyDescent="0.25">
      <c r="A1090" t="s">
        <v>150</v>
      </c>
      <c r="C1090" s="6">
        <v>40197</v>
      </c>
      <c r="D1090" s="5"/>
      <c r="E1090" s="6"/>
      <c r="G1090" s="5">
        <v>31</v>
      </c>
      <c r="H1090" t="s">
        <v>117</v>
      </c>
      <c r="I1090" s="7">
        <v>7.1</v>
      </c>
      <c r="J1090">
        <v>750</v>
      </c>
      <c r="K1090" s="5">
        <f t="shared" si="17"/>
        <v>187.79342723004694</v>
      </c>
      <c r="L1090" s="5"/>
      <c r="M1090" s="8"/>
      <c r="N1090" s="7">
        <v>8.6</v>
      </c>
      <c r="O1090" s="7"/>
      <c r="P1090" s="7"/>
      <c r="Q1090" s="5"/>
      <c r="R1090" s="5"/>
      <c r="S1090" s="5"/>
      <c r="T1090" s="5"/>
      <c r="U1090" s="5"/>
      <c r="V1090" s="5"/>
      <c r="W1090" s="5"/>
      <c r="X1090" s="8"/>
      <c r="Y1090" s="8"/>
      <c r="Z1090" s="8"/>
      <c r="AA1090" s="8"/>
      <c r="AB1090" s="8"/>
      <c r="AC1090" s="5"/>
      <c r="AD1090" s="8"/>
      <c r="AE1090" s="8"/>
      <c r="AF1090" s="8"/>
      <c r="AG1090" s="8"/>
      <c r="AH1090" s="8"/>
      <c r="AI1090" s="8"/>
      <c r="AJ1090" s="5"/>
      <c r="AK1090" s="8"/>
      <c r="AL1090" s="8"/>
      <c r="AM1090" s="8"/>
      <c r="AN1090" s="8"/>
      <c r="AO1090" s="8"/>
      <c r="AP1090" s="8"/>
      <c r="AQ1090" s="9"/>
      <c r="AR1090" s="8"/>
      <c r="AS1090" s="8"/>
      <c r="AT1090" s="8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8"/>
      <c r="BJ1090" s="5"/>
      <c r="BK1090" s="5"/>
      <c r="BL1090" s="5"/>
      <c r="BM1090" s="8"/>
      <c r="BN1090" s="8"/>
      <c r="BO1090" s="7"/>
      <c r="BP1090" s="5"/>
      <c r="BQ1090" s="5"/>
      <c r="BR1090" s="5"/>
      <c r="BS1090" s="5"/>
      <c r="BT1090" s="7"/>
      <c r="BU1090" s="7"/>
      <c r="BV1090" s="7"/>
      <c r="BW1090" s="7"/>
      <c r="BX1090" s="7"/>
      <c r="BY1090" s="7"/>
      <c r="BZ1090" s="7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8"/>
      <c r="CL1090" s="5"/>
      <c r="CM1090" s="5"/>
      <c r="CN1090" s="8"/>
      <c r="CO1090" s="5"/>
      <c r="CP1090" s="5"/>
      <c r="CQ1090" s="5"/>
      <c r="CR1090" s="8"/>
      <c r="CS1090" s="8"/>
      <c r="CT1090" s="8"/>
      <c r="CU1090" s="8"/>
      <c r="CV1090" s="8"/>
      <c r="CW1090" s="8"/>
      <c r="CX1090" s="8"/>
      <c r="CY1090" s="8"/>
      <c r="CZ1090" s="8"/>
      <c r="DA1090" s="8"/>
      <c r="DB1090" s="8"/>
      <c r="DC1090" s="8"/>
      <c r="DD1090" s="8"/>
      <c r="DE1090" s="8"/>
      <c r="DF1090" s="8"/>
      <c r="DG1090" s="8"/>
      <c r="DH1090" s="8"/>
      <c r="DI1090" s="8"/>
      <c r="DJ1090" s="8"/>
      <c r="DK1090" s="8"/>
      <c r="DL1090" s="8"/>
      <c r="DM1090" s="8"/>
      <c r="DN1090" s="8"/>
      <c r="DO1090" s="8"/>
      <c r="DP1090" s="8"/>
      <c r="DQ1090" s="8"/>
      <c r="DR1090" s="8"/>
      <c r="DS1090" s="8"/>
      <c r="DT1090" s="8"/>
      <c r="DU1090" s="8"/>
      <c r="DV1090" s="8"/>
      <c r="DW1090" s="8"/>
      <c r="DX1090" s="8"/>
      <c r="DY1090" s="8"/>
      <c r="DZ1090" s="8"/>
      <c r="EA1090" s="8"/>
      <c r="EB1090" s="8"/>
      <c r="EC1090" s="8"/>
      <c r="ED1090" s="8"/>
      <c r="EE1090" s="8"/>
      <c r="EF1090" s="8"/>
      <c r="EG1090" s="8"/>
      <c r="EH1090" s="8"/>
      <c r="EI1090" s="8"/>
      <c r="EJ1090" s="8"/>
      <c r="EK1090" s="8"/>
      <c r="EL1090" s="8"/>
      <c r="EM1090" s="8"/>
      <c r="EN1090" s="8"/>
      <c r="EO1090" s="8"/>
      <c r="EP1090" s="8"/>
      <c r="EQ1090" s="8"/>
      <c r="ER1090" s="8"/>
      <c r="ES1090" s="8"/>
      <c r="ET1090" s="8"/>
      <c r="EU1090" s="8"/>
      <c r="EV1090" s="8"/>
      <c r="EW1090" s="8"/>
      <c r="EX1090" s="8"/>
      <c r="EY1090" s="8"/>
      <c r="EZ1090" s="8"/>
      <c r="FA1090" s="8"/>
      <c r="FB1090" s="8"/>
      <c r="FC1090" s="8"/>
      <c r="FD1090" s="8"/>
      <c r="FE1090" s="8"/>
      <c r="FF1090" s="8"/>
      <c r="FG1090" s="8"/>
      <c r="FH1090" s="8"/>
      <c r="FI1090" s="8"/>
      <c r="FJ1090" s="8"/>
    </row>
    <row r="1091" spans="1:166" x14ac:dyDescent="0.25">
      <c r="A1091" t="s">
        <v>150</v>
      </c>
      <c r="C1091" s="6">
        <v>40200</v>
      </c>
      <c r="D1091" s="5"/>
      <c r="E1091" s="6"/>
      <c r="G1091" s="5">
        <v>34</v>
      </c>
      <c r="H1091" t="s">
        <v>117</v>
      </c>
      <c r="I1091" s="7">
        <v>7.1</v>
      </c>
      <c r="J1091">
        <v>750</v>
      </c>
      <c r="K1091" s="5">
        <f t="shared" si="17"/>
        <v>187.79342723004694</v>
      </c>
      <c r="L1091" s="5"/>
      <c r="M1091" s="8"/>
      <c r="N1091" s="7">
        <v>9.65</v>
      </c>
      <c r="O1091" s="7"/>
      <c r="P1091" s="7"/>
      <c r="Q1091" s="5"/>
      <c r="R1091" s="5"/>
      <c r="S1091" s="5"/>
      <c r="T1091" s="5"/>
      <c r="U1091" s="5"/>
      <c r="V1091" s="5"/>
      <c r="W1091" s="5"/>
      <c r="X1091" s="8"/>
      <c r="Y1091" s="8"/>
      <c r="Z1091" s="8"/>
      <c r="AA1091" s="8"/>
      <c r="AB1091" s="8"/>
      <c r="AC1091" s="5"/>
      <c r="AD1091" s="8"/>
      <c r="AE1091" s="8"/>
      <c r="AF1091" s="8"/>
      <c r="AG1091" s="8"/>
      <c r="AH1091" s="8"/>
      <c r="AI1091" s="8"/>
      <c r="AJ1091" s="5"/>
      <c r="AK1091" s="8"/>
      <c r="AL1091" s="8"/>
      <c r="AM1091" s="8"/>
      <c r="AN1091" s="8"/>
      <c r="AO1091" s="8"/>
      <c r="AP1091" s="8"/>
      <c r="AQ1091" s="9"/>
      <c r="AR1091" s="8"/>
      <c r="AS1091" s="8"/>
      <c r="AT1091" s="8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8"/>
      <c r="BJ1091" s="5"/>
      <c r="BK1091" s="5"/>
      <c r="BL1091" s="5"/>
      <c r="BM1091" s="8"/>
      <c r="BN1091" s="8"/>
      <c r="BO1091" s="7"/>
      <c r="BP1091" s="5"/>
      <c r="BQ1091" s="5"/>
      <c r="BR1091" s="5"/>
      <c r="BS1091" s="5"/>
      <c r="BT1091" s="7"/>
      <c r="BU1091" s="7"/>
      <c r="BV1091" s="7"/>
      <c r="BW1091" s="7"/>
      <c r="BX1091" s="7"/>
      <c r="BY1091" s="7"/>
      <c r="BZ1091" s="7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8"/>
      <c r="CL1091" s="5"/>
      <c r="CM1091" s="5"/>
      <c r="CN1091" s="8"/>
      <c r="CO1091" s="5"/>
      <c r="CP1091" s="5"/>
      <c r="CQ1091" s="5"/>
      <c r="CR1091" s="8"/>
      <c r="CS1091" s="8"/>
      <c r="CT1091" s="8"/>
      <c r="CU1091" s="8"/>
      <c r="CV1091" s="8"/>
      <c r="CW1091" s="8"/>
      <c r="CX1091" s="8"/>
      <c r="CY1091" s="8"/>
      <c r="CZ1091" s="8"/>
      <c r="DA1091" s="8"/>
      <c r="DB1091" s="8"/>
      <c r="DC1091" s="8"/>
      <c r="DD1091" s="8"/>
      <c r="DE1091" s="8"/>
      <c r="DF1091" s="8"/>
      <c r="DG1091" s="8"/>
      <c r="DH1091" s="8"/>
      <c r="DI1091" s="8"/>
      <c r="DJ1091" s="8"/>
      <c r="DK1091" s="8"/>
      <c r="DL1091" s="8"/>
      <c r="DM1091" s="8"/>
      <c r="DN1091" s="8"/>
      <c r="DO1091" s="8"/>
      <c r="DP1091" s="8"/>
      <c r="DQ1091" s="8"/>
      <c r="DR1091" s="8"/>
      <c r="DS1091" s="8"/>
      <c r="DT1091" s="8"/>
      <c r="DU1091" s="8"/>
      <c r="DV1091" s="8"/>
      <c r="DW1091" s="8"/>
      <c r="DX1091" s="8"/>
      <c r="DY1091" s="8"/>
      <c r="DZ1091" s="8"/>
      <c r="EA1091" s="8"/>
      <c r="EB1091" s="8"/>
      <c r="EC1091" s="8"/>
      <c r="ED1091" s="8"/>
      <c r="EE1091" s="8"/>
      <c r="EF1091" s="8"/>
      <c r="EG1091" s="8"/>
      <c r="EH1091" s="8"/>
      <c r="EI1091" s="8"/>
      <c r="EJ1091" s="8"/>
      <c r="EK1091" s="8"/>
      <c r="EL1091" s="8"/>
      <c r="EM1091" s="8"/>
      <c r="EN1091" s="8"/>
      <c r="EO1091" s="8"/>
      <c r="EP1091" s="8"/>
      <c r="EQ1091" s="8"/>
      <c r="ER1091" s="8"/>
      <c r="ES1091" s="8"/>
      <c r="ET1091" s="8"/>
      <c r="EU1091" s="8"/>
      <c r="EV1091" s="8"/>
      <c r="EW1091" s="8"/>
      <c r="EX1091" s="8"/>
      <c r="EY1091" s="8"/>
      <c r="EZ1091" s="8"/>
      <c r="FA1091" s="8"/>
      <c r="FB1091" s="8"/>
      <c r="FC1091" s="8"/>
      <c r="FD1091" s="8"/>
      <c r="FE1091" s="8"/>
      <c r="FF1091" s="8"/>
      <c r="FG1091" s="8"/>
      <c r="FH1091" s="8"/>
      <c r="FI1091" s="8"/>
      <c r="FJ1091" s="8"/>
    </row>
    <row r="1092" spans="1:166" x14ac:dyDescent="0.25">
      <c r="A1092" t="s">
        <v>150</v>
      </c>
      <c r="C1092" s="6">
        <v>40203</v>
      </c>
      <c r="D1092" s="5"/>
      <c r="E1092" s="6"/>
      <c r="F1092" s="14"/>
      <c r="G1092" s="5">
        <v>37</v>
      </c>
      <c r="H1092" t="s">
        <v>117</v>
      </c>
      <c r="I1092" s="7">
        <v>7.1</v>
      </c>
      <c r="J1092">
        <v>750</v>
      </c>
      <c r="K1092" s="5">
        <f t="shared" si="17"/>
        <v>187.79342723004694</v>
      </c>
      <c r="L1092" s="5"/>
      <c r="M1092" s="8"/>
      <c r="N1092" s="8"/>
      <c r="O1092" s="8"/>
      <c r="P1092" s="8"/>
      <c r="Q1092" s="5"/>
      <c r="R1092" s="5"/>
      <c r="S1092" s="5"/>
      <c r="T1092" s="5"/>
      <c r="U1092" s="5"/>
      <c r="V1092" s="5"/>
      <c r="W1092" s="5"/>
      <c r="X1092" s="8"/>
      <c r="Y1092" s="8"/>
      <c r="Z1092" s="8"/>
      <c r="AA1092" s="8"/>
      <c r="AB1092" s="8"/>
      <c r="AC1092" s="5">
        <v>42.656295916664561</v>
      </c>
      <c r="AD1092" s="8"/>
      <c r="AE1092" s="8"/>
      <c r="AF1092" s="8"/>
      <c r="AG1092" s="8"/>
      <c r="AH1092" s="8"/>
      <c r="AI1092" s="8"/>
      <c r="AJ1092" s="5">
        <v>47.439862551315763</v>
      </c>
      <c r="AK1092" s="8">
        <v>0.81089380860581572</v>
      </c>
      <c r="AL1092" s="8"/>
      <c r="AM1092" s="8"/>
      <c r="AN1092" s="8"/>
      <c r="AO1092" s="8"/>
      <c r="AP1092" s="8"/>
      <c r="AQ1092" s="9">
        <f>AK1092/AJ1092</f>
        <v>1.7093089334495243E-2</v>
      </c>
      <c r="AR1092" s="8"/>
      <c r="AS1092" s="8"/>
      <c r="AT1092" s="8"/>
      <c r="AU1092" s="5">
        <v>3.7591097294663647</v>
      </c>
      <c r="AV1092" s="5"/>
      <c r="AW1092" s="5"/>
      <c r="AX1092" s="5"/>
      <c r="AY1092" s="5">
        <v>0</v>
      </c>
      <c r="AZ1092" s="5"/>
      <c r="BA1092" s="5"/>
      <c r="BB1092" s="5"/>
      <c r="BC1092" s="5"/>
      <c r="BD1092" s="5"/>
      <c r="BE1092" s="5"/>
      <c r="BF1092" s="5">
        <v>0</v>
      </c>
      <c r="BG1092" s="5">
        <v>0</v>
      </c>
      <c r="BH1092" s="5">
        <v>3.7591097294663647</v>
      </c>
      <c r="BI1092" s="8"/>
      <c r="BJ1092" s="5"/>
      <c r="BK1092" s="5">
        <f>AC1092+AJ1092+BH1092</f>
        <v>93.855268197446691</v>
      </c>
      <c r="BL1092" s="5"/>
      <c r="BM1092" s="8">
        <f>BH1092/BK1092</f>
        <v>4.005219740631065E-2</v>
      </c>
      <c r="BN1092" s="8"/>
      <c r="BO1092" s="7"/>
      <c r="BP1092" s="5"/>
      <c r="BQ1092" s="5"/>
      <c r="BR1092" s="5"/>
      <c r="BS1092" s="5"/>
      <c r="BT1092" s="7"/>
      <c r="BU1092" s="7"/>
      <c r="BV1092" s="7"/>
      <c r="BW1092" s="7"/>
      <c r="BX1092" s="8">
        <f>AC1092/BK1092</f>
        <v>0.45449016060480468</v>
      </c>
      <c r="BY1092" s="8">
        <f>AJ1092/BK1092</f>
        <v>0.50545764198888465</v>
      </c>
      <c r="BZ1092" s="8">
        <f>BH1092/BK1092</f>
        <v>4.005219740631065E-2</v>
      </c>
      <c r="CA1092" s="5">
        <v>118.25954904021827</v>
      </c>
      <c r="CB1092" s="5">
        <v>118.25954904021827</v>
      </c>
      <c r="CC1092" s="5">
        <v>0</v>
      </c>
      <c r="CD1092" s="5">
        <v>0</v>
      </c>
      <c r="CE1092" s="5"/>
      <c r="CF1092" s="5"/>
      <c r="CG1092" s="5"/>
      <c r="CH1092" s="5"/>
      <c r="CI1092" s="5">
        <v>0</v>
      </c>
      <c r="CJ1092" s="5"/>
      <c r="CK1092" s="8"/>
      <c r="CL1092" s="5"/>
      <c r="CM1092" s="5"/>
      <c r="CN1092" s="8"/>
      <c r="CO1092" s="5"/>
      <c r="CP1092" s="5"/>
      <c r="CQ1092" s="5"/>
      <c r="CR1092" s="8"/>
      <c r="CS1092" s="8"/>
      <c r="CT1092" s="8"/>
      <c r="CU1092" s="8"/>
      <c r="CV1092" s="8"/>
      <c r="CW1092" s="8"/>
      <c r="CX1092" s="8"/>
      <c r="CY1092" s="8"/>
      <c r="CZ1092" s="8"/>
      <c r="DA1092" s="8"/>
      <c r="DB1092" s="8"/>
      <c r="DC1092" s="8"/>
      <c r="DD1092" s="8"/>
      <c r="DE1092" s="8"/>
      <c r="DF1092" s="8"/>
      <c r="DG1092" s="8"/>
      <c r="DH1092" s="8"/>
      <c r="DI1092" s="8"/>
      <c r="DJ1092" s="8"/>
      <c r="DK1092" s="8"/>
      <c r="DL1092" s="8"/>
      <c r="DM1092" s="8"/>
      <c r="DN1092" s="8"/>
      <c r="DO1092" s="8"/>
      <c r="DP1092" s="8"/>
      <c r="DQ1092" s="8"/>
      <c r="DR1092" s="8"/>
      <c r="DS1092" s="8"/>
      <c r="DT1092" s="8"/>
      <c r="DU1092" s="8"/>
      <c r="DV1092" s="8"/>
      <c r="DW1092" s="8"/>
      <c r="DX1092" s="8"/>
      <c r="DY1092" s="8"/>
      <c r="DZ1092" s="8"/>
      <c r="EA1092" s="8"/>
      <c r="EB1092" s="8"/>
      <c r="EC1092" s="8"/>
      <c r="ED1092" s="8"/>
      <c r="EE1092" s="8"/>
      <c r="EF1092" s="8"/>
      <c r="EG1092" s="8"/>
      <c r="EH1092" s="8"/>
      <c r="EI1092" s="8"/>
      <c r="EJ1092" s="8"/>
      <c r="EK1092" s="8"/>
      <c r="EL1092" s="8"/>
      <c r="EM1092" s="8"/>
      <c r="EN1092" s="8"/>
      <c r="EO1092" s="8"/>
      <c r="EP1092" s="8"/>
      <c r="EQ1092" s="8"/>
      <c r="ER1092" s="8"/>
      <c r="ES1092" s="8"/>
      <c r="ET1092" s="8"/>
      <c r="EU1092" s="8"/>
      <c r="EV1092" s="8"/>
      <c r="EW1092" s="8"/>
      <c r="EX1092" s="8"/>
      <c r="EY1092" s="8"/>
      <c r="EZ1092" s="8"/>
      <c r="FA1092" s="8"/>
      <c r="FB1092" s="8"/>
      <c r="FC1092" s="8"/>
      <c r="FD1092" s="8"/>
      <c r="FE1092" s="8"/>
      <c r="FF1092" s="8"/>
      <c r="FG1092" s="8"/>
      <c r="FH1092" s="8"/>
      <c r="FI1092" s="8"/>
      <c r="FJ1092" s="8"/>
    </row>
    <row r="1093" spans="1:166" x14ac:dyDescent="0.25">
      <c r="A1093" t="s">
        <v>150</v>
      </c>
      <c r="C1093" s="6">
        <v>40210</v>
      </c>
      <c r="D1093" s="5"/>
      <c r="E1093" s="6"/>
      <c r="G1093" s="5">
        <v>44</v>
      </c>
      <c r="H1093" t="s">
        <v>117</v>
      </c>
      <c r="I1093" s="7">
        <v>7.1</v>
      </c>
      <c r="J1093">
        <v>750</v>
      </c>
      <c r="K1093" s="5">
        <f t="shared" si="17"/>
        <v>187.79342723004694</v>
      </c>
      <c r="L1093" s="5"/>
      <c r="M1093" s="8"/>
      <c r="N1093" s="7">
        <v>13.4</v>
      </c>
      <c r="O1093" s="7"/>
      <c r="P1093" s="7"/>
      <c r="Q1093" s="5"/>
      <c r="R1093" s="5"/>
      <c r="S1093" s="5"/>
      <c r="T1093" s="5"/>
      <c r="U1093" s="5"/>
      <c r="V1093" s="5"/>
      <c r="W1093" s="5"/>
      <c r="X1093" s="8"/>
      <c r="Y1093" s="8"/>
      <c r="Z1093" s="8"/>
      <c r="AA1093" s="8"/>
      <c r="AB1093" s="8"/>
      <c r="AC1093" s="5"/>
      <c r="AD1093" s="8"/>
      <c r="AE1093" s="8"/>
      <c r="AF1093" s="8"/>
      <c r="AG1093" s="8"/>
      <c r="AH1093" s="8"/>
      <c r="AI1093" s="8"/>
      <c r="AJ1093" s="5"/>
      <c r="AK1093" s="8"/>
      <c r="AL1093" s="8"/>
      <c r="AM1093" s="8"/>
      <c r="AN1093" s="8"/>
      <c r="AO1093" s="8"/>
      <c r="AP1093" s="8"/>
      <c r="AQ1093" s="9"/>
      <c r="AR1093" s="8"/>
      <c r="AS1093" s="8"/>
      <c r="AT1093" s="8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8"/>
      <c r="BJ1093" s="5"/>
      <c r="BK1093" s="5"/>
      <c r="BL1093" s="5"/>
      <c r="BM1093" s="8"/>
      <c r="BN1093" s="8"/>
      <c r="BO1093" s="7"/>
      <c r="BP1093" s="5"/>
      <c r="BQ1093" s="5"/>
      <c r="BR1093" s="5"/>
      <c r="BS1093" s="5"/>
      <c r="BT1093" s="7"/>
      <c r="BU1093" s="7"/>
      <c r="BV1093" s="7"/>
      <c r="BW1093" s="7"/>
      <c r="BX1093" s="7"/>
      <c r="BY1093" s="7"/>
      <c r="BZ1093" s="7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8"/>
      <c r="CL1093" s="5"/>
      <c r="CM1093" s="5"/>
      <c r="CN1093" s="8"/>
      <c r="CO1093" s="5"/>
      <c r="CP1093" s="5"/>
      <c r="CQ1093" s="5"/>
      <c r="CR1093" s="8"/>
      <c r="CS1093" s="8"/>
      <c r="CT1093" s="8"/>
      <c r="CU1093" s="8"/>
      <c r="CV1093" s="8"/>
      <c r="CW1093" s="8"/>
      <c r="CX1093" s="8"/>
      <c r="CY1093" s="8"/>
      <c r="CZ1093" s="8"/>
      <c r="DA1093" s="8"/>
      <c r="DB1093" s="8"/>
      <c r="DC1093" s="8"/>
      <c r="DD1093" s="8"/>
      <c r="DE1093" s="8"/>
      <c r="DF1093" s="8"/>
      <c r="DG1093" s="8"/>
      <c r="DH1093" s="8"/>
      <c r="DI1093" s="8"/>
      <c r="DJ1093" s="8"/>
      <c r="DK1093" s="8"/>
      <c r="DL1093" s="8"/>
      <c r="DM1093" s="8"/>
      <c r="DN1093" s="8"/>
      <c r="DO1093" s="8"/>
      <c r="DP1093" s="8"/>
      <c r="DQ1093" s="8"/>
      <c r="DR1093" s="8"/>
      <c r="DS1093" s="8"/>
      <c r="DT1093" s="8"/>
      <c r="DU1093" s="8"/>
      <c r="DV1093" s="8"/>
      <c r="DW1093" s="8"/>
      <c r="DX1093" s="8"/>
      <c r="DY1093" s="8"/>
      <c r="DZ1093" s="8"/>
      <c r="EA1093" s="8"/>
      <c r="EB1093" s="8"/>
      <c r="EC1093" s="8"/>
      <c r="ED1093" s="8"/>
      <c r="EE1093" s="8"/>
      <c r="EF1093" s="8"/>
      <c r="EG1093" s="8"/>
      <c r="EH1093" s="8"/>
      <c r="EI1093" s="8"/>
      <c r="EJ1093" s="8"/>
      <c r="EK1093" s="8"/>
      <c r="EL1093" s="8"/>
      <c r="EM1093" s="8"/>
      <c r="EN1093" s="8"/>
      <c r="EO1093" s="8"/>
      <c r="EP1093" s="8"/>
      <c r="EQ1093" s="8"/>
      <c r="ER1093" s="8"/>
      <c r="ES1093" s="8"/>
      <c r="ET1093" s="8"/>
      <c r="EU1093" s="8"/>
      <c r="EV1093" s="8"/>
      <c r="EW1093" s="8"/>
      <c r="EX1093" s="8"/>
      <c r="EY1093" s="8"/>
      <c r="EZ1093" s="8"/>
      <c r="FA1093" s="8"/>
      <c r="FB1093" s="8"/>
      <c r="FC1093" s="8"/>
      <c r="FD1093" s="8"/>
      <c r="FE1093" s="8"/>
      <c r="FF1093" s="8"/>
      <c r="FG1093" s="8"/>
      <c r="FH1093" s="8"/>
      <c r="FI1093" s="8"/>
      <c r="FJ1093" s="8"/>
    </row>
    <row r="1094" spans="1:166" x14ac:dyDescent="0.25">
      <c r="A1094" t="s">
        <v>150</v>
      </c>
      <c r="C1094" s="6">
        <v>40217</v>
      </c>
      <c r="D1094" s="5"/>
      <c r="E1094" s="6"/>
      <c r="G1094" s="5">
        <v>51</v>
      </c>
      <c r="H1094" t="s">
        <v>117</v>
      </c>
      <c r="I1094" s="7">
        <v>7.1</v>
      </c>
      <c r="J1094">
        <v>750</v>
      </c>
      <c r="K1094" s="5">
        <f t="shared" si="17"/>
        <v>187.79342723004694</v>
      </c>
      <c r="L1094" s="5"/>
      <c r="M1094" s="8"/>
      <c r="N1094" s="7">
        <v>16.3</v>
      </c>
      <c r="O1094" s="7"/>
      <c r="P1094" s="7"/>
      <c r="Q1094" s="5"/>
      <c r="R1094" s="5"/>
      <c r="S1094" s="5"/>
      <c r="T1094" s="5"/>
      <c r="U1094" s="5"/>
      <c r="V1094" s="5"/>
      <c r="W1094" s="5"/>
      <c r="X1094" s="8"/>
      <c r="Y1094" s="8"/>
      <c r="Z1094" s="8"/>
      <c r="AA1094" s="8"/>
      <c r="AB1094" s="8"/>
      <c r="AC1094" s="5"/>
      <c r="AD1094" s="8"/>
      <c r="AE1094" s="8"/>
      <c r="AF1094" s="8"/>
      <c r="AG1094" s="8"/>
      <c r="AH1094" s="8"/>
      <c r="AI1094" s="8"/>
      <c r="AJ1094" s="5"/>
      <c r="AK1094" s="8"/>
      <c r="AL1094" s="8"/>
      <c r="AM1094" s="8"/>
      <c r="AN1094" s="8"/>
      <c r="AO1094" s="8"/>
      <c r="AP1094" s="8"/>
      <c r="AQ1094" s="9"/>
      <c r="AR1094" s="8"/>
      <c r="AS1094" s="8"/>
      <c r="AT1094" s="8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8"/>
      <c r="BJ1094" s="5"/>
      <c r="BK1094" s="5"/>
      <c r="BL1094" s="5"/>
      <c r="BM1094" s="8"/>
      <c r="BN1094" s="8"/>
      <c r="BO1094" s="7"/>
      <c r="BP1094" s="5"/>
      <c r="BQ1094" s="5"/>
      <c r="BR1094" s="5"/>
      <c r="BS1094" s="5"/>
      <c r="BT1094" s="7"/>
      <c r="BU1094" s="7"/>
      <c r="BV1094" s="7"/>
      <c r="BW1094" s="7"/>
      <c r="BX1094" s="7"/>
      <c r="BY1094" s="7"/>
      <c r="BZ1094" s="7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8"/>
      <c r="CL1094" s="5"/>
      <c r="CM1094" s="5"/>
      <c r="CN1094" s="8"/>
      <c r="CO1094" s="5"/>
      <c r="CP1094" s="5"/>
      <c r="CQ1094" s="5"/>
      <c r="CR1094" s="8"/>
      <c r="CS1094" s="8"/>
      <c r="CT1094" s="8"/>
      <c r="CU1094" s="8"/>
      <c r="CV1094" s="8"/>
      <c r="CW1094" s="8"/>
      <c r="CX1094" s="8"/>
      <c r="CY1094" s="8"/>
      <c r="CZ1094" s="8"/>
      <c r="DA1094" s="8"/>
      <c r="DB1094" s="8"/>
      <c r="DC1094" s="8"/>
      <c r="DD1094" s="8"/>
      <c r="DE1094" s="8"/>
      <c r="DF1094" s="8"/>
      <c r="DG1094" s="8"/>
      <c r="DH1094" s="8"/>
      <c r="DI1094" s="8"/>
      <c r="DJ1094" s="8"/>
      <c r="DK1094" s="8"/>
      <c r="DL1094" s="8"/>
      <c r="DM1094" s="8"/>
      <c r="DN1094" s="8"/>
      <c r="DO1094" s="8"/>
      <c r="DP1094" s="8"/>
      <c r="DQ1094" s="8"/>
      <c r="DR1094" s="8"/>
      <c r="DS1094" s="8"/>
      <c r="DT1094" s="8"/>
      <c r="DU1094" s="8"/>
      <c r="DV1094" s="8"/>
      <c r="DW1094" s="8"/>
      <c r="DX1094" s="8"/>
      <c r="DY1094" s="8"/>
      <c r="DZ1094" s="8"/>
      <c r="EA1094" s="8"/>
      <c r="EB1094" s="8"/>
      <c r="EC1094" s="8"/>
      <c r="ED1094" s="8"/>
      <c r="EE1094" s="8"/>
      <c r="EF1094" s="8"/>
      <c r="EG1094" s="8"/>
      <c r="EH1094" s="8"/>
      <c r="EI1094" s="8"/>
      <c r="EJ1094" s="8"/>
      <c r="EK1094" s="8"/>
      <c r="EL1094" s="8"/>
      <c r="EM1094" s="8"/>
      <c r="EN1094" s="8"/>
      <c r="EO1094" s="8"/>
      <c r="EP1094" s="8"/>
      <c r="EQ1094" s="8"/>
      <c r="ER1094" s="8"/>
      <c r="ES1094" s="8"/>
      <c r="ET1094" s="8"/>
      <c r="EU1094" s="8"/>
      <c r="EV1094" s="8"/>
      <c r="EW1094" s="8"/>
      <c r="EX1094" s="8"/>
      <c r="EY1094" s="8"/>
      <c r="EZ1094" s="8"/>
      <c r="FA1094" s="8"/>
      <c r="FB1094" s="8"/>
      <c r="FC1094" s="8"/>
      <c r="FD1094" s="8"/>
      <c r="FE1094" s="8"/>
      <c r="FF1094" s="8"/>
      <c r="FG1094" s="8"/>
      <c r="FH1094" s="8"/>
      <c r="FI1094" s="8"/>
      <c r="FJ1094" s="8"/>
    </row>
    <row r="1095" spans="1:166" x14ac:dyDescent="0.25">
      <c r="A1095" t="s">
        <v>150</v>
      </c>
      <c r="C1095" s="6">
        <v>40218</v>
      </c>
      <c r="D1095" s="5">
        <v>4</v>
      </c>
      <c r="E1095" t="s">
        <v>206</v>
      </c>
      <c r="F1095" t="s">
        <v>13</v>
      </c>
      <c r="G1095" s="5">
        <v>52</v>
      </c>
      <c r="H1095" t="s">
        <v>117</v>
      </c>
      <c r="I1095" s="7">
        <v>7.1</v>
      </c>
      <c r="J1095">
        <v>750</v>
      </c>
      <c r="K1095" s="5">
        <f t="shared" si="17"/>
        <v>187.79342723004694</v>
      </c>
      <c r="L1095" s="5"/>
      <c r="M1095" s="8"/>
      <c r="N1095" s="8"/>
      <c r="O1095" s="8"/>
      <c r="P1095" s="8"/>
      <c r="Q1095" s="5"/>
      <c r="R1095" s="5"/>
      <c r="S1095" s="5">
        <v>52</v>
      </c>
      <c r="T1095" s="5"/>
      <c r="U1095" s="5"/>
      <c r="V1095" s="5"/>
      <c r="W1095" s="5"/>
      <c r="X1095" s="8"/>
      <c r="Y1095" s="8"/>
      <c r="Z1095" s="8"/>
      <c r="AA1095" s="8"/>
      <c r="AB1095" s="8"/>
      <c r="AC1095" s="5">
        <v>165.35145191446378</v>
      </c>
      <c r="AD1095" s="8"/>
      <c r="AE1095" s="8"/>
      <c r="AF1095" s="8"/>
      <c r="AG1095" s="8"/>
      <c r="AH1095" s="8"/>
      <c r="AI1095" s="8"/>
      <c r="AJ1095" s="5">
        <v>111.10093150538953</v>
      </c>
      <c r="AK1095" s="8">
        <v>1.8955286940787583</v>
      </c>
      <c r="AL1095" s="8"/>
      <c r="AM1095" s="8"/>
      <c r="AN1095" s="8"/>
      <c r="AO1095" s="8"/>
      <c r="AP1095" s="8"/>
      <c r="AQ1095" s="9">
        <f>AK1095/AJ1095</f>
        <v>1.7061321344428206E-2</v>
      </c>
      <c r="AR1095" s="8"/>
      <c r="AS1095" s="8"/>
      <c r="AT1095" s="8"/>
      <c r="AU1095" s="5">
        <v>8.5342902647604308</v>
      </c>
      <c r="AV1095" s="5"/>
      <c r="AW1095" s="5"/>
      <c r="AX1095" s="5"/>
      <c r="AY1095" s="5">
        <v>0</v>
      </c>
      <c r="AZ1095" s="5"/>
      <c r="BA1095" s="5"/>
      <c r="BB1095" s="5"/>
      <c r="BC1095" s="5"/>
      <c r="BD1095" s="5"/>
      <c r="BE1095" s="5"/>
      <c r="BF1095" s="5">
        <v>0</v>
      </c>
      <c r="BG1095" s="5">
        <v>0</v>
      </c>
      <c r="BH1095" s="5">
        <v>8.5342902647604308</v>
      </c>
      <c r="BI1095" s="8"/>
      <c r="BJ1095" s="5"/>
      <c r="BK1095" s="5">
        <f>AC1095+AJ1095+BH1095</f>
        <v>284.98667368461372</v>
      </c>
      <c r="BL1095" s="5"/>
      <c r="BM1095" s="8">
        <f>BH1095/BK1095</f>
        <v>2.9946278380037786E-2</v>
      </c>
      <c r="BN1095" s="8"/>
      <c r="BO1095" s="7"/>
      <c r="BP1095" s="5"/>
      <c r="BQ1095" s="5"/>
      <c r="BR1095" s="5"/>
      <c r="BS1095" s="5"/>
      <c r="BT1095" s="7"/>
      <c r="BU1095" s="7"/>
      <c r="BV1095" s="7"/>
      <c r="BW1095" s="7"/>
      <c r="BX1095" s="8">
        <f>AC1095/BK1095</f>
        <v>0.5802076629641052</v>
      </c>
      <c r="BY1095" s="8">
        <f>AJ1095/BK1095</f>
        <v>0.38984605865585709</v>
      </c>
      <c r="BZ1095" s="8">
        <f>BH1095/BK1095</f>
        <v>2.9946278380037786E-2</v>
      </c>
      <c r="CA1095" s="5">
        <v>163.38943197967674</v>
      </c>
      <c r="CB1095" s="5">
        <v>163.38943197967674</v>
      </c>
      <c r="CC1095" s="5">
        <v>0</v>
      </c>
      <c r="CD1095" s="5">
        <v>0</v>
      </c>
      <c r="CE1095" s="5"/>
      <c r="CF1095" s="5"/>
      <c r="CG1095" s="5"/>
      <c r="CH1095" s="5"/>
      <c r="CI1095" s="5">
        <v>0</v>
      </c>
      <c r="CJ1095" s="5"/>
      <c r="CK1095" s="8"/>
      <c r="CL1095" s="5"/>
      <c r="CM1095" s="5"/>
      <c r="CN1095" s="8"/>
      <c r="CO1095" s="5"/>
      <c r="CP1095" s="5"/>
      <c r="CQ1095" s="5"/>
      <c r="CR1095" s="8"/>
      <c r="CS1095" s="8"/>
      <c r="CT1095" s="8"/>
      <c r="CU1095" s="8"/>
      <c r="CV1095" s="8"/>
      <c r="CW1095" s="8"/>
      <c r="CX1095" s="8"/>
      <c r="CY1095" s="8"/>
      <c r="CZ1095" s="8"/>
      <c r="DA1095" s="8"/>
      <c r="DB1095" s="8"/>
      <c r="DC1095" s="8"/>
      <c r="DD1095" s="8"/>
      <c r="DE1095" s="8"/>
      <c r="DF1095" s="8"/>
      <c r="DG1095" s="8"/>
      <c r="DH1095" s="8"/>
      <c r="DI1095" s="8"/>
      <c r="DJ1095" s="8"/>
      <c r="DK1095" s="8"/>
      <c r="DL1095" s="8"/>
      <c r="DM1095" s="8"/>
      <c r="DN1095" s="8"/>
      <c r="DO1095" s="8"/>
      <c r="DP1095" s="8"/>
      <c r="DQ1095" s="8"/>
      <c r="DR1095" s="8"/>
      <c r="DS1095" s="8"/>
      <c r="DT1095" s="8"/>
      <c r="DU1095" s="8"/>
      <c r="DV1095" s="8"/>
      <c r="DW1095" s="8"/>
      <c r="DX1095" s="8"/>
      <c r="DY1095" s="8"/>
      <c r="DZ1095" s="8"/>
      <c r="EA1095" s="8"/>
      <c r="EB1095" s="8"/>
      <c r="EC1095" s="8"/>
      <c r="ED1095" s="8"/>
      <c r="EE1095" s="8"/>
      <c r="EF1095" s="8"/>
      <c r="EG1095" s="8"/>
      <c r="EH1095" s="8"/>
      <c r="EI1095" s="8"/>
      <c r="EJ1095" s="8"/>
      <c r="EK1095" s="8"/>
      <c r="EL1095" s="8"/>
      <c r="EM1095" s="8"/>
      <c r="EN1095" s="8"/>
      <c r="EO1095" s="8"/>
      <c r="EP1095" s="8"/>
      <c r="EQ1095" s="8"/>
      <c r="ER1095" s="8"/>
      <c r="ES1095" s="8"/>
      <c r="ET1095" s="8"/>
      <c r="EU1095" s="8"/>
      <c r="EV1095" s="8"/>
      <c r="EW1095" s="8"/>
      <c r="EX1095" s="8"/>
      <c r="EY1095" s="8"/>
      <c r="EZ1095" s="8"/>
      <c r="FA1095" s="8"/>
      <c r="FB1095" s="8"/>
      <c r="FC1095" s="8"/>
      <c r="FD1095" s="8"/>
      <c r="FE1095" s="8"/>
      <c r="FF1095" s="8"/>
      <c r="FG1095" s="8"/>
      <c r="FH1095" s="8"/>
      <c r="FI1095" s="8"/>
      <c r="FJ1095" s="8"/>
    </row>
    <row r="1096" spans="1:166" x14ac:dyDescent="0.25">
      <c r="A1096" t="s">
        <v>150</v>
      </c>
      <c r="C1096" s="6">
        <v>40225</v>
      </c>
      <c r="D1096" s="5"/>
      <c r="E1096" s="6"/>
      <c r="G1096" s="5">
        <v>59</v>
      </c>
      <c r="H1096" t="s">
        <v>117</v>
      </c>
      <c r="I1096" s="7">
        <v>7.1</v>
      </c>
      <c r="J1096">
        <v>750</v>
      </c>
      <c r="K1096" s="5">
        <f t="shared" si="17"/>
        <v>187.79342723004694</v>
      </c>
      <c r="L1096" s="5"/>
      <c r="M1096" s="8"/>
      <c r="N1096" s="7">
        <v>19</v>
      </c>
      <c r="O1096" s="7"/>
      <c r="P1096" s="7"/>
      <c r="Q1096" s="5"/>
      <c r="R1096" s="5"/>
      <c r="S1096" s="5"/>
      <c r="T1096" s="5"/>
      <c r="U1096" s="5"/>
      <c r="V1096" s="5"/>
      <c r="W1096" s="5"/>
      <c r="X1096" s="8"/>
      <c r="Y1096" s="8"/>
      <c r="Z1096" s="8"/>
      <c r="AA1096" s="8"/>
      <c r="AB1096" s="8"/>
      <c r="AC1096" s="5"/>
      <c r="AD1096" s="8"/>
      <c r="AE1096" s="8"/>
      <c r="AF1096" s="8"/>
      <c r="AG1096" s="8"/>
      <c r="AH1096" s="8"/>
      <c r="AI1096" s="8"/>
      <c r="AJ1096" s="5"/>
      <c r="AK1096" s="8"/>
      <c r="AL1096" s="8"/>
      <c r="AM1096" s="8"/>
      <c r="AN1096" s="8"/>
      <c r="AO1096" s="8"/>
      <c r="AP1096" s="8"/>
      <c r="AQ1096" s="9"/>
      <c r="AR1096" s="8"/>
      <c r="AS1096" s="8"/>
      <c r="AT1096" s="8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8"/>
      <c r="BJ1096" s="5"/>
      <c r="BK1096" s="5"/>
      <c r="BL1096" s="5"/>
      <c r="BM1096" s="8"/>
      <c r="BN1096" s="8"/>
      <c r="BO1096" s="7"/>
      <c r="BP1096" s="5"/>
      <c r="BQ1096" s="5"/>
      <c r="BR1096" s="5"/>
      <c r="BS1096" s="5"/>
      <c r="BT1096" s="7"/>
      <c r="BU1096" s="7"/>
      <c r="BV1096" s="7"/>
      <c r="BW1096" s="7"/>
      <c r="BX1096" s="7"/>
      <c r="BY1096" s="7"/>
      <c r="BZ1096" s="7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8"/>
      <c r="CL1096" s="5"/>
      <c r="CM1096" s="5"/>
      <c r="CN1096" s="8"/>
      <c r="CO1096" s="5"/>
      <c r="CP1096" s="5"/>
      <c r="CQ1096" s="5"/>
      <c r="CR1096" s="8"/>
      <c r="CS1096" s="8"/>
      <c r="CT1096" s="8"/>
      <c r="CU1096" s="8"/>
      <c r="CV1096" s="8"/>
      <c r="CW1096" s="8"/>
      <c r="CX1096" s="8"/>
      <c r="CY1096" s="8"/>
      <c r="CZ1096" s="8"/>
      <c r="DA1096" s="8"/>
      <c r="DB1096" s="8"/>
      <c r="DC1096" s="8"/>
      <c r="DD1096" s="8"/>
      <c r="DE1096" s="8"/>
      <c r="DF1096" s="8"/>
      <c r="DG1096" s="8"/>
      <c r="DH1096" s="8"/>
      <c r="DI1096" s="8"/>
      <c r="DJ1096" s="8"/>
      <c r="DK1096" s="8"/>
      <c r="DL1096" s="8"/>
      <c r="DM1096" s="8"/>
      <c r="DN1096" s="8"/>
      <c r="DO1096" s="8"/>
      <c r="DP1096" s="8"/>
      <c r="DQ1096" s="8"/>
      <c r="DR1096" s="8"/>
      <c r="DS1096" s="8"/>
      <c r="DT1096" s="8"/>
      <c r="DU1096" s="8"/>
      <c r="DV1096" s="8"/>
      <c r="DW1096" s="8"/>
      <c r="DX1096" s="8"/>
      <c r="DY1096" s="8"/>
      <c r="DZ1096" s="8"/>
      <c r="EA1096" s="8"/>
      <c r="EB1096" s="8"/>
      <c r="EC1096" s="8"/>
      <c r="ED1096" s="8"/>
      <c r="EE1096" s="8"/>
      <c r="EF1096" s="8"/>
      <c r="EG1096" s="8"/>
      <c r="EH1096" s="8"/>
      <c r="EI1096" s="8"/>
      <c r="EJ1096" s="8"/>
      <c r="EK1096" s="8"/>
      <c r="EL1096" s="8"/>
      <c r="EM1096" s="8"/>
      <c r="EN1096" s="8"/>
      <c r="EO1096" s="8"/>
      <c r="EP1096" s="8"/>
      <c r="EQ1096" s="8"/>
      <c r="ER1096" s="8"/>
      <c r="ES1096" s="8"/>
      <c r="ET1096" s="8"/>
      <c r="EU1096" s="8"/>
      <c r="EV1096" s="8"/>
      <c r="EW1096" s="8"/>
      <c r="EX1096" s="8"/>
      <c r="EY1096" s="8"/>
      <c r="EZ1096" s="8"/>
      <c r="FA1096" s="8"/>
      <c r="FB1096" s="8"/>
      <c r="FC1096" s="8"/>
      <c r="FD1096" s="8"/>
      <c r="FE1096" s="8"/>
      <c r="FF1096" s="8"/>
      <c r="FG1096" s="8"/>
      <c r="FH1096" s="8"/>
      <c r="FI1096" s="8"/>
      <c r="FJ1096" s="8"/>
    </row>
    <row r="1097" spans="1:166" x14ac:dyDescent="0.25">
      <c r="A1097" t="s">
        <v>150</v>
      </c>
      <c r="C1097" s="6">
        <v>40231</v>
      </c>
      <c r="D1097" s="5"/>
      <c r="E1097" s="6"/>
      <c r="F1097" s="14"/>
      <c r="G1097" s="5">
        <v>65</v>
      </c>
      <c r="H1097" t="s">
        <v>117</v>
      </c>
      <c r="I1097" s="7">
        <v>7.1</v>
      </c>
      <c r="J1097">
        <v>750</v>
      </c>
      <c r="K1097" s="5">
        <f t="shared" si="17"/>
        <v>187.79342723004694</v>
      </c>
      <c r="L1097" s="5"/>
      <c r="M1097" s="8"/>
      <c r="N1097" s="8"/>
      <c r="O1097" s="8"/>
      <c r="P1097" s="8"/>
      <c r="Q1097" s="5"/>
      <c r="R1097" s="5"/>
      <c r="S1097" s="5"/>
      <c r="T1097" s="5"/>
      <c r="U1097" s="5"/>
      <c r="V1097" s="5"/>
      <c r="W1097" s="5"/>
      <c r="X1097" s="8"/>
      <c r="Y1097" s="8"/>
      <c r="Z1097" s="8"/>
      <c r="AA1097" s="8"/>
      <c r="AB1097" s="8"/>
      <c r="AC1097" s="5">
        <v>355.55385782302722</v>
      </c>
      <c r="AD1097" s="8"/>
      <c r="AE1097" s="8"/>
      <c r="AF1097" s="8"/>
      <c r="AG1097" s="8"/>
      <c r="AH1097" s="8"/>
      <c r="AI1097" s="8"/>
      <c r="AJ1097" s="5">
        <v>236.37036064272306</v>
      </c>
      <c r="AK1097" s="8">
        <v>3.3990516549666951</v>
      </c>
      <c r="AL1097" s="8"/>
      <c r="AM1097" s="8"/>
      <c r="AN1097" s="8"/>
      <c r="AO1097" s="8"/>
      <c r="AP1097" s="8"/>
      <c r="AQ1097" s="9">
        <f>AK1097/AJ1097</f>
        <v>1.4380194055313081E-2</v>
      </c>
      <c r="AR1097" s="8"/>
      <c r="AS1097" s="8"/>
      <c r="AT1097" s="8"/>
      <c r="AU1097" s="5">
        <v>15.4124862185095</v>
      </c>
      <c r="AV1097" s="5"/>
      <c r="AW1097" s="5"/>
      <c r="AX1097" s="5"/>
      <c r="AY1097" s="5">
        <v>15.527277066268459</v>
      </c>
      <c r="AZ1097" s="5"/>
      <c r="BA1097" s="5"/>
      <c r="BB1097" s="5"/>
      <c r="BC1097" s="5"/>
      <c r="BD1097" s="5"/>
      <c r="BE1097" s="5"/>
      <c r="BF1097" s="5">
        <v>0</v>
      </c>
      <c r="BG1097" s="5">
        <v>0</v>
      </c>
      <c r="BH1097" s="5">
        <v>30.93976328477796</v>
      </c>
      <c r="BI1097" s="8"/>
      <c r="BJ1097" s="5"/>
      <c r="BK1097" s="5">
        <f>AC1097+AJ1097+BH1097</f>
        <v>622.8639817505283</v>
      </c>
      <c r="BL1097" s="5"/>
      <c r="BM1097" s="8">
        <f>BH1097/BK1097</f>
        <v>4.9673386471671216E-2</v>
      </c>
      <c r="BN1097" s="8"/>
      <c r="BO1097" s="7"/>
      <c r="BP1097" s="5"/>
      <c r="BQ1097" s="5"/>
      <c r="BR1097" s="5"/>
      <c r="BS1097" s="5"/>
      <c r="BT1097" s="7"/>
      <c r="BU1097" s="7"/>
      <c r="BV1097" s="7"/>
      <c r="BW1097" s="7"/>
      <c r="BX1097" s="8">
        <f>AC1097/BK1097</f>
        <v>0.57083708199623417</v>
      </c>
      <c r="BY1097" s="8">
        <f>AJ1097/BK1097</f>
        <v>0.37948953153209453</v>
      </c>
      <c r="BZ1097" s="8">
        <f>BH1097/BK1097</f>
        <v>4.9673386471671216E-2</v>
      </c>
      <c r="CA1097" s="5">
        <v>247.12165365402169</v>
      </c>
      <c r="CB1097" s="5">
        <v>240.10077319626436</v>
      </c>
      <c r="CC1097" s="5">
        <v>7.0208804577573254</v>
      </c>
      <c r="CD1097" s="5">
        <v>0</v>
      </c>
      <c r="CE1097" s="5"/>
      <c r="CF1097" s="5"/>
      <c r="CG1097" s="5"/>
      <c r="CH1097" s="5"/>
      <c r="CI1097" s="5">
        <v>0</v>
      </c>
      <c r="CJ1097" s="5"/>
      <c r="CK1097" s="8"/>
      <c r="CL1097" s="5"/>
      <c r="CM1097" s="5"/>
      <c r="CN1097" s="8"/>
      <c r="CO1097" s="5"/>
      <c r="CP1097" s="5"/>
      <c r="CQ1097" s="5"/>
      <c r="CR1097" s="8"/>
      <c r="CS1097" s="8"/>
      <c r="CT1097" s="8"/>
      <c r="CU1097" s="8"/>
      <c r="CV1097" s="8"/>
      <c r="CW1097" s="8"/>
      <c r="CX1097" s="8"/>
      <c r="CY1097" s="8"/>
      <c r="CZ1097" s="8"/>
      <c r="DA1097" s="8"/>
      <c r="DB1097" s="8"/>
      <c r="DC1097" s="8"/>
      <c r="DD1097" s="8"/>
      <c r="DE1097" s="8"/>
      <c r="DF1097" s="8"/>
      <c r="DG1097" s="8"/>
      <c r="DH1097" s="8"/>
      <c r="DI1097" s="8"/>
      <c r="DJ1097" s="8"/>
      <c r="DK1097" s="8"/>
      <c r="DL1097" s="8"/>
      <c r="DM1097" s="8"/>
      <c r="DN1097" s="8"/>
      <c r="DO1097" s="8"/>
      <c r="DP1097" s="8"/>
      <c r="DQ1097" s="8"/>
      <c r="DR1097" s="8"/>
      <c r="DS1097" s="8"/>
      <c r="DT1097" s="8"/>
      <c r="DU1097" s="8"/>
      <c r="DV1097" s="8"/>
      <c r="DW1097" s="8"/>
      <c r="DX1097" s="8"/>
      <c r="DY1097" s="8"/>
      <c r="DZ1097" s="8"/>
      <c r="EA1097" s="8"/>
      <c r="EB1097" s="8"/>
      <c r="EC1097" s="8"/>
      <c r="ED1097" s="8"/>
      <c r="EE1097" s="8"/>
      <c r="EF1097" s="8"/>
      <c r="EG1097" s="8"/>
      <c r="EH1097" s="8"/>
      <c r="EI1097" s="8"/>
      <c r="EJ1097" s="8"/>
      <c r="EK1097" s="8"/>
      <c r="EL1097" s="8"/>
      <c r="EM1097" s="8"/>
      <c r="EN1097" s="8"/>
      <c r="EO1097" s="8"/>
      <c r="EP1097" s="8"/>
      <c r="EQ1097" s="8"/>
      <c r="ER1097" s="8"/>
      <c r="ES1097" s="8"/>
      <c r="ET1097" s="8"/>
      <c r="EU1097" s="8"/>
      <c r="EV1097" s="8"/>
      <c r="EW1097" s="8"/>
      <c r="EX1097" s="8"/>
      <c r="EY1097" s="8"/>
      <c r="EZ1097" s="8"/>
      <c r="FA1097" s="8"/>
      <c r="FB1097" s="8"/>
      <c r="FC1097" s="8"/>
      <c r="FD1097" s="8"/>
      <c r="FE1097" s="8"/>
      <c r="FF1097" s="8"/>
      <c r="FG1097" s="8"/>
      <c r="FH1097" s="8"/>
      <c r="FI1097" s="8"/>
      <c r="FJ1097" s="8"/>
    </row>
    <row r="1098" spans="1:166" x14ac:dyDescent="0.25">
      <c r="A1098" t="s">
        <v>150</v>
      </c>
      <c r="C1098" s="6">
        <v>40233</v>
      </c>
      <c r="D1098" s="5"/>
      <c r="E1098" s="6"/>
      <c r="G1098" s="5">
        <v>67</v>
      </c>
      <c r="H1098" t="s">
        <v>117</v>
      </c>
      <c r="I1098" s="7">
        <v>7.1</v>
      </c>
      <c r="J1098">
        <v>750</v>
      </c>
      <c r="K1098" s="5">
        <f t="shared" si="17"/>
        <v>187.79342723004694</v>
      </c>
      <c r="L1098" s="5"/>
      <c r="M1098" s="8"/>
      <c r="N1098" s="7">
        <v>20.45</v>
      </c>
      <c r="O1098" s="7"/>
      <c r="P1098" s="7"/>
      <c r="Q1098" s="5"/>
      <c r="R1098" s="5"/>
      <c r="S1098" s="5"/>
      <c r="T1098" s="5"/>
      <c r="U1098" s="5"/>
      <c r="V1098" s="5"/>
      <c r="W1098" s="5"/>
      <c r="X1098" s="8"/>
      <c r="Y1098" s="8"/>
      <c r="Z1098" s="8"/>
      <c r="AA1098" s="8"/>
      <c r="AB1098" s="8"/>
      <c r="AC1098" s="5"/>
      <c r="AD1098" s="8"/>
      <c r="AE1098" s="8"/>
      <c r="AF1098" s="8"/>
      <c r="AG1098" s="8"/>
      <c r="AH1098" s="8"/>
      <c r="AI1098" s="8"/>
      <c r="AJ1098" s="5"/>
      <c r="AK1098" s="8"/>
      <c r="AL1098" s="8"/>
      <c r="AM1098" s="8"/>
      <c r="AN1098" s="8"/>
      <c r="AO1098" s="8"/>
      <c r="AP1098" s="8"/>
      <c r="AQ1098" s="9"/>
      <c r="AR1098" s="8"/>
      <c r="AS1098" s="8"/>
      <c r="AT1098" s="8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8"/>
      <c r="BJ1098" s="5"/>
      <c r="BK1098" s="5"/>
      <c r="BL1098" s="5"/>
      <c r="BM1098" s="8"/>
      <c r="BN1098" s="8"/>
      <c r="BO1098" s="7"/>
      <c r="BP1098" s="5"/>
      <c r="BQ1098" s="5"/>
      <c r="BR1098" s="5"/>
      <c r="BS1098" s="5"/>
      <c r="BT1098" s="7"/>
      <c r="BU1098" s="7"/>
      <c r="BV1098" s="7"/>
      <c r="BW1098" s="7"/>
      <c r="BX1098" s="7"/>
      <c r="BY1098" s="7"/>
      <c r="BZ1098" s="7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8"/>
      <c r="CL1098" s="5"/>
      <c r="CM1098" s="5"/>
      <c r="CN1098" s="8"/>
      <c r="CO1098" s="5"/>
      <c r="CP1098" s="5"/>
      <c r="CQ1098" s="5"/>
      <c r="CR1098" s="8"/>
      <c r="CS1098" s="8"/>
      <c r="CT1098" s="8"/>
      <c r="CU1098" s="8"/>
      <c r="CV1098" s="8"/>
      <c r="CW1098" s="8"/>
      <c r="CX1098" s="8"/>
      <c r="CY1098" s="8"/>
      <c r="CZ1098" s="8"/>
      <c r="DA1098" s="8"/>
      <c r="DB1098" s="8"/>
      <c r="DC1098" s="8"/>
      <c r="DD1098" s="8"/>
      <c r="DE1098" s="8"/>
      <c r="DF1098" s="8"/>
      <c r="DG1098" s="8"/>
      <c r="DH1098" s="8"/>
      <c r="DI1098" s="8"/>
      <c r="DJ1098" s="8"/>
      <c r="DK1098" s="8"/>
      <c r="DL1098" s="8"/>
      <c r="DM1098" s="8"/>
      <c r="DN1098" s="8"/>
      <c r="DO1098" s="8"/>
      <c r="DP1098" s="8"/>
      <c r="DQ1098" s="8"/>
      <c r="DR1098" s="8"/>
      <c r="DS1098" s="8"/>
      <c r="DT1098" s="8"/>
      <c r="DU1098" s="8"/>
      <c r="DV1098" s="8"/>
      <c r="DW1098" s="8"/>
      <c r="DX1098" s="8"/>
      <c r="DY1098" s="8"/>
      <c r="DZ1098" s="8"/>
      <c r="EA1098" s="8"/>
      <c r="EB1098" s="8"/>
      <c r="EC1098" s="8"/>
      <c r="ED1098" s="8"/>
      <c r="EE1098" s="8"/>
      <c r="EF1098" s="8"/>
      <c r="EG1098" s="8"/>
      <c r="EH1098" s="8"/>
      <c r="EI1098" s="8"/>
      <c r="EJ1098" s="8"/>
      <c r="EK1098" s="8"/>
      <c r="EL1098" s="8"/>
      <c r="EM1098" s="8"/>
      <c r="EN1098" s="8"/>
      <c r="EO1098" s="8"/>
      <c r="EP1098" s="8"/>
      <c r="EQ1098" s="8"/>
      <c r="ER1098" s="8"/>
      <c r="ES1098" s="8"/>
      <c r="ET1098" s="8"/>
      <c r="EU1098" s="8"/>
      <c r="EV1098" s="8"/>
      <c r="EW1098" s="8"/>
      <c r="EX1098" s="8"/>
      <c r="EY1098" s="8"/>
      <c r="EZ1098" s="8"/>
      <c r="FA1098" s="8"/>
      <c r="FB1098" s="8"/>
      <c r="FC1098" s="8"/>
      <c r="FD1098" s="8"/>
      <c r="FE1098" s="8"/>
      <c r="FF1098" s="8"/>
      <c r="FG1098" s="8"/>
      <c r="FH1098" s="8"/>
      <c r="FI1098" s="8"/>
      <c r="FJ1098" s="8"/>
    </row>
    <row r="1099" spans="1:166" x14ac:dyDescent="0.25">
      <c r="A1099" t="s">
        <v>150</v>
      </c>
      <c r="C1099" s="6">
        <v>40240</v>
      </c>
      <c r="D1099" s="5"/>
      <c r="E1099" s="6"/>
      <c r="G1099" s="5">
        <v>74</v>
      </c>
      <c r="H1099" t="s">
        <v>117</v>
      </c>
      <c r="I1099" s="7">
        <v>7.1</v>
      </c>
      <c r="J1099">
        <v>750</v>
      </c>
      <c r="K1099" s="5">
        <f t="shared" si="17"/>
        <v>187.79342723004694</v>
      </c>
      <c r="L1099" s="5"/>
      <c r="M1099" s="8"/>
      <c r="N1099" s="7">
        <v>23.55</v>
      </c>
      <c r="O1099" s="7"/>
      <c r="P1099" s="7"/>
      <c r="Q1099" s="5"/>
      <c r="R1099" s="5"/>
      <c r="S1099" s="5"/>
      <c r="T1099" s="5"/>
      <c r="U1099" s="5"/>
      <c r="V1099" s="5"/>
      <c r="W1099" s="5"/>
      <c r="X1099" s="8"/>
      <c r="Y1099" s="8"/>
      <c r="Z1099" s="8"/>
      <c r="AA1099" s="8"/>
      <c r="AB1099" s="8"/>
      <c r="AC1099" s="5"/>
      <c r="AD1099" s="8"/>
      <c r="AE1099" s="8"/>
      <c r="AF1099" s="8"/>
      <c r="AG1099" s="8"/>
      <c r="AH1099" s="8"/>
      <c r="AI1099" s="8"/>
      <c r="AJ1099" s="5"/>
      <c r="AK1099" s="8"/>
      <c r="AL1099" s="8"/>
      <c r="AM1099" s="8"/>
      <c r="AN1099" s="8"/>
      <c r="AO1099" s="8"/>
      <c r="AP1099" s="8"/>
      <c r="AQ1099" s="9"/>
      <c r="AR1099" s="8"/>
      <c r="AS1099" s="8"/>
      <c r="AT1099" s="8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8"/>
      <c r="BJ1099" s="5"/>
      <c r="BK1099" s="5"/>
      <c r="BL1099" s="5"/>
      <c r="BM1099" s="8"/>
      <c r="BN1099" s="8"/>
      <c r="BO1099" s="7"/>
      <c r="BP1099" s="5"/>
      <c r="BQ1099" s="5"/>
      <c r="BR1099" s="5"/>
      <c r="BS1099" s="5"/>
      <c r="BT1099" s="7"/>
      <c r="BU1099" s="7"/>
      <c r="BV1099" s="7"/>
      <c r="BW1099" s="7"/>
      <c r="BX1099" s="7"/>
      <c r="BY1099" s="7"/>
      <c r="BZ1099" s="7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8"/>
      <c r="CL1099" s="5"/>
      <c r="CM1099" s="5"/>
      <c r="CN1099" s="8"/>
      <c r="CO1099" s="5"/>
      <c r="CP1099" s="5"/>
      <c r="CQ1099" s="5"/>
      <c r="CR1099" s="8"/>
      <c r="CS1099" s="8"/>
      <c r="CT1099" s="8"/>
      <c r="CU1099" s="8"/>
      <c r="CV1099" s="8"/>
      <c r="CW1099" s="8"/>
      <c r="CX1099" s="8"/>
      <c r="CY1099" s="8"/>
      <c r="CZ1099" s="8"/>
      <c r="DA1099" s="8"/>
      <c r="DB1099" s="8"/>
      <c r="DC1099" s="8"/>
      <c r="DD1099" s="8"/>
      <c r="DE1099" s="8"/>
      <c r="DF1099" s="8"/>
      <c r="DG1099" s="8"/>
      <c r="DH1099" s="8"/>
      <c r="DI1099" s="8"/>
      <c r="DJ1099" s="8"/>
      <c r="DK1099" s="8"/>
      <c r="DL1099" s="8"/>
      <c r="DM1099" s="8"/>
      <c r="DN1099" s="8"/>
      <c r="DO1099" s="8"/>
      <c r="DP1099" s="8"/>
      <c r="DQ1099" s="8"/>
      <c r="DR1099" s="8"/>
      <c r="DS1099" s="8"/>
      <c r="DT1099" s="8"/>
      <c r="DU1099" s="8"/>
      <c r="DV1099" s="8"/>
      <c r="DW1099" s="8"/>
      <c r="DX1099" s="8"/>
      <c r="DY1099" s="8"/>
      <c r="DZ1099" s="8"/>
      <c r="EA1099" s="8"/>
      <c r="EB1099" s="8"/>
      <c r="EC1099" s="8"/>
      <c r="ED1099" s="8"/>
      <c r="EE1099" s="8"/>
      <c r="EF1099" s="8"/>
      <c r="EG1099" s="8"/>
      <c r="EH1099" s="8"/>
      <c r="EI1099" s="8"/>
      <c r="EJ1099" s="8"/>
      <c r="EK1099" s="8"/>
      <c r="EL1099" s="8"/>
      <c r="EM1099" s="8"/>
      <c r="EN1099" s="8"/>
      <c r="EO1099" s="8"/>
      <c r="EP1099" s="8"/>
      <c r="EQ1099" s="8"/>
      <c r="ER1099" s="8"/>
      <c r="ES1099" s="8"/>
      <c r="ET1099" s="8"/>
      <c r="EU1099" s="8"/>
      <c r="EV1099" s="8"/>
      <c r="EW1099" s="8"/>
      <c r="EX1099" s="8"/>
      <c r="EY1099" s="8"/>
      <c r="EZ1099" s="8"/>
      <c r="FA1099" s="8"/>
      <c r="FB1099" s="8"/>
      <c r="FC1099" s="8"/>
      <c r="FD1099" s="8"/>
      <c r="FE1099" s="8"/>
      <c r="FF1099" s="8"/>
      <c r="FG1099" s="8"/>
      <c r="FH1099" s="8"/>
      <c r="FI1099" s="8"/>
      <c r="FJ1099" s="8"/>
    </row>
    <row r="1100" spans="1:166" x14ac:dyDescent="0.25">
      <c r="A1100" t="s">
        <v>150</v>
      </c>
      <c r="C1100" s="6">
        <v>40241</v>
      </c>
      <c r="D1100" s="5">
        <v>6</v>
      </c>
      <c r="E1100" s="6" t="s">
        <v>239</v>
      </c>
      <c r="F1100" t="s">
        <v>89</v>
      </c>
      <c r="G1100" s="5">
        <v>75</v>
      </c>
      <c r="H1100" t="s">
        <v>117</v>
      </c>
      <c r="I1100" s="7">
        <v>7.1</v>
      </c>
      <c r="J1100">
        <v>750</v>
      </c>
      <c r="K1100" s="5">
        <f t="shared" si="17"/>
        <v>187.79342723004694</v>
      </c>
      <c r="L1100" s="5"/>
      <c r="M1100" s="8"/>
      <c r="N1100" s="8"/>
      <c r="O1100" s="8"/>
      <c r="P1100" s="8"/>
      <c r="Q1100" s="5"/>
      <c r="R1100" s="5"/>
      <c r="S1100" s="5"/>
      <c r="T1100" s="5"/>
      <c r="U1100" s="5"/>
      <c r="V1100" s="5"/>
      <c r="W1100" s="5"/>
      <c r="X1100" s="8"/>
      <c r="Y1100" s="8"/>
      <c r="Z1100" s="8"/>
      <c r="AA1100" s="8"/>
      <c r="AB1100" s="8"/>
      <c r="AC1100" s="5"/>
      <c r="AD1100" s="8"/>
      <c r="AE1100" s="8"/>
      <c r="AF1100" s="8"/>
      <c r="AG1100" s="8"/>
      <c r="AH1100" s="8"/>
      <c r="AI1100" s="8"/>
      <c r="AJ1100" s="5"/>
      <c r="AK1100" s="8"/>
      <c r="AL1100" s="8"/>
      <c r="AM1100" s="8"/>
      <c r="AN1100" s="8"/>
      <c r="AO1100" s="8"/>
      <c r="AP1100" s="8"/>
      <c r="AQ1100" s="9"/>
      <c r="AR1100" s="8"/>
      <c r="AS1100" s="8"/>
      <c r="AT1100" s="8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8"/>
      <c r="BJ1100" s="5"/>
      <c r="BK1100" s="5"/>
      <c r="BL1100" s="5"/>
      <c r="BM1100" s="8"/>
      <c r="BN1100" s="8"/>
      <c r="BO1100" s="7"/>
      <c r="BP1100" s="5"/>
      <c r="BQ1100" s="5"/>
      <c r="BR1100" s="5"/>
      <c r="BS1100" s="5"/>
      <c r="BT1100" s="7"/>
      <c r="BU1100" s="7"/>
      <c r="BV1100" s="7"/>
      <c r="BW1100" s="7"/>
      <c r="BX1100" s="7"/>
      <c r="BY1100" s="7"/>
      <c r="BZ1100" s="7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8"/>
      <c r="CL1100" s="5"/>
      <c r="CM1100" s="5"/>
      <c r="CN1100" s="8"/>
      <c r="CO1100" s="5"/>
      <c r="CP1100" s="5"/>
      <c r="CQ1100" s="5"/>
      <c r="CR1100" s="8"/>
      <c r="CS1100" s="8"/>
      <c r="CT1100" s="8"/>
      <c r="CU1100" s="8"/>
      <c r="CV1100" s="8"/>
      <c r="CW1100" s="8"/>
      <c r="CX1100" s="8"/>
      <c r="CY1100" s="8"/>
      <c r="CZ1100" s="8"/>
      <c r="DA1100" s="8"/>
      <c r="DB1100" s="8"/>
      <c r="DC1100" s="8"/>
      <c r="DD1100" s="8"/>
      <c r="DE1100" s="8"/>
      <c r="DF1100" s="8"/>
      <c r="DG1100" s="8"/>
      <c r="DH1100" s="8"/>
      <c r="DI1100" s="8"/>
      <c r="DJ1100" s="8"/>
      <c r="DK1100" s="8"/>
      <c r="DL1100" s="8"/>
      <c r="DM1100" s="8"/>
      <c r="DN1100" s="8"/>
      <c r="DO1100" s="8"/>
      <c r="DP1100" s="8"/>
      <c r="DQ1100" s="8"/>
      <c r="DR1100" s="8"/>
      <c r="DS1100" s="8"/>
      <c r="DT1100" s="8"/>
      <c r="DU1100" s="8"/>
      <c r="DV1100" s="8"/>
      <c r="DW1100" s="8"/>
      <c r="DX1100" s="8"/>
      <c r="DY1100" s="8"/>
      <c r="DZ1100" s="8"/>
      <c r="EA1100" s="8"/>
      <c r="EB1100" s="8"/>
      <c r="EC1100" s="8"/>
      <c r="ED1100" s="8"/>
      <c r="EE1100" s="8"/>
      <c r="EF1100" s="8"/>
      <c r="EG1100" s="8"/>
      <c r="EH1100" s="8"/>
      <c r="EI1100" s="8"/>
      <c r="EJ1100" s="8"/>
      <c r="EK1100" s="8"/>
      <c r="EL1100" s="8"/>
      <c r="EM1100" s="8"/>
      <c r="EN1100" s="8"/>
      <c r="EO1100" s="8"/>
      <c r="EP1100" s="8"/>
      <c r="EQ1100" s="8"/>
      <c r="ER1100" s="8"/>
      <c r="ES1100" s="8"/>
      <c r="ET1100" s="8"/>
      <c r="EU1100" s="8"/>
      <c r="EV1100" s="8"/>
      <c r="EW1100" s="8"/>
      <c r="EX1100" s="8"/>
      <c r="EY1100" s="8"/>
      <c r="EZ1100" s="8"/>
      <c r="FA1100" s="8"/>
      <c r="FB1100" s="8"/>
      <c r="FC1100" s="8"/>
      <c r="FD1100" s="8"/>
      <c r="FE1100" s="8"/>
      <c r="FF1100" s="8"/>
      <c r="FG1100" s="8"/>
      <c r="FH1100" s="8"/>
      <c r="FI1100" s="8"/>
      <c r="FJ1100" s="8"/>
    </row>
    <row r="1101" spans="1:166" x14ac:dyDescent="0.25">
      <c r="A1101" t="s">
        <v>150</v>
      </c>
      <c r="C1101" s="6">
        <v>40245</v>
      </c>
      <c r="D1101" s="5"/>
      <c r="E1101" s="6"/>
      <c r="F1101" s="14"/>
      <c r="G1101" s="5">
        <v>79</v>
      </c>
      <c r="H1101" t="s">
        <v>117</v>
      </c>
      <c r="I1101" s="7">
        <v>7.1</v>
      </c>
      <c r="J1101">
        <v>750</v>
      </c>
      <c r="K1101" s="5">
        <f t="shared" si="17"/>
        <v>187.79342723004694</v>
      </c>
      <c r="L1101" s="5"/>
      <c r="M1101" s="8"/>
      <c r="N1101" s="7">
        <v>24.7</v>
      </c>
      <c r="O1101" s="7"/>
      <c r="P1101" s="7"/>
      <c r="Q1101" s="5"/>
      <c r="R1101" s="5"/>
      <c r="S1101" s="5"/>
      <c r="T1101" s="5"/>
      <c r="U1101" s="5"/>
      <c r="V1101" s="5"/>
      <c r="W1101" s="5"/>
      <c r="X1101" s="8"/>
      <c r="Y1101" s="8"/>
      <c r="Z1101" s="8"/>
      <c r="AA1101" s="8"/>
      <c r="AB1101" s="8"/>
      <c r="AC1101" s="5">
        <v>413.74497637268104</v>
      </c>
      <c r="AD1101" s="8"/>
      <c r="AE1101" s="8"/>
      <c r="AF1101" s="8"/>
      <c r="AG1101" s="8"/>
      <c r="AH1101" s="8"/>
      <c r="AI1101" s="8"/>
      <c r="AJ1101" s="5">
        <v>215.25274511245962</v>
      </c>
      <c r="AK1101" s="8">
        <v>3.388726423395676</v>
      </c>
      <c r="AL1101" s="8"/>
      <c r="AM1101" s="8"/>
      <c r="AN1101" s="8"/>
      <c r="AO1101" s="8"/>
      <c r="AP1101" s="8"/>
      <c r="AQ1101" s="9">
        <f>AK1101/AJ1101</f>
        <v>1.5743011414907731E-2</v>
      </c>
      <c r="AR1101" s="8"/>
      <c r="AS1101" s="8"/>
      <c r="AT1101" s="8"/>
      <c r="AU1101" s="5">
        <v>10.714054271240585</v>
      </c>
      <c r="AV1101" s="5"/>
      <c r="AW1101" s="5"/>
      <c r="AX1101" s="5"/>
      <c r="AY1101" s="5">
        <v>56.508896925172238</v>
      </c>
      <c r="AZ1101" s="5"/>
      <c r="BA1101" s="5"/>
      <c r="BB1101" s="5"/>
      <c r="BC1101" s="5"/>
      <c r="BD1101" s="5"/>
      <c r="BE1101" s="5"/>
      <c r="BF1101" s="5">
        <v>0</v>
      </c>
      <c r="BG1101" s="5">
        <v>0</v>
      </c>
      <c r="BH1101" s="5">
        <v>67.222951196412822</v>
      </c>
      <c r="BI1101" s="8"/>
      <c r="BJ1101" s="5"/>
      <c r="BK1101" s="5">
        <f>AC1101+AJ1101+BH1101</f>
        <v>696.22067268155354</v>
      </c>
      <c r="BL1101" s="5"/>
      <c r="BM1101" s="8">
        <f>BH1101/BK1101</f>
        <v>9.6554086705724879E-2</v>
      </c>
      <c r="BN1101" s="8"/>
      <c r="BO1101" s="7"/>
      <c r="BP1101" s="5"/>
      <c r="BQ1101" s="5"/>
      <c r="BR1101" s="5"/>
      <c r="BS1101" s="5"/>
      <c r="BT1101" s="7"/>
      <c r="BU1101" s="7"/>
      <c r="BV1101" s="7"/>
      <c r="BW1101" s="7"/>
      <c r="BX1101" s="8">
        <f>AC1101/BK1101</f>
        <v>0.59427275375077104</v>
      </c>
      <c r="BY1101" s="8">
        <f>AJ1101/BK1101</f>
        <v>0.30917315954350399</v>
      </c>
      <c r="BZ1101" s="8">
        <f>BH1101/BK1101</f>
        <v>9.6554086705724879E-2</v>
      </c>
      <c r="CA1101" s="5">
        <v>150.22467985398737</v>
      </c>
      <c r="CB1101" s="5">
        <v>103.59385214276038</v>
      </c>
      <c r="CC1101" s="5">
        <v>46.630827711226985</v>
      </c>
      <c r="CD1101" s="5">
        <v>0</v>
      </c>
      <c r="CE1101" s="5"/>
      <c r="CF1101" s="5"/>
      <c r="CG1101" s="5"/>
      <c r="CH1101" s="5"/>
      <c r="CI1101" s="5">
        <v>0</v>
      </c>
      <c r="CJ1101" s="5"/>
      <c r="CK1101" s="8"/>
      <c r="CL1101" s="5"/>
      <c r="CM1101" s="5"/>
      <c r="CN1101" s="8"/>
      <c r="CO1101" s="5"/>
      <c r="CP1101" s="5"/>
      <c r="CQ1101" s="5"/>
      <c r="CR1101" s="8"/>
      <c r="CS1101" s="8"/>
      <c r="CT1101" s="8"/>
      <c r="CU1101" s="8"/>
      <c r="CV1101" s="8"/>
      <c r="CW1101" s="8"/>
      <c r="CX1101" s="8"/>
      <c r="CY1101" s="8"/>
      <c r="CZ1101" s="8"/>
      <c r="DA1101" s="8"/>
      <c r="DB1101" s="8"/>
      <c r="DC1101" s="8"/>
      <c r="DD1101" s="8"/>
      <c r="DE1101" s="8"/>
      <c r="DF1101" s="8"/>
      <c r="DG1101" s="8"/>
      <c r="DH1101" s="8"/>
      <c r="DI1101" s="8"/>
      <c r="DJ1101" s="8"/>
      <c r="DK1101" s="8"/>
      <c r="DL1101" s="8"/>
      <c r="DM1101" s="8"/>
      <c r="DN1101" s="8"/>
      <c r="DO1101" s="8"/>
      <c r="DP1101" s="8"/>
      <c r="DQ1101" s="8"/>
      <c r="DR1101" s="8"/>
      <c r="DS1101" s="8"/>
      <c r="DT1101" s="8"/>
      <c r="DU1101" s="8"/>
      <c r="DV1101" s="8"/>
      <c r="DW1101" s="8"/>
      <c r="DX1101" s="8"/>
      <c r="DY1101" s="8"/>
      <c r="DZ1101" s="8"/>
      <c r="EA1101" s="8"/>
      <c r="EB1101" s="8"/>
      <c r="EC1101" s="8"/>
      <c r="ED1101" s="8"/>
      <c r="EE1101" s="8"/>
      <c r="EF1101" s="8"/>
      <c r="EG1101" s="8"/>
      <c r="EH1101" s="8"/>
      <c r="EI1101" s="8"/>
      <c r="EJ1101" s="8"/>
      <c r="EK1101" s="8"/>
      <c r="EL1101" s="8"/>
      <c r="EM1101" s="8"/>
      <c r="EN1101" s="8"/>
      <c r="EO1101" s="8"/>
      <c r="EP1101" s="8"/>
      <c r="EQ1101" s="8"/>
      <c r="ER1101" s="8"/>
      <c r="ES1101" s="8"/>
      <c r="ET1101" s="8"/>
      <c r="EU1101" s="8"/>
      <c r="EV1101" s="8"/>
      <c r="EW1101" s="8"/>
      <c r="EX1101" s="8"/>
      <c r="EY1101" s="8"/>
      <c r="EZ1101" s="8"/>
      <c r="FA1101" s="8"/>
      <c r="FB1101" s="8"/>
      <c r="FC1101" s="8"/>
      <c r="FD1101" s="8"/>
      <c r="FE1101" s="8"/>
      <c r="FF1101" s="8"/>
      <c r="FG1101" s="8"/>
      <c r="FH1101" s="8"/>
      <c r="FI1101" s="8"/>
      <c r="FJ1101" s="8"/>
    </row>
    <row r="1102" spans="1:166" x14ac:dyDescent="0.25">
      <c r="A1102" t="s">
        <v>150</v>
      </c>
      <c r="C1102" s="6">
        <v>40252</v>
      </c>
      <c r="D1102" s="5"/>
      <c r="E1102" s="6"/>
      <c r="G1102" s="5">
        <v>86</v>
      </c>
      <c r="H1102" t="s">
        <v>117</v>
      </c>
      <c r="I1102" s="7">
        <v>7.1</v>
      </c>
      <c r="J1102">
        <v>750</v>
      </c>
      <c r="K1102" s="5">
        <f t="shared" si="17"/>
        <v>187.79342723004694</v>
      </c>
      <c r="L1102" s="5"/>
      <c r="M1102" s="8"/>
      <c r="N1102" s="7">
        <v>25.8</v>
      </c>
      <c r="O1102" s="7"/>
      <c r="P1102" s="7"/>
      <c r="Q1102" s="5"/>
      <c r="R1102" s="5"/>
      <c r="S1102" s="5"/>
      <c r="T1102" s="5"/>
      <c r="U1102" s="5"/>
      <c r="V1102" s="5"/>
      <c r="W1102" s="5"/>
      <c r="X1102" s="8"/>
      <c r="Y1102" s="8"/>
      <c r="Z1102" s="8"/>
      <c r="AA1102" s="8"/>
      <c r="AB1102" s="8"/>
      <c r="AC1102" s="5"/>
      <c r="AD1102" s="8"/>
      <c r="AE1102" s="8"/>
      <c r="AF1102" s="8"/>
      <c r="AG1102" s="8"/>
      <c r="AH1102" s="8"/>
      <c r="AI1102" s="8"/>
      <c r="AJ1102" s="5"/>
      <c r="AK1102" s="8"/>
      <c r="AL1102" s="8"/>
      <c r="AM1102" s="8"/>
      <c r="AN1102" s="8"/>
      <c r="AO1102" s="8"/>
      <c r="AP1102" s="8"/>
      <c r="AQ1102" s="9"/>
      <c r="AR1102" s="8"/>
      <c r="AS1102" s="8"/>
      <c r="AT1102" s="8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8"/>
      <c r="BJ1102" s="5"/>
      <c r="BK1102" s="5"/>
      <c r="BL1102" s="5"/>
      <c r="BM1102" s="8"/>
      <c r="BN1102" s="8"/>
      <c r="BO1102" s="7"/>
      <c r="BP1102" s="5"/>
      <c r="BQ1102" s="5"/>
      <c r="BR1102" s="5"/>
      <c r="BS1102" s="5"/>
      <c r="BT1102" s="7"/>
      <c r="BU1102" s="7"/>
      <c r="BV1102" s="7"/>
      <c r="BW1102" s="7"/>
      <c r="BX1102" s="7"/>
      <c r="BY1102" s="7"/>
      <c r="BZ1102" s="7"/>
      <c r="CA1102" s="5"/>
      <c r="CB1102" s="5"/>
      <c r="CC1102" s="5"/>
      <c r="CD1102" s="5"/>
      <c r="CE1102" s="5"/>
      <c r="CF1102" s="5"/>
      <c r="CG1102" s="5"/>
      <c r="CH1102" s="5"/>
      <c r="CI1102" s="5"/>
      <c r="CJ1102" s="5"/>
      <c r="CK1102" s="8"/>
      <c r="CL1102" s="5"/>
      <c r="CM1102" s="5"/>
      <c r="CN1102" s="8"/>
      <c r="CO1102" s="5"/>
      <c r="CP1102" s="5"/>
      <c r="CQ1102" s="5"/>
      <c r="CR1102" s="8"/>
      <c r="CS1102" s="8"/>
      <c r="CT1102" s="8"/>
      <c r="CU1102" s="8"/>
      <c r="CV1102" s="8"/>
      <c r="CW1102" s="8"/>
      <c r="CX1102" s="8"/>
      <c r="CY1102" s="8"/>
      <c r="CZ1102" s="8"/>
      <c r="DA1102" s="8"/>
      <c r="DB1102" s="8"/>
      <c r="DC1102" s="8"/>
      <c r="DD1102" s="8"/>
      <c r="DE1102" s="8"/>
      <c r="DF1102" s="8"/>
      <c r="DG1102" s="8"/>
      <c r="DH1102" s="8"/>
      <c r="DI1102" s="8"/>
      <c r="DJ1102" s="8"/>
      <c r="DK1102" s="8"/>
      <c r="DL1102" s="8"/>
      <c r="DM1102" s="8"/>
      <c r="DN1102" s="8"/>
      <c r="DO1102" s="8"/>
      <c r="DP1102" s="8"/>
      <c r="DQ1102" s="8"/>
      <c r="DR1102" s="8"/>
      <c r="DS1102" s="8"/>
      <c r="DT1102" s="8"/>
      <c r="DU1102" s="8"/>
      <c r="DV1102" s="8"/>
      <c r="DW1102" s="8"/>
      <c r="DX1102" s="8"/>
      <c r="DY1102" s="8"/>
      <c r="DZ1102" s="8"/>
      <c r="EA1102" s="8"/>
      <c r="EB1102" s="8"/>
      <c r="EC1102" s="8"/>
      <c r="ED1102" s="8"/>
      <c r="EE1102" s="8"/>
      <c r="EF1102" s="8"/>
      <c r="EG1102" s="8"/>
      <c r="EH1102" s="8"/>
      <c r="EI1102" s="8"/>
      <c r="EJ1102" s="8"/>
      <c r="EK1102" s="8"/>
      <c r="EL1102" s="8"/>
      <c r="EM1102" s="8"/>
      <c r="EN1102" s="8"/>
      <c r="EO1102" s="8"/>
      <c r="EP1102" s="8"/>
      <c r="EQ1102" s="8"/>
      <c r="ER1102" s="8"/>
      <c r="ES1102" s="8"/>
      <c r="ET1102" s="8"/>
      <c r="EU1102" s="8"/>
      <c r="EV1102" s="8"/>
      <c r="EW1102" s="8"/>
      <c r="EX1102" s="8"/>
      <c r="EY1102" s="8"/>
      <c r="EZ1102" s="8"/>
      <c r="FA1102" s="8"/>
      <c r="FB1102" s="8"/>
      <c r="FC1102" s="8"/>
      <c r="FD1102" s="8"/>
      <c r="FE1102" s="8"/>
      <c r="FF1102" s="8"/>
      <c r="FG1102" s="8"/>
      <c r="FH1102" s="8"/>
      <c r="FI1102" s="8"/>
      <c r="FJ1102" s="8"/>
    </row>
    <row r="1103" spans="1:166" x14ac:dyDescent="0.25">
      <c r="A1103" t="s">
        <v>150</v>
      </c>
      <c r="C1103" s="6">
        <v>40259</v>
      </c>
      <c r="D1103" s="5"/>
      <c r="E1103" s="6"/>
      <c r="G1103" s="5">
        <v>93</v>
      </c>
      <c r="H1103" t="s">
        <v>117</v>
      </c>
      <c r="I1103" s="7">
        <v>7.1</v>
      </c>
      <c r="J1103">
        <v>750</v>
      </c>
      <c r="K1103" s="5">
        <f t="shared" si="17"/>
        <v>187.79342723004694</v>
      </c>
      <c r="L1103" s="5"/>
      <c r="M1103" s="8"/>
      <c r="N1103" s="8"/>
      <c r="O1103" s="8"/>
      <c r="P1103" s="8"/>
      <c r="Q1103" s="5"/>
      <c r="R1103" s="5"/>
      <c r="S1103" s="5"/>
      <c r="T1103" s="5"/>
      <c r="U1103" s="5"/>
      <c r="V1103" s="5"/>
      <c r="W1103" s="5"/>
      <c r="X1103" s="8"/>
      <c r="Y1103" s="8"/>
      <c r="Z1103" s="8"/>
      <c r="AA1103" s="8"/>
      <c r="AB1103" s="8"/>
      <c r="AC1103" s="5"/>
      <c r="AD1103" s="8"/>
      <c r="AE1103" s="8"/>
      <c r="AF1103" s="8"/>
      <c r="AG1103" s="8"/>
      <c r="AH1103" s="8"/>
      <c r="AI1103" s="8"/>
      <c r="AJ1103" s="5"/>
      <c r="AK1103" s="8"/>
      <c r="AL1103" s="8"/>
      <c r="AM1103" s="8"/>
      <c r="AN1103" s="8"/>
      <c r="AO1103" s="8"/>
      <c r="AP1103" s="8"/>
      <c r="AQ1103" s="9"/>
      <c r="AR1103" s="8"/>
      <c r="AS1103" s="8"/>
      <c r="AT1103" s="8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8"/>
      <c r="BJ1103" s="5"/>
      <c r="BK1103" s="5"/>
      <c r="BL1103" s="5"/>
      <c r="BM1103" s="8"/>
      <c r="BN1103" s="8"/>
      <c r="BO1103" s="7"/>
      <c r="BP1103" s="5"/>
      <c r="BQ1103" s="5"/>
      <c r="BR1103" s="5"/>
      <c r="BS1103" s="5"/>
      <c r="BT1103" s="7"/>
      <c r="BU1103" s="7"/>
      <c r="BV1103" s="7"/>
      <c r="BW1103" s="7"/>
      <c r="BX1103" s="7"/>
      <c r="BY1103" s="7"/>
      <c r="BZ1103" s="7"/>
      <c r="CA1103" s="5"/>
      <c r="CB1103" s="5"/>
      <c r="CC1103" s="5"/>
      <c r="CD1103" s="5"/>
      <c r="CE1103" s="5"/>
      <c r="CF1103" s="5"/>
      <c r="CG1103" s="5"/>
      <c r="CH1103" s="5"/>
      <c r="CI1103" s="5"/>
      <c r="CJ1103" s="5"/>
      <c r="CK1103" s="8"/>
      <c r="CL1103" s="5"/>
      <c r="CM1103" s="5"/>
      <c r="CN1103" s="8"/>
      <c r="CO1103" s="5"/>
      <c r="CP1103" s="5"/>
      <c r="CQ1103" s="5"/>
      <c r="CR1103" s="8"/>
      <c r="CS1103" s="8"/>
      <c r="CT1103" s="8"/>
      <c r="CU1103" s="8"/>
      <c r="CV1103" s="8"/>
      <c r="CW1103" s="8"/>
      <c r="CX1103" s="8"/>
      <c r="CY1103" s="8"/>
      <c r="CZ1103" s="8"/>
      <c r="DA1103" s="8"/>
      <c r="DB1103" s="8"/>
      <c r="DC1103" s="8"/>
      <c r="DD1103" s="8"/>
      <c r="DE1103" s="8"/>
      <c r="DF1103" s="8"/>
      <c r="DG1103" s="8"/>
      <c r="DH1103" s="8"/>
      <c r="DI1103" s="8"/>
      <c r="DJ1103" s="8"/>
      <c r="DK1103" s="8"/>
      <c r="DL1103" s="8"/>
      <c r="DM1103" s="8"/>
      <c r="DN1103" s="8"/>
      <c r="DO1103" s="8"/>
      <c r="DP1103" s="8"/>
      <c r="DQ1103" s="8"/>
      <c r="DR1103" s="8"/>
      <c r="DS1103" s="8"/>
      <c r="DT1103" s="8"/>
      <c r="DU1103" s="8"/>
      <c r="DV1103" s="8"/>
      <c r="DW1103" s="8"/>
      <c r="DX1103" s="8"/>
      <c r="DY1103" s="8"/>
      <c r="DZ1103" s="8"/>
      <c r="EA1103" s="8"/>
      <c r="EB1103" s="8"/>
      <c r="EC1103" s="8"/>
      <c r="ED1103" s="8"/>
      <c r="EE1103" s="8"/>
      <c r="EF1103" s="8"/>
      <c r="EG1103" s="8"/>
      <c r="EH1103" s="8"/>
      <c r="EI1103" s="8"/>
      <c r="EJ1103" s="8"/>
      <c r="EK1103" s="8"/>
      <c r="EL1103" s="8"/>
      <c r="EM1103" s="8"/>
      <c r="EN1103" s="8"/>
      <c r="EO1103" s="8"/>
      <c r="EP1103" s="8"/>
      <c r="EQ1103" s="8"/>
      <c r="ER1103" s="8"/>
      <c r="ES1103" s="8"/>
      <c r="ET1103" s="8"/>
      <c r="EU1103" s="8"/>
      <c r="EV1103" s="8"/>
      <c r="EW1103" s="8"/>
      <c r="EX1103" s="8"/>
      <c r="EY1103" s="8"/>
      <c r="EZ1103" s="8"/>
      <c r="FA1103" s="8"/>
      <c r="FB1103" s="8"/>
      <c r="FC1103" s="8"/>
      <c r="FD1103" s="8"/>
      <c r="FE1103" s="8"/>
      <c r="FF1103" s="8"/>
      <c r="FG1103" s="8"/>
      <c r="FH1103" s="8"/>
      <c r="FI1103" s="8"/>
      <c r="FJ1103" s="8"/>
    </row>
    <row r="1104" spans="1:166" x14ac:dyDescent="0.25">
      <c r="A1104" t="s">
        <v>150</v>
      </c>
      <c r="C1104" s="6">
        <v>40260</v>
      </c>
      <c r="D1104" s="5"/>
      <c r="E1104" s="6"/>
      <c r="F1104" s="14"/>
      <c r="G1104" s="5">
        <v>94</v>
      </c>
      <c r="H1104" t="s">
        <v>117</v>
      </c>
      <c r="I1104" s="7">
        <v>7.1</v>
      </c>
      <c r="J1104">
        <v>750</v>
      </c>
      <c r="K1104" s="5">
        <f t="shared" si="17"/>
        <v>187.79342723004694</v>
      </c>
      <c r="L1104" s="5"/>
      <c r="M1104" s="8"/>
      <c r="N1104" s="8"/>
      <c r="O1104" s="8"/>
      <c r="P1104" s="8"/>
      <c r="Q1104" s="5"/>
      <c r="R1104" s="5"/>
      <c r="S1104" s="5"/>
      <c r="T1104" s="5"/>
      <c r="U1104" s="5"/>
      <c r="V1104" s="5"/>
      <c r="W1104" s="5"/>
      <c r="X1104" s="8"/>
      <c r="Y1104" s="8"/>
      <c r="Z1104" s="8"/>
      <c r="AA1104" s="8"/>
      <c r="AB1104" s="8"/>
      <c r="AC1104" s="5">
        <v>484.7586405114306</v>
      </c>
      <c r="AD1104" s="8"/>
      <c r="AE1104" s="8"/>
      <c r="AF1104" s="8"/>
      <c r="AG1104" s="8"/>
      <c r="AH1104" s="8"/>
      <c r="AI1104" s="8"/>
      <c r="AJ1104" s="5">
        <v>224.36368213656834</v>
      </c>
      <c r="AK1104" s="8">
        <v>3.5379231882134352</v>
      </c>
      <c r="AL1104" s="8"/>
      <c r="AM1104" s="8"/>
      <c r="AN1104" s="8"/>
      <c r="AO1104" s="8"/>
      <c r="AP1104" s="8"/>
      <c r="AQ1104" s="9">
        <f>AK1104/AJ1104</f>
        <v>1.5768698189129959E-2</v>
      </c>
      <c r="AR1104" s="8"/>
      <c r="AS1104" s="8"/>
      <c r="AT1104" s="8"/>
      <c r="AU1104" s="5">
        <v>9.6327279166869104</v>
      </c>
      <c r="AV1104" s="5"/>
      <c r="AW1104" s="5"/>
      <c r="AX1104" s="5"/>
      <c r="AY1104" s="5">
        <v>194.39337891051156</v>
      </c>
      <c r="AZ1104" s="5"/>
      <c r="BA1104" s="5"/>
      <c r="BB1104" s="5"/>
      <c r="BC1104" s="5"/>
      <c r="BD1104" s="5"/>
      <c r="BE1104" s="5"/>
      <c r="BF1104" s="5">
        <v>0</v>
      </c>
      <c r="BG1104" s="5">
        <v>0</v>
      </c>
      <c r="BH1104" s="5">
        <v>204.02610682719848</v>
      </c>
      <c r="BI1104" s="8"/>
      <c r="BJ1104" s="5"/>
      <c r="BK1104" s="5">
        <f>AC1104+AJ1104+BH1104</f>
        <v>913.14842947519742</v>
      </c>
      <c r="BL1104" s="5"/>
      <c r="BM1104" s="8">
        <f>BH1104/BK1104</f>
        <v>0.22343148193821666</v>
      </c>
      <c r="BN1104" s="8"/>
      <c r="BO1104" s="7"/>
      <c r="BP1104" s="5"/>
      <c r="BQ1104" s="5"/>
      <c r="BR1104" s="5"/>
      <c r="BS1104" s="5"/>
      <c r="BT1104" s="7"/>
      <c r="BU1104" s="7"/>
      <c r="BV1104" s="7"/>
      <c r="BW1104" s="7"/>
      <c r="BX1104" s="8">
        <f>AC1104/BK1104</f>
        <v>0.5308651089615628</v>
      </c>
      <c r="BY1104" s="8">
        <f>AJ1104/BK1104</f>
        <v>0.24570340910022057</v>
      </c>
      <c r="BZ1104" s="8">
        <f>BH1104/BK1104</f>
        <v>0.22343148193821666</v>
      </c>
      <c r="CA1104" s="5">
        <v>154.67899440212148</v>
      </c>
      <c r="CB1104" s="5">
        <v>87.769606079030538</v>
      </c>
      <c r="CC1104" s="5">
        <v>66.909388323090951</v>
      </c>
      <c r="CD1104" s="5">
        <v>0</v>
      </c>
      <c r="CE1104" s="5"/>
      <c r="CF1104" s="5"/>
      <c r="CG1104" s="5"/>
      <c r="CH1104" s="5"/>
      <c r="CI1104" s="5">
        <v>0</v>
      </c>
      <c r="CJ1104" s="5"/>
      <c r="CK1104" s="8"/>
      <c r="CL1104" s="5"/>
      <c r="CM1104" s="5"/>
      <c r="CN1104" s="8"/>
      <c r="CO1104" s="5"/>
      <c r="CP1104" s="5"/>
      <c r="CQ1104" s="5"/>
      <c r="CR1104" s="8"/>
      <c r="CS1104" s="8"/>
      <c r="CT1104" s="8"/>
      <c r="CU1104" s="8"/>
      <c r="CV1104" s="8"/>
      <c r="CW1104" s="8"/>
      <c r="CX1104" s="8"/>
      <c r="CY1104" s="8"/>
      <c r="CZ1104" s="8"/>
      <c r="DA1104" s="8"/>
      <c r="DB1104" s="8"/>
      <c r="DC1104" s="8"/>
      <c r="DD1104" s="8"/>
      <c r="DE1104" s="8"/>
      <c r="DF1104" s="8"/>
      <c r="DG1104" s="8"/>
      <c r="DH1104" s="8"/>
      <c r="DI1104" s="8"/>
      <c r="DJ1104" s="8"/>
      <c r="DK1104" s="8"/>
      <c r="DL1104" s="8"/>
      <c r="DM1104" s="8"/>
      <c r="DN1104" s="8"/>
      <c r="DO1104" s="8"/>
      <c r="DP1104" s="8"/>
      <c r="DQ1104" s="8"/>
      <c r="DR1104" s="8"/>
      <c r="DS1104" s="8"/>
      <c r="DT1104" s="8"/>
      <c r="DU1104" s="8"/>
      <c r="DV1104" s="8"/>
      <c r="DW1104" s="8"/>
      <c r="DX1104" s="8"/>
      <c r="DY1104" s="8"/>
      <c r="DZ1104" s="8"/>
      <c r="EA1104" s="8"/>
      <c r="EB1104" s="8"/>
      <c r="EC1104" s="8"/>
      <c r="ED1104" s="8"/>
      <c r="EE1104" s="8"/>
      <c r="EF1104" s="8"/>
      <c r="EG1104" s="8"/>
      <c r="EH1104" s="8"/>
      <c r="EI1104" s="8"/>
      <c r="EJ1104" s="8"/>
      <c r="EK1104" s="8"/>
      <c r="EL1104" s="8"/>
      <c r="EM1104" s="8"/>
      <c r="EN1104" s="8"/>
      <c r="EO1104" s="8"/>
      <c r="EP1104" s="8"/>
      <c r="EQ1104" s="8"/>
      <c r="ER1104" s="8"/>
      <c r="ES1104" s="8"/>
      <c r="ET1104" s="8"/>
      <c r="EU1104" s="8"/>
      <c r="EV1104" s="8"/>
      <c r="EW1104" s="8"/>
      <c r="EX1104" s="8"/>
      <c r="EY1104" s="8"/>
      <c r="EZ1104" s="8"/>
      <c r="FA1104" s="8"/>
      <c r="FB1104" s="8"/>
      <c r="FC1104" s="8"/>
      <c r="FD1104" s="8"/>
      <c r="FE1104" s="8"/>
      <c r="FF1104" s="8"/>
      <c r="FG1104" s="8"/>
      <c r="FH1104" s="8"/>
      <c r="FI1104" s="8"/>
      <c r="FJ1104" s="8"/>
    </row>
    <row r="1105" spans="1:166" x14ac:dyDescent="0.25">
      <c r="A1105" t="s">
        <v>150</v>
      </c>
      <c r="C1105" s="6">
        <v>40267</v>
      </c>
      <c r="D1105" s="5"/>
      <c r="E1105" s="6"/>
      <c r="G1105" s="5">
        <v>101</v>
      </c>
      <c r="H1105" t="s">
        <v>117</v>
      </c>
      <c r="I1105" s="7">
        <v>7.1</v>
      </c>
      <c r="J1105">
        <v>750</v>
      </c>
      <c r="K1105" s="5">
        <f t="shared" si="17"/>
        <v>187.79342723004694</v>
      </c>
      <c r="L1105" s="5"/>
      <c r="M1105" s="8"/>
      <c r="N1105" s="7">
        <v>26.25</v>
      </c>
      <c r="O1105" s="7"/>
      <c r="P1105" s="7"/>
      <c r="Q1105" s="5"/>
      <c r="R1105" s="5"/>
      <c r="S1105" s="5"/>
      <c r="T1105" s="5"/>
      <c r="U1105" s="5"/>
      <c r="V1105" s="5"/>
      <c r="W1105" s="5"/>
      <c r="X1105" s="8"/>
      <c r="Y1105" s="8"/>
      <c r="Z1105" s="8"/>
      <c r="AA1105" s="8"/>
      <c r="AB1105" s="8"/>
      <c r="AC1105" s="5"/>
      <c r="AD1105" s="8"/>
      <c r="AE1105" s="8"/>
      <c r="AF1105" s="8"/>
      <c r="AG1105" s="8"/>
      <c r="AH1105" s="8"/>
      <c r="AI1105" s="8"/>
      <c r="AJ1105" s="5"/>
      <c r="AK1105" s="8"/>
      <c r="AL1105" s="8"/>
      <c r="AM1105" s="8"/>
      <c r="AN1105" s="8"/>
      <c r="AO1105" s="8"/>
      <c r="AP1105" s="8"/>
      <c r="AQ1105" s="9"/>
      <c r="AR1105" s="8"/>
      <c r="AS1105" s="8"/>
      <c r="AT1105" s="8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8"/>
      <c r="BJ1105" s="5"/>
      <c r="BK1105" s="5"/>
      <c r="BL1105" s="5"/>
      <c r="BM1105" s="8"/>
      <c r="BN1105" s="8"/>
      <c r="BO1105" s="7"/>
      <c r="BP1105" s="5"/>
      <c r="BQ1105" s="5"/>
      <c r="BR1105" s="5"/>
      <c r="BS1105" s="5"/>
      <c r="BT1105" s="7"/>
      <c r="BU1105" s="7"/>
      <c r="BV1105" s="7"/>
      <c r="BW1105" s="7"/>
      <c r="BX1105" s="7"/>
      <c r="BY1105" s="7"/>
      <c r="BZ1105" s="7"/>
      <c r="CA1105" s="5"/>
      <c r="CB1105" s="5"/>
      <c r="CC1105" s="5"/>
      <c r="CD1105" s="5"/>
      <c r="CE1105" s="5"/>
      <c r="CF1105" s="5"/>
      <c r="CG1105" s="5"/>
      <c r="CH1105" s="5"/>
      <c r="CI1105" s="5"/>
      <c r="CJ1105" s="5"/>
      <c r="CK1105" s="8"/>
      <c r="CL1105" s="5"/>
      <c r="CM1105" s="5"/>
      <c r="CN1105" s="8"/>
      <c r="CO1105" s="5"/>
      <c r="CP1105" s="5"/>
      <c r="CQ1105" s="5"/>
      <c r="CR1105" s="8"/>
      <c r="CS1105" s="8"/>
      <c r="CT1105" s="8"/>
      <c r="CU1105" s="8"/>
      <c r="CV1105" s="8"/>
      <c r="CW1105" s="8"/>
      <c r="CX1105" s="8"/>
      <c r="CY1105" s="8"/>
      <c r="CZ1105" s="8"/>
      <c r="DA1105" s="8"/>
      <c r="DB1105" s="8"/>
      <c r="DC1105" s="8"/>
      <c r="DD1105" s="8"/>
      <c r="DE1105" s="8"/>
      <c r="DF1105" s="8"/>
      <c r="DG1105" s="8"/>
      <c r="DH1105" s="8"/>
      <c r="DI1105" s="8"/>
      <c r="DJ1105" s="8"/>
      <c r="DK1105" s="8"/>
      <c r="DL1105" s="8"/>
      <c r="DM1105" s="8"/>
      <c r="DN1105" s="8"/>
      <c r="DO1105" s="8"/>
      <c r="DP1105" s="8"/>
      <c r="DQ1105" s="8"/>
      <c r="DR1105" s="8"/>
      <c r="DS1105" s="8"/>
      <c r="DT1105" s="8"/>
      <c r="DU1105" s="8"/>
      <c r="DV1105" s="8"/>
      <c r="DW1105" s="8"/>
      <c r="DX1105" s="8"/>
      <c r="DY1105" s="8"/>
      <c r="DZ1105" s="8"/>
      <c r="EA1105" s="8"/>
      <c r="EB1105" s="8"/>
      <c r="EC1105" s="8"/>
      <c r="ED1105" s="8"/>
      <c r="EE1105" s="8"/>
      <c r="EF1105" s="8"/>
      <c r="EG1105" s="8"/>
      <c r="EH1105" s="8"/>
      <c r="EI1105" s="8"/>
      <c r="EJ1105" s="8"/>
      <c r="EK1105" s="8"/>
      <c r="EL1105" s="8"/>
      <c r="EM1105" s="8"/>
      <c r="EN1105" s="8"/>
      <c r="EO1105" s="8"/>
      <c r="EP1105" s="8"/>
      <c r="EQ1105" s="8"/>
      <c r="ER1105" s="8"/>
      <c r="ES1105" s="8"/>
      <c r="ET1105" s="8"/>
      <c r="EU1105" s="8"/>
      <c r="EV1105" s="8"/>
      <c r="EW1105" s="8"/>
      <c r="EX1105" s="8"/>
      <c r="EY1105" s="8"/>
      <c r="EZ1105" s="8"/>
      <c r="FA1105" s="8"/>
      <c r="FB1105" s="8"/>
      <c r="FC1105" s="8"/>
      <c r="FD1105" s="8"/>
      <c r="FE1105" s="8"/>
      <c r="FF1105" s="8"/>
      <c r="FG1105" s="8"/>
      <c r="FH1105" s="8"/>
      <c r="FI1105" s="8"/>
      <c r="FJ1105" s="8"/>
    </row>
    <row r="1106" spans="1:166" x14ac:dyDescent="0.25">
      <c r="A1106" t="s">
        <v>150</v>
      </c>
      <c r="C1106" s="6">
        <v>40273</v>
      </c>
      <c r="D1106" s="5">
        <v>8</v>
      </c>
      <c r="E1106" t="s">
        <v>208</v>
      </c>
      <c r="F1106" t="s">
        <v>14</v>
      </c>
      <c r="G1106" s="5">
        <v>107</v>
      </c>
      <c r="H1106" t="s">
        <v>117</v>
      </c>
      <c r="I1106" s="7">
        <v>7.1</v>
      </c>
      <c r="J1106">
        <v>750</v>
      </c>
      <c r="K1106" s="5">
        <f t="shared" si="17"/>
        <v>187.79342723004694</v>
      </c>
      <c r="L1106" s="5"/>
      <c r="M1106" s="8"/>
      <c r="N1106" s="8"/>
      <c r="O1106" s="8"/>
      <c r="P1106" s="8"/>
      <c r="Q1106" s="5"/>
      <c r="R1106" s="5"/>
      <c r="S1106" s="5"/>
      <c r="T1106" s="5"/>
      <c r="U1106" s="5">
        <v>107</v>
      </c>
      <c r="V1106" s="5"/>
      <c r="W1106" s="5"/>
      <c r="X1106" s="8"/>
      <c r="Y1106" s="8"/>
      <c r="Z1106" s="8"/>
      <c r="AA1106" s="8"/>
      <c r="AB1106" s="8"/>
      <c r="AC1106" s="5"/>
      <c r="AD1106" s="8"/>
      <c r="AE1106" s="8"/>
      <c r="AF1106" s="8"/>
      <c r="AG1106" s="8"/>
      <c r="AH1106" s="8"/>
      <c r="AI1106" s="8"/>
      <c r="AJ1106" s="5"/>
      <c r="AK1106" s="8"/>
      <c r="AL1106" s="8"/>
      <c r="AM1106" s="8"/>
      <c r="AN1106" s="8"/>
      <c r="AO1106" s="8"/>
      <c r="AP1106" s="8"/>
      <c r="AQ1106" s="9"/>
      <c r="AR1106" s="8"/>
      <c r="AS1106" s="8"/>
      <c r="AT1106" s="8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8"/>
      <c r="BJ1106" s="5"/>
      <c r="BK1106" s="5"/>
      <c r="BL1106" s="5"/>
      <c r="BM1106" s="8"/>
      <c r="BN1106" s="8"/>
      <c r="BO1106" s="7"/>
      <c r="BP1106" s="5"/>
      <c r="BQ1106" s="5"/>
      <c r="BR1106" s="5"/>
      <c r="BS1106" s="5"/>
      <c r="BT1106" s="7"/>
      <c r="BU1106" s="7"/>
      <c r="BV1106" s="7"/>
      <c r="BW1106" s="7"/>
      <c r="BX1106" s="7"/>
      <c r="BY1106" s="7"/>
      <c r="BZ1106" s="7"/>
      <c r="CA1106" s="5"/>
      <c r="CB1106" s="5"/>
      <c r="CC1106" s="5"/>
      <c r="CD1106" s="5"/>
      <c r="CE1106" s="5"/>
      <c r="CF1106" s="5"/>
      <c r="CG1106" s="5"/>
      <c r="CH1106" s="5"/>
      <c r="CI1106" s="5"/>
      <c r="CJ1106" s="5"/>
      <c r="CK1106" s="8"/>
      <c r="CL1106" s="5"/>
      <c r="CM1106" s="5"/>
      <c r="CN1106" s="8"/>
      <c r="CO1106" s="5"/>
      <c r="CP1106" s="5"/>
      <c r="CQ1106" s="5"/>
      <c r="CR1106" s="8"/>
      <c r="CS1106" s="8"/>
      <c r="CT1106" s="8"/>
      <c r="CU1106" s="8"/>
      <c r="CV1106" s="8"/>
      <c r="CW1106" s="8"/>
      <c r="CX1106" s="8"/>
      <c r="CY1106" s="8"/>
      <c r="CZ1106" s="8"/>
      <c r="DA1106" s="8"/>
      <c r="DB1106" s="8"/>
      <c r="DC1106" s="8"/>
      <c r="DD1106" s="8"/>
      <c r="DE1106" s="8"/>
      <c r="DF1106" s="8"/>
      <c r="DG1106" s="8"/>
      <c r="DH1106" s="8"/>
      <c r="DI1106" s="8"/>
      <c r="DJ1106" s="8"/>
      <c r="DK1106" s="8"/>
      <c r="DL1106" s="8"/>
      <c r="DM1106" s="8"/>
      <c r="DN1106" s="8"/>
      <c r="DO1106" s="8"/>
      <c r="DP1106" s="8"/>
      <c r="DQ1106" s="8"/>
      <c r="DR1106" s="8"/>
      <c r="DS1106" s="8"/>
      <c r="DT1106" s="8"/>
      <c r="DU1106" s="8"/>
      <c r="DV1106" s="8"/>
      <c r="DW1106" s="8"/>
      <c r="DX1106" s="8"/>
      <c r="DY1106" s="8"/>
      <c r="DZ1106" s="8"/>
      <c r="EA1106" s="8"/>
      <c r="EB1106" s="8"/>
      <c r="EC1106" s="8"/>
      <c r="ED1106" s="8"/>
      <c r="EE1106" s="8"/>
      <c r="EF1106" s="8"/>
      <c r="EG1106" s="8"/>
      <c r="EH1106" s="8"/>
      <c r="EI1106" s="8"/>
      <c r="EJ1106" s="8"/>
      <c r="EK1106" s="8"/>
      <c r="EL1106" s="8"/>
      <c r="EM1106" s="8"/>
      <c r="EN1106" s="8"/>
      <c r="EO1106" s="8"/>
      <c r="EP1106" s="8"/>
      <c r="EQ1106" s="8"/>
      <c r="ER1106" s="8"/>
      <c r="ES1106" s="8"/>
      <c r="ET1106" s="8"/>
      <c r="EU1106" s="8"/>
      <c r="EV1106" s="8"/>
      <c r="EW1106" s="8"/>
      <c r="EX1106" s="8"/>
      <c r="EY1106" s="8"/>
      <c r="EZ1106" s="8"/>
      <c r="FA1106" s="8"/>
      <c r="FB1106" s="8"/>
      <c r="FC1106" s="8"/>
      <c r="FD1106" s="8"/>
      <c r="FE1106" s="8"/>
      <c r="FF1106" s="8"/>
      <c r="FG1106" s="8"/>
      <c r="FH1106" s="8"/>
      <c r="FI1106" s="8"/>
      <c r="FJ1106" s="8"/>
    </row>
    <row r="1107" spans="1:166" x14ac:dyDescent="0.25">
      <c r="A1107" t="s">
        <v>150</v>
      </c>
      <c r="C1107" s="6">
        <v>40275</v>
      </c>
      <c r="D1107" s="5"/>
      <c r="E1107" s="6"/>
      <c r="F1107" s="14"/>
      <c r="G1107" s="5">
        <v>109</v>
      </c>
      <c r="H1107" t="s">
        <v>117</v>
      </c>
      <c r="I1107" s="7">
        <v>7.1</v>
      </c>
      <c r="J1107">
        <v>750</v>
      </c>
      <c r="K1107" s="5">
        <f t="shared" si="17"/>
        <v>187.79342723004694</v>
      </c>
      <c r="L1107" s="5"/>
      <c r="M1107" s="8"/>
      <c r="N1107" s="8"/>
      <c r="O1107" s="8"/>
      <c r="P1107" s="8"/>
      <c r="Q1107" s="5"/>
      <c r="R1107" s="5"/>
      <c r="S1107" s="5"/>
      <c r="T1107" s="5"/>
      <c r="U1107" s="5"/>
      <c r="V1107" s="5"/>
      <c r="W1107" s="5"/>
      <c r="X1107" s="8"/>
      <c r="Y1107" s="8"/>
      <c r="Z1107" s="8"/>
      <c r="AA1107" s="8"/>
      <c r="AB1107" s="8"/>
      <c r="AC1107" s="5">
        <v>535.85411635830496</v>
      </c>
      <c r="AD1107" s="8"/>
      <c r="AE1107" s="8"/>
      <c r="AF1107" s="8"/>
      <c r="AG1107" s="8"/>
      <c r="AH1107" s="8"/>
      <c r="AI1107" s="8"/>
      <c r="AJ1107" s="5">
        <v>222.35306771159827</v>
      </c>
      <c r="AK1107" s="8">
        <v>3.5447388949478862</v>
      </c>
      <c r="AL1107" s="8"/>
      <c r="AM1107" s="8"/>
      <c r="AN1107" s="8"/>
      <c r="AO1107" s="8"/>
      <c r="AP1107" s="8"/>
      <c r="AQ1107" s="9">
        <f>AK1107/AJ1107</f>
        <v>1.594193833900942E-2</v>
      </c>
      <c r="AR1107" s="8"/>
      <c r="AS1107" s="8"/>
      <c r="AT1107" s="8"/>
      <c r="AU1107" s="5">
        <v>7.481397126254997</v>
      </c>
      <c r="AV1107" s="5"/>
      <c r="AW1107" s="5"/>
      <c r="AX1107" s="5"/>
      <c r="AY1107" s="5">
        <v>295.00317077013904</v>
      </c>
      <c r="AZ1107" s="5"/>
      <c r="BA1107" s="5"/>
      <c r="BB1107" s="5"/>
      <c r="BC1107" s="5"/>
      <c r="BD1107" s="5"/>
      <c r="BE1107" s="5"/>
      <c r="BF1107" s="5">
        <v>1.0408607350096712</v>
      </c>
      <c r="BG1107" s="5">
        <v>12.929943348831689</v>
      </c>
      <c r="BH1107" s="5">
        <v>316.45537198023538</v>
      </c>
      <c r="BI1107" s="8"/>
      <c r="BJ1107" s="5"/>
      <c r="BK1107" s="5">
        <f>AC1107+AJ1107+BH1107</f>
        <v>1074.6625560501386</v>
      </c>
      <c r="BL1107" s="5"/>
      <c r="BM1107" s="8">
        <f>BH1107/BK1107</f>
        <v>0.29446952459509634</v>
      </c>
      <c r="BN1107" s="8"/>
      <c r="BO1107" s="7"/>
      <c r="BP1107" s="5"/>
      <c r="BQ1107" s="5"/>
      <c r="BR1107" s="5"/>
      <c r="BS1107" s="5"/>
      <c r="BT1107" s="7"/>
      <c r="BU1107" s="7"/>
      <c r="BV1107" s="7"/>
      <c r="BW1107" s="7"/>
      <c r="BX1107" s="8">
        <f>AC1107/BK1107</f>
        <v>0.49862546465544166</v>
      </c>
      <c r="BY1107" s="8">
        <f>AJ1107/BK1107</f>
        <v>0.20690501074946202</v>
      </c>
      <c r="BZ1107" s="8">
        <f>BH1107/BK1107</f>
        <v>0.29446952459509634</v>
      </c>
      <c r="CA1107" s="5">
        <v>134.12053877471757</v>
      </c>
      <c r="CB1107" s="5">
        <v>49.465909425152702</v>
      </c>
      <c r="CC1107" s="5">
        <v>73.214983456456551</v>
      </c>
      <c r="CD1107" s="5">
        <v>10.943997924056099</v>
      </c>
      <c r="CE1107" s="5"/>
      <c r="CF1107" s="5"/>
      <c r="CG1107" s="5"/>
      <c r="CH1107" s="5"/>
      <c r="CI1107" s="5">
        <v>0.49564796905222436</v>
      </c>
      <c r="CJ1107" s="5"/>
      <c r="CK1107" s="8"/>
      <c r="CL1107" s="5"/>
      <c r="CM1107" s="5"/>
      <c r="CN1107" s="8"/>
      <c r="CO1107" s="5"/>
      <c r="CP1107" s="5"/>
      <c r="CQ1107" s="5"/>
      <c r="CR1107" s="8"/>
      <c r="CS1107" s="8"/>
      <c r="CT1107" s="8"/>
      <c r="CU1107" s="8"/>
      <c r="CV1107" s="8"/>
      <c r="CW1107" s="8"/>
      <c r="CX1107" s="8"/>
      <c r="CY1107" s="8"/>
      <c r="CZ1107" s="8"/>
      <c r="DA1107" s="8"/>
      <c r="DB1107" s="8"/>
      <c r="DC1107" s="8"/>
      <c r="DD1107" s="8"/>
      <c r="DE1107" s="8"/>
      <c r="DF1107" s="8"/>
      <c r="DG1107" s="8"/>
      <c r="DH1107" s="8"/>
      <c r="DI1107" s="8"/>
      <c r="DJ1107" s="8"/>
      <c r="DK1107" s="8"/>
      <c r="DL1107" s="8"/>
      <c r="DM1107" s="8"/>
      <c r="DN1107" s="8"/>
      <c r="DO1107" s="8"/>
      <c r="DP1107" s="8"/>
      <c r="DQ1107" s="8"/>
      <c r="DR1107" s="8"/>
      <c r="DS1107" s="8"/>
      <c r="DT1107" s="8"/>
      <c r="DU1107" s="8"/>
      <c r="DV1107" s="8"/>
      <c r="DW1107" s="8"/>
      <c r="DX1107" s="8"/>
      <c r="DY1107" s="8"/>
      <c r="DZ1107" s="8"/>
      <c r="EA1107" s="8"/>
      <c r="EB1107" s="8"/>
      <c r="EC1107" s="8"/>
      <c r="ED1107" s="8"/>
      <c r="EE1107" s="8"/>
      <c r="EF1107" s="8"/>
      <c r="EG1107" s="8"/>
      <c r="EH1107" s="8"/>
      <c r="EI1107" s="8"/>
      <c r="EJ1107" s="8"/>
      <c r="EK1107" s="8"/>
      <c r="EL1107" s="8"/>
      <c r="EM1107" s="8"/>
      <c r="EN1107" s="8"/>
      <c r="EO1107" s="8"/>
      <c r="EP1107" s="8"/>
      <c r="EQ1107" s="8"/>
      <c r="ER1107" s="8"/>
      <c r="ES1107" s="8"/>
      <c r="ET1107" s="8"/>
      <c r="EU1107" s="8"/>
      <c r="EV1107" s="8"/>
      <c r="EW1107" s="8"/>
      <c r="EX1107" s="8"/>
      <c r="EY1107" s="8"/>
      <c r="EZ1107" s="8"/>
      <c r="FA1107" s="8"/>
      <c r="FB1107" s="8"/>
      <c r="FC1107" s="8"/>
      <c r="FD1107" s="8"/>
      <c r="FE1107" s="8"/>
      <c r="FF1107" s="8"/>
      <c r="FG1107" s="8"/>
      <c r="FH1107" s="8"/>
      <c r="FI1107" s="8"/>
      <c r="FJ1107" s="8"/>
    </row>
    <row r="1108" spans="1:166" x14ac:dyDescent="0.25">
      <c r="A1108" t="s">
        <v>150</v>
      </c>
      <c r="C1108" s="6">
        <v>40280</v>
      </c>
      <c r="D1108" s="5"/>
      <c r="E1108" s="6"/>
      <c r="G1108" s="5">
        <v>114</v>
      </c>
      <c r="H1108" t="s">
        <v>117</v>
      </c>
      <c r="I1108" s="7">
        <v>7.1</v>
      </c>
      <c r="J1108">
        <v>750</v>
      </c>
      <c r="K1108" s="5">
        <f t="shared" si="17"/>
        <v>187.79342723004694</v>
      </c>
      <c r="L1108" s="5"/>
      <c r="M1108" s="8"/>
      <c r="N1108" s="7">
        <v>27.3</v>
      </c>
      <c r="O1108" s="7"/>
      <c r="P1108" s="7"/>
      <c r="Q1108" s="5"/>
      <c r="R1108" s="5"/>
      <c r="S1108" s="5"/>
      <c r="T1108" s="5"/>
      <c r="U1108" s="5"/>
      <c r="V1108" s="5"/>
      <c r="W1108" s="5"/>
      <c r="X1108" s="8"/>
      <c r="Y1108" s="8"/>
      <c r="Z1108" s="8"/>
      <c r="AA1108" s="8"/>
      <c r="AB1108" s="8"/>
      <c r="AC1108" s="5"/>
      <c r="AD1108" s="8"/>
      <c r="AE1108" s="8"/>
      <c r="AF1108" s="8"/>
      <c r="AG1108" s="8"/>
      <c r="AH1108" s="8"/>
      <c r="AI1108" s="8"/>
      <c r="AJ1108" s="5"/>
      <c r="AK1108" s="8"/>
      <c r="AL1108" s="8"/>
      <c r="AM1108" s="8"/>
      <c r="AN1108" s="8"/>
      <c r="AO1108" s="8"/>
      <c r="AP1108" s="8"/>
      <c r="AQ1108" s="9"/>
      <c r="AR1108" s="8"/>
      <c r="AS1108" s="8"/>
      <c r="AT1108" s="8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8"/>
      <c r="BJ1108" s="5"/>
      <c r="BK1108" s="5"/>
      <c r="BL1108" s="5"/>
      <c r="BM1108" s="8"/>
      <c r="BN1108" s="8"/>
      <c r="BO1108" s="7"/>
      <c r="BP1108" s="5"/>
      <c r="BQ1108" s="5"/>
      <c r="BR1108" s="5"/>
      <c r="BS1108" s="5"/>
      <c r="BT1108" s="7"/>
      <c r="BU1108" s="7"/>
      <c r="BV1108" s="7"/>
      <c r="BW1108" s="7"/>
      <c r="BX1108" s="7"/>
      <c r="BY1108" s="7"/>
      <c r="BZ1108" s="7"/>
      <c r="CA1108" s="5"/>
      <c r="CB1108" s="5"/>
      <c r="CC1108" s="5"/>
      <c r="CD1108" s="5"/>
      <c r="CE1108" s="5"/>
      <c r="CF1108" s="5"/>
      <c r="CG1108" s="5"/>
      <c r="CH1108" s="5"/>
      <c r="CI1108" s="5"/>
      <c r="CJ1108" s="5"/>
      <c r="CK1108" s="8"/>
      <c r="CL1108" s="5"/>
      <c r="CM1108" s="5"/>
      <c r="CN1108" s="8"/>
      <c r="CO1108" s="5"/>
      <c r="CP1108" s="5"/>
      <c r="CQ1108" s="5"/>
      <c r="CR1108" s="8"/>
      <c r="CS1108" s="8"/>
      <c r="CT1108" s="8"/>
      <c r="CU1108" s="8"/>
      <c r="CV1108" s="8"/>
      <c r="CW1108" s="8"/>
      <c r="CX1108" s="8"/>
      <c r="CY1108" s="8"/>
      <c r="CZ1108" s="8"/>
      <c r="DA1108" s="8"/>
      <c r="DB1108" s="8"/>
      <c r="DC1108" s="8"/>
      <c r="DD1108" s="8"/>
      <c r="DE1108" s="8"/>
      <c r="DF1108" s="8"/>
      <c r="DG1108" s="8"/>
      <c r="DH1108" s="8"/>
      <c r="DI1108" s="8"/>
      <c r="DJ1108" s="8"/>
      <c r="DK1108" s="8"/>
      <c r="DL1108" s="8"/>
      <c r="DM1108" s="8"/>
      <c r="DN1108" s="8"/>
      <c r="DO1108" s="8"/>
      <c r="DP1108" s="8"/>
      <c r="DQ1108" s="8"/>
      <c r="DR1108" s="8"/>
      <c r="DS1108" s="8"/>
      <c r="DT1108" s="8"/>
      <c r="DU1108" s="8"/>
      <c r="DV1108" s="8"/>
      <c r="DW1108" s="8"/>
      <c r="DX1108" s="8"/>
      <c r="DY1108" s="8"/>
      <c r="DZ1108" s="8"/>
      <c r="EA1108" s="8"/>
      <c r="EB1108" s="8"/>
      <c r="EC1108" s="8"/>
      <c r="ED1108" s="8"/>
      <c r="EE1108" s="8"/>
      <c r="EF1108" s="8"/>
      <c r="EG1108" s="8"/>
      <c r="EH1108" s="8"/>
      <c r="EI1108" s="8"/>
      <c r="EJ1108" s="8"/>
      <c r="EK1108" s="8"/>
      <c r="EL1108" s="8"/>
      <c r="EM1108" s="8"/>
      <c r="EN1108" s="8"/>
      <c r="EO1108" s="8"/>
      <c r="EP1108" s="8"/>
      <c r="EQ1108" s="8"/>
      <c r="ER1108" s="8"/>
      <c r="ES1108" s="8"/>
      <c r="ET1108" s="8"/>
      <c r="EU1108" s="8"/>
      <c r="EV1108" s="8"/>
      <c r="EW1108" s="8"/>
      <c r="EX1108" s="8"/>
      <c r="EY1108" s="8"/>
      <c r="EZ1108" s="8"/>
      <c r="FA1108" s="8"/>
      <c r="FB1108" s="8"/>
      <c r="FC1108" s="8"/>
      <c r="FD1108" s="8"/>
      <c r="FE1108" s="8"/>
      <c r="FF1108" s="8"/>
      <c r="FG1108" s="8"/>
      <c r="FH1108" s="8"/>
      <c r="FI1108" s="8"/>
      <c r="FJ1108" s="8"/>
    </row>
    <row r="1109" spans="1:166" x14ac:dyDescent="0.25">
      <c r="A1109" t="s">
        <v>150</v>
      </c>
      <c r="C1109" s="6">
        <v>40284</v>
      </c>
      <c r="D1109" s="5"/>
      <c r="E1109" s="6"/>
      <c r="G1109" s="5">
        <v>118</v>
      </c>
      <c r="H1109" t="s">
        <v>117</v>
      </c>
      <c r="I1109" s="7">
        <v>7.1</v>
      </c>
      <c r="J1109">
        <v>750</v>
      </c>
      <c r="K1109" s="5">
        <f t="shared" si="17"/>
        <v>187.79342723004694</v>
      </c>
      <c r="L1109" s="5"/>
      <c r="M1109" s="8"/>
      <c r="N1109" s="8"/>
      <c r="O1109" s="8"/>
      <c r="P1109" s="8"/>
      <c r="Q1109" s="5"/>
      <c r="R1109" s="5"/>
      <c r="S1109" s="5"/>
      <c r="T1109" s="5"/>
      <c r="U1109" s="5"/>
      <c r="V1109" s="5"/>
      <c r="W1109" s="5"/>
      <c r="X1109" s="8"/>
      <c r="Y1109" s="8"/>
      <c r="Z1109" s="8"/>
      <c r="AA1109" s="8"/>
      <c r="AB1109" s="8"/>
      <c r="AC1109" s="5"/>
      <c r="AD1109" s="8"/>
      <c r="AE1109" s="8"/>
      <c r="AF1109" s="8"/>
      <c r="AG1109" s="8"/>
      <c r="AH1109" s="8"/>
      <c r="AI1109" s="8"/>
      <c r="AJ1109" s="5"/>
      <c r="AK1109" s="8"/>
      <c r="AL1109" s="8"/>
      <c r="AM1109" s="8"/>
      <c r="AN1109" s="8"/>
      <c r="AO1109" s="8"/>
      <c r="AP1109" s="8"/>
      <c r="AQ1109" s="9"/>
      <c r="AR1109" s="8"/>
      <c r="AS1109" s="8"/>
      <c r="AT1109" s="8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8"/>
      <c r="BJ1109" s="5"/>
      <c r="BK1109" s="5"/>
      <c r="BL1109" s="5"/>
      <c r="BM1109" s="8"/>
      <c r="BN1109" s="8"/>
      <c r="BO1109" s="7"/>
      <c r="BP1109" s="5"/>
      <c r="BQ1109" s="5"/>
      <c r="BR1109" s="5"/>
      <c r="BS1109" s="5"/>
      <c r="BT1109" s="7"/>
      <c r="BU1109" s="7"/>
      <c r="BV1109" s="7"/>
      <c r="BW1109" s="7"/>
      <c r="BX1109" s="7"/>
      <c r="BY1109" s="7"/>
      <c r="BZ1109" s="7"/>
      <c r="CA1109" s="5"/>
      <c r="CB1109" s="5"/>
      <c r="CC1109" s="5"/>
      <c r="CD1109" s="5"/>
      <c r="CE1109" s="5"/>
      <c r="CF1109" s="5"/>
      <c r="CG1109" s="5"/>
      <c r="CH1109" s="5"/>
      <c r="CI1109" s="5"/>
      <c r="CJ1109" s="5">
        <v>5.2710292798032503</v>
      </c>
      <c r="CK1109" s="8">
        <v>3.7166666666666663</v>
      </c>
      <c r="CL1109" s="5"/>
      <c r="CM1109" s="5"/>
      <c r="CN1109" s="8"/>
      <c r="CO1109" s="5"/>
      <c r="CP1109" s="5"/>
      <c r="CQ1109" s="5"/>
      <c r="CR1109" s="8"/>
      <c r="CS1109" s="8"/>
      <c r="CT1109" s="8"/>
      <c r="CU1109" s="8"/>
      <c r="CV1109" s="8"/>
      <c r="CW1109" s="8"/>
      <c r="CX1109" s="8"/>
      <c r="CY1109" s="8"/>
      <c r="CZ1109" s="8"/>
      <c r="DA1109" s="8"/>
      <c r="DB1109" s="8"/>
      <c r="DC1109" s="8"/>
      <c r="DD1109" s="8"/>
      <c r="DE1109" s="8"/>
      <c r="DF1109" s="8"/>
      <c r="DG1109" s="8"/>
      <c r="DH1109" s="8"/>
      <c r="DI1109" s="8"/>
      <c r="DJ1109" s="8"/>
      <c r="DK1109" s="8"/>
      <c r="DL1109" s="8"/>
      <c r="DM1109" s="8"/>
      <c r="DN1109" s="8"/>
      <c r="DO1109" s="8"/>
      <c r="DP1109" s="8"/>
      <c r="DQ1109" s="8"/>
      <c r="DR1109" s="8"/>
      <c r="DS1109" s="8"/>
      <c r="DT1109" s="8"/>
      <c r="DU1109" s="8"/>
      <c r="DV1109" s="8"/>
      <c r="DW1109" s="8"/>
      <c r="DX1109" s="8"/>
      <c r="DY1109" s="8"/>
      <c r="DZ1109" s="8"/>
      <c r="EA1109" s="8"/>
      <c r="EB1109" s="8"/>
      <c r="EC1109" s="8"/>
      <c r="ED1109" s="8"/>
      <c r="EE1109" s="8"/>
      <c r="EF1109" s="8"/>
      <c r="EG1109" s="8"/>
      <c r="EH1109" s="8"/>
      <c r="EI1109" s="8"/>
      <c r="EJ1109" s="8"/>
      <c r="EK1109" s="8"/>
      <c r="EL1109" s="8"/>
      <c r="EM1109" s="8"/>
      <c r="EN1109" s="8"/>
      <c r="EO1109" s="8"/>
      <c r="EP1109" s="8"/>
      <c r="EQ1109" s="8"/>
      <c r="ER1109" s="8"/>
      <c r="ES1109" s="8"/>
      <c r="ET1109" s="8"/>
      <c r="EU1109" s="8"/>
      <c r="EV1109" s="8"/>
      <c r="EW1109" s="8"/>
      <c r="EX1109" s="8"/>
      <c r="EY1109" s="8"/>
      <c r="EZ1109" s="8"/>
      <c r="FA1109" s="8"/>
      <c r="FB1109" s="8"/>
      <c r="FC1109" s="8"/>
      <c r="FD1109" s="8"/>
      <c r="FE1109" s="8"/>
      <c r="FF1109" s="8"/>
      <c r="FG1109" s="8"/>
      <c r="FH1109" s="8"/>
      <c r="FI1109" s="8"/>
      <c r="FJ1109" s="8"/>
    </row>
    <row r="1110" spans="1:166" x14ac:dyDescent="0.25">
      <c r="A1110" t="s">
        <v>150</v>
      </c>
      <c r="C1110" s="6">
        <v>40290</v>
      </c>
      <c r="D1110" s="5"/>
      <c r="E1110" s="6"/>
      <c r="G1110" s="5">
        <v>124</v>
      </c>
      <c r="H1110" t="s">
        <v>117</v>
      </c>
      <c r="I1110" s="7">
        <v>7.1</v>
      </c>
      <c r="J1110">
        <v>750</v>
      </c>
      <c r="K1110" s="5">
        <f t="shared" si="17"/>
        <v>187.79342723004694</v>
      </c>
      <c r="L1110" s="5"/>
      <c r="M1110" s="8"/>
      <c r="N1110" s="8"/>
      <c r="O1110" s="8"/>
      <c r="P1110" s="8"/>
      <c r="Q1110" s="5"/>
      <c r="R1110" s="5"/>
      <c r="S1110" s="5"/>
      <c r="T1110" s="5"/>
      <c r="U1110" s="5"/>
      <c r="V1110" s="5"/>
      <c r="W1110" s="5"/>
      <c r="X1110" s="8"/>
      <c r="Y1110" s="8"/>
      <c r="Z1110" s="8"/>
      <c r="AA1110" s="8"/>
      <c r="AB1110" s="8"/>
      <c r="AC1110" s="5"/>
      <c r="AD1110" s="8"/>
      <c r="AE1110" s="8"/>
      <c r="AF1110" s="8"/>
      <c r="AG1110" s="8"/>
      <c r="AH1110" s="8"/>
      <c r="AI1110" s="8"/>
      <c r="AJ1110" s="5"/>
      <c r="AK1110" s="8"/>
      <c r="AL1110" s="8"/>
      <c r="AM1110" s="8"/>
      <c r="AN1110" s="8"/>
      <c r="AO1110" s="8"/>
      <c r="AP1110" s="8"/>
      <c r="AQ1110" s="9"/>
      <c r="AR1110" s="8"/>
      <c r="AS1110" s="8"/>
      <c r="AT1110" s="8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8"/>
      <c r="BJ1110" s="5"/>
      <c r="BK1110" s="5"/>
      <c r="BL1110" s="5"/>
      <c r="BM1110" s="8"/>
      <c r="BN1110" s="8"/>
      <c r="BO1110" s="7"/>
      <c r="BP1110" s="5"/>
      <c r="BQ1110" s="5"/>
      <c r="BR1110" s="5"/>
      <c r="BS1110" s="5"/>
      <c r="BT1110" s="7"/>
      <c r="BU1110" s="7"/>
      <c r="BV1110" s="7"/>
      <c r="BW1110" s="7"/>
      <c r="BX1110" s="7"/>
      <c r="BY1110" s="7"/>
      <c r="BZ1110" s="7"/>
      <c r="CA1110" s="5"/>
      <c r="CB1110" s="5"/>
      <c r="CC1110" s="5"/>
      <c r="CD1110" s="5"/>
      <c r="CE1110" s="5"/>
      <c r="CF1110" s="5"/>
      <c r="CG1110" s="5"/>
      <c r="CH1110" s="5"/>
      <c r="CI1110" s="5"/>
      <c r="CJ1110" s="5">
        <v>6.2713948619096671</v>
      </c>
      <c r="CK1110" s="8">
        <v>5.8</v>
      </c>
      <c r="CL1110" s="5"/>
      <c r="CM1110" s="5"/>
      <c r="CN1110" s="8"/>
      <c r="CO1110" s="5"/>
      <c r="CP1110" s="5"/>
      <c r="CQ1110" s="5"/>
      <c r="CR1110" s="8"/>
      <c r="CS1110" s="8"/>
      <c r="CT1110" s="8"/>
      <c r="CU1110" s="8"/>
      <c r="CV1110" s="8"/>
      <c r="CW1110" s="8"/>
      <c r="CX1110" s="8"/>
      <c r="CY1110" s="8"/>
      <c r="CZ1110" s="8"/>
      <c r="DA1110" s="8"/>
      <c r="DB1110" s="8"/>
      <c r="DC1110" s="8"/>
      <c r="DD1110" s="8"/>
      <c r="DE1110" s="8"/>
      <c r="DF1110" s="8"/>
      <c r="DG1110" s="8"/>
      <c r="DH1110" s="8"/>
      <c r="DI1110" s="8"/>
      <c r="DJ1110" s="8"/>
      <c r="DK1110" s="8"/>
      <c r="DL1110" s="8"/>
      <c r="DM1110" s="8"/>
      <c r="DN1110" s="8"/>
      <c r="DO1110" s="8"/>
      <c r="DP1110" s="8"/>
      <c r="DQ1110" s="8"/>
      <c r="DR1110" s="8"/>
      <c r="DS1110" s="8"/>
      <c r="DT1110" s="8"/>
      <c r="DU1110" s="8"/>
      <c r="DV1110" s="8"/>
      <c r="DW1110" s="8"/>
      <c r="DX1110" s="8"/>
      <c r="DY1110" s="8"/>
      <c r="DZ1110" s="8"/>
      <c r="EA1110" s="8"/>
      <c r="EB1110" s="8"/>
      <c r="EC1110" s="8"/>
      <c r="ED1110" s="8"/>
      <c r="EE1110" s="8"/>
      <c r="EF1110" s="8"/>
      <c r="EG1110" s="8"/>
      <c r="EH1110" s="8"/>
      <c r="EI1110" s="8"/>
      <c r="EJ1110" s="8"/>
      <c r="EK1110" s="8"/>
      <c r="EL1110" s="8"/>
      <c r="EM1110" s="8"/>
      <c r="EN1110" s="8"/>
      <c r="EO1110" s="8"/>
      <c r="EP1110" s="8"/>
      <c r="EQ1110" s="8"/>
      <c r="ER1110" s="8"/>
      <c r="ES1110" s="8"/>
      <c r="ET1110" s="8"/>
      <c r="EU1110" s="8"/>
      <c r="EV1110" s="8"/>
      <c r="EW1110" s="8"/>
      <c r="EX1110" s="8"/>
      <c r="EY1110" s="8"/>
      <c r="EZ1110" s="8"/>
      <c r="FA1110" s="8"/>
      <c r="FB1110" s="8"/>
      <c r="FC1110" s="8"/>
      <c r="FD1110" s="8"/>
      <c r="FE1110" s="8"/>
      <c r="FF1110" s="8"/>
      <c r="FG1110" s="8"/>
      <c r="FH1110" s="8"/>
      <c r="FI1110" s="8"/>
      <c r="FJ1110" s="8"/>
    </row>
    <row r="1111" spans="1:166" x14ac:dyDescent="0.25">
      <c r="A1111" t="s">
        <v>150</v>
      </c>
      <c r="C1111" s="6">
        <v>40291</v>
      </c>
      <c r="D1111" s="5">
        <v>9</v>
      </c>
      <c r="E1111" s="6" t="s">
        <v>207</v>
      </c>
      <c r="F1111" t="s">
        <v>15</v>
      </c>
      <c r="G1111" s="5">
        <v>125</v>
      </c>
      <c r="H1111" t="s">
        <v>117</v>
      </c>
      <c r="I1111" s="7">
        <v>7.1</v>
      </c>
      <c r="J1111">
        <v>750</v>
      </c>
      <c r="K1111" s="5">
        <f t="shared" si="17"/>
        <v>187.79342723004694</v>
      </c>
      <c r="L1111" s="5"/>
      <c r="M1111" s="8"/>
      <c r="N1111" s="8"/>
      <c r="O1111" s="8"/>
      <c r="P1111" s="8"/>
      <c r="Q1111" s="5"/>
      <c r="R1111" s="5"/>
      <c r="S1111" s="5"/>
      <c r="T1111" s="5"/>
      <c r="U1111" s="5"/>
      <c r="V1111" s="5">
        <v>125</v>
      </c>
      <c r="W1111" s="5"/>
      <c r="X1111" s="8"/>
      <c r="Y1111" s="8"/>
      <c r="Z1111" s="8"/>
      <c r="AA1111" s="8"/>
      <c r="AB1111" s="8"/>
      <c r="AC1111" s="5"/>
      <c r="AD1111" s="8"/>
      <c r="AE1111" s="8"/>
      <c r="AF1111" s="8"/>
      <c r="AG1111" s="8"/>
      <c r="AH1111" s="8"/>
      <c r="AI1111" s="8"/>
      <c r="AJ1111" s="5"/>
      <c r="AK1111" s="8"/>
      <c r="AL1111" s="8"/>
      <c r="AM1111" s="8"/>
      <c r="AN1111" s="8"/>
      <c r="AO1111" s="8"/>
      <c r="AP1111" s="8"/>
      <c r="AQ1111" s="9"/>
      <c r="AR1111" s="8"/>
      <c r="AS1111" s="8"/>
      <c r="AT1111" s="8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8"/>
      <c r="BJ1111" s="5"/>
      <c r="BK1111" s="5"/>
      <c r="BL1111" s="5"/>
      <c r="BM1111" s="8"/>
      <c r="BN1111" s="8"/>
      <c r="BO1111" s="7"/>
      <c r="BP1111" s="5"/>
      <c r="BQ1111" s="5"/>
      <c r="BR1111" s="5"/>
      <c r="BS1111" s="5"/>
      <c r="BT1111" s="7"/>
      <c r="BU1111" s="7"/>
      <c r="BV1111" s="7"/>
      <c r="BW1111" s="7"/>
      <c r="BX1111" s="7"/>
      <c r="BY1111" s="7"/>
      <c r="BZ1111" s="7"/>
      <c r="CA1111" s="5"/>
      <c r="CB1111" s="5"/>
      <c r="CC1111" s="5"/>
      <c r="CD1111" s="5"/>
      <c r="CE1111" s="5"/>
      <c r="CF1111" s="5"/>
      <c r="CG1111" s="5"/>
      <c r="CH1111" s="5"/>
      <c r="CI1111" s="5"/>
      <c r="CJ1111" s="5"/>
      <c r="CK1111" s="8"/>
      <c r="CL1111" s="5"/>
      <c r="CM1111" s="5"/>
      <c r="CN1111" s="8"/>
      <c r="CO1111" s="5"/>
      <c r="CP1111" s="5"/>
      <c r="CQ1111" s="5"/>
      <c r="CR1111" s="8"/>
      <c r="CS1111" s="8"/>
      <c r="CT1111" s="8"/>
      <c r="CU1111" s="8"/>
      <c r="CV1111" s="8"/>
      <c r="CW1111" s="8"/>
      <c r="CX1111" s="8"/>
      <c r="CY1111" s="8"/>
      <c r="CZ1111" s="8"/>
      <c r="DA1111" s="8"/>
      <c r="DB1111" s="8"/>
      <c r="DC1111" s="8"/>
      <c r="DD1111" s="8"/>
      <c r="DE1111" s="8"/>
      <c r="DF1111" s="8"/>
      <c r="DG1111" s="8"/>
      <c r="DH1111" s="8"/>
      <c r="DI1111" s="8"/>
      <c r="DJ1111" s="8"/>
      <c r="DK1111" s="8"/>
      <c r="DL1111" s="8"/>
      <c r="DM1111" s="8"/>
      <c r="DN1111" s="8"/>
      <c r="DO1111" s="8"/>
      <c r="DP1111" s="8"/>
      <c r="DQ1111" s="8"/>
      <c r="DR1111" s="8"/>
      <c r="DS1111" s="8"/>
      <c r="DT1111" s="8"/>
      <c r="DU1111" s="8"/>
      <c r="DV1111" s="8"/>
      <c r="DW1111" s="8"/>
      <c r="DX1111" s="8"/>
      <c r="DY1111" s="8"/>
      <c r="DZ1111" s="8"/>
      <c r="EA1111" s="8"/>
      <c r="EB1111" s="8"/>
      <c r="EC1111" s="8"/>
      <c r="ED1111" s="8"/>
      <c r="EE1111" s="8"/>
      <c r="EF1111" s="8"/>
      <c r="EG1111" s="8"/>
      <c r="EH1111" s="8"/>
      <c r="EI1111" s="8"/>
      <c r="EJ1111" s="8"/>
      <c r="EK1111" s="8"/>
      <c r="EL1111" s="8"/>
      <c r="EM1111" s="8"/>
      <c r="EN1111" s="8"/>
      <c r="EO1111" s="8"/>
      <c r="EP1111" s="8"/>
      <c r="EQ1111" s="8"/>
      <c r="ER1111" s="8"/>
      <c r="ES1111" s="8"/>
      <c r="ET1111" s="8"/>
      <c r="EU1111" s="8"/>
      <c r="EV1111" s="8"/>
      <c r="EW1111" s="8"/>
      <c r="EX1111" s="8"/>
      <c r="EY1111" s="8"/>
      <c r="EZ1111" s="8"/>
      <c r="FA1111" s="8"/>
      <c r="FB1111" s="8"/>
      <c r="FC1111" s="8"/>
      <c r="FD1111" s="8"/>
      <c r="FE1111" s="8"/>
      <c r="FF1111" s="8"/>
      <c r="FG1111" s="8"/>
      <c r="FH1111" s="8"/>
      <c r="FI1111" s="8"/>
      <c r="FJ1111" s="8"/>
    </row>
    <row r="1112" spans="1:166" x14ac:dyDescent="0.25">
      <c r="A1112" t="s">
        <v>150</v>
      </c>
      <c r="C1112" s="6">
        <v>40298</v>
      </c>
      <c r="D1112" s="5"/>
      <c r="E1112" s="6"/>
      <c r="G1112" s="5">
        <v>132</v>
      </c>
      <c r="H1112" t="s">
        <v>117</v>
      </c>
      <c r="I1112" s="7">
        <v>7.1</v>
      </c>
      <c r="J1112">
        <v>750</v>
      </c>
      <c r="K1112" s="5">
        <f t="shared" si="17"/>
        <v>187.79342723004694</v>
      </c>
      <c r="L1112" s="5"/>
      <c r="M1112" s="8"/>
      <c r="N1112" s="8"/>
      <c r="O1112" s="8"/>
      <c r="P1112" s="8"/>
      <c r="Q1112" s="5"/>
      <c r="R1112" s="5"/>
      <c r="S1112" s="5"/>
      <c r="T1112" s="5"/>
      <c r="U1112" s="5"/>
      <c r="V1112" s="5"/>
      <c r="W1112" s="5"/>
      <c r="X1112" s="8"/>
      <c r="Y1112" s="8"/>
      <c r="Z1112" s="8"/>
      <c r="AA1112" s="8"/>
      <c r="AB1112" s="8"/>
      <c r="AC1112" s="5"/>
      <c r="AD1112" s="8"/>
      <c r="AE1112" s="8"/>
      <c r="AF1112" s="8"/>
      <c r="AG1112" s="8"/>
      <c r="AH1112" s="8"/>
      <c r="AI1112" s="8"/>
      <c r="AJ1112" s="5"/>
      <c r="AK1112" s="8"/>
      <c r="AL1112" s="8"/>
      <c r="AM1112" s="8"/>
      <c r="AN1112" s="8"/>
      <c r="AO1112" s="8"/>
      <c r="AP1112" s="8"/>
      <c r="AQ1112" s="9"/>
      <c r="AR1112" s="8"/>
      <c r="AS1112" s="8"/>
      <c r="AT1112" s="8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8"/>
      <c r="BJ1112" s="5"/>
      <c r="BK1112" s="5"/>
      <c r="BL1112" s="5"/>
      <c r="BM1112" s="8"/>
      <c r="BN1112" s="8"/>
      <c r="BO1112" s="7"/>
      <c r="BP1112" s="5"/>
      <c r="BQ1112" s="5"/>
      <c r="BR1112" s="5"/>
      <c r="BS1112" s="5"/>
      <c r="BT1112" s="7"/>
      <c r="BU1112" s="7"/>
      <c r="BV1112" s="7"/>
      <c r="BW1112" s="7"/>
      <c r="BX1112" s="7"/>
      <c r="BY1112" s="7"/>
      <c r="BZ1112" s="7"/>
      <c r="CA1112" s="5"/>
      <c r="CB1112" s="5"/>
      <c r="CC1112" s="5"/>
      <c r="CD1112" s="5"/>
      <c r="CE1112" s="5"/>
      <c r="CF1112" s="5"/>
      <c r="CG1112" s="5"/>
      <c r="CH1112" s="5"/>
      <c r="CI1112" s="5"/>
      <c r="CJ1112" s="5">
        <v>27.724417561235004</v>
      </c>
      <c r="CK1112" s="8">
        <v>5.5867011944125782</v>
      </c>
      <c r="CL1112" s="5"/>
      <c r="CM1112" s="5"/>
      <c r="CN1112" s="8"/>
      <c r="CO1112" s="5"/>
      <c r="CP1112" s="5"/>
      <c r="CQ1112" s="5"/>
      <c r="CR1112" s="8"/>
      <c r="CS1112" s="8"/>
      <c r="CT1112" s="8"/>
      <c r="CU1112" s="8"/>
      <c r="CV1112" s="8"/>
      <c r="CW1112" s="8"/>
      <c r="CX1112" s="8"/>
      <c r="CY1112" s="8"/>
      <c r="CZ1112" s="8"/>
      <c r="DA1112" s="8"/>
      <c r="DB1112" s="8"/>
      <c r="DC1112" s="8"/>
      <c r="DD1112" s="8"/>
      <c r="DE1112" s="8"/>
      <c r="DF1112" s="8"/>
      <c r="DG1112" s="8"/>
      <c r="DH1112" s="8"/>
      <c r="DI1112" s="8"/>
      <c r="DJ1112" s="8"/>
      <c r="DK1112" s="8"/>
      <c r="DL1112" s="8"/>
      <c r="DM1112" s="8"/>
      <c r="DN1112" s="8"/>
      <c r="DO1112" s="8"/>
      <c r="DP1112" s="8"/>
      <c r="DQ1112" s="8"/>
      <c r="DR1112" s="8"/>
      <c r="DS1112" s="8"/>
      <c r="DT1112" s="8"/>
      <c r="DU1112" s="8"/>
      <c r="DV1112" s="8"/>
      <c r="DW1112" s="8"/>
      <c r="DX1112" s="8"/>
      <c r="DY1112" s="8"/>
      <c r="DZ1112" s="8"/>
      <c r="EA1112" s="8"/>
      <c r="EB1112" s="8"/>
      <c r="EC1112" s="8"/>
      <c r="ED1112" s="8"/>
      <c r="EE1112" s="8"/>
      <c r="EF1112" s="8"/>
      <c r="EG1112" s="8"/>
      <c r="EH1112" s="8"/>
      <c r="EI1112" s="8"/>
      <c r="EJ1112" s="8"/>
      <c r="EK1112" s="8"/>
      <c r="EL1112" s="8"/>
      <c r="EM1112" s="8"/>
      <c r="EN1112" s="8"/>
      <c r="EO1112" s="8"/>
      <c r="EP1112" s="8"/>
      <c r="EQ1112" s="8"/>
      <c r="ER1112" s="8"/>
      <c r="ES1112" s="8"/>
      <c r="ET1112" s="8"/>
      <c r="EU1112" s="8"/>
      <c r="EV1112" s="8"/>
      <c r="EW1112" s="8"/>
      <c r="EX1112" s="8"/>
      <c r="EY1112" s="8"/>
      <c r="EZ1112" s="8"/>
      <c r="FA1112" s="8"/>
      <c r="FB1112" s="8"/>
      <c r="FC1112" s="8"/>
      <c r="FD1112" s="8"/>
      <c r="FE1112" s="8"/>
      <c r="FF1112" s="8"/>
      <c r="FG1112" s="8"/>
      <c r="FH1112" s="8"/>
      <c r="FI1112" s="8"/>
      <c r="FJ1112" s="8"/>
    </row>
    <row r="1113" spans="1:166" x14ac:dyDescent="0.25">
      <c r="A1113" t="s">
        <v>150</v>
      </c>
      <c r="C1113" s="6">
        <v>40302</v>
      </c>
      <c r="D1113" s="5"/>
      <c r="E1113" s="6"/>
      <c r="F1113" s="14"/>
      <c r="G1113" s="5">
        <v>136</v>
      </c>
      <c r="H1113" t="s">
        <v>117</v>
      </c>
      <c r="I1113" s="7">
        <v>7.1</v>
      </c>
      <c r="J1113">
        <v>750</v>
      </c>
      <c r="K1113" s="5">
        <f t="shared" si="17"/>
        <v>187.79342723004694</v>
      </c>
      <c r="L1113" s="5"/>
      <c r="M1113" s="8"/>
      <c r="N1113" s="8"/>
      <c r="O1113" s="8"/>
      <c r="P1113" s="8"/>
      <c r="Q1113" s="5"/>
      <c r="R1113" s="5"/>
      <c r="S1113" s="5"/>
      <c r="T1113" s="5"/>
      <c r="U1113" s="5"/>
      <c r="V1113" s="5"/>
      <c r="W1113" s="5"/>
      <c r="X1113" s="8"/>
      <c r="Y1113" s="8"/>
      <c r="Z1113" s="8"/>
      <c r="AA1113" s="8"/>
      <c r="AB1113" s="8"/>
      <c r="AC1113" s="5">
        <v>621.69135780719307</v>
      </c>
      <c r="AD1113" s="8"/>
      <c r="AE1113" s="8"/>
      <c r="AF1113" s="8"/>
      <c r="AG1113" s="8"/>
      <c r="AH1113" s="8"/>
      <c r="AI1113" s="8"/>
      <c r="AJ1113" s="5">
        <v>218.47937413813543</v>
      </c>
      <c r="AK1113" s="8"/>
      <c r="AL1113" s="8"/>
      <c r="AM1113" s="8"/>
      <c r="AN1113" s="8"/>
      <c r="AO1113" s="8"/>
      <c r="AP1113" s="8"/>
      <c r="AQ1113" s="9"/>
      <c r="AR1113" s="8"/>
      <c r="AS1113" s="8"/>
      <c r="AT1113" s="8"/>
      <c r="AU1113" s="5">
        <v>0</v>
      </c>
      <c r="AV1113" s="5"/>
      <c r="AW1113" s="5"/>
      <c r="AX1113" s="5"/>
      <c r="AY1113" s="5">
        <v>318.75773383610101</v>
      </c>
      <c r="AZ1113" s="5"/>
      <c r="BA1113" s="5"/>
      <c r="BB1113" s="5"/>
      <c r="BC1113" s="5"/>
      <c r="BD1113" s="5"/>
      <c r="BE1113" s="5"/>
      <c r="BF1113" s="5">
        <v>18.106462107095947</v>
      </c>
      <c r="BG1113" s="5">
        <v>262.31490946450998</v>
      </c>
      <c r="BH1113" s="5">
        <v>599.17910540770697</v>
      </c>
      <c r="BI1113" s="8"/>
      <c r="BJ1113" s="5"/>
      <c r="BK1113" s="5">
        <f>AC1113+AJ1113+BH1113</f>
        <v>1439.3498373530356</v>
      </c>
      <c r="BL1113" s="5"/>
      <c r="BM1113" s="8">
        <f>BH1113/BK1113</f>
        <v>0.41628455421900584</v>
      </c>
      <c r="BN1113" s="8"/>
      <c r="BO1113" s="7"/>
      <c r="BP1113" s="5"/>
      <c r="BQ1113" s="5"/>
      <c r="BR1113" s="5"/>
      <c r="BS1113" s="5"/>
      <c r="BT1113" s="7"/>
      <c r="BU1113" s="7"/>
      <c r="BV1113" s="7"/>
      <c r="BW1113" s="7"/>
      <c r="BX1113" s="8">
        <f>AC1113/BK1113</f>
        <v>0.43192512457602628</v>
      </c>
      <c r="BY1113" s="8">
        <f>AJ1113/BK1113</f>
        <v>0.1517903212049678</v>
      </c>
      <c r="BZ1113" s="8">
        <f>BH1113/BK1113</f>
        <v>0.41628455421900584</v>
      </c>
      <c r="CA1113" s="5">
        <v>83.515520085709028</v>
      </c>
      <c r="CB1113" s="5">
        <v>0</v>
      </c>
      <c r="CC1113" s="5">
        <v>40.761696192032744</v>
      </c>
      <c r="CD1113" s="5">
        <v>40.764102783006393</v>
      </c>
      <c r="CE1113" s="5"/>
      <c r="CF1113" s="5"/>
      <c r="CG1113" s="5"/>
      <c r="CH1113" s="5"/>
      <c r="CI1113" s="5">
        <v>1.9897211106698842</v>
      </c>
      <c r="CJ1113" s="5"/>
      <c r="CK1113" s="8"/>
      <c r="CL1113" s="5"/>
      <c r="CM1113" s="5"/>
      <c r="CN1113" s="8"/>
      <c r="CO1113" s="5"/>
      <c r="CP1113" s="5"/>
      <c r="CQ1113" s="5"/>
      <c r="CR1113" s="8"/>
      <c r="CS1113" s="8"/>
      <c r="CT1113" s="8"/>
      <c r="CU1113" s="8"/>
      <c r="CV1113" s="8"/>
      <c r="CW1113" s="8"/>
      <c r="CX1113" s="8"/>
      <c r="CY1113" s="8"/>
      <c r="CZ1113" s="8"/>
      <c r="DA1113" s="8"/>
      <c r="DB1113" s="8"/>
      <c r="DC1113" s="8"/>
      <c r="DD1113" s="8"/>
      <c r="DE1113" s="8"/>
      <c r="DF1113" s="8"/>
      <c r="DG1113" s="8"/>
      <c r="DH1113" s="8"/>
      <c r="DI1113" s="8"/>
      <c r="DJ1113" s="8"/>
      <c r="DK1113" s="8"/>
      <c r="DL1113" s="8"/>
      <c r="DM1113" s="8"/>
      <c r="DN1113" s="8"/>
      <c r="DO1113" s="8"/>
      <c r="DP1113" s="8"/>
      <c r="DQ1113" s="8"/>
      <c r="DR1113" s="8"/>
      <c r="DS1113" s="8"/>
      <c r="DT1113" s="8"/>
      <c r="DU1113" s="8"/>
      <c r="DV1113" s="8"/>
      <c r="DW1113" s="8"/>
      <c r="DX1113" s="8"/>
      <c r="DY1113" s="8"/>
      <c r="DZ1113" s="8"/>
      <c r="EA1113" s="8"/>
      <c r="EB1113" s="8"/>
      <c r="EC1113" s="8"/>
      <c r="ED1113" s="8"/>
      <c r="EE1113" s="8"/>
      <c r="EF1113" s="8"/>
      <c r="EG1113" s="8"/>
      <c r="EH1113" s="8"/>
      <c r="EI1113" s="8"/>
      <c r="EJ1113" s="8"/>
      <c r="EK1113" s="8"/>
      <c r="EL1113" s="8"/>
      <c r="EM1113" s="8"/>
      <c r="EN1113" s="8"/>
      <c r="EO1113" s="8"/>
      <c r="EP1113" s="8"/>
      <c r="EQ1113" s="8"/>
      <c r="ER1113" s="8"/>
      <c r="ES1113" s="8"/>
      <c r="ET1113" s="8"/>
      <c r="EU1113" s="8"/>
      <c r="EV1113" s="8"/>
      <c r="EW1113" s="8"/>
      <c r="EX1113" s="8"/>
      <c r="EY1113" s="8"/>
      <c r="EZ1113" s="8"/>
      <c r="FA1113" s="8"/>
      <c r="FB1113" s="8"/>
      <c r="FC1113" s="8"/>
      <c r="FD1113" s="8"/>
      <c r="FE1113" s="8"/>
      <c r="FF1113" s="8"/>
      <c r="FG1113" s="8"/>
      <c r="FH1113" s="8"/>
      <c r="FI1113" s="8"/>
      <c r="FJ1113" s="8"/>
    </row>
    <row r="1114" spans="1:166" x14ac:dyDescent="0.25">
      <c r="A1114" t="s">
        <v>150</v>
      </c>
      <c r="C1114" s="6">
        <v>40305</v>
      </c>
      <c r="D1114" s="5"/>
      <c r="E1114" s="6"/>
      <c r="G1114" s="5">
        <v>139</v>
      </c>
      <c r="H1114" t="s">
        <v>117</v>
      </c>
      <c r="I1114" s="7">
        <v>7.1</v>
      </c>
      <c r="J1114">
        <v>750</v>
      </c>
      <c r="K1114" s="5">
        <f t="shared" si="17"/>
        <v>187.79342723004694</v>
      </c>
      <c r="L1114" s="5"/>
      <c r="M1114" s="8"/>
      <c r="N1114" s="8"/>
      <c r="O1114" s="8"/>
      <c r="P1114" s="8"/>
      <c r="Q1114" s="5"/>
      <c r="R1114" s="5"/>
      <c r="S1114" s="5"/>
      <c r="T1114" s="5"/>
      <c r="U1114" s="5"/>
      <c r="V1114" s="5"/>
      <c r="W1114" s="5"/>
      <c r="X1114" s="8"/>
      <c r="Y1114" s="8"/>
      <c r="Z1114" s="8"/>
      <c r="AA1114" s="8"/>
      <c r="AB1114" s="8"/>
      <c r="AC1114" s="5"/>
      <c r="AD1114" s="8"/>
      <c r="AE1114" s="8"/>
      <c r="AF1114" s="8"/>
      <c r="AG1114" s="8"/>
      <c r="AH1114" s="8"/>
      <c r="AI1114" s="8"/>
      <c r="AJ1114" s="5"/>
      <c r="AK1114" s="8"/>
      <c r="AL1114" s="8"/>
      <c r="AM1114" s="8"/>
      <c r="AN1114" s="8"/>
      <c r="AO1114" s="8"/>
      <c r="AP1114" s="8"/>
      <c r="AQ1114" s="9"/>
      <c r="AR1114" s="8"/>
      <c r="AS1114" s="8"/>
      <c r="AT1114" s="8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8"/>
      <c r="BJ1114" s="5"/>
      <c r="BK1114" s="5"/>
      <c r="BL1114" s="5"/>
      <c r="BM1114" s="8"/>
      <c r="BN1114" s="8"/>
      <c r="BO1114" s="7"/>
      <c r="BP1114" s="5"/>
      <c r="BQ1114" s="5"/>
      <c r="BR1114" s="5"/>
      <c r="BS1114" s="5"/>
      <c r="BT1114" s="7"/>
      <c r="BU1114" s="7"/>
      <c r="BV1114" s="7"/>
      <c r="BW1114" s="7"/>
      <c r="BX1114" s="7"/>
      <c r="BY1114" s="7"/>
      <c r="BZ1114" s="7"/>
      <c r="CA1114" s="5"/>
      <c r="CB1114" s="5"/>
      <c r="CC1114" s="5"/>
      <c r="CD1114" s="5"/>
      <c r="CE1114" s="5"/>
      <c r="CF1114" s="5"/>
      <c r="CG1114" s="5"/>
      <c r="CH1114" s="5"/>
      <c r="CI1114" s="5"/>
      <c r="CJ1114" s="5">
        <v>63.272292199807225</v>
      </c>
      <c r="CK1114" s="8">
        <v>5.0630416108281961</v>
      </c>
      <c r="CL1114" s="5"/>
      <c r="CM1114" s="5"/>
      <c r="CN1114" s="8"/>
      <c r="CO1114" s="5"/>
      <c r="CP1114" s="5"/>
      <c r="CQ1114" s="5"/>
      <c r="CR1114" s="8"/>
      <c r="CS1114" s="8"/>
      <c r="CT1114" s="8"/>
      <c r="CU1114" s="8"/>
      <c r="CV1114" s="8"/>
      <c r="CW1114" s="8"/>
      <c r="CX1114" s="8"/>
      <c r="CY1114" s="8"/>
      <c r="CZ1114" s="8"/>
      <c r="DA1114" s="8"/>
      <c r="DB1114" s="8"/>
      <c r="DC1114" s="8"/>
      <c r="DD1114" s="8"/>
      <c r="DE1114" s="8"/>
      <c r="DF1114" s="8"/>
      <c r="DG1114" s="8"/>
      <c r="DH1114" s="8"/>
      <c r="DI1114" s="8"/>
      <c r="DJ1114" s="8"/>
      <c r="DK1114" s="8"/>
      <c r="DL1114" s="8"/>
      <c r="DM1114" s="8"/>
      <c r="DN1114" s="8"/>
      <c r="DO1114" s="8"/>
      <c r="DP1114" s="8"/>
      <c r="DQ1114" s="8"/>
      <c r="DR1114" s="8"/>
      <c r="DS1114" s="8"/>
      <c r="DT1114" s="8"/>
      <c r="DU1114" s="8"/>
      <c r="DV1114" s="8"/>
      <c r="DW1114" s="8"/>
      <c r="DX1114" s="8"/>
      <c r="DY1114" s="8"/>
      <c r="DZ1114" s="8"/>
      <c r="EA1114" s="8"/>
      <c r="EB1114" s="8"/>
      <c r="EC1114" s="8"/>
      <c r="ED1114" s="8"/>
      <c r="EE1114" s="8"/>
      <c r="EF1114" s="8"/>
      <c r="EG1114" s="8"/>
      <c r="EH1114" s="8"/>
      <c r="EI1114" s="8"/>
      <c r="EJ1114" s="8"/>
      <c r="EK1114" s="8"/>
      <c r="EL1114" s="8"/>
      <c r="EM1114" s="8"/>
      <c r="EN1114" s="8"/>
      <c r="EO1114" s="8"/>
      <c r="EP1114" s="8"/>
      <c r="EQ1114" s="8"/>
      <c r="ER1114" s="8"/>
      <c r="ES1114" s="8"/>
      <c r="ET1114" s="8"/>
      <c r="EU1114" s="8"/>
      <c r="EV1114" s="8"/>
      <c r="EW1114" s="8"/>
      <c r="EX1114" s="8"/>
      <c r="EY1114" s="8"/>
      <c r="EZ1114" s="8"/>
      <c r="FA1114" s="8"/>
      <c r="FB1114" s="8"/>
      <c r="FC1114" s="8"/>
      <c r="FD1114" s="8"/>
      <c r="FE1114" s="8"/>
      <c r="FF1114" s="8"/>
      <c r="FG1114" s="8"/>
      <c r="FH1114" s="8"/>
      <c r="FI1114" s="8"/>
      <c r="FJ1114" s="8"/>
    </row>
    <row r="1115" spans="1:166" x14ac:dyDescent="0.25">
      <c r="A1115" t="s">
        <v>150</v>
      </c>
      <c r="C1115" s="6">
        <v>40311</v>
      </c>
      <c r="D1115" s="5"/>
      <c r="E1115" s="6"/>
      <c r="G1115" s="5">
        <v>145</v>
      </c>
      <c r="H1115" t="s">
        <v>117</v>
      </c>
      <c r="I1115" s="7">
        <v>7.1</v>
      </c>
      <c r="J1115">
        <v>750</v>
      </c>
      <c r="K1115" s="5">
        <f t="shared" si="17"/>
        <v>187.79342723004694</v>
      </c>
      <c r="L1115" s="5"/>
      <c r="M1115" s="8"/>
      <c r="N1115" s="8"/>
      <c r="O1115" s="8"/>
      <c r="P1115" s="8"/>
      <c r="Q1115" s="5"/>
      <c r="R1115" s="5"/>
      <c r="S1115" s="5"/>
      <c r="T1115" s="5"/>
      <c r="U1115" s="5"/>
      <c r="V1115" s="5"/>
      <c r="W1115" s="5"/>
      <c r="X1115" s="8"/>
      <c r="Y1115" s="8"/>
      <c r="Z1115" s="8"/>
      <c r="AA1115" s="8"/>
      <c r="AB1115" s="8"/>
      <c r="AC1115" s="5"/>
      <c r="AD1115" s="8"/>
      <c r="AE1115" s="8"/>
      <c r="AF1115" s="8"/>
      <c r="AG1115" s="8"/>
      <c r="AH1115" s="8"/>
      <c r="AI1115" s="8"/>
      <c r="AJ1115" s="5"/>
      <c r="AK1115" s="8"/>
      <c r="AL1115" s="8"/>
      <c r="AM1115" s="8"/>
      <c r="AN1115" s="8"/>
      <c r="AO1115" s="8"/>
      <c r="AP1115" s="8"/>
      <c r="AQ1115" s="9"/>
      <c r="AR1115" s="8"/>
      <c r="AS1115" s="8"/>
      <c r="AT1115" s="8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8"/>
      <c r="BJ1115" s="5"/>
      <c r="BK1115" s="5"/>
      <c r="BL1115" s="5"/>
      <c r="BM1115" s="8"/>
      <c r="BN1115" s="8"/>
      <c r="BO1115" s="7"/>
      <c r="BP1115" s="5"/>
      <c r="BQ1115" s="5"/>
      <c r="BR1115" s="5"/>
      <c r="BS1115" s="5"/>
      <c r="BT1115" s="7"/>
      <c r="BU1115" s="7"/>
      <c r="BV1115" s="7"/>
      <c r="BW1115" s="7"/>
      <c r="BX1115" s="7"/>
      <c r="BY1115" s="7"/>
      <c r="BZ1115" s="7"/>
      <c r="CA1115" s="5"/>
      <c r="CB1115" s="5"/>
      <c r="CC1115" s="5"/>
      <c r="CD1115" s="5"/>
      <c r="CE1115" s="5"/>
      <c r="CF1115" s="5"/>
      <c r="CG1115" s="5"/>
      <c r="CH1115" s="5"/>
      <c r="CI1115" s="5"/>
      <c r="CJ1115" s="5">
        <v>80.886702781747459</v>
      </c>
      <c r="CK1115" s="8">
        <v>4.9620625</v>
      </c>
      <c r="CL1115" s="5"/>
      <c r="CM1115" s="5"/>
      <c r="CN1115" s="8"/>
      <c r="CO1115" s="5"/>
      <c r="CP1115" s="5"/>
      <c r="CQ1115" s="5"/>
      <c r="CR1115" s="8"/>
      <c r="CS1115" s="8"/>
      <c r="CT1115" s="8"/>
      <c r="CU1115" s="8"/>
      <c r="CV1115" s="8"/>
      <c r="CW1115" s="8"/>
      <c r="CX1115" s="8"/>
      <c r="CY1115" s="8"/>
      <c r="CZ1115" s="8"/>
      <c r="DA1115" s="8"/>
      <c r="DB1115" s="8"/>
      <c r="DC1115" s="8"/>
      <c r="DD1115" s="8"/>
      <c r="DE1115" s="8"/>
      <c r="DF1115" s="8"/>
      <c r="DG1115" s="8"/>
      <c r="DH1115" s="8"/>
      <c r="DI1115" s="8"/>
      <c r="DJ1115" s="8"/>
      <c r="DK1115" s="8"/>
      <c r="DL1115" s="8"/>
      <c r="DM1115" s="8"/>
      <c r="DN1115" s="8"/>
      <c r="DO1115" s="8"/>
      <c r="DP1115" s="8"/>
      <c r="DQ1115" s="8"/>
      <c r="DR1115" s="8"/>
      <c r="DS1115" s="8"/>
      <c r="DT1115" s="8"/>
      <c r="DU1115" s="8"/>
      <c r="DV1115" s="8"/>
      <c r="DW1115" s="8"/>
      <c r="DX1115" s="8"/>
      <c r="DY1115" s="8"/>
      <c r="DZ1115" s="8"/>
      <c r="EA1115" s="8"/>
      <c r="EB1115" s="8"/>
      <c r="EC1115" s="8"/>
      <c r="ED1115" s="8"/>
      <c r="EE1115" s="8"/>
      <c r="EF1115" s="8"/>
      <c r="EG1115" s="8"/>
      <c r="EH1115" s="8"/>
      <c r="EI1115" s="8"/>
      <c r="EJ1115" s="8"/>
      <c r="EK1115" s="8"/>
      <c r="EL1115" s="8"/>
      <c r="EM1115" s="8"/>
      <c r="EN1115" s="8"/>
      <c r="EO1115" s="8"/>
      <c r="EP1115" s="8"/>
      <c r="EQ1115" s="8"/>
      <c r="ER1115" s="8"/>
      <c r="ES1115" s="8"/>
      <c r="ET1115" s="8"/>
      <c r="EU1115" s="8"/>
      <c r="EV1115" s="8"/>
      <c r="EW1115" s="8"/>
      <c r="EX1115" s="8"/>
      <c r="EY1115" s="8"/>
      <c r="EZ1115" s="8"/>
      <c r="FA1115" s="8"/>
      <c r="FB1115" s="8"/>
      <c r="FC1115" s="8"/>
      <c r="FD1115" s="8"/>
      <c r="FE1115" s="8"/>
      <c r="FF1115" s="8"/>
      <c r="FG1115" s="8"/>
      <c r="FH1115" s="8"/>
      <c r="FI1115" s="8"/>
      <c r="FJ1115" s="8"/>
    </row>
    <row r="1116" spans="1:166" x14ac:dyDescent="0.25">
      <c r="A1116" t="s">
        <v>150</v>
      </c>
      <c r="C1116" s="6">
        <v>40319</v>
      </c>
      <c r="D1116" s="5"/>
      <c r="E1116" s="6"/>
      <c r="G1116" s="5">
        <v>153</v>
      </c>
      <c r="H1116" t="s">
        <v>117</v>
      </c>
      <c r="I1116" s="7">
        <v>7.1</v>
      </c>
      <c r="J1116">
        <v>750</v>
      </c>
      <c r="K1116" s="5">
        <f t="shared" si="17"/>
        <v>187.79342723004694</v>
      </c>
      <c r="L1116" s="5"/>
      <c r="M1116" s="8"/>
      <c r="N1116" s="8"/>
      <c r="O1116" s="8"/>
      <c r="P1116" s="8"/>
      <c r="Q1116" s="5"/>
      <c r="R1116" s="5"/>
      <c r="S1116" s="5"/>
      <c r="T1116" s="5"/>
      <c r="U1116" s="5"/>
      <c r="V1116" s="5"/>
      <c r="W1116" s="5"/>
      <c r="X1116" s="8"/>
      <c r="Y1116" s="8"/>
      <c r="Z1116" s="8"/>
      <c r="AA1116" s="8"/>
      <c r="AB1116" s="8"/>
      <c r="AC1116" s="5"/>
      <c r="AD1116" s="8"/>
      <c r="AE1116" s="8"/>
      <c r="AF1116" s="8"/>
      <c r="AG1116" s="8"/>
      <c r="AH1116" s="8"/>
      <c r="AI1116" s="8"/>
      <c r="AJ1116" s="5"/>
      <c r="AK1116" s="8"/>
      <c r="AL1116" s="8"/>
      <c r="AM1116" s="8"/>
      <c r="AN1116" s="8"/>
      <c r="AO1116" s="8"/>
      <c r="AP1116" s="8"/>
      <c r="AQ1116" s="9"/>
      <c r="AR1116" s="8"/>
      <c r="AS1116" s="8"/>
      <c r="AT1116" s="8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8"/>
      <c r="BJ1116" s="5"/>
      <c r="BK1116" s="5"/>
      <c r="BL1116" s="5"/>
      <c r="BM1116" s="8"/>
      <c r="BN1116" s="8"/>
      <c r="BO1116" s="7"/>
      <c r="BP1116" s="5"/>
      <c r="BQ1116" s="5"/>
      <c r="BR1116" s="5"/>
      <c r="BS1116" s="5"/>
      <c r="BT1116" s="7"/>
      <c r="BU1116" s="7"/>
      <c r="BV1116" s="7"/>
      <c r="BW1116" s="7"/>
      <c r="BX1116" s="7"/>
      <c r="BY1116" s="7"/>
      <c r="BZ1116" s="7"/>
      <c r="CA1116" s="5"/>
      <c r="CB1116" s="5"/>
      <c r="CC1116" s="5"/>
      <c r="CD1116" s="5"/>
      <c r="CE1116" s="5"/>
      <c r="CF1116" s="5"/>
      <c r="CG1116" s="5"/>
      <c r="CH1116" s="5"/>
      <c r="CI1116" s="5"/>
      <c r="CJ1116" s="5">
        <v>100</v>
      </c>
      <c r="CK1116" s="8">
        <v>4.3876776989755717</v>
      </c>
      <c r="CL1116" s="5"/>
      <c r="CM1116" s="5"/>
      <c r="CN1116" s="8"/>
      <c r="CO1116" s="5"/>
      <c r="CP1116" s="5"/>
      <c r="CQ1116" s="5"/>
      <c r="CR1116" s="8"/>
      <c r="CS1116" s="8"/>
      <c r="CT1116" s="8"/>
      <c r="CU1116" s="8"/>
      <c r="CV1116" s="8"/>
      <c r="CW1116" s="8"/>
      <c r="CX1116" s="8"/>
      <c r="CY1116" s="8"/>
      <c r="CZ1116" s="8"/>
      <c r="DA1116" s="8"/>
      <c r="DB1116" s="8"/>
      <c r="DC1116" s="8"/>
      <c r="DD1116" s="8"/>
      <c r="DE1116" s="8"/>
      <c r="DF1116" s="8"/>
      <c r="DG1116" s="8"/>
      <c r="DH1116" s="8"/>
      <c r="DI1116" s="8"/>
      <c r="DJ1116" s="8"/>
      <c r="DK1116" s="8"/>
      <c r="DL1116" s="8"/>
      <c r="DM1116" s="8"/>
      <c r="DN1116" s="8"/>
      <c r="DO1116" s="8"/>
      <c r="DP1116" s="8"/>
      <c r="DQ1116" s="8"/>
      <c r="DR1116" s="8"/>
      <c r="DS1116" s="8"/>
      <c r="DT1116" s="8"/>
      <c r="DU1116" s="8"/>
      <c r="DV1116" s="8"/>
      <c r="DW1116" s="8"/>
      <c r="DX1116" s="8"/>
      <c r="DY1116" s="8"/>
      <c r="DZ1116" s="8"/>
      <c r="EA1116" s="8"/>
      <c r="EB1116" s="8"/>
      <c r="EC1116" s="8"/>
      <c r="ED1116" s="8"/>
      <c r="EE1116" s="8"/>
      <c r="EF1116" s="8"/>
      <c r="EG1116" s="8"/>
      <c r="EH1116" s="8"/>
      <c r="EI1116" s="8"/>
      <c r="EJ1116" s="8"/>
      <c r="EK1116" s="8"/>
      <c r="EL1116" s="8"/>
      <c r="EM1116" s="8"/>
      <c r="EN1116" s="8"/>
      <c r="EO1116" s="8"/>
      <c r="EP1116" s="8"/>
      <c r="EQ1116" s="8"/>
      <c r="ER1116" s="8"/>
      <c r="ES1116" s="8"/>
      <c r="ET1116" s="8"/>
      <c r="EU1116" s="8"/>
      <c r="EV1116" s="8"/>
      <c r="EW1116" s="8"/>
      <c r="EX1116" s="8"/>
      <c r="EY1116" s="8"/>
      <c r="EZ1116" s="8"/>
      <c r="FA1116" s="8"/>
      <c r="FB1116" s="8"/>
      <c r="FC1116" s="8"/>
      <c r="FD1116" s="8"/>
      <c r="FE1116" s="8"/>
      <c r="FF1116" s="8"/>
      <c r="FG1116" s="8"/>
      <c r="FH1116" s="8"/>
      <c r="FI1116" s="8"/>
      <c r="FJ1116" s="8"/>
    </row>
    <row r="1117" spans="1:166" x14ac:dyDescent="0.25">
      <c r="A1117" t="s">
        <v>150</v>
      </c>
      <c r="C1117" s="6">
        <v>40328</v>
      </c>
      <c r="D1117" s="5">
        <v>10</v>
      </c>
      <c r="E1117" s="6" t="s">
        <v>108</v>
      </c>
      <c r="F1117" t="s">
        <v>16</v>
      </c>
      <c r="G1117" s="5">
        <v>162</v>
      </c>
      <c r="H1117" t="s">
        <v>117</v>
      </c>
      <c r="I1117" s="7">
        <v>7.1</v>
      </c>
      <c r="J1117">
        <v>750</v>
      </c>
      <c r="K1117" s="5">
        <f t="shared" si="17"/>
        <v>187.79342723004694</v>
      </c>
      <c r="L1117" s="5"/>
      <c r="M1117" s="8"/>
      <c r="N1117" s="8"/>
      <c r="O1117" s="8"/>
      <c r="P1117" s="8"/>
      <c r="Q1117" s="5"/>
      <c r="R1117" s="5"/>
      <c r="S1117" s="5"/>
      <c r="T1117" s="5"/>
      <c r="U1117" s="5"/>
      <c r="V1117" s="5"/>
      <c r="W1117" s="5"/>
      <c r="X1117" s="8"/>
      <c r="Y1117" s="8"/>
      <c r="Z1117" s="8"/>
      <c r="AA1117" s="8"/>
      <c r="AB1117" s="8"/>
      <c r="AC1117" s="5"/>
      <c r="AD1117" s="8"/>
      <c r="AE1117" s="8"/>
      <c r="AF1117" s="8"/>
      <c r="AG1117" s="8"/>
      <c r="AH1117" s="8"/>
      <c r="AI1117" s="8"/>
      <c r="AJ1117" s="5"/>
      <c r="AK1117" s="8"/>
      <c r="AL1117" s="8"/>
      <c r="AM1117" s="8"/>
      <c r="AN1117" s="8"/>
      <c r="AO1117" s="8"/>
      <c r="AP1117" s="8"/>
      <c r="AQ1117" s="9"/>
      <c r="AR1117" s="8"/>
      <c r="AS1117" s="8"/>
      <c r="AT1117" s="8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>
        <v>463.2924480959303</v>
      </c>
      <c r="BH1117" s="5"/>
      <c r="BI1117" s="8"/>
      <c r="BJ1117" s="5"/>
      <c r="BK1117" s="5"/>
      <c r="BL1117" s="5"/>
      <c r="BM1117" s="8"/>
      <c r="BN1117" s="8"/>
      <c r="BO1117" s="7">
        <v>36.396417286848894</v>
      </c>
      <c r="BP1117" s="5">
        <v>168.6218526674526</v>
      </c>
      <c r="BQ1117" s="5"/>
      <c r="BR1117" s="5"/>
      <c r="BS1117" s="5"/>
      <c r="BT1117" s="7">
        <v>7.428275447905401</v>
      </c>
      <c r="BU1117" s="7"/>
      <c r="BV1117" s="7"/>
      <c r="BW1117" s="7"/>
      <c r="BX1117" s="7"/>
      <c r="BY1117" s="7"/>
      <c r="BZ1117" s="7"/>
      <c r="CA1117" s="5"/>
      <c r="CB1117" s="5"/>
      <c r="CC1117" s="5"/>
      <c r="CD1117" s="5"/>
      <c r="CE1117" s="5"/>
      <c r="CF1117" s="5"/>
      <c r="CG1117" s="5"/>
      <c r="CH1117" s="5"/>
      <c r="CI1117" s="5"/>
      <c r="CJ1117" s="5"/>
      <c r="CK1117" s="8"/>
      <c r="CL1117" s="5"/>
      <c r="CM1117" s="5"/>
      <c r="CN1117" s="8"/>
      <c r="CO1117" s="5"/>
      <c r="CP1117" s="5"/>
      <c r="CQ1117" s="5"/>
      <c r="CR1117" s="8"/>
      <c r="CS1117" s="8"/>
      <c r="CT1117" s="8"/>
      <c r="CU1117" s="8"/>
      <c r="CV1117" s="8"/>
      <c r="CW1117" s="8"/>
      <c r="CX1117" s="8"/>
      <c r="CY1117" s="8"/>
      <c r="CZ1117" s="8"/>
      <c r="DA1117" s="8"/>
      <c r="DB1117" s="8"/>
      <c r="DC1117" s="8"/>
      <c r="DD1117" s="8"/>
      <c r="DE1117" s="8"/>
      <c r="DF1117" s="8"/>
      <c r="DG1117" s="8"/>
      <c r="DH1117" s="8"/>
      <c r="DI1117" s="8"/>
      <c r="DJ1117" s="8"/>
      <c r="DK1117" s="8"/>
      <c r="DL1117" s="8"/>
      <c r="DM1117" s="8"/>
      <c r="DN1117" s="8"/>
      <c r="DO1117" s="8"/>
      <c r="DP1117" s="8"/>
      <c r="DQ1117" s="8"/>
      <c r="DR1117" s="8"/>
      <c r="DS1117" s="8"/>
      <c r="DT1117" s="8"/>
      <c r="DU1117" s="8"/>
      <c r="DV1117" s="8"/>
      <c r="DW1117" s="8"/>
      <c r="DX1117" s="8"/>
      <c r="DY1117" s="8"/>
      <c r="DZ1117" s="8"/>
      <c r="EA1117" s="8"/>
      <c r="EB1117" s="8"/>
      <c r="EC1117" s="8"/>
      <c r="ED1117" s="8"/>
      <c r="EE1117" s="8"/>
      <c r="EF1117" s="8"/>
      <c r="EG1117" s="8"/>
      <c r="EH1117" s="8"/>
      <c r="EI1117" s="8"/>
      <c r="EJ1117" s="8"/>
      <c r="EK1117" s="8"/>
      <c r="EL1117" s="8"/>
      <c r="EM1117" s="8"/>
      <c r="EN1117" s="8"/>
      <c r="EO1117" s="8"/>
      <c r="EP1117" s="8"/>
      <c r="EQ1117" s="8"/>
      <c r="ER1117" s="8"/>
      <c r="ES1117" s="8"/>
      <c r="ET1117" s="8"/>
      <c r="EU1117" s="8"/>
      <c r="EV1117" s="8"/>
      <c r="EW1117" s="8"/>
      <c r="EX1117" s="8"/>
      <c r="EY1117" s="8"/>
      <c r="EZ1117" s="8"/>
      <c r="FA1117" s="8"/>
      <c r="FB1117" s="8"/>
      <c r="FC1117" s="8"/>
      <c r="FD1117" s="8"/>
      <c r="FE1117" s="8"/>
      <c r="FF1117" s="8"/>
      <c r="FG1117" s="8"/>
      <c r="FH1117" s="8"/>
      <c r="FI1117" s="8"/>
      <c r="FJ1117" s="8"/>
    </row>
    <row r="1118" spans="1:166" x14ac:dyDescent="0.25">
      <c r="A1118" t="s">
        <v>165</v>
      </c>
      <c r="C1118" s="6">
        <v>40185</v>
      </c>
      <c r="D1118" s="5">
        <v>1</v>
      </c>
      <c r="E1118" s="6" t="s">
        <v>209</v>
      </c>
      <c r="F1118" s="14" t="s">
        <v>10</v>
      </c>
      <c r="G1118" s="5">
        <v>0</v>
      </c>
      <c r="H1118" t="s">
        <v>114</v>
      </c>
      <c r="I1118" s="7">
        <v>8.1</v>
      </c>
      <c r="J1118">
        <v>750</v>
      </c>
      <c r="K1118" s="5">
        <f t="shared" si="17"/>
        <v>164.6090534979424</v>
      </c>
      <c r="L1118" s="5"/>
      <c r="M1118" s="8"/>
      <c r="N1118" s="8"/>
      <c r="O1118" s="8"/>
      <c r="P1118" s="8"/>
      <c r="Q1118" s="5"/>
      <c r="R1118" s="5"/>
      <c r="S1118" s="5"/>
      <c r="T1118" s="5"/>
      <c r="U1118" s="5"/>
      <c r="V1118" s="5"/>
      <c r="W1118" s="5"/>
      <c r="X1118" s="8"/>
      <c r="Y1118" s="8"/>
      <c r="Z1118" s="8"/>
      <c r="AA1118" s="8"/>
      <c r="AB1118" s="8"/>
      <c r="AC1118" s="5"/>
      <c r="AD1118" s="8"/>
      <c r="AE1118" s="8"/>
      <c r="AF1118" s="8"/>
      <c r="AG1118" s="8"/>
      <c r="AH1118" s="8"/>
      <c r="AI1118" s="8"/>
      <c r="AJ1118" s="5"/>
      <c r="AK1118" s="8"/>
      <c r="AL1118" s="8"/>
      <c r="AM1118" s="8"/>
      <c r="AN1118" s="8"/>
      <c r="AO1118" s="8"/>
      <c r="AP1118" s="8"/>
      <c r="AQ1118" s="9"/>
      <c r="AR1118" s="8"/>
      <c r="AS1118" s="8"/>
      <c r="AT1118" s="8"/>
      <c r="AU1118" s="5">
        <v>0</v>
      </c>
      <c r="AV1118" s="5"/>
      <c r="AW1118" s="5"/>
      <c r="AX1118" s="5"/>
      <c r="AY1118" s="5">
        <v>0</v>
      </c>
      <c r="AZ1118" s="5"/>
      <c r="BA1118" s="5"/>
      <c r="BB1118" s="5"/>
      <c r="BC1118" s="5"/>
      <c r="BD1118" s="5"/>
      <c r="BE1118" s="5"/>
      <c r="BF1118" s="5">
        <v>0</v>
      </c>
      <c r="BG1118" s="5">
        <v>0</v>
      </c>
      <c r="BH1118" s="5"/>
      <c r="BI1118" s="8"/>
      <c r="BJ1118" s="5"/>
      <c r="BK1118" s="5"/>
      <c r="BL1118" s="5"/>
      <c r="BM1118" s="8"/>
      <c r="BN1118" s="8"/>
      <c r="BO1118" s="7"/>
      <c r="BP1118" s="5"/>
      <c r="BQ1118" s="5"/>
      <c r="BR1118" s="5"/>
      <c r="BS1118" s="5"/>
      <c r="BT1118" s="7"/>
      <c r="BU1118" s="7"/>
      <c r="BV1118" s="7"/>
      <c r="BW1118" s="7"/>
      <c r="BX1118" s="7"/>
      <c r="BY1118" s="7"/>
      <c r="BZ1118" s="7"/>
      <c r="CA1118" s="5">
        <v>0</v>
      </c>
      <c r="CB1118" s="5">
        <v>0</v>
      </c>
      <c r="CC1118" s="5">
        <v>0</v>
      </c>
      <c r="CD1118" s="5">
        <v>0</v>
      </c>
      <c r="CE1118" s="5"/>
      <c r="CF1118" s="5"/>
      <c r="CG1118" s="5"/>
      <c r="CH1118" s="5"/>
      <c r="CI1118" s="5">
        <v>0</v>
      </c>
      <c r="CJ1118" s="5"/>
      <c r="CK1118" s="8"/>
      <c r="CL1118" s="5"/>
      <c r="CM1118" s="5"/>
      <c r="CN1118" s="8"/>
      <c r="CO1118" s="5"/>
      <c r="CP1118" s="5"/>
      <c r="CQ1118" s="5"/>
      <c r="CR1118" s="8"/>
      <c r="CS1118" s="8"/>
      <c r="CT1118" s="8"/>
      <c r="CU1118" s="8"/>
      <c r="CV1118" s="8"/>
      <c r="CW1118" s="8"/>
      <c r="CX1118" s="8"/>
      <c r="CY1118" s="8"/>
      <c r="CZ1118" s="8"/>
      <c r="DA1118" s="8"/>
      <c r="DB1118" s="8"/>
      <c r="DC1118" s="8"/>
      <c r="DD1118" s="8"/>
      <c r="DE1118" s="8"/>
      <c r="DF1118" s="8"/>
      <c r="DG1118" s="8"/>
      <c r="DH1118" s="8"/>
      <c r="DI1118" s="8"/>
      <c r="DJ1118" s="8"/>
      <c r="DK1118" s="8"/>
      <c r="DL1118" s="8"/>
      <c r="DM1118" s="8"/>
      <c r="DN1118" s="8"/>
      <c r="DO1118" s="8"/>
      <c r="DP1118" s="8"/>
      <c r="DQ1118" s="8"/>
      <c r="DR1118" s="8"/>
      <c r="DS1118" s="8"/>
      <c r="DT1118" s="8"/>
      <c r="DU1118" s="8"/>
      <c r="DV1118" s="8"/>
      <c r="DW1118" s="8"/>
      <c r="DX1118" s="8"/>
      <c r="DY1118" s="8"/>
      <c r="DZ1118" s="8"/>
      <c r="EA1118" s="8"/>
      <c r="EB1118" s="8"/>
      <c r="EC1118" s="8"/>
      <c r="ED1118" s="8"/>
      <c r="EE1118" s="8"/>
      <c r="EF1118" s="8"/>
      <c r="EG1118" s="8"/>
      <c r="EH1118" s="8"/>
      <c r="EI1118" s="8"/>
      <c r="EJ1118" s="8"/>
      <c r="EK1118" s="8"/>
      <c r="EL1118" s="8"/>
      <c r="EM1118" s="8"/>
      <c r="EN1118" s="8"/>
      <c r="EO1118" s="8"/>
      <c r="EP1118" s="8"/>
      <c r="EQ1118" s="8"/>
      <c r="ER1118" s="8"/>
      <c r="ES1118" s="8"/>
      <c r="ET1118" s="8"/>
      <c r="EU1118" s="8"/>
      <c r="EV1118" s="8"/>
      <c r="EW1118" s="8"/>
      <c r="EX1118" s="8"/>
      <c r="EY1118" s="8"/>
      <c r="EZ1118" s="8"/>
      <c r="FA1118" s="8"/>
      <c r="FB1118" s="8"/>
      <c r="FC1118" s="8"/>
      <c r="FD1118" s="8"/>
      <c r="FE1118" s="8"/>
      <c r="FF1118" s="8"/>
      <c r="FG1118" s="8"/>
      <c r="FH1118" s="8"/>
      <c r="FI1118" s="8"/>
      <c r="FJ1118" s="8"/>
    </row>
    <row r="1119" spans="1:166" x14ac:dyDescent="0.25">
      <c r="A1119" t="s">
        <v>165</v>
      </c>
      <c r="C1119" s="6">
        <v>40210</v>
      </c>
      <c r="D1119" s="5"/>
      <c r="E1119" s="6"/>
      <c r="G1119" s="5">
        <v>25</v>
      </c>
      <c r="H1119" t="s">
        <v>114</v>
      </c>
      <c r="I1119" s="7">
        <v>8.1</v>
      </c>
      <c r="J1119">
        <v>750</v>
      </c>
      <c r="K1119" s="5">
        <f t="shared" si="17"/>
        <v>164.6090534979424</v>
      </c>
      <c r="L1119" s="5"/>
      <c r="M1119" s="8"/>
      <c r="N1119" s="7">
        <v>7.4</v>
      </c>
      <c r="O1119" s="7"/>
      <c r="P1119" s="7"/>
      <c r="Q1119" s="5"/>
      <c r="R1119" s="5"/>
      <c r="S1119" s="5"/>
      <c r="T1119" s="5"/>
      <c r="U1119" s="5"/>
      <c r="V1119" s="5"/>
      <c r="W1119" s="5"/>
      <c r="X1119" s="8"/>
      <c r="Y1119" s="8"/>
      <c r="Z1119" s="8"/>
      <c r="AA1119" s="8"/>
      <c r="AB1119" s="8"/>
      <c r="AC1119" s="5"/>
      <c r="AD1119" s="8"/>
      <c r="AE1119" s="8"/>
      <c r="AF1119" s="8"/>
      <c r="AG1119" s="8"/>
      <c r="AH1119" s="8"/>
      <c r="AI1119" s="8"/>
      <c r="AJ1119" s="5"/>
      <c r="AK1119" s="8"/>
      <c r="AL1119" s="8"/>
      <c r="AM1119" s="8"/>
      <c r="AN1119" s="8"/>
      <c r="AO1119" s="8"/>
      <c r="AP1119" s="8"/>
      <c r="AQ1119" s="9"/>
      <c r="AR1119" s="8"/>
      <c r="AS1119" s="8"/>
      <c r="AT1119" s="8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8"/>
      <c r="BJ1119" s="5"/>
      <c r="BK1119" s="5"/>
      <c r="BL1119" s="5"/>
      <c r="BM1119" s="8"/>
      <c r="BN1119" s="8"/>
      <c r="BO1119" s="7"/>
      <c r="BP1119" s="5"/>
      <c r="BQ1119" s="5"/>
      <c r="BR1119" s="5"/>
      <c r="BS1119" s="5"/>
      <c r="BT1119" s="7"/>
      <c r="BU1119" s="7"/>
      <c r="BV1119" s="7"/>
      <c r="BW1119" s="7"/>
      <c r="BX1119" s="7"/>
      <c r="BY1119" s="7"/>
      <c r="BZ1119" s="7"/>
      <c r="CA1119" s="5"/>
      <c r="CB1119" s="5"/>
      <c r="CC1119" s="5"/>
      <c r="CD1119" s="5"/>
      <c r="CE1119" s="5"/>
      <c r="CF1119" s="5"/>
      <c r="CG1119" s="5"/>
      <c r="CH1119" s="5"/>
      <c r="CI1119" s="5"/>
      <c r="CJ1119" s="5"/>
      <c r="CK1119" s="8"/>
      <c r="CL1119" s="5"/>
      <c r="CM1119" s="5"/>
      <c r="CN1119" s="8"/>
      <c r="CO1119" s="5"/>
      <c r="CP1119" s="5"/>
      <c r="CQ1119" s="5"/>
      <c r="CR1119" s="8"/>
      <c r="CS1119" s="8"/>
      <c r="CT1119" s="8"/>
      <c r="CU1119" s="8"/>
      <c r="CV1119" s="8"/>
      <c r="CW1119" s="8"/>
      <c r="CX1119" s="8"/>
      <c r="CY1119" s="8"/>
      <c r="CZ1119" s="8"/>
      <c r="DA1119" s="8"/>
      <c r="DB1119" s="8"/>
      <c r="DC1119" s="8"/>
      <c r="DD1119" s="8"/>
      <c r="DE1119" s="8"/>
      <c r="DF1119" s="8"/>
      <c r="DG1119" s="8"/>
      <c r="DH1119" s="8"/>
      <c r="DI1119" s="8"/>
      <c r="DJ1119" s="8"/>
      <c r="DK1119" s="8"/>
      <c r="DL1119" s="8"/>
      <c r="DM1119" s="8"/>
      <c r="DN1119" s="8"/>
      <c r="DO1119" s="8"/>
      <c r="DP1119" s="8"/>
      <c r="DQ1119" s="8"/>
      <c r="DR1119" s="8"/>
      <c r="DS1119" s="8"/>
      <c r="DT1119" s="8"/>
      <c r="DU1119" s="8"/>
      <c r="DV1119" s="8"/>
      <c r="DW1119" s="8"/>
      <c r="DX1119" s="8"/>
      <c r="DY1119" s="8"/>
      <c r="DZ1119" s="8"/>
      <c r="EA1119" s="8"/>
      <c r="EB1119" s="8"/>
      <c r="EC1119" s="8"/>
      <c r="ED1119" s="8"/>
      <c r="EE1119" s="8"/>
      <c r="EF1119" s="8"/>
      <c r="EG1119" s="8"/>
      <c r="EH1119" s="8"/>
      <c r="EI1119" s="8"/>
      <c r="EJ1119" s="8"/>
      <c r="EK1119" s="8"/>
      <c r="EL1119" s="8"/>
      <c r="EM1119" s="8"/>
      <c r="EN1119" s="8"/>
      <c r="EO1119" s="8"/>
      <c r="EP1119" s="8"/>
      <c r="EQ1119" s="8"/>
      <c r="ER1119" s="8"/>
      <c r="ES1119" s="8"/>
      <c r="ET1119" s="8"/>
      <c r="EU1119" s="8"/>
      <c r="EV1119" s="8"/>
      <c r="EW1119" s="8"/>
      <c r="EX1119" s="8"/>
      <c r="EY1119" s="8"/>
      <c r="EZ1119" s="8"/>
      <c r="FA1119" s="8"/>
      <c r="FB1119" s="8"/>
      <c r="FC1119" s="8"/>
      <c r="FD1119" s="8"/>
      <c r="FE1119" s="8"/>
      <c r="FF1119" s="8"/>
      <c r="FG1119" s="8"/>
      <c r="FH1119" s="8"/>
      <c r="FI1119" s="8"/>
      <c r="FJ1119" s="8"/>
    </row>
    <row r="1120" spans="1:166" x14ac:dyDescent="0.25">
      <c r="A1120" t="s">
        <v>165</v>
      </c>
      <c r="C1120" s="6">
        <v>40211</v>
      </c>
      <c r="D1120" s="5"/>
      <c r="E1120" s="6"/>
      <c r="F1120" s="14"/>
      <c r="G1120" s="5">
        <v>26</v>
      </c>
      <c r="H1120" t="s">
        <v>114</v>
      </c>
      <c r="I1120" s="7">
        <v>8.1</v>
      </c>
      <c r="J1120">
        <v>750</v>
      </c>
      <c r="K1120" s="5">
        <f t="shared" si="17"/>
        <v>164.6090534979424</v>
      </c>
      <c r="L1120" s="5"/>
      <c r="M1120" s="8"/>
      <c r="N1120" s="8"/>
      <c r="O1120" s="8"/>
      <c r="P1120" s="8"/>
      <c r="Q1120" s="5"/>
      <c r="R1120" s="5"/>
      <c r="S1120" s="5"/>
      <c r="T1120" s="5"/>
      <c r="U1120" s="5"/>
      <c r="V1120" s="5"/>
      <c r="W1120" s="5"/>
      <c r="X1120" s="8"/>
      <c r="Y1120" s="8"/>
      <c r="Z1120" s="8"/>
      <c r="AA1120" s="8"/>
      <c r="AB1120" s="8"/>
      <c r="AC1120" s="5"/>
      <c r="AD1120" s="8"/>
      <c r="AE1120" s="8"/>
      <c r="AF1120" s="8"/>
      <c r="AG1120" s="8"/>
      <c r="AH1120" s="8"/>
      <c r="AI1120" s="8"/>
      <c r="AJ1120" s="5"/>
      <c r="AK1120" s="8">
        <v>0.235925</v>
      </c>
      <c r="AL1120" s="8"/>
      <c r="AM1120" s="8"/>
      <c r="AN1120" s="8"/>
      <c r="AO1120" s="8"/>
      <c r="AP1120" s="8"/>
      <c r="AQ1120" s="9"/>
      <c r="AR1120" s="8"/>
      <c r="AS1120" s="8"/>
      <c r="AT1120" s="8"/>
      <c r="AU1120" s="5">
        <v>0</v>
      </c>
      <c r="AV1120" s="5"/>
      <c r="AW1120" s="5"/>
      <c r="AX1120" s="5"/>
      <c r="AY1120" s="5">
        <v>0</v>
      </c>
      <c r="AZ1120" s="5"/>
      <c r="BA1120" s="5"/>
      <c r="BB1120" s="5"/>
      <c r="BC1120" s="5"/>
      <c r="BD1120" s="5"/>
      <c r="BE1120" s="5"/>
      <c r="BF1120" s="5">
        <v>0</v>
      </c>
      <c r="BG1120" s="5">
        <v>0</v>
      </c>
      <c r="BH1120" s="5"/>
      <c r="BI1120" s="8"/>
      <c r="BJ1120" s="5"/>
      <c r="BK1120" s="5"/>
      <c r="BL1120" s="5"/>
      <c r="BM1120" s="8"/>
      <c r="BN1120" s="8"/>
      <c r="BO1120" s="7"/>
      <c r="BP1120" s="5"/>
      <c r="BQ1120" s="5"/>
      <c r="BR1120" s="5"/>
      <c r="BS1120" s="5"/>
      <c r="BT1120" s="7"/>
      <c r="BU1120" s="7"/>
      <c r="BV1120" s="7"/>
      <c r="BW1120" s="7"/>
      <c r="BX1120" s="7"/>
      <c r="BY1120" s="7"/>
      <c r="BZ1120" s="7"/>
      <c r="CA1120" s="5">
        <v>0</v>
      </c>
      <c r="CB1120" s="5">
        <v>0</v>
      </c>
      <c r="CC1120" s="5">
        <v>0</v>
      </c>
      <c r="CD1120" s="5">
        <v>0</v>
      </c>
      <c r="CE1120" s="5"/>
      <c r="CF1120" s="5"/>
      <c r="CG1120" s="5"/>
      <c r="CH1120" s="5"/>
      <c r="CI1120" s="5">
        <v>0</v>
      </c>
      <c r="CJ1120" s="5"/>
      <c r="CK1120" s="8"/>
      <c r="CL1120" s="5"/>
      <c r="CM1120" s="5"/>
      <c r="CN1120" s="8"/>
      <c r="CO1120" s="5"/>
      <c r="CP1120" s="5"/>
      <c r="CQ1120" s="5"/>
      <c r="CR1120" s="8"/>
      <c r="CS1120" s="8"/>
      <c r="CT1120" s="8"/>
      <c r="CU1120" s="8"/>
      <c r="CV1120" s="8"/>
      <c r="CW1120" s="8"/>
      <c r="CX1120" s="8"/>
      <c r="CY1120" s="8"/>
      <c r="CZ1120" s="8"/>
      <c r="DA1120" s="8"/>
      <c r="DB1120" s="8"/>
      <c r="DC1120" s="8"/>
      <c r="DD1120" s="8"/>
      <c r="DE1120" s="8"/>
      <c r="DF1120" s="8"/>
      <c r="DG1120" s="8"/>
      <c r="DH1120" s="8"/>
      <c r="DI1120" s="8"/>
      <c r="DJ1120" s="8"/>
      <c r="DK1120" s="8"/>
      <c r="DL1120" s="8"/>
      <c r="DM1120" s="8"/>
      <c r="DN1120" s="8"/>
      <c r="DO1120" s="8"/>
      <c r="DP1120" s="8"/>
      <c r="DQ1120" s="8"/>
      <c r="DR1120" s="8"/>
      <c r="DS1120" s="8"/>
      <c r="DT1120" s="8"/>
      <c r="DU1120" s="8"/>
      <c r="DV1120" s="8"/>
      <c r="DW1120" s="8"/>
      <c r="DX1120" s="8"/>
      <c r="DY1120" s="8"/>
      <c r="DZ1120" s="8"/>
      <c r="EA1120" s="8"/>
      <c r="EB1120" s="8"/>
      <c r="EC1120" s="8"/>
      <c r="ED1120" s="8"/>
      <c r="EE1120" s="8"/>
      <c r="EF1120" s="8"/>
      <c r="EG1120" s="8"/>
      <c r="EH1120" s="8"/>
      <c r="EI1120" s="8"/>
      <c r="EJ1120" s="8"/>
      <c r="EK1120" s="8"/>
      <c r="EL1120" s="8"/>
      <c r="EM1120" s="8"/>
      <c r="EN1120" s="8"/>
      <c r="EO1120" s="8"/>
      <c r="EP1120" s="8"/>
      <c r="EQ1120" s="8"/>
      <c r="ER1120" s="8"/>
      <c r="ES1120" s="8"/>
      <c r="ET1120" s="8"/>
      <c r="EU1120" s="8"/>
      <c r="EV1120" s="8"/>
      <c r="EW1120" s="8"/>
      <c r="EX1120" s="8"/>
      <c r="EY1120" s="8"/>
      <c r="EZ1120" s="8"/>
      <c r="FA1120" s="8"/>
      <c r="FB1120" s="8"/>
      <c r="FC1120" s="8"/>
      <c r="FD1120" s="8"/>
      <c r="FE1120" s="8"/>
      <c r="FF1120" s="8"/>
      <c r="FG1120" s="8"/>
      <c r="FH1120" s="8"/>
      <c r="FI1120" s="8"/>
      <c r="FJ1120" s="8"/>
    </row>
    <row r="1121" spans="1:166" x14ac:dyDescent="0.25">
      <c r="A1121" t="s">
        <v>165</v>
      </c>
      <c r="C1121" s="6">
        <v>40212</v>
      </c>
      <c r="D1121" s="5">
        <v>4</v>
      </c>
      <c r="E1121" t="s">
        <v>210</v>
      </c>
      <c r="F1121" t="s">
        <v>12</v>
      </c>
      <c r="G1121" s="5">
        <v>27</v>
      </c>
      <c r="H1121" t="s">
        <v>114</v>
      </c>
      <c r="I1121" s="7">
        <v>8.1</v>
      </c>
      <c r="J1121">
        <v>750</v>
      </c>
      <c r="K1121" s="5">
        <f t="shared" si="17"/>
        <v>164.6090534979424</v>
      </c>
      <c r="L1121" s="5"/>
      <c r="M1121" s="8"/>
      <c r="N1121" s="8"/>
      <c r="O1121" s="8"/>
      <c r="P1121" s="8"/>
      <c r="Q1121" s="5"/>
      <c r="R1121" s="5">
        <v>27</v>
      </c>
      <c r="S1121" s="5"/>
      <c r="T1121" s="5"/>
      <c r="U1121" s="5"/>
      <c r="V1121" s="5"/>
      <c r="W1121" s="5"/>
      <c r="X1121" s="8"/>
      <c r="Y1121" s="8"/>
      <c r="Z1121" s="8"/>
      <c r="AA1121" s="8"/>
      <c r="AB1121" s="8"/>
      <c r="AC1121" s="5"/>
      <c r="AD1121" s="8"/>
      <c r="AE1121" s="8"/>
      <c r="AF1121" s="8"/>
      <c r="AG1121" s="8"/>
      <c r="AH1121" s="8"/>
      <c r="AI1121" s="8"/>
      <c r="AJ1121" s="5"/>
      <c r="AK1121" s="8"/>
      <c r="AL1121" s="8"/>
      <c r="AM1121" s="8"/>
      <c r="AN1121" s="8"/>
      <c r="AO1121" s="8"/>
      <c r="AP1121" s="8"/>
      <c r="AQ1121" s="9"/>
      <c r="AR1121" s="8"/>
      <c r="AS1121" s="8"/>
      <c r="AT1121" s="8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8"/>
      <c r="BJ1121" s="5"/>
      <c r="BK1121" s="5"/>
      <c r="BL1121" s="5"/>
      <c r="BM1121" s="8"/>
      <c r="BN1121" s="8"/>
      <c r="BO1121" s="7"/>
      <c r="BP1121" s="5"/>
      <c r="BQ1121" s="5"/>
      <c r="BR1121" s="5"/>
      <c r="BS1121" s="5"/>
      <c r="BT1121" s="7"/>
      <c r="BU1121" s="7"/>
      <c r="BV1121" s="7"/>
      <c r="BW1121" s="7"/>
      <c r="BX1121" s="7"/>
      <c r="BY1121" s="7"/>
      <c r="BZ1121" s="7"/>
      <c r="CA1121" s="5"/>
      <c r="CB1121" s="5"/>
      <c r="CC1121" s="5"/>
      <c r="CD1121" s="5"/>
      <c r="CE1121" s="5"/>
      <c r="CF1121" s="5"/>
      <c r="CG1121" s="5"/>
      <c r="CH1121" s="5"/>
      <c r="CI1121" s="5"/>
      <c r="CJ1121" s="5"/>
      <c r="CK1121" s="8"/>
      <c r="CL1121" s="5"/>
      <c r="CM1121" s="5"/>
      <c r="CN1121" s="8"/>
      <c r="CO1121" s="5"/>
      <c r="CP1121" s="5"/>
      <c r="CQ1121" s="5"/>
      <c r="CR1121" s="8"/>
      <c r="CS1121" s="8"/>
      <c r="CT1121" s="8"/>
      <c r="CU1121" s="8"/>
      <c r="CV1121" s="8"/>
      <c r="CW1121" s="8"/>
      <c r="CX1121" s="8"/>
      <c r="CY1121" s="8"/>
      <c r="CZ1121" s="8"/>
      <c r="DA1121" s="8"/>
      <c r="DB1121" s="8"/>
      <c r="DC1121" s="8"/>
      <c r="DD1121" s="8"/>
      <c r="DE1121" s="8"/>
      <c r="DF1121" s="8"/>
      <c r="DG1121" s="8"/>
      <c r="DH1121" s="8"/>
      <c r="DI1121" s="8"/>
      <c r="DJ1121" s="8"/>
      <c r="DK1121" s="8"/>
      <c r="DL1121" s="8"/>
      <c r="DM1121" s="8"/>
      <c r="DN1121" s="8"/>
      <c r="DO1121" s="8"/>
      <c r="DP1121" s="8"/>
      <c r="DQ1121" s="8"/>
      <c r="DR1121" s="8"/>
      <c r="DS1121" s="8"/>
      <c r="DT1121" s="8"/>
      <c r="DU1121" s="8"/>
      <c r="DV1121" s="8"/>
      <c r="DW1121" s="8"/>
      <c r="DX1121" s="8"/>
      <c r="DY1121" s="8"/>
      <c r="DZ1121" s="8"/>
      <c r="EA1121" s="8"/>
      <c r="EB1121" s="8"/>
      <c r="EC1121" s="8"/>
      <c r="ED1121" s="8"/>
      <c r="EE1121" s="8"/>
      <c r="EF1121" s="8"/>
      <c r="EG1121" s="8"/>
      <c r="EH1121" s="8"/>
      <c r="EI1121" s="8"/>
      <c r="EJ1121" s="8"/>
      <c r="EK1121" s="8"/>
      <c r="EL1121" s="8"/>
      <c r="EM1121" s="8"/>
      <c r="EN1121" s="8"/>
      <c r="EO1121" s="8"/>
      <c r="EP1121" s="8"/>
      <c r="EQ1121" s="8"/>
      <c r="ER1121" s="8"/>
      <c r="ES1121" s="8"/>
      <c r="ET1121" s="8"/>
      <c r="EU1121" s="8"/>
      <c r="EV1121" s="8"/>
      <c r="EW1121" s="8"/>
      <c r="EX1121" s="8"/>
      <c r="EY1121" s="8"/>
      <c r="EZ1121" s="8"/>
      <c r="FA1121" s="8"/>
      <c r="FB1121" s="8"/>
      <c r="FC1121" s="8"/>
      <c r="FD1121" s="8"/>
      <c r="FE1121" s="8"/>
      <c r="FF1121" s="8"/>
      <c r="FG1121" s="8"/>
      <c r="FH1121" s="8"/>
      <c r="FI1121" s="8"/>
      <c r="FJ1121" s="8"/>
    </row>
    <row r="1122" spans="1:166" x14ac:dyDescent="0.25">
      <c r="A1122" t="s">
        <v>165</v>
      </c>
      <c r="C1122" s="6">
        <v>40217</v>
      </c>
      <c r="D1122" s="5"/>
      <c r="E1122" s="6"/>
      <c r="G1122" s="5">
        <v>32</v>
      </c>
      <c r="H1122" t="s">
        <v>114</v>
      </c>
      <c r="I1122" s="7">
        <v>8.1</v>
      </c>
      <c r="J1122">
        <v>750</v>
      </c>
      <c r="K1122" s="5">
        <f t="shared" si="17"/>
        <v>164.6090534979424</v>
      </c>
      <c r="L1122" s="5"/>
      <c r="M1122" s="8"/>
      <c r="N1122" s="7">
        <v>9.3000000000000007</v>
      </c>
      <c r="O1122" s="7"/>
      <c r="P1122" s="7"/>
      <c r="Q1122" s="5"/>
      <c r="R1122" s="5"/>
      <c r="S1122" s="5"/>
      <c r="T1122" s="5"/>
      <c r="U1122" s="5"/>
      <c r="V1122" s="5"/>
      <c r="W1122" s="5"/>
      <c r="X1122" s="8"/>
      <c r="Y1122" s="8"/>
      <c r="Z1122" s="8"/>
      <c r="AA1122" s="8"/>
      <c r="AB1122" s="8"/>
      <c r="AC1122" s="5"/>
      <c r="AD1122" s="8"/>
      <c r="AE1122" s="8"/>
      <c r="AF1122" s="8"/>
      <c r="AG1122" s="8"/>
      <c r="AH1122" s="8"/>
      <c r="AI1122" s="8"/>
      <c r="AJ1122" s="5"/>
      <c r="AK1122" s="8"/>
      <c r="AL1122" s="8"/>
      <c r="AM1122" s="8"/>
      <c r="AN1122" s="8"/>
      <c r="AO1122" s="8"/>
      <c r="AP1122" s="8"/>
      <c r="AQ1122" s="9"/>
      <c r="AR1122" s="8"/>
      <c r="AS1122" s="8"/>
      <c r="AT1122" s="8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8"/>
      <c r="BJ1122" s="5"/>
      <c r="BK1122" s="5"/>
      <c r="BL1122" s="5"/>
      <c r="BM1122" s="8"/>
      <c r="BN1122" s="8"/>
      <c r="BO1122" s="7"/>
      <c r="BP1122" s="5"/>
      <c r="BQ1122" s="5"/>
      <c r="BR1122" s="5"/>
      <c r="BS1122" s="5"/>
      <c r="BT1122" s="7"/>
      <c r="BU1122" s="7"/>
      <c r="BV1122" s="7"/>
      <c r="BW1122" s="7"/>
      <c r="BX1122" s="7"/>
      <c r="BY1122" s="7"/>
      <c r="BZ1122" s="7"/>
      <c r="CA1122" s="5"/>
      <c r="CB1122" s="5"/>
      <c r="CC1122" s="5"/>
      <c r="CD1122" s="5"/>
      <c r="CE1122" s="5"/>
      <c r="CF1122" s="5"/>
      <c r="CG1122" s="5"/>
      <c r="CH1122" s="5"/>
      <c r="CI1122" s="5"/>
      <c r="CJ1122" s="5"/>
      <c r="CK1122" s="8"/>
      <c r="CL1122" s="5"/>
      <c r="CM1122" s="5"/>
      <c r="CN1122" s="8"/>
      <c r="CO1122" s="5"/>
      <c r="CP1122" s="5"/>
      <c r="CQ1122" s="5"/>
      <c r="CR1122" s="8"/>
      <c r="CS1122" s="8"/>
      <c r="CT1122" s="8"/>
      <c r="CU1122" s="8"/>
      <c r="CV1122" s="8"/>
      <c r="CW1122" s="8"/>
      <c r="CX1122" s="8"/>
      <c r="CY1122" s="8"/>
      <c r="CZ1122" s="8"/>
      <c r="DA1122" s="8"/>
      <c r="DB1122" s="8"/>
      <c r="DC1122" s="8"/>
      <c r="DD1122" s="8"/>
      <c r="DE1122" s="8"/>
      <c r="DF1122" s="8"/>
      <c r="DG1122" s="8"/>
      <c r="DH1122" s="8"/>
      <c r="DI1122" s="8"/>
      <c r="DJ1122" s="8"/>
      <c r="DK1122" s="8"/>
      <c r="DL1122" s="8"/>
      <c r="DM1122" s="8"/>
      <c r="DN1122" s="8"/>
      <c r="DO1122" s="8"/>
      <c r="DP1122" s="8"/>
      <c r="DQ1122" s="8"/>
      <c r="DR1122" s="8"/>
      <c r="DS1122" s="8"/>
      <c r="DT1122" s="8"/>
      <c r="DU1122" s="8"/>
      <c r="DV1122" s="8"/>
      <c r="DW1122" s="8"/>
      <c r="DX1122" s="8"/>
      <c r="DY1122" s="8"/>
      <c r="DZ1122" s="8"/>
      <c r="EA1122" s="8"/>
      <c r="EB1122" s="8"/>
      <c r="EC1122" s="8"/>
      <c r="ED1122" s="8"/>
      <c r="EE1122" s="8"/>
      <c r="EF1122" s="8"/>
      <c r="EG1122" s="8"/>
      <c r="EH1122" s="8"/>
      <c r="EI1122" s="8"/>
      <c r="EJ1122" s="8"/>
      <c r="EK1122" s="8"/>
      <c r="EL1122" s="8"/>
      <c r="EM1122" s="8"/>
      <c r="EN1122" s="8"/>
      <c r="EO1122" s="8"/>
      <c r="EP1122" s="8"/>
      <c r="EQ1122" s="8"/>
      <c r="ER1122" s="8"/>
      <c r="ES1122" s="8"/>
      <c r="ET1122" s="8"/>
      <c r="EU1122" s="8"/>
      <c r="EV1122" s="8"/>
      <c r="EW1122" s="8"/>
      <c r="EX1122" s="8"/>
      <c r="EY1122" s="8"/>
      <c r="EZ1122" s="8"/>
      <c r="FA1122" s="8"/>
      <c r="FB1122" s="8"/>
      <c r="FC1122" s="8"/>
      <c r="FD1122" s="8"/>
      <c r="FE1122" s="8"/>
      <c r="FF1122" s="8"/>
      <c r="FG1122" s="8"/>
      <c r="FH1122" s="8"/>
      <c r="FI1122" s="8"/>
      <c r="FJ1122" s="8"/>
    </row>
    <row r="1123" spans="1:166" x14ac:dyDescent="0.25">
      <c r="A1123" t="s">
        <v>165</v>
      </c>
      <c r="C1123" s="6">
        <v>40225</v>
      </c>
      <c r="D1123" s="5"/>
      <c r="E1123" s="6"/>
      <c r="G1123" s="5">
        <v>40</v>
      </c>
      <c r="H1123" t="s">
        <v>114</v>
      </c>
      <c r="I1123" s="7">
        <v>8.1</v>
      </c>
      <c r="J1123">
        <v>750</v>
      </c>
      <c r="K1123" s="5">
        <f t="shared" si="17"/>
        <v>164.6090534979424</v>
      </c>
      <c r="L1123" s="5"/>
      <c r="M1123" s="8"/>
      <c r="N1123" s="7">
        <v>12.2</v>
      </c>
      <c r="O1123" s="7"/>
      <c r="P1123" s="7"/>
      <c r="Q1123" s="5"/>
      <c r="R1123" s="5"/>
      <c r="S1123" s="5"/>
      <c r="T1123" s="5"/>
      <c r="U1123" s="5"/>
      <c r="V1123" s="5"/>
      <c r="W1123" s="5"/>
      <c r="X1123" s="8"/>
      <c r="Y1123" s="8"/>
      <c r="Z1123" s="8"/>
      <c r="AA1123" s="8"/>
      <c r="AB1123" s="8"/>
      <c r="AC1123" s="5"/>
      <c r="AD1123" s="8"/>
      <c r="AE1123" s="8"/>
      <c r="AF1123" s="8"/>
      <c r="AG1123" s="8"/>
      <c r="AH1123" s="8"/>
      <c r="AI1123" s="8"/>
      <c r="AJ1123" s="5"/>
      <c r="AK1123" s="8"/>
      <c r="AL1123" s="8"/>
      <c r="AM1123" s="8"/>
      <c r="AN1123" s="8"/>
      <c r="AO1123" s="8"/>
      <c r="AP1123" s="8"/>
      <c r="AQ1123" s="9"/>
      <c r="AR1123" s="8"/>
      <c r="AS1123" s="8"/>
      <c r="AT1123" s="8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8"/>
      <c r="BJ1123" s="5"/>
      <c r="BK1123" s="5"/>
      <c r="BL1123" s="5"/>
      <c r="BM1123" s="8"/>
      <c r="BN1123" s="8"/>
      <c r="BO1123" s="7"/>
      <c r="BP1123" s="5"/>
      <c r="BQ1123" s="5"/>
      <c r="BR1123" s="5"/>
      <c r="BS1123" s="5"/>
      <c r="BT1123" s="7"/>
      <c r="BU1123" s="7"/>
      <c r="BV1123" s="7"/>
      <c r="BW1123" s="7"/>
      <c r="BX1123" s="7"/>
      <c r="BY1123" s="7"/>
      <c r="BZ1123" s="7"/>
      <c r="CA1123" s="5"/>
      <c r="CB1123" s="5"/>
      <c r="CC1123" s="5"/>
      <c r="CD1123" s="5"/>
      <c r="CE1123" s="5"/>
      <c r="CF1123" s="5"/>
      <c r="CG1123" s="5"/>
      <c r="CH1123" s="5"/>
      <c r="CI1123" s="5"/>
      <c r="CJ1123" s="5"/>
      <c r="CK1123" s="8"/>
      <c r="CL1123" s="5"/>
      <c r="CM1123" s="5"/>
      <c r="CN1123" s="8"/>
      <c r="CO1123" s="5"/>
      <c r="CP1123" s="5"/>
      <c r="CQ1123" s="5"/>
      <c r="CR1123" s="8"/>
      <c r="CS1123" s="8"/>
      <c r="CT1123" s="8"/>
      <c r="CU1123" s="8"/>
      <c r="CV1123" s="8"/>
      <c r="CW1123" s="8"/>
      <c r="CX1123" s="8"/>
      <c r="CY1123" s="8"/>
      <c r="CZ1123" s="8"/>
      <c r="DA1123" s="8"/>
      <c r="DB1123" s="8"/>
      <c r="DC1123" s="8"/>
      <c r="DD1123" s="8"/>
      <c r="DE1123" s="8"/>
      <c r="DF1123" s="8"/>
      <c r="DG1123" s="8"/>
      <c r="DH1123" s="8"/>
      <c r="DI1123" s="8"/>
      <c r="DJ1123" s="8"/>
      <c r="DK1123" s="8"/>
      <c r="DL1123" s="8"/>
      <c r="DM1123" s="8"/>
      <c r="DN1123" s="8"/>
      <c r="DO1123" s="8"/>
      <c r="DP1123" s="8"/>
      <c r="DQ1123" s="8"/>
      <c r="DR1123" s="8"/>
      <c r="DS1123" s="8"/>
      <c r="DT1123" s="8"/>
      <c r="DU1123" s="8"/>
      <c r="DV1123" s="8"/>
      <c r="DW1123" s="8"/>
      <c r="DX1123" s="8"/>
      <c r="DY1123" s="8"/>
      <c r="DZ1123" s="8"/>
      <c r="EA1123" s="8"/>
      <c r="EB1123" s="8"/>
      <c r="EC1123" s="8"/>
      <c r="ED1123" s="8"/>
      <c r="EE1123" s="8"/>
      <c r="EF1123" s="8"/>
      <c r="EG1123" s="8"/>
      <c r="EH1123" s="8"/>
      <c r="EI1123" s="8"/>
      <c r="EJ1123" s="8"/>
      <c r="EK1123" s="8"/>
      <c r="EL1123" s="8"/>
      <c r="EM1123" s="8"/>
      <c r="EN1123" s="8"/>
      <c r="EO1123" s="8"/>
      <c r="EP1123" s="8"/>
      <c r="EQ1123" s="8"/>
      <c r="ER1123" s="8"/>
      <c r="ES1123" s="8"/>
      <c r="ET1123" s="8"/>
      <c r="EU1123" s="8"/>
      <c r="EV1123" s="8"/>
      <c r="EW1123" s="8"/>
      <c r="EX1123" s="8"/>
      <c r="EY1123" s="8"/>
      <c r="EZ1123" s="8"/>
      <c r="FA1123" s="8"/>
      <c r="FB1123" s="8"/>
      <c r="FC1123" s="8"/>
      <c r="FD1123" s="8"/>
      <c r="FE1123" s="8"/>
      <c r="FF1123" s="8"/>
      <c r="FG1123" s="8"/>
      <c r="FH1123" s="8"/>
      <c r="FI1123" s="8"/>
      <c r="FJ1123" s="8"/>
    </row>
    <row r="1124" spans="1:166" x14ac:dyDescent="0.25">
      <c r="A1124" t="s">
        <v>165</v>
      </c>
      <c r="C1124" s="6">
        <v>40227</v>
      </c>
      <c r="D1124" s="5"/>
      <c r="E1124" s="6"/>
      <c r="F1124" s="14"/>
      <c r="G1124" s="5">
        <v>42</v>
      </c>
      <c r="H1124" t="s">
        <v>114</v>
      </c>
      <c r="I1124" s="7">
        <v>8.1</v>
      </c>
      <c r="J1124">
        <v>750</v>
      </c>
      <c r="K1124" s="5">
        <f t="shared" si="17"/>
        <v>164.6090534979424</v>
      </c>
      <c r="L1124" s="5"/>
      <c r="M1124" s="8"/>
      <c r="N1124" s="8"/>
      <c r="O1124" s="8"/>
      <c r="P1124" s="8"/>
      <c r="Q1124" s="5"/>
      <c r="R1124" s="5"/>
      <c r="S1124" s="5"/>
      <c r="T1124" s="5"/>
      <c r="U1124" s="5"/>
      <c r="V1124" s="5"/>
      <c r="W1124" s="5"/>
      <c r="X1124" s="8"/>
      <c r="Y1124" s="8"/>
      <c r="Z1124" s="8"/>
      <c r="AA1124" s="8"/>
      <c r="AB1124" s="8"/>
      <c r="AC1124" s="5">
        <v>63.231451288240521</v>
      </c>
      <c r="AD1124" s="8"/>
      <c r="AE1124" s="8"/>
      <c r="AF1124" s="8"/>
      <c r="AG1124" s="8"/>
      <c r="AH1124" s="8"/>
      <c r="AI1124" s="8"/>
      <c r="AJ1124" s="5">
        <v>76.16020895110853</v>
      </c>
      <c r="AK1124" s="8">
        <v>1.6783828402608161</v>
      </c>
      <c r="AL1124" s="8"/>
      <c r="AM1124" s="8"/>
      <c r="AN1124" s="8"/>
      <c r="AO1124" s="8"/>
      <c r="AP1124" s="8"/>
      <c r="AQ1124" s="9">
        <f>AK1124/AJ1124</f>
        <v>2.2037529352608044E-2</v>
      </c>
      <c r="AR1124" s="8"/>
      <c r="AS1124" s="8"/>
      <c r="AT1124" s="8"/>
      <c r="AU1124" s="5">
        <v>6.8668941916895658</v>
      </c>
      <c r="AV1124" s="5"/>
      <c r="AW1124" s="5"/>
      <c r="AX1124" s="5"/>
      <c r="AY1124" s="5">
        <v>0</v>
      </c>
      <c r="AZ1124" s="5"/>
      <c r="BA1124" s="5"/>
      <c r="BB1124" s="5"/>
      <c r="BC1124" s="5"/>
      <c r="BD1124" s="5"/>
      <c r="BE1124" s="5"/>
      <c r="BF1124" s="5">
        <v>0</v>
      </c>
      <c r="BG1124" s="5">
        <v>0</v>
      </c>
      <c r="BH1124" s="5">
        <v>6.8668941916895658</v>
      </c>
      <c r="BI1124" s="8"/>
      <c r="BJ1124" s="5"/>
      <c r="BK1124" s="5">
        <f>AC1124+AJ1124+BH1124</f>
        <v>146.25855443103862</v>
      </c>
      <c r="BL1124" s="5"/>
      <c r="BM1124" s="8">
        <f>BH1124/BK1124</f>
        <v>4.6950376464491371E-2</v>
      </c>
      <c r="BN1124" s="8"/>
      <c r="BO1124" s="7"/>
      <c r="BP1124" s="5"/>
      <c r="BQ1124" s="5"/>
      <c r="BR1124" s="5"/>
      <c r="BS1124" s="5"/>
      <c r="BT1124" s="7"/>
      <c r="BU1124" s="7"/>
      <c r="BV1124" s="7"/>
      <c r="BW1124" s="7"/>
      <c r="BX1124" s="8">
        <f>AC1124/BK1124</f>
        <v>0.43232651610852857</v>
      </c>
      <c r="BY1124" s="8">
        <f>AJ1124/BK1124</f>
        <v>0.52072310742698003</v>
      </c>
      <c r="BZ1124" s="8">
        <f>BH1124/BK1124</f>
        <v>4.6950376464491371E-2</v>
      </c>
      <c r="CA1124" s="5">
        <v>142.50657353333654</v>
      </c>
      <c r="CB1124" s="5">
        <v>142.50657353333654</v>
      </c>
      <c r="CC1124" s="5">
        <v>0</v>
      </c>
      <c r="CD1124" s="5">
        <v>0</v>
      </c>
      <c r="CE1124" s="5"/>
      <c r="CF1124" s="5"/>
      <c r="CG1124" s="5"/>
      <c r="CH1124" s="5"/>
      <c r="CI1124" s="5">
        <v>0</v>
      </c>
      <c r="CJ1124" s="5"/>
      <c r="CK1124" s="8"/>
      <c r="CL1124" s="5"/>
      <c r="CM1124" s="5"/>
      <c r="CN1124" s="8"/>
      <c r="CO1124" s="5"/>
      <c r="CP1124" s="5"/>
      <c r="CQ1124" s="5"/>
      <c r="CR1124" s="8"/>
      <c r="CS1124" s="8"/>
      <c r="CT1124" s="8"/>
      <c r="CU1124" s="8"/>
      <c r="CV1124" s="8"/>
      <c r="CW1124" s="8"/>
      <c r="CX1124" s="8"/>
      <c r="CY1124" s="8"/>
      <c r="CZ1124" s="8"/>
      <c r="DA1124" s="8"/>
      <c r="DB1124" s="8"/>
      <c r="DC1124" s="8"/>
      <c r="DD1124" s="8"/>
      <c r="DE1124" s="8"/>
      <c r="DF1124" s="8"/>
      <c r="DG1124" s="8"/>
      <c r="DH1124" s="8"/>
      <c r="DI1124" s="8"/>
      <c r="DJ1124" s="8"/>
      <c r="DK1124" s="8"/>
      <c r="DL1124" s="8"/>
      <c r="DM1124" s="8"/>
      <c r="DN1124" s="8"/>
      <c r="DO1124" s="8"/>
      <c r="DP1124" s="8"/>
      <c r="DQ1124" s="8"/>
      <c r="DR1124" s="8"/>
      <c r="DS1124" s="8"/>
      <c r="DT1124" s="8"/>
      <c r="DU1124" s="8"/>
      <c r="DV1124" s="8"/>
      <c r="DW1124" s="8"/>
      <c r="DX1124" s="8"/>
      <c r="DY1124" s="8"/>
      <c r="DZ1124" s="8"/>
      <c r="EA1124" s="8"/>
      <c r="EB1124" s="8"/>
      <c r="EC1124" s="8"/>
      <c r="ED1124" s="8"/>
      <c r="EE1124" s="8"/>
      <c r="EF1124" s="8"/>
      <c r="EG1124" s="8"/>
      <c r="EH1124" s="8"/>
      <c r="EI1124" s="8"/>
      <c r="EJ1124" s="8"/>
      <c r="EK1124" s="8"/>
      <c r="EL1124" s="8"/>
      <c r="EM1124" s="8"/>
      <c r="EN1124" s="8"/>
      <c r="EO1124" s="8"/>
      <c r="EP1124" s="8"/>
      <c r="EQ1124" s="8"/>
      <c r="ER1124" s="8"/>
      <c r="ES1124" s="8"/>
      <c r="ET1124" s="8"/>
      <c r="EU1124" s="8"/>
      <c r="EV1124" s="8"/>
      <c r="EW1124" s="8"/>
      <c r="EX1124" s="8"/>
      <c r="EY1124" s="8"/>
      <c r="EZ1124" s="8"/>
      <c r="FA1124" s="8"/>
      <c r="FB1124" s="8"/>
      <c r="FC1124" s="8"/>
      <c r="FD1124" s="8"/>
      <c r="FE1124" s="8"/>
      <c r="FF1124" s="8"/>
      <c r="FG1124" s="8"/>
      <c r="FH1124" s="8"/>
      <c r="FI1124" s="8"/>
      <c r="FJ1124" s="8"/>
    </row>
    <row r="1125" spans="1:166" x14ac:dyDescent="0.25">
      <c r="A1125" t="s">
        <v>165</v>
      </c>
      <c r="C1125" s="6">
        <v>40231</v>
      </c>
      <c r="D1125" s="5"/>
      <c r="E1125" s="6"/>
      <c r="G1125" s="5">
        <v>46</v>
      </c>
      <c r="H1125" t="s">
        <v>114</v>
      </c>
      <c r="I1125" s="7">
        <v>8.1</v>
      </c>
      <c r="J1125">
        <v>750</v>
      </c>
      <c r="K1125" s="5">
        <f t="shared" si="17"/>
        <v>164.6090534979424</v>
      </c>
      <c r="L1125" s="5"/>
      <c r="M1125" s="8"/>
      <c r="N1125" s="7">
        <v>14.1</v>
      </c>
      <c r="O1125" s="7"/>
      <c r="P1125" s="7"/>
      <c r="Q1125" s="5"/>
      <c r="R1125" s="5"/>
      <c r="S1125" s="5"/>
      <c r="T1125" s="5"/>
      <c r="U1125" s="5"/>
      <c r="V1125" s="5"/>
      <c r="W1125" s="5"/>
      <c r="X1125" s="8"/>
      <c r="Y1125" s="8"/>
      <c r="Z1125" s="8"/>
      <c r="AA1125" s="8"/>
      <c r="AB1125" s="8"/>
      <c r="AC1125" s="5"/>
      <c r="AD1125" s="8"/>
      <c r="AE1125" s="8"/>
      <c r="AF1125" s="8"/>
      <c r="AG1125" s="8"/>
      <c r="AH1125" s="8"/>
      <c r="AI1125" s="8"/>
      <c r="AJ1125" s="5"/>
      <c r="AK1125" s="8"/>
      <c r="AL1125" s="8"/>
      <c r="AM1125" s="8"/>
      <c r="AN1125" s="8"/>
      <c r="AO1125" s="8"/>
      <c r="AP1125" s="8"/>
      <c r="AQ1125" s="9"/>
      <c r="AR1125" s="8"/>
      <c r="AS1125" s="8"/>
      <c r="AT1125" s="8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8"/>
      <c r="BJ1125" s="5"/>
      <c r="BK1125" s="5"/>
      <c r="BL1125" s="5"/>
      <c r="BM1125" s="8"/>
      <c r="BN1125" s="8"/>
      <c r="BO1125" s="7"/>
      <c r="BP1125" s="5"/>
      <c r="BQ1125" s="5"/>
      <c r="BR1125" s="5"/>
      <c r="BS1125" s="5"/>
      <c r="BT1125" s="7"/>
      <c r="BU1125" s="7"/>
      <c r="BV1125" s="7"/>
      <c r="BW1125" s="7"/>
      <c r="BX1125" s="7"/>
      <c r="BY1125" s="7"/>
      <c r="BZ1125" s="7"/>
      <c r="CA1125" s="5"/>
      <c r="CB1125" s="5"/>
      <c r="CC1125" s="5"/>
      <c r="CD1125" s="5"/>
      <c r="CE1125" s="5"/>
      <c r="CF1125" s="5"/>
      <c r="CG1125" s="5"/>
      <c r="CH1125" s="5"/>
      <c r="CI1125" s="5"/>
      <c r="CJ1125" s="5"/>
      <c r="CK1125" s="8"/>
      <c r="CL1125" s="5"/>
      <c r="CM1125" s="5"/>
      <c r="CN1125" s="8"/>
      <c r="CO1125" s="5"/>
      <c r="CP1125" s="5"/>
      <c r="CQ1125" s="5"/>
      <c r="CR1125" s="8"/>
      <c r="CS1125" s="8"/>
      <c r="CT1125" s="8"/>
      <c r="CU1125" s="8"/>
      <c r="CV1125" s="8"/>
      <c r="CW1125" s="8"/>
      <c r="CX1125" s="8"/>
      <c r="CY1125" s="8"/>
      <c r="CZ1125" s="8"/>
      <c r="DA1125" s="8"/>
      <c r="DB1125" s="8"/>
      <c r="DC1125" s="8"/>
      <c r="DD1125" s="8"/>
      <c r="DE1125" s="8"/>
      <c r="DF1125" s="8"/>
      <c r="DG1125" s="8"/>
      <c r="DH1125" s="8"/>
      <c r="DI1125" s="8"/>
      <c r="DJ1125" s="8"/>
      <c r="DK1125" s="8"/>
      <c r="DL1125" s="8"/>
      <c r="DM1125" s="8"/>
      <c r="DN1125" s="8"/>
      <c r="DO1125" s="8"/>
      <c r="DP1125" s="8"/>
      <c r="DQ1125" s="8"/>
      <c r="DR1125" s="8"/>
      <c r="DS1125" s="8"/>
      <c r="DT1125" s="8"/>
      <c r="DU1125" s="8"/>
      <c r="DV1125" s="8"/>
      <c r="DW1125" s="8"/>
      <c r="DX1125" s="8"/>
      <c r="DY1125" s="8"/>
      <c r="DZ1125" s="8"/>
      <c r="EA1125" s="8"/>
      <c r="EB1125" s="8"/>
      <c r="EC1125" s="8"/>
      <c r="ED1125" s="8"/>
      <c r="EE1125" s="8"/>
      <c r="EF1125" s="8"/>
      <c r="EG1125" s="8"/>
      <c r="EH1125" s="8"/>
      <c r="EI1125" s="8"/>
      <c r="EJ1125" s="8"/>
      <c r="EK1125" s="8"/>
      <c r="EL1125" s="8"/>
      <c r="EM1125" s="8"/>
      <c r="EN1125" s="8"/>
      <c r="EO1125" s="8"/>
      <c r="EP1125" s="8"/>
      <c r="EQ1125" s="8"/>
      <c r="ER1125" s="8"/>
      <c r="ES1125" s="8"/>
      <c r="ET1125" s="8"/>
      <c r="EU1125" s="8"/>
      <c r="EV1125" s="8"/>
      <c r="EW1125" s="8"/>
      <c r="EX1125" s="8"/>
      <c r="EY1125" s="8"/>
      <c r="EZ1125" s="8"/>
      <c r="FA1125" s="8"/>
      <c r="FB1125" s="8"/>
      <c r="FC1125" s="8"/>
      <c r="FD1125" s="8"/>
      <c r="FE1125" s="8"/>
      <c r="FF1125" s="8"/>
      <c r="FG1125" s="8"/>
      <c r="FH1125" s="8"/>
      <c r="FI1125" s="8"/>
      <c r="FJ1125" s="8"/>
    </row>
    <row r="1126" spans="1:166" x14ac:dyDescent="0.25">
      <c r="A1126" t="s">
        <v>165</v>
      </c>
      <c r="C1126" s="6">
        <v>40233</v>
      </c>
      <c r="D1126" s="5"/>
      <c r="E1126" s="6"/>
      <c r="F1126" s="14"/>
      <c r="G1126" s="5">
        <v>48</v>
      </c>
      <c r="H1126" t="s">
        <v>114</v>
      </c>
      <c r="I1126" s="7">
        <v>8.1</v>
      </c>
      <c r="J1126">
        <v>750</v>
      </c>
      <c r="K1126" s="5">
        <f t="shared" ref="K1126:K1189" si="18">1000000/I1126/J1126</f>
        <v>164.6090534979424</v>
      </c>
      <c r="L1126" s="5"/>
      <c r="M1126" s="8"/>
      <c r="N1126" s="8"/>
      <c r="O1126" s="8"/>
      <c r="P1126" s="8"/>
      <c r="Q1126" s="5"/>
      <c r="R1126" s="5"/>
      <c r="S1126" s="5"/>
      <c r="T1126" s="5"/>
      <c r="U1126" s="5"/>
      <c r="V1126" s="5"/>
      <c r="W1126" s="5"/>
      <c r="X1126" s="8"/>
      <c r="Y1126" s="8"/>
      <c r="Z1126" s="8"/>
      <c r="AA1126" s="8"/>
      <c r="AB1126" s="8"/>
      <c r="AC1126" s="5">
        <v>141.27916739090296</v>
      </c>
      <c r="AD1126" s="8"/>
      <c r="AE1126" s="8"/>
      <c r="AF1126" s="8"/>
      <c r="AG1126" s="8"/>
      <c r="AH1126" s="8"/>
      <c r="AI1126" s="8"/>
      <c r="AJ1126" s="5">
        <v>154.39183769936244</v>
      </c>
      <c r="AK1126" s="8">
        <v>1.827268983273123</v>
      </c>
      <c r="AL1126" s="8"/>
      <c r="AM1126" s="8"/>
      <c r="AN1126" s="8"/>
      <c r="AO1126" s="8"/>
      <c r="AP1126" s="8"/>
      <c r="AQ1126" s="9">
        <f>AK1126/AJ1126</f>
        <v>1.183526934131874E-2</v>
      </c>
      <c r="AR1126" s="8"/>
      <c r="AS1126" s="8"/>
      <c r="AT1126" s="8"/>
      <c r="AU1126" s="5">
        <v>16.715929851076751</v>
      </c>
      <c r="AV1126" s="5"/>
      <c r="AW1126" s="5"/>
      <c r="AX1126" s="5"/>
      <c r="AY1126" s="5">
        <v>0</v>
      </c>
      <c r="AZ1126" s="5"/>
      <c r="BA1126" s="5"/>
      <c r="BB1126" s="5"/>
      <c r="BC1126" s="5"/>
      <c r="BD1126" s="5"/>
      <c r="BE1126" s="5"/>
      <c r="BF1126" s="5">
        <v>0</v>
      </c>
      <c r="BG1126" s="5">
        <v>0</v>
      </c>
      <c r="BH1126" s="5">
        <v>16.715929851076751</v>
      </c>
      <c r="BI1126" s="8"/>
      <c r="BJ1126" s="5"/>
      <c r="BK1126" s="5">
        <f>AC1126+AJ1126+BH1126</f>
        <v>312.38693494134213</v>
      </c>
      <c r="BL1126" s="5"/>
      <c r="BM1126" s="8">
        <f>BH1126/BK1126</f>
        <v>5.3510336001137672E-2</v>
      </c>
      <c r="BN1126" s="8"/>
      <c r="BO1126" s="7"/>
      <c r="BP1126" s="5"/>
      <c r="BQ1126" s="5"/>
      <c r="BR1126" s="5"/>
      <c r="BS1126" s="5"/>
      <c r="BT1126" s="7"/>
      <c r="BU1126" s="7"/>
      <c r="BV1126" s="7"/>
      <c r="BW1126" s="7"/>
      <c r="BX1126" s="8">
        <f>AC1126/BK1126</f>
        <v>0.45225696592410752</v>
      </c>
      <c r="BY1126" s="8">
        <f>AJ1126/BK1126</f>
        <v>0.49423269807475489</v>
      </c>
      <c r="BZ1126" s="8">
        <f>BH1126/BK1126</f>
        <v>5.3510336001137672E-2</v>
      </c>
      <c r="CA1126" s="5">
        <v>154.92441018749642</v>
      </c>
      <c r="CB1126" s="5">
        <v>154.92441018749642</v>
      </c>
      <c r="CC1126" s="5">
        <v>0</v>
      </c>
      <c r="CD1126" s="5">
        <v>0</v>
      </c>
      <c r="CE1126" s="5"/>
      <c r="CF1126" s="5"/>
      <c r="CG1126" s="5"/>
      <c r="CH1126" s="5"/>
      <c r="CI1126" s="5">
        <v>0</v>
      </c>
      <c r="CJ1126" s="5"/>
      <c r="CK1126" s="8"/>
      <c r="CL1126" s="5"/>
      <c r="CM1126" s="5"/>
      <c r="CN1126" s="8"/>
      <c r="CO1126" s="5"/>
      <c r="CP1126" s="5"/>
      <c r="CQ1126" s="5"/>
      <c r="CR1126" s="8"/>
      <c r="CS1126" s="8"/>
      <c r="CT1126" s="8"/>
      <c r="CU1126" s="8"/>
      <c r="CV1126" s="8"/>
      <c r="CW1126" s="8"/>
      <c r="CX1126" s="8"/>
      <c r="CY1126" s="8"/>
      <c r="CZ1126" s="8"/>
      <c r="DA1126" s="8"/>
      <c r="DB1126" s="8"/>
      <c r="DC1126" s="8"/>
      <c r="DD1126" s="8"/>
      <c r="DE1126" s="8"/>
      <c r="DF1126" s="8"/>
      <c r="DG1126" s="8"/>
      <c r="DH1126" s="8"/>
      <c r="DI1126" s="8"/>
      <c r="DJ1126" s="8"/>
      <c r="DK1126" s="8"/>
      <c r="DL1126" s="8"/>
      <c r="DM1126" s="8"/>
      <c r="DN1126" s="8"/>
      <c r="DO1126" s="8"/>
      <c r="DP1126" s="8"/>
      <c r="DQ1126" s="8"/>
      <c r="DR1126" s="8"/>
      <c r="DS1126" s="8"/>
      <c r="DT1126" s="8"/>
      <c r="DU1126" s="8"/>
      <c r="DV1126" s="8"/>
      <c r="DW1126" s="8"/>
      <c r="DX1126" s="8"/>
      <c r="DY1126" s="8"/>
      <c r="DZ1126" s="8"/>
      <c r="EA1126" s="8"/>
      <c r="EB1126" s="8"/>
      <c r="EC1126" s="8"/>
      <c r="ED1126" s="8"/>
      <c r="EE1126" s="8"/>
      <c r="EF1126" s="8"/>
      <c r="EG1126" s="8"/>
      <c r="EH1126" s="8"/>
      <c r="EI1126" s="8"/>
      <c r="EJ1126" s="8"/>
      <c r="EK1126" s="8"/>
      <c r="EL1126" s="8"/>
      <c r="EM1126" s="8"/>
      <c r="EN1126" s="8"/>
      <c r="EO1126" s="8"/>
      <c r="EP1126" s="8"/>
      <c r="EQ1126" s="8"/>
      <c r="ER1126" s="8"/>
      <c r="ES1126" s="8"/>
      <c r="ET1126" s="8"/>
      <c r="EU1126" s="8"/>
      <c r="EV1126" s="8"/>
      <c r="EW1126" s="8"/>
      <c r="EX1126" s="8"/>
      <c r="EY1126" s="8"/>
      <c r="EZ1126" s="8"/>
      <c r="FA1126" s="8"/>
      <c r="FB1126" s="8"/>
      <c r="FC1126" s="8"/>
      <c r="FD1126" s="8"/>
      <c r="FE1126" s="8"/>
      <c r="FF1126" s="8"/>
      <c r="FG1126" s="8"/>
      <c r="FH1126" s="8"/>
      <c r="FI1126" s="8"/>
      <c r="FJ1126" s="8"/>
    </row>
    <row r="1127" spans="1:166" x14ac:dyDescent="0.25">
      <c r="A1127" t="s">
        <v>165</v>
      </c>
      <c r="C1127" s="6">
        <v>40234</v>
      </c>
      <c r="D1127" s="5">
        <v>4</v>
      </c>
      <c r="E1127" t="s">
        <v>206</v>
      </c>
      <c r="F1127" t="s">
        <v>13</v>
      </c>
      <c r="G1127" s="5">
        <v>49</v>
      </c>
      <c r="H1127" t="s">
        <v>114</v>
      </c>
      <c r="I1127" s="7">
        <v>8.1</v>
      </c>
      <c r="J1127">
        <v>750</v>
      </c>
      <c r="K1127" s="5">
        <f t="shared" si="18"/>
        <v>164.6090534979424</v>
      </c>
      <c r="L1127" s="5"/>
      <c r="M1127" s="8"/>
      <c r="N1127" s="8"/>
      <c r="O1127" s="8"/>
      <c r="P1127" s="8"/>
      <c r="Q1127" s="5"/>
      <c r="R1127" s="5"/>
      <c r="S1127" s="5">
        <v>49</v>
      </c>
      <c r="T1127" s="5"/>
      <c r="U1127" s="5"/>
      <c r="V1127" s="5"/>
      <c r="W1127" s="5"/>
      <c r="X1127" s="8"/>
      <c r="Y1127" s="8"/>
      <c r="Z1127" s="8"/>
      <c r="AA1127" s="8"/>
      <c r="AB1127" s="8"/>
      <c r="AC1127" s="5"/>
      <c r="AD1127" s="8"/>
      <c r="AE1127" s="8"/>
      <c r="AF1127" s="8"/>
      <c r="AG1127" s="8"/>
      <c r="AH1127" s="8"/>
      <c r="AI1127" s="8"/>
      <c r="AJ1127" s="5"/>
      <c r="AK1127" s="8"/>
      <c r="AL1127" s="8"/>
      <c r="AM1127" s="8"/>
      <c r="AN1127" s="8"/>
      <c r="AO1127" s="8"/>
      <c r="AP1127" s="8"/>
      <c r="AQ1127" s="9"/>
      <c r="AR1127" s="8"/>
      <c r="AS1127" s="8"/>
      <c r="AT1127" s="8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8"/>
      <c r="BJ1127" s="5"/>
      <c r="BK1127" s="5"/>
      <c r="BL1127" s="5"/>
      <c r="BM1127" s="8"/>
      <c r="BN1127" s="8"/>
      <c r="BO1127" s="7"/>
      <c r="BP1127" s="5"/>
      <c r="BQ1127" s="5"/>
      <c r="BR1127" s="5"/>
      <c r="BS1127" s="5"/>
      <c r="BT1127" s="7"/>
      <c r="BU1127" s="7"/>
      <c r="BV1127" s="7"/>
      <c r="BW1127" s="7"/>
      <c r="BX1127" s="7"/>
      <c r="BY1127" s="7"/>
      <c r="BZ1127" s="7"/>
      <c r="CA1127" s="5"/>
      <c r="CB1127" s="5"/>
      <c r="CC1127" s="5"/>
      <c r="CD1127" s="5"/>
      <c r="CE1127" s="5"/>
      <c r="CF1127" s="5"/>
      <c r="CG1127" s="5"/>
      <c r="CH1127" s="5"/>
      <c r="CI1127" s="5"/>
      <c r="CJ1127" s="5"/>
      <c r="CK1127" s="8"/>
      <c r="CL1127" s="5"/>
      <c r="CM1127" s="5"/>
      <c r="CN1127" s="8"/>
      <c r="CO1127" s="5"/>
      <c r="CP1127" s="5"/>
      <c r="CQ1127" s="5"/>
      <c r="CR1127" s="8"/>
      <c r="CS1127" s="8"/>
      <c r="CT1127" s="8"/>
      <c r="CU1127" s="8"/>
      <c r="CV1127" s="8"/>
      <c r="CW1127" s="8"/>
      <c r="CX1127" s="8"/>
      <c r="CY1127" s="8"/>
      <c r="CZ1127" s="8"/>
      <c r="DA1127" s="8"/>
      <c r="DB1127" s="8"/>
      <c r="DC1127" s="8"/>
      <c r="DD1127" s="8"/>
      <c r="DE1127" s="8"/>
      <c r="DF1127" s="8"/>
      <c r="DG1127" s="8"/>
      <c r="DH1127" s="8"/>
      <c r="DI1127" s="8"/>
      <c r="DJ1127" s="8"/>
      <c r="DK1127" s="8"/>
      <c r="DL1127" s="8"/>
      <c r="DM1127" s="8"/>
      <c r="DN1127" s="8"/>
      <c r="DO1127" s="8"/>
      <c r="DP1127" s="8"/>
      <c r="DQ1127" s="8"/>
      <c r="DR1127" s="8"/>
      <c r="DS1127" s="8"/>
      <c r="DT1127" s="8"/>
      <c r="DU1127" s="8"/>
      <c r="DV1127" s="8"/>
      <c r="DW1127" s="8"/>
      <c r="DX1127" s="8"/>
      <c r="DY1127" s="8"/>
      <c r="DZ1127" s="8"/>
      <c r="EA1127" s="8"/>
      <c r="EB1127" s="8"/>
      <c r="EC1127" s="8"/>
      <c r="ED1127" s="8"/>
      <c r="EE1127" s="8"/>
      <c r="EF1127" s="8"/>
      <c r="EG1127" s="8"/>
      <c r="EH1127" s="8"/>
      <c r="EI1127" s="8"/>
      <c r="EJ1127" s="8"/>
      <c r="EK1127" s="8"/>
      <c r="EL1127" s="8"/>
      <c r="EM1127" s="8"/>
      <c r="EN1127" s="8"/>
      <c r="EO1127" s="8"/>
      <c r="EP1127" s="8"/>
      <c r="EQ1127" s="8"/>
      <c r="ER1127" s="8"/>
      <c r="ES1127" s="8"/>
      <c r="ET1127" s="8"/>
      <c r="EU1127" s="8"/>
      <c r="EV1127" s="8"/>
      <c r="EW1127" s="8"/>
      <c r="EX1127" s="8"/>
      <c r="EY1127" s="8"/>
      <c r="EZ1127" s="8"/>
      <c r="FA1127" s="8"/>
      <c r="FB1127" s="8"/>
      <c r="FC1127" s="8"/>
      <c r="FD1127" s="8"/>
      <c r="FE1127" s="8"/>
      <c r="FF1127" s="8"/>
      <c r="FG1127" s="8"/>
      <c r="FH1127" s="8"/>
      <c r="FI1127" s="8"/>
      <c r="FJ1127" s="8"/>
    </row>
    <row r="1128" spans="1:166" x14ac:dyDescent="0.25">
      <c r="A1128" t="s">
        <v>165</v>
      </c>
      <c r="C1128" s="6">
        <v>40240</v>
      </c>
      <c r="D1128" s="5"/>
      <c r="E1128" s="6"/>
      <c r="G1128" s="5">
        <v>55</v>
      </c>
      <c r="H1128" t="s">
        <v>114</v>
      </c>
      <c r="I1128" s="7">
        <v>8.1</v>
      </c>
      <c r="J1128">
        <v>750</v>
      </c>
      <c r="K1128" s="5">
        <f t="shared" si="18"/>
        <v>164.6090534979424</v>
      </c>
      <c r="L1128" s="5"/>
      <c r="M1128" s="8"/>
      <c r="N1128" s="7">
        <v>16.95</v>
      </c>
      <c r="O1128" s="7"/>
      <c r="P1128" s="7"/>
      <c r="Q1128" s="5"/>
      <c r="R1128" s="5"/>
      <c r="S1128" s="5"/>
      <c r="T1128" s="5"/>
      <c r="U1128" s="5"/>
      <c r="V1128" s="5"/>
      <c r="W1128" s="5"/>
      <c r="X1128" s="8"/>
      <c r="Y1128" s="8"/>
      <c r="Z1128" s="8"/>
      <c r="AA1128" s="8"/>
      <c r="AB1128" s="8"/>
      <c r="AC1128" s="5"/>
      <c r="AD1128" s="8"/>
      <c r="AE1128" s="8"/>
      <c r="AF1128" s="8"/>
      <c r="AG1128" s="8"/>
      <c r="AH1128" s="8"/>
      <c r="AI1128" s="8"/>
      <c r="AJ1128" s="5"/>
      <c r="AK1128" s="8"/>
      <c r="AL1128" s="8"/>
      <c r="AM1128" s="8"/>
      <c r="AN1128" s="8"/>
      <c r="AO1128" s="8"/>
      <c r="AP1128" s="8"/>
      <c r="AQ1128" s="9"/>
      <c r="AR1128" s="8"/>
      <c r="AS1128" s="8"/>
      <c r="AT1128" s="8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8"/>
      <c r="BJ1128" s="5"/>
      <c r="BK1128" s="5"/>
      <c r="BL1128" s="5"/>
      <c r="BM1128" s="8"/>
      <c r="BN1128" s="8"/>
      <c r="BO1128" s="7"/>
      <c r="BP1128" s="5"/>
      <c r="BQ1128" s="5"/>
      <c r="BR1128" s="5"/>
      <c r="BS1128" s="5"/>
      <c r="BT1128" s="7"/>
      <c r="BU1128" s="7"/>
      <c r="BV1128" s="7"/>
      <c r="BW1128" s="7"/>
      <c r="BX1128" s="7"/>
      <c r="BY1128" s="7"/>
      <c r="BZ1128" s="7"/>
      <c r="CA1128" s="5"/>
      <c r="CB1128" s="5"/>
      <c r="CC1128" s="5"/>
      <c r="CD1128" s="5"/>
      <c r="CE1128" s="5"/>
      <c r="CF1128" s="5"/>
      <c r="CG1128" s="5"/>
      <c r="CH1128" s="5"/>
      <c r="CI1128" s="5"/>
      <c r="CJ1128" s="5"/>
      <c r="CK1128" s="8"/>
      <c r="CL1128" s="5"/>
      <c r="CM1128" s="5"/>
      <c r="CN1128" s="8"/>
      <c r="CO1128" s="5"/>
      <c r="CP1128" s="5"/>
      <c r="CQ1128" s="5"/>
      <c r="CR1128" s="8"/>
      <c r="CS1128" s="8"/>
      <c r="CT1128" s="8"/>
      <c r="CU1128" s="8"/>
      <c r="CV1128" s="8"/>
      <c r="CW1128" s="8"/>
      <c r="CX1128" s="8"/>
      <c r="CY1128" s="8"/>
      <c r="CZ1128" s="8"/>
      <c r="DA1128" s="8"/>
      <c r="DB1128" s="8"/>
      <c r="DC1128" s="8"/>
      <c r="DD1128" s="8"/>
      <c r="DE1128" s="8"/>
      <c r="DF1128" s="8"/>
      <c r="DG1128" s="8"/>
      <c r="DH1128" s="8"/>
      <c r="DI1128" s="8"/>
      <c r="DJ1128" s="8"/>
      <c r="DK1128" s="8"/>
      <c r="DL1128" s="8"/>
      <c r="DM1128" s="8"/>
      <c r="DN1128" s="8"/>
      <c r="DO1128" s="8"/>
      <c r="DP1128" s="8"/>
      <c r="DQ1128" s="8"/>
      <c r="DR1128" s="8"/>
      <c r="DS1128" s="8"/>
      <c r="DT1128" s="8"/>
      <c r="DU1128" s="8"/>
      <c r="DV1128" s="8"/>
      <c r="DW1128" s="8"/>
      <c r="DX1128" s="8"/>
      <c r="DY1128" s="8"/>
      <c r="DZ1128" s="8"/>
      <c r="EA1128" s="8"/>
      <c r="EB1128" s="8"/>
      <c r="EC1128" s="8"/>
      <c r="ED1128" s="8"/>
      <c r="EE1128" s="8"/>
      <c r="EF1128" s="8"/>
      <c r="EG1128" s="8"/>
      <c r="EH1128" s="8"/>
      <c r="EI1128" s="8"/>
      <c r="EJ1128" s="8"/>
      <c r="EK1128" s="8"/>
      <c r="EL1128" s="8"/>
      <c r="EM1128" s="8"/>
      <c r="EN1128" s="8"/>
      <c r="EO1128" s="8"/>
      <c r="EP1128" s="8"/>
      <c r="EQ1128" s="8"/>
      <c r="ER1128" s="8"/>
      <c r="ES1128" s="8"/>
      <c r="ET1128" s="8"/>
      <c r="EU1128" s="8"/>
      <c r="EV1128" s="8"/>
      <c r="EW1128" s="8"/>
      <c r="EX1128" s="8"/>
      <c r="EY1128" s="8"/>
      <c r="EZ1128" s="8"/>
      <c r="FA1128" s="8"/>
      <c r="FB1128" s="8"/>
      <c r="FC1128" s="8"/>
      <c r="FD1128" s="8"/>
      <c r="FE1128" s="8"/>
      <c r="FF1128" s="8"/>
      <c r="FG1128" s="8"/>
      <c r="FH1128" s="8"/>
      <c r="FI1128" s="8"/>
      <c r="FJ1128" s="8"/>
    </row>
    <row r="1129" spans="1:166" x14ac:dyDescent="0.25">
      <c r="A1129" t="s">
        <v>165</v>
      </c>
      <c r="C1129" s="6">
        <v>40245</v>
      </c>
      <c r="D1129" s="5"/>
      <c r="E1129" s="6"/>
      <c r="G1129" s="5">
        <v>60</v>
      </c>
      <c r="H1129" t="s">
        <v>114</v>
      </c>
      <c r="I1129" s="7">
        <v>8.1</v>
      </c>
      <c r="J1129">
        <v>750</v>
      </c>
      <c r="K1129" s="5">
        <f t="shared" si="18"/>
        <v>164.6090534979424</v>
      </c>
      <c r="L1129" s="5"/>
      <c r="M1129" s="8"/>
      <c r="N1129" s="8"/>
      <c r="O1129" s="8"/>
      <c r="P1129" s="8"/>
      <c r="Q1129" s="5"/>
      <c r="R1129" s="5"/>
      <c r="S1129" s="5"/>
      <c r="T1129" s="5"/>
      <c r="U1129" s="5"/>
      <c r="V1129" s="5"/>
      <c r="W1129" s="5"/>
      <c r="X1129" s="8"/>
      <c r="Y1129" s="8"/>
      <c r="Z1129" s="8"/>
      <c r="AA1129" s="8"/>
      <c r="AB1129" s="8"/>
      <c r="AC1129" s="5"/>
      <c r="AD1129" s="8"/>
      <c r="AE1129" s="8"/>
      <c r="AF1129" s="8"/>
      <c r="AG1129" s="8"/>
      <c r="AH1129" s="8"/>
      <c r="AI1129" s="8"/>
      <c r="AJ1129" s="5"/>
      <c r="AK1129" s="8"/>
      <c r="AL1129" s="8"/>
      <c r="AM1129" s="8"/>
      <c r="AN1129" s="8"/>
      <c r="AO1129" s="8"/>
      <c r="AP1129" s="8"/>
      <c r="AQ1129" s="9"/>
      <c r="AR1129" s="8"/>
      <c r="AS1129" s="8"/>
      <c r="AT1129" s="8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8"/>
      <c r="BJ1129" s="5"/>
      <c r="BK1129" s="5"/>
      <c r="BL1129" s="5"/>
      <c r="BM1129" s="8"/>
      <c r="BN1129" s="8"/>
      <c r="BO1129" s="7"/>
      <c r="BP1129" s="5"/>
      <c r="BQ1129" s="5"/>
      <c r="BR1129" s="5"/>
      <c r="BS1129" s="5"/>
      <c r="BT1129" s="7"/>
      <c r="BU1129" s="7"/>
      <c r="BV1129" s="7"/>
      <c r="BW1129" s="7"/>
      <c r="BX1129" s="7"/>
      <c r="BY1129" s="7"/>
      <c r="BZ1129" s="7"/>
      <c r="CA1129" s="5"/>
      <c r="CB1129" s="5"/>
      <c r="CC1129" s="5"/>
      <c r="CD1129" s="5"/>
      <c r="CE1129" s="5"/>
      <c r="CF1129" s="5"/>
      <c r="CG1129" s="5"/>
      <c r="CH1129" s="5"/>
      <c r="CI1129" s="5"/>
      <c r="CJ1129" s="5"/>
      <c r="CK1129" s="8"/>
      <c r="CL1129" s="5"/>
      <c r="CM1129" s="5"/>
      <c r="CN1129" s="8"/>
      <c r="CO1129" s="5"/>
      <c r="CP1129" s="5"/>
      <c r="CQ1129" s="5"/>
      <c r="CR1129" s="8"/>
      <c r="CS1129" s="8"/>
      <c r="CT1129" s="8"/>
      <c r="CU1129" s="8"/>
      <c r="CV1129" s="8"/>
      <c r="CW1129" s="8"/>
      <c r="CX1129" s="8"/>
      <c r="CY1129" s="8"/>
      <c r="CZ1129" s="8"/>
      <c r="DA1129" s="8"/>
      <c r="DB1129" s="8"/>
      <c r="DC1129" s="8"/>
      <c r="DD1129" s="8"/>
      <c r="DE1129" s="8"/>
      <c r="DF1129" s="8"/>
      <c r="DG1129" s="8"/>
      <c r="DH1129" s="8"/>
      <c r="DI1129" s="8"/>
      <c r="DJ1129" s="8"/>
      <c r="DK1129" s="8"/>
      <c r="DL1129" s="8"/>
      <c r="DM1129" s="8"/>
      <c r="DN1129" s="8"/>
      <c r="DO1129" s="8"/>
      <c r="DP1129" s="8"/>
      <c r="DQ1129" s="8"/>
      <c r="DR1129" s="8"/>
      <c r="DS1129" s="8"/>
      <c r="DT1129" s="8"/>
      <c r="DU1129" s="8"/>
      <c r="DV1129" s="8"/>
      <c r="DW1129" s="8"/>
      <c r="DX1129" s="8"/>
      <c r="DY1129" s="8"/>
      <c r="DZ1129" s="8"/>
      <c r="EA1129" s="8"/>
      <c r="EB1129" s="8"/>
      <c r="EC1129" s="8"/>
      <c r="ED1129" s="8"/>
      <c r="EE1129" s="8"/>
      <c r="EF1129" s="8"/>
      <c r="EG1129" s="8"/>
      <c r="EH1129" s="8"/>
      <c r="EI1129" s="8"/>
      <c r="EJ1129" s="8"/>
      <c r="EK1129" s="8"/>
      <c r="EL1129" s="8"/>
      <c r="EM1129" s="8"/>
      <c r="EN1129" s="8"/>
      <c r="EO1129" s="8"/>
      <c r="EP1129" s="8"/>
      <c r="EQ1129" s="8"/>
      <c r="ER1129" s="8"/>
      <c r="ES1129" s="8"/>
      <c r="ET1129" s="8"/>
      <c r="EU1129" s="8"/>
      <c r="EV1129" s="8"/>
      <c r="EW1129" s="8"/>
      <c r="EX1129" s="8"/>
      <c r="EY1129" s="8"/>
      <c r="EZ1129" s="8"/>
      <c r="FA1129" s="8"/>
      <c r="FB1129" s="8"/>
      <c r="FC1129" s="8"/>
      <c r="FD1129" s="8"/>
      <c r="FE1129" s="8"/>
      <c r="FF1129" s="8"/>
      <c r="FG1129" s="8"/>
      <c r="FH1129" s="8"/>
      <c r="FI1129" s="8"/>
      <c r="FJ1129" s="8"/>
    </row>
    <row r="1130" spans="1:166" x14ac:dyDescent="0.25">
      <c r="A1130" t="s">
        <v>165</v>
      </c>
      <c r="C1130" s="6">
        <v>40248</v>
      </c>
      <c r="D1130" s="5"/>
      <c r="E1130" s="6"/>
      <c r="F1130" s="14"/>
      <c r="G1130" s="5">
        <v>63</v>
      </c>
      <c r="H1130" t="s">
        <v>114</v>
      </c>
      <c r="I1130" s="7">
        <v>8.1</v>
      </c>
      <c r="J1130">
        <v>750</v>
      </c>
      <c r="K1130" s="5">
        <f t="shared" si="18"/>
        <v>164.6090534979424</v>
      </c>
      <c r="L1130" s="5"/>
      <c r="M1130" s="8"/>
      <c r="N1130" s="8"/>
      <c r="O1130" s="8"/>
      <c r="P1130" s="8"/>
      <c r="Q1130" s="5"/>
      <c r="R1130" s="5"/>
      <c r="S1130" s="5"/>
      <c r="T1130" s="5"/>
      <c r="U1130" s="5"/>
      <c r="V1130" s="5"/>
      <c r="W1130" s="5"/>
      <c r="X1130" s="8"/>
      <c r="Y1130" s="8"/>
      <c r="Z1130" s="8"/>
      <c r="AA1130" s="8"/>
      <c r="AB1130" s="8"/>
      <c r="AC1130" s="5">
        <v>228.66783959174751</v>
      </c>
      <c r="AD1130" s="8"/>
      <c r="AE1130" s="8"/>
      <c r="AF1130" s="8"/>
      <c r="AG1130" s="8"/>
      <c r="AH1130" s="8"/>
      <c r="AI1130" s="8"/>
      <c r="AJ1130" s="5">
        <v>194.56145035434179</v>
      </c>
      <c r="AK1130" s="8">
        <v>3.3662377079119428</v>
      </c>
      <c r="AL1130" s="8"/>
      <c r="AM1130" s="8"/>
      <c r="AN1130" s="8"/>
      <c r="AO1130" s="8"/>
      <c r="AP1130" s="8"/>
      <c r="AQ1130" s="9">
        <f>AK1130/AJ1130</f>
        <v>1.7301668453751955E-2</v>
      </c>
      <c r="AR1130" s="8"/>
      <c r="AS1130" s="8"/>
      <c r="AT1130" s="8"/>
      <c r="AU1130" s="5">
        <v>12.594981228679874</v>
      </c>
      <c r="AV1130" s="5"/>
      <c r="AW1130" s="5"/>
      <c r="AX1130" s="5"/>
      <c r="AY1130" s="5">
        <v>20.699943978338645</v>
      </c>
      <c r="AZ1130" s="5"/>
      <c r="BA1130" s="5"/>
      <c r="BB1130" s="5"/>
      <c r="BC1130" s="5"/>
      <c r="BD1130" s="5"/>
      <c r="BE1130" s="5"/>
      <c r="BF1130" s="5">
        <v>0</v>
      </c>
      <c r="BG1130" s="5">
        <v>0</v>
      </c>
      <c r="BH1130" s="5">
        <v>33.294925207018515</v>
      </c>
      <c r="BI1130" s="8"/>
      <c r="BJ1130" s="5"/>
      <c r="BK1130" s="5">
        <f>AC1130+AJ1130+BH1130</f>
        <v>456.52421515310783</v>
      </c>
      <c r="BL1130" s="5"/>
      <c r="BM1130" s="8">
        <f>BH1130/BK1130</f>
        <v>7.2931345374203552E-2</v>
      </c>
      <c r="BN1130" s="8"/>
      <c r="BO1130" s="7"/>
      <c r="BP1130" s="5"/>
      <c r="BQ1130" s="5"/>
      <c r="BR1130" s="5"/>
      <c r="BS1130" s="5"/>
      <c r="BT1130" s="7"/>
      <c r="BU1130" s="7"/>
      <c r="BV1130" s="7"/>
      <c r="BW1130" s="7"/>
      <c r="BX1130" s="8">
        <f>AC1130/BK1130</f>
        <v>0.50088874149875606</v>
      </c>
      <c r="BY1130" s="8">
        <f>AJ1130/BK1130</f>
        <v>0.4261799131270404</v>
      </c>
      <c r="BZ1130" s="8">
        <f>BH1130/BK1130</f>
        <v>7.2931345374203552E-2</v>
      </c>
      <c r="CA1130" s="5">
        <v>194.85359680379352</v>
      </c>
      <c r="CB1130" s="5">
        <v>142.2755830981886</v>
      </c>
      <c r="CC1130" s="5">
        <v>52.57801370560491</v>
      </c>
      <c r="CD1130" s="5">
        <v>0</v>
      </c>
      <c r="CE1130" s="5"/>
      <c r="CF1130" s="5"/>
      <c r="CG1130" s="5"/>
      <c r="CH1130" s="5"/>
      <c r="CI1130" s="5">
        <v>0</v>
      </c>
      <c r="CJ1130" s="5"/>
      <c r="CK1130" s="8"/>
      <c r="CL1130" s="5"/>
      <c r="CM1130" s="5"/>
      <c r="CN1130" s="8"/>
      <c r="CO1130" s="5"/>
      <c r="CP1130" s="5"/>
      <c r="CQ1130" s="5"/>
      <c r="CR1130" s="8"/>
      <c r="CS1130" s="8"/>
      <c r="CT1130" s="8"/>
      <c r="CU1130" s="8"/>
      <c r="CV1130" s="8"/>
      <c r="CW1130" s="8"/>
      <c r="CX1130" s="8"/>
      <c r="CY1130" s="8"/>
      <c r="CZ1130" s="8"/>
      <c r="DA1130" s="8"/>
      <c r="DB1130" s="8"/>
      <c r="DC1130" s="8"/>
      <c r="DD1130" s="8"/>
      <c r="DE1130" s="8"/>
      <c r="DF1130" s="8"/>
      <c r="DG1130" s="8"/>
      <c r="DH1130" s="8"/>
      <c r="DI1130" s="8"/>
      <c r="DJ1130" s="8"/>
      <c r="DK1130" s="8"/>
      <c r="DL1130" s="8"/>
      <c r="DM1130" s="8"/>
      <c r="DN1130" s="8"/>
      <c r="DO1130" s="8"/>
      <c r="DP1130" s="8"/>
      <c r="DQ1130" s="8"/>
      <c r="DR1130" s="8"/>
      <c r="DS1130" s="8"/>
      <c r="DT1130" s="8"/>
      <c r="DU1130" s="8"/>
      <c r="DV1130" s="8"/>
      <c r="DW1130" s="8"/>
      <c r="DX1130" s="8"/>
      <c r="DY1130" s="8"/>
      <c r="DZ1130" s="8"/>
      <c r="EA1130" s="8"/>
      <c r="EB1130" s="8"/>
      <c r="EC1130" s="8"/>
      <c r="ED1130" s="8"/>
      <c r="EE1130" s="8"/>
      <c r="EF1130" s="8"/>
      <c r="EG1130" s="8"/>
      <c r="EH1130" s="8"/>
      <c r="EI1130" s="8"/>
      <c r="EJ1130" s="8"/>
      <c r="EK1130" s="8"/>
      <c r="EL1130" s="8"/>
      <c r="EM1130" s="8"/>
      <c r="EN1130" s="8"/>
      <c r="EO1130" s="8"/>
      <c r="EP1130" s="8"/>
      <c r="EQ1130" s="8"/>
      <c r="ER1130" s="8"/>
      <c r="ES1130" s="8"/>
      <c r="ET1130" s="8"/>
      <c r="EU1130" s="8"/>
      <c r="EV1130" s="8"/>
      <c r="EW1130" s="8"/>
      <c r="EX1130" s="8"/>
      <c r="EY1130" s="8"/>
      <c r="EZ1130" s="8"/>
      <c r="FA1130" s="8"/>
      <c r="FB1130" s="8"/>
      <c r="FC1130" s="8"/>
      <c r="FD1130" s="8"/>
      <c r="FE1130" s="8"/>
      <c r="FF1130" s="8"/>
      <c r="FG1130" s="8"/>
      <c r="FH1130" s="8"/>
      <c r="FI1130" s="8"/>
      <c r="FJ1130" s="8"/>
    </row>
    <row r="1131" spans="1:166" x14ac:dyDescent="0.25">
      <c r="A1131" t="s">
        <v>165</v>
      </c>
      <c r="C1131" s="6">
        <v>40252</v>
      </c>
      <c r="D1131" s="5"/>
      <c r="E1131" s="6"/>
      <c r="G1131" s="5">
        <v>67</v>
      </c>
      <c r="H1131" t="s">
        <v>114</v>
      </c>
      <c r="I1131" s="7">
        <v>8.1</v>
      </c>
      <c r="J1131">
        <v>750</v>
      </c>
      <c r="K1131" s="5">
        <f t="shared" si="18"/>
        <v>164.6090534979424</v>
      </c>
      <c r="L1131" s="5"/>
      <c r="M1131" s="8"/>
      <c r="N1131" s="7">
        <v>20.85</v>
      </c>
      <c r="O1131" s="7"/>
      <c r="P1131" s="7"/>
      <c r="Q1131" s="5"/>
      <c r="R1131" s="5"/>
      <c r="S1131" s="5"/>
      <c r="T1131" s="5"/>
      <c r="U1131" s="5"/>
      <c r="V1131" s="5"/>
      <c r="W1131" s="5"/>
      <c r="X1131" s="8"/>
      <c r="Y1131" s="8"/>
      <c r="Z1131" s="8"/>
      <c r="AA1131" s="8"/>
      <c r="AB1131" s="8"/>
      <c r="AC1131" s="5"/>
      <c r="AD1131" s="8"/>
      <c r="AE1131" s="8"/>
      <c r="AF1131" s="8"/>
      <c r="AG1131" s="8"/>
      <c r="AH1131" s="8"/>
      <c r="AI1131" s="8"/>
      <c r="AJ1131" s="5"/>
      <c r="AK1131" s="8"/>
      <c r="AL1131" s="8"/>
      <c r="AM1131" s="8"/>
      <c r="AN1131" s="8"/>
      <c r="AO1131" s="8"/>
      <c r="AP1131" s="8"/>
      <c r="AQ1131" s="9"/>
      <c r="AR1131" s="8"/>
      <c r="AS1131" s="8"/>
      <c r="AT1131" s="8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8"/>
      <c r="BJ1131" s="5"/>
      <c r="BK1131" s="5"/>
      <c r="BL1131" s="5"/>
      <c r="BM1131" s="8"/>
      <c r="BN1131" s="8"/>
      <c r="BO1131" s="7"/>
      <c r="BP1131" s="5"/>
      <c r="BQ1131" s="5"/>
      <c r="BR1131" s="5"/>
      <c r="BS1131" s="5"/>
      <c r="BT1131" s="7"/>
      <c r="BU1131" s="7"/>
      <c r="BV1131" s="7"/>
      <c r="BW1131" s="7"/>
      <c r="BX1131" s="7"/>
      <c r="BY1131" s="7"/>
      <c r="BZ1131" s="7"/>
      <c r="CA1131" s="5"/>
      <c r="CB1131" s="5"/>
      <c r="CC1131" s="5"/>
      <c r="CD1131" s="5"/>
      <c r="CE1131" s="5"/>
      <c r="CF1131" s="5"/>
      <c r="CG1131" s="5"/>
      <c r="CH1131" s="5"/>
      <c r="CI1131" s="5"/>
      <c r="CJ1131" s="5"/>
      <c r="CK1131" s="8"/>
      <c r="CL1131" s="5"/>
      <c r="CM1131" s="5"/>
      <c r="CN1131" s="8"/>
      <c r="CO1131" s="5"/>
      <c r="CP1131" s="5"/>
      <c r="CQ1131" s="5"/>
      <c r="CR1131" s="8"/>
      <c r="CS1131" s="8"/>
      <c r="CT1131" s="8"/>
      <c r="CU1131" s="8"/>
      <c r="CV1131" s="8"/>
      <c r="CW1131" s="8"/>
      <c r="CX1131" s="8"/>
      <c r="CY1131" s="8"/>
      <c r="CZ1131" s="8"/>
      <c r="DA1131" s="8"/>
      <c r="DB1131" s="8"/>
      <c r="DC1131" s="8"/>
      <c r="DD1131" s="8"/>
      <c r="DE1131" s="8"/>
      <c r="DF1131" s="8"/>
      <c r="DG1131" s="8"/>
      <c r="DH1131" s="8"/>
      <c r="DI1131" s="8"/>
      <c r="DJ1131" s="8"/>
      <c r="DK1131" s="8"/>
      <c r="DL1131" s="8"/>
      <c r="DM1131" s="8"/>
      <c r="DN1131" s="8"/>
      <c r="DO1131" s="8"/>
      <c r="DP1131" s="8"/>
      <c r="DQ1131" s="8"/>
      <c r="DR1131" s="8"/>
      <c r="DS1131" s="8"/>
      <c r="DT1131" s="8"/>
      <c r="DU1131" s="8"/>
      <c r="DV1131" s="8"/>
      <c r="DW1131" s="8"/>
      <c r="DX1131" s="8"/>
      <c r="DY1131" s="8"/>
      <c r="DZ1131" s="8"/>
      <c r="EA1131" s="8"/>
      <c r="EB1131" s="8"/>
      <c r="EC1131" s="8"/>
      <c r="ED1131" s="8"/>
      <c r="EE1131" s="8"/>
      <c r="EF1131" s="8"/>
      <c r="EG1131" s="8"/>
      <c r="EH1131" s="8"/>
      <c r="EI1131" s="8"/>
      <c r="EJ1131" s="8"/>
      <c r="EK1131" s="8"/>
      <c r="EL1131" s="8"/>
      <c r="EM1131" s="8"/>
      <c r="EN1131" s="8"/>
      <c r="EO1131" s="8"/>
      <c r="EP1131" s="8"/>
      <c r="EQ1131" s="8"/>
      <c r="ER1131" s="8"/>
      <c r="ES1131" s="8"/>
      <c r="ET1131" s="8"/>
      <c r="EU1131" s="8"/>
      <c r="EV1131" s="8"/>
      <c r="EW1131" s="8"/>
      <c r="EX1131" s="8"/>
      <c r="EY1131" s="8"/>
      <c r="EZ1131" s="8"/>
      <c r="FA1131" s="8"/>
      <c r="FB1131" s="8"/>
      <c r="FC1131" s="8"/>
      <c r="FD1131" s="8"/>
      <c r="FE1131" s="8"/>
      <c r="FF1131" s="8"/>
      <c r="FG1131" s="8"/>
      <c r="FH1131" s="8"/>
      <c r="FI1131" s="8"/>
      <c r="FJ1131" s="8"/>
    </row>
    <row r="1132" spans="1:166" x14ac:dyDescent="0.25">
      <c r="A1132" t="s">
        <v>165</v>
      </c>
      <c r="C1132" s="6">
        <v>40259</v>
      </c>
      <c r="D1132" s="5"/>
      <c r="E1132" s="6"/>
      <c r="G1132" s="5">
        <v>74</v>
      </c>
      <c r="H1132" t="s">
        <v>114</v>
      </c>
      <c r="I1132" s="7">
        <v>8.1</v>
      </c>
      <c r="J1132">
        <v>750</v>
      </c>
      <c r="K1132" s="5">
        <f t="shared" si="18"/>
        <v>164.6090534979424</v>
      </c>
      <c r="L1132" s="5"/>
      <c r="M1132" s="8"/>
      <c r="N1132" s="7">
        <v>21.15</v>
      </c>
      <c r="O1132" s="7"/>
      <c r="P1132" s="7"/>
      <c r="Q1132" s="5"/>
      <c r="R1132" s="5"/>
      <c r="S1132" s="5"/>
      <c r="T1132" s="5"/>
      <c r="U1132" s="5"/>
      <c r="V1132" s="5"/>
      <c r="W1132" s="5"/>
      <c r="X1132" s="8"/>
      <c r="Y1132" s="8"/>
      <c r="Z1132" s="8"/>
      <c r="AA1132" s="8"/>
      <c r="AB1132" s="8"/>
      <c r="AC1132" s="5"/>
      <c r="AD1132" s="8"/>
      <c r="AE1132" s="8"/>
      <c r="AF1132" s="8"/>
      <c r="AG1132" s="8"/>
      <c r="AH1132" s="8"/>
      <c r="AI1132" s="8"/>
      <c r="AJ1132" s="5"/>
      <c r="AK1132" s="8"/>
      <c r="AL1132" s="8"/>
      <c r="AM1132" s="8"/>
      <c r="AN1132" s="8"/>
      <c r="AO1132" s="8"/>
      <c r="AP1132" s="8"/>
      <c r="AQ1132" s="9"/>
      <c r="AR1132" s="8"/>
      <c r="AS1132" s="8"/>
      <c r="AT1132" s="8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8"/>
      <c r="BJ1132" s="5"/>
      <c r="BK1132" s="5"/>
      <c r="BL1132" s="5"/>
      <c r="BM1132" s="8"/>
      <c r="BN1132" s="8"/>
      <c r="BO1132" s="7"/>
      <c r="BP1132" s="5"/>
      <c r="BQ1132" s="5"/>
      <c r="BR1132" s="5"/>
      <c r="BS1132" s="5"/>
      <c r="BT1132" s="7"/>
      <c r="BU1132" s="7"/>
      <c r="BV1132" s="7"/>
      <c r="BW1132" s="7"/>
      <c r="BX1132" s="7"/>
      <c r="BY1132" s="7"/>
      <c r="BZ1132" s="7"/>
      <c r="CA1132" s="5"/>
      <c r="CB1132" s="5"/>
      <c r="CC1132" s="5"/>
      <c r="CD1132" s="5"/>
      <c r="CE1132" s="5"/>
      <c r="CF1132" s="5"/>
      <c r="CG1132" s="5"/>
      <c r="CH1132" s="5"/>
      <c r="CI1132" s="5"/>
      <c r="CJ1132" s="5"/>
      <c r="CK1132" s="8"/>
      <c r="CL1132" s="5"/>
      <c r="CM1132" s="5"/>
      <c r="CN1132" s="8"/>
      <c r="CO1132" s="5"/>
      <c r="CP1132" s="5"/>
      <c r="CQ1132" s="5"/>
      <c r="CR1132" s="8"/>
      <c r="CS1132" s="8"/>
      <c r="CT1132" s="8"/>
      <c r="CU1132" s="8"/>
      <c r="CV1132" s="8"/>
      <c r="CW1132" s="8"/>
      <c r="CX1132" s="8"/>
      <c r="CY1132" s="8"/>
      <c r="CZ1132" s="8"/>
      <c r="DA1132" s="8"/>
      <c r="DB1132" s="8"/>
      <c r="DC1132" s="8"/>
      <c r="DD1132" s="8"/>
      <c r="DE1132" s="8"/>
      <c r="DF1132" s="8"/>
      <c r="DG1132" s="8"/>
      <c r="DH1132" s="8"/>
      <c r="DI1132" s="8"/>
      <c r="DJ1132" s="8"/>
      <c r="DK1132" s="8"/>
      <c r="DL1132" s="8"/>
      <c r="DM1132" s="8"/>
      <c r="DN1132" s="8"/>
      <c r="DO1132" s="8"/>
      <c r="DP1132" s="8"/>
      <c r="DQ1132" s="8"/>
      <c r="DR1132" s="8"/>
      <c r="DS1132" s="8"/>
      <c r="DT1132" s="8"/>
      <c r="DU1132" s="8"/>
      <c r="DV1132" s="8"/>
      <c r="DW1132" s="8"/>
      <c r="DX1132" s="8"/>
      <c r="DY1132" s="8"/>
      <c r="DZ1132" s="8"/>
      <c r="EA1132" s="8"/>
      <c r="EB1132" s="8"/>
      <c r="EC1132" s="8"/>
      <c r="ED1132" s="8"/>
      <c r="EE1132" s="8"/>
      <c r="EF1132" s="8"/>
      <c r="EG1132" s="8"/>
      <c r="EH1132" s="8"/>
      <c r="EI1132" s="8"/>
      <c r="EJ1132" s="8"/>
      <c r="EK1132" s="8"/>
      <c r="EL1132" s="8"/>
      <c r="EM1132" s="8"/>
      <c r="EN1132" s="8"/>
      <c r="EO1132" s="8"/>
      <c r="EP1132" s="8"/>
      <c r="EQ1132" s="8"/>
      <c r="ER1132" s="8"/>
      <c r="ES1132" s="8"/>
      <c r="ET1132" s="8"/>
      <c r="EU1132" s="8"/>
      <c r="EV1132" s="8"/>
      <c r="EW1132" s="8"/>
      <c r="EX1132" s="8"/>
      <c r="EY1132" s="8"/>
      <c r="EZ1132" s="8"/>
      <c r="FA1132" s="8"/>
      <c r="FB1132" s="8"/>
      <c r="FC1132" s="8"/>
      <c r="FD1132" s="8"/>
      <c r="FE1132" s="8"/>
      <c r="FF1132" s="8"/>
      <c r="FG1132" s="8"/>
      <c r="FH1132" s="8"/>
      <c r="FI1132" s="8"/>
      <c r="FJ1132" s="8"/>
    </row>
    <row r="1133" spans="1:166" x14ac:dyDescent="0.25">
      <c r="A1133" t="s">
        <v>165</v>
      </c>
      <c r="C1133" s="6">
        <v>40266</v>
      </c>
      <c r="D1133" s="5"/>
      <c r="E1133" s="6"/>
      <c r="G1133" s="5">
        <v>81</v>
      </c>
      <c r="H1133" t="s">
        <v>114</v>
      </c>
      <c r="I1133" s="7">
        <v>8.1</v>
      </c>
      <c r="J1133">
        <v>750</v>
      </c>
      <c r="K1133" s="5">
        <f t="shared" si="18"/>
        <v>164.6090534979424</v>
      </c>
      <c r="L1133" s="5"/>
      <c r="M1133" s="8"/>
      <c r="N1133" s="7">
        <v>22</v>
      </c>
      <c r="O1133" s="7"/>
      <c r="P1133" s="7"/>
      <c r="Q1133" s="5"/>
      <c r="R1133" s="5"/>
      <c r="S1133" s="5"/>
      <c r="T1133" s="5"/>
      <c r="U1133" s="5"/>
      <c r="V1133" s="5"/>
      <c r="W1133" s="5"/>
      <c r="X1133" s="8"/>
      <c r="Y1133" s="8"/>
      <c r="Z1133" s="8"/>
      <c r="AA1133" s="8"/>
      <c r="AB1133" s="8"/>
      <c r="AC1133" s="5"/>
      <c r="AD1133" s="8"/>
      <c r="AE1133" s="8"/>
      <c r="AF1133" s="8"/>
      <c r="AG1133" s="8"/>
      <c r="AH1133" s="8"/>
      <c r="AI1133" s="8"/>
      <c r="AJ1133" s="5"/>
      <c r="AK1133" s="8"/>
      <c r="AL1133" s="8"/>
      <c r="AM1133" s="8"/>
      <c r="AN1133" s="8"/>
      <c r="AO1133" s="8"/>
      <c r="AP1133" s="8"/>
      <c r="AQ1133" s="9"/>
      <c r="AR1133" s="8"/>
      <c r="AS1133" s="8"/>
      <c r="AT1133" s="8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8"/>
      <c r="BJ1133" s="5"/>
      <c r="BK1133" s="5"/>
      <c r="BL1133" s="5"/>
      <c r="BM1133" s="8"/>
      <c r="BN1133" s="8"/>
      <c r="BO1133" s="7"/>
      <c r="BP1133" s="5"/>
      <c r="BQ1133" s="5"/>
      <c r="BR1133" s="5"/>
      <c r="BS1133" s="5"/>
      <c r="BT1133" s="7"/>
      <c r="BU1133" s="7"/>
      <c r="BV1133" s="7"/>
      <c r="BW1133" s="7"/>
      <c r="BX1133" s="7"/>
      <c r="BY1133" s="7"/>
      <c r="BZ1133" s="7"/>
      <c r="CA1133" s="5"/>
      <c r="CB1133" s="5"/>
      <c r="CC1133" s="5"/>
      <c r="CD1133" s="5"/>
      <c r="CE1133" s="5"/>
      <c r="CF1133" s="5"/>
      <c r="CG1133" s="5"/>
      <c r="CH1133" s="5"/>
      <c r="CI1133" s="5"/>
      <c r="CJ1133" s="5"/>
      <c r="CK1133" s="8"/>
      <c r="CL1133" s="5"/>
      <c r="CM1133" s="5"/>
      <c r="CN1133" s="8"/>
      <c r="CO1133" s="5"/>
      <c r="CP1133" s="5"/>
      <c r="CQ1133" s="5"/>
      <c r="CR1133" s="8"/>
      <c r="CS1133" s="8"/>
      <c r="CT1133" s="8"/>
      <c r="CU1133" s="8"/>
      <c r="CV1133" s="8"/>
      <c r="CW1133" s="8"/>
      <c r="CX1133" s="8"/>
      <c r="CY1133" s="8"/>
      <c r="CZ1133" s="8"/>
      <c r="DA1133" s="8"/>
      <c r="DB1133" s="8"/>
      <c r="DC1133" s="8"/>
      <c r="DD1133" s="8"/>
      <c r="DE1133" s="8"/>
      <c r="DF1133" s="8"/>
      <c r="DG1133" s="8"/>
      <c r="DH1133" s="8"/>
      <c r="DI1133" s="8"/>
      <c r="DJ1133" s="8"/>
      <c r="DK1133" s="8"/>
      <c r="DL1133" s="8"/>
      <c r="DM1133" s="8"/>
      <c r="DN1133" s="8"/>
      <c r="DO1133" s="8"/>
      <c r="DP1133" s="8"/>
      <c r="DQ1133" s="8"/>
      <c r="DR1133" s="8"/>
      <c r="DS1133" s="8"/>
      <c r="DT1133" s="8"/>
      <c r="DU1133" s="8"/>
      <c r="DV1133" s="8"/>
      <c r="DW1133" s="8"/>
      <c r="DX1133" s="8"/>
      <c r="DY1133" s="8"/>
      <c r="DZ1133" s="8"/>
      <c r="EA1133" s="8"/>
      <c r="EB1133" s="8"/>
      <c r="EC1133" s="8"/>
      <c r="ED1133" s="8"/>
      <c r="EE1133" s="8"/>
      <c r="EF1133" s="8"/>
      <c r="EG1133" s="8"/>
      <c r="EH1133" s="8"/>
      <c r="EI1133" s="8"/>
      <c r="EJ1133" s="8"/>
      <c r="EK1133" s="8"/>
      <c r="EL1133" s="8"/>
      <c r="EM1133" s="8"/>
      <c r="EN1133" s="8"/>
      <c r="EO1133" s="8"/>
      <c r="EP1133" s="8"/>
      <c r="EQ1133" s="8"/>
      <c r="ER1133" s="8"/>
      <c r="ES1133" s="8"/>
      <c r="ET1133" s="8"/>
      <c r="EU1133" s="8"/>
      <c r="EV1133" s="8"/>
      <c r="EW1133" s="8"/>
      <c r="EX1133" s="8"/>
      <c r="EY1133" s="8"/>
      <c r="EZ1133" s="8"/>
      <c r="FA1133" s="8"/>
      <c r="FB1133" s="8"/>
      <c r="FC1133" s="8"/>
      <c r="FD1133" s="8"/>
      <c r="FE1133" s="8"/>
      <c r="FF1133" s="8"/>
      <c r="FG1133" s="8"/>
      <c r="FH1133" s="8"/>
      <c r="FI1133" s="8"/>
      <c r="FJ1133" s="8"/>
    </row>
    <row r="1134" spans="1:166" x14ac:dyDescent="0.25">
      <c r="A1134" t="s">
        <v>165</v>
      </c>
      <c r="C1134" s="6">
        <v>40267</v>
      </c>
      <c r="D1134" s="5"/>
      <c r="E1134" s="6"/>
      <c r="F1134" s="14"/>
      <c r="G1134" s="5">
        <v>82</v>
      </c>
      <c r="H1134" t="s">
        <v>114</v>
      </c>
      <c r="I1134" s="7">
        <v>8.1</v>
      </c>
      <c r="J1134">
        <v>750</v>
      </c>
      <c r="K1134" s="5">
        <f t="shared" si="18"/>
        <v>164.6090534979424</v>
      </c>
      <c r="L1134" s="5"/>
      <c r="M1134" s="8"/>
      <c r="N1134" s="8"/>
      <c r="O1134" s="8"/>
      <c r="P1134" s="8"/>
      <c r="Q1134" s="5"/>
      <c r="R1134" s="5"/>
      <c r="S1134" s="5"/>
      <c r="T1134" s="5"/>
      <c r="U1134" s="5"/>
      <c r="V1134" s="5"/>
      <c r="W1134" s="5"/>
      <c r="X1134" s="8"/>
      <c r="Y1134" s="8"/>
      <c r="Z1134" s="8"/>
      <c r="AA1134" s="8"/>
      <c r="AB1134" s="8"/>
      <c r="AC1134" s="5">
        <v>293.64820075504076</v>
      </c>
      <c r="AD1134" s="8"/>
      <c r="AE1134" s="8"/>
      <c r="AF1134" s="8"/>
      <c r="AG1134" s="8"/>
      <c r="AH1134" s="8"/>
      <c r="AI1134" s="8"/>
      <c r="AJ1134" s="5">
        <v>214.92640423238564</v>
      </c>
      <c r="AK1134" s="8">
        <v>3.480815463814904</v>
      </c>
      <c r="AL1134" s="8"/>
      <c r="AM1134" s="8"/>
      <c r="AN1134" s="8"/>
      <c r="AO1134" s="8"/>
      <c r="AP1134" s="8"/>
      <c r="AQ1134" s="9">
        <f>AK1134/AJ1134</f>
        <v>1.6195383141716407E-2</v>
      </c>
      <c r="AR1134" s="8"/>
      <c r="AS1134" s="8"/>
      <c r="AT1134" s="8"/>
      <c r="AU1134" s="5">
        <v>6.3117665079565368</v>
      </c>
      <c r="AV1134" s="5"/>
      <c r="AW1134" s="5"/>
      <c r="AX1134" s="5"/>
      <c r="AY1134" s="5">
        <v>231.91452470564491</v>
      </c>
      <c r="AZ1134" s="5"/>
      <c r="BA1134" s="5"/>
      <c r="BB1134" s="5"/>
      <c r="BC1134" s="5"/>
      <c r="BD1134" s="5"/>
      <c r="BE1134" s="5"/>
      <c r="BF1134" s="5">
        <v>0</v>
      </c>
      <c r="BG1134" s="5">
        <v>0</v>
      </c>
      <c r="BH1134" s="5">
        <v>238.22629121360146</v>
      </c>
      <c r="BI1134" s="8"/>
      <c r="BJ1134" s="5"/>
      <c r="BK1134" s="5">
        <f>AC1134+AJ1134+BH1134</f>
        <v>746.80089620102785</v>
      </c>
      <c r="BL1134" s="5"/>
      <c r="BM1134" s="8">
        <f>BH1134/BK1134</f>
        <v>0.31899572218707467</v>
      </c>
      <c r="BN1134" s="8"/>
      <c r="BO1134" s="7"/>
      <c r="BP1134" s="5"/>
      <c r="BQ1134" s="5"/>
      <c r="BR1134" s="5"/>
      <c r="BS1134" s="5"/>
      <c r="BT1134" s="7"/>
      <c r="BU1134" s="7"/>
      <c r="BV1134" s="7"/>
      <c r="BW1134" s="7"/>
      <c r="BX1134" s="8">
        <f>AC1134/BK1134</f>
        <v>0.3932081525997459</v>
      </c>
      <c r="BY1134" s="8">
        <f>AJ1134/BK1134</f>
        <v>0.28779612521317943</v>
      </c>
      <c r="BZ1134" s="8">
        <f>BH1134/BK1134</f>
        <v>0.31899572218707467</v>
      </c>
      <c r="CA1134" s="5">
        <v>141.35538353591534</v>
      </c>
      <c r="CB1134" s="5">
        <v>49.296002174813601</v>
      </c>
      <c r="CC1134" s="5">
        <v>92.059381361101742</v>
      </c>
      <c r="CD1134" s="5">
        <v>0</v>
      </c>
      <c r="CE1134" s="5"/>
      <c r="CF1134" s="5"/>
      <c r="CG1134" s="5"/>
      <c r="CH1134" s="5"/>
      <c r="CI1134" s="5">
        <v>0</v>
      </c>
      <c r="CJ1134" s="5"/>
      <c r="CK1134" s="8"/>
      <c r="CL1134" s="5"/>
      <c r="CM1134" s="5"/>
      <c r="CN1134" s="8"/>
      <c r="CO1134" s="5"/>
      <c r="CP1134" s="5"/>
      <c r="CQ1134" s="5"/>
      <c r="CR1134" s="8"/>
      <c r="CS1134" s="8"/>
      <c r="CT1134" s="8"/>
      <c r="CU1134" s="8"/>
      <c r="CV1134" s="8"/>
      <c r="CW1134" s="8"/>
      <c r="CX1134" s="8"/>
      <c r="CY1134" s="8"/>
      <c r="CZ1134" s="8"/>
      <c r="DA1134" s="8"/>
      <c r="DB1134" s="8"/>
      <c r="DC1134" s="8"/>
      <c r="DD1134" s="8"/>
      <c r="DE1134" s="8"/>
      <c r="DF1134" s="8"/>
      <c r="DG1134" s="8"/>
      <c r="DH1134" s="8"/>
      <c r="DI1134" s="8"/>
      <c r="DJ1134" s="8"/>
      <c r="DK1134" s="8"/>
      <c r="DL1134" s="8"/>
      <c r="DM1134" s="8"/>
      <c r="DN1134" s="8"/>
      <c r="DO1134" s="8"/>
      <c r="DP1134" s="8"/>
      <c r="DQ1134" s="8"/>
      <c r="DR1134" s="8"/>
      <c r="DS1134" s="8"/>
      <c r="DT1134" s="8"/>
      <c r="DU1134" s="8"/>
      <c r="DV1134" s="8"/>
      <c r="DW1134" s="8"/>
      <c r="DX1134" s="8"/>
      <c r="DY1134" s="8"/>
      <c r="DZ1134" s="8"/>
      <c r="EA1134" s="8"/>
      <c r="EB1134" s="8"/>
      <c r="EC1134" s="8"/>
      <c r="ED1134" s="8"/>
      <c r="EE1134" s="8"/>
      <c r="EF1134" s="8"/>
      <c r="EG1134" s="8"/>
      <c r="EH1134" s="8"/>
      <c r="EI1134" s="8"/>
      <c r="EJ1134" s="8"/>
      <c r="EK1134" s="8"/>
      <c r="EL1134" s="8"/>
      <c r="EM1134" s="8"/>
      <c r="EN1134" s="8"/>
      <c r="EO1134" s="8"/>
      <c r="EP1134" s="8"/>
      <c r="EQ1134" s="8"/>
      <c r="ER1134" s="8"/>
      <c r="ES1134" s="8"/>
      <c r="ET1134" s="8"/>
      <c r="EU1134" s="8"/>
      <c r="EV1134" s="8"/>
      <c r="EW1134" s="8"/>
      <c r="EX1134" s="8"/>
      <c r="EY1134" s="8"/>
      <c r="EZ1134" s="8"/>
      <c r="FA1134" s="8"/>
      <c r="FB1134" s="8"/>
      <c r="FC1134" s="8"/>
      <c r="FD1134" s="8"/>
      <c r="FE1134" s="8"/>
      <c r="FF1134" s="8"/>
      <c r="FG1134" s="8"/>
      <c r="FH1134" s="8"/>
      <c r="FI1134" s="8"/>
      <c r="FJ1134" s="8"/>
    </row>
    <row r="1135" spans="1:166" x14ac:dyDescent="0.25">
      <c r="A1135" t="s">
        <v>165</v>
      </c>
      <c r="C1135" s="6">
        <v>40276</v>
      </c>
      <c r="D1135" s="5"/>
      <c r="E1135" s="6"/>
      <c r="G1135" s="5">
        <v>91</v>
      </c>
      <c r="H1135" t="s">
        <v>114</v>
      </c>
      <c r="I1135" s="7">
        <v>8.1</v>
      </c>
      <c r="J1135">
        <v>750</v>
      </c>
      <c r="K1135" s="5">
        <f t="shared" si="18"/>
        <v>164.6090534979424</v>
      </c>
      <c r="L1135" s="5"/>
      <c r="M1135" s="8"/>
      <c r="N1135" s="7">
        <v>23.35</v>
      </c>
      <c r="O1135" s="7"/>
      <c r="P1135" s="7"/>
      <c r="Q1135" s="5"/>
      <c r="R1135" s="5"/>
      <c r="S1135" s="5"/>
      <c r="T1135" s="5"/>
      <c r="U1135" s="5"/>
      <c r="V1135" s="5"/>
      <c r="W1135" s="5"/>
      <c r="X1135" s="8"/>
      <c r="Y1135" s="8"/>
      <c r="Z1135" s="8"/>
      <c r="AA1135" s="8"/>
      <c r="AB1135" s="8"/>
      <c r="AC1135" s="5"/>
      <c r="AD1135" s="8"/>
      <c r="AE1135" s="8"/>
      <c r="AF1135" s="8"/>
      <c r="AG1135" s="8"/>
      <c r="AH1135" s="8"/>
      <c r="AI1135" s="8"/>
      <c r="AJ1135" s="5"/>
      <c r="AK1135" s="8"/>
      <c r="AL1135" s="8"/>
      <c r="AM1135" s="8"/>
      <c r="AN1135" s="8"/>
      <c r="AO1135" s="8"/>
      <c r="AP1135" s="8"/>
      <c r="AQ1135" s="9"/>
      <c r="AR1135" s="8"/>
      <c r="AS1135" s="8"/>
      <c r="AT1135" s="8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8"/>
      <c r="BJ1135" s="5"/>
      <c r="BK1135" s="5"/>
      <c r="BL1135" s="5"/>
      <c r="BM1135" s="8"/>
      <c r="BN1135" s="8"/>
      <c r="BO1135" s="7"/>
      <c r="BP1135" s="5"/>
      <c r="BQ1135" s="5"/>
      <c r="BR1135" s="5"/>
      <c r="BS1135" s="5"/>
      <c r="BT1135" s="7"/>
      <c r="BU1135" s="7"/>
      <c r="BV1135" s="7"/>
      <c r="BW1135" s="7"/>
      <c r="BX1135" s="7"/>
      <c r="BY1135" s="7"/>
      <c r="BZ1135" s="7"/>
      <c r="CA1135" s="5"/>
      <c r="CB1135" s="5"/>
      <c r="CC1135" s="5"/>
      <c r="CD1135" s="5"/>
      <c r="CE1135" s="5"/>
      <c r="CF1135" s="5"/>
      <c r="CG1135" s="5"/>
      <c r="CH1135" s="5"/>
      <c r="CI1135" s="5"/>
      <c r="CJ1135" s="5"/>
      <c r="CK1135" s="8"/>
      <c r="CL1135" s="5"/>
      <c r="CM1135" s="5"/>
      <c r="CN1135" s="8"/>
      <c r="CO1135" s="5"/>
      <c r="CP1135" s="5"/>
      <c r="CQ1135" s="5"/>
      <c r="CR1135" s="8"/>
      <c r="CS1135" s="8"/>
      <c r="CT1135" s="8"/>
      <c r="CU1135" s="8"/>
      <c r="CV1135" s="8"/>
      <c r="CW1135" s="8"/>
      <c r="CX1135" s="8"/>
      <c r="CY1135" s="8"/>
      <c r="CZ1135" s="8"/>
      <c r="DA1135" s="8"/>
      <c r="DB1135" s="8"/>
      <c r="DC1135" s="8"/>
      <c r="DD1135" s="8"/>
      <c r="DE1135" s="8"/>
      <c r="DF1135" s="8"/>
      <c r="DG1135" s="8"/>
      <c r="DH1135" s="8"/>
      <c r="DI1135" s="8"/>
      <c r="DJ1135" s="8"/>
      <c r="DK1135" s="8"/>
      <c r="DL1135" s="8"/>
      <c r="DM1135" s="8"/>
      <c r="DN1135" s="8"/>
      <c r="DO1135" s="8"/>
      <c r="DP1135" s="8"/>
      <c r="DQ1135" s="8"/>
      <c r="DR1135" s="8"/>
      <c r="DS1135" s="8"/>
      <c r="DT1135" s="8"/>
      <c r="DU1135" s="8"/>
      <c r="DV1135" s="8"/>
      <c r="DW1135" s="8"/>
      <c r="DX1135" s="8"/>
      <c r="DY1135" s="8"/>
      <c r="DZ1135" s="8"/>
      <c r="EA1135" s="8"/>
      <c r="EB1135" s="8"/>
      <c r="EC1135" s="8"/>
      <c r="ED1135" s="8"/>
      <c r="EE1135" s="8"/>
      <c r="EF1135" s="8"/>
      <c r="EG1135" s="8"/>
      <c r="EH1135" s="8"/>
      <c r="EI1135" s="8"/>
      <c r="EJ1135" s="8"/>
      <c r="EK1135" s="8"/>
      <c r="EL1135" s="8"/>
      <c r="EM1135" s="8"/>
      <c r="EN1135" s="8"/>
      <c r="EO1135" s="8"/>
      <c r="EP1135" s="8"/>
      <c r="EQ1135" s="8"/>
      <c r="ER1135" s="8"/>
      <c r="ES1135" s="8"/>
      <c r="ET1135" s="8"/>
      <c r="EU1135" s="8"/>
      <c r="EV1135" s="8"/>
      <c r="EW1135" s="8"/>
      <c r="EX1135" s="8"/>
      <c r="EY1135" s="8"/>
      <c r="EZ1135" s="8"/>
      <c r="FA1135" s="8"/>
      <c r="FB1135" s="8"/>
      <c r="FC1135" s="8"/>
      <c r="FD1135" s="8"/>
      <c r="FE1135" s="8"/>
      <c r="FF1135" s="8"/>
      <c r="FG1135" s="8"/>
      <c r="FH1135" s="8"/>
      <c r="FI1135" s="8"/>
      <c r="FJ1135" s="8"/>
    </row>
    <row r="1136" spans="1:166" x14ac:dyDescent="0.25">
      <c r="A1136" t="s">
        <v>165</v>
      </c>
      <c r="C1136" s="6">
        <v>40279</v>
      </c>
      <c r="D1136" s="5">
        <v>6</v>
      </c>
      <c r="E1136" s="6" t="s">
        <v>239</v>
      </c>
      <c r="F1136" t="s">
        <v>89</v>
      </c>
      <c r="G1136" s="5">
        <v>94</v>
      </c>
      <c r="H1136" t="s">
        <v>114</v>
      </c>
      <c r="I1136" s="7">
        <v>8.1</v>
      </c>
      <c r="J1136">
        <v>750</v>
      </c>
      <c r="K1136" s="5">
        <f t="shared" si="18"/>
        <v>164.6090534979424</v>
      </c>
      <c r="L1136" s="5"/>
      <c r="M1136" s="8"/>
      <c r="N1136" s="8"/>
      <c r="O1136" s="8"/>
      <c r="P1136" s="8"/>
      <c r="Q1136" s="5"/>
      <c r="R1136" s="5"/>
      <c r="S1136" s="5"/>
      <c r="T1136" s="5"/>
      <c r="U1136" s="5"/>
      <c r="V1136" s="5"/>
      <c r="W1136" s="5"/>
      <c r="X1136" s="8"/>
      <c r="Y1136" s="8"/>
      <c r="Z1136" s="8"/>
      <c r="AA1136" s="8"/>
      <c r="AB1136" s="8"/>
      <c r="AC1136" s="5"/>
      <c r="AD1136" s="8"/>
      <c r="AE1136" s="8"/>
      <c r="AF1136" s="8"/>
      <c r="AG1136" s="8"/>
      <c r="AH1136" s="8"/>
      <c r="AI1136" s="8"/>
      <c r="AJ1136" s="5"/>
      <c r="AK1136" s="8"/>
      <c r="AL1136" s="8"/>
      <c r="AM1136" s="8"/>
      <c r="AN1136" s="8"/>
      <c r="AO1136" s="8"/>
      <c r="AP1136" s="8"/>
      <c r="AQ1136" s="9"/>
      <c r="AR1136" s="8"/>
      <c r="AS1136" s="8"/>
      <c r="AT1136" s="8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8"/>
      <c r="BJ1136" s="5"/>
      <c r="BK1136" s="5"/>
      <c r="BL1136" s="5"/>
      <c r="BM1136" s="8"/>
      <c r="BN1136" s="8"/>
      <c r="BO1136" s="7"/>
      <c r="BP1136" s="5"/>
      <c r="BQ1136" s="5"/>
      <c r="BR1136" s="5"/>
      <c r="BS1136" s="5"/>
      <c r="BT1136" s="7"/>
      <c r="BU1136" s="7"/>
      <c r="BV1136" s="7"/>
      <c r="BW1136" s="7"/>
      <c r="BX1136" s="7"/>
      <c r="BY1136" s="7"/>
      <c r="BZ1136" s="7"/>
      <c r="CA1136" s="5"/>
      <c r="CB1136" s="5"/>
      <c r="CC1136" s="5"/>
      <c r="CD1136" s="5"/>
      <c r="CE1136" s="5"/>
      <c r="CF1136" s="5"/>
      <c r="CG1136" s="5"/>
      <c r="CH1136" s="5"/>
      <c r="CI1136" s="5"/>
      <c r="CJ1136" s="5"/>
      <c r="CK1136" s="8"/>
      <c r="CL1136" s="5"/>
      <c r="CM1136" s="5"/>
      <c r="CN1136" s="8"/>
      <c r="CO1136" s="5"/>
      <c r="CP1136" s="5"/>
      <c r="CQ1136" s="5"/>
      <c r="CR1136" s="8"/>
      <c r="CS1136" s="8"/>
      <c r="CT1136" s="8"/>
      <c r="CU1136" s="8"/>
      <c r="CV1136" s="8"/>
      <c r="CW1136" s="8"/>
      <c r="CX1136" s="8"/>
      <c r="CY1136" s="8"/>
      <c r="CZ1136" s="8"/>
      <c r="DA1136" s="8"/>
      <c r="DB1136" s="8"/>
      <c r="DC1136" s="8"/>
      <c r="DD1136" s="8"/>
      <c r="DE1136" s="8"/>
      <c r="DF1136" s="8"/>
      <c r="DG1136" s="8"/>
      <c r="DH1136" s="8"/>
      <c r="DI1136" s="8"/>
      <c r="DJ1136" s="8"/>
      <c r="DK1136" s="8"/>
      <c r="DL1136" s="8"/>
      <c r="DM1136" s="8"/>
      <c r="DN1136" s="8"/>
      <c r="DO1136" s="8"/>
      <c r="DP1136" s="8"/>
      <c r="DQ1136" s="8"/>
      <c r="DR1136" s="8"/>
      <c r="DS1136" s="8"/>
      <c r="DT1136" s="8"/>
      <c r="DU1136" s="8"/>
      <c r="DV1136" s="8"/>
      <c r="DW1136" s="8"/>
      <c r="DX1136" s="8"/>
      <c r="DY1136" s="8"/>
      <c r="DZ1136" s="8"/>
      <c r="EA1136" s="8"/>
      <c r="EB1136" s="8"/>
      <c r="EC1136" s="8"/>
      <c r="ED1136" s="8"/>
      <c r="EE1136" s="8"/>
      <c r="EF1136" s="8"/>
      <c r="EG1136" s="8"/>
      <c r="EH1136" s="8"/>
      <c r="EI1136" s="8"/>
      <c r="EJ1136" s="8"/>
      <c r="EK1136" s="8"/>
      <c r="EL1136" s="8"/>
      <c r="EM1136" s="8"/>
      <c r="EN1136" s="8"/>
      <c r="EO1136" s="8"/>
      <c r="EP1136" s="8"/>
      <c r="EQ1136" s="8"/>
      <c r="ER1136" s="8"/>
      <c r="ES1136" s="8"/>
      <c r="ET1136" s="8"/>
      <c r="EU1136" s="8"/>
      <c r="EV1136" s="8"/>
      <c r="EW1136" s="8"/>
      <c r="EX1136" s="8"/>
      <c r="EY1136" s="8"/>
      <c r="EZ1136" s="8"/>
      <c r="FA1136" s="8"/>
      <c r="FB1136" s="8"/>
      <c r="FC1136" s="8"/>
      <c r="FD1136" s="8"/>
      <c r="FE1136" s="8"/>
      <c r="FF1136" s="8"/>
      <c r="FG1136" s="8"/>
      <c r="FH1136" s="8"/>
      <c r="FI1136" s="8"/>
      <c r="FJ1136" s="8"/>
    </row>
    <row r="1137" spans="1:166" x14ac:dyDescent="0.25">
      <c r="A1137" t="s">
        <v>165</v>
      </c>
      <c r="C1137" s="6">
        <v>40287</v>
      </c>
      <c r="D1137" s="5"/>
      <c r="E1137" s="6"/>
      <c r="F1137" s="14"/>
      <c r="G1137" s="5">
        <v>102</v>
      </c>
      <c r="H1137" t="s">
        <v>114</v>
      </c>
      <c r="I1137" s="7">
        <v>8.1</v>
      </c>
      <c r="J1137">
        <v>750</v>
      </c>
      <c r="K1137" s="5">
        <f t="shared" si="18"/>
        <v>164.6090534979424</v>
      </c>
      <c r="L1137" s="5"/>
      <c r="M1137" s="8"/>
      <c r="N1137" s="8"/>
      <c r="O1137" s="8"/>
      <c r="P1137" s="8"/>
      <c r="Q1137" s="5"/>
      <c r="R1137" s="5"/>
      <c r="S1137" s="5"/>
      <c r="T1137" s="5"/>
      <c r="U1137" s="5"/>
      <c r="V1137" s="5"/>
      <c r="W1137" s="5"/>
      <c r="X1137" s="8"/>
      <c r="Y1137" s="8"/>
      <c r="Z1137" s="8"/>
      <c r="AA1137" s="8"/>
      <c r="AB1137" s="8"/>
      <c r="AC1137" s="5">
        <v>355.3765496829302</v>
      </c>
      <c r="AD1137" s="8"/>
      <c r="AE1137" s="8"/>
      <c r="AF1137" s="8"/>
      <c r="AG1137" s="8"/>
      <c r="AH1137" s="8"/>
      <c r="AI1137" s="8"/>
      <c r="AJ1137" s="5">
        <v>254.90394744122878</v>
      </c>
      <c r="AK1137" s="8">
        <v>3.8311627568106399</v>
      </c>
      <c r="AL1137" s="8"/>
      <c r="AM1137" s="8"/>
      <c r="AN1137" s="8"/>
      <c r="AO1137" s="8"/>
      <c r="AP1137" s="8"/>
      <c r="AQ1137" s="9">
        <f>AK1137/AJ1137</f>
        <v>1.5029829060195159E-2</v>
      </c>
      <c r="AR1137" s="8"/>
      <c r="AS1137" s="8"/>
      <c r="AT1137" s="8"/>
      <c r="AU1137" s="5">
        <v>1.2903040428948327</v>
      </c>
      <c r="AV1137" s="5"/>
      <c r="AW1137" s="5"/>
      <c r="AX1137" s="5"/>
      <c r="AY1137" s="5">
        <v>413.41964078428038</v>
      </c>
      <c r="AZ1137" s="5"/>
      <c r="BA1137" s="5"/>
      <c r="BB1137" s="5"/>
      <c r="BC1137" s="5"/>
      <c r="BD1137" s="5"/>
      <c r="BE1137" s="5"/>
      <c r="BF1137" s="5">
        <v>0</v>
      </c>
      <c r="BG1137" s="5">
        <v>22.488881907605965</v>
      </c>
      <c r="BH1137" s="5">
        <v>437.19882673478122</v>
      </c>
      <c r="BI1137" s="8"/>
      <c r="BJ1137" s="5"/>
      <c r="BK1137" s="5">
        <f>AC1137+AJ1137+BH1137</f>
        <v>1047.4793238589402</v>
      </c>
      <c r="BL1137" s="5"/>
      <c r="BM1137" s="8">
        <f>BH1137/BK1137</f>
        <v>0.41738182012426722</v>
      </c>
      <c r="BN1137" s="8"/>
      <c r="BO1137" s="7"/>
      <c r="BP1137" s="5"/>
      <c r="BQ1137" s="5"/>
      <c r="BR1137" s="5"/>
      <c r="BS1137" s="5"/>
      <c r="BT1137" s="7"/>
      <c r="BU1137" s="7"/>
      <c r="BV1137" s="7"/>
      <c r="BW1137" s="7"/>
      <c r="BX1137" s="8">
        <f>AC1137/BK1137</f>
        <v>0.33926831927690376</v>
      </c>
      <c r="BY1137" s="8">
        <f>AJ1137/BK1137</f>
        <v>0.24334986059882902</v>
      </c>
      <c r="BZ1137" s="8">
        <f>BH1137/BK1137</f>
        <v>0.41738182012426722</v>
      </c>
      <c r="CA1137" s="5">
        <v>120.71875150009976</v>
      </c>
      <c r="CB1137" s="5">
        <v>8.3643376991410445</v>
      </c>
      <c r="CC1137" s="5">
        <v>108.30534278710137</v>
      </c>
      <c r="CD1137" s="5">
        <v>4.0490710138573434</v>
      </c>
      <c r="CE1137" s="5"/>
      <c r="CF1137" s="5"/>
      <c r="CG1137" s="5"/>
      <c r="CH1137" s="5"/>
      <c r="CI1137" s="5">
        <v>0</v>
      </c>
      <c r="CJ1137" s="5"/>
      <c r="CK1137" s="8"/>
      <c r="CL1137" s="5"/>
      <c r="CM1137" s="5"/>
      <c r="CN1137" s="8"/>
      <c r="CO1137" s="5"/>
      <c r="CP1137" s="5"/>
      <c r="CQ1137" s="5"/>
      <c r="CR1137" s="8"/>
      <c r="CS1137" s="8"/>
      <c r="CT1137" s="8"/>
      <c r="CU1137" s="8"/>
      <c r="CV1137" s="8"/>
      <c r="CW1137" s="8"/>
      <c r="CX1137" s="8"/>
      <c r="CY1137" s="8"/>
      <c r="CZ1137" s="8"/>
      <c r="DA1137" s="8"/>
      <c r="DB1137" s="8"/>
      <c r="DC1137" s="8"/>
      <c r="DD1137" s="8"/>
      <c r="DE1137" s="8"/>
      <c r="DF1137" s="8"/>
      <c r="DG1137" s="8"/>
      <c r="DH1137" s="8"/>
      <c r="DI1137" s="8"/>
      <c r="DJ1137" s="8"/>
      <c r="DK1137" s="8"/>
      <c r="DL1137" s="8"/>
      <c r="DM1137" s="8"/>
      <c r="DN1137" s="8"/>
      <c r="DO1137" s="8"/>
      <c r="DP1137" s="8"/>
      <c r="DQ1137" s="8"/>
      <c r="DR1137" s="8"/>
      <c r="DS1137" s="8"/>
      <c r="DT1137" s="8"/>
      <c r="DU1137" s="8"/>
      <c r="DV1137" s="8"/>
      <c r="DW1137" s="8"/>
      <c r="DX1137" s="8"/>
      <c r="DY1137" s="8"/>
      <c r="DZ1137" s="8"/>
      <c r="EA1137" s="8"/>
      <c r="EB1137" s="8"/>
      <c r="EC1137" s="8"/>
      <c r="ED1137" s="8"/>
      <c r="EE1137" s="8"/>
      <c r="EF1137" s="8"/>
      <c r="EG1137" s="8"/>
      <c r="EH1137" s="8"/>
      <c r="EI1137" s="8"/>
      <c r="EJ1137" s="8"/>
      <c r="EK1137" s="8"/>
      <c r="EL1137" s="8"/>
      <c r="EM1137" s="8"/>
      <c r="EN1137" s="8"/>
      <c r="EO1137" s="8"/>
      <c r="EP1137" s="8"/>
      <c r="EQ1137" s="8"/>
      <c r="ER1137" s="8"/>
      <c r="ES1137" s="8"/>
      <c r="ET1137" s="8"/>
      <c r="EU1137" s="8"/>
      <c r="EV1137" s="8"/>
      <c r="EW1137" s="8"/>
      <c r="EX1137" s="8"/>
      <c r="EY1137" s="8"/>
      <c r="EZ1137" s="8"/>
      <c r="FA1137" s="8"/>
      <c r="FB1137" s="8"/>
      <c r="FC1137" s="8"/>
      <c r="FD1137" s="8"/>
      <c r="FE1137" s="8"/>
      <c r="FF1137" s="8"/>
      <c r="FG1137" s="8"/>
      <c r="FH1137" s="8"/>
      <c r="FI1137" s="8"/>
      <c r="FJ1137" s="8"/>
    </row>
    <row r="1138" spans="1:166" x14ac:dyDescent="0.25">
      <c r="A1138" t="s">
        <v>165</v>
      </c>
      <c r="C1138" s="6">
        <v>40288</v>
      </c>
      <c r="D1138" s="5"/>
      <c r="E1138" s="6"/>
      <c r="G1138" s="5">
        <v>103</v>
      </c>
      <c r="H1138" t="s">
        <v>114</v>
      </c>
      <c r="I1138" s="7">
        <v>8.1</v>
      </c>
      <c r="J1138">
        <v>750</v>
      </c>
      <c r="K1138" s="5">
        <f t="shared" si="18"/>
        <v>164.6090534979424</v>
      </c>
      <c r="L1138" s="5"/>
      <c r="M1138" s="8"/>
      <c r="N1138" s="7">
        <v>24.4</v>
      </c>
      <c r="O1138" s="7"/>
      <c r="P1138" s="7"/>
      <c r="Q1138" s="5"/>
      <c r="R1138" s="5"/>
      <c r="S1138" s="5"/>
      <c r="T1138" s="5"/>
      <c r="U1138" s="5"/>
      <c r="V1138" s="5"/>
      <c r="W1138" s="5"/>
      <c r="X1138" s="8"/>
      <c r="Y1138" s="8"/>
      <c r="Z1138" s="8"/>
      <c r="AA1138" s="8"/>
      <c r="AB1138" s="8"/>
      <c r="AC1138" s="5"/>
      <c r="AD1138" s="8"/>
      <c r="AE1138" s="8"/>
      <c r="AF1138" s="8"/>
      <c r="AG1138" s="8"/>
      <c r="AH1138" s="8"/>
      <c r="AI1138" s="8"/>
      <c r="AJ1138" s="5"/>
      <c r="AK1138" s="8"/>
      <c r="AL1138" s="8"/>
      <c r="AM1138" s="8"/>
      <c r="AN1138" s="8"/>
      <c r="AO1138" s="8"/>
      <c r="AP1138" s="8"/>
      <c r="AQ1138" s="9"/>
      <c r="AR1138" s="8"/>
      <c r="AS1138" s="8"/>
      <c r="AT1138" s="8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8"/>
      <c r="BJ1138" s="5"/>
      <c r="BK1138" s="5"/>
      <c r="BL1138" s="5"/>
      <c r="BM1138" s="8"/>
      <c r="BN1138" s="8"/>
      <c r="BO1138" s="7"/>
      <c r="BP1138" s="5"/>
      <c r="BQ1138" s="5"/>
      <c r="BR1138" s="5"/>
      <c r="BS1138" s="5"/>
      <c r="BT1138" s="7"/>
      <c r="BU1138" s="7"/>
      <c r="BV1138" s="7"/>
      <c r="BW1138" s="7"/>
      <c r="BX1138" s="7"/>
      <c r="BY1138" s="7"/>
      <c r="BZ1138" s="7"/>
      <c r="CA1138" s="5"/>
      <c r="CB1138" s="5"/>
      <c r="CC1138" s="5"/>
      <c r="CD1138" s="5"/>
      <c r="CE1138" s="5"/>
      <c r="CF1138" s="5"/>
      <c r="CG1138" s="5"/>
      <c r="CH1138" s="5"/>
      <c r="CI1138" s="5"/>
      <c r="CJ1138" s="5"/>
      <c r="CK1138" s="8"/>
      <c r="CL1138" s="5"/>
      <c r="CM1138" s="5"/>
      <c r="CN1138" s="8"/>
      <c r="CO1138" s="5"/>
      <c r="CP1138" s="5"/>
      <c r="CQ1138" s="5"/>
      <c r="CR1138" s="8"/>
      <c r="CS1138" s="8"/>
      <c r="CT1138" s="8"/>
      <c r="CU1138" s="8"/>
      <c r="CV1138" s="8"/>
      <c r="CW1138" s="8"/>
      <c r="CX1138" s="8"/>
      <c r="CY1138" s="8"/>
      <c r="CZ1138" s="8"/>
      <c r="DA1138" s="8"/>
      <c r="DB1138" s="8"/>
      <c r="DC1138" s="8"/>
      <c r="DD1138" s="8"/>
      <c r="DE1138" s="8"/>
      <c r="DF1138" s="8"/>
      <c r="DG1138" s="8"/>
      <c r="DH1138" s="8"/>
      <c r="DI1138" s="8"/>
      <c r="DJ1138" s="8"/>
      <c r="DK1138" s="8"/>
      <c r="DL1138" s="8"/>
      <c r="DM1138" s="8"/>
      <c r="DN1138" s="8"/>
      <c r="DO1138" s="8"/>
      <c r="DP1138" s="8"/>
      <c r="DQ1138" s="8"/>
      <c r="DR1138" s="8"/>
      <c r="DS1138" s="8"/>
      <c r="DT1138" s="8"/>
      <c r="DU1138" s="8"/>
      <c r="DV1138" s="8"/>
      <c r="DW1138" s="8"/>
      <c r="DX1138" s="8"/>
      <c r="DY1138" s="8"/>
      <c r="DZ1138" s="8"/>
      <c r="EA1138" s="8"/>
      <c r="EB1138" s="8"/>
      <c r="EC1138" s="8"/>
      <c r="ED1138" s="8"/>
      <c r="EE1138" s="8"/>
      <c r="EF1138" s="8"/>
      <c r="EG1138" s="8"/>
      <c r="EH1138" s="8"/>
      <c r="EI1138" s="8"/>
      <c r="EJ1138" s="8"/>
      <c r="EK1138" s="8"/>
      <c r="EL1138" s="8"/>
      <c r="EM1138" s="8"/>
      <c r="EN1138" s="8"/>
      <c r="EO1138" s="8"/>
      <c r="EP1138" s="8"/>
      <c r="EQ1138" s="8"/>
      <c r="ER1138" s="8"/>
      <c r="ES1138" s="8"/>
      <c r="ET1138" s="8"/>
      <c r="EU1138" s="8"/>
      <c r="EV1138" s="8"/>
      <c r="EW1138" s="8"/>
      <c r="EX1138" s="8"/>
      <c r="EY1138" s="8"/>
      <c r="EZ1138" s="8"/>
      <c r="FA1138" s="8"/>
      <c r="FB1138" s="8"/>
      <c r="FC1138" s="8"/>
      <c r="FD1138" s="8"/>
      <c r="FE1138" s="8"/>
      <c r="FF1138" s="8"/>
      <c r="FG1138" s="8"/>
      <c r="FH1138" s="8"/>
      <c r="FI1138" s="8"/>
      <c r="FJ1138" s="8"/>
    </row>
    <row r="1139" spans="1:166" x14ac:dyDescent="0.25">
      <c r="A1139" t="s">
        <v>165</v>
      </c>
      <c r="C1139" s="6">
        <v>40293</v>
      </c>
      <c r="D1139" s="5">
        <v>8</v>
      </c>
      <c r="E1139" t="s">
        <v>208</v>
      </c>
      <c r="F1139" t="s">
        <v>14</v>
      </c>
      <c r="G1139" s="5">
        <v>108</v>
      </c>
      <c r="H1139" t="s">
        <v>114</v>
      </c>
      <c r="I1139" s="7">
        <v>8.1</v>
      </c>
      <c r="J1139">
        <v>750</v>
      </c>
      <c r="K1139" s="5">
        <f t="shared" si="18"/>
        <v>164.6090534979424</v>
      </c>
      <c r="L1139" s="5"/>
      <c r="M1139" s="8"/>
      <c r="N1139" s="8"/>
      <c r="O1139" s="8"/>
      <c r="P1139" s="8"/>
      <c r="Q1139" s="5"/>
      <c r="R1139" s="5"/>
      <c r="S1139" s="5"/>
      <c r="T1139" s="5"/>
      <c r="U1139" s="5">
        <v>108</v>
      </c>
      <c r="V1139" s="5"/>
      <c r="W1139" s="5"/>
      <c r="X1139" s="8"/>
      <c r="Y1139" s="8"/>
      <c r="Z1139" s="8"/>
      <c r="AA1139" s="8"/>
      <c r="AB1139" s="8"/>
      <c r="AC1139" s="5"/>
      <c r="AD1139" s="8"/>
      <c r="AE1139" s="8"/>
      <c r="AF1139" s="8"/>
      <c r="AG1139" s="8"/>
      <c r="AH1139" s="8"/>
      <c r="AI1139" s="8"/>
      <c r="AJ1139" s="5"/>
      <c r="AK1139" s="8"/>
      <c r="AL1139" s="8"/>
      <c r="AM1139" s="8"/>
      <c r="AN1139" s="8"/>
      <c r="AO1139" s="8"/>
      <c r="AP1139" s="8"/>
      <c r="AQ1139" s="9"/>
      <c r="AR1139" s="8"/>
      <c r="AS1139" s="8"/>
      <c r="AT1139" s="8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8"/>
      <c r="BJ1139" s="5"/>
      <c r="BK1139" s="5"/>
      <c r="BL1139" s="5"/>
      <c r="BM1139" s="8"/>
      <c r="BN1139" s="8"/>
      <c r="BO1139" s="7"/>
      <c r="BP1139" s="5"/>
      <c r="BQ1139" s="5"/>
      <c r="BR1139" s="5"/>
      <c r="BS1139" s="5"/>
      <c r="BT1139" s="7"/>
      <c r="BU1139" s="7"/>
      <c r="BV1139" s="7"/>
      <c r="BW1139" s="7"/>
      <c r="BX1139" s="7"/>
      <c r="BY1139" s="7"/>
      <c r="BZ1139" s="7"/>
      <c r="CA1139" s="5"/>
      <c r="CB1139" s="5"/>
      <c r="CC1139" s="5"/>
      <c r="CD1139" s="5"/>
      <c r="CE1139" s="5"/>
      <c r="CF1139" s="5"/>
      <c r="CG1139" s="5"/>
      <c r="CH1139" s="5"/>
      <c r="CI1139" s="5"/>
      <c r="CJ1139" s="5"/>
      <c r="CK1139" s="8"/>
      <c r="CL1139" s="5"/>
      <c r="CM1139" s="5"/>
      <c r="CN1139" s="8"/>
      <c r="CO1139" s="5"/>
      <c r="CP1139" s="5"/>
      <c r="CQ1139" s="5"/>
      <c r="CR1139" s="8"/>
      <c r="CS1139" s="8"/>
      <c r="CT1139" s="8"/>
      <c r="CU1139" s="8"/>
      <c r="CV1139" s="8"/>
      <c r="CW1139" s="8"/>
      <c r="CX1139" s="8"/>
      <c r="CY1139" s="8"/>
      <c r="CZ1139" s="8"/>
      <c r="DA1139" s="8"/>
      <c r="DB1139" s="8"/>
      <c r="DC1139" s="8"/>
      <c r="DD1139" s="8"/>
      <c r="DE1139" s="8"/>
      <c r="DF1139" s="8"/>
      <c r="DG1139" s="8"/>
      <c r="DH1139" s="8"/>
      <c r="DI1139" s="8"/>
      <c r="DJ1139" s="8"/>
      <c r="DK1139" s="8"/>
      <c r="DL1139" s="8"/>
      <c r="DM1139" s="8"/>
      <c r="DN1139" s="8"/>
      <c r="DO1139" s="8"/>
      <c r="DP1139" s="8"/>
      <c r="DQ1139" s="8"/>
      <c r="DR1139" s="8"/>
      <c r="DS1139" s="8"/>
      <c r="DT1139" s="8"/>
      <c r="DU1139" s="8"/>
      <c r="DV1139" s="8"/>
      <c r="DW1139" s="8"/>
      <c r="DX1139" s="8"/>
      <c r="DY1139" s="8"/>
      <c r="DZ1139" s="8"/>
      <c r="EA1139" s="8"/>
      <c r="EB1139" s="8"/>
      <c r="EC1139" s="8"/>
      <c r="ED1139" s="8"/>
      <c r="EE1139" s="8"/>
      <c r="EF1139" s="8"/>
      <c r="EG1139" s="8"/>
      <c r="EH1139" s="8"/>
      <c r="EI1139" s="8"/>
      <c r="EJ1139" s="8"/>
      <c r="EK1139" s="8"/>
      <c r="EL1139" s="8"/>
      <c r="EM1139" s="8"/>
      <c r="EN1139" s="8"/>
      <c r="EO1139" s="8"/>
      <c r="EP1139" s="8"/>
      <c r="EQ1139" s="8"/>
      <c r="ER1139" s="8"/>
      <c r="ES1139" s="8"/>
      <c r="ET1139" s="8"/>
      <c r="EU1139" s="8"/>
      <c r="EV1139" s="8"/>
      <c r="EW1139" s="8"/>
      <c r="EX1139" s="8"/>
      <c r="EY1139" s="8"/>
      <c r="EZ1139" s="8"/>
      <c r="FA1139" s="8"/>
      <c r="FB1139" s="8"/>
      <c r="FC1139" s="8"/>
      <c r="FD1139" s="8"/>
      <c r="FE1139" s="8"/>
      <c r="FF1139" s="8"/>
      <c r="FG1139" s="8"/>
      <c r="FH1139" s="8"/>
      <c r="FI1139" s="8"/>
      <c r="FJ1139" s="8"/>
    </row>
    <row r="1140" spans="1:166" x14ac:dyDescent="0.25">
      <c r="A1140" t="s">
        <v>165</v>
      </c>
      <c r="C1140" s="6">
        <v>40302</v>
      </c>
      <c r="D1140" s="5"/>
      <c r="E1140" s="6"/>
      <c r="G1140" s="5">
        <v>117</v>
      </c>
      <c r="H1140" t="s">
        <v>114</v>
      </c>
      <c r="I1140" s="7">
        <v>8.1</v>
      </c>
      <c r="J1140">
        <v>750</v>
      </c>
      <c r="K1140" s="5">
        <f t="shared" si="18"/>
        <v>164.6090534979424</v>
      </c>
      <c r="L1140" s="5"/>
      <c r="M1140" s="8"/>
      <c r="N1140" s="8"/>
      <c r="O1140" s="8"/>
      <c r="P1140" s="8"/>
      <c r="Q1140" s="5"/>
      <c r="R1140" s="5"/>
      <c r="S1140" s="5"/>
      <c r="T1140" s="5"/>
      <c r="U1140" s="5"/>
      <c r="V1140" s="5"/>
      <c r="W1140" s="5"/>
      <c r="X1140" s="8"/>
      <c r="Y1140" s="8"/>
      <c r="Z1140" s="8"/>
      <c r="AA1140" s="8"/>
      <c r="AB1140" s="8"/>
      <c r="AC1140" s="5"/>
      <c r="AD1140" s="8"/>
      <c r="AE1140" s="8"/>
      <c r="AF1140" s="8"/>
      <c r="AG1140" s="8"/>
      <c r="AH1140" s="8"/>
      <c r="AI1140" s="8"/>
      <c r="AJ1140" s="5"/>
      <c r="AK1140" s="8"/>
      <c r="AL1140" s="8"/>
      <c r="AM1140" s="8"/>
      <c r="AN1140" s="8"/>
      <c r="AO1140" s="8"/>
      <c r="AP1140" s="8"/>
      <c r="AQ1140" s="9"/>
      <c r="AR1140" s="8"/>
      <c r="AS1140" s="8"/>
      <c r="AT1140" s="8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8"/>
      <c r="BJ1140" s="5"/>
      <c r="BK1140" s="5"/>
      <c r="BL1140" s="5"/>
      <c r="BM1140" s="8"/>
      <c r="BN1140" s="8"/>
      <c r="BO1140" s="7"/>
      <c r="BP1140" s="5"/>
      <c r="BQ1140" s="5"/>
      <c r="BR1140" s="5"/>
      <c r="BS1140" s="5"/>
      <c r="BT1140" s="7"/>
      <c r="BU1140" s="7"/>
      <c r="BV1140" s="7"/>
      <c r="BW1140" s="7"/>
      <c r="BX1140" s="7"/>
      <c r="BY1140" s="7"/>
      <c r="BZ1140" s="7"/>
      <c r="CA1140" s="5"/>
      <c r="CB1140" s="5"/>
      <c r="CC1140" s="5"/>
      <c r="CD1140" s="5"/>
      <c r="CE1140" s="5"/>
      <c r="CF1140" s="5"/>
      <c r="CG1140" s="5"/>
      <c r="CH1140" s="5"/>
      <c r="CI1140" s="5"/>
      <c r="CJ1140" s="5">
        <v>30.861055565654734</v>
      </c>
      <c r="CK1140" s="8">
        <v>4.8690817710844509</v>
      </c>
      <c r="CL1140" s="5"/>
      <c r="CM1140" s="5"/>
      <c r="CN1140" s="8"/>
      <c r="CO1140" s="5"/>
      <c r="CP1140" s="5"/>
      <c r="CQ1140" s="5"/>
      <c r="CR1140" s="8"/>
      <c r="CS1140" s="8"/>
      <c r="CT1140" s="8"/>
      <c r="CU1140" s="8"/>
      <c r="CV1140" s="8"/>
      <c r="CW1140" s="8"/>
      <c r="CX1140" s="8"/>
      <c r="CY1140" s="8"/>
      <c r="CZ1140" s="8"/>
      <c r="DA1140" s="8"/>
      <c r="DB1140" s="8"/>
      <c r="DC1140" s="8"/>
      <c r="DD1140" s="8"/>
      <c r="DE1140" s="8"/>
      <c r="DF1140" s="8"/>
      <c r="DG1140" s="8"/>
      <c r="DH1140" s="8"/>
      <c r="DI1140" s="8"/>
      <c r="DJ1140" s="8"/>
      <c r="DK1140" s="8"/>
      <c r="DL1140" s="8"/>
      <c r="DM1140" s="8"/>
      <c r="DN1140" s="8"/>
      <c r="DO1140" s="8"/>
      <c r="DP1140" s="8"/>
      <c r="DQ1140" s="8"/>
      <c r="DR1140" s="8"/>
      <c r="DS1140" s="8"/>
      <c r="DT1140" s="8"/>
      <c r="DU1140" s="8"/>
      <c r="DV1140" s="8"/>
      <c r="DW1140" s="8"/>
      <c r="DX1140" s="8"/>
      <c r="DY1140" s="8"/>
      <c r="DZ1140" s="8"/>
      <c r="EA1140" s="8"/>
      <c r="EB1140" s="8"/>
      <c r="EC1140" s="8"/>
      <c r="ED1140" s="8"/>
      <c r="EE1140" s="8"/>
      <c r="EF1140" s="8"/>
      <c r="EG1140" s="8"/>
      <c r="EH1140" s="8"/>
      <c r="EI1140" s="8"/>
      <c r="EJ1140" s="8"/>
      <c r="EK1140" s="8"/>
      <c r="EL1140" s="8"/>
      <c r="EM1140" s="8"/>
      <c r="EN1140" s="8"/>
      <c r="EO1140" s="8"/>
      <c r="EP1140" s="8"/>
      <c r="EQ1140" s="8"/>
      <c r="ER1140" s="8"/>
      <c r="ES1140" s="8"/>
      <c r="ET1140" s="8"/>
      <c r="EU1140" s="8"/>
      <c r="EV1140" s="8"/>
      <c r="EW1140" s="8"/>
      <c r="EX1140" s="8"/>
      <c r="EY1140" s="8"/>
      <c r="EZ1140" s="8"/>
      <c r="FA1140" s="8"/>
      <c r="FB1140" s="8"/>
      <c r="FC1140" s="8"/>
      <c r="FD1140" s="8"/>
      <c r="FE1140" s="8"/>
      <c r="FF1140" s="8"/>
      <c r="FG1140" s="8"/>
      <c r="FH1140" s="8"/>
      <c r="FI1140" s="8"/>
      <c r="FJ1140" s="8"/>
    </row>
    <row r="1141" spans="1:166" x14ac:dyDescent="0.25">
      <c r="A1141" t="s">
        <v>165</v>
      </c>
      <c r="C1141" s="6">
        <v>40308</v>
      </c>
      <c r="D1141" s="5"/>
      <c r="E1141" s="6"/>
      <c r="G1141" s="5">
        <v>123</v>
      </c>
      <c r="H1141" t="s">
        <v>114</v>
      </c>
      <c r="I1141" s="7">
        <v>8.1</v>
      </c>
      <c r="J1141">
        <v>750</v>
      </c>
      <c r="K1141" s="5">
        <f t="shared" si="18"/>
        <v>164.6090534979424</v>
      </c>
      <c r="L1141" s="5"/>
      <c r="M1141" s="8"/>
      <c r="N1141" s="8"/>
      <c r="O1141" s="8"/>
      <c r="P1141" s="8"/>
      <c r="Q1141" s="5"/>
      <c r="R1141" s="5"/>
      <c r="S1141" s="5"/>
      <c r="T1141" s="5"/>
      <c r="U1141" s="5"/>
      <c r="V1141" s="5"/>
      <c r="W1141" s="5"/>
      <c r="X1141" s="8"/>
      <c r="Y1141" s="8"/>
      <c r="Z1141" s="8"/>
      <c r="AA1141" s="8"/>
      <c r="AB1141" s="8"/>
      <c r="AC1141" s="5"/>
      <c r="AD1141" s="8"/>
      <c r="AE1141" s="8"/>
      <c r="AF1141" s="8"/>
      <c r="AG1141" s="8"/>
      <c r="AH1141" s="8"/>
      <c r="AI1141" s="8"/>
      <c r="AJ1141" s="5"/>
      <c r="AK1141" s="8"/>
      <c r="AL1141" s="8"/>
      <c r="AM1141" s="8"/>
      <c r="AN1141" s="8"/>
      <c r="AO1141" s="8"/>
      <c r="AP1141" s="8"/>
      <c r="AQ1141" s="9"/>
      <c r="AR1141" s="8"/>
      <c r="AS1141" s="8"/>
      <c r="AT1141" s="8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8"/>
      <c r="BJ1141" s="5"/>
      <c r="BK1141" s="5"/>
      <c r="BL1141" s="5"/>
      <c r="BM1141" s="8"/>
      <c r="BN1141" s="8"/>
      <c r="BO1141" s="7"/>
      <c r="BP1141" s="5"/>
      <c r="BQ1141" s="5"/>
      <c r="BR1141" s="5"/>
      <c r="BS1141" s="5"/>
      <c r="BT1141" s="7"/>
      <c r="BU1141" s="7"/>
      <c r="BV1141" s="7"/>
      <c r="BW1141" s="7"/>
      <c r="BX1141" s="7"/>
      <c r="BY1141" s="7"/>
      <c r="BZ1141" s="7"/>
      <c r="CA1141" s="5"/>
      <c r="CB1141" s="5"/>
      <c r="CC1141" s="5"/>
      <c r="CD1141" s="5"/>
      <c r="CE1141" s="5"/>
      <c r="CF1141" s="5"/>
      <c r="CG1141" s="5"/>
      <c r="CH1141" s="5"/>
      <c r="CI1141" s="5"/>
      <c r="CJ1141" s="5">
        <v>51.466400048476032</v>
      </c>
      <c r="CK1141" s="8">
        <v>5.1963266384778013</v>
      </c>
      <c r="CL1141" s="5"/>
      <c r="CM1141" s="5"/>
      <c r="CN1141" s="8"/>
      <c r="CO1141" s="5"/>
      <c r="CP1141" s="5"/>
      <c r="CQ1141" s="5"/>
      <c r="CR1141" s="8"/>
      <c r="CS1141" s="8"/>
      <c r="CT1141" s="8"/>
      <c r="CU1141" s="8"/>
      <c r="CV1141" s="8"/>
      <c r="CW1141" s="8"/>
      <c r="CX1141" s="8"/>
      <c r="CY1141" s="8"/>
      <c r="CZ1141" s="8"/>
      <c r="DA1141" s="8"/>
      <c r="DB1141" s="8"/>
      <c r="DC1141" s="8"/>
      <c r="DD1141" s="8"/>
      <c r="DE1141" s="8"/>
      <c r="DF1141" s="8"/>
      <c r="DG1141" s="8"/>
      <c r="DH1141" s="8"/>
      <c r="DI1141" s="8"/>
      <c r="DJ1141" s="8"/>
      <c r="DK1141" s="8"/>
      <c r="DL1141" s="8"/>
      <c r="DM1141" s="8"/>
      <c r="DN1141" s="8"/>
      <c r="DO1141" s="8"/>
      <c r="DP1141" s="8"/>
      <c r="DQ1141" s="8"/>
      <c r="DR1141" s="8"/>
      <c r="DS1141" s="8"/>
      <c r="DT1141" s="8"/>
      <c r="DU1141" s="8"/>
      <c r="DV1141" s="8"/>
      <c r="DW1141" s="8"/>
      <c r="DX1141" s="8"/>
      <c r="DY1141" s="8"/>
      <c r="DZ1141" s="8"/>
      <c r="EA1141" s="8"/>
      <c r="EB1141" s="8"/>
      <c r="EC1141" s="8"/>
      <c r="ED1141" s="8"/>
      <c r="EE1141" s="8"/>
      <c r="EF1141" s="8"/>
      <c r="EG1141" s="8"/>
      <c r="EH1141" s="8"/>
      <c r="EI1141" s="8"/>
      <c r="EJ1141" s="8"/>
      <c r="EK1141" s="8"/>
      <c r="EL1141" s="8"/>
      <c r="EM1141" s="8"/>
      <c r="EN1141" s="8"/>
      <c r="EO1141" s="8"/>
      <c r="EP1141" s="8"/>
      <c r="EQ1141" s="8"/>
      <c r="ER1141" s="8"/>
      <c r="ES1141" s="8"/>
      <c r="ET1141" s="8"/>
      <c r="EU1141" s="8"/>
      <c r="EV1141" s="8"/>
      <c r="EW1141" s="8"/>
      <c r="EX1141" s="8"/>
      <c r="EY1141" s="8"/>
      <c r="EZ1141" s="8"/>
      <c r="FA1141" s="8"/>
      <c r="FB1141" s="8"/>
      <c r="FC1141" s="8"/>
      <c r="FD1141" s="8"/>
      <c r="FE1141" s="8"/>
      <c r="FF1141" s="8"/>
      <c r="FG1141" s="8"/>
      <c r="FH1141" s="8"/>
      <c r="FI1141" s="8"/>
      <c r="FJ1141" s="8"/>
    </row>
    <row r="1142" spans="1:166" x14ac:dyDescent="0.25">
      <c r="A1142" t="s">
        <v>165</v>
      </c>
      <c r="C1142" s="6">
        <v>40314</v>
      </c>
      <c r="D1142" s="5">
        <v>9</v>
      </c>
      <c r="E1142" s="6" t="s">
        <v>207</v>
      </c>
      <c r="F1142" t="s">
        <v>15</v>
      </c>
      <c r="G1142" s="5">
        <v>129</v>
      </c>
      <c r="H1142" t="s">
        <v>114</v>
      </c>
      <c r="I1142" s="7">
        <v>8.1</v>
      </c>
      <c r="J1142">
        <v>750</v>
      </c>
      <c r="K1142" s="5">
        <f t="shared" si="18"/>
        <v>164.6090534979424</v>
      </c>
      <c r="L1142" s="5"/>
      <c r="M1142" s="8"/>
      <c r="N1142" s="8"/>
      <c r="O1142" s="8"/>
      <c r="P1142" s="8"/>
      <c r="Q1142" s="5"/>
      <c r="R1142" s="5"/>
      <c r="S1142" s="5"/>
      <c r="T1142" s="5"/>
      <c r="U1142" s="5"/>
      <c r="V1142" s="5">
        <v>129</v>
      </c>
      <c r="W1142" s="5"/>
      <c r="X1142" s="8"/>
      <c r="Y1142" s="8"/>
      <c r="Z1142" s="8"/>
      <c r="AA1142" s="8"/>
      <c r="AB1142" s="8"/>
      <c r="AC1142" s="5"/>
      <c r="AD1142" s="8"/>
      <c r="AE1142" s="8"/>
      <c r="AF1142" s="8"/>
      <c r="AG1142" s="8"/>
      <c r="AH1142" s="8"/>
      <c r="AI1142" s="8"/>
      <c r="AJ1142" s="5"/>
      <c r="AK1142" s="8"/>
      <c r="AL1142" s="8"/>
      <c r="AM1142" s="8"/>
      <c r="AN1142" s="8"/>
      <c r="AO1142" s="8"/>
      <c r="AP1142" s="8"/>
      <c r="AQ1142" s="9"/>
      <c r="AR1142" s="8"/>
      <c r="AS1142" s="8"/>
      <c r="AT1142" s="8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8"/>
      <c r="BJ1142" s="5"/>
      <c r="BK1142" s="5"/>
      <c r="BL1142" s="5"/>
      <c r="BM1142" s="8"/>
      <c r="BN1142" s="8"/>
      <c r="BO1142" s="7"/>
      <c r="BP1142" s="5"/>
      <c r="BQ1142" s="5"/>
      <c r="BR1142" s="5"/>
      <c r="BS1142" s="5"/>
      <c r="BT1142" s="7"/>
      <c r="BU1142" s="7"/>
      <c r="BV1142" s="7"/>
      <c r="BW1142" s="7"/>
      <c r="BX1142" s="7"/>
      <c r="BY1142" s="7"/>
      <c r="BZ1142" s="7"/>
      <c r="CA1142" s="5"/>
      <c r="CB1142" s="5"/>
      <c r="CC1142" s="5"/>
      <c r="CD1142" s="5"/>
      <c r="CE1142" s="5"/>
      <c r="CF1142" s="5"/>
      <c r="CG1142" s="5"/>
      <c r="CH1142" s="5"/>
      <c r="CI1142" s="5"/>
      <c r="CJ1142" s="5"/>
      <c r="CK1142" s="8"/>
      <c r="CL1142" s="5"/>
      <c r="CM1142" s="5"/>
      <c r="CN1142" s="8"/>
      <c r="CO1142" s="5"/>
      <c r="CP1142" s="5"/>
      <c r="CQ1142" s="5"/>
      <c r="CR1142" s="8"/>
      <c r="CS1142" s="8"/>
      <c r="CT1142" s="8"/>
      <c r="CU1142" s="8"/>
      <c r="CV1142" s="8"/>
      <c r="CW1142" s="8"/>
      <c r="CX1142" s="8"/>
      <c r="CY1142" s="8"/>
      <c r="CZ1142" s="8"/>
      <c r="DA1142" s="8"/>
      <c r="DB1142" s="8"/>
      <c r="DC1142" s="8"/>
      <c r="DD1142" s="8"/>
      <c r="DE1142" s="8"/>
      <c r="DF1142" s="8"/>
      <c r="DG1142" s="8"/>
      <c r="DH1142" s="8"/>
      <c r="DI1142" s="8"/>
      <c r="DJ1142" s="8"/>
      <c r="DK1142" s="8"/>
      <c r="DL1142" s="8"/>
      <c r="DM1142" s="8"/>
      <c r="DN1142" s="8"/>
      <c r="DO1142" s="8"/>
      <c r="DP1142" s="8"/>
      <c r="DQ1142" s="8"/>
      <c r="DR1142" s="8"/>
      <c r="DS1142" s="8"/>
      <c r="DT1142" s="8"/>
      <c r="DU1142" s="8"/>
      <c r="DV1142" s="8"/>
      <c r="DW1142" s="8"/>
      <c r="DX1142" s="8"/>
      <c r="DY1142" s="8"/>
      <c r="DZ1142" s="8"/>
      <c r="EA1142" s="8"/>
      <c r="EB1142" s="8"/>
      <c r="EC1142" s="8"/>
      <c r="ED1142" s="8"/>
      <c r="EE1142" s="8"/>
      <c r="EF1142" s="8"/>
      <c r="EG1142" s="8"/>
      <c r="EH1142" s="8"/>
      <c r="EI1142" s="8"/>
      <c r="EJ1142" s="8"/>
      <c r="EK1142" s="8"/>
      <c r="EL1142" s="8"/>
      <c r="EM1142" s="8"/>
      <c r="EN1142" s="8"/>
      <c r="EO1142" s="8"/>
      <c r="EP1142" s="8"/>
      <c r="EQ1142" s="8"/>
      <c r="ER1142" s="8"/>
      <c r="ES1142" s="8"/>
      <c r="ET1142" s="8"/>
      <c r="EU1142" s="8"/>
      <c r="EV1142" s="8"/>
      <c r="EW1142" s="8"/>
      <c r="EX1142" s="8"/>
      <c r="EY1142" s="8"/>
      <c r="EZ1142" s="8"/>
      <c r="FA1142" s="8"/>
      <c r="FB1142" s="8"/>
      <c r="FC1142" s="8"/>
      <c r="FD1142" s="8"/>
      <c r="FE1142" s="8"/>
      <c r="FF1142" s="8"/>
      <c r="FG1142" s="8"/>
      <c r="FH1142" s="8"/>
      <c r="FI1142" s="8"/>
      <c r="FJ1142" s="8"/>
    </row>
    <row r="1143" spans="1:166" x14ac:dyDescent="0.25">
      <c r="A1143" t="s">
        <v>165</v>
      </c>
      <c r="C1143" s="6">
        <v>40315</v>
      </c>
      <c r="D1143" s="5"/>
      <c r="E1143" s="6"/>
      <c r="G1143" s="5">
        <v>130</v>
      </c>
      <c r="H1143" t="s">
        <v>114</v>
      </c>
      <c r="I1143" s="7">
        <v>8.1</v>
      </c>
      <c r="J1143">
        <v>750</v>
      </c>
      <c r="K1143" s="5">
        <f t="shared" si="18"/>
        <v>164.6090534979424</v>
      </c>
      <c r="L1143" s="5"/>
      <c r="M1143" s="8"/>
      <c r="N1143" s="8"/>
      <c r="O1143" s="8"/>
      <c r="P1143" s="8"/>
      <c r="Q1143" s="5"/>
      <c r="R1143" s="5"/>
      <c r="S1143" s="5"/>
      <c r="T1143" s="5"/>
      <c r="U1143" s="5"/>
      <c r="V1143" s="5"/>
      <c r="W1143" s="5"/>
      <c r="X1143" s="8"/>
      <c r="Y1143" s="8"/>
      <c r="Z1143" s="8"/>
      <c r="AA1143" s="8"/>
      <c r="AB1143" s="8"/>
      <c r="AC1143" s="5"/>
      <c r="AD1143" s="8"/>
      <c r="AE1143" s="8"/>
      <c r="AF1143" s="8"/>
      <c r="AG1143" s="8"/>
      <c r="AH1143" s="8"/>
      <c r="AI1143" s="8"/>
      <c r="AJ1143" s="5"/>
      <c r="AK1143" s="8"/>
      <c r="AL1143" s="8"/>
      <c r="AM1143" s="8"/>
      <c r="AN1143" s="8"/>
      <c r="AO1143" s="8"/>
      <c r="AP1143" s="8"/>
      <c r="AQ1143" s="9"/>
      <c r="AR1143" s="8"/>
      <c r="AS1143" s="8"/>
      <c r="AT1143" s="8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8"/>
      <c r="BJ1143" s="5"/>
      <c r="BK1143" s="5"/>
      <c r="BL1143" s="5"/>
      <c r="BM1143" s="8"/>
      <c r="BN1143" s="8"/>
      <c r="BO1143" s="7"/>
      <c r="BP1143" s="5"/>
      <c r="BQ1143" s="5"/>
      <c r="BR1143" s="5"/>
      <c r="BS1143" s="5"/>
      <c r="BT1143" s="7"/>
      <c r="BU1143" s="7"/>
      <c r="BV1143" s="7"/>
      <c r="BW1143" s="7"/>
      <c r="BX1143" s="7"/>
      <c r="BY1143" s="7"/>
      <c r="BZ1143" s="7"/>
      <c r="CA1143" s="5"/>
      <c r="CB1143" s="5"/>
      <c r="CC1143" s="5"/>
      <c r="CD1143" s="5"/>
      <c r="CE1143" s="5"/>
      <c r="CF1143" s="5"/>
      <c r="CG1143" s="5"/>
      <c r="CH1143" s="5"/>
      <c r="CI1143" s="5"/>
      <c r="CJ1143" s="5">
        <v>68.981397321699092</v>
      </c>
      <c r="CK1143" s="8">
        <v>5.035398629148629</v>
      </c>
      <c r="CL1143" s="5"/>
      <c r="CM1143" s="5"/>
      <c r="CN1143" s="8"/>
      <c r="CO1143" s="5"/>
      <c r="CP1143" s="5"/>
      <c r="CQ1143" s="5"/>
      <c r="CR1143" s="8"/>
      <c r="CS1143" s="8"/>
      <c r="CT1143" s="8"/>
      <c r="CU1143" s="8"/>
      <c r="CV1143" s="8"/>
      <c r="CW1143" s="8"/>
      <c r="CX1143" s="8"/>
      <c r="CY1143" s="8"/>
      <c r="CZ1143" s="8"/>
      <c r="DA1143" s="8"/>
      <c r="DB1143" s="8"/>
      <c r="DC1143" s="8"/>
      <c r="DD1143" s="8"/>
      <c r="DE1143" s="8"/>
      <c r="DF1143" s="8"/>
      <c r="DG1143" s="8"/>
      <c r="DH1143" s="8"/>
      <c r="DI1143" s="8"/>
      <c r="DJ1143" s="8"/>
      <c r="DK1143" s="8"/>
      <c r="DL1143" s="8"/>
      <c r="DM1143" s="8"/>
      <c r="DN1143" s="8"/>
      <c r="DO1143" s="8"/>
      <c r="DP1143" s="8"/>
      <c r="DQ1143" s="8"/>
      <c r="DR1143" s="8"/>
      <c r="DS1143" s="8"/>
      <c r="DT1143" s="8"/>
      <c r="DU1143" s="8"/>
      <c r="DV1143" s="8"/>
      <c r="DW1143" s="8"/>
      <c r="DX1143" s="8"/>
      <c r="DY1143" s="8"/>
      <c r="DZ1143" s="8"/>
      <c r="EA1143" s="8"/>
      <c r="EB1143" s="8"/>
      <c r="EC1143" s="8"/>
      <c r="ED1143" s="8"/>
      <c r="EE1143" s="8"/>
      <c r="EF1143" s="8"/>
      <c r="EG1143" s="8"/>
      <c r="EH1143" s="8"/>
      <c r="EI1143" s="8"/>
      <c r="EJ1143" s="8"/>
      <c r="EK1143" s="8"/>
      <c r="EL1143" s="8"/>
      <c r="EM1143" s="8"/>
      <c r="EN1143" s="8"/>
      <c r="EO1143" s="8"/>
      <c r="EP1143" s="8"/>
      <c r="EQ1143" s="8"/>
      <c r="ER1143" s="8"/>
      <c r="ES1143" s="8"/>
      <c r="ET1143" s="8"/>
      <c r="EU1143" s="8"/>
      <c r="EV1143" s="8"/>
      <c r="EW1143" s="8"/>
      <c r="EX1143" s="8"/>
      <c r="EY1143" s="8"/>
      <c r="EZ1143" s="8"/>
      <c r="FA1143" s="8"/>
      <c r="FB1143" s="8"/>
      <c r="FC1143" s="8"/>
      <c r="FD1143" s="8"/>
      <c r="FE1143" s="8"/>
      <c r="FF1143" s="8"/>
      <c r="FG1143" s="8"/>
      <c r="FH1143" s="8"/>
      <c r="FI1143" s="8"/>
      <c r="FJ1143" s="8"/>
    </row>
    <row r="1144" spans="1:166" x14ac:dyDescent="0.25">
      <c r="A1144" t="s">
        <v>165</v>
      </c>
      <c r="C1144" s="6">
        <v>40323</v>
      </c>
      <c r="D1144" s="5"/>
      <c r="E1144" s="6"/>
      <c r="G1144" s="5">
        <v>138</v>
      </c>
      <c r="H1144" t="s">
        <v>114</v>
      </c>
      <c r="I1144" s="7">
        <v>8.1</v>
      </c>
      <c r="J1144">
        <v>750</v>
      </c>
      <c r="K1144" s="5">
        <f t="shared" si="18"/>
        <v>164.6090534979424</v>
      </c>
      <c r="L1144" s="5"/>
      <c r="M1144" s="8"/>
      <c r="N1144" s="8"/>
      <c r="O1144" s="8"/>
      <c r="P1144" s="8"/>
      <c r="Q1144" s="5"/>
      <c r="R1144" s="5"/>
      <c r="S1144" s="5"/>
      <c r="T1144" s="5"/>
      <c r="U1144" s="5"/>
      <c r="V1144" s="5"/>
      <c r="W1144" s="5"/>
      <c r="X1144" s="8"/>
      <c r="Y1144" s="8"/>
      <c r="Z1144" s="8"/>
      <c r="AA1144" s="8"/>
      <c r="AB1144" s="8"/>
      <c r="AC1144" s="5"/>
      <c r="AD1144" s="8"/>
      <c r="AE1144" s="8"/>
      <c r="AF1144" s="8"/>
      <c r="AG1144" s="8"/>
      <c r="AH1144" s="8"/>
      <c r="AI1144" s="8"/>
      <c r="AJ1144" s="5"/>
      <c r="AK1144" s="8"/>
      <c r="AL1144" s="8"/>
      <c r="AM1144" s="8"/>
      <c r="AN1144" s="8"/>
      <c r="AO1144" s="8"/>
      <c r="AP1144" s="8"/>
      <c r="AQ1144" s="9"/>
      <c r="AR1144" s="8"/>
      <c r="AS1144" s="8"/>
      <c r="AT1144" s="8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8"/>
      <c r="BJ1144" s="5"/>
      <c r="BK1144" s="5"/>
      <c r="BL1144" s="5"/>
      <c r="BM1144" s="8"/>
      <c r="BN1144" s="8"/>
      <c r="BO1144" s="7"/>
      <c r="BP1144" s="5"/>
      <c r="BQ1144" s="5"/>
      <c r="BR1144" s="5"/>
      <c r="BS1144" s="5"/>
      <c r="BT1144" s="7"/>
      <c r="BU1144" s="7"/>
      <c r="BV1144" s="7"/>
      <c r="BW1144" s="7"/>
      <c r="BX1144" s="7"/>
      <c r="BY1144" s="7"/>
      <c r="BZ1144" s="7"/>
      <c r="CA1144" s="5"/>
      <c r="CB1144" s="5"/>
      <c r="CC1144" s="5"/>
      <c r="CD1144" s="5"/>
      <c r="CE1144" s="5"/>
      <c r="CF1144" s="5"/>
      <c r="CG1144" s="5"/>
      <c r="CH1144" s="5"/>
      <c r="CI1144" s="5"/>
      <c r="CJ1144" s="5">
        <v>84.666424286493367</v>
      </c>
      <c r="CK1144" s="8">
        <v>4.7912499999999998</v>
      </c>
      <c r="CL1144" s="5"/>
      <c r="CM1144" s="5"/>
      <c r="CN1144" s="8"/>
      <c r="CO1144" s="5"/>
      <c r="CP1144" s="5"/>
      <c r="CQ1144" s="5"/>
      <c r="CR1144" s="8"/>
      <c r="CS1144" s="8"/>
      <c r="CT1144" s="8"/>
      <c r="CU1144" s="8"/>
      <c r="CV1144" s="8"/>
      <c r="CW1144" s="8"/>
      <c r="CX1144" s="8"/>
      <c r="CY1144" s="8"/>
      <c r="CZ1144" s="8"/>
      <c r="DA1144" s="8"/>
      <c r="DB1144" s="8"/>
      <c r="DC1144" s="8"/>
      <c r="DD1144" s="8"/>
      <c r="DE1144" s="8"/>
      <c r="DF1144" s="8"/>
      <c r="DG1144" s="8"/>
      <c r="DH1144" s="8"/>
      <c r="DI1144" s="8"/>
      <c r="DJ1144" s="8"/>
      <c r="DK1144" s="8"/>
      <c r="DL1144" s="8"/>
      <c r="DM1144" s="8"/>
      <c r="DN1144" s="8"/>
      <c r="DO1144" s="8"/>
      <c r="DP1144" s="8"/>
      <c r="DQ1144" s="8"/>
      <c r="DR1144" s="8"/>
      <c r="DS1144" s="8"/>
      <c r="DT1144" s="8"/>
      <c r="DU1144" s="8"/>
      <c r="DV1144" s="8"/>
      <c r="DW1144" s="8"/>
      <c r="DX1144" s="8"/>
      <c r="DY1144" s="8"/>
      <c r="DZ1144" s="8"/>
      <c r="EA1144" s="8"/>
      <c r="EB1144" s="8"/>
      <c r="EC1144" s="8"/>
      <c r="ED1144" s="8"/>
      <c r="EE1144" s="8"/>
      <c r="EF1144" s="8"/>
      <c r="EG1144" s="8"/>
      <c r="EH1144" s="8"/>
      <c r="EI1144" s="8"/>
      <c r="EJ1144" s="8"/>
      <c r="EK1144" s="8"/>
      <c r="EL1144" s="8"/>
      <c r="EM1144" s="8"/>
      <c r="EN1144" s="8"/>
      <c r="EO1144" s="8"/>
      <c r="EP1144" s="8"/>
      <c r="EQ1144" s="8"/>
      <c r="ER1144" s="8"/>
      <c r="ES1144" s="8"/>
      <c r="ET1144" s="8"/>
      <c r="EU1144" s="8"/>
      <c r="EV1144" s="8"/>
      <c r="EW1144" s="8"/>
      <c r="EX1144" s="8"/>
      <c r="EY1144" s="8"/>
      <c r="EZ1144" s="8"/>
      <c r="FA1144" s="8"/>
      <c r="FB1144" s="8"/>
      <c r="FC1144" s="8"/>
      <c r="FD1144" s="8"/>
      <c r="FE1144" s="8"/>
      <c r="FF1144" s="8"/>
      <c r="FG1144" s="8"/>
      <c r="FH1144" s="8"/>
      <c r="FI1144" s="8"/>
      <c r="FJ1144" s="8"/>
    </row>
    <row r="1145" spans="1:166" x14ac:dyDescent="0.25">
      <c r="A1145" t="s">
        <v>165</v>
      </c>
      <c r="C1145" s="6">
        <v>40324</v>
      </c>
      <c r="D1145" s="5"/>
      <c r="E1145" s="6"/>
      <c r="F1145" s="14"/>
      <c r="G1145" s="5">
        <v>139</v>
      </c>
      <c r="H1145" t="s">
        <v>114</v>
      </c>
      <c r="I1145" s="7">
        <v>8.1</v>
      </c>
      <c r="J1145">
        <v>750</v>
      </c>
      <c r="K1145" s="5">
        <f t="shared" si="18"/>
        <v>164.6090534979424</v>
      </c>
      <c r="L1145" s="5"/>
      <c r="M1145" s="8"/>
      <c r="N1145" s="8"/>
      <c r="O1145" s="8"/>
      <c r="P1145" s="8"/>
      <c r="Q1145" s="5"/>
      <c r="R1145" s="5"/>
      <c r="S1145" s="5"/>
      <c r="T1145" s="5"/>
      <c r="U1145" s="5"/>
      <c r="V1145" s="5"/>
      <c r="W1145" s="5"/>
      <c r="X1145" s="8"/>
      <c r="Y1145" s="8"/>
      <c r="Z1145" s="8"/>
      <c r="AA1145" s="8"/>
      <c r="AB1145" s="8"/>
      <c r="AC1145" s="5">
        <v>406.16019254883167</v>
      </c>
      <c r="AD1145" s="8"/>
      <c r="AE1145" s="8"/>
      <c r="AF1145" s="8"/>
      <c r="AG1145" s="8"/>
      <c r="AH1145" s="8"/>
      <c r="AI1145" s="8"/>
      <c r="AJ1145" s="5">
        <v>203.2937022059337</v>
      </c>
      <c r="AK1145" s="8">
        <v>2.9603135904494069</v>
      </c>
      <c r="AL1145" s="8"/>
      <c r="AM1145" s="8"/>
      <c r="AN1145" s="8"/>
      <c r="AO1145" s="8"/>
      <c r="AP1145" s="8"/>
      <c r="AQ1145" s="9">
        <f>AK1145/AJ1145</f>
        <v>1.4561757488437346E-2</v>
      </c>
      <c r="AR1145" s="8"/>
      <c r="AS1145" s="8"/>
      <c r="AT1145" s="8"/>
      <c r="AU1145" s="5">
        <v>0</v>
      </c>
      <c r="AV1145" s="5"/>
      <c r="AW1145" s="5"/>
      <c r="AX1145" s="5"/>
      <c r="AY1145" s="5">
        <v>87.660556083539944</v>
      </c>
      <c r="AZ1145" s="5"/>
      <c r="BA1145" s="5"/>
      <c r="BB1145" s="5"/>
      <c r="BC1145" s="5"/>
      <c r="BD1145" s="5"/>
      <c r="BE1145" s="5"/>
      <c r="BF1145" s="5">
        <v>9.2215556698000007</v>
      </c>
      <c r="BG1145" s="5">
        <v>504.94044360335522</v>
      </c>
      <c r="BH1145" s="5">
        <v>601.82255535669515</v>
      </c>
      <c r="BI1145" s="8"/>
      <c r="BJ1145" s="5"/>
      <c r="BK1145" s="5">
        <f>AC1145+AJ1145+BH1145</f>
        <v>1211.2764501114605</v>
      </c>
      <c r="BL1145" s="5"/>
      <c r="BM1145" s="8">
        <f>BH1145/BK1145</f>
        <v>0.49684987708736189</v>
      </c>
      <c r="BN1145" s="8"/>
      <c r="BO1145" s="7"/>
      <c r="BP1145" s="5"/>
      <c r="BQ1145" s="5"/>
      <c r="BR1145" s="5"/>
      <c r="BS1145" s="5"/>
      <c r="BT1145" s="7"/>
      <c r="BU1145" s="7"/>
      <c r="BV1145" s="7"/>
      <c r="BW1145" s="7"/>
      <c r="BX1145" s="8">
        <f>AC1145/BK1145</f>
        <v>0.33531585007820242</v>
      </c>
      <c r="BY1145" s="8">
        <f>AJ1145/BK1145</f>
        <v>0.16783427283443578</v>
      </c>
      <c r="BZ1145" s="8">
        <f>BH1145/BK1145</f>
        <v>0.49684987708736189</v>
      </c>
      <c r="CA1145" s="5">
        <v>102.66095251206214</v>
      </c>
      <c r="CB1145" s="5">
        <v>0</v>
      </c>
      <c r="CC1145" s="5">
        <v>18.04427163622136</v>
      </c>
      <c r="CD1145" s="5">
        <v>81.456680251874232</v>
      </c>
      <c r="CE1145" s="5"/>
      <c r="CF1145" s="5"/>
      <c r="CG1145" s="5"/>
      <c r="CH1145" s="5"/>
      <c r="CI1145" s="5">
        <v>3.1600006239665559</v>
      </c>
      <c r="CJ1145" s="5"/>
      <c r="CK1145" s="8"/>
      <c r="CL1145" s="5"/>
      <c r="CM1145" s="5"/>
      <c r="CN1145" s="8"/>
      <c r="CO1145" s="5"/>
      <c r="CP1145" s="5"/>
      <c r="CQ1145" s="5"/>
      <c r="CR1145" s="8"/>
      <c r="CS1145" s="8"/>
      <c r="CT1145" s="8"/>
      <c r="CU1145" s="8"/>
      <c r="CV1145" s="8"/>
      <c r="CW1145" s="8"/>
      <c r="CX1145" s="8"/>
      <c r="CY1145" s="8"/>
      <c r="CZ1145" s="8"/>
      <c r="DA1145" s="8"/>
      <c r="DB1145" s="8"/>
      <c r="DC1145" s="8"/>
      <c r="DD1145" s="8"/>
      <c r="DE1145" s="8"/>
      <c r="DF1145" s="8"/>
      <c r="DG1145" s="8"/>
      <c r="DH1145" s="8"/>
      <c r="DI1145" s="8"/>
      <c r="DJ1145" s="8"/>
      <c r="DK1145" s="8"/>
      <c r="DL1145" s="8"/>
      <c r="DM1145" s="8"/>
      <c r="DN1145" s="8"/>
      <c r="DO1145" s="8"/>
      <c r="DP1145" s="8"/>
      <c r="DQ1145" s="8"/>
      <c r="DR1145" s="8"/>
      <c r="DS1145" s="8"/>
      <c r="DT1145" s="8"/>
      <c r="DU1145" s="8"/>
      <c r="DV1145" s="8"/>
      <c r="DW1145" s="8"/>
      <c r="DX1145" s="8"/>
      <c r="DY1145" s="8"/>
      <c r="DZ1145" s="8"/>
      <c r="EA1145" s="8"/>
      <c r="EB1145" s="8"/>
      <c r="EC1145" s="8"/>
      <c r="ED1145" s="8"/>
      <c r="EE1145" s="8"/>
      <c r="EF1145" s="8"/>
      <c r="EG1145" s="8"/>
      <c r="EH1145" s="8"/>
      <c r="EI1145" s="8"/>
      <c r="EJ1145" s="8"/>
      <c r="EK1145" s="8"/>
      <c r="EL1145" s="8"/>
      <c r="EM1145" s="8"/>
      <c r="EN1145" s="8"/>
      <c r="EO1145" s="8"/>
      <c r="EP1145" s="8"/>
      <c r="EQ1145" s="8"/>
      <c r="ER1145" s="8"/>
      <c r="ES1145" s="8"/>
      <c r="ET1145" s="8"/>
      <c r="EU1145" s="8"/>
      <c r="EV1145" s="8"/>
      <c r="EW1145" s="8"/>
      <c r="EX1145" s="8"/>
      <c r="EY1145" s="8"/>
      <c r="EZ1145" s="8"/>
      <c r="FA1145" s="8"/>
      <c r="FB1145" s="8"/>
      <c r="FC1145" s="8"/>
      <c r="FD1145" s="8"/>
      <c r="FE1145" s="8"/>
      <c r="FF1145" s="8"/>
      <c r="FG1145" s="8"/>
      <c r="FH1145" s="8"/>
      <c r="FI1145" s="8"/>
      <c r="FJ1145" s="8"/>
    </row>
    <row r="1146" spans="1:166" x14ac:dyDescent="0.25">
      <c r="A1146" t="s">
        <v>165</v>
      </c>
      <c r="C1146" s="6">
        <v>40357</v>
      </c>
      <c r="D1146" s="5">
        <v>10</v>
      </c>
      <c r="E1146" s="6" t="s">
        <v>108</v>
      </c>
      <c r="F1146" t="s">
        <v>16</v>
      </c>
      <c r="G1146" s="5">
        <v>172</v>
      </c>
      <c r="H1146" t="s">
        <v>114</v>
      </c>
      <c r="I1146" s="7">
        <v>8.1</v>
      </c>
      <c r="J1146">
        <v>750</v>
      </c>
      <c r="K1146" s="5">
        <f t="shared" si="18"/>
        <v>164.6090534979424</v>
      </c>
      <c r="L1146" s="5"/>
      <c r="M1146" s="8"/>
      <c r="N1146" s="8"/>
      <c r="O1146" s="8"/>
      <c r="P1146" s="8"/>
      <c r="Q1146" s="5"/>
      <c r="R1146" s="5"/>
      <c r="S1146" s="5"/>
      <c r="T1146" s="5"/>
      <c r="U1146" s="5"/>
      <c r="V1146" s="5"/>
      <c r="W1146" s="5"/>
      <c r="X1146" s="8"/>
      <c r="Y1146" s="8"/>
      <c r="Z1146" s="8"/>
      <c r="AA1146" s="8"/>
      <c r="AB1146" s="8"/>
      <c r="AC1146" s="5"/>
      <c r="AD1146" s="8"/>
      <c r="AE1146" s="8"/>
      <c r="AF1146" s="8"/>
      <c r="AG1146" s="8"/>
      <c r="AH1146" s="8"/>
      <c r="AI1146" s="8"/>
      <c r="AJ1146" s="5"/>
      <c r="AK1146" s="8"/>
      <c r="AL1146" s="8"/>
      <c r="AM1146" s="8"/>
      <c r="AN1146" s="8"/>
      <c r="AO1146" s="8"/>
      <c r="AP1146" s="8"/>
      <c r="AQ1146" s="9"/>
      <c r="AR1146" s="8"/>
      <c r="AS1146" s="8"/>
      <c r="AT1146" s="8"/>
      <c r="AU1146" s="5"/>
      <c r="AV1146" s="5"/>
      <c r="AW1146" s="5"/>
      <c r="AX1146" s="5"/>
      <c r="AY1146" s="5"/>
      <c r="AZ1146" s="5"/>
      <c r="BA1146" s="5"/>
      <c r="BB1146" s="5"/>
      <c r="BC1146" s="5"/>
      <c r="BD1146" s="5"/>
      <c r="BE1146" s="5"/>
      <c r="BF1146" s="5"/>
      <c r="BG1146" s="5">
        <v>492.95063888888888</v>
      </c>
      <c r="BH1146" s="5"/>
      <c r="BI1146" s="8"/>
      <c r="BJ1146" s="5"/>
      <c r="BK1146" s="5"/>
      <c r="BL1146" s="5"/>
      <c r="BM1146" s="8"/>
      <c r="BN1146" s="8"/>
      <c r="BO1146" s="7">
        <v>35.933545451601375</v>
      </c>
      <c r="BP1146" s="5">
        <v>177.13464187909824</v>
      </c>
      <c r="BQ1146" s="5"/>
      <c r="BR1146" s="5"/>
      <c r="BS1146" s="5"/>
      <c r="BT1146" s="7">
        <v>7.8032881885065306</v>
      </c>
      <c r="BU1146" s="7"/>
      <c r="BV1146" s="7"/>
      <c r="BW1146" s="7"/>
      <c r="BX1146" s="7"/>
      <c r="BY1146" s="7"/>
      <c r="BZ1146" s="7"/>
      <c r="CA1146" s="5"/>
      <c r="CB1146" s="5"/>
      <c r="CC1146" s="5"/>
      <c r="CD1146" s="5"/>
      <c r="CE1146" s="5"/>
      <c r="CF1146" s="5"/>
      <c r="CG1146" s="5"/>
      <c r="CH1146" s="5"/>
      <c r="CI1146" s="5"/>
      <c r="CJ1146" s="5">
        <v>100</v>
      </c>
      <c r="CK1146" s="8">
        <v>4.1720404648345824</v>
      </c>
      <c r="CL1146" s="5"/>
      <c r="CM1146" s="5"/>
      <c r="CN1146" s="8"/>
      <c r="CO1146" s="5"/>
      <c r="CP1146" s="5"/>
      <c r="CQ1146" s="5"/>
      <c r="CR1146" s="8"/>
      <c r="CS1146" s="8"/>
      <c r="CT1146" s="8"/>
      <c r="CU1146" s="8"/>
      <c r="CV1146" s="8"/>
      <c r="CW1146" s="8"/>
      <c r="CX1146" s="8"/>
      <c r="CY1146" s="8"/>
      <c r="CZ1146" s="8"/>
      <c r="DA1146" s="8"/>
      <c r="DB1146" s="8"/>
      <c r="DC1146" s="8"/>
      <c r="DD1146" s="8"/>
      <c r="DE1146" s="8"/>
      <c r="DF1146" s="8"/>
      <c r="DG1146" s="8"/>
      <c r="DH1146" s="8"/>
      <c r="DI1146" s="8"/>
      <c r="DJ1146" s="8"/>
      <c r="DK1146" s="8"/>
      <c r="DL1146" s="8"/>
      <c r="DM1146" s="8"/>
      <c r="DN1146" s="8"/>
      <c r="DO1146" s="8"/>
      <c r="DP1146" s="8"/>
      <c r="DQ1146" s="8"/>
      <c r="DR1146" s="8"/>
      <c r="DS1146" s="8"/>
      <c r="DT1146" s="8"/>
      <c r="DU1146" s="8"/>
      <c r="DV1146" s="8"/>
      <c r="DW1146" s="8"/>
      <c r="DX1146" s="8"/>
      <c r="DY1146" s="8"/>
      <c r="DZ1146" s="8"/>
      <c r="EA1146" s="8"/>
      <c r="EB1146" s="8"/>
      <c r="EC1146" s="8"/>
      <c r="ED1146" s="8"/>
      <c r="EE1146" s="8"/>
      <c r="EF1146" s="8"/>
      <c r="EG1146" s="8"/>
      <c r="EH1146" s="8"/>
      <c r="EI1146" s="8"/>
      <c r="EJ1146" s="8"/>
      <c r="EK1146" s="8"/>
      <c r="EL1146" s="8"/>
      <c r="EM1146" s="8"/>
      <c r="EN1146" s="8"/>
      <c r="EO1146" s="8"/>
      <c r="EP1146" s="8"/>
      <c r="EQ1146" s="8"/>
      <c r="ER1146" s="8"/>
      <c r="ES1146" s="8"/>
      <c r="ET1146" s="8"/>
      <c r="EU1146" s="8"/>
      <c r="EV1146" s="8"/>
      <c r="EW1146" s="8"/>
      <c r="EX1146" s="8"/>
      <c r="EY1146" s="8"/>
      <c r="EZ1146" s="8"/>
      <c r="FA1146" s="8"/>
      <c r="FB1146" s="8"/>
      <c r="FC1146" s="8"/>
      <c r="FD1146" s="8"/>
      <c r="FE1146" s="8"/>
      <c r="FF1146" s="8"/>
      <c r="FG1146" s="8"/>
      <c r="FH1146" s="8"/>
      <c r="FI1146" s="8"/>
      <c r="FJ1146" s="8"/>
    </row>
    <row r="1147" spans="1:166" x14ac:dyDescent="0.25">
      <c r="A1147" t="s">
        <v>158</v>
      </c>
      <c r="C1147" s="6">
        <v>40185</v>
      </c>
      <c r="D1147" s="5">
        <v>1</v>
      </c>
      <c r="E1147" s="6" t="s">
        <v>209</v>
      </c>
      <c r="F1147" s="14" t="s">
        <v>10</v>
      </c>
      <c r="G1147" s="5">
        <v>0</v>
      </c>
      <c r="H1147" t="s">
        <v>115</v>
      </c>
      <c r="I1147" s="7">
        <v>8.1</v>
      </c>
      <c r="J1147">
        <v>750</v>
      </c>
      <c r="K1147" s="5">
        <f t="shared" si="18"/>
        <v>164.6090534979424</v>
      </c>
      <c r="L1147" s="5"/>
      <c r="M1147" s="8"/>
      <c r="N1147" s="8"/>
      <c r="O1147" s="8"/>
      <c r="P1147" s="8"/>
      <c r="Q1147" s="5"/>
      <c r="R1147" s="5"/>
      <c r="S1147" s="5"/>
      <c r="T1147" s="5"/>
      <c r="U1147" s="5"/>
      <c r="V1147" s="5"/>
      <c r="W1147" s="5"/>
      <c r="X1147" s="8"/>
      <c r="Y1147" s="8"/>
      <c r="Z1147" s="8"/>
      <c r="AA1147" s="8"/>
      <c r="AB1147" s="8"/>
      <c r="AC1147" s="5"/>
      <c r="AD1147" s="8"/>
      <c r="AE1147" s="8"/>
      <c r="AF1147" s="8"/>
      <c r="AG1147" s="8"/>
      <c r="AH1147" s="8"/>
      <c r="AI1147" s="8"/>
      <c r="AJ1147" s="5"/>
      <c r="AK1147" s="8"/>
      <c r="AL1147" s="8"/>
      <c r="AM1147" s="8"/>
      <c r="AN1147" s="8"/>
      <c r="AO1147" s="8"/>
      <c r="AP1147" s="8"/>
      <c r="AQ1147" s="9"/>
      <c r="AR1147" s="8"/>
      <c r="AS1147" s="8"/>
      <c r="AT1147" s="8"/>
      <c r="AU1147" s="5">
        <v>0</v>
      </c>
      <c r="AV1147" s="5"/>
      <c r="AW1147" s="5"/>
      <c r="AX1147" s="5"/>
      <c r="AY1147" s="5">
        <v>0</v>
      </c>
      <c r="AZ1147" s="5"/>
      <c r="BA1147" s="5"/>
      <c r="BB1147" s="5"/>
      <c r="BC1147" s="5"/>
      <c r="BD1147" s="5"/>
      <c r="BE1147" s="5"/>
      <c r="BF1147" s="5">
        <v>0</v>
      </c>
      <c r="BG1147" s="5">
        <v>0</v>
      </c>
      <c r="BH1147" s="5"/>
      <c r="BI1147" s="8"/>
      <c r="BJ1147" s="5"/>
      <c r="BK1147" s="5"/>
      <c r="BL1147" s="5"/>
      <c r="BM1147" s="8"/>
      <c r="BN1147" s="8"/>
      <c r="BO1147" s="7"/>
      <c r="BP1147" s="5"/>
      <c r="BQ1147" s="5"/>
      <c r="BR1147" s="5"/>
      <c r="BS1147" s="5"/>
      <c r="BT1147" s="7"/>
      <c r="BU1147" s="7"/>
      <c r="BV1147" s="7"/>
      <c r="BW1147" s="7"/>
      <c r="BX1147" s="7"/>
      <c r="BY1147" s="7"/>
      <c r="BZ1147" s="7"/>
      <c r="CA1147" s="5">
        <v>0</v>
      </c>
      <c r="CB1147" s="5">
        <v>0</v>
      </c>
      <c r="CC1147" s="5">
        <v>0</v>
      </c>
      <c r="CD1147" s="5">
        <v>0</v>
      </c>
      <c r="CE1147" s="5"/>
      <c r="CF1147" s="5"/>
      <c r="CG1147" s="5"/>
      <c r="CH1147" s="5"/>
      <c r="CI1147" s="5">
        <v>0</v>
      </c>
      <c r="CJ1147" s="5"/>
      <c r="CK1147" s="8"/>
      <c r="CL1147" s="5"/>
      <c r="CM1147" s="5"/>
      <c r="CN1147" s="8"/>
      <c r="CO1147" s="5"/>
      <c r="CP1147" s="5"/>
      <c r="CQ1147" s="5"/>
      <c r="CR1147" s="8"/>
      <c r="CS1147" s="8"/>
      <c r="CT1147" s="8"/>
      <c r="CU1147" s="8"/>
      <c r="CV1147" s="8"/>
      <c r="CW1147" s="8"/>
      <c r="CX1147" s="8"/>
      <c r="CY1147" s="8"/>
      <c r="CZ1147" s="8"/>
      <c r="DA1147" s="8"/>
      <c r="DB1147" s="8"/>
      <c r="DC1147" s="8"/>
      <c r="DD1147" s="8"/>
      <c r="DE1147" s="8"/>
      <c r="DF1147" s="8"/>
      <c r="DG1147" s="8"/>
      <c r="DH1147" s="8"/>
      <c r="DI1147" s="8"/>
      <c r="DJ1147" s="8"/>
      <c r="DK1147" s="8"/>
      <c r="DL1147" s="8"/>
      <c r="DM1147" s="8"/>
      <c r="DN1147" s="8"/>
      <c r="DO1147" s="8"/>
      <c r="DP1147" s="8"/>
      <c r="DQ1147" s="8"/>
      <c r="DR1147" s="8"/>
      <c r="DS1147" s="8"/>
      <c r="DT1147" s="8"/>
      <c r="DU1147" s="8"/>
      <c r="DV1147" s="8"/>
      <c r="DW1147" s="8"/>
      <c r="DX1147" s="8"/>
      <c r="DY1147" s="8"/>
      <c r="DZ1147" s="8"/>
      <c r="EA1147" s="8"/>
      <c r="EB1147" s="8"/>
      <c r="EC1147" s="8"/>
      <c r="ED1147" s="8"/>
      <c r="EE1147" s="8"/>
      <c r="EF1147" s="8"/>
      <c r="EG1147" s="8"/>
      <c r="EH1147" s="8"/>
      <c r="EI1147" s="8"/>
      <c r="EJ1147" s="8"/>
      <c r="EK1147" s="8"/>
      <c r="EL1147" s="8"/>
      <c r="EM1147" s="8"/>
      <c r="EN1147" s="8"/>
      <c r="EO1147" s="8"/>
      <c r="EP1147" s="8"/>
      <c r="EQ1147" s="8"/>
      <c r="ER1147" s="8"/>
      <c r="ES1147" s="8"/>
      <c r="ET1147" s="8"/>
      <c r="EU1147" s="8"/>
      <c r="EV1147" s="8"/>
      <c r="EW1147" s="8"/>
      <c r="EX1147" s="8"/>
      <c r="EY1147" s="8"/>
      <c r="EZ1147" s="8"/>
      <c r="FA1147" s="8"/>
      <c r="FB1147" s="8"/>
      <c r="FC1147" s="8"/>
      <c r="FD1147" s="8"/>
      <c r="FE1147" s="8"/>
      <c r="FF1147" s="8"/>
      <c r="FG1147" s="8"/>
      <c r="FH1147" s="8"/>
      <c r="FI1147" s="8"/>
      <c r="FJ1147" s="8"/>
    </row>
    <row r="1148" spans="1:166" x14ac:dyDescent="0.25">
      <c r="A1148" t="s">
        <v>158</v>
      </c>
      <c r="C1148" s="6">
        <v>40210</v>
      </c>
      <c r="D1148" s="5"/>
      <c r="E1148" s="6"/>
      <c r="G1148" s="5">
        <v>25</v>
      </c>
      <c r="H1148" t="s">
        <v>115</v>
      </c>
      <c r="I1148" s="7">
        <v>8.1</v>
      </c>
      <c r="J1148">
        <v>750</v>
      </c>
      <c r="K1148" s="5">
        <f t="shared" si="18"/>
        <v>164.6090534979424</v>
      </c>
      <c r="L1148" s="5"/>
      <c r="M1148" s="8"/>
      <c r="N1148" s="7">
        <v>6.85</v>
      </c>
      <c r="O1148" s="7"/>
      <c r="P1148" s="7"/>
      <c r="Q1148" s="5"/>
      <c r="R1148" s="5"/>
      <c r="S1148" s="5"/>
      <c r="T1148" s="5"/>
      <c r="U1148" s="5"/>
      <c r="V1148" s="5"/>
      <c r="W1148" s="5"/>
      <c r="X1148" s="8"/>
      <c r="Y1148" s="8"/>
      <c r="Z1148" s="8"/>
      <c r="AA1148" s="8"/>
      <c r="AB1148" s="8"/>
      <c r="AC1148" s="5"/>
      <c r="AD1148" s="8"/>
      <c r="AE1148" s="8"/>
      <c r="AF1148" s="8"/>
      <c r="AG1148" s="8"/>
      <c r="AH1148" s="8"/>
      <c r="AI1148" s="8"/>
      <c r="AJ1148" s="5"/>
      <c r="AK1148" s="8"/>
      <c r="AL1148" s="8"/>
      <c r="AM1148" s="8"/>
      <c r="AN1148" s="8"/>
      <c r="AO1148" s="8"/>
      <c r="AP1148" s="8"/>
      <c r="AQ1148" s="9"/>
      <c r="AR1148" s="8"/>
      <c r="AS1148" s="8"/>
      <c r="AT1148" s="8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8"/>
      <c r="BJ1148" s="5"/>
      <c r="BK1148" s="5"/>
      <c r="BL1148" s="5"/>
      <c r="BM1148" s="8"/>
      <c r="BN1148" s="8"/>
      <c r="BO1148" s="7"/>
      <c r="BP1148" s="5"/>
      <c r="BQ1148" s="5"/>
      <c r="BR1148" s="5"/>
      <c r="BS1148" s="5"/>
      <c r="BT1148" s="7"/>
      <c r="BU1148" s="7"/>
      <c r="BV1148" s="7"/>
      <c r="BW1148" s="7"/>
      <c r="BX1148" s="7"/>
      <c r="BY1148" s="7"/>
      <c r="BZ1148" s="7"/>
      <c r="CA1148" s="5"/>
      <c r="CB1148" s="5"/>
      <c r="CC1148" s="5"/>
      <c r="CD1148" s="5"/>
      <c r="CE1148" s="5"/>
      <c r="CF1148" s="5"/>
      <c r="CG1148" s="5"/>
      <c r="CH1148" s="5"/>
      <c r="CI1148" s="5"/>
      <c r="CJ1148" s="5"/>
      <c r="CK1148" s="8"/>
      <c r="CL1148" s="5"/>
      <c r="CM1148" s="5"/>
      <c r="CN1148" s="8"/>
      <c r="CO1148" s="5"/>
      <c r="CP1148" s="5"/>
      <c r="CQ1148" s="5"/>
      <c r="CR1148" s="8"/>
      <c r="CS1148" s="8"/>
      <c r="CT1148" s="8"/>
      <c r="CU1148" s="8"/>
      <c r="CV1148" s="8"/>
      <c r="CW1148" s="8"/>
      <c r="CX1148" s="8"/>
      <c r="CY1148" s="8"/>
      <c r="CZ1148" s="8"/>
      <c r="DA1148" s="8"/>
      <c r="DB1148" s="8"/>
      <c r="DC1148" s="8"/>
      <c r="DD1148" s="8"/>
      <c r="DE1148" s="8"/>
      <c r="DF1148" s="8"/>
      <c r="DG1148" s="8"/>
      <c r="DH1148" s="8"/>
      <c r="DI1148" s="8"/>
      <c r="DJ1148" s="8"/>
      <c r="DK1148" s="8"/>
      <c r="DL1148" s="8"/>
      <c r="DM1148" s="8"/>
      <c r="DN1148" s="8"/>
      <c r="DO1148" s="8"/>
      <c r="DP1148" s="8"/>
      <c r="DQ1148" s="8"/>
      <c r="DR1148" s="8"/>
      <c r="DS1148" s="8"/>
      <c r="DT1148" s="8"/>
      <c r="DU1148" s="8"/>
      <c r="DV1148" s="8"/>
      <c r="DW1148" s="8"/>
      <c r="DX1148" s="8"/>
      <c r="DY1148" s="8"/>
      <c r="DZ1148" s="8"/>
      <c r="EA1148" s="8"/>
      <c r="EB1148" s="8"/>
      <c r="EC1148" s="8"/>
      <c r="ED1148" s="8"/>
      <c r="EE1148" s="8"/>
      <c r="EF1148" s="8"/>
      <c r="EG1148" s="8"/>
      <c r="EH1148" s="8"/>
      <c r="EI1148" s="8"/>
      <c r="EJ1148" s="8"/>
      <c r="EK1148" s="8"/>
      <c r="EL1148" s="8"/>
      <c r="EM1148" s="8"/>
      <c r="EN1148" s="8"/>
      <c r="EO1148" s="8"/>
      <c r="EP1148" s="8"/>
      <c r="EQ1148" s="8"/>
      <c r="ER1148" s="8"/>
      <c r="ES1148" s="8"/>
      <c r="ET1148" s="8"/>
      <c r="EU1148" s="8"/>
      <c r="EV1148" s="8"/>
      <c r="EW1148" s="8"/>
      <c r="EX1148" s="8"/>
      <c r="EY1148" s="8"/>
      <c r="EZ1148" s="8"/>
      <c r="FA1148" s="8"/>
      <c r="FB1148" s="8"/>
      <c r="FC1148" s="8"/>
      <c r="FD1148" s="8"/>
      <c r="FE1148" s="8"/>
      <c r="FF1148" s="8"/>
      <c r="FG1148" s="8"/>
      <c r="FH1148" s="8"/>
      <c r="FI1148" s="8"/>
      <c r="FJ1148" s="8"/>
    </row>
    <row r="1149" spans="1:166" x14ac:dyDescent="0.25">
      <c r="A1149" t="s">
        <v>158</v>
      </c>
      <c r="C1149" s="6">
        <v>40211</v>
      </c>
      <c r="D1149" s="5"/>
      <c r="E1149" s="6"/>
      <c r="F1149" s="14"/>
      <c r="G1149" s="5">
        <v>26</v>
      </c>
      <c r="H1149" t="s">
        <v>115</v>
      </c>
      <c r="I1149" s="7">
        <v>8.1</v>
      </c>
      <c r="J1149">
        <v>750</v>
      </c>
      <c r="K1149" s="5">
        <f t="shared" si="18"/>
        <v>164.6090534979424</v>
      </c>
      <c r="L1149" s="5"/>
      <c r="M1149" s="8"/>
      <c r="N1149" s="8"/>
      <c r="O1149" s="8"/>
      <c r="P1149" s="8"/>
      <c r="Q1149" s="5"/>
      <c r="R1149" s="5"/>
      <c r="S1149" s="5"/>
      <c r="T1149" s="5"/>
      <c r="U1149" s="5"/>
      <c r="V1149" s="5"/>
      <c r="W1149" s="5"/>
      <c r="X1149" s="8"/>
      <c r="Y1149" s="8"/>
      <c r="Z1149" s="8"/>
      <c r="AA1149" s="8"/>
      <c r="AB1149" s="8"/>
      <c r="AC1149" s="5"/>
      <c r="AD1149" s="8"/>
      <c r="AE1149" s="8"/>
      <c r="AF1149" s="8"/>
      <c r="AG1149" s="8"/>
      <c r="AH1149" s="8"/>
      <c r="AI1149" s="8"/>
      <c r="AJ1149" s="5"/>
      <c r="AK1149" s="8">
        <v>0.19813749999999999</v>
      </c>
      <c r="AL1149" s="8"/>
      <c r="AM1149" s="8"/>
      <c r="AN1149" s="8"/>
      <c r="AO1149" s="8"/>
      <c r="AP1149" s="8"/>
      <c r="AQ1149" s="9"/>
      <c r="AR1149" s="8"/>
      <c r="AS1149" s="8"/>
      <c r="AT1149" s="8"/>
      <c r="AU1149" s="5">
        <v>0</v>
      </c>
      <c r="AV1149" s="5"/>
      <c r="AW1149" s="5"/>
      <c r="AX1149" s="5"/>
      <c r="AY1149" s="5">
        <v>0</v>
      </c>
      <c r="AZ1149" s="5"/>
      <c r="BA1149" s="5"/>
      <c r="BB1149" s="5"/>
      <c r="BC1149" s="5"/>
      <c r="BD1149" s="5"/>
      <c r="BE1149" s="5"/>
      <c r="BF1149" s="5">
        <v>0</v>
      </c>
      <c r="BG1149" s="5">
        <v>0</v>
      </c>
      <c r="BH1149" s="5"/>
      <c r="BI1149" s="8"/>
      <c r="BJ1149" s="5"/>
      <c r="BK1149" s="5"/>
      <c r="BL1149" s="5"/>
      <c r="BM1149" s="8"/>
      <c r="BN1149" s="8"/>
      <c r="BO1149" s="7"/>
      <c r="BP1149" s="5"/>
      <c r="BQ1149" s="5"/>
      <c r="BR1149" s="5"/>
      <c r="BS1149" s="5"/>
      <c r="BT1149" s="7"/>
      <c r="BU1149" s="7"/>
      <c r="BV1149" s="7"/>
      <c r="BW1149" s="7"/>
      <c r="BX1149" s="7"/>
      <c r="BY1149" s="7"/>
      <c r="BZ1149" s="7"/>
      <c r="CA1149" s="5">
        <v>0</v>
      </c>
      <c r="CB1149" s="5">
        <v>0</v>
      </c>
      <c r="CC1149" s="5">
        <v>0</v>
      </c>
      <c r="CD1149" s="5">
        <v>0</v>
      </c>
      <c r="CE1149" s="5"/>
      <c r="CF1149" s="5"/>
      <c r="CG1149" s="5"/>
      <c r="CH1149" s="5"/>
      <c r="CI1149" s="5">
        <v>0</v>
      </c>
      <c r="CJ1149" s="5"/>
      <c r="CK1149" s="8"/>
      <c r="CL1149" s="5"/>
      <c r="CM1149" s="5"/>
      <c r="CN1149" s="8"/>
      <c r="CO1149" s="5"/>
      <c r="CP1149" s="5"/>
      <c r="CQ1149" s="5"/>
      <c r="CR1149" s="8"/>
      <c r="CS1149" s="8"/>
      <c r="CT1149" s="8"/>
      <c r="CU1149" s="8"/>
      <c r="CV1149" s="8"/>
      <c r="CW1149" s="8"/>
      <c r="CX1149" s="8"/>
      <c r="CY1149" s="8"/>
      <c r="CZ1149" s="8"/>
      <c r="DA1149" s="8"/>
      <c r="DB1149" s="8"/>
      <c r="DC1149" s="8"/>
      <c r="DD1149" s="8"/>
      <c r="DE1149" s="8"/>
      <c r="DF1149" s="8"/>
      <c r="DG1149" s="8"/>
      <c r="DH1149" s="8"/>
      <c r="DI1149" s="8"/>
      <c r="DJ1149" s="8"/>
      <c r="DK1149" s="8"/>
      <c r="DL1149" s="8"/>
      <c r="DM1149" s="8"/>
      <c r="DN1149" s="8"/>
      <c r="DO1149" s="8"/>
      <c r="DP1149" s="8"/>
      <c r="DQ1149" s="8"/>
      <c r="DR1149" s="8"/>
      <c r="DS1149" s="8"/>
      <c r="DT1149" s="8"/>
      <c r="DU1149" s="8"/>
      <c r="DV1149" s="8"/>
      <c r="DW1149" s="8"/>
      <c r="DX1149" s="8"/>
      <c r="DY1149" s="8"/>
      <c r="DZ1149" s="8"/>
      <c r="EA1149" s="8"/>
      <c r="EB1149" s="8"/>
      <c r="EC1149" s="8"/>
      <c r="ED1149" s="8"/>
      <c r="EE1149" s="8"/>
      <c r="EF1149" s="8"/>
      <c r="EG1149" s="8"/>
      <c r="EH1149" s="8"/>
      <c r="EI1149" s="8"/>
      <c r="EJ1149" s="8"/>
      <c r="EK1149" s="8"/>
      <c r="EL1149" s="8"/>
      <c r="EM1149" s="8"/>
      <c r="EN1149" s="8"/>
      <c r="EO1149" s="8"/>
      <c r="EP1149" s="8"/>
      <c r="EQ1149" s="8"/>
      <c r="ER1149" s="8"/>
      <c r="ES1149" s="8"/>
      <c r="ET1149" s="8"/>
      <c r="EU1149" s="8"/>
      <c r="EV1149" s="8"/>
      <c r="EW1149" s="8"/>
      <c r="EX1149" s="8"/>
      <c r="EY1149" s="8"/>
      <c r="EZ1149" s="8"/>
      <c r="FA1149" s="8"/>
      <c r="FB1149" s="8"/>
      <c r="FC1149" s="8"/>
      <c r="FD1149" s="8"/>
      <c r="FE1149" s="8"/>
      <c r="FF1149" s="8"/>
      <c r="FG1149" s="8"/>
      <c r="FH1149" s="8"/>
      <c r="FI1149" s="8"/>
      <c r="FJ1149" s="8"/>
    </row>
    <row r="1150" spans="1:166" x14ac:dyDescent="0.25">
      <c r="A1150" t="s">
        <v>158</v>
      </c>
      <c r="C1150" s="6">
        <v>40212</v>
      </c>
      <c r="D1150" s="5">
        <v>4</v>
      </c>
      <c r="E1150" t="s">
        <v>210</v>
      </c>
      <c r="F1150" t="s">
        <v>12</v>
      </c>
      <c r="G1150" s="5">
        <v>27</v>
      </c>
      <c r="H1150" t="s">
        <v>115</v>
      </c>
      <c r="I1150" s="7">
        <v>8.1</v>
      </c>
      <c r="J1150">
        <v>750</v>
      </c>
      <c r="K1150" s="5">
        <f t="shared" si="18"/>
        <v>164.6090534979424</v>
      </c>
      <c r="L1150" s="5"/>
      <c r="M1150" s="8"/>
      <c r="N1150" s="8"/>
      <c r="O1150" s="8"/>
      <c r="P1150" s="8"/>
      <c r="Q1150" s="5"/>
      <c r="R1150" s="5">
        <v>27</v>
      </c>
      <c r="S1150" s="5"/>
      <c r="T1150" s="5"/>
      <c r="U1150" s="5"/>
      <c r="V1150" s="5"/>
      <c r="W1150" s="5"/>
      <c r="X1150" s="8"/>
      <c r="Y1150" s="8"/>
      <c r="Z1150" s="8"/>
      <c r="AA1150" s="8"/>
      <c r="AB1150" s="8"/>
      <c r="AC1150" s="5"/>
      <c r="AD1150" s="8"/>
      <c r="AE1150" s="8"/>
      <c r="AF1150" s="8"/>
      <c r="AG1150" s="8"/>
      <c r="AH1150" s="8"/>
      <c r="AI1150" s="8"/>
      <c r="AJ1150" s="5"/>
      <c r="AK1150" s="8"/>
      <c r="AL1150" s="8"/>
      <c r="AM1150" s="8"/>
      <c r="AN1150" s="8"/>
      <c r="AO1150" s="8"/>
      <c r="AP1150" s="8"/>
      <c r="AQ1150" s="9"/>
      <c r="AR1150" s="8"/>
      <c r="AS1150" s="8"/>
      <c r="AT1150" s="8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8"/>
      <c r="BJ1150" s="5"/>
      <c r="BK1150" s="5"/>
      <c r="BL1150" s="5"/>
      <c r="BM1150" s="8"/>
      <c r="BN1150" s="8"/>
      <c r="BO1150" s="7"/>
      <c r="BP1150" s="5"/>
      <c r="BQ1150" s="5"/>
      <c r="BR1150" s="5"/>
      <c r="BS1150" s="5"/>
      <c r="BT1150" s="7"/>
      <c r="BU1150" s="7"/>
      <c r="BV1150" s="7"/>
      <c r="BW1150" s="7"/>
      <c r="BX1150" s="7"/>
      <c r="BY1150" s="7"/>
      <c r="BZ1150" s="7"/>
      <c r="CA1150" s="5"/>
      <c r="CB1150" s="5"/>
      <c r="CC1150" s="5"/>
      <c r="CD1150" s="5"/>
      <c r="CE1150" s="5"/>
      <c r="CF1150" s="5"/>
      <c r="CG1150" s="5"/>
      <c r="CH1150" s="5"/>
      <c r="CI1150" s="5"/>
      <c r="CJ1150" s="5"/>
      <c r="CK1150" s="8"/>
      <c r="CL1150" s="5"/>
      <c r="CM1150" s="5"/>
      <c r="CN1150" s="8"/>
      <c r="CO1150" s="5"/>
      <c r="CP1150" s="5"/>
      <c r="CQ1150" s="5"/>
      <c r="CR1150" s="8"/>
      <c r="CS1150" s="8"/>
      <c r="CT1150" s="8"/>
      <c r="CU1150" s="8"/>
      <c r="CV1150" s="8"/>
      <c r="CW1150" s="8"/>
      <c r="CX1150" s="8"/>
      <c r="CY1150" s="8"/>
      <c r="CZ1150" s="8"/>
      <c r="DA1150" s="8"/>
      <c r="DB1150" s="8"/>
      <c r="DC1150" s="8"/>
      <c r="DD1150" s="8"/>
      <c r="DE1150" s="8"/>
      <c r="DF1150" s="8"/>
      <c r="DG1150" s="8"/>
      <c r="DH1150" s="8"/>
      <c r="DI1150" s="8"/>
      <c r="DJ1150" s="8"/>
      <c r="DK1150" s="8"/>
      <c r="DL1150" s="8"/>
      <c r="DM1150" s="8"/>
      <c r="DN1150" s="8"/>
      <c r="DO1150" s="8"/>
      <c r="DP1150" s="8"/>
      <c r="DQ1150" s="8"/>
      <c r="DR1150" s="8"/>
      <c r="DS1150" s="8"/>
      <c r="DT1150" s="8"/>
      <c r="DU1150" s="8"/>
      <c r="DV1150" s="8"/>
      <c r="DW1150" s="8"/>
      <c r="DX1150" s="8"/>
      <c r="DY1150" s="8"/>
      <c r="DZ1150" s="8"/>
      <c r="EA1150" s="8"/>
      <c r="EB1150" s="8"/>
      <c r="EC1150" s="8"/>
      <c r="ED1150" s="8"/>
      <c r="EE1150" s="8"/>
      <c r="EF1150" s="8"/>
      <c r="EG1150" s="8"/>
      <c r="EH1150" s="8"/>
      <c r="EI1150" s="8"/>
      <c r="EJ1150" s="8"/>
      <c r="EK1150" s="8"/>
      <c r="EL1150" s="8"/>
      <c r="EM1150" s="8"/>
      <c r="EN1150" s="8"/>
      <c r="EO1150" s="8"/>
      <c r="EP1150" s="8"/>
      <c r="EQ1150" s="8"/>
      <c r="ER1150" s="8"/>
      <c r="ES1150" s="8"/>
      <c r="ET1150" s="8"/>
      <c r="EU1150" s="8"/>
      <c r="EV1150" s="8"/>
      <c r="EW1150" s="8"/>
      <c r="EX1150" s="8"/>
      <c r="EY1150" s="8"/>
      <c r="EZ1150" s="8"/>
      <c r="FA1150" s="8"/>
      <c r="FB1150" s="8"/>
      <c r="FC1150" s="8"/>
      <c r="FD1150" s="8"/>
      <c r="FE1150" s="8"/>
      <c r="FF1150" s="8"/>
      <c r="FG1150" s="8"/>
      <c r="FH1150" s="8"/>
      <c r="FI1150" s="8"/>
      <c r="FJ1150" s="8"/>
    </row>
    <row r="1151" spans="1:166" x14ac:dyDescent="0.25">
      <c r="A1151" t="s">
        <v>158</v>
      </c>
      <c r="C1151" s="6">
        <v>40217</v>
      </c>
      <c r="D1151" s="5"/>
      <c r="E1151" s="6"/>
      <c r="G1151" s="5">
        <v>32</v>
      </c>
      <c r="H1151" t="s">
        <v>115</v>
      </c>
      <c r="I1151" s="7">
        <v>8.1</v>
      </c>
      <c r="J1151">
        <v>750</v>
      </c>
      <c r="K1151" s="5">
        <f t="shared" si="18"/>
        <v>164.6090534979424</v>
      </c>
      <c r="L1151" s="5"/>
      <c r="M1151" s="8"/>
      <c r="N1151" s="7">
        <v>9.3000000000000007</v>
      </c>
      <c r="O1151" s="7"/>
      <c r="P1151" s="7"/>
      <c r="Q1151" s="5"/>
      <c r="R1151" s="5"/>
      <c r="S1151" s="5"/>
      <c r="T1151" s="5"/>
      <c r="U1151" s="5"/>
      <c r="V1151" s="5"/>
      <c r="W1151" s="5"/>
      <c r="X1151" s="8"/>
      <c r="Y1151" s="8"/>
      <c r="Z1151" s="8"/>
      <c r="AA1151" s="8"/>
      <c r="AB1151" s="8"/>
      <c r="AC1151" s="5"/>
      <c r="AD1151" s="8"/>
      <c r="AE1151" s="8"/>
      <c r="AF1151" s="8"/>
      <c r="AG1151" s="8"/>
      <c r="AH1151" s="8"/>
      <c r="AI1151" s="8"/>
      <c r="AJ1151" s="5"/>
      <c r="AK1151" s="8"/>
      <c r="AL1151" s="8"/>
      <c r="AM1151" s="8"/>
      <c r="AN1151" s="8"/>
      <c r="AO1151" s="8"/>
      <c r="AP1151" s="8"/>
      <c r="AQ1151" s="9"/>
      <c r="AR1151" s="8"/>
      <c r="AS1151" s="8"/>
      <c r="AT1151" s="8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8"/>
      <c r="BJ1151" s="5"/>
      <c r="BK1151" s="5"/>
      <c r="BL1151" s="5"/>
      <c r="BM1151" s="8"/>
      <c r="BN1151" s="8"/>
      <c r="BO1151" s="7"/>
      <c r="BP1151" s="5"/>
      <c r="BQ1151" s="5"/>
      <c r="BR1151" s="5"/>
      <c r="BS1151" s="5"/>
      <c r="BT1151" s="7"/>
      <c r="BU1151" s="7"/>
      <c r="BV1151" s="7"/>
      <c r="BW1151" s="7"/>
      <c r="BX1151" s="7"/>
      <c r="BY1151" s="7"/>
      <c r="BZ1151" s="7"/>
      <c r="CA1151" s="5"/>
      <c r="CB1151" s="5"/>
      <c r="CC1151" s="5"/>
      <c r="CD1151" s="5"/>
      <c r="CE1151" s="5"/>
      <c r="CF1151" s="5"/>
      <c r="CG1151" s="5"/>
      <c r="CH1151" s="5"/>
      <c r="CI1151" s="5"/>
      <c r="CJ1151" s="5"/>
      <c r="CK1151" s="8"/>
      <c r="CL1151" s="5"/>
      <c r="CM1151" s="5"/>
      <c r="CN1151" s="8"/>
      <c r="CO1151" s="5"/>
      <c r="CP1151" s="5"/>
      <c r="CQ1151" s="5"/>
      <c r="CR1151" s="8"/>
      <c r="CS1151" s="8"/>
      <c r="CT1151" s="8"/>
      <c r="CU1151" s="8"/>
      <c r="CV1151" s="8"/>
      <c r="CW1151" s="8"/>
      <c r="CX1151" s="8"/>
      <c r="CY1151" s="8"/>
      <c r="CZ1151" s="8"/>
      <c r="DA1151" s="8"/>
      <c r="DB1151" s="8"/>
      <c r="DC1151" s="8"/>
      <c r="DD1151" s="8"/>
      <c r="DE1151" s="8"/>
      <c r="DF1151" s="8"/>
      <c r="DG1151" s="8"/>
      <c r="DH1151" s="8"/>
      <c r="DI1151" s="8"/>
      <c r="DJ1151" s="8"/>
      <c r="DK1151" s="8"/>
      <c r="DL1151" s="8"/>
      <c r="DM1151" s="8"/>
      <c r="DN1151" s="8"/>
      <c r="DO1151" s="8"/>
      <c r="DP1151" s="8"/>
      <c r="DQ1151" s="8"/>
      <c r="DR1151" s="8"/>
      <c r="DS1151" s="8"/>
      <c r="DT1151" s="8"/>
      <c r="DU1151" s="8"/>
      <c r="DV1151" s="8"/>
      <c r="DW1151" s="8"/>
      <c r="DX1151" s="8"/>
      <c r="DY1151" s="8"/>
      <c r="DZ1151" s="8"/>
      <c r="EA1151" s="8"/>
      <c r="EB1151" s="8"/>
      <c r="EC1151" s="8"/>
      <c r="ED1151" s="8"/>
      <c r="EE1151" s="8"/>
      <c r="EF1151" s="8"/>
      <c r="EG1151" s="8"/>
      <c r="EH1151" s="8"/>
      <c r="EI1151" s="8"/>
      <c r="EJ1151" s="8"/>
      <c r="EK1151" s="8"/>
      <c r="EL1151" s="8"/>
      <c r="EM1151" s="8"/>
      <c r="EN1151" s="8"/>
      <c r="EO1151" s="8"/>
      <c r="EP1151" s="8"/>
      <c r="EQ1151" s="8"/>
      <c r="ER1151" s="8"/>
      <c r="ES1151" s="8"/>
      <c r="ET1151" s="8"/>
      <c r="EU1151" s="8"/>
      <c r="EV1151" s="8"/>
      <c r="EW1151" s="8"/>
      <c r="EX1151" s="8"/>
      <c r="EY1151" s="8"/>
      <c r="EZ1151" s="8"/>
      <c r="FA1151" s="8"/>
      <c r="FB1151" s="8"/>
      <c r="FC1151" s="8"/>
      <c r="FD1151" s="8"/>
      <c r="FE1151" s="8"/>
      <c r="FF1151" s="8"/>
      <c r="FG1151" s="8"/>
      <c r="FH1151" s="8"/>
      <c r="FI1151" s="8"/>
      <c r="FJ1151" s="8"/>
    </row>
    <row r="1152" spans="1:166" x14ac:dyDescent="0.25">
      <c r="A1152" t="s">
        <v>158</v>
      </c>
      <c r="C1152" s="6">
        <v>40225</v>
      </c>
      <c r="D1152" s="5"/>
      <c r="E1152" s="6"/>
      <c r="G1152" s="5">
        <v>40</v>
      </c>
      <c r="H1152" t="s">
        <v>115</v>
      </c>
      <c r="I1152" s="7">
        <v>8.1</v>
      </c>
      <c r="J1152">
        <v>750</v>
      </c>
      <c r="K1152" s="5">
        <f t="shared" si="18"/>
        <v>164.6090534979424</v>
      </c>
      <c r="L1152" s="5"/>
      <c r="M1152" s="8"/>
      <c r="N1152" s="7">
        <v>11.65</v>
      </c>
      <c r="O1152" s="7"/>
      <c r="P1152" s="7"/>
      <c r="Q1152" s="5"/>
      <c r="R1152" s="5"/>
      <c r="S1152" s="5"/>
      <c r="T1152" s="5"/>
      <c r="U1152" s="5"/>
      <c r="V1152" s="5"/>
      <c r="W1152" s="5"/>
      <c r="X1152" s="8"/>
      <c r="Y1152" s="8"/>
      <c r="Z1152" s="8"/>
      <c r="AA1152" s="8"/>
      <c r="AB1152" s="8"/>
      <c r="AC1152" s="5"/>
      <c r="AD1152" s="8"/>
      <c r="AE1152" s="8"/>
      <c r="AF1152" s="8"/>
      <c r="AG1152" s="8"/>
      <c r="AH1152" s="8"/>
      <c r="AI1152" s="8"/>
      <c r="AJ1152" s="5"/>
      <c r="AK1152" s="8"/>
      <c r="AL1152" s="8"/>
      <c r="AM1152" s="8"/>
      <c r="AN1152" s="8"/>
      <c r="AO1152" s="8"/>
      <c r="AP1152" s="8"/>
      <c r="AQ1152" s="9"/>
      <c r="AR1152" s="8"/>
      <c r="AS1152" s="8"/>
      <c r="AT1152" s="8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8"/>
      <c r="BJ1152" s="5"/>
      <c r="BK1152" s="5"/>
      <c r="BL1152" s="5"/>
      <c r="BM1152" s="8"/>
      <c r="BN1152" s="8"/>
      <c r="BO1152" s="7"/>
      <c r="BP1152" s="5"/>
      <c r="BQ1152" s="5"/>
      <c r="BR1152" s="5"/>
      <c r="BS1152" s="5"/>
      <c r="BT1152" s="7"/>
      <c r="BU1152" s="7"/>
      <c r="BV1152" s="7"/>
      <c r="BW1152" s="7"/>
      <c r="BX1152" s="7"/>
      <c r="BY1152" s="7"/>
      <c r="BZ1152" s="7"/>
      <c r="CA1152" s="5"/>
      <c r="CB1152" s="5"/>
      <c r="CC1152" s="5"/>
      <c r="CD1152" s="5"/>
      <c r="CE1152" s="5"/>
      <c r="CF1152" s="5"/>
      <c r="CG1152" s="5"/>
      <c r="CH1152" s="5"/>
      <c r="CI1152" s="5"/>
      <c r="CJ1152" s="5"/>
      <c r="CK1152" s="8"/>
      <c r="CL1152" s="5"/>
      <c r="CM1152" s="5"/>
      <c r="CN1152" s="8"/>
      <c r="CO1152" s="5"/>
      <c r="CP1152" s="5"/>
      <c r="CQ1152" s="5"/>
      <c r="CR1152" s="8"/>
      <c r="CS1152" s="8"/>
      <c r="CT1152" s="8"/>
      <c r="CU1152" s="8"/>
      <c r="CV1152" s="8"/>
      <c r="CW1152" s="8"/>
      <c r="CX1152" s="8"/>
      <c r="CY1152" s="8"/>
      <c r="CZ1152" s="8"/>
      <c r="DA1152" s="8"/>
      <c r="DB1152" s="8"/>
      <c r="DC1152" s="8"/>
      <c r="DD1152" s="8"/>
      <c r="DE1152" s="8"/>
      <c r="DF1152" s="8"/>
      <c r="DG1152" s="8"/>
      <c r="DH1152" s="8"/>
      <c r="DI1152" s="8"/>
      <c r="DJ1152" s="8"/>
      <c r="DK1152" s="8"/>
      <c r="DL1152" s="8"/>
      <c r="DM1152" s="8"/>
      <c r="DN1152" s="8"/>
      <c r="DO1152" s="8"/>
      <c r="DP1152" s="8"/>
      <c r="DQ1152" s="8"/>
      <c r="DR1152" s="8"/>
      <c r="DS1152" s="8"/>
      <c r="DT1152" s="8"/>
      <c r="DU1152" s="8"/>
      <c r="DV1152" s="8"/>
      <c r="DW1152" s="8"/>
      <c r="DX1152" s="8"/>
      <c r="DY1152" s="8"/>
      <c r="DZ1152" s="8"/>
      <c r="EA1152" s="8"/>
      <c r="EB1152" s="8"/>
      <c r="EC1152" s="8"/>
      <c r="ED1152" s="8"/>
      <c r="EE1152" s="8"/>
      <c r="EF1152" s="8"/>
      <c r="EG1152" s="8"/>
      <c r="EH1152" s="8"/>
      <c r="EI1152" s="8"/>
      <c r="EJ1152" s="8"/>
      <c r="EK1152" s="8"/>
      <c r="EL1152" s="8"/>
      <c r="EM1152" s="8"/>
      <c r="EN1152" s="8"/>
      <c r="EO1152" s="8"/>
      <c r="EP1152" s="8"/>
      <c r="EQ1152" s="8"/>
      <c r="ER1152" s="8"/>
      <c r="ES1152" s="8"/>
      <c r="ET1152" s="8"/>
      <c r="EU1152" s="8"/>
      <c r="EV1152" s="8"/>
      <c r="EW1152" s="8"/>
      <c r="EX1152" s="8"/>
      <c r="EY1152" s="8"/>
      <c r="EZ1152" s="8"/>
      <c r="FA1152" s="8"/>
      <c r="FB1152" s="8"/>
      <c r="FC1152" s="8"/>
      <c r="FD1152" s="8"/>
      <c r="FE1152" s="8"/>
      <c r="FF1152" s="8"/>
      <c r="FG1152" s="8"/>
      <c r="FH1152" s="8"/>
      <c r="FI1152" s="8"/>
      <c r="FJ1152" s="8"/>
    </row>
    <row r="1153" spans="1:166" x14ac:dyDescent="0.25">
      <c r="A1153" t="s">
        <v>158</v>
      </c>
      <c r="C1153" s="6">
        <v>40227</v>
      </c>
      <c r="D1153" s="5"/>
      <c r="E1153" s="6"/>
      <c r="F1153" s="14"/>
      <c r="G1153" s="5">
        <v>42</v>
      </c>
      <c r="H1153" t="s">
        <v>115</v>
      </c>
      <c r="I1153" s="7">
        <v>8.1</v>
      </c>
      <c r="J1153">
        <v>750</v>
      </c>
      <c r="K1153" s="5">
        <f t="shared" si="18"/>
        <v>164.6090534979424</v>
      </c>
      <c r="L1153" s="5"/>
      <c r="M1153" s="8"/>
      <c r="N1153" s="8"/>
      <c r="O1153" s="8"/>
      <c r="P1153" s="8"/>
      <c r="Q1153" s="5"/>
      <c r="R1153" s="5"/>
      <c r="S1153" s="5"/>
      <c r="T1153" s="5"/>
      <c r="U1153" s="5"/>
      <c r="V1153" s="5"/>
      <c r="W1153" s="5"/>
      <c r="X1153" s="8"/>
      <c r="Y1153" s="8"/>
      <c r="Z1153" s="8"/>
      <c r="AA1153" s="8"/>
      <c r="AB1153" s="8"/>
      <c r="AC1153" s="5">
        <v>52.353553258183737</v>
      </c>
      <c r="AD1153" s="8"/>
      <c r="AE1153" s="8"/>
      <c r="AF1153" s="8"/>
      <c r="AG1153" s="8"/>
      <c r="AH1153" s="8"/>
      <c r="AI1153" s="8"/>
      <c r="AJ1153" s="5">
        <v>70.396333327025275</v>
      </c>
      <c r="AK1153" s="8">
        <v>1.895133673827567</v>
      </c>
      <c r="AL1153" s="8"/>
      <c r="AM1153" s="8"/>
      <c r="AN1153" s="8"/>
      <c r="AO1153" s="8"/>
      <c r="AP1153" s="8"/>
      <c r="AQ1153" s="9">
        <f>AK1153/AJ1153</f>
        <v>2.6920914545701516E-2</v>
      </c>
      <c r="AR1153" s="8"/>
      <c r="AS1153" s="8"/>
      <c r="AT1153" s="8"/>
      <c r="AU1153" s="5">
        <v>6.3402314826121744</v>
      </c>
      <c r="AV1153" s="5"/>
      <c r="AW1153" s="5"/>
      <c r="AX1153" s="5"/>
      <c r="AY1153" s="5">
        <v>0</v>
      </c>
      <c r="AZ1153" s="5"/>
      <c r="BA1153" s="5"/>
      <c r="BB1153" s="5"/>
      <c r="BC1153" s="5"/>
      <c r="BD1153" s="5"/>
      <c r="BE1153" s="5"/>
      <c r="BF1153" s="5">
        <v>0</v>
      </c>
      <c r="BG1153" s="5">
        <v>0</v>
      </c>
      <c r="BH1153" s="5">
        <v>6.3402314826121744</v>
      </c>
      <c r="BI1153" s="8"/>
      <c r="BJ1153" s="5"/>
      <c r="BK1153" s="5">
        <f>AC1153+AJ1153+BH1153</f>
        <v>129.09011806782118</v>
      </c>
      <c r="BL1153" s="5"/>
      <c r="BM1153" s="8">
        <f>BH1153/BK1153</f>
        <v>4.9114770189311881E-2</v>
      </c>
      <c r="BN1153" s="8"/>
      <c r="BO1153" s="7"/>
      <c r="BP1153" s="5"/>
      <c r="BQ1153" s="5"/>
      <c r="BR1153" s="5"/>
      <c r="BS1153" s="5"/>
      <c r="BT1153" s="7"/>
      <c r="BU1153" s="7"/>
      <c r="BV1153" s="7"/>
      <c r="BW1153" s="7"/>
      <c r="BX1153" s="8">
        <f>AC1153/BK1153</f>
        <v>0.40555817936953392</v>
      </c>
      <c r="BY1153" s="8">
        <f>AJ1153/BK1153</f>
        <v>0.54532705044115426</v>
      </c>
      <c r="BZ1153" s="8">
        <f>BH1153/BK1153</f>
        <v>4.9114770189311881E-2</v>
      </c>
      <c r="CA1153" s="5">
        <v>133.52635447391697</v>
      </c>
      <c r="CB1153" s="5">
        <v>133.52635447391697</v>
      </c>
      <c r="CC1153" s="5">
        <v>0</v>
      </c>
      <c r="CD1153" s="5">
        <v>0</v>
      </c>
      <c r="CE1153" s="5"/>
      <c r="CF1153" s="5"/>
      <c r="CG1153" s="5"/>
      <c r="CH1153" s="5"/>
      <c r="CI1153" s="5">
        <v>0</v>
      </c>
      <c r="CJ1153" s="5"/>
      <c r="CK1153" s="8"/>
      <c r="CL1153" s="5"/>
      <c r="CM1153" s="5"/>
      <c r="CN1153" s="8"/>
      <c r="CO1153" s="5"/>
      <c r="CP1153" s="5"/>
      <c r="CQ1153" s="5"/>
      <c r="CR1153" s="8"/>
      <c r="CS1153" s="8"/>
      <c r="CT1153" s="8"/>
      <c r="CU1153" s="8"/>
      <c r="CV1153" s="8"/>
      <c r="CW1153" s="8"/>
      <c r="CX1153" s="8"/>
      <c r="CY1153" s="8"/>
      <c r="CZ1153" s="8"/>
      <c r="DA1153" s="8"/>
      <c r="DB1153" s="8"/>
      <c r="DC1153" s="8"/>
      <c r="DD1153" s="8"/>
      <c r="DE1153" s="8"/>
      <c r="DF1153" s="8"/>
      <c r="DG1153" s="8"/>
      <c r="DH1153" s="8"/>
      <c r="DI1153" s="8"/>
      <c r="DJ1153" s="8"/>
      <c r="DK1153" s="8"/>
      <c r="DL1153" s="8"/>
      <c r="DM1153" s="8"/>
      <c r="DN1153" s="8"/>
      <c r="DO1153" s="8"/>
      <c r="DP1153" s="8"/>
      <c r="DQ1153" s="8"/>
      <c r="DR1153" s="8"/>
      <c r="DS1153" s="8"/>
      <c r="DT1153" s="8"/>
      <c r="DU1153" s="8"/>
      <c r="DV1153" s="8"/>
      <c r="DW1153" s="8"/>
      <c r="DX1153" s="8"/>
      <c r="DY1153" s="8"/>
      <c r="DZ1153" s="8"/>
      <c r="EA1153" s="8"/>
      <c r="EB1153" s="8"/>
      <c r="EC1153" s="8"/>
      <c r="ED1153" s="8"/>
      <c r="EE1153" s="8"/>
      <c r="EF1153" s="8"/>
      <c r="EG1153" s="8"/>
      <c r="EH1153" s="8"/>
      <c r="EI1153" s="8"/>
      <c r="EJ1153" s="8"/>
      <c r="EK1153" s="8"/>
      <c r="EL1153" s="8"/>
      <c r="EM1153" s="8"/>
      <c r="EN1153" s="8"/>
      <c r="EO1153" s="8"/>
      <c r="EP1153" s="8"/>
      <c r="EQ1153" s="8"/>
      <c r="ER1153" s="8"/>
      <c r="ES1153" s="8"/>
      <c r="ET1153" s="8"/>
      <c r="EU1153" s="8"/>
      <c r="EV1153" s="8"/>
      <c r="EW1153" s="8"/>
      <c r="EX1153" s="8"/>
      <c r="EY1153" s="8"/>
      <c r="EZ1153" s="8"/>
      <c r="FA1153" s="8"/>
      <c r="FB1153" s="8"/>
      <c r="FC1153" s="8"/>
      <c r="FD1153" s="8"/>
      <c r="FE1153" s="8"/>
      <c r="FF1153" s="8"/>
      <c r="FG1153" s="8"/>
      <c r="FH1153" s="8"/>
      <c r="FI1153" s="8"/>
      <c r="FJ1153" s="8"/>
    </row>
    <row r="1154" spans="1:166" x14ac:dyDescent="0.25">
      <c r="A1154" t="s">
        <v>158</v>
      </c>
      <c r="C1154" s="6">
        <v>40231</v>
      </c>
      <c r="D1154" s="5"/>
      <c r="E1154" s="6"/>
      <c r="G1154" s="5">
        <v>46</v>
      </c>
      <c r="H1154" t="s">
        <v>115</v>
      </c>
      <c r="I1154" s="7">
        <v>8.1</v>
      </c>
      <c r="J1154">
        <v>750</v>
      </c>
      <c r="K1154" s="5">
        <f t="shared" si="18"/>
        <v>164.6090534979424</v>
      </c>
      <c r="L1154" s="5"/>
      <c r="M1154" s="8"/>
      <c r="N1154" s="7">
        <v>13.9</v>
      </c>
      <c r="O1154" s="7"/>
      <c r="P1154" s="7"/>
      <c r="Q1154" s="5"/>
      <c r="R1154" s="5"/>
      <c r="S1154" s="5"/>
      <c r="T1154" s="5"/>
      <c r="U1154" s="5"/>
      <c r="V1154" s="5"/>
      <c r="W1154" s="5"/>
      <c r="X1154" s="8"/>
      <c r="Y1154" s="8"/>
      <c r="Z1154" s="8"/>
      <c r="AA1154" s="8"/>
      <c r="AB1154" s="8"/>
      <c r="AC1154" s="5"/>
      <c r="AD1154" s="8"/>
      <c r="AE1154" s="8"/>
      <c r="AF1154" s="8"/>
      <c r="AG1154" s="8"/>
      <c r="AH1154" s="8"/>
      <c r="AI1154" s="8"/>
      <c r="AJ1154" s="5"/>
      <c r="AK1154" s="8"/>
      <c r="AL1154" s="8"/>
      <c r="AM1154" s="8"/>
      <c r="AN1154" s="8"/>
      <c r="AO1154" s="8"/>
      <c r="AP1154" s="8"/>
      <c r="AQ1154" s="9"/>
      <c r="AR1154" s="8"/>
      <c r="AS1154" s="8"/>
      <c r="AT1154" s="8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8"/>
      <c r="BJ1154" s="5"/>
      <c r="BK1154" s="5"/>
      <c r="BL1154" s="5"/>
      <c r="BM1154" s="8"/>
      <c r="BN1154" s="8"/>
      <c r="BO1154" s="7"/>
      <c r="BP1154" s="5"/>
      <c r="BQ1154" s="5"/>
      <c r="BR1154" s="5"/>
      <c r="BS1154" s="5"/>
      <c r="BT1154" s="7"/>
      <c r="BU1154" s="7"/>
      <c r="BV1154" s="7"/>
      <c r="BW1154" s="7"/>
      <c r="BX1154" s="7"/>
      <c r="BY1154" s="7"/>
      <c r="BZ1154" s="7"/>
      <c r="CA1154" s="5"/>
      <c r="CB1154" s="5"/>
      <c r="CC1154" s="5"/>
      <c r="CD1154" s="5"/>
      <c r="CE1154" s="5"/>
      <c r="CF1154" s="5"/>
      <c r="CG1154" s="5"/>
      <c r="CH1154" s="5"/>
      <c r="CI1154" s="5"/>
      <c r="CJ1154" s="5"/>
      <c r="CK1154" s="8"/>
      <c r="CL1154" s="5"/>
      <c r="CM1154" s="5"/>
      <c r="CN1154" s="8"/>
      <c r="CO1154" s="5"/>
      <c r="CP1154" s="5"/>
      <c r="CQ1154" s="5"/>
      <c r="CR1154" s="8"/>
      <c r="CS1154" s="8"/>
      <c r="CT1154" s="8"/>
      <c r="CU1154" s="8"/>
      <c r="CV1154" s="8"/>
      <c r="CW1154" s="8"/>
      <c r="CX1154" s="8"/>
      <c r="CY1154" s="8"/>
      <c r="CZ1154" s="8"/>
      <c r="DA1154" s="8"/>
      <c r="DB1154" s="8"/>
      <c r="DC1154" s="8"/>
      <c r="DD1154" s="8"/>
      <c r="DE1154" s="8"/>
      <c r="DF1154" s="8"/>
      <c r="DG1154" s="8"/>
      <c r="DH1154" s="8"/>
      <c r="DI1154" s="8"/>
      <c r="DJ1154" s="8"/>
      <c r="DK1154" s="8"/>
      <c r="DL1154" s="8"/>
      <c r="DM1154" s="8"/>
      <c r="DN1154" s="8"/>
      <c r="DO1154" s="8"/>
      <c r="DP1154" s="8"/>
      <c r="DQ1154" s="8"/>
      <c r="DR1154" s="8"/>
      <c r="DS1154" s="8"/>
      <c r="DT1154" s="8"/>
      <c r="DU1154" s="8"/>
      <c r="DV1154" s="8"/>
      <c r="DW1154" s="8"/>
      <c r="DX1154" s="8"/>
      <c r="DY1154" s="8"/>
      <c r="DZ1154" s="8"/>
      <c r="EA1154" s="8"/>
      <c r="EB1154" s="8"/>
      <c r="EC1154" s="8"/>
      <c r="ED1154" s="8"/>
      <c r="EE1154" s="8"/>
      <c r="EF1154" s="8"/>
      <c r="EG1154" s="8"/>
      <c r="EH1154" s="8"/>
      <c r="EI1154" s="8"/>
      <c r="EJ1154" s="8"/>
      <c r="EK1154" s="8"/>
      <c r="EL1154" s="8"/>
      <c r="EM1154" s="8"/>
      <c r="EN1154" s="8"/>
      <c r="EO1154" s="8"/>
      <c r="EP1154" s="8"/>
      <c r="EQ1154" s="8"/>
      <c r="ER1154" s="8"/>
      <c r="ES1154" s="8"/>
      <c r="ET1154" s="8"/>
      <c r="EU1154" s="8"/>
      <c r="EV1154" s="8"/>
      <c r="EW1154" s="8"/>
      <c r="EX1154" s="8"/>
      <c r="EY1154" s="8"/>
      <c r="EZ1154" s="8"/>
      <c r="FA1154" s="8"/>
      <c r="FB1154" s="8"/>
      <c r="FC1154" s="8"/>
      <c r="FD1154" s="8"/>
      <c r="FE1154" s="8"/>
      <c r="FF1154" s="8"/>
      <c r="FG1154" s="8"/>
      <c r="FH1154" s="8"/>
      <c r="FI1154" s="8"/>
      <c r="FJ1154" s="8"/>
    </row>
    <row r="1155" spans="1:166" x14ac:dyDescent="0.25">
      <c r="A1155" t="s">
        <v>158</v>
      </c>
      <c r="C1155" s="6">
        <v>40233</v>
      </c>
      <c r="D1155" s="5"/>
      <c r="E1155" s="6"/>
      <c r="F1155" s="14"/>
      <c r="G1155" s="5">
        <v>48</v>
      </c>
      <c r="H1155" t="s">
        <v>115</v>
      </c>
      <c r="I1155" s="7">
        <v>8.1</v>
      </c>
      <c r="J1155">
        <v>750</v>
      </c>
      <c r="K1155" s="5">
        <f t="shared" si="18"/>
        <v>164.6090534979424</v>
      </c>
      <c r="L1155" s="5"/>
      <c r="M1155" s="8"/>
      <c r="N1155" s="8"/>
      <c r="O1155" s="8"/>
      <c r="P1155" s="8"/>
      <c r="Q1155" s="5"/>
      <c r="R1155" s="5"/>
      <c r="S1155" s="5"/>
      <c r="T1155" s="5"/>
      <c r="U1155" s="5"/>
      <c r="V1155" s="5"/>
      <c r="W1155" s="5"/>
      <c r="X1155" s="8"/>
      <c r="Y1155" s="8"/>
      <c r="Z1155" s="8"/>
      <c r="AA1155" s="8"/>
      <c r="AB1155" s="8"/>
      <c r="AC1155" s="5">
        <v>148.95142539909418</v>
      </c>
      <c r="AD1155" s="8"/>
      <c r="AE1155" s="8"/>
      <c r="AF1155" s="8"/>
      <c r="AG1155" s="8"/>
      <c r="AH1155" s="8"/>
      <c r="AI1155" s="8"/>
      <c r="AJ1155" s="5">
        <v>157.95703425368401</v>
      </c>
      <c r="AK1155" s="8">
        <v>1.987210555757644</v>
      </c>
      <c r="AL1155" s="8"/>
      <c r="AM1155" s="8"/>
      <c r="AN1155" s="8"/>
      <c r="AO1155" s="8"/>
      <c r="AP1155" s="8"/>
      <c r="AQ1155" s="9">
        <f>AK1155/AJ1155</f>
        <v>1.2580703133271804E-2</v>
      </c>
      <c r="AR1155" s="8"/>
      <c r="AS1155" s="8"/>
      <c r="AT1155" s="8"/>
      <c r="AU1155" s="5">
        <v>16.015208194934388</v>
      </c>
      <c r="AV1155" s="5"/>
      <c r="AW1155" s="5"/>
      <c r="AX1155" s="5"/>
      <c r="AY1155" s="5">
        <v>0.11522048364153628</v>
      </c>
      <c r="AZ1155" s="5"/>
      <c r="BA1155" s="5"/>
      <c r="BB1155" s="5"/>
      <c r="BC1155" s="5"/>
      <c r="BD1155" s="5"/>
      <c r="BE1155" s="5"/>
      <c r="BF1155" s="5">
        <v>0</v>
      </c>
      <c r="BG1155" s="5">
        <v>0</v>
      </c>
      <c r="BH1155" s="5">
        <v>16.130428678575925</v>
      </c>
      <c r="BI1155" s="8"/>
      <c r="BJ1155" s="5"/>
      <c r="BK1155" s="5">
        <f>AC1155+AJ1155+BH1155</f>
        <v>323.03888833135414</v>
      </c>
      <c r="BL1155" s="5"/>
      <c r="BM1155" s="8">
        <f>BH1155/BK1155</f>
        <v>4.9933395827038284E-2</v>
      </c>
      <c r="BN1155" s="8"/>
      <c r="BO1155" s="7"/>
      <c r="BP1155" s="5"/>
      <c r="BQ1155" s="5"/>
      <c r="BR1155" s="5"/>
      <c r="BS1155" s="5"/>
      <c r="BT1155" s="7"/>
      <c r="BU1155" s="7"/>
      <c r="BV1155" s="7"/>
      <c r="BW1155" s="7"/>
      <c r="BX1155" s="8">
        <f>AC1155/BK1155</f>
        <v>0.46109440930934803</v>
      </c>
      <c r="BY1155" s="8">
        <f>AJ1155/BK1155</f>
        <v>0.4889721948636136</v>
      </c>
      <c r="BZ1155" s="8">
        <f>BH1155/BK1155</f>
        <v>4.9933395827038284E-2</v>
      </c>
      <c r="CA1155" s="5">
        <v>172.93588798927266</v>
      </c>
      <c r="CB1155" s="5">
        <v>172.35978557106498</v>
      </c>
      <c r="CC1155" s="5">
        <v>0.57610241820768138</v>
      </c>
      <c r="CD1155" s="5">
        <v>0</v>
      </c>
      <c r="CE1155" s="5"/>
      <c r="CF1155" s="5"/>
      <c r="CG1155" s="5"/>
      <c r="CH1155" s="5"/>
      <c r="CI1155" s="5">
        <v>0</v>
      </c>
      <c r="CJ1155" s="5"/>
      <c r="CK1155" s="8"/>
      <c r="CL1155" s="5"/>
      <c r="CM1155" s="5"/>
      <c r="CN1155" s="8"/>
      <c r="CO1155" s="5"/>
      <c r="CP1155" s="5"/>
      <c r="CQ1155" s="5"/>
      <c r="CR1155" s="8"/>
      <c r="CS1155" s="8"/>
      <c r="CT1155" s="8"/>
      <c r="CU1155" s="8"/>
      <c r="CV1155" s="8"/>
      <c r="CW1155" s="8"/>
      <c r="CX1155" s="8"/>
      <c r="CY1155" s="8"/>
      <c r="CZ1155" s="8"/>
      <c r="DA1155" s="8"/>
      <c r="DB1155" s="8"/>
      <c r="DC1155" s="8"/>
      <c r="DD1155" s="8"/>
      <c r="DE1155" s="8"/>
      <c r="DF1155" s="8"/>
      <c r="DG1155" s="8"/>
      <c r="DH1155" s="8"/>
      <c r="DI1155" s="8"/>
      <c r="DJ1155" s="8"/>
      <c r="DK1155" s="8"/>
      <c r="DL1155" s="8"/>
      <c r="DM1155" s="8"/>
      <c r="DN1155" s="8"/>
      <c r="DO1155" s="8"/>
      <c r="DP1155" s="8"/>
      <c r="DQ1155" s="8"/>
      <c r="DR1155" s="8"/>
      <c r="DS1155" s="8"/>
      <c r="DT1155" s="8"/>
      <c r="DU1155" s="8"/>
      <c r="DV1155" s="8"/>
      <c r="DW1155" s="8"/>
      <c r="DX1155" s="8"/>
      <c r="DY1155" s="8"/>
      <c r="DZ1155" s="8"/>
      <c r="EA1155" s="8"/>
      <c r="EB1155" s="8"/>
      <c r="EC1155" s="8"/>
      <c r="ED1155" s="8"/>
      <c r="EE1155" s="8"/>
      <c r="EF1155" s="8"/>
      <c r="EG1155" s="8"/>
      <c r="EH1155" s="8"/>
      <c r="EI1155" s="8"/>
      <c r="EJ1155" s="8"/>
      <c r="EK1155" s="8"/>
      <c r="EL1155" s="8"/>
      <c r="EM1155" s="8"/>
      <c r="EN1155" s="8"/>
      <c r="EO1155" s="8"/>
      <c r="EP1155" s="8"/>
      <c r="EQ1155" s="8"/>
      <c r="ER1155" s="8"/>
      <c r="ES1155" s="8"/>
      <c r="ET1155" s="8"/>
      <c r="EU1155" s="8"/>
      <c r="EV1155" s="8"/>
      <c r="EW1155" s="8"/>
      <c r="EX1155" s="8"/>
      <c r="EY1155" s="8"/>
      <c r="EZ1155" s="8"/>
      <c r="FA1155" s="8"/>
      <c r="FB1155" s="8"/>
      <c r="FC1155" s="8"/>
      <c r="FD1155" s="8"/>
      <c r="FE1155" s="8"/>
      <c r="FF1155" s="8"/>
      <c r="FG1155" s="8"/>
      <c r="FH1155" s="8"/>
      <c r="FI1155" s="8"/>
      <c r="FJ1155" s="8"/>
    </row>
    <row r="1156" spans="1:166" x14ac:dyDescent="0.25">
      <c r="A1156" t="s">
        <v>158</v>
      </c>
      <c r="C1156" s="6">
        <v>40234</v>
      </c>
      <c r="D1156" s="5">
        <v>4</v>
      </c>
      <c r="E1156" t="s">
        <v>206</v>
      </c>
      <c r="F1156" t="s">
        <v>13</v>
      </c>
      <c r="G1156" s="5">
        <v>49</v>
      </c>
      <c r="H1156" t="s">
        <v>115</v>
      </c>
      <c r="I1156" s="7">
        <v>8.1</v>
      </c>
      <c r="J1156">
        <v>750</v>
      </c>
      <c r="K1156" s="5">
        <f t="shared" si="18"/>
        <v>164.6090534979424</v>
      </c>
      <c r="L1156" s="5"/>
      <c r="M1156" s="8"/>
      <c r="N1156" s="8"/>
      <c r="O1156" s="8"/>
      <c r="P1156" s="8"/>
      <c r="Q1156" s="5"/>
      <c r="R1156" s="5"/>
      <c r="S1156" s="5">
        <v>49</v>
      </c>
      <c r="T1156" s="5"/>
      <c r="U1156" s="5"/>
      <c r="V1156" s="5"/>
      <c r="W1156" s="5"/>
      <c r="X1156" s="8"/>
      <c r="Y1156" s="8"/>
      <c r="Z1156" s="8"/>
      <c r="AA1156" s="8"/>
      <c r="AB1156" s="8"/>
      <c r="AC1156" s="5"/>
      <c r="AD1156" s="8"/>
      <c r="AE1156" s="8"/>
      <c r="AF1156" s="8"/>
      <c r="AG1156" s="8"/>
      <c r="AH1156" s="8"/>
      <c r="AI1156" s="8"/>
      <c r="AJ1156" s="5"/>
      <c r="AK1156" s="8"/>
      <c r="AL1156" s="8"/>
      <c r="AM1156" s="8"/>
      <c r="AN1156" s="8"/>
      <c r="AO1156" s="8"/>
      <c r="AP1156" s="8"/>
      <c r="AQ1156" s="9"/>
      <c r="AR1156" s="8"/>
      <c r="AS1156" s="8"/>
      <c r="AT1156" s="8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8"/>
      <c r="BJ1156" s="5"/>
      <c r="BK1156" s="5"/>
      <c r="BL1156" s="5"/>
      <c r="BM1156" s="8"/>
      <c r="BN1156" s="8"/>
      <c r="BO1156" s="7"/>
      <c r="BP1156" s="5"/>
      <c r="BQ1156" s="5"/>
      <c r="BR1156" s="5"/>
      <c r="BS1156" s="5"/>
      <c r="BT1156" s="7"/>
      <c r="BU1156" s="7"/>
      <c r="BV1156" s="7"/>
      <c r="BW1156" s="7"/>
      <c r="BX1156" s="7"/>
      <c r="BY1156" s="7"/>
      <c r="BZ1156" s="7"/>
      <c r="CA1156" s="5"/>
      <c r="CB1156" s="5"/>
      <c r="CC1156" s="5"/>
      <c r="CD1156" s="5"/>
      <c r="CE1156" s="5"/>
      <c r="CF1156" s="5"/>
      <c r="CG1156" s="5"/>
      <c r="CH1156" s="5"/>
      <c r="CI1156" s="5"/>
      <c r="CJ1156" s="5"/>
      <c r="CK1156" s="8"/>
      <c r="CL1156" s="5"/>
      <c r="CM1156" s="5"/>
      <c r="CN1156" s="8"/>
      <c r="CO1156" s="5"/>
      <c r="CP1156" s="5"/>
      <c r="CQ1156" s="5"/>
      <c r="CR1156" s="8"/>
      <c r="CS1156" s="8"/>
      <c r="CT1156" s="8"/>
      <c r="CU1156" s="8"/>
      <c r="CV1156" s="8"/>
      <c r="CW1156" s="8"/>
      <c r="CX1156" s="8"/>
      <c r="CY1156" s="8"/>
      <c r="CZ1156" s="8"/>
      <c r="DA1156" s="8"/>
      <c r="DB1156" s="8"/>
      <c r="DC1156" s="8"/>
      <c r="DD1156" s="8"/>
      <c r="DE1156" s="8"/>
      <c r="DF1156" s="8"/>
      <c r="DG1156" s="8"/>
      <c r="DH1156" s="8"/>
      <c r="DI1156" s="8"/>
      <c r="DJ1156" s="8"/>
      <c r="DK1156" s="8"/>
      <c r="DL1156" s="8"/>
      <c r="DM1156" s="8"/>
      <c r="DN1156" s="8"/>
      <c r="DO1156" s="8"/>
      <c r="DP1156" s="8"/>
      <c r="DQ1156" s="8"/>
      <c r="DR1156" s="8"/>
      <c r="DS1156" s="8"/>
      <c r="DT1156" s="8"/>
      <c r="DU1156" s="8"/>
      <c r="DV1156" s="8"/>
      <c r="DW1156" s="8"/>
      <c r="DX1156" s="8"/>
      <c r="DY1156" s="8"/>
      <c r="DZ1156" s="8"/>
      <c r="EA1156" s="8"/>
      <c r="EB1156" s="8"/>
      <c r="EC1156" s="8"/>
      <c r="ED1156" s="8"/>
      <c r="EE1156" s="8"/>
      <c r="EF1156" s="8"/>
      <c r="EG1156" s="8"/>
      <c r="EH1156" s="8"/>
      <c r="EI1156" s="8"/>
      <c r="EJ1156" s="8"/>
      <c r="EK1156" s="8"/>
      <c r="EL1156" s="8"/>
      <c r="EM1156" s="8"/>
      <c r="EN1156" s="8"/>
      <c r="EO1156" s="8"/>
      <c r="EP1156" s="8"/>
      <c r="EQ1156" s="8"/>
      <c r="ER1156" s="8"/>
      <c r="ES1156" s="8"/>
      <c r="ET1156" s="8"/>
      <c r="EU1156" s="8"/>
      <c r="EV1156" s="8"/>
      <c r="EW1156" s="8"/>
      <c r="EX1156" s="8"/>
      <c r="EY1156" s="8"/>
      <c r="EZ1156" s="8"/>
      <c r="FA1156" s="8"/>
      <c r="FB1156" s="8"/>
      <c r="FC1156" s="8"/>
      <c r="FD1156" s="8"/>
      <c r="FE1156" s="8"/>
      <c r="FF1156" s="8"/>
      <c r="FG1156" s="8"/>
      <c r="FH1156" s="8"/>
      <c r="FI1156" s="8"/>
      <c r="FJ1156" s="8"/>
    </row>
    <row r="1157" spans="1:166" x14ac:dyDescent="0.25">
      <c r="A1157" t="s">
        <v>158</v>
      </c>
      <c r="C1157" s="6">
        <v>40240</v>
      </c>
      <c r="D1157" s="5"/>
      <c r="E1157" s="6"/>
      <c r="G1157" s="5">
        <v>55</v>
      </c>
      <c r="H1157" t="s">
        <v>115</v>
      </c>
      <c r="I1157" s="7">
        <v>8.1</v>
      </c>
      <c r="J1157">
        <v>750</v>
      </c>
      <c r="K1157" s="5">
        <f t="shared" si="18"/>
        <v>164.6090534979424</v>
      </c>
      <c r="L1157" s="5"/>
      <c r="M1157" s="8"/>
      <c r="N1157" s="7">
        <v>16.75</v>
      </c>
      <c r="O1157" s="7"/>
      <c r="P1157" s="7"/>
      <c r="Q1157" s="5"/>
      <c r="R1157" s="5"/>
      <c r="S1157" s="5"/>
      <c r="T1157" s="5"/>
      <c r="U1157" s="5"/>
      <c r="V1157" s="5"/>
      <c r="W1157" s="5"/>
      <c r="X1157" s="8"/>
      <c r="Y1157" s="8"/>
      <c r="Z1157" s="8"/>
      <c r="AA1157" s="8"/>
      <c r="AB1157" s="8"/>
      <c r="AC1157" s="5"/>
      <c r="AD1157" s="8"/>
      <c r="AE1157" s="8"/>
      <c r="AF1157" s="8"/>
      <c r="AG1157" s="8"/>
      <c r="AH1157" s="8"/>
      <c r="AI1157" s="8"/>
      <c r="AJ1157" s="5"/>
      <c r="AK1157" s="8"/>
      <c r="AL1157" s="8"/>
      <c r="AM1157" s="8"/>
      <c r="AN1157" s="8"/>
      <c r="AO1157" s="8"/>
      <c r="AP1157" s="8"/>
      <c r="AQ1157" s="9"/>
      <c r="AR1157" s="8"/>
      <c r="AS1157" s="8"/>
      <c r="AT1157" s="8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5"/>
      <c r="BG1157" s="5"/>
      <c r="BH1157" s="5"/>
      <c r="BI1157" s="8"/>
      <c r="BJ1157" s="5"/>
      <c r="BK1157" s="5"/>
      <c r="BL1157" s="5"/>
      <c r="BM1157" s="8"/>
      <c r="BN1157" s="8"/>
      <c r="BO1157" s="7"/>
      <c r="BP1157" s="5"/>
      <c r="BQ1157" s="5"/>
      <c r="BR1157" s="5"/>
      <c r="BS1157" s="5"/>
      <c r="BT1157" s="7"/>
      <c r="BU1157" s="7"/>
      <c r="BV1157" s="7"/>
      <c r="BW1157" s="7"/>
      <c r="BX1157" s="7"/>
      <c r="BY1157" s="7"/>
      <c r="BZ1157" s="7"/>
      <c r="CA1157" s="5"/>
      <c r="CB1157" s="5"/>
      <c r="CC1157" s="5"/>
      <c r="CD1157" s="5"/>
      <c r="CE1157" s="5"/>
      <c r="CF1157" s="5"/>
      <c r="CG1157" s="5"/>
      <c r="CH1157" s="5"/>
      <c r="CI1157" s="5"/>
      <c r="CJ1157" s="5"/>
      <c r="CK1157" s="8"/>
      <c r="CL1157" s="5"/>
      <c r="CM1157" s="5"/>
      <c r="CN1157" s="8"/>
      <c r="CO1157" s="5"/>
      <c r="CP1157" s="5"/>
      <c r="CQ1157" s="5"/>
      <c r="CR1157" s="8"/>
      <c r="CS1157" s="8"/>
      <c r="CT1157" s="8"/>
      <c r="CU1157" s="8"/>
      <c r="CV1157" s="8"/>
      <c r="CW1157" s="8"/>
      <c r="CX1157" s="8"/>
      <c r="CY1157" s="8"/>
      <c r="CZ1157" s="8"/>
      <c r="DA1157" s="8"/>
      <c r="DB1157" s="8"/>
      <c r="DC1157" s="8"/>
      <c r="DD1157" s="8"/>
      <c r="DE1157" s="8"/>
      <c r="DF1157" s="8"/>
      <c r="DG1157" s="8"/>
      <c r="DH1157" s="8"/>
      <c r="DI1157" s="8"/>
      <c r="DJ1157" s="8"/>
      <c r="DK1157" s="8"/>
      <c r="DL1157" s="8"/>
      <c r="DM1157" s="8"/>
      <c r="DN1157" s="8"/>
      <c r="DO1157" s="8"/>
      <c r="DP1157" s="8"/>
      <c r="DQ1157" s="8"/>
      <c r="DR1157" s="8"/>
      <c r="DS1157" s="8"/>
      <c r="DT1157" s="8"/>
      <c r="DU1157" s="8"/>
      <c r="DV1157" s="8"/>
      <c r="DW1157" s="8"/>
      <c r="DX1157" s="8"/>
      <c r="DY1157" s="8"/>
      <c r="DZ1157" s="8"/>
      <c r="EA1157" s="8"/>
      <c r="EB1157" s="8"/>
      <c r="EC1157" s="8"/>
      <c r="ED1157" s="8"/>
      <c r="EE1157" s="8"/>
      <c r="EF1157" s="8"/>
      <c r="EG1157" s="8"/>
      <c r="EH1157" s="8"/>
      <c r="EI1157" s="8"/>
      <c r="EJ1157" s="8"/>
      <c r="EK1157" s="8"/>
      <c r="EL1157" s="8"/>
      <c r="EM1157" s="8"/>
      <c r="EN1157" s="8"/>
      <c r="EO1157" s="8"/>
      <c r="EP1157" s="8"/>
      <c r="EQ1157" s="8"/>
      <c r="ER1157" s="8"/>
      <c r="ES1157" s="8"/>
      <c r="ET1157" s="8"/>
      <c r="EU1157" s="8"/>
      <c r="EV1157" s="8"/>
      <c r="EW1157" s="8"/>
      <c r="EX1157" s="8"/>
      <c r="EY1157" s="8"/>
      <c r="EZ1157" s="8"/>
      <c r="FA1157" s="8"/>
      <c r="FB1157" s="8"/>
      <c r="FC1157" s="8"/>
      <c r="FD1157" s="8"/>
      <c r="FE1157" s="8"/>
      <c r="FF1157" s="8"/>
      <c r="FG1157" s="8"/>
      <c r="FH1157" s="8"/>
      <c r="FI1157" s="8"/>
      <c r="FJ1157" s="8"/>
    </row>
    <row r="1158" spans="1:166" x14ac:dyDescent="0.25">
      <c r="A1158" t="s">
        <v>158</v>
      </c>
      <c r="C1158" s="6">
        <v>40245</v>
      </c>
      <c r="D1158" s="5"/>
      <c r="E1158" s="6"/>
      <c r="G1158" s="5">
        <v>60</v>
      </c>
      <c r="H1158" t="s">
        <v>115</v>
      </c>
      <c r="I1158" s="7">
        <v>8.1</v>
      </c>
      <c r="J1158">
        <v>750</v>
      </c>
      <c r="K1158" s="5">
        <f t="shared" si="18"/>
        <v>164.6090534979424</v>
      </c>
      <c r="L1158" s="5"/>
      <c r="M1158" s="8"/>
      <c r="N1158" s="8"/>
      <c r="O1158" s="8"/>
      <c r="P1158" s="8"/>
      <c r="Q1158" s="5"/>
      <c r="R1158" s="5"/>
      <c r="S1158" s="5"/>
      <c r="T1158" s="5"/>
      <c r="U1158" s="5"/>
      <c r="V1158" s="5"/>
      <c r="W1158" s="5"/>
      <c r="X1158" s="8"/>
      <c r="Y1158" s="8"/>
      <c r="Z1158" s="8"/>
      <c r="AA1158" s="8"/>
      <c r="AB1158" s="8"/>
      <c r="AC1158" s="5"/>
      <c r="AD1158" s="8"/>
      <c r="AE1158" s="8"/>
      <c r="AF1158" s="8"/>
      <c r="AG1158" s="8"/>
      <c r="AH1158" s="8"/>
      <c r="AI1158" s="8"/>
      <c r="AJ1158" s="5"/>
      <c r="AK1158" s="8"/>
      <c r="AL1158" s="8"/>
      <c r="AM1158" s="8"/>
      <c r="AN1158" s="8"/>
      <c r="AO1158" s="8"/>
      <c r="AP1158" s="8"/>
      <c r="AQ1158" s="9"/>
      <c r="AR1158" s="8"/>
      <c r="AS1158" s="8"/>
      <c r="AT1158" s="8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8"/>
      <c r="BJ1158" s="5"/>
      <c r="BK1158" s="5"/>
      <c r="BL1158" s="5"/>
      <c r="BM1158" s="8"/>
      <c r="BN1158" s="8"/>
      <c r="BO1158" s="7"/>
      <c r="BP1158" s="5"/>
      <c r="BQ1158" s="5"/>
      <c r="BR1158" s="5"/>
      <c r="BS1158" s="5"/>
      <c r="BT1158" s="7"/>
      <c r="BU1158" s="7"/>
      <c r="BV1158" s="7"/>
      <c r="BW1158" s="7"/>
      <c r="BX1158" s="7"/>
      <c r="BY1158" s="7"/>
      <c r="BZ1158" s="7"/>
      <c r="CA1158" s="5"/>
      <c r="CB1158" s="5"/>
      <c r="CC1158" s="5"/>
      <c r="CD1158" s="5"/>
      <c r="CE1158" s="5"/>
      <c r="CF1158" s="5"/>
      <c r="CG1158" s="5"/>
      <c r="CH1158" s="5"/>
      <c r="CI1158" s="5"/>
      <c r="CJ1158" s="5"/>
      <c r="CK1158" s="8"/>
      <c r="CL1158" s="5"/>
      <c r="CM1158" s="5"/>
      <c r="CN1158" s="8"/>
      <c r="CO1158" s="5"/>
      <c r="CP1158" s="5"/>
      <c r="CQ1158" s="5"/>
      <c r="CR1158" s="8"/>
      <c r="CS1158" s="8"/>
      <c r="CT1158" s="8"/>
      <c r="CU1158" s="8"/>
      <c r="CV1158" s="8"/>
      <c r="CW1158" s="8"/>
      <c r="CX1158" s="8"/>
      <c r="CY1158" s="8"/>
      <c r="CZ1158" s="8"/>
      <c r="DA1158" s="8"/>
      <c r="DB1158" s="8"/>
      <c r="DC1158" s="8"/>
      <c r="DD1158" s="8"/>
      <c r="DE1158" s="8"/>
      <c r="DF1158" s="8"/>
      <c r="DG1158" s="8"/>
      <c r="DH1158" s="8"/>
      <c r="DI1158" s="8"/>
      <c r="DJ1158" s="8"/>
      <c r="DK1158" s="8"/>
      <c r="DL1158" s="8"/>
      <c r="DM1158" s="8"/>
      <c r="DN1158" s="8"/>
      <c r="DO1158" s="8"/>
      <c r="DP1158" s="8"/>
      <c r="DQ1158" s="8"/>
      <c r="DR1158" s="8"/>
      <c r="DS1158" s="8"/>
      <c r="DT1158" s="8"/>
      <c r="DU1158" s="8"/>
      <c r="DV1158" s="8"/>
      <c r="DW1158" s="8"/>
      <c r="DX1158" s="8"/>
      <c r="DY1158" s="8"/>
      <c r="DZ1158" s="8"/>
      <c r="EA1158" s="8"/>
      <c r="EB1158" s="8"/>
      <c r="EC1158" s="8"/>
      <c r="ED1158" s="8"/>
      <c r="EE1158" s="8"/>
      <c r="EF1158" s="8"/>
      <c r="EG1158" s="8"/>
      <c r="EH1158" s="8"/>
      <c r="EI1158" s="8"/>
      <c r="EJ1158" s="8"/>
      <c r="EK1158" s="8"/>
      <c r="EL1158" s="8"/>
      <c r="EM1158" s="8"/>
      <c r="EN1158" s="8"/>
      <c r="EO1158" s="8"/>
      <c r="EP1158" s="8"/>
      <c r="EQ1158" s="8"/>
      <c r="ER1158" s="8"/>
      <c r="ES1158" s="8"/>
      <c r="ET1158" s="8"/>
      <c r="EU1158" s="8"/>
      <c r="EV1158" s="8"/>
      <c r="EW1158" s="8"/>
      <c r="EX1158" s="8"/>
      <c r="EY1158" s="8"/>
      <c r="EZ1158" s="8"/>
      <c r="FA1158" s="8"/>
      <c r="FB1158" s="8"/>
      <c r="FC1158" s="8"/>
      <c r="FD1158" s="8"/>
      <c r="FE1158" s="8"/>
      <c r="FF1158" s="8"/>
      <c r="FG1158" s="8"/>
      <c r="FH1158" s="8"/>
      <c r="FI1158" s="8"/>
      <c r="FJ1158" s="8"/>
    </row>
    <row r="1159" spans="1:166" x14ac:dyDescent="0.25">
      <c r="A1159" t="s">
        <v>158</v>
      </c>
      <c r="C1159" s="6">
        <v>40248</v>
      </c>
      <c r="D1159" s="5"/>
      <c r="E1159" s="6"/>
      <c r="F1159" s="14"/>
      <c r="G1159" s="5">
        <v>63</v>
      </c>
      <c r="H1159" t="s">
        <v>115</v>
      </c>
      <c r="I1159" s="7">
        <v>8.1</v>
      </c>
      <c r="J1159">
        <v>750</v>
      </c>
      <c r="K1159" s="5">
        <f t="shared" si="18"/>
        <v>164.6090534979424</v>
      </c>
      <c r="L1159" s="5"/>
      <c r="M1159" s="8"/>
      <c r="N1159" s="8"/>
      <c r="O1159" s="8"/>
      <c r="P1159" s="8"/>
      <c r="Q1159" s="5"/>
      <c r="R1159" s="5"/>
      <c r="S1159" s="5"/>
      <c r="T1159" s="5"/>
      <c r="U1159" s="5"/>
      <c r="V1159" s="5"/>
      <c r="W1159" s="5"/>
      <c r="X1159" s="8"/>
      <c r="Y1159" s="8"/>
      <c r="Z1159" s="8"/>
      <c r="AA1159" s="8"/>
      <c r="AB1159" s="8"/>
      <c r="AC1159" s="5">
        <v>218.0688456814633</v>
      </c>
      <c r="AD1159" s="8"/>
      <c r="AE1159" s="8"/>
      <c r="AF1159" s="8"/>
      <c r="AG1159" s="8"/>
      <c r="AH1159" s="8"/>
      <c r="AI1159" s="8"/>
      <c r="AJ1159" s="5">
        <v>183.22561287714126</v>
      </c>
      <c r="AK1159" s="8">
        <v>2.7312110216524492</v>
      </c>
      <c r="AL1159" s="8"/>
      <c r="AM1159" s="8"/>
      <c r="AN1159" s="8"/>
      <c r="AO1159" s="8"/>
      <c r="AP1159" s="8"/>
      <c r="AQ1159" s="9">
        <f>AK1159/AJ1159</f>
        <v>1.4906273084668655E-2</v>
      </c>
      <c r="AR1159" s="8"/>
      <c r="AS1159" s="8"/>
      <c r="AT1159" s="8"/>
      <c r="AU1159" s="5">
        <v>14.733186468471223</v>
      </c>
      <c r="AV1159" s="5"/>
      <c r="AW1159" s="5"/>
      <c r="AX1159" s="5"/>
      <c r="AY1159" s="5">
        <v>14.550414005608602</v>
      </c>
      <c r="AZ1159" s="5"/>
      <c r="BA1159" s="5"/>
      <c r="BB1159" s="5"/>
      <c r="BC1159" s="5"/>
      <c r="BD1159" s="5"/>
      <c r="BE1159" s="5"/>
      <c r="BF1159" s="5">
        <v>0</v>
      </c>
      <c r="BG1159" s="5">
        <v>0</v>
      </c>
      <c r="BH1159" s="5">
        <v>29.283600474079822</v>
      </c>
      <c r="BI1159" s="8"/>
      <c r="BJ1159" s="5"/>
      <c r="BK1159" s="5">
        <f>AC1159+AJ1159+BH1159</f>
        <v>430.57805903268439</v>
      </c>
      <c r="BL1159" s="5"/>
      <c r="BM1159" s="8">
        <f>BH1159/BK1159</f>
        <v>6.8009969063140205E-2</v>
      </c>
      <c r="BN1159" s="8"/>
      <c r="BO1159" s="7"/>
      <c r="BP1159" s="5"/>
      <c r="BQ1159" s="5"/>
      <c r="BR1159" s="5"/>
      <c r="BS1159" s="5"/>
      <c r="BT1159" s="7"/>
      <c r="BU1159" s="7"/>
      <c r="BV1159" s="7"/>
      <c r="BW1159" s="7"/>
      <c r="BX1159" s="8">
        <f>AC1159/BK1159</f>
        <v>0.5064560097915024</v>
      </c>
      <c r="BY1159" s="8">
        <f>AJ1159/BK1159</f>
        <v>0.42553402114535738</v>
      </c>
      <c r="BZ1159" s="8">
        <f>BH1159/BK1159</f>
        <v>6.8009969063140205E-2</v>
      </c>
      <c r="CA1159" s="5">
        <v>219.72266808742029</v>
      </c>
      <c r="CB1159" s="5">
        <v>176.62258510488545</v>
      </c>
      <c r="CC1159" s="5">
        <v>43.100082982534836</v>
      </c>
      <c r="CD1159" s="5">
        <v>0</v>
      </c>
      <c r="CE1159" s="5"/>
      <c r="CF1159" s="5"/>
      <c r="CG1159" s="5"/>
      <c r="CH1159" s="5"/>
      <c r="CI1159" s="5">
        <v>0</v>
      </c>
      <c r="CJ1159" s="5"/>
      <c r="CK1159" s="8"/>
      <c r="CL1159" s="5"/>
      <c r="CM1159" s="5"/>
      <c r="CN1159" s="8"/>
      <c r="CO1159" s="5"/>
      <c r="CP1159" s="5"/>
      <c r="CQ1159" s="5"/>
      <c r="CR1159" s="8"/>
      <c r="CS1159" s="8"/>
      <c r="CT1159" s="8"/>
      <c r="CU1159" s="8"/>
      <c r="CV1159" s="8"/>
      <c r="CW1159" s="8"/>
      <c r="CX1159" s="8"/>
      <c r="CY1159" s="8"/>
      <c r="CZ1159" s="8"/>
      <c r="DA1159" s="8"/>
      <c r="DB1159" s="8"/>
      <c r="DC1159" s="8"/>
      <c r="DD1159" s="8"/>
      <c r="DE1159" s="8"/>
      <c r="DF1159" s="8"/>
      <c r="DG1159" s="8"/>
      <c r="DH1159" s="8"/>
      <c r="DI1159" s="8"/>
      <c r="DJ1159" s="8"/>
      <c r="DK1159" s="8"/>
      <c r="DL1159" s="8"/>
      <c r="DM1159" s="8"/>
      <c r="DN1159" s="8"/>
      <c r="DO1159" s="8"/>
      <c r="DP1159" s="8"/>
      <c r="DQ1159" s="8"/>
      <c r="DR1159" s="8"/>
      <c r="DS1159" s="8"/>
      <c r="DT1159" s="8"/>
      <c r="DU1159" s="8"/>
      <c r="DV1159" s="8"/>
      <c r="DW1159" s="8"/>
      <c r="DX1159" s="8"/>
      <c r="DY1159" s="8"/>
      <c r="DZ1159" s="8"/>
      <c r="EA1159" s="8"/>
      <c r="EB1159" s="8"/>
      <c r="EC1159" s="8"/>
      <c r="ED1159" s="8"/>
      <c r="EE1159" s="8"/>
      <c r="EF1159" s="8"/>
      <c r="EG1159" s="8"/>
      <c r="EH1159" s="8"/>
      <c r="EI1159" s="8"/>
      <c r="EJ1159" s="8"/>
      <c r="EK1159" s="8"/>
      <c r="EL1159" s="8"/>
      <c r="EM1159" s="8"/>
      <c r="EN1159" s="8"/>
      <c r="EO1159" s="8"/>
      <c r="EP1159" s="8"/>
      <c r="EQ1159" s="8"/>
      <c r="ER1159" s="8"/>
      <c r="ES1159" s="8"/>
      <c r="ET1159" s="8"/>
      <c r="EU1159" s="8"/>
      <c r="EV1159" s="8"/>
      <c r="EW1159" s="8"/>
      <c r="EX1159" s="8"/>
      <c r="EY1159" s="8"/>
      <c r="EZ1159" s="8"/>
      <c r="FA1159" s="8"/>
      <c r="FB1159" s="8"/>
      <c r="FC1159" s="8"/>
      <c r="FD1159" s="8"/>
      <c r="FE1159" s="8"/>
      <c r="FF1159" s="8"/>
      <c r="FG1159" s="8"/>
      <c r="FH1159" s="8"/>
      <c r="FI1159" s="8"/>
      <c r="FJ1159" s="8"/>
    </row>
    <row r="1160" spans="1:166" x14ac:dyDescent="0.25">
      <c r="A1160" t="s">
        <v>158</v>
      </c>
      <c r="C1160" s="6">
        <v>40252</v>
      </c>
      <c r="D1160" s="5"/>
      <c r="E1160" s="6"/>
      <c r="G1160" s="5">
        <v>67</v>
      </c>
      <c r="H1160" t="s">
        <v>115</v>
      </c>
      <c r="I1160" s="7">
        <v>8.1</v>
      </c>
      <c r="J1160">
        <v>750</v>
      </c>
      <c r="K1160" s="5">
        <f t="shared" si="18"/>
        <v>164.6090534979424</v>
      </c>
      <c r="L1160" s="5"/>
      <c r="M1160" s="8"/>
      <c r="N1160" s="7">
        <v>21.05</v>
      </c>
      <c r="O1160" s="7"/>
      <c r="P1160" s="7"/>
      <c r="Q1160" s="5"/>
      <c r="R1160" s="5"/>
      <c r="S1160" s="5"/>
      <c r="T1160" s="5"/>
      <c r="U1160" s="5"/>
      <c r="V1160" s="5"/>
      <c r="W1160" s="5"/>
      <c r="X1160" s="8"/>
      <c r="Y1160" s="8"/>
      <c r="Z1160" s="8"/>
      <c r="AA1160" s="8"/>
      <c r="AB1160" s="8"/>
      <c r="AC1160" s="5"/>
      <c r="AD1160" s="8"/>
      <c r="AE1160" s="8"/>
      <c r="AF1160" s="8"/>
      <c r="AG1160" s="8"/>
      <c r="AH1160" s="8"/>
      <c r="AI1160" s="8"/>
      <c r="AJ1160" s="5"/>
      <c r="AK1160" s="8"/>
      <c r="AL1160" s="8"/>
      <c r="AM1160" s="8"/>
      <c r="AN1160" s="8"/>
      <c r="AO1160" s="8"/>
      <c r="AP1160" s="8"/>
      <c r="AQ1160" s="9"/>
      <c r="AR1160" s="8"/>
      <c r="AS1160" s="8"/>
      <c r="AT1160" s="8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8"/>
      <c r="BJ1160" s="5"/>
      <c r="BK1160" s="5"/>
      <c r="BL1160" s="5"/>
      <c r="BM1160" s="8"/>
      <c r="BN1160" s="8"/>
      <c r="BO1160" s="7"/>
      <c r="BP1160" s="5"/>
      <c r="BQ1160" s="5"/>
      <c r="BR1160" s="5"/>
      <c r="BS1160" s="5"/>
      <c r="BT1160" s="7"/>
      <c r="BU1160" s="7"/>
      <c r="BV1160" s="7"/>
      <c r="BW1160" s="7"/>
      <c r="BX1160" s="7"/>
      <c r="BY1160" s="7"/>
      <c r="BZ1160" s="7"/>
      <c r="CA1160" s="5"/>
      <c r="CB1160" s="5"/>
      <c r="CC1160" s="5"/>
      <c r="CD1160" s="5"/>
      <c r="CE1160" s="5"/>
      <c r="CF1160" s="5"/>
      <c r="CG1160" s="5"/>
      <c r="CH1160" s="5"/>
      <c r="CI1160" s="5"/>
      <c r="CJ1160" s="5"/>
      <c r="CK1160" s="8"/>
      <c r="CL1160" s="5"/>
      <c r="CM1160" s="5"/>
      <c r="CN1160" s="8"/>
      <c r="CO1160" s="5"/>
      <c r="CP1160" s="5"/>
      <c r="CQ1160" s="5"/>
      <c r="CR1160" s="8"/>
      <c r="CS1160" s="8"/>
      <c r="CT1160" s="8"/>
      <c r="CU1160" s="8"/>
      <c r="CV1160" s="8"/>
      <c r="CW1160" s="8"/>
      <c r="CX1160" s="8"/>
      <c r="CY1160" s="8"/>
      <c r="CZ1160" s="8"/>
      <c r="DA1160" s="8"/>
      <c r="DB1160" s="8"/>
      <c r="DC1160" s="8"/>
      <c r="DD1160" s="8"/>
      <c r="DE1160" s="8"/>
      <c r="DF1160" s="8"/>
      <c r="DG1160" s="8"/>
      <c r="DH1160" s="8"/>
      <c r="DI1160" s="8"/>
      <c r="DJ1160" s="8"/>
      <c r="DK1160" s="8"/>
      <c r="DL1160" s="8"/>
      <c r="DM1160" s="8"/>
      <c r="DN1160" s="8"/>
      <c r="DO1160" s="8"/>
      <c r="DP1160" s="8"/>
      <c r="DQ1160" s="8"/>
      <c r="DR1160" s="8"/>
      <c r="DS1160" s="8"/>
      <c r="DT1160" s="8"/>
      <c r="DU1160" s="8"/>
      <c r="DV1160" s="8"/>
      <c r="DW1160" s="8"/>
      <c r="DX1160" s="8"/>
      <c r="DY1160" s="8"/>
      <c r="DZ1160" s="8"/>
      <c r="EA1160" s="8"/>
      <c r="EB1160" s="8"/>
      <c r="EC1160" s="8"/>
      <c r="ED1160" s="8"/>
      <c r="EE1160" s="8"/>
      <c r="EF1160" s="8"/>
      <c r="EG1160" s="8"/>
      <c r="EH1160" s="8"/>
      <c r="EI1160" s="8"/>
      <c r="EJ1160" s="8"/>
      <c r="EK1160" s="8"/>
      <c r="EL1160" s="8"/>
      <c r="EM1160" s="8"/>
      <c r="EN1160" s="8"/>
      <c r="EO1160" s="8"/>
      <c r="EP1160" s="8"/>
      <c r="EQ1160" s="8"/>
      <c r="ER1160" s="8"/>
      <c r="ES1160" s="8"/>
      <c r="ET1160" s="8"/>
      <c r="EU1160" s="8"/>
      <c r="EV1160" s="8"/>
      <c r="EW1160" s="8"/>
      <c r="EX1160" s="8"/>
      <c r="EY1160" s="8"/>
      <c r="EZ1160" s="8"/>
      <c r="FA1160" s="8"/>
      <c r="FB1160" s="8"/>
      <c r="FC1160" s="8"/>
      <c r="FD1160" s="8"/>
      <c r="FE1160" s="8"/>
      <c r="FF1160" s="8"/>
      <c r="FG1160" s="8"/>
      <c r="FH1160" s="8"/>
      <c r="FI1160" s="8"/>
      <c r="FJ1160" s="8"/>
    </row>
    <row r="1161" spans="1:166" x14ac:dyDescent="0.25">
      <c r="A1161" t="s">
        <v>158</v>
      </c>
      <c r="C1161" s="6">
        <v>40259</v>
      </c>
      <c r="D1161" s="5"/>
      <c r="E1161" s="6"/>
      <c r="G1161" s="5">
        <v>74</v>
      </c>
      <c r="H1161" t="s">
        <v>115</v>
      </c>
      <c r="I1161" s="7">
        <v>8.1</v>
      </c>
      <c r="J1161">
        <v>750</v>
      </c>
      <c r="K1161" s="5">
        <f t="shared" si="18"/>
        <v>164.6090534979424</v>
      </c>
      <c r="L1161" s="5"/>
      <c r="M1161" s="8"/>
      <c r="N1161" s="7">
        <v>21.05</v>
      </c>
      <c r="O1161" s="7"/>
      <c r="P1161" s="7"/>
      <c r="Q1161" s="5"/>
      <c r="R1161" s="5"/>
      <c r="S1161" s="5"/>
      <c r="T1161" s="5"/>
      <c r="U1161" s="5"/>
      <c r="V1161" s="5"/>
      <c r="W1161" s="5"/>
      <c r="X1161" s="8"/>
      <c r="Y1161" s="8"/>
      <c r="Z1161" s="8"/>
      <c r="AA1161" s="8"/>
      <c r="AB1161" s="8"/>
      <c r="AC1161" s="5"/>
      <c r="AD1161" s="8"/>
      <c r="AE1161" s="8"/>
      <c r="AF1161" s="8"/>
      <c r="AG1161" s="8"/>
      <c r="AH1161" s="8"/>
      <c r="AI1161" s="8"/>
      <c r="AJ1161" s="5"/>
      <c r="AK1161" s="8"/>
      <c r="AL1161" s="8"/>
      <c r="AM1161" s="8"/>
      <c r="AN1161" s="8"/>
      <c r="AO1161" s="8"/>
      <c r="AP1161" s="8"/>
      <c r="AQ1161" s="9"/>
      <c r="AR1161" s="8"/>
      <c r="AS1161" s="8"/>
      <c r="AT1161" s="8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8"/>
      <c r="BJ1161" s="5"/>
      <c r="BK1161" s="5"/>
      <c r="BL1161" s="5"/>
      <c r="BM1161" s="8"/>
      <c r="BN1161" s="8"/>
      <c r="BO1161" s="7"/>
      <c r="BP1161" s="5"/>
      <c r="BQ1161" s="5"/>
      <c r="BR1161" s="5"/>
      <c r="BS1161" s="5"/>
      <c r="BT1161" s="7"/>
      <c r="BU1161" s="7"/>
      <c r="BV1161" s="7"/>
      <c r="BW1161" s="7"/>
      <c r="BX1161" s="7"/>
      <c r="BY1161" s="7"/>
      <c r="BZ1161" s="7"/>
      <c r="CA1161" s="5"/>
      <c r="CB1161" s="5"/>
      <c r="CC1161" s="5"/>
      <c r="CD1161" s="5"/>
      <c r="CE1161" s="5"/>
      <c r="CF1161" s="5"/>
      <c r="CG1161" s="5"/>
      <c r="CH1161" s="5"/>
      <c r="CI1161" s="5"/>
      <c r="CJ1161" s="5"/>
      <c r="CK1161" s="8"/>
      <c r="CL1161" s="5"/>
      <c r="CM1161" s="5"/>
      <c r="CN1161" s="8"/>
      <c r="CO1161" s="5"/>
      <c r="CP1161" s="5"/>
      <c r="CQ1161" s="5"/>
      <c r="CR1161" s="8"/>
      <c r="CS1161" s="8"/>
      <c r="CT1161" s="8"/>
      <c r="CU1161" s="8"/>
      <c r="CV1161" s="8"/>
      <c r="CW1161" s="8"/>
      <c r="CX1161" s="8"/>
      <c r="CY1161" s="8"/>
      <c r="CZ1161" s="8"/>
      <c r="DA1161" s="8"/>
      <c r="DB1161" s="8"/>
      <c r="DC1161" s="8"/>
      <c r="DD1161" s="8"/>
      <c r="DE1161" s="8"/>
      <c r="DF1161" s="8"/>
      <c r="DG1161" s="8"/>
      <c r="DH1161" s="8"/>
      <c r="DI1161" s="8"/>
      <c r="DJ1161" s="8"/>
      <c r="DK1161" s="8"/>
      <c r="DL1161" s="8"/>
      <c r="DM1161" s="8"/>
      <c r="DN1161" s="8"/>
      <c r="DO1161" s="8"/>
      <c r="DP1161" s="8"/>
      <c r="DQ1161" s="8"/>
      <c r="DR1161" s="8"/>
      <c r="DS1161" s="8"/>
      <c r="DT1161" s="8"/>
      <c r="DU1161" s="8"/>
      <c r="DV1161" s="8"/>
      <c r="DW1161" s="8"/>
      <c r="DX1161" s="8"/>
      <c r="DY1161" s="8"/>
      <c r="DZ1161" s="8"/>
      <c r="EA1161" s="8"/>
      <c r="EB1161" s="8"/>
      <c r="EC1161" s="8"/>
      <c r="ED1161" s="8"/>
      <c r="EE1161" s="8"/>
      <c r="EF1161" s="8"/>
      <c r="EG1161" s="8"/>
      <c r="EH1161" s="8"/>
      <c r="EI1161" s="8"/>
      <c r="EJ1161" s="8"/>
      <c r="EK1161" s="8"/>
      <c r="EL1161" s="8"/>
      <c r="EM1161" s="8"/>
      <c r="EN1161" s="8"/>
      <c r="EO1161" s="8"/>
      <c r="EP1161" s="8"/>
      <c r="EQ1161" s="8"/>
      <c r="ER1161" s="8"/>
      <c r="ES1161" s="8"/>
      <c r="ET1161" s="8"/>
      <c r="EU1161" s="8"/>
      <c r="EV1161" s="8"/>
      <c r="EW1161" s="8"/>
      <c r="EX1161" s="8"/>
      <c r="EY1161" s="8"/>
      <c r="EZ1161" s="8"/>
      <c r="FA1161" s="8"/>
      <c r="FB1161" s="8"/>
      <c r="FC1161" s="8"/>
      <c r="FD1161" s="8"/>
      <c r="FE1161" s="8"/>
      <c r="FF1161" s="8"/>
      <c r="FG1161" s="8"/>
      <c r="FH1161" s="8"/>
      <c r="FI1161" s="8"/>
      <c r="FJ1161" s="8"/>
    </row>
    <row r="1162" spans="1:166" x14ac:dyDescent="0.25">
      <c r="A1162" t="s">
        <v>158</v>
      </c>
      <c r="C1162" s="6">
        <v>40266</v>
      </c>
      <c r="D1162" s="5"/>
      <c r="E1162" s="6"/>
      <c r="G1162" s="5">
        <v>81</v>
      </c>
      <c r="H1162" t="s">
        <v>115</v>
      </c>
      <c r="I1162" s="7">
        <v>8.1</v>
      </c>
      <c r="J1162">
        <v>750</v>
      </c>
      <c r="K1162" s="5">
        <f t="shared" si="18"/>
        <v>164.6090534979424</v>
      </c>
      <c r="L1162" s="5"/>
      <c r="M1162" s="8"/>
      <c r="N1162" s="7">
        <v>21.65</v>
      </c>
      <c r="O1162" s="7"/>
      <c r="P1162" s="7"/>
      <c r="Q1162" s="5"/>
      <c r="R1162" s="5"/>
      <c r="S1162" s="5"/>
      <c r="T1162" s="5"/>
      <c r="U1162" s="5"/>
      <c r="V1162" s="5"/>
      <c r="W1162" s="5"/>
      <c r="X1162" s="8"/>
      <c r="Y1162" s="8"/>
      <c r="Z1162" s="8"/>
      <c r="AA1162" s="8"/>
      <c r="AB1162" s="8"/>
      <c r="AC1162" s="5"/>
      <c r="AD1162" s="8"/>
      <c r="AE1162" s="8"/>
      <c r="AF1162" s="8"/>
      <c r="AG1162" s="8"/>
      <c r="AH1162" s="8"/>
      <c r="AI1162" s="8"/>
      <c r="AJ1162" s="5"/>
      <c r="AK1162" s="8"/>
      <c r="AL1162" s="8"/>
      <c r="AM1162" s="8"/>
      <c r="AN1162" s="8"/>
      <c r="AO1162" s="8"/>
      <c r="AP1162" s="8"/>
      <c r="AQ1162" s="9"/>
      <c r="AR1162" s="8"/>
      <c r="AS1162" s="8"/>
      <c r="AT1162" s="8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8"/>
      <c r="BJ1162" s="5"/>
      <c r="BK1162" s="5"/>
      <c r="BL1162" s="5"/>
      <c r="BM1162" s="8"/>
      <c r="BN1162" s="8"/>
      <c r="BO1162" s="7"/>
      <c r="BP1162" s="5"/>
      <c r="BQ1162" s="5"/>
      <c r="BR1162" s="5"/>
      <c r="BS1162" s="5"/>
      <c r="BT1162" s="7"/>
      <c r="BU1162" s="7"/>
      <c r="BV1162" s="7"/>
      <c r="BW1162" s="7"/>
      <c r="BX1162" s="7"/>
      <c r="BY1162" s="7"/>
      <c r="BZ1162" s="7"/>
      <c r="CA1162" s="5"/>
      <c r="CB1162" s="5"/>
      <c r="CC1162" s="5"/>
      <c r="CD1162" s="5"/>
      <c r="CE1162" s="5"/>
      <c r="CF1162" s="5"/>
      <c r="CG1162" s="5"/>
      <c r="CH1162" s="5"/>
      <c r="CI1162" s="5"/>
      <c r="CJ1162" s="5"/>
      <c r="CK1162" s="8"/>
      <c r="CL1162" s="5"/>
      <c r="CM1162" s="5"/>
      <c r="CN1162" s="8"/>
      <c r="CO1162" s="5"/>
      <c r="CP1162" s="5"/>
      <c r="CQ1162" s="5"/>
      <c r="CR1162" s="8"/>
      <c r="CS1162" s="8"/>
      <c r="CT1162" s="8"/>
      <c r="CU1162" s="8"/>
      <c r="CV1162" s="8"/>
      <c r="CW1162" s="8"/>
      <c r="CX1162" s="8"/>
      <c r="CY1162" s="8"/>
      <c r="CZ1162" s="8"/>
      <c r="DA1162" s="8"/>
      <c r="DB1162" s="8"/>
      <c r="DC1162" s="8"/>
      <c r="DD1162" s="8"/>
      <c r="DE1162" s="8"/>
      <c r="DF1162" s="8"/>
      <c r="DG1162" s="8"/>
      <c r="DH1162" s="8"/>
      <c r="DI1162" s="8"/>
      <c r="DJ1162" s="8"/>
      <c r="DK1162" s="8"/>
      <c r="DL1162" s="8"/>
      <c r="DM1162" s="8"/>
      <c r="DN1162" s="8"/>
      <c r="DO1162" s="8"/>
      <c r="DP1162" s="8"/>
      <c r="DQ1162" s="8"/>
      <c r="DR1162" s="8"/>
      <c r="DS1162" s="8"/>
      <c r="DT1162" s="8"/>
      <c r="DU1162" s="8"/>
      <c r="DV1162" s="8"/>
      <c r="DW1162" s="8"/>
      <c r="DX1162" s="8"/>
      <c r="DY1162" s="8"/>
      <c r="DZ1162" s="8"/>
      <c r="EA1162" s="8"/>
      <c r="EB1162" s="8"/>
      <c r="EC1162" s="8"/>
      <c r="ED1162" s="8"/>
      <c r="EE1162" s="8"/>
      <c r="EF1162" s="8"/>
      <c r="EG1162" s="8"/>
      <c r="EH1162" s="8"/>
      <c r="EI1162" s="8"/>
      <c r="EJ1162" s="8"/>
      <c r="EK1162" s="8"/>
      <c r="EL1162" s="8"/>
      <c r="EM1162" s="8"/>
      <c r="EN1162" s="8"/>
      <c r="EO1162" s="8"/>
      <c r="EP1162" s="8"/>
      <c r="EQ1162" s="8"/>
      <c r="ER1162" s="8"/>
      <c r="ES1162" s="8"/>
      <c r="ET1162" s="8"/>
      <c r="EU1162" s="8"/>
      <c r="EV1162" s="8"/>
      <c r="EW1162" s="8"/>
      <c r="EX1162" s="8"/>
      <c r="EY1162" s="8"/>
      <c r="EZ1162" s="8"/>
      <c r="FA1162" s="8"/>
      <c r="FB1162" s="8"/>
      <c r="FC1162" s="8"/>
      <c r="FD1162" s="8"/>
      <c r="FE1162" s="8"/>
      <c r="FF1162" s="8"/>
      <c r="FG1162" s="8"/>
      <c r="FH1162" s="8"/>
      <c r="FI1162" s="8"/>
      <c r="FJ1162" s="8"/>
    </row>
    <row r="1163" spans="1:166" x14ac:dyDescent="0.25">
      <c r="A1163" t="s">
        <v>158</v>
      </c>
      <c r="C1163" s="6">
        <v>40267</v>
      </c>
      <c r="D1163" s="5"/>
      <c r="E1163" s="6"/>
      <c r="F1163" s="14"/>
      <c r="G1163" s="5">
        <v>82</v>
      </c>
      <c r="H1163" t="s">
        <v>115</v>
      </c>
      <c r="I1163" s="7">
        <v>8.1</v>
      </c>
      <c r="J1163">
        <v>750</v>
      </c>
      <c r="K1163" s="5">
        <f t="shared" si="18"/>
        <v>164.6090534979424</v>
      </c>
      <c r="L1163" s="5"/>
      <c r="M1163" s="8"/>
      <c r="N1163" s="8"/>
      <c r="O1163" s="8"/>
      <c r="P1163" s="8"/>
      <c r="Q1163" s="5"/>
      <c r="R1163" s="5"/>
      <c r="S1163" s="5"/>
      <c r="T1163" s="5"/>
      <c r="U1163" s="5"/>
      <c r="V1163" s="5"/>
      <c r="W1163" s="5"/>
      <c r="X1163" s="8"/>
      <c r="Y1163" s="8"/>
      <c r="Z1163" s="8"/>
      <c r="AA1163" s="8"/>
      <c r="AB1163" s="8"/>
      <c r="AC1163" s="5">
        <v>328.56100881323789</v>
      </c>
      <c r="AD1163" s="8"/>
      <c r="AE1163" s="8"/>
      <c r="AF1163" s="8"/>
      <c r="AG1163" s="8"/>
      <c r="AH1163" s="8"/>
      <c r="AI1163" s="8"/>
      <c r="AJ1163" s="5">
        <v>224.57549333305343</v>
      </c>
      <c r="AK1163" s="8">
        <v>3.4586553019707891</v>
      </c>
      <c r="AL1163" s="8"/>
      <c r="AM1163" s="8"/>
      <c r="AN1163" s="8"/>
      <c r="AO1163" s="8"/>
      <c r="AP1163" s="8"/>
      <c r="AQ1163" s="9">
        <f>AK1163/AJ1163</f>
        <v>1.5400858084018457E-2</v>
      </c>
      <c r="AR1163" s="8"/>
      <c r="AS1163" s="8"/>
      <c r="AT1163" s="8"/>
      <c r="AU1163" s="5">
        <v>10.303991331537988</v>
      </c>
      <c r="AV1163" s="5"/>
      <c r="AW1163" s="5"/>
      <c r="AX1163" s="5"/>
      <c r="AY1163" s="5">
        <v>176.09605703180185</v>
      </c>
      <c r="AZ1163" s="5"/>
      <c r="BA1163" s="5"/>
      <c r="BB1163" s="5"/>
      <c r="BC1163" s="5"/>
      <c r="BD1163" s="5"/>
      <c r="BE1163" s="5"/>
      <c r="BF1163" s="5">
        <v>0</v>
      </c>
      <c r="BG1163" s="5">
        <v>0</v>
      </c>
      <c r="BH1163" s="5">
        <v>186.40004836333983</v>
      </c>
      <c r="BI1163" s="8"/>
      <c r="BJ1163" s="5"/>
      <c r="BK1163" s="5">
        <f>AC1163+AJ1163+BH1163</f>
        <v>739.53655050963118</v>
      </c>
      <c r="BL1163" s="5"/>
      <c r="BM1163" s="8">
        <f>BH1163/BK1163</f>
        <v>0.25204981178399821</v>
      </c>
      <c r="BN1163" s="8"/>
      <c r="BO1163" s="7"/>
      <c r="BP1163" s="5"/>
      <c r="BQ1163" s="5"/>
      <c r="BR1163" s="5"/>
      <c r="BS1163" s="5"/>
      <c r="BT1163" s="7"/>
      <c r="BU1163" s="7"/>
      <c r="BV1163" s="7"/>
      <c r="BW1163" s="7"/>
      <c r="BX1163" s="8">
        <f>AC1163/BK1163</f>
        <v>0.44427960806916056</v>
      </c>
      <c r="BY1163" s="8">
        <f>AJ1163/BK1163</f>
        <v>0.30367058014684117</v>
      </c>
      <c r="BZ1163" s="8">
        <f>BH1163/BK1163</f>
        <v>0.25204981178399821</v>
      </c>
      <c r="CA1163" s="5">
        <v>171.31208344074363</v>
      </c>
      <c r="CB1163" s="5">
        <v>65.590638220321893</v>
      </c>
      <c r="CC1163" s="5">
        <v>105.72144522042174</v>
      </c>
      <c r="CD1163" s="5">
        <v>0</v>
      </c>
      <c r="CE1163" s="5"/>
      <c r="CF1163" s="5"/>
      <c r="CG1163" s="5"/>
      <c r="CH1163" s="5"/>
      <c r="CI1163" s="5">
        <v>0</v>
      </c>
      <c r="CJ1163" s="5"/>
      <c r="CK1163" s="8"/>
      <c r="CL1163" s="5"/>
      <c r="CM1163" s="5"/>
      <c r="CN1163" s="8"/>
      <c r="CO1163" s="5"/>
      <c r="CP1163" s="5"/>
      <c r="CQ1163" s="5"/>
      <c r="CR1163" s="8"/>
      <c r="CS1163" s="8"/>
      <c r="CT1163" s="8"/>
      <c r="CU1163" s="8"/>
      <c r="CV1163" s="8"/>
      <c r="CW1163" s="8"/>
      <c r="CX1163" s="8"/>
      <c r="CY1163" s="8"/>
      <c r="CZ1163" s="8"/>
      <c r="DA1163" s="8"/>
      <c r="DB1163" s="8"/>
      <c r="DC1163" s="8"/>
      <c r="DD1163" s="8"/>
      <c r="DE1163" s="8"/>
      <c r="DF1163" s="8"/>
      <c r="DG1163" s="8"/>
      <c r="DH1163" s="8"/>
      <c r="DI1163" s="8"/>
      <c r="DJ1163" s="8"/>
      <c r="DK1163" s="8"/>
      <c r="DL1163" s="8"/>
      <c r="DM1163" s="8"/>
      <c r="DN1163" s="8"/>
      <c r="DO1163" s="8"/>
      <c r="DP1163" s="8"/>
      <c r="DQ1163" s="8"/>
      <c r="DR1163" s="8"/>
      <c r="DS1163" s="8"/>
      <c r="DT1163" s="8"/>
      <c r="DU1163" s="8"/>
      <c r="DV1163" s="8"/>
      <c r="DW1163" s="8"/>
      <c r="DX1163" s="8"/>
      <c r="DY1163" s="8"/>
      <c r="DZ1163" s="8"/>
      <c r="EA1163" s="8"/>
      <c r="EB1163" s="8"/>
      <c r="EC1163" s="8"/>
      <c r="ED1163" s="8"/>
      <c r="EE1163" s="8"/>
      <c r="EF1163" s="8"/>
      <c r="EG1163" s="8"/>
      <c r="EH1163" s="8"/>
      <c r="EI1163" s="8"/>
      <c r="EJ1163" s="8"/>
      <c r="EK1163" s="8"/>
      <c r="EL1163" s="8"/>
      <c r="EM1163" s="8"/>
      <c r="EN1163" s="8"/>
      <c r="EO1163" s="8"/>
      <c r="EP1163" s="8"/>
      <c r="EQ1163" s="8"/>
      <c r="ER1163" s="8"/>
      <c r="ES1163" s="8"/>
      <c r="ET1163" s="8"/>
      <c r="EU1163" s="8"/>
      <c r="EV1163" s="8"/>
      <c r="EW1163" s="8"/>
      <c r="EX1163" s="8"/>
      <c r="EY1163" s="8"/>
      <c r="EZ1163" s="8"/>
      <c r="FA1163" s="8"/>
      <c r="FB1163" s="8"/>
      <c r="FC1163" s="8"/>
      <c r="FD1163" s="8"/>
      <c r="FE1163" s="8"/>
      <c r="FF1163" s="8"/>
      <c r="FG1163" s="8"/>
      <c r="FH1163" s="8"/>
      <c r="FI1163" s="8"/>
      <c r="FJ1163" s="8"/>
    </row>
    <row r="1164" spans="1:166" x14ac:dyDescent="0.25">
      <c r="A1164" t="s">
        <v>158</v>
      </c>
      <c r="C1164" s="6">
        <v>40276</v>
      </c>
      <c r="D1164" s="5"/>
      <c r="E1164" s="6"/>
      <c r="G1164" s="5">
        <v>91</v>
      </c>
      <c r="H1164" t="s">
        <v>115</v>
      </c>
      <c r="I1164" s="7">
        <v>8.1</v>
      </c>
      <c r="J1164">
        <v>750</v>
      </c>
      <c r="K1164" s="5">
        <f t="shared" si="18"/>
        <v>164.6090534979424</v>
      </c>
      <c r="L1164" s="5"/>
      <c r="M1164" s="8"/>
      <c r="N1164" s="7">
        <v>23.3</v>
      </c>
      <c r="O1164" s="7"/>
      <c r="P1164" s="7"/>
      <c r="Q1164" s="5"/>
      <c r="R1164" s="5"/>
      <c r="S1164" s="5"/>
      <c r="T1164" s="5"/>
      <c r="U1164" s="5"/>
      <c r="V1164" s="5"/>
      <c r="W1164" s="5"/>
      <c r="X1164" s="8"/>
      <c r="Y1164" s="8"/>
      <c r="Z1164" s="8"/>
      <c r="AA1164" s="8"/>
      <c r="AB1164" s="8"/>
      <c r="AC1164" s="5"/>
      <c r="AD1164" s="8"/>
      <c r="AE1164" s="8"/>
      <c r="AF1164" s="8"/>
      <c r="AG1164" s="8"/>
      <c r="AH1164" s="8"/>
      <c r="AI1164" s="8"/>
      <c r="AJ1164" s="5"/>
      <c r="AK1164" s="8"/>
      <c r="AL1164" s="8"/>
      <c r="AM1164" s="8"/>
      <c r="AN1164" s="8"/>
      <c r="AO1164" s="8"/>
      <c r="AP1164" s="8"/>
      <c r="AQ1164" s="9"/>
      <c r="AR1164" s="8"/>
      <c r="AS1164" s="8"/>
      <c r="AT1164" s="8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8"/>
      <c r="BJ1164" s="5"/>
      <c r="BK1164" s="5"/>
      <c r="BL1164" s="5"/>
      <c r="BM1164" s="8"/>
      <c r="BN1164" s="8"/>
      <c r="BO1164" s="7"/>
      <c r="BP1164" s="5"/>
      <c r="BQ1164" s="5"/>
      <c r="BR1164" s="5"/>
      <c r="BS1164" s="5"/>
      <c r="BT1164" s="7"/>
      <c r="BU1164" s="7"/>
      <c r="BV1164" s="7"/>
      <c r="BW1164" s="7"/>
      <c r="BX1164" s="7"/>
      <c r="BY1164" s="7"/>
      <c r="BZ1164" s="7"/>
      <c r="CA1164" s="5"/>
      <c r="CB1164" s="5"/>
      <c r="CC1164" s="5"/>
      <c r="CD1164" s="5"/>
      <c r="CE1164" s="5"/>
      <c r="CF1164" s="5"/>
      <c r="CG1164" s="5"/>
      <c r="CH1164" s="5"/>
      <c r="CI1164" s="5"/>
      <c r="CJ1164" s="5"/>
      <c r="CK1164" s="8"/>
      <c r="CL1164" s="5"/>
      <c r="CM1164" s="5"/>
      <c r="CN1164" s="8"/>
      <c r="CO1164" s="5"/>
      <c r="CP1164" s="5"/>
      <c r="CQ1164" s="5"/>
      <c r="CR1164" s="8"/>
      <c r="CS1164" s="8"/>
      <c r="CT1164" s="8"/>
      <c r="CU1164" s="8"/>
      <c r="CV1164" s="8"/>
      <c r="CW1164" s="8"/>
      <c r="CX1164" s="8"/>
      <c r="CY1164" s="8"/>
      <c r="CZ1164" s="8"/>
      <c r="DA1164" s="8"/>
      <c r="DB1164" s="8"/>
      <c r="DC1164" s="8"/>
      <c r="DD1164" s="8"/>
      <c r="DE1164" s="8"/>
      <c r="DF1164" s="8"/>
      <c r="DG1164" s="8"/>
      <c r="DH1164" s="8"/>
      <c r="DI1164" s="8"/>
      <c r="DJ1164" s="8"/>
      <c r="DK1164" s="8"/>
      <c r="DL1164" s="8"/>
      <c r="DM1164" s="8"/>
      <c r="DN1164" s="8"/>
      <c r="DO1164" s="8"/>
      <c r="DP1164" s="8"/>
      <c r="DQ1164" s="8"/>
      <c r="DR1164" s="8"/>
      <c r="DS1164" s="8"/>
      <c r="DT1164" s="8"/>
      <c r="DU1164" s="8"/>
      <c r="DV1164" s="8"/>
      <c r="DW1164" s="8"/>
      <c r="DX1164" s="8"/>
      <c r="DY1164" s="8"/>
      <c r="DZ1164" s="8"/>
      <c r="EA1164" s="8"/>
      <c r="EB1164" s="8"/>
      <c r="EC1164" s="8"/>
      <c r="ED1164" s="8"/>
      <c r="EE1164" s="8"/>
      <c r="EF1164" s="8"/>
      <c r="EG1164" s="8"/>
      <c r="EH1164" s="8"/>
      <c r="EI1164" s="8"/>
      <c r="EJ1164" s="8"/>
      <c r="EK1164" s="8"/>
      <c r="EL1164" s="8"/>
      <c r="EM1164" s="8"/>
      <c r="EN1164" s="8"/>
      <c r="EO1164" s="8"/>
      <c r="EP1164" s="8"/>
      <c r="EQ1164" s="8"/>
      <c r="ER1164" s="8"/>
      <c r="ES1164" s="8"/>
      <c r="ET1164" s="8"/>
      <c r="EU1164" s="8"/>
      <c r="EV1164" s="8"/>
      <c r="EW1164" s="8"/>
      <c r="EX1164" s="8"/>
      <c r="EY1164" s="8"/>
      <c r="EZ1164" s="8"/>
      <c r="FA1164" s="8"/>
      <c r="FB1164" s="8"/>
      <c r="FC1164" s="8"/>
      <c r="FD1164" s="8"/>
      <c r="FE1164" s="8"/>
      <c r="FF1164" s="8"/>
      <c r="FG1164" s="8"/>
      <c r="FH1164" s="8"/>
      <c r="FI1164" s="8"/>
      <c r="FJ1164" s="8"/>
    </row>
    <row r="1165" spans="1:166" x14ac:dyDescent="0.25">
      <c r="A1165" t="s">
        <v>158</v>
      </c>
      <c r="C1165" s="6">
        <v>40279</v>
      </c>
      <c r="D1165" s="5">
        <v>6</v>
      </c>
      <c r="E1165" s="6" t="s">
        <v>239</v>
      </c>
      <c r="F1165" t="s">
        <v>89</v>
      </c>
      <c r="G1165" s="5">
        <v>94</v>
      </c>
      <c r="H1165" t="s">
        <v>115</v>
      </c>
      <c r="I1165" s="7">
        <v>8.1</v>
      </c>
      <c r="J1165">
        <v>750</v>
      </c>
      <c r="K1165" s="5">
        <f t="shared" si="18"/>
        <v>164.6090534979424</v>
      </c>
      <c r="L1165" s="5"/>
      <c r="M1165" s="8"/>
      <c r="N1165" s="8"/>
      <c r="O1165" s="8"/>
      <c r="P1165" s="8"/>
      <c r="Q1165" s="5"/>
      <c r="R1165" s="5"/>
      <c r="S1165" s="5"/>
      <c r="T1165" s="5"/>
      <c r="U1165" s="5"/>
      <c r="V1165" s="5"/>
      <c r="W1165" s="5"/>
      <c r="X1165" s="8"/>
      <c r="Y1165" s="8"/>
      <c r="Z1165" s="8"/>
      <c r="AA1165" s="8"/>
      <c r="AB1165" s="8"/>
      <c r="AC1165" s="5"/>
      <c r="AD1165" s="8"/>
      <c r="AE1165" s="8"/>
      <c r="AF1165" s="8"/>
      <c r="AG1165" s="8"/>
      <c r="AH1165" s="8"/>
      <c r="AI1165" s="8"/>
      <c r="AJ1165" s="5"/>
      <c r="AK1165" s="8"/>
      <c r="AL1165" s="8"/>
      <c r="AM1165" s="8"/>
      <c r="AN1165" s="8"/>
      <c r="AO1165" s="8"/>
      <c r="AP1165" s="8"/>
      <c r="AQ1165" s="9"/>
      <c r="AR1165" s="8"/>
      <c r="AS1165" s="8"/>
      <c r="AT1165" s="8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8"/>
      <c r="BJ1165" s="5"/>
      <c r="BK1165" s="5"/>
      <c r="BL1165" s="5"/>
      <c r="BM1165" s="8"/>
      <c r="BN1165" s="8"/>
      <c r="BO1165" s="7"/>
      <c r="BP1165" s="5"/>
      <c r="BQ1165" s="5"/>
      <c r="BR1165" s="5"/>
      <c r="BS1165" s="5"/>
      <c r="BT1165" s="7"/>
      <c r="BU1165" s="7"/>
      <c r="BV1165" s="7"/>
      <c r="BW1165" s="7"/>
      <c r="BX1165" s="7"/>
      <c r="BY1165" s="7"/>
      <c r="BZ1165" s="7"/>
      <c r="CA1165" s="5"/>
      <c r="CB1165" s="5"/>
      <c r="CC1165" s="5"/>
      <c r="CD1165" s="5"/>
      <c r="CE1165" s="5"/>
      <c r="CF1165" s="5"/>
      <c r="CG1165" s="5"/>
      <c r="CH1165" s="5"/>
      <c r="CI1165" s="5"/>
      <c r="CJ1165" s="5"/>
      <c r="CK1165" s="8"/>
      <c r="CL1165" s="5"/>
      <c r="CM1165" s="5"/>
      <c r="CN1165" s="8"/>
      <c r="CO1165" s="5"/>
      <c r="CP1165" s="5"/>
      <c r="CQ1165" s="5"/>
      <c r="CR1165" s="8"/>
      <c r="CS1165" s="8"/>
      <c r="CT1165" s="8"/>
      <c r="CU1165" s="8"/>
      <c r="CV1165" s="8"/>
      <c r="CW1165" s="8"/>
      <c r="CX1165" s="8"/>
      <c r="CY1165" s="8"/>
      <c r="CZ1165" s="8"/>
      <c r="DA1165" s="8"/>
      <c r="DB1165" s="8"/>
      <c r="DC1165" s="8"/>
      <c r="DD1165" s="8"/>
      <c r="DE1165" s="8"/>
      <c r="DF1165" s="8"/>
      <c r="DG1165" s="8"/>
      <c r="DH1165" s="8"/>
      <c r="DI1165" s="8"/>
      <c r="DJ1165" s="8"/>
      <c r="DK1165" s="8"/>
      <c r="DL1165" s="8"/>
      <c r="DM1165" s="8"/>
      <c r="DN1165" s="8"/>
      <c r="DO1165" s="8"/>
      <c r="DP1165" s="8"/>
      <c r="DQ1165" s="8"/>
      <c r="DR1165" s="8"/>
      <c r="DS1165" s="8"/>
      <c r="DT1165" s="8"/>
      <c r="DU1165" s="8"/>
      <c r="DV1165" s="8"/>
      <c r="DW1165" s="8"/>
      <c r="DX1165" s="8"/>
      <c r="DY1165" s="8"/>
      <c r="DZ1165" s="8"/>
      <c r="EA1165" s="8"/>
      <c r="EB1165" s="8"/>
      <c r="EC1165" s="8"/>
      <c r="ED1165" s="8"/>
      <c r="EE1165" s="8"/>
      <c r="EF1165" s="8"/>
      <c r="EG1165" s="8"/>
      <c r="EH1165" s="8"/>
      <c r="EI1165" s="8"/>
      <c r="EJ1165" s="8"/>
      <c r="EK1165" s="8"/>
      <c r="EL1165" s="8"/>
      <c r="EM1165" s="8"/>
      <c r="EN1165" s="8"/>
      <c r="EO1165" s="8"/>
      <c r="EP1165" s="8"/>
      <c r="EQ1165" s="8"/>
      <c r="ER1165" s="8"/>
      <c r="ES1165" s="8"/>
      <c r="ET1165" s="8"/>
      <c r="EU1165" s="8"/>
      <c r="EV1165" s="8"/>
      <c r="EW1165" s="8"/>
      <c r="EX1165" s="8"/>
      <c r="EY1165" s="8"/>
      <c r="EZ1165" s="8"/>
      <c r="FA1165" s="8"/>
      <c r="FB1165" s="8"/>
      <c r="FC1165" s="8"/>
      <c r="FD1165" s="8"/>
      <c r="FE1165" s="8"/>
      <c r="FF1165" s="8"/>
      <c r="FG1165" s="8"/>
      <c r="FH1165" s="8"/>
      <c r="FI1165" s="8"/>
      <c r="FJ1165" s="8"/>
    </row>
    <row r="1166" spans="1:166" x14ac:dyDescent="0.25">
      <c r="A1166" t="s">
        <v>158</v>
      </c>
      <c r="C1166" s="6">
        <v>40287</v>
      </c>
      <c r="D1166" s="5"/>
      <c r="E1166" s="6"/>
      <c r="F1166" s="14"/>
      <c r="G1166" s="5">
        <v>102</v>
      </c>
      <c r="H1166" t="s">
        <v>115</v>
      </c>
      <c r="I1166" s="7">
        <v>8.1</v>
      </c>
      <c r="J1166">
        <v>750</v>
      </c>
      <c r="K1166" s="5">
        <f t="shared" si="18"/>
        <v>164.6090534979424</v>
      </c>
      <c r="L1166" s="5"/>
      <c r="M1166" s="8"/>
      <c r="N1166" s="8"/>
      <c r="O1166" s="8"/>
      <c r="P1166" s="8"/>
      <c r="Q1166" s="5"/>
      <c r="R1166" s="5"/>
      <c r="S1166" s="5"/>
      <c r="T1166" s="5"/>
      <c r="U1166" s="5"/>
      <c r="V1166" s="5"/>
      <c r="W1166" s="5"/>
      <c r="X1166" s="8"/>
      <c r="Y1166" s="8"/>
      <c r="Z1166" s="8"/>
      <c r="AA1166" s="8"/>
      <c r="AB1166" s="8"/>
      <c r="AC1166" s="5">
        <v>369.2285467479029</v>
      </c>
      <c r="AD1166" s="8"/>
      <c r="AE1166" s="8"/>
      <c r="AF1166" s="8"/>
      <c r="AG1166" s="8"/>
      <c r="AH1166" s="8"/>
      <c r="AI1166" s="8"/>
      <c r="AJ1166" s="5">
        <v>242.97533849191046</v>
      </c>
      <c r="AK1166" s="8">
        <v>4.3270881380118071</v>
      </c>
      <c r="AL1166" s="8"/>
      <c r="AM1166" s="8"/>
      <c r="AN1166" s="8"/>
      <c r="AO1166" s="8"/>
      <c r="AP1166" s="8"/>
      <c r="AQ1166" s="9">
        <f>AK1166/AJ1166</f>
        <v>1.780875443931472E-2</v>
      </c>
      <c r="AR1166" s="8"/>
      <c r="AS1166" s="8"/>
      <c r="AT1166" s="8"/>
      <c r="AU1166" s="5">
        <v>0.57523923444976077</v>
      </c>
      <c r="AV1166" s="5"/>
      <c r="AW1166" s="5"/>
      <c r="AX1166" s="5"/>
      <c r="AY1166" s="5">
        <v>293.46448550163893</v>
      </c>
      <c r="AZ1166" s="5"/>
      <c r="BA1166" s="5"/>
      <c r="BB1166" s="5"/>
      <c r="BC1166" s="5"/>
      <c r="BD1166" s="5"/>
      <c r="BE1166" s="5"/>
      <c r="BF1166" s="5">
        <v>0</v>
      </c>
      <c r="BG1166" s="5">
        <v>0</v>
      </c>
      <c r="BH1166" s="5">
        <v>294.03972473608871</v>
      </c>
      <c r="BI1166" s="8"/>
      <c r="BJ1166" s="5"/>
      <c r="BK1166" s="5">
        <f>AC1166+AJ1166+BH1166</f>
        <v>906.24360997590213</v>
      </c>
      <c r="BL1166" s="5"/>
      <c r="BM1166" s="8">
        <f>BH1166/BK1166</f>
        <v>0.3244599150816716</v>
      </c>
      <c r="BN1166" s="8"/>
      <c r="BO1166" s="7"/>
      <c r="BP1166" s="5"/>
      <c r="BQ1166" s="5"/>
      <c r="BR1166" s="5"/>
      <c r="BS1166" s="5"/>
      <c r="BT1166" s="7"/>
      <c r="BU1166" s="7"/>
      <c r="BV1166" s="7"/>
      <c r="BW1166" s="7"/>
      <c r="BX1166" s="8">
        <f>AC1166/BK1166</f>
        <v>0.40742747610404784</v>
      </c>
      <c r="BY1166" s="8">
        <f>AJ1166/BK1166</f>
        <v>0.26811260881428051</v>
      </c>
      <c r="BZ1166" s="8">
        <f>BH1166/BK1166</f>
        <v>0.3244599150816716</v>
      </c>
      <c r="CA1166" s="5">
        <v>123.30098053066686</v>
      </c>
      <c r="CB1166" s="5">
        <v>4.985406698564594</v>
      </c>
      <c r="CC1166" s="5">
        <v>118.31557383210227</v>
      </c>
      <c r="CD1166" s="5">
        <v>0</v>
      </c>
      <c r="CE1166" s="5"/>
      <c r="CF1166" s="5"/>
      <c r="CG1166" s="5"/>
      <c r="CH1166" s="5"/>
      <c r="CI1166" s="5">
        <v>0</v>
      </c>
      <c r="CJ1166" s="5"/>
      <c r="CK1166" s="8"/>
      <c r="CL1166" s="5"/>
      <c r="CM1166" s="5"/>
      <c r="CN1166" s="8"/>
      <c r="CO1166" s="5"/>
      <c r="CP1166" s="5"/>
      <c r="CQ1166" s="5"/>
      <c r="CR1166" s="8"/>
      <c r="CS1166" s="8"/>
      <c r="CT1166" s="8"/>
      <c r="CU1166" s="8"/>
      <c r="CV1166" s="8"/>
      <c r="CW1166" s="8"/>
      <c r="CX1166" s="8"/>
      <c r="CY1166" s="8"/>
      <c r="CZ1166" s="8"/>
      <c r="DA1166" s="8"/>
      <c r="DB1166" s="8"/>
      <c r="DC1166" s="8"/>
      <c r="DD1166" s="8"/>
      <c r="DE1166" s="8"/>
      <c r="DF1166" s="8"/>
      <c r="DG1166" s="8"/>
      <c r="DH1166" s="8"/>
      <c r="DI1166" s="8"/>
      <c r="DJ1166" s="8"/>
      <c r="DK1166" s="8"/>
      <c r="DL1166" s="8"/>
      <c r="DM1166" s="8"/>
      <c r="DN1166" s="8"/>
      <c r="DO1166" s="8"/>
      <c r="DP1166" s="8"/>
      <c r="DQ1166" s="8"/>
      <c r="DR1166" s="8"/>
      <c r="DS1166" s="8"/>
      <c r="DT1166" s="8"/>
      <c r="DU1166" s="8"/>
      <c r="DV1166" s="8"/>
      <c r="DW1166" s="8"/>
      <c r="DX1166" s="8"/>
      <c r="DY1166" s="8"/>
      <c r="DZ1166" s="8"/>
      <c r="EA1166" s="8"/>
      <c r="EB1166" s="8"/>
      <c r="EC1166" s="8"/>
      <c r="ED1166" s="8"/>
      <c r="EE1166" s="8"/>
      <c r="EF1166" s="8"/>
      <c r="EG1166" s="8"/>
      <c r="EH1166" s="8"/>
      <c r="EI1166" s="8"/>
      <c r="EJ1166" s="8"/>
      <c r="EK1166" s="8"/>
      <c r="EL1166" s="8"/>
      <c r="EM1166" s="8"/>
      <c r="EN1166" s="8"/>
      <c r="EO1166" s="8"/>
      <c r="EP1166" s="8"/>
      <c r="EQ1166" s="8"/>
      <c r="ER1166" s="8"/>
      <c r="ES1166" s="8"/>
      <c r="ET1166" s="8"/>
      <c r="EU1166" s="8"/>
      <c r="EV1166" s="8"/>
      <c r="EW1166" s="8"/>
      <c r="EX1166" s="8"/>
      <c r="EY1166" s="8"/>
      <c r="EZ1166" s="8"/>
      <c r="FA1166" s="8"/>
      <c r="FB1166" s="8"/>
      <c r="FC1166" s="8"/>
      <c r="FD1166" s="8"/>
      <c r="FE1166" s="8"/>
      <c r="FF1166" s="8"/>
      <c r="FG1166" s="8"/>
      <c r="FH1166" s="8"/>
      <c r="FI1166" s="8"/>
      <c r="FJ1166" s="8"/>
    </row>
    <row r="1167" spans="1:166" x14ac:dyDescent="0.25">
      <c r="A1167" t="s">
        <v>158</v>
      </c>
      <c r="C1167" s="6">
        <v>40288</v>
      </c>
      <c r="D1167" s="5"/>
      <c r="E1167" s="6"/>
      <c r="G1167" s="5">
        <v>103</v>
      </c>
      <c r="H1167" t="s">
        <v>115</v>
      </c>
      <c r="I1167" s="7">
        <v>8.1</v>
      </c>
      <c r="J1167">
        <v>750</v>
      </c>
      <c r="K1167" s="5">
        <f t="shared" si="18"/>
        <v>164.6090534979424</v>
      </c>
      <c r="L1167" s="5"/>
      <c r="M1167" s="8"/>
      <c r="N1167" s="7">
        <v>24.3</v>
      </c>
      <c r="O1167" s="7"/>
      <c r="P1167" s="7"/>
      <c r="Q1167" s="5"/>
      <c r="R1167" s="5"/>
      <c r="S1167" s="5"/>
      <c r="T1167" s="5"/>
      <c r="U1167" s="5"/>
      <c r="V1167" s="5"/>
      <c r="W1167" s="5"/>
      <c r="X1167" s="8"/>
      <c r="Y1167" s="8"/>
      <c r="Z1167" s="8"/>
      <c r="AA1167" s="8"/>
      <c r="AB1167" s="8"/>
      <c r="AC1167" s="5"/>
      <c r="AD1167" s="8"/>
      <c r="AE1167" s="8"/>
      <c r="AF1167" s="8"/>
      <c r="AG1167" s="8"/>
      <c r="AH1167" s="8"/>
      <c r="AI1167" s="8"/>
      <c r="AJ1167" s="5"/>
      <c r="AK1167" s="8"/>
      <c r="AL1167" s="8"/>
      <c r="AM1167" s="8"/>
      <c r="AN1167" s="8"/>
      <c r="AO1167" s="8"/>
      <c r="AP1167" s="8"/>
      <c r="AQ1167" s="9"/>
      <c r="AR1167" s="8"/>
      <c r="AS1167" s="8"/>
      <c r="AT1167" s="8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8"/>
      <c r="BJ1167" s="5"/>
      <c r="BK1167" s="5"/>
      <c r="BL1167" s="5"/>
      <c r="BM1167" s="8"/>
      <c r="BN1167" s="8"/>
      <c r="BO1167" s="7"/>
      <c r="BP1167" s="5"/>
      <c r="BQ1167" s="5"/>
      <c r="BR1167" s="5"/>
      <c r="BS1167" s="5"/>
      <c r="BT1167" s="7"/>
      <c r="BU1167" s="7"/>
      <c r="BV1167" s="7"/>
      <c r="BW1167" s="7"/>
      <c r="BX1167" s="7"/>
      <c r="BY1167" s="7"/>
      <c r="BZ1167" s="7"/>
      <c r="CA1167" s="5"/>
      <c r="CB1167" s="5"/>
      <c r="CC1167" s="5"/>
      <c r="CD1167" s="5"/>
      <c r="CE1167" s="5"/>
      <c r="CF1167" s="5"/>
      <c r="CG1167" s="5"/>
      <c r="CH1167" s="5"/>
      <c r="CI1167" s="5"/>
      <c r="CJ1167" s="5"/>
      <c r="CK1167" s="8"/>
      <c r="CL1167" s="5"/>
      <c r="CM1167" s="5"/>
      <c r="CN1167" s="8"/>
      <c r="CO1167" s="5"/>
      <c r="CP1167" s="5"/>
      <c r="CQ1167" s="5"/>
      <c r="CR1167" s="8"/>
      <c r="CS1167" s="8"/>
      <c r="CT1167" s="8"/>
      <c r="CU1167" s="8"/>
      <c r="CV1167" s="8"/>
      <c r="CW1167" s="8"/>
      <c r="CX1167" s="8"/>
      <c r="CY1167" s="8"/>
      <c r="CZ1167" s="8"/>
      <c r="DA1167" s="8"/>
      <c r="DB1167" s="8"/>
      <c r="DC1167" s="8"/>
      <c r="DD1167" s="8"/>
      <c r="DE1167" s="8"/>
      <c r="DF1167" s="8"/>
      <c r="DG1167" s="8"/>
      <c r="DH1167" s="8"/>
      <c r="DI1167" s="8"/>
      <c r="DJ1167" s="8"/>
      <c r="DK1167" s="8"/>
      <c r="DL1167" s="8"/>
      <c r="DM1167" s="8"/>
      <c r="DN1167" s="8"/>
      <c r="DO1167" s="8"/>
      <c r="DP1167" s="8"/>
      <c r="DQ1167" s="8"/>
      <c r="DR1167" s="8"/>
      <c r="DS1167" s="8"/>
      <c r="DT1167" s="8"/>
      <c r="DU1167" s="8"/>
      <c r="DV1167" s="8"/>
      <c r="DW1167" s="8"/>
      <c r="DX1167" s="8"/>
      <c r="DY1167" s="8"/>
      <c r="DZ1167" s="8"/>
      <c r="EA1167" s="8"/>
      <c r="EB1167" s="8"/>
      <c r="EC1167" s="8"/>
      <c r="ED1167" s="8"/>
      <c r="EE1167" s="8"/>
      <c r="EF1167" s="8"/>
      <c r="EG1167" s="8"/>
      <c r="EH1167" s="8"/>
      <c r="EI1167" s="8"/>
      <c r="EJ1167" s="8"/>
      <c r="EK1167" s="8"/>
      <c r="EL1167" s="8"/>
      <c r="EM1167" s="8"/>
      <c r="EN1167" s="8"/>
      <c r="EO1167" s="8"/>
      <c r="EP1167" s="8"/>
      <c r="EQ1167" s="8"/>
      <c r="ER1167" s="8"/>
      <c r="ES1167" s="8"/>
      <c r="ET1167" s="8"/>
      <c r="EU1167" s="8"/>
      <c r="EV1167" s="8"/>
      <c r="EW1167" s="8"/>
      <c r="EX1167" s="8"/>
      <c r="EY1167" s="8"/>
      <c r="EZ1167" s="8"/>
      <c r="FA1167" s="8"/>
      <c r="FB1167" s="8"/>
      <c r="FC1167" s="8"/>
      <c r="FD1167" s="8"/>
      <c r="FE1167" s="8"/>
      <c r="FF1167" s="8"/>
      <c r="FG1167" s="8"/>
      <c r="FH1167" s="8"/>
      <c r="FI1167" s="8"/>
      <c r="FJ1167" s="8"/>
    </row>
    <row r="1168" spans="1:166" x14ac:dyDescent="0.25">
      <c r="A1168" t="s">
        <v>158</v>
      </c>
      <c r="C1168" s="6">
        <v>40293</v>
      </c>
      <c r="D1168" s="5">
        <v>8</v>
      </c>
      <c r="E1168" t="s">
        <v>208</v>
      </c>
      <c r="F1168" t="s">
        <v>14</v>
      </c>
      <c r="G1168" s="5">
        <v>108</v>
      </c>
      <c r="H1168" t="s">
        <v>115</v>
      </c>
      <c r="I1168" s="7">
        <v>8.1</v>
      </c>
      <c r="J1168">
        <v>750</v>
      </c>
      <c r="K1168" s="5">
        <f t="shared" si="18"/>
        <v>164.6090534979424</v>
      </c>
      <c r="L1168" s="5"/>
      <c r="M1168" s="8"/>
      <c r="N1168" s="8"/>
      <c r="O1168" s="8"/>
      <c r="P1168" s="8"/>
      <c r="Q1168" s="5"/>
      <c r="R1168" s="5"/>
      <c r="S1168" s="5"/>
      <c r="T1168" s="5"/>
      <c r="U1168" s="5">
        <v>108</v>
      </c>
      <c r="V1168" s="5"/>
      <c r="W1168" s="5"/>
      <c r="X1168" s="8"/>
      <c r="Y1168" s="8"/>
      <c r="Z1168" s="8"/>
      <c r="AA1168" s="8"/>
      <c r="AB1168" s="8"/>
      <c r="AC1168" s="5"/>
      <c r="AD1168" s="8"/>
      <c r="AE1168" s="8"/>
      <c r="AF1168" s="8"/>
      <c r="AG1168" s="8"/>
      <c r="AH1168" s="8"/>
      <c r="AI1168" s="8"/>
      <c r="AJ1168" s="5"/>
      <c r="AK1168" s="8"/>
      <c r="AL1168" s="8"/>
      <c r="AM1168" s="8"/>
      <c r="AN1168" s="8"/>
      <c r="AO1168" s="8"/>
      <c r="AP1168" s="8"/>
      <c r="AQ1168" s="9"/>
      <c r="AR1168" s="8"/>
      <c r="AS1168" s="8"/>
      <c r="AT1168" s="8"/>
      <c r="AU1168" s="5"/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5"/>
      <c r="BG1168" s="5"/>
      <c r="BH1168" s="5"/>
      <c r="BI1168" s="8"/>
      <c r="BJ1168" s="5"/>
      <c r="BK1168" s="5"/>
      <c r="BL1168" s="5"/>
      <c r="BM1168" s="8"/>
      <c r="BN1168" s="8"/>
      <c r="BO1168" s="7"/>
      <c r="BP1168" s="5"/>
      <c r="BQ1168" s="5"/>
      <c r="BR1168" s="5"/>
      <c r="BS1168" s="5"/>
      <c r="BT1168" s="7"/>
      <c r="BU1168" s="7"/>
      <c r="BV1168" s="7"/>
      <c r="BW1168" s="7"/>
      <c r="BX1168" s="7"/>
      <c r="BY1168" s="7"/>
      <c r="BZ1168" s="7"/>
      <c r="CA1168" s="5"/>
      <c r="CB1168" s="5"/>
      <c r="CC1168" s="5"/>
      <c r="CD1168" s="5"/>
      <c r="CE1168" s="5"/>
      <c r="CF1168" s="5"/>
      <c r="CG1168" s="5"/>
      <c r="CH1168" s="5"/>
      <c r="CI1168" s="5"/>
      <c r="CJ1168" s="5"/>
      <c r="CK1168" s="8"/>
      <c r="CL1168" s="5"/>
      <c r="CM1168" s="5"/>
      <c r="CN1168" s="8"/>
      <c r="CO1168" s="5"/>
      <c r="CP1168" s="5"/>
      <c r="CQ1168" s="5"/>
      <c r="CR1168" s="8"/>
      <c r="CS1168" s="8"/>
      <c r="CT1168" s="8"/>
      <c r="CU1168" s="8"/>
      <c r="CV1168" s="8"/>
      <c r="CW1168" s="8"/>
      <c r="CX1168" s="8"/>
      <c r="CY1168" s="8"/>
      <c r="CZ1168" s="8"/>
      <c r="DA1168" s="8"/>
      <c r="DB1168" s="8"/>
      <c r="DC1168" s="8"/>
      <c r="DD1168" s="8"/>
      <c r="DE1168" s="8"/>
      <c r="DF1168" s="8"/>
      <c r="DG1168" s="8"/>
      <c r="DH1168" s="8"/>
      <c r="DI1168" s="8"/>
      <c r="DJ1168" s="8"/>
      <c r="DK1168" s="8"/>
      <c r="DL1168" s="8"/>
      <c r="DM1168" s="8"/>
      <c r="DN1168" s="8"/>
      <c r="DO1168" s="8"/>
      <c r="DP1168" s="8"/>
      <c r="DQ1168" s="8"/>
      <c r="DR1168" s="8"/>
      <c r="DS1168" s="8"/>
      <c r="DT1168" s="8"/>
      <c r="DU1168" s="8"/>
      <c r="DV1168" s="8"/>
      <c r="DW1168" s="8"/>
      <c r="DX1168" s="8"/>
      <c r="DY1168" s="8"/>
      <c r="DZ1168" s="8"/>
      <c r="EA1168" s="8"/>
      <c r="EB1168" s="8"/>
      <c r="EC1168" s="8"/>
      <c r="ED1168" s="8"/>
      <c r="EE1168" s="8"/>
      <c r="EF1168" s="8"/>
      <c r="EG1168" s="8"/>
      <c r="EH1168" s="8"/>
      <c r="EI1168" s="8"/>
      <c r="EJ1168" s="8"/>
      <c r="EK1168" s="8"/>
      <c r="EL1168" s="8"/>
      <c r="EM1168" s="8"/>
      <c r="EN1168" s="8"/>
      <c r="EO1168" s="8"/>
      <c r="EP1168" s="8"/>
      <c r="EQ1168" s="8"/>
      <c r="ER1168" s="8"/>
      <c r="ES1168" s="8"/>
      <c r="ET1168" s="8"/>
      <c r="EU1168" s="8"/>
      <c r="EV1168" s="8"/>
      <c r="EW1168" s="8"/>
      <c r="EX1168" s="8"/>
      <c r="EY1168" s="8"/>
      <c r="EZ1168" s="8"/>
      <c r="FA1168" s="8"/>
      <c r="FB1168" s="8"/>
      <c r="FC1168" s="8"/>
      <c r="FD1168" s="8"/>
      <c r="FE1168" s="8"/>
      <c r="FF1168" s="8"/>
      <c r="FG1168" s="8"/>
      <c r="FH1168" s="8"/>
      <c r="FI1168" s="8"/>
      <c r="FJ1168" s="8"/>
    </row>
    <row r="1169" spans="1:166" x14ac:dyDescent="0.25">
      <c r="A1169" t="s">
        <v>158</v>
      </c>
      <c r="C1169" s="6">
        <v>40302</v>
      </c>
      <c r="D1169" s="5"/>
      <c r="E1169" s="6"/>
      <c r="G1169" s="5">
        <v>117</v>
      </c>
      <c r="H1169" t="s">
        <v>115</v>
      </c>
      <c r="I1169" s="7">
        <v>8.1</v>
      </c>
      <c r="J1169">
        <v>750</v>
      </c>
      <c r="K1169" s="5">
        <f t="shared" si="18"/>
        <v>164.6090534979424</v>
      </c>
      <c r="L1169" s="5"/>
      <c r="M1169" s="8"/>
      <c r="N1169" s="8"/>
      <c r="O1169" s="8"/>
      <c r="P1169" s="8"/>
      <c r="Q1169" s="5"/>
      <c r="R1169" s="5"/>
      <c r="S1169" s="5"/>
      <c r="T1169" s="5"/>
      <c r="U1169" s="5"/>
      <c r="V1169" s="5"/>
      <c r="W1169" s="5"/>
      <c r="X1169" s="8"/>
      <c r="Y1169" s="8"/>
      <c r="Z1169" s="8"/>
      <c r="AA1169" s="8"/>
      <c r="AB1169" s="8"/>
      <c r="AC1169" s="5"/>
      <c r="AD1169" s="8"/>
      <c r="AE1169" s="8"/>
      <c r="AF1169" s="8"/>
      <c r="AG1169" s="8"/>
      <c r="AH1169" s="8"/>
      <c r="AI1169" s="8"/>
      <c r="AJ1169" s="5"/>
      <c r="AK1169" s="8"/>
      <c r="AL1169" s="8"/>
      <c r="AM1169" s="8"/>
      <c r="AN1169" s="8"/>
      <c r="AO1169" s="8"/>
      <c r="AP1169" s="8"/>
      <c r="AQ1169" s="9"/>
      <c r="AR1169" s="8"/>
      <c r="AS1169" s="8"/>
      <c r="AT1169" s="8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5"/>
      <c r="BG1169" s="5"/>
      <c r="BH1169" s="5"/>
      <c r="BI1169" s="8"/>
      <c r="BJ1169" s="5"/>
      <c r="BK1169" s="5"/>
      <c r="BL1169" s="5"/>
      <c r="BM1169" s="8"/>
      <c r="BN1169" s="8"/>
      <c r="BO1169" s="7"/>
      <c r="BP1169" s="5"/>
      <c r="BQ1169" s="5"/>
      <c r="BR1169" s="5"/>
      <c r="BS1169" s="5"/>
      <c r="BT1169" s="7"/>
      <c r="BU1169" s="7"/>
      <c r="BV1169" s="7"/>
      <c r="BW1169" s="7"/>
      <c r="BX1169" s="7"/>
      <c r="BY1169" s="7"/>
      <c r="BZ1169" s="7"/>
      <c r="CA1169" s="5"/>
      <c r="CB1169" s="5"/>
      <c r="CC1169" s="5"/>
      <c r="CD1169" s="5"/>
      <c r="CE1169" s="5"/>
      <c r="CF1169" s="5"/>
      <c r="CG1169" s="5"/>
      <c r="CH1169" s="5"/>
      <c r="CI1169" s="5"/>
      <c r="CJ1169" s="5">
        <v>10.591437762929967</v>
      </c>
      <c r="CK1169" s="8">
        <v>5.0041597205683903</v>
      </c>
      <c r="CL1169" s="5"/>
      <c r="CM1169" s="5"/>
      <c r="CN1169" s="8"/>
      <c r="CO1169" s="5"/>
      <c r="CP1169" s="5"/>
      <c r="CQ1169" s="5"/>
      <c r="CR1169" s="8"/>
      <c r="CS1169" s="8"/>
      <c r="CT1169" s="8"/>
      <c r="CU1169" s="8"/>
      <c r="CV1169" s="8"/>
      <c r="CW1169" s="8"/>
      <c r="CX1169" s="8"/>
      <c r="CY1169" s="8"/>
      <c r="CZ1169" s="8"/>
      <c r="DA1169" s="8"/>
      <c r="DB1169" s="8"/>
      <c r="DC1169" s="8"/>
      <c r="DD1169" s="8"/>
      <c r="DE1169" s="8"/>
      <c r="DF1169" s="8"/>
      <c r="DG1169" s="8"/>
      <c r="DH1169" s="8"/>
      <c r="DI1169" s="8"/>
      <c r="DJ1169" s="8"/>
      <c r="DK1169" s="8"/>
      <c r="DL1169" s="8"/>
      <c r="DM1169" s="8"/>
      <c r="DN1169" s="8"/>
      <c r="DO1169" s="8"/>
      <c r="DP1169" s="8"/>
      <c r="DQ1169" s="8"/>
      <c r="DR1169" s="8"/>
      <c r="DS1169" s="8"/>
      <c r="DT1169" s="8"/>
      <c r="DU1169" s="8"/>
      <c r="DV1169" s="8"/>
      <c r="DW1169" s="8"/>
      <c r="DX1169" s="8"/>
      <c r="DY1169" s="8"/>
      <c r="DZ1169" s="8"/>
      <c r="EA1169" s="8"/>
      <c r="EB1169" s="8"/>
      <c r="EC1169" s="8"/>
      <c r="ED1169" s="8"/>
      <c r="EE1169" s="8"/>
      <c r="EF1169" s="8"/>
      <c r="EG1169" s="8"/>
      <c r="EH1169" s="8"/>
      <c r="EI1169" s="8"/>
      <c r="EJ1169" s="8"/>
      <c r="EK1169" s="8"/>
      <c r="EL1169" s="8"/>
      <c r="EM1169" s="8"/>
      <c r="EN1169" s="8"/>
      <c r="EO1169" s="8"/>
      <c r="EP1169" s="8"/>
      <c r="EQ1169" s="8"/>
      <c r="ER1169" s="8"/>
      <c r="ES1169" s="8"/>
      <c r="ET1169" s="8"/>
      <c r="EU1169" s="8"/>
      <c r="EV1169" s="8"/>
      <c r="EW1169" s="8"/>
      <c r="EX1169" s="8"/>
      <c r="EY1169" s="8"/>
      <c r="EZ1169" s="8"/>
      <c r="FA1169" s="8"/>
      <c r="FB1169" s="8"/>
      <c r="FC1169" s="8"/>
      <c r="FD1169" s="8"/>
      <c r="FE1169" s="8"/>
      <c r="FF1169" s="8"/>
      <c r="FG1169" s="8"/>
      <c r="FH1169" s="8"/>
      <c r="FI1169" s="8"/>
      <c r="FJ1169" s="8"/>
    </row>
    <row r="1170" spans="1:166" x14ac:dyDescent="0.25">
      <c r="A1170" t="s">
        <v>158</v>
      </c>
      <c r="C1170" s="6">
        <v>40308</v>
      </c>
      <c r="D1170" s="5"/>
      <c r="E1170" s="6"/>
      <c r="G1170" s="5">
        <v>123</v>
      </c>
      <c r="H1170" t="s">
        <v>115</v>
      </c>
      <c r="I1170" s="7">
        <v>8.1</v>
      </c>
      <c r="J1170">
        <v>750</v>
      </c>
      <c r="K1170" s="5">
        <f t="shared" si="18"/>
        <v>164.6090534979424</v>
      </c>
      <c r="L1170" s="5"/>
      <c r="M1170" s="8"/>
      <c r="N1170" s="8"/>
      <c r="O1170" s="8"/>
      <c r="P1170" s="8"/>
      <c r="Q1170" s="5"/>
      <c r="R1170" s="5"/>
      <c r="S1170" s="5"/>
      <c r="T1170" s="5"/>
      <c r="U1170" s="5"/>
      <c r="V1170" s="5"/>
      <c r="W1170" s="5"/>
      <c r="X1170" s="8"/>
      <c r="Y1170" s="8"/>
      <c r="Z1170" s="8"/>
      <c r="AA1170" s="8"/>
      <c r="AB1170" s="8"/>
      <c r="AC1170" s="5"/>
      <c r="AD1170" s="8"/>
      <c r="AE1170" s="8"/>
      <c r="AF1170" s="8"/>
      <c r="AG1170" s="8"/>
      <c r="AH1170" s="8"/>
      <c r="AI1170" s="8"/>
      <c r="AJ1170" s="5"/>
      <c r="AK1170" s="8"/>
      <c r="AL1170" s="8"/>
      <c r="AM1170" s="8"/>
      <c r="AN1170" s="8"/>
      <c r="AO1170" s="8"/>
      <c r="AP1170" s="8"/>
      <c r="AQ1170" s="9"/>
      <c r="AR1170" s="8"/>
      <c r="AS1170" s="8"/>
      <c r="AT1170" s="8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5"/>
      <c r="BG1170" s="5"/>
      <c r="BH1170" s="5"/>
      <c r="BI1170" s="8"/>
      <c r="BJ1170" s="5"/>
      <c r="BK1170" s="5"/>
      <c r="BL1170" s="5"/>
      <c r="BM1170" s="8"/>
      <c r="BN1170" s="8"/>
      <c r="BO1170" s="7"/>
      <c r="BP1170" s="5"/>
      <c r="BQ1170" s="5"/>
      <c r="BR1170" s="5"/>
      <c r="BS1170" s="5"/>
      <c r="BT1170" s="7"/>
      <c r="BU1170" s="7"/>
      <c r="BV1170" s="7"/>
      <c r="BW1170" s="7"/>
      <c r="BX1170" s="7"/>
      <c r="BY1170" s="7"/>
      <c r="BZ1170" s="7"/>
      <c r="CA1170" s="5"/>
      <c r="CB1170" s="5"/>
      <c r="CC1170" s="5"/>
      <c r="CD1170" s="5"/>
      <c r="CE1170" s="5"/>
      <c r="CF1170" s="5"/>
      <c r="CG1170" s="5"/>
      <c r="CH1170" s="5"/>
      <c r="CI1170" s="5"/>
      <c r="CJ1170" s="5">
        <v>26.569331023674003</v>
      </c>
      <c r="CK1170" s="8">
        <v>4.5728801434366844</v>
      </c>
      <c r="CL1170" s="5"/>
      <c r="CM1170" s="5"/>
      <c r="CN1170" s="8"/>
      <c r="CO1170" s="5"/>
      <c r="CP1170" s="5"/>
      <c r="CQ1170" s="5"/>
      <c r="CR1170" s="8"/>
      <c r="CS1170" s="8"/>
      <c r="CT1170" s="8"/>
      <c r="CU1170" s="8"/>
      <c r="CV1170" s="8"/>
      <c r="CW1170" s="8"/>
      <c r="CX1170" s="8"/>
      <c r="CY1170" s="8"/>
      <c r="CZ1170" s="8"/>
      <c r="DA1170" s="8"/>
      <c r="DB1170" s="8"/>
      <c r="DC1170" s="8"/>
      <c r="DD1170" s="8"/>
      <c r="DE1170" s="8"/>
      <c r="DF1170" s="8"/>
      <c r="DG1170" s="8"/>
      <c r="DH1170" s="8"/>
      <c r="DI1170" s="8"/>
      <c r="DJ1170" s="8"/>
      <c r="DK1170" s="8"/>
      <c r="DL1170" s="8"/>
      <c r="DM1170" s="8"/>
      <c r="DN1170" s="8"/>
      <c r="DO1170" s="8"/>
      <c r="DP1170" s="8"/>
      <c r="DQ1170" s="8"/>
      <c r="DR1170" s="8"/>
      <c r="DS1170" s="8"/>
      <c r="DT1170" s="8"/>
      <c r="DU1170" s="8"/>
      <c r="DV1170" s="8"/>
      <c r="DW1170" s="8"/>
      <c r="DX1170" s="8"/>
      <c r="DY1170" s="8"/>
      <c r="DZ1170" s="8"/>
      <c r="EA1170" s="8"/>
      <c r="EB1170" s="8"/>
      <c r="EC1170" s="8"/>
      <c r="ED1170" s="8"/>
      <c r="EE1170" s="8"/>
      <c r="EF1170" s="8"/>
      <c r="EG1170" s="8"/>
      <c r="EH1170" s="8"/>
      <c r="EI1170" s="8"/>
      <c r="EJ1170" s="8"/>
      <c r="EK1170" s="8"/>
      <c r="EL1170" s="8"/>
      <c r="EM1170" s="8"/>
      <c r="EN1170" s="8"/>
      <c r="EO1170" s="8"/>
      <c r="EP1170" s="8"/>
      <c r="EQ1170" s="8"/>
      <c r="ER1170" s="8"/>
      <c r="ES1170" s="8"/>
      <c r="ET1170" s="8"/>
      <c r="EU1170" s="8"/>
      <c r="EV1170" s="8"/>
      <c r="EW1170" s="8"/>
      <c r="EX1170" s="8"/>
      <c r="EY1170" s="8"/>
      <c r="EZ1170" s="8"/>
      <c r="FA1170" s="8"/>
      <c r="FB1170" s="8"/>
      <c r="FC1170" s="8"/>
      <c r="FD1170" s="8"/>
      <c r="FE1170" s="8"/>
      <c r="FF1170" s="8"/>
      <c r="FG1170" s="8"/>
      <c r="FH1170" s="8"/>
      <c r="FI1170" s="8"/>
      <c r="FJ1170" s="8"/>
    </row>
    <row r="1171" spans="1:166" x14ac:dyDescent="0.25">
      <c r="A1171" t="s">
        <v>158</v>
      </c>
      <c r="C1171" s="6">
        <v>40315</v>
      </c>
      <c r="D1171" s="5"/>
      <c r="E1171" s="6"/>
      <c r="G1171" s="5">
        <v>130</v>
      </c>
      <c r="H1171" t="s">
        <v>115</v>
      </c>
      <c r="I1171" s="7">
        <v>8.1</v>
      </c>
      <c r="J1171">
        <v>750</v>
      </c>
      <c r="K1171" s="5">
        <f t="shared" si="18"/>
        <v>164.6090534979424</v>
      </c>
      <c r="L1171" s="5"/>
      <c r="M1171" s="8"/>
      <c r="N1171" s="8"/>
      <c r="O1171" s="8"/>
      <c r="P1171" s="8"/>
      <c r="Q1171" s="5"/>
      <c r="R1171" s="5"/>
      <c r="S1171" s="5"/>
      <c r="T1171" s="5"/>
      <c r="U1171" s="5"/>
      <c r="V1171" s="5"/>
      <c r="W1171" s="5"/>
      <c r="X1171" s="8"/>
      <c r="Y1171" s="8"/>
      <c r="Z1171" s="8"/>
      <c r="AA1171" s="8"/>
      <c r="AB1171" s="8"/>
      <c r="AC1171" s="5"/>
      <c r="AD1171" s="8"/>
      <c r="AE1171" s="8"/>
      <c r="AF1171" s="8"/>
      <c r="AG1171" s="8"/>
      <c r="AH1171" s="8"/>
      <c r="AI1171" s="8"/>
      <c r="AJ1171" s="5"/>
      <c r="AK1171" s="8"/>
      <c r="AL1171" s="8"/>
      <c r="AM1171" s="8"/>
      <c r="AN1171" s="8"/>
      <c r="AO1171" s="8"/>
      <c r="AP1171" s="8"/>
      <c r="AQ1171" s="9"/>
      <c r="AR1171" s="8"/>
      <c r="AS1171" s="8"/>
      <c r="AT1171" s="8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8"/>
      <c r="BJ1171" s="5"/>
      <c r="BK1171" s="5"/>
      <c r="BL1171" s="5"/>
      <c r="BM1171" s="8"/>
      <c r="BN1171" s="8"/>
      <c r="BO1171" s="7"/>
      <c r="BP1171" s="5"/>
      <c r="BQ1171" s="5"/>
      <c r="BR1171" s="5"/>
      <c r="BS1171" s="5"/>
      <c r="BT1171" s="7"/>
      <c r="BU1171" s="7"/>
      <c r="BV1171" s="7"/>
      <c r="BW1171" s="7"/>
      <c r="BX1171" s="7"/>
      <c r="BY1171" s="7"/>
      <c r="BZ1171" s="7"/>
      <c r="CA1171" s="5"/>
      <c r="CB1171" s="5"/>
      <c r="CC1171" s="5"/>
      <c r="CD1171" s="5"/>
      <c r="CE1171" s="5"/>
      <c r="CF1171" s="5"/>
      <c r="CG1171" s="5"/>
      <c r="CH1171" s="5"/>
      <c r="CI1171" s="5"/>
      <c r="CJ1171" s="5">
        <v>41.169677472572793</v>
      </c>
      <c r="CK1171" s="8">
        <v>4.744184027777778</v>
      </c>
      <c r="CL1171" s="5"/>
      <c r="CM1171" s="5"/>
      <c r="CN1171" s="8"/>
      <c r="CO1171" s="5"/>
      <c r="CP1171" s="5"/>
      <c r="CQ1171" s="5"/>
      <c r="CR1171" s="8"/>
      <c r="CS1171" s="8"/>
      <c r="CT1171" s="8"/>
      <c r="CU1171" s="8"/>
      <c r="CV1171" s="8"/>
      <c r="CW1171" s="8"/>
      <c r="CX1171" s="8"/>
      <c r="CY1171" s="8"/>
      <c r="CZ1171" s="8"/>
      <c r="DA1171" s="8"/>
      <c r="DB1171" s="8"/>
      <c r="DC1171" s="8"/>
      <c r="DD1171" s="8"/>
      <c r="DE1171" s="8"/>
      <c r="DF1171" s="8"/>
      <c r="DG1171" s="8"/>
      <c r="DH1171" s="8"/>
      <c r="DI1171" s="8"/>
      <c r="DJ1171" s="8"/>
      <c r="DK1171" s="8"/>
      <c r="DL1171" s="8"/>
      <c r="DM1171" s="8"/>
      <c r="DN1171" s="8"/>
      <c r="DO1171" s="8"/>
      <c r="DP1171" s="8"/>
      <c r="DQ1171" s="8"/>
      <c r="DR1171" s="8"/>
      <c r="DS1171" s="8"/>
      <c r="DT1171" s="8"/>
      <c r="DU1171" s="8"/>
      <c r="DV1171" s="8"/>
      <c r="DW1171" s="8"/>
      <c r="DX1171" s="8"/>
      <c r="DY1171" s="8"/>
      <c r="DZ1171" s="8"/>
      <c r="EA1171" s="8"/>
      <c r="EB1171" s="8"/>
      <c r="EC1171" s="8"/>
      <c r="ED1171" s="8"/>
      <c r="EE1171" s="8"/>
      <c r="EF1171" s="8"/>
      <c r="EG1171" s="8"/>
      <c r="EH1171" s="8"/>
      <c r="EI1171" s="8"/>
      <c r="EJ1171" s="8"/>
      <c r="EK1171" s="8"/>
      <c r="EL1171" s="8"/>
      <c r="EM1171" s="8"/>
      <c r="EN1171" s="8"/>
      <c r="EO1171" s="8"/>
      <c r="EP1171" s="8"/>
      <c r="EQ1171" s="8"/>
      <c r="ER1171" s="8"/>
      <c r="ES1171" s="8"/>
      <c r="ET1171" s="8"/>
      <c r="EU1171" s="8"/>
      <c r="EV1171" s="8"/>
      <c r="EW1171" s="8"/>
      <c r="EX1171" s="8"/>
      <c r="EY1171" s="8"/>
      <c r="EZ1171" s="8"/>
      <c r="FA1171" s="8"/>
      <c r="FB1171" s="8"/>
      <c r="FC1171" s="8"/>
      <c r="FD1171" s="8"/>
      <c r="FE1171" s="8"/>
      <c r="FF1171" s="8"/>
      <c r="FG1171" s="8"/>
      <c r="FH1171" s="8"/>
      <c r="FI1171" s="8"/>
      <c r="FJ1171" s="8"/>
    </row>
    <row r="1172" spans="1:166" x14ac:dyDescent="0.25">
      <c r="A1172" t="s">
        <v>158</v>
      </c>
      <c r="C1172" s="6">
        <v>40323</v>
      </c>
      <c r="D1172" s="5"/>
      <c r="E1172" s="6"/>
      <c r="G1172" s="5">
        <v>138</v>
      </c>
      <c r="H1172" t="s">
        <v>115</v>
      </c>
      <c r="I1172" s="7">
        <v>8.1</v>
      </c>
      <c r="J1172">
        <v>750</v>
      </c>
      <c r="K1172" s="5">
        <f t="shared" si="18"/>
        <v>164.6090534979424</v>
      </c>
      <c r="L1172" s="5"/>
      <c r="M1172" s="8"/>
      <c r="N1172" s="8"/>
      <c r="O1172" s="8"/>
      <c r="P1172" s="8"/>
      <c r="Q1172" s="5"/>
      <c r="R1172" s="5"/>
      <c r="S1172" s="5"/>
      <c r="T1172" s="5"/>
      <c r="U1172" s="5"/>
      <c r="V1172" s="5"/>
      <c r="W1172" s="5"/>
      <c r="X1172" s="8"/>
      <c r="Y1172" s="8"/>
      <c r="Z1172" s="8"/>
      <c r="AA1172" s="8"/>
      <c r="AB1172" s="8"/>
      <c r="AC1172" s="5"/>
      <c r="AD1172" s="8"/>
      <c r="AE1172" s="8"/>
      <c r="AF1172" s="8"/>
      <c r="AG1172" s="8"/>
      <c r="AH1172" s="8"/>
      <c r="AI1172" s="8"/>
      <c r="AJ1172" s="5"/>
      <c r="AK1172" s="8"/>
      <c r="AL1172" s="8"/>
      <c r="AM1172" s="8"/>
      <c r="AN1172" s="8"/>
      <c r="AO1172" s="8"/>
      <c r="AP1172" s="8"/>
      <c r="AQ1172" s="9"/>
      <c r="AR1172" s="8"/>
      <c r="AS1172" s="8"/>
      <c r="AT1172" s="8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8"/>
      <c r="BJ1172" s="5"/>
      <c r="BK1172" s="5"/>
      <c r="BL1172" s="5"/>
      <c r="BM1172" s="8"/>
      <c r="BN1172" s="8"/>
      <c r="BO1172" s="7"/>
      <c r="BP1172" s="5"/>
      <c r="BQ1172" s="5"/>
      <c r="BR1172" s="5"/>
      <c r="BS1172" s="5"/>
      <c r="BT1172" s="7"/>
      <c r="BU1172" s="7"/>
      <c r="BV1172" s="7"/>
      <c r="BW1172" s="7"/>
      <c r="BX1172" s="7"/>
      <c r="BY1172" s="7"/>
      <c r="BZ1172" s="7"/>
      <c r="CA1172" s="5"/>
      <c r="CB1172" s="5"/>
      <c r="CC1172" s="5"/>
      <c r="CD1172" s="5"/>
      <c r="CE1172" s="5"/>
      <c r="CF1172" s="5"/>
      <c r="CG1172" s="5"/>
      <c r="CH1172" s="5"/>
      <c r="CI1172" s="5"/>
      <c r="CJ1172" s="5">
        <v>57.362039099232852</v>
      </c>
      <c r="CK1172" s="8">
        <v>4.6493161094224931</v>
      </c>
      <c r="CL1172" s="5"/>
      <c r="CM1172" s="5"/>
      <c r="CN1172" s="8"/>
      <c r="CO1172" s="5"/>
      <c r="CP1172" s="5"/>
      <c r="CQ1172" s="5"/>
      <c r="CR1172" s="8"/>
      <c r="CS1172" s="8"/>
      <c r="CT1172" s="8"/>
      <c r="CU1172" s="8"/>
      <c r="CV1172" s="8"/>
      <c r="CW1172" s="8"/>
      <c r="CX1172" s="8"/>
      <c r="CY1172" s="8"/>
      <c r="CZ1172" s="8"/>
      <c r="DA1172" s="8"/>
      <c r="DB1172" s="8"/>
      <c r="DC1172" s="8"/>
      <c r="DD1172" s="8"/>
      <c r="DE1172" s="8"/>
      <c r="DF1172" s="8"/>
      <c r="DG1172" s="8"/>
      <c r="DH1172" s="8"/>
      <c r="DI1172" s="8"/>
      <c r="DJ1172" s="8"/>
      <c r="DK1172" s="8"/>
      <c r="DL1172" s="8"/>
      <c r="DM1172" s="8"/>
      <c r="DN1172" s="8"/>
      <c r="DO1172" s="8"/>
      <c r="DP1172" s="8"/>
      <c r="DQ1172" s="8"/>
      <c r="DR1172" s="8"/>
      <c r="DS1172" s="8"/>
      <c r="DT1172" s="8"/>
      <c r="DU1172" s="8"/>
      <c r="DV1172" s="8"/>
      <c r="DW1172" s="8"/>
      <c r="DX1172" s="8"/>
      <c r="DY1172" s="8"/>
      <c r="DZ1172" s="8"/>
      <c r="EA1172" s="8"/>
      <c r="EB1172" s="8"/>
      <c r="EC1172" s="8"/>
      <c r="ED1172" s="8"/>
      <c r="EE1172" s="8"/>
      <c r="EF1172" s="8"/>
      <c r="EG1172" s="8"/>
      <c r="EH1172" s="8"/>
      <c r="EI1172" s="8"/>
      <c r="EJ1172" s="8"/>
      <c r="EK1172" s="8"/>
      <c r="EL1172" s="8"/>
      <c r="EM1172" s="8"/>
      <c r="EN1172" s="8"/>
      <c r="EO1172" s="8"/>
      <c r="EP1172" s="8"/>
      <c r="EQ1172" s="8"/>
      <c r="ER1172" s="8"/>
      <c r="ES1172" s="8"/>
      <c r="ET1172" s="8"/>
      <c r="EU1172" s="8"/>
      <c r="EV1172" s="8"/>
      <c r="EW1172" s="8"/>
      <c r="EX1172" s="8"/>
      <c r="EY1172" s="8"/>
      <c r="EZ1172" s="8"/>
      <c r="FA1172" s="8"/>
      <c r="FB1172" s="8"/>
      <c r="FC1172" s="8"/>
      <c r="FD1172" s="8"/>
      <c r="FE1172" s="8"/>
      <c r="FF1172" s="8"/>
      <c r="FG1172" s="8"/>
      <c r="FH1172" s="8"/>
      <c r="FI1172" s="8"/>
      <c r="FJ1172" s="8"/>
    </row>
    <row r="1173" spans="1:166" x14ac:dyDescent="0.25">
      <c r="A1173" t="s">
        <v>158</v>
      </c>
      <c r="C1173" s="6">
        <v>40324</v>
      </c>
      <c r="D1173" s="5"/>
      <c r="E1173" s="6"/>
      <c r="F1173" s="14"/>
      <c r="G1173" s="5">
        <v>139</v>
      </c>
      <c r="H1173" t="s">
        <v>115</v>
      </c>
      <c r="I1173" s="7">
        <v>8.1</v>
      </c>
      <c r="J1173">
        <v>750</v>
      </c>
      <c r="K1173" s="5">
        <f t="shared" si="18"/>
        <v>164.6090534979424</v>
      </c>
      <c r="L1173" s="5"/>
      <c r="M1173" s="8"/>
      <c r="N1173" s="8"/>
      <c r="O1173" s="8"/>
      <c r="P1173" s="8"/>
      <c r="Q1173" s="5"/>
      <c r="R1173" s="5"/>
      <c r="S1173" s="5"/>
      <c r="T1173" s="5"/>
      <c r="U1173" s="5"/>
      <c r="V1173" s="5"/>
      <c r="W1173" s="5"/>
      <c r="X1173" s="8"/>
      <c r="Y1173" s="8"/>
      <c r="Z1173" s="8"/>
      <c r="AA1173" s="8"/>
      <c r="AB1173" s="8"/>
      <c r="AC1173" s="5">
        <v>447.90226611252893</v>
      </c>
      <c r="AD1173" s="8"/>
      <c r="AE1173" s="8"/>
      <c r="AF1173" s="8"/>
      <c r="AG1173" s="8"/>
      <c r="AH1173" s="8"/>
      <c r="AI1173" s="8"/>
      <c r="AJ1173" s="5">
        <v>247.11643873359213</v>
      </c>
      <c r="AK1173" s="8">
        <v>3.4235745789380534</v>
      </c>
      <c r="AL1173" s="8"/>
      <c r="AM1173" s="8"/>
      <c r="AN1173" s="8"/>
      <c r="AO1173" s="8"/>
      <c r="AP1173" s="8"/>
      <c r="AQ1173" s="9">
        <f>AK1173/AJ1173</f>
        <v>1.3854094840808601E-2</v>
      </c>
      <c r="AR1173" s="8"/>
      <c r="AS1173" s="8"/>
      <c r="AT1173" s="8"/>
      <c r="AU1173" s="5">
        <v>0</v>
      </c>
      <c r="AV1173" s="5"/>
      <c r="AW1173" s="5"/>
      <c r="AX1173" s="5"/>
      <c r="AY1173" s="5">
        <v>203.47412689495047</v>
      </c>
      <c r="AZ1173" s="5"/>
      <c r="BA1173" s="5"/>
      <c r="BB1173" s="5"/>
      <c r="BC1173" s="5"/>
      <c r="BD1173" s="5"/>
      <c r="BE1173" s="5"/>
      <c r="BF1173" s="5">
        <v>9.3685344827586192</v>
      </c>
      <c r="BG1173" s="5">
        <v>383.00659955032012</v>
      </c>
      <c r="BH1173" s="5">
        <v>595.84926092802925</v>
      </c>
      <c r="BI1173" s="8"/>
      <c r="BJ1173" s="5"/>
      <c r="BK1173" s="5">
        <f>AC1173+AJ1173+BH1173</f>
        <v>1290.8679657741504</v>
      </c>
      <c r="BL1173" s="5"/>
      <c r="BM1173" s="8">
        <f>BH1173/BK1173</f>
        <v>0.46158807618305925</v>
      </c>
      <c r="BN1173" s="8"/>
      <c r="BO1173" s="7"/>
      <c r="BP1173" s="5"/>
      <c r="BQ1173" s="5"/>
      <c r="BR1173" s="5"/>
      <c r="BS1173" s="5"/>
      <c r="BT1173" s="7"/>
      <c r="BU1173" s="7"/>
      <c r="BV1173" s="7"/>
      <c r="BW1173" s="7"/>
      <c r="BX1173" s="8">
        <f>AC1173/BK1173</f>
        <v>0.3469775980101234</v>
      </c>
      <c r="BY1173" s="8">
        <f>AJ1173/BK1173</f>
        <v>0.19143432580681724</v>
      </c>
      <c r="BZ1173" s="8">
        <f>BH1173/BK1173</f>
        <v>0.46158807618305925</v>
      </c>
      <c r="CA1173" s="5">
        <v>118.531617928008</v>
      </c>
      <c r="CB1173" s="5">
        <v>0</v>
      </c>
      <c r="CC1173" s="5">
        <v>44.853550647615727</v>
      </c>
      <c r="CD1173" s="5">
        <v>69.712550039012967</v>
      </c>
      <c r="CE1173" s="5"/>
      <c r="CF1173" s="5"/>
      <c r="CG1173" s="5"/>
      <c r="CH1173" s="5"/>
      <c r="CI1173" s="5">
        <v>3.9655172413793105</v>
      </c>
      <c r="CJ1173" s="5"/>
      <c r="CK1173" s="8"/>
      <c r="CL1173" s="5"/>
      <c r="CM1173" s="5"/>
      <c r="CN1173" s="8"/>
      <c r="CO1173" s="5"/>
      <c r="CP1173" s="5"/>
      <c r="CQ1173" s="5"/>
      <c r="CR1173" s="8"/>
      <c r="CS1173" s="8"/>
      <c r="CT1173" s="8"/>
      <c r="CU1173" s="8"/>
      <c r="CV1173" s="8"/>
      <c r="CW1173" s="8"/>
      <c r="CX1173" s="8"/>
      <c r="CY1173" s="8"/>
      <c r="CZ1173" s="8"/>
      <c r="DA1173" s="8"/>
      <c r="DB1173" s="8"/>
      <c r="DC1173" s="8"/>
      <c r="DD1173" s="8"/>
      <c r="DE1173" s="8"/>
      <c r="DF1173" s="8"/>
      <c r="DG1173" s="8"/>
      <c r="DH1173" s="8"/>
      <c r="DI1173" s="8"/>
      <c r="DJ1173" s="8"/>
      <c r="DK1173" s="8"/>
      <c r="DL1173" s="8"/>
      <c r="DM1173" s="8"/>
      <c r="DN1173" s="8"/>
      <c r="DO1173" s="8"/>
      <c r="DP1173" s="8"/>
      <c r="DQ1173" s="8"/>
      <c r="DR1173" s="8"/>
      <c r="DS1173" s="8"/>
      <c r="DT1173" s="8"/>
      <c r="DU1173" s="8"/>
      <c r="DV1173" s="8"/>
      <c r="DW1173" s="8"/>
      <c r="DX1173" s="8"/>
      <c r="DY1173" s="8"/>
      <c r="DZ1173" s="8"/>
      <c r="EA1173" s="8"/>
      <c r="EB1173" s="8"/>
      <c r="EC1173" s="8"/>
      <c r="ED1173" s="8"/>
      <c r="EE1173" s="8"/>
      <c r="EF1173" s="8"/>
      <c r="EG1173" s="8"/>
      <c r="EH1173" s="8"/>
      <c r="EI1173" s="8"/>
      <c r="EJ1173" s="8"/>
      <c r="EK1173" s="8"/>
      <c r="EL1173" s="8"/>
      <c r="EM1173" s="8"/>
      <c r="EN1173" s="8"/>
      <c r="EO1173" s="8"/>
      <c r="EP1173" s="8"/>
      <c r="EQ1173" s="8"/>
      <c r="ER1173" s="8"/>
      <c r="ES1173" s="8"/>
      <c r="ET1173" s="8"/>
      <c r="EU1173" s="8"/>
      <c r="EV1173" s="8"/>
      <c r="EW1173" s="8"/>
      <c r="EX1173" s="8"/>
      <c r="EY1173" s="8"/>
      <c r="EZ1173" s="8"/>
      <c r="FA1173" s="8"/>
      <c r="FB1173" s="8"/>
      <c r="FC1173" s="8"/>
      <c r="FD1173" s="8"/>
      <c r="FE1173" s="8"/>
      <c r="FF1173" s="8"/>
      <c r="FG1173" s="8"/>
      <c r="FH1173" s="8"/>
      <c r="FI1173" s="8"/>
      <c r="FJ1173" s="8"/>
    </row>
    <row r="1174" spans="1:166" x14ac:dyDescent="0.25">
      <c r="A1174" t="s">
        <v>158</v>
      </c>
      <c r="C1174" s="6">
        <v>40326</v>
      </c>
      <c r="D1174" s="5">
        <v>9</v>
      </c>
      <c r="E1174" s="6" t="s">
        <v>207</v>
      </c>
      <c r="F1174" t="s">
        <v>15</v>
      </c>
      <c r="G1174" s="5">
        <v>141</v>
      </c>
      <c r="H1174" t="s">
        <v>115</v>
      </c>
      <c r="I1174" s="7">
        <v>8.1</v>
      </c>
      <c r="J1174">
        <v>750</v>
      </c>
      <c r="K1174" s="5">
        <f t="shared" si="18"/>
        <v>164.6090534979424</v>
      </c>
      <c r="L1174" s="5"/>
      <c r="M1174" s="8"/>
      <c r="N1174" s="8"/>
      <c r="O1174" s="8"/>
      <c r="P1174" s="8"/>
      <c r="Q1174" s="5"/>
      <c r="R1174" s="5"/>
      <c r="S1174" s="5"/>
      <c r="T1174" s="5"/>
      <c r="U1174" s="5"/>
      <c r="V1174" s="5">
        <v>141</v>
      </c>
      <c r="W1174" s="5"/>
      <c r="X1174" s="8"/>
      <c r="Y1174" s="8"/>
      <c r="Z1174" s="8"/>
      <c r="AA1174" s="8"/>
      <c r="AB1174" s="8"/>
      <c r="AC1174" s="5"/>
      <c r="AD1174" s="8"/>
      <c r="AE1174" s="8"/>
      <c r="AF1174" s="8"/>
      <c r="AG1174" s="8"/>
      <c r="AH1174" s="8"/>
      <c r="AI1174" s="8"/>
      <c r="AJ1174" s="5"/>
      <c r="AK1174" s="8"/>
      <c r="AL1174" s="8"/>
      <c r="AM1174" s="8"/>
      <c r="AN1174" s="8"/>
      <c r="AO1174" s="8"/>
      <c r="AP1174" s="8"/>
      <c r="AQ1174" s="9"/>
      <c r="AR1174" s="8"/>
      <c r="AS1174" s="8"/>
      <c r="AT1174" s="8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8"/>
      <c r="BJ1174" s="5"/>
      <c r="BK1174" s="5"/>
      <c r="BL1174" s="5"/>
      <c r="BM1174" s="8"/>
      <c r="BN1174" s="8"/>
      <c r="BO1174" s="7"/>
      <c r="BP1174" s="5"/>
      <c r="BQ1174" s="5"/>
      <c r="BR1174" s="5"/>
      <c r="BS1174" s="5"/>
      <c r="BT1174" s="7"/>
      <c r="BU1174" s="7"/>
      <c r="BV1174" s="7"/>
      <c r="BW1174" s="7"/>
      <c r="BX1174" s="7"/>
      <c r="BY1174" s="7"/>
      <c r="BZ1174" s="7"/>
      <c r="CA1174" s="5"/>
      <c r="CB1174" s="5"/>
      <c r="CC1174" s="5"/>
      <c r="CD1174" s="5"/>
      <c r="CE1174" s="5"/>
      <c r="CF1174" s="5"/>
      <c r="CG1174" s="5"/>
      <c r="CH1174" s="5"/>
      <c r="CI1174" s="5"/>
      <c r="CJ1174" s="5"/>
      <c r="CK1174" s="8"/>
      <c r="CL1174" s="5"/>
      <c r="CM1174" s="5"/>
      <c r="CN1174" s="8"/>
      <c r="CO1174" s="5"/>
      <c r="CP1174" s="5"/>
      <c r="CQ1174" s="5"/>
      <c r="CR1174" s="8"/>
      <c r="CS1174" s="8"/>
      <c r="CT1174" s="8"/>
      <c r="CU1174" s="8"/>
      <c r="CV1174" s="8"/>
      <c r="CW1174" s="8"/>
      <c r="CX1174" s="8"/>
      <c r="CY1174" s="8"/>
      <c r="CZ1174" s="8"/>
      <c r="DA1174" s="8"/>
      <c r="DB1174" s="8"/>
      <c r="DC1174" s="8"/>
      <c r="DD1174" s="8"/>
      <c r="DE1174" s="8"/>
      <c r="DF1174" s="8"/>
      <c r="DG1174" s="8"/>
      <c r="DH1174" s="8"/>
      <c r="DI1174" s="8"/>
      <c r="DJ1174" s="8"/>
      <c r="DK1174" s="8"/>
      <c r="DL1174" s="8"/>
      <c r="DM1174" s="8"/>
      <c r="DN1174" s="8"/>
      <c r="DO1174" s="8"/>
      <c r="DP1174" s="8"/>
      <c r="DQ1174" s="8"/>
      <c r="DR1174" s="8"/>
      <c r="DS1174" s="8"/>
      <c r="DT1174" s="8"/>
      <c r="DU1174" s="8"/>
      <c r="DV1174" s="8"/>
      <c r="DW1174" s="8"/>
      <c r="DX1174" s="8"/>
      <c r="DY1174" s="8"/>
      <c r="DZ1174" s="8"/>
      <c r="EA1174" s="8"/>
      <c r="EB1174" s="8"/>
      <c r="EC1174" s="8"/>
      <c r="ED1174" s="8"/>
      <c r="EE1174" s="8"/>
      <c r="EF1174" s="8"/>
      <c r="EG1174" s="8"/>
      <c r="EH1174" s="8"/>
      <c r="EI1174" s="8"/>
      <c r="EJ1174" s="8"/>
      <c r="EK1174" s="8"/>
      <c r="EL1174" s="8"/>
      <c r="EM1174" s="8"/>
      <c r="EN1174" s="8"/>
      <c r="EO1174" s="8"/>
      <c r="EP1174" s="8"/>
      <c r="EQ1174" s="8"/>
      <c r="ER1174" s="8"/>
      <c r="ES1174" s="8"/>
      <c r="ET1174" s="8"/>
      <c r="EU1174" s="8"/>
      <c r="EV1174" s="8"/>
      <c r="EW1174" s="8"/>
      <c r="EX1174" s="8"/>
      <c r="EY1174" s="8"/>
      <c r="EZ1174" s="8"/>
      <c r="FA1174" s="8"/>
      <c r="FB1174" s="8"/>
      <c r="FC1174" s="8"/>
      <c r="FD1174" s="8"/>
      <c r="FE1174" s="8"/>
      <c r="FF1174" s="8"/>
      <c r="FG1174" s="8"/>
      <c r="FH1174" s="8"/>
      <c r="FI1174" s="8"/>
      <c r="FJ1174" s="8"/>
    </row>
    <row r="1175" spans="1:166" x14ac:dyDescent="0.25">
      <c r="A1175" t="s">
        <v>158</v>
      </c>
      <c r="C1175" s="6">
        <v>40357</v>
      </c>
      <c r="D1175" s="5">
        <v>10</v>
      </c>
      <c r="E1175" s="6" t="s">
        <v>108</v>
      </c>
      <c r="F1175" t="s">
        <v>16</v>
      </c>
      <c r="G1175" s="5">
        <v>172</v>
      </c>
      <c r="H1175" t="s">
        <v>115</v>
      </c>
      <c r="I1175" s="7">
        <v>8.1</v>
      </c>
      <c r="J1175">
        <v>750</v>
      </c>
      <c r="K1175" s="5">
        <f t="shared" si="18"/>
        <v>164.6090534979424</v>
      </c>
      <c r="L1175" s="5"/>
      <c r="M1175" s="8"/>
      <c r="N1175" s="8"/>
      <c r="O1175" s="8"/>
      <c r="P1175" s="8"/>
      <c r="Q1175" s="5"/>
      <c r="R1175" s="5"/>
      <c r="S1175" s="5"/>
      <c r="T1175" s="5"/>
      <c r="U1175" s="5"/>
      <c r="V1175" s="5"/>
      <c r="W1175" s="5"/>
      <c r="X1175" s="8"/>
      <c r="Y1175" s="8"/>
      <c r="Z1175" s="8"/>
      <c r="AA1175" s="8"/>
      <c r="AB1175" s="8"/>
      <c r="AC1175" s="5"/>
      <c r="AD1175" s="8"/>
      <c r="AE1175" s="8"/>
      <c r="AF1175" s="8"/>
      <c r="AG1175" s="8"/>
      <c r="AH1175" s="8"/>
      <c r="AI1175" s="8"/>
      <c r="AJ1175" s="5"/>
      <c r="AK1175" s="8"/>
      <c r="AL1175" s="8"/>
      <c r="AM1175" s="8"/>
      <c r="AN1175" s="8"/>
      <c r="AO1175" s="8"/>
      <c r="AP1175" s="8"/>
      <c r="AQ1175" s="9"/>
      <c r="AR1175" s="8"/>
      <c r="AS1175" s="8"/>
      <c r="AT1175" s="8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5"/>
      <c r="BG1175" s="5">
        <v>449.9887500000001</v>
      </c>
      <c r="BH1175" s="5"/>
      <c r="BI1175" s="8"/>
      <c r="BJ1175" s="5"/>
      <c r="BK1175" s="5"/>
      <c r="BL1175" s="5"/>
      <c r="BM1175" s="8"/>
      <c r="BN1175" s="8"/>
      <c r="BO1175" s="7">
        <v>35.48615911287434</v>
      </c>
      <c r="BP1175" s="5">
        <v>159.68372381503437</v>
      </c>
      <c r="BQ1175" s="5"/>
      <c r="BR1175" s="5"/>
      <c r="BS1175" s="5"/>
      <c r="BT1175" s="7">
        <v>7.0345252781953471</v>
      </c>
      <c r="BU1175" s="7"/>
      <c r="BV1175" s="7"/>
      <c r="BW1175" s="7"/>
      <c r="BX1175" s="7"/>
      <c r="BY1175" s="7"/>
      <c r="BZ1175" s="7"/>
      <c r="CA1175" s="5"/>
      <c r="CB1175" s="5"/>
      <c r="CC1175" s="5"/>
      <c r="CD1175" s="5"/>
      <c r="CE1175" s="5"/>
      <c r="CF1175" s="5"/>
      <c r="CG1175" s="5"/>
      <c r="CH1175" s="5"/>
      <c r="CI1175" s="5"/>
      <c r="CJ1175" s="5">
        <v>100</v>
      </c>
      <c r="CK1175" s="8">
        <v>4.4841892169800008</v>
      </c>
      <c r="CL1175" s="5"/>
      <c r="CM1175" s="5"/>
      <c r="CN1175" s="8"/>
      <c r="CO1175" s="5"/>
      <c r="CP1175" s="5"/>
      <c r="CQ1175" s="5"/>
      <c r="CR1175" s="8"/>
      <c r="CS1175" s="8"/>
      <c r="CT1175" s="8"/>
      <c r="CU1175" s="8"/>
      <c r="CV1175" s="8"/>
      <c r="CW1175" s="8"/>
      <c r="CX1175" s="8"/>
      <c r="CY1175" s="8"/>
      <c r="CZ1175" s="8"/>
      <c r="DA1175" s="8"/>
      <c r="DB1175" s="8"/>
      <c r="DC1175" s="8"/>
      <c r="DD1175" s="8"/>
      <c r="DE1175" s="8"/>
      <c r="DF1175" s="8"/>
      <c r="DG1175" s="8"/>
      <c r="DH1175" s="8"/>
      <c r="DI1175" s="8"/>
      <c r="DJ1175" s="8"/>
      <c r="DK1175" s="8"/>
      <c r="DL1175" s="8"/>
      <c r="DM1175" s="8"/>
      <c r="DN1175" s="8"/>
      <c r="DO1175" s="8"/>
      <c r="DP1175" s="8"/>
      <c r="DQ1175" s="8"/>
      <c r="DR1175" s="8"/>
      <c r="DS1175" s="8"/>
      <c r="DT1175" s="8"/>
      <c r="DU1175" s="8"/>
      <c r="DV1175" s="8"/>
      <c r="DW1175" s="8"/>
      <c r="DX1175" s="8"/>
      <c r="DY1175" s="8"/>
      <c r="DZ1175" s="8"/>
      <c r="EA1175" s="8"/>
      <c r="EB1175" s="8"/>
      <c r="EC1175" s="8"/>
      <c r="ED1175" s="8"/>
      <c r="EE1175" s="8"/>
      <c r="EF1175" s="8"/>
      <c r="EG1175" s="8"/>
      <c r="EH1175" s="8"/>
      <c r="EI1175" s="8"/>
      <c r="EJ1175" s="8"/>
      <c r="EK1175" s="8"/>
      <c r="EL1175" s="8"/>
      <c r="EM1175" s="8"/>
      <c r="EN1175" s="8"/>
      <c r="EO1175" s="8"/>
      <c r="EP1175" s="8"/>
      <c r="EQ1175" s="8"/>
      <c r="ER1175" s="8"/>
      <c r="ES1175" s="8"/>
      <c r="ET1175" s="8"/>
      <c r="EU1175" s="8"/>
      <c r="EV1175" s="8"/>
      <c r="EW1175" s="8"/>
      <c r="EX1175" s="8"/>
      <c r="EY1175" s="8"/>
      <c r="EZ1175" s="8"/>
      <c r="FA1175" s="8"/>
      <c r="FB1175" s="8"/>
      <c r="FC1175" s="8"/>
      <c r="FD1175" s="8"/>
      <c r="FE1175" s="8"/>
      <c r="FF1175" s="8"/>
      <c r="FG1175" s="8"/>
      <c r="FH1175" s="8"/>
      <c r="FI1175" s="8"/>
      <c r="FJ1175" s="8"/>
    </row>
    <row r="1176" spans="1:166" x14ac:dyDescent="0.25">
      <c r="A1176" t="s">
        <v>144</v>
      </c>
      <c r="C1176" s="6">
        <v>40185</v>
      </c>
      <c r="D1176" s="5">
        <v>1</v>
      </c>
      <c r="E1176" s="6" t="s">
        <v>209</v>
      </c>
      <c r="F1176" s="14" t="s">
        <v>10</v>
      </c>
      <c r="G1176" s="5">
        <v>0</v>
      </c>
      <c r="H1176" t="s">
        <v>116</v>
      </c>
      <c r="I1176" s="7">
        <v>8.1</v>
      </c>
      <c r="J1176">
        <v>750</v>
      </c>
      <c r="K1176" s="5">
        <f t="shared" si="18"/>
        <v>164.6090534979424</v>
      </c>
      <c r="L1176" s="5"/>
      <c r="M1176" s="8"/>
      <c r="N1176" s="8"/>
      <c r="O1176" s="8"/>
      <c r="P1176" s="8"/>
      <c r="Q1176" s="5"/>
      <c r="R1176" s="5"/>
      <c r="S1176" s="5"/>
      <c r="T1176" s="5"/>
      <c r="U1176" s="5"/>
      <c r="V1176" s="5"/>
      <c r="W1176" s="5"/>
      <c r="X1176" s="8"/>
      <c r="Y1176" s="8"/>
      <c r="Z1176" s="8"/>
      <c r="AA1176" s="8"/>
      <c r="AB1176" s="8"/>
      <c r="AC1176" s="5"/>
      <c r="AD1176" s="8"/>
      <c r="AE1176" s="8"/>
      <c r="AF1176" s="8"/>
      <c r="AG1176" s="8"/>
      <c r="AH1176" s="8"/>
      <c r="AI1176" s="8"/>
      <c r="AJ1176" s="5"/>
      <c r="AK1176" s="8"/>
      <c r="AL1176" s="8"/>
      <c r="AM1176" s="8"/>
      <c r="AN1176" s="8"/>
      <c r="AO1176" s="8"/>
      <c r="AP1176" s="8"/>
      <c r="AQ1176" s="9"/>
      <c r="AR1176" s="8"/>
      <c r="AS1176" s="8"/>
      <c r="AT1176" s="8"/>
      <c r="AU1176" s="5">
        <v>0</v>
      </c>
      <c r="AV1176" s="5"/>
      <c r="AW1176" s="5"/>
      <c r="AX1176" s="5"/>
      <c r="AY1176" s="5">
        <v>0</v>
      </c>
      <c r="AZ1176" s="5"/>
      <c r="BA1176" s="5"/>
      <c r="BB1176" s="5"/>
      <c r="BC1176" s="5"/>
      <c r="BD1176" s="5"/>
      <c r="BE1176" s="5"/>
      <c r="BF1176" s="5">
        <v>0</v>
      </c>
      <c r="BG1176" s="5">
        <v>0</v>
      </c>
      <c r="BH1176" s="5"/>
      <c r="BI1176" s="8"/>
      <c r="BJ1176" s="5"/>
      <c r="BK1176" s="5"/>
      <c r="BL1176" s="5"/>
      <c r="BM1176" s="8"/>
      <c r="BN1176" s="8"/>
      <c r="BO1176" s="7"/>
      <c r="BP1176" s="5"/>
      <c r="BQ1176" s="5"/>
      <c r="BR1176" s="5"/>
      <c r="BS1176" s="5"/>
      <c r="BT1176" s="7"/>
      <c r="BU1176" s="7"/>
      <c r="BV1176" s="7"/>
      <c r="BW1176" s="7"/>
      <c r="BX1176" s="7"/>
      <c r="BY1176" s="7"/>
      <c r="BZ1176" s="7"/>
      <c r="CA1176" s="5">
        <v>0</v>
      </c>
      <c r="CB1176" s="5">
        <v>0</v>
      </c>
      <c r="CC1176" s="5">
        <v>0</v>
      </c>
      <c r="CD1176" s="5">
        <v>0</v>
      </c>
      <c r="CE1176" s="5"/>
      <c r="CF1176" s="5"/>
      <c r="CG1176" s="5"/>
      <c r="CH1176" s="5"/>
      <c r="CI1176" s="5">
        <v>0</v>
      </c>
      <c r="CJ1176" s="5"/>
      <c r="CK1176" s="8"/>
      <c r="CL1176" s="5"/>
      <c r="CM1176" s="5"/>
      <c r="CN1176" s="8"/>
      <c r="CO1176" s="5"/>
      <c r="CP1176" s="5"/>
      <c r="CQ1176" s="5"/>
      <c r="CR1176" s="8"/>
      <c r="CS1176" s="8"/>
      <c r="CT1176" s="8"/>
      <c r="CU1176" s="8"/>
      <c r="CV1176" s="8"/>
      <c r="CW1176" s="8"/>
      <c r="CX1176" s="8"/>
      <c r="CY1176" s="8"/>
      <c r="CZ1176" s="8"/>
      <c r="DA1176" s="8"/>
      <c r="DB1176" s="8"/>
      <c r="DC1176" s="8"/>
      <c r="DD1176" s="8"/>
      <c r="DE1176" s="8"/>
      <c r="DF1176" s="8"/>
      <c r="DG1176" s="8"/>
      <c r="DH1176" s="8"/>
      <c r="DI1176" s="8"/>
      <c r="DJ1176" s="8"/>
      <c r="DK1176" s="8"/>
      <c r="DL1176" s="8"/>
      <c r="DM1176" s="8"/>
      <c r="DN1176" s="8"/>
      <c r="DO1176" s="8"/>
      <c r="DP1176" s="8"/>
      <c r="DQ1176" s="8"/>
      <c r="DR1176" s="8"/>
      <c r="DS1176" s="8"/>
      <c r="DT1176" s="8"/>
      <c r="DU1176" s="8"/>
      <c r="DV1176" s="8"/>
      <c r="DW1176" s="8"/>
      <c r="DX1176" s="8"/>
      <c r="DY1176" s="8"/>
      <c r="DZ1176" s="8"/>
      <c r="EA1176" s="8"/>
      <c r="EB1176" s="8"/>
      <c r="EC1176" s="8"/>
      <c r="ED1176" s="8"/>
      <c r="EE1176" s="8"/>
      <c r="EF1176" s="8"/>
      <c r="EG1176" s="8"/>
      <c r="EH1176" s="8"/>
      <c r="EI1176" s="8"/>
      <c r="EJ1176" s="8"/>
      <c r="EK1176" s="8"/>
      <c r="EL1176" s="8"/>
      <c r="EM1176" s="8"/>
      <c r="EN1176" s="8"/>
      <c r="EO1176" s="8"/>
      <c r="EP1176" s="8"/>
      <c r="EQ1176" s="8"/>
      <c r="ER1176" s="8"/>
      <c r="ES1176" s="8"/>
      <c r="ET1176" s="8"/>
      <c r="EU1176" s="8"/>
      <c r="EV1176" s="8"/>
      <c r="EW1176" s="8"/>
      <c r="EX1176" s="8"/>
      <c r="EY1176" s="8"/>
      <c r="EZ1176" s="8"/>
      <c r="FA1176" s="8"/>
      <c r="FB1176" s="8"/>
      <c r="FC1176" s="8"/>
      <c r="FD1176" s="8"/>
      <c r="FE1176" s="8"/>
      <c r="FF1176" s="8"/>
      <c r="FG1176" s="8"/>
      <c r="FH1176" s="8"/>
      <c r="FI1176" s="8"/>
      <c r="FJ1176" s="8"/>
    </row>
    <row r="1177" spans="1:166" x14ac:dyDescent="0.25">
      <c r="A1177" t="s">
        <v>144</v>
      </c>
      <c r="C1177" s="6">
        <v>40210</v>
      </c>
      <c r="D1177" s="5"/>
      <c r="E1177" s="6"/>
      <c r="G1177" s="5">
        <v>25</v>
      </c>
      <c r="H1177" t="s">
        <v>116</v>
      </c>
      <c r="I1177" s="7">
        <v>8.1</v>
      </c>
      <c r="J1177">
        <v>750</v>
      </c>
      <c r="K1177" s="5">
        <f t="shared" si="18"/>
        <v>164.6090534979424</v>
      </c>
      <c r="L1177" s="5"/>
      <c r="M1177" s="8"/>
      <c r="N1177" s="7">
        <v>6.95</v>
      </c>
      <c r="O1177" s="7"/>
      <c r="P1177" s="7"/>
      <c r="Q1177" s="5"/>
      <c r="R1177" s="5"/>
      <c r="S1177" s="5"/>
      <c r="T1177" s="5"/>
      <c r="U1177" s="5"/>
      <c r="V1177" s="5"/>
      <c r="W1177" s="5"/>
      <c r="X1177" s="8"/>
      <c r="Y1177" s="8"/>
      <c r="Z1177" s="8"/>
      <c r="AA1177" s="8"/>
      <c r="AB1177" s="8"/>
      <c r="AC1177" s="5"/>
      <c r="AD1177" s="8"/>
      <c r="AE1177" s="8"/>
      <c r="AF1177" s="8"/>
      <c r="AG1177" s="8"/>
      <c r="AH1177" s="8"/>
      <c r="AI1177" s="8"/>
      <c r="AJ1177" s="5"/>
      <c r="AK1177" s="8"/>
      <c r="AL1177" s="8"/>
      <c r="AM1177" s="8"/>
      <c r="AN1177" s="8"/>
      <c r="AO1177" s="8"/>
      <c r="AP1177" s="8"/>
      <c r="AQ1177" s="9"/>
      <c r="AR1177" s="8"/>
      <c r="AS1177" s="8"/>
      <c r="AT1177" s="8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8"/>
      <c r="BJ1177" s="5"/>
      <c r="BK1177" s="5"/>
      <c r="BL1177" s="5"/>
      <c r="BM1177" s="8"/>
      <c r="BN1177" s="8"/>
      <c r="BO1177" s="7"/>
      <c r="BP1177" s="5"/>
      <c r="BQ1177" s="5"/>
      <c r="BR1177" s="5"/>
      <c r="BS1177" s="5"/>
      <c r="BT1177" s="7"/>
      <c r="BU1177" s="7"/>
      <c r="BV1177" s="7"/>
      <c r="BW1177" s="7"/>
      <c r="BX1177" s="7"/>
      <c r="BY1177" s="7"/>
      <c r="BZ1177" s="7"/>
      <c r="CA1177" s="5"/>
      <c r="CB1177" s="5"/>
      <c r="CC1177" s="5"/>
      <c r="CD1177" s="5"/>
      <c r="CE1177" s="5"/>
      <c r="CF1177" s="5"/>
      <c r="CG1177" s="5"/>
      <c r="CH1177" s="5"/>
      <c r="CI1177" s="5"/>
      <c r="CJ1177" s="5"/>
      <c r="CK1177" s="8"/>
      <c r="CL1177" s="5"/>
      <c r="CM1177" s="5"/>
      <c r="CN1177" s="8"/>
      <c r="CO1177" s="5"/>
      <c r="CP1177" s="5"/>
      <c r="CQ1177" s="5"/>
      <c r="CR1177" s="8"/>
      <c r="CS1177" s="8"/>
      <c r="CT1177" s="8"/>
      <c r="CU1177" s="8"/>
      <c r="CV1177" s="8"/>
      <c r="CW1177" s="8"/>
      <c r="CX1177" s="8"/>
      <c r="CY1177" s="8"/>
      <c r="CZ1177" s="8"/>
      <c r="DA1177" s="8"/>
      <c r="DB1177" s="8"/>
      <c r="DC1177" s="8"/>
      <c r="DD1177" s="8"/>
      <c r="DE1177" s="8"/>
      <c r="DF1177" s="8"/>
      <c r="DG1177" s="8"/>
      <c r="DH1177" s="8"/>
      <c r="DI1177" s="8"/>
      <c r="DJ1177" s="8"/>
      <c r="DK1177" s="8"/>
      <c r="DL1177" s="8"/>
      <c r="DM1177" s="8"/>
      <c r="DN1177" s="8"/>
      <c r="DO1177" s="8"/>
      <c r="DP1177" s="8"/>
      <c r="DQ1177" s="8"/>
      <c r="DR1177" s="8"/>
      <c r="DS1177" s="8"/>
      <c r="DT1177" s="8"/>
      <c r="DU1177" s="8"/>
      <c r="DV1177" s="8"/>
      <c r="DW1177" s="8"/>
      <c r="DX1177" s="8"/>
      <c r="DY1177" s="8"/>
      <c r="DZ1177" s="8"/>
      <c r="EA1177" s="8"/>
      <c r="EB1177" s="8"/>
      <c r="EC1177" s="8"/>
      <c r="ED1177" s="8"/>
      <c r="EE1177" s="8"/>
      <c r="EF1177" s="8"/>
      <c r="EG1177" s="8"/>
      <c r="EH1177" s="8"/>
      <c r="EI1177" s="8"/>
      <c r="EJ1177" s="8"/>
      <c r="EK1177" s="8"/>
      <c r="EL1177" s="8"/>
      <c r="EM1177" s="8"/>
      <c r="EN1177" s="8"/>
      <c r="EO1177" s="8"/>
      <c r="EP1177" s="8"/>
      <c r="EQ1177" s="8"/>
      <c r="ER1177" s="8"/>
      <c r="ES1177" s="8"/>
      <c r="ET1177" s="8"/>
      <c r="EU1177" s="8"/>
      <c r="EV1177" s="8"/>
      <c r="EW1177" s="8"/>
      <c r="EX1177" s="8"/>
      <c r="EY1177" s="8"/>
      <c r="EZ1177" s="8"/>
      <c r="FA1177" s="8"/>
      <c r="FB1177" s="8"/>
      <c r="FC1177" s="8"/>
      <c r="FD1177" s="8"/>
      <c r="FE1177" s="8"/>
      <c r="FF1177" s="8"/>
      <c r="FG1177" s="8"/>
      <c r="FH1177" s="8"/>
      <c r="FI1177" s="8"/>
      <c r="FJ1177" s="8"/>
    </row>
    <row r="1178" spans="1:166" x14ac:dyDescent="0.25">
      <c r="A1178" t="s">
        <v>144</v>
      </c>
      <c r="C1178" s="6">
        <v>40211</v>
      </c>
      <c r="D1178" s="5"/>
      <c r="E1178" s="6"/>
      <c r="F1178" s="14"/>
      <c r="G1178" s="5">
        <v>26</v>
      </c>
      <c r="H1178" t="s">
        <v>116</v>
      </c>
      <c r="I1178" s="7">
        <v>8.1</v>
      </c>
      <c r="J1178">
        <v>750</v>
      </c>
      <c r="K1178" s="5">
        <f t="shared" si="18"/>
        <v>164.6090534979424</v>
      </c>
      <c r="L1178" s="5"/>
      <c r="M1178" s="8"/>
      <c r="N1178" s="8"/>
      <c r="O1178" s="8"/>
      <c r="P1178" s="8"/>
      <c r="Q1178" s="5"/>
      <c r="R1178" s="5"/>
      <c r="S1178" s="5"/>
      <c r="T1178" s="5"/>
      <c r="U1178" s="5"/>
      <c r="V1178" s="5"/>
      <c r="W1178" s="5"/>
      <c r="X1178" s="8"/>
      <c r="Y1178" s="8"/>
      <c r="Z1178" s="8"/>
      <c r="AA1178" s="8"/>
      <c r="AB1178" s="8"/>
      <c r="AC1178" s="5"/>
      <c r="AD1178" s="8"/>
      <c r="AE1178" s="8"/>
      <c r="AF1178" s="8"/>
      <c r="AG1178" s="8"/>
      <c r="AH1178" s="8"/>
      <c r="AI1178" s="8"/>
      <c r="AJ1178" s="5"/>
      <c r="AK1178" s="8">
        <v>0.17474999999999999</v>
      </c>
      <c r="AL1178" s="8"/>
      <c r="AM1178" s="8"/>
      <c r="AN1178" s="8"/>
      <c r="AO1178" s="8"/>
      <c r="AP1178" s="8"/>
      <c r="AQ1178" s="9"/>
      <c r="AR1178" s="8"/>
      <c r="AS1178" s="8"/>
      <c r="AT1178" s="8"/>
      <c r="AU1178" s="5">
        <v>0</v>
      </c>
      <c r="AV1178" s="5"/>
      <c r="AW1178" s="5"/>
      <c r="AX1178" s="5"/>
      <c r="AY1178" s="5">
        <v>0</v>
      </c>
      <c r="AZ1178" s="5"/>
      <c r="BA1178" s="5"/>
      <c r="BB1178" s="5"/>
      <c r="BC1178" s="5"/>
      <c r="BD1178" s="5"/>
      <c r="BE1178" s="5"/>
      <c r="BF1178" s="5">
        <v>0</v>
      </c>
      <c r="BG1178" s="5">
        <v>0</v>
      </c>
      <c r="BH1178" s="5"/>
      <c r="BI1178" s="8"/>
      <c r="BJ1178" s="5"/>
      <c r="BK1178" s="5"/>
      <c r="BL1178" s="5"/>
      <c r="BM1178" s="8"/>
      <c r="BN1178" s="8"/>
      <c r="BO1178" s="7"/>
      <c r="BP1178" s="5"/>
      <c r="BQ1178" s="5"/>
      <c r="BR1178" s="5"/>
      <c r="BS1178" s="5"/>
      <c r="BT1178" s="7"/>
      <c r="BU1178" s="7"/>
      <c r="BV1178" s="7"/>
      <c r="BW1178" s="7"/>
      <c r="BX1178" s="7"/>
      <c r="BY1178" s="7"/>
      <c r="BZ1178" s="7"/>
      <c r="CA1178" s="5">
        <v>0</v>
      </c>
      <c r="CB1178" s="5">
        <v>0</v>
      </c>
      <c r="CC1178" s="5">
        <v>0</v>
      </c>
      <c r="CD1178" s="5">
        <v>0</v>
      </c>
      <c r="CE1178" s="5"/>
      <c r="CF1178" s="5"/>
      <c r="CG1178" s="5"/>
      <c r="CH1178" s="5"/>
      <c r="CI1178" s="5">
        <v>0</v>
      </c>
      <c r="CJ1178" s="5"/>
      <c r="CK1178" s="8"/>
      <c r="CL1178" s="5"/>
      <c r="CM1178" s="5"/>
      <c r="CN1178" s="8"/>
      <c r="CO1178" s="5"/>
      <c r="CP1178" s="5"/>
      <c r="CQ1178" s="5"/>
      <c r="CR1178" s="8"/>
      <c r="CS1178" s="8"/>
      <c r="CT1178" s="8"/>
      <c r="CU1178" s="8"/>
      <c r="CV1178" s="8"/>
      <c r="CW1178" s="8"/>
      <c r="CX1178" s="8"/>
      <c r="CY1178" s="8"/>
      <c r="CZ1178" s="8"/>
      <c r="DA1178" s="8"/>
      <c r="DB1178" s="8"/>
      <c r="DC1178" s="8"/>
      <c r="DD1178" s="8"/>
      <c r="DE1178" s="8"/>
      <c r="DF1178" s="8"/>
      <c r="DG1178" s="8"/>
      <c r="DH1178" s="8"/>
      <c r="DI1178" s="8"/>
      <c r="DJ1178" s="8"/>
      <c r="DK1178" s="8"/>
      <c r="DL1178" s="8"/>
      <c r="DM1178" s="8"/>
      <c r="DN1178" s="8"/>
      <c r="DO1178" s="8"/>
      <c r="DP1178" s="8"/>
      <c r="DQ1178" s="8"/>
      <c r="DR1178" s="8"/>
      <c r="DS1178" s="8"/>
      <c r="DT1178" s="8"/>
      <c r="DU1178" s="8"/>
      <c r="DV1178" s="8"/>
      <c r="DW1178" s="8"/>
      <c r="DX1178" s="8"/>
      <c r="DY1178" s="8"/>
      <c r="DZ1178" s="8"/>
      <c r="EA1178" s="8"/>
      <c r="EB1178" s="8"/>
      <c r="EC1178" s="8"/>
      <c r="ED1178" s="8"/>
      <c r="EE1178" s="8"/>
      <c r="EF1178" s="8"/>
      <c r="EG1178" s="8"/>
      <c r="EH1178" s="8"/>
      <c r="EI1178" s="8"/>
      <c r="EJ1178" s="8"/>
      <c r="EK1178" s="8"/>
      <c r="EL1178" s="8"/>
      <c r="EM1178" s="8"/>
      <c r="EN1178" s="8"/>
      <c r="EO1178" s="8"/>
      <c r="EP1178" s="8"/>
      <c r="EQ1178" s="8"/>
      <c r="ER1178" s="8"/>
      <c r="ES1178" s="8"/>
      <c r="ET1178" s="8"/>
      <c r="EU1178" s="8"/>
      <c r="EV1178" s="8"/>
      <c r="EW1178" s="8"/>
      <c r="EX1178" s="8"/>
      <c r="EY1178" s="8"/>
      <c r="EZ1178" s="8"/>
      <c r="FA1178" s="8"/>
      <c r="FB1178" s="8"/>
      <c r="FC1178" s="8"/>
      <c r="FD1178" s="8"/>
      <c r="FE1178" s="8"/>
      <c r="FF1178" s="8"/>
      <c r="FG1178" s="8"/>
      <c r="FH1178" s="8"/>
      <c r="FI1178" s="8"/>
      <c r="FJ1178" s="8"/>
    </row>
    <row r="1179" spans="1:166" x14ac:dyDescent="0.25">
      <c r="A1179" t="s">
        <v>144</v>
      </c>
      <c r="C1179" s="6">
        <v>40212</v>
      </c>
      <c r="D1179" s="5">
        <v>4</v>
      </c>
      <c r="E1179" t="s">
        <v>210</v>
      </c>
      <c r="F1179" t="s">
        <v>12</v>
      </c>
      <c r="G1179" s="5">
        <v>27</v>
      </c>
      <c r="H1179" t="s">
        <v>116</v>
      </c>
      <c r="I1179" s="7">
        <v>8.1</v>
      </c>
      <c r="J1179">
        <v>750</v>
      </c>
      <c r="K1179" s="5">
        <f t="shared" si="18"/>
        <v>164.6090534979424</v>
      </c>
      <c r="L1179" s="5"/>
      <c r="M1179" s="8"/>
      <c r="N1179" s="8"/>
      <c r="O1179" s="8"/>
      <c r="P1179" s="8"/>
      <c r="Q1179" s="5"/>
      <c r="R1179" s="5">
        <v>27</v>
      </c>
      <c r="S1179" s="5"/>
      <c r="T1179" s="5"/>
      <c r="U1179" s="5"/>
      <c r="V1179" s="5"/>
      <c r="W1179" s="5"/>
      <c r="X1179" s="8"/>
      <c r="Y1179" s="8"/>
      <c r="Z1179" s="8"/>
      <c r="AA1179" s="8"/>
      <c r="AB1179" s="8"/>
      <c r="AC1179" s="5"/>
      <c r="AD1179" s="8"/>
      <c r="AE1179" s="8"/>
      <c r="AF1179" s="8"/>
      <c r="AG1179" s="8"/>
      <c r="AH1179" s="8"/>
      <c r="AI1179" s="8"/>
      <c r="AJ1179" s="5"/>
      <c r="AK1179" s="8"/>
      <c r="AL1179" s="8"/>
      <c r="AM1179" s="8"/>
      <c r="AN1179" s="8"/>
      <c r="AO1179" s="8"/>
      <c r="AP1179" s="8"/>
      <c r="AQ1179" s="9"/>
      <c r="AR1179" s="8"/>
      <c r="AS1179" s="8"/>
      <c r="AT1179" s="8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8"/>
      <c r="BJ1179" s="5"/>
      <c r="BK1179" s="5"/>
      <c r="BL1179" s="5"/>
      <c r="BM1179" s="8"/>
      <c r="BN1179" s="8"/>
      <c r="BO1179" s="7"/>
      <c r="BP1179" s="5"/>
      <c r="BQ1179" s="5"/>
      <c r="BR1179" s="5"/>
      <c r="BS1179" s="5"/>
      <c r="BT1179" s="7"/>
      <c r="BU1179" s="7"/>
      <c r="BV1179" s="7"/>
      <c r="BW1179" s="7"/>
      <c r="BX1179" s="7"/>
      <c r="BY1179" s="7"/>
      <c r="BZ1179" s="7"/>
      <c r="CA1179" s="5"/>
      <c r="CB1179" s="5"/>
      <c r="CC1179" s="5"/>
      <c r="CD1179" s="5"/>
      <c r="CE1179" s="5"/>
      <c r="CF1179" s="5"/>
      <c r="CG1179" s="5"/>
      <c r="CH1179" s="5"/>
      <c r="CI1179" s="5"/>
      <c r="CJ1179" s="5"/>
      <c r="CK1179" s="8"/>
      <c r="CL1179" s="5"/>
      <c r="CM1179" s="5"/>
      <c r="CN1179" s="8"/>
      <c r="CO1179" s="5"/>
      <c r="CP1179" s="5"/>
      <c r="CQ1179" s="5"/>
      <c r="CR1179" s="8"/>
      <c r="CS1179" s="8"/>
      <c r="CT1179" s="8"/>
      <c r="CU1179" s="8"/>
      <c r="CV1179" s="8"/>
      <c r="CW1179" s="8"/>
      <c r="CX1179" s="8"/>
      <c r="CY1179" s="8"/>
      <c r="CZ1179" s="8"/>
      <c r="DA1179" s="8"/>
      <c r="DB1179" s="8"/>
      <c r="DC1179" s="8"/>
      <c r="DD1179" s="8"/>
      <c r="DE1179" s="8"/>
      <c r="DF1179" s="8"/>
      <c r="DG1179" s="8"/>
      <c r="DH1179" s="8"/>
      <c r="DI1179" s="8"/>
      <c r="DJ1179" s="8"/>
      <c r="DK1179" s="8"/>
      <c r="DL1179" s="8"/>
      <c r="DM1179" s="8"/>
      <c r="DN1179" s="8"/>
      <c r="DO1179" s="8"/>
      <c r="DP1179" s="8"/>
      <c r="DQ1179" s="8"/>
      <c r="DR1179" s="8"/>
      <c r="DS1179" s="8"/>
      <c r="DT1179" s="8"/>
      <c r="DU1179" s="8"/>
      <c r="DV1179" s="8"/>
      <c r="DW1179" s="8"/>
      <c r="DX1179" s="8"/>
      <c r="DY1179" s="8"/>
      <c r="DZ1179" s="8"/>
      <c r="EA1179" s="8"/>
      <c r="EB1179" s="8"/>
      <c r="EC1179" s="8"/>
      <c r="ED1179" s="8"/>
      <c r="EE1179" s="8"/>
      <c r="EF1179" s="8"/>
      <c r="EG1179" s="8"/>
      <c r="EH1179" s="8"/>
      <c r="EI1179" s="8"/>
      <c r="EJ1179" s="8"/>
      <c r="EK1179" s="8"/>
      <c r="EL1179" s="8"/>
      <c r="EM1179" s="8"/>
      <c r="EN1179" s="8"/>
      <c r="EO1179" s="8"/>
      <c r="EP1179" s="8"/>
      <c r="EQ1179" s="8"/>
      <c r="ER1179" s="8"/>
      <c r="ES1179" s="8"/>
      <c r="ET1179" s="8"/>
      <c r="EU1179" s="8"/>
      <c r="EV1179" s="8"/>
      <c r="EW1179" s="8"/>
      <c r="EX1179" s="8"/>
      <c r="EY1179" s="8"/>
      <c r="EZ1179" s="8"/>
      <c r="FA1179" s="8"/>
      <c r="FB1179" s="8"/>
      <c r="FC1179" s="8"/>
      <c r="FD1179" s="8"/>
      <c r="FE1179" s="8"/>
      <c r="FF1179" s="8"/>
      <c r="FG1179" s="8"/>
      <c r="FH1179" s="8"/>
      <c r="FI1179" s="8"/>
      <c r="FJ1179" s="8"/>
    </row>
    <row r="1180" spans="1:166" x14ac:dyDescent="0.25">
      <c r="A1180" t="s">
        <v>144</v>
      </c>
      <c r="C1180" s="6">
        <v>40217</v>
      </c>
      <c r="D1180" s="5"/>
      <c r="E1180" s="6"/>
      <c r="G1180" s="5">
        <v>32</v>
      </c>
      <c r="H1180" t="s">
        <v>116</v>
      </c>
      <c r="I1180" s="7">
        <v>8.1</v>
      </c>
      <c r="J1180">
        <v>750</v>
      </c>
      <c r="K1180" s="5">
        <f t="shared" si="18"/>
        <v>164.6090534979424</v>
      </c>
      <c r="L1180" s="5"/>
      <c r="M1180" s="8"/>
      <c r="N1180" s="7">
        <v>9.1</v>
      </c>
      <c r="O1180" s="7"/>
      <c r="P1180" s="7"/>
      <c r="Q1180" s="5"/>
      <c r="R1180" s="5"/>
      <c r="S1180" s="5"/>
      <c r="T1180" s="5"/>
      <c r="U1180" s="5"/>
      <c r="V1180" s="5"/>
      <c r="W1180" s="5"/>
      <c r="X1180" s="8"/>
      <c r="Y1180" s="8"/>
      <c r="Z1180" s="8"/>
      <c r="AA1180" s="8"/>
      <c r="AB1180" s="8"/>
      <c r="AC1180" s="5"/>
      <c r="AD1180" s="8"/>
      <c r="AE1180" s="8"/>
      <c r="AF1180" s="8"/>
      <c r="AG1180" s="8"/>
      <c r="AH1180" s="8"/>
      <c r="AI1180" s="8"/>
      <c r="AJ1180" s="5"/>
      <c r="AK1180" s="8"/>
      <c r="AL1180" s="8"/>
      <c r="AM1180" s="8"/>
      <c r="AN1180" s="8"/>
      <c r="AO1180" s="8"/>
      <c r="AP1180" s="8"/>
      <c r="AQ1180" s="9"/>
      <c r="AR1180" s="8"/>
      <c r="AS1180" s="8"/>
      <c r="AT1180" s="8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5"/>
      <c r="BG1180" s="5"/>
      <c r="BH1180" s="5"/>
      <c r="BI1180" s="8"/>
      <c r="BJ1180" s="5"/>
      <c r="BK1180" s="5"/>
      <c r="BL1180" s="5"/>
      <c r="BM1180" s="8"/>
      <c r="BN1180" s="8"/>
      <c r="BO1180" s="7"/>
      <c r="BP1180" s="5"/>
      <c r="BQ1180" s="5"/>
      <c r="BR1180" s="5"/>
      <c r="BS1180" s="5"/>
      <c r="BT1180" s="7"/>
      <c r="BU1180" s="7"/>
      <c r="BV1180" s="7"/>
      <c r="BW1180" s="7"/>
      <c r="BX1180" s="7"/>
      <c r="BY1180" s="7"/>
      <c r="BZ1180" s="7"/>
      <c r="CA1180" s="5"/>
      <c r="CB1180" s="5"/>
      <c r="CC1180" s="5"/>
      <c r="CD1180" s="5"/>
      <c r="CE1180" s="5"/>
      <c r="CF1180" s="5"/>
      <c r="CG1180" s="5"/>
      <c r="CH1180" s="5"/>
      <c r="CI1180" s="5"/>
      <c r="CJ1180" s="5"/>
      <c r="CK1180" s="8"/>
      <c r="CL1180" s="5"/>
      <c r="CM1180" s="5"/>
      <c r="CN1180" s="8"/>
      <c r="CO1180" s="5"/>
      <c r="CP1180" s="5"/>
      <c r="CQ1180" s="5"/>
      <c r="CR1180" s="8"/>
      <c r="CS1180" s="8"/>
      <c r="CT1180" s="8"/>
      <c r="CU1180" s="8"/>
      <c r="CV1180" s="8"/>
      <c r="CW1180" s="8"/>
      <c r="CX1180" s="8"/>
      <c r="CY1180" s="8"/>
      <c r="CZ1180" s="8"/>
      <c r="DA1180" s="8"/>
      <c r="DB1180" s="8"/>
      <c r="DC1180" s="8"/>
      <c r="DD1180" s="8"/>
      <c r="DE1180" s="8"/>
      <c r="DF1180" s="8"/>
      <c r="DG1180" s="8"/>
      <c r="DH1180" s="8"/>
      <c r="DI1180" s="8"/>
      <c r="DJ1180" s="8"/>
      <c r="DK1180" s="8"/>
      <c r="DL1180" s="8"/>
      <c r="DM1180" s="8"/>
      <c r="DN1180" s="8"/>
      <c r="DO1180" s="8"/>
      <c r="DP1180" s="8"/>
      <c r="DQ1180" s="8"/>
      <c r="DR1180" s="8"/>
      <c r="DS1180" s="8"/>
      <c r="DT1180" s="8"/>
      <c r="DU1180" s="8"/>
      <c r="DV1180" s="8"/>
      <c r="DW1180" s="8"/>
      <c r="DX1180" s="8"/>
      <c r="DY1180" s="8"/>
      <c r="DZ1180" s="8"/>
      <c r="EA1180" s="8"/>
      <c r="EB1180" s="8"/>
      <c r="EC1180" s="8"/>
      <c r="ED1180" s="8"/>
      <c r="EE1180" s="8"/>
      <c r="EF1180" s="8"/>
      <c r="EG1180" s="8"/>
      <c r="EH1180" s="8"/>
      <c r="EI1180" s="8"/>
      <c r="EJ1180" s="8"/>
      <c r="EK1180" s="8"/>
      <c r="EL1180" s="8"/>
      <c r="EM1180" s="8"/>
      <c r="EN1180" s="8"/>
      <c r="EO1180" s="8"/>
      <c r="EP1180" s="8"/>
      <c r="EQ1180" s="8"/>
      <c r="ER1180" s="8"/>
      <c r="ES1180" s="8"/>
      <c r="ET1180" s="8"/>
      <c r="EU1180" s="8"/>
      <c r="EV1180" s="8"/>
      <c r="EW1180" s="8"/>
      <c r="EX1180" s="8"/>
      <c r="EY1180" s="8"/>
      <c r="EZ1180" s="8"/>
      <c r="FA1180" s="8"/>
      <c r="FB1180" s="8"/>
      <c r="FC1180" s="8"/>
      <c r="FD1180" s="8"/>
      <c r="FE1180" s="8"/>
      <c r="FF1180" s="8"/>
      <c r="FG1180" s="8"/>
      <c r="FH1180" s="8"/>
      <c r="FI1180" s="8"/>
      <c r="FJ1180" s="8"/>
    </row>
    <row r="1181" spans="1:166" x14ac:dyDescent="0.25">
      <c r="A1181" t="s">
        <v>144</v>
      </c>
      <c r="C1181" s="6">
        <v>40225</v>
      </c>
      <c r="D1181" s="5"/>
      <c r="E1181" s="6"/>
      <c r="G1181" s="5">
        <v>40</v>
      </c>
      <c r="H1181" t="s">
        <v>116</v>
      </c>
      <c r="I1181" s="7">
        <v>8.1</v>
      </c>
      <c r="J1181">
        <v>750</v>
      </c>
      <c r="K1181" s="5">
        <f t="shared" si="18"/>
        <v>164.6090534979424</v>
      </c>
      <c r="L1181" s="5"/>
      <c r="M1181" s="8"/>
      <c r="N1181" s="7">
        <v>11.7</v>
      </c>
      <c r="O1181" s="7"/>
      <c r="P1181" s="7"/>
      <c r="Q1181" s="5"/>
      <c r="R1181" s="5"/>
      <c r="S1181" s="5"/>
      <c r="T1181" s="5"/>
      <c r="U1181" s="5"/>
      <c r="V1181" s="5"/>
      <c r="W1181" s="5"/>
      <c r="X1181" s="8"/>
      <c r="Y1181" s="8"/>
      <c r="Z1181" s="8"/>
      <c r="AA1181" s="8"/>
      <c r="AB1181" s="8"/>
      <c r="AC1181" s="5"/>
      <c r="AD1181" s="8"/>
      <c r="AE1181" s="8"/>
      <c r="AF1181" s="8"/>
      <c r="AG1181" s="8"/>
      <c r="AH1181" s="8"/>
      <c r="AI1181" s="8"/>
      <c r="AJ1181" s="5"/>
      <c r="AK1181" s="8"/>
      <c r="AL1181" s="8"/>
      <c r="AM1181" s="8"/>
      <c r="AN1181" s="8"/>
      <c r="AO1181" s="8"/>
      <c r="AP1181" s="8"/>
      <c r="AQ1181" s="9"/>
      <c r="AR1181" s="8"/>
      <c r="AS1181" s="8"/>
      <c r="AT1181" s="8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  <c r="BF1181" s="5"/>
      <c r="BG1181" s="5"/>
      <c r="BH1181" s="5"/>
      <c r="BI1181" s="8"/>
      <c r="BJ1181" s="5"/>
      <c r="BK1181" s="5"/>
      <c r="BL1181" s="5"/>
      <c r="BM1181" s="8"/>
      <c r="BN1181" s="8"/>
      <c r="BO1181" s="7"/>
      <c r="BP1181" s="5"/>
      <c r="BQ1181" s="5"/>
      <c r="BR1181" s="5"/>
      <c r="BS1181" s="5"/>
      <c r="BT1181" s="7"/>
      <c r="BU1181" s="7"/>
      <c r="BV1181" s="7"/>
      <c r="BW1181" s="7"/>
      <c r="BX1181" s="7"/>
      <c r="BY1181" s="7"/>
      <c r="BZ1181" s="7"/>
      <c r="CA1181" s="5"/>
      <c r="CB1181" s="5"/>
      <c r="CC1181" s="5"/>
      <c r="CD1181" s="5"/>
      <c r="CE1181" s="5"/>
      <c r="CF1181" s="5"/>
      <c r="CG1181" s="5"/>
      <c r="CH1181" s="5"/>
      <c r="CI1181" s="5"/>
      <c r="CJ1181" s="5"/>
      <c r="CK1181" s="8"/>
      <c r="CL1181" s="5"/>
      <c r="CM1181" s="5"/>
      <c r="CN1181" s="8"/>
      <c r="CO1181" s="5"/>
      <c r="CP1181" s="5"/>
      <c r="CQ1181" s="5"/>
      <c r="CR1181" s="8"/>
      <c r="CS1181" s="8"/>
      <c r="CT1181" s="8"/>
      <c r="CU1181" s="8"/>
      <c r="CV1181" s="8"/>
      <c r="CW1181" s="8"/>
      <c r="CX1181" s="8"/>
      <c r="CY1181" s="8"/>
      <c r="CZ1181" s="8"/>
      <c r="DA1181" s="8"/>
      <c r="DB1181" s="8"/>
      <c r="DC1181" s="8"/>
      <c r="DD1181" s="8"/>
      <c r="DE1181" s="8"/>
      <c r="DF1181" s="8"/>
      <c r="DG1181" s="8"/>
      <c r="DH1181" s="8"/>
      <c r="DI1181" s="8"/>
      <c r="DJ1181" s="8"/>
      <c r="DK1181" s="8"/>
      <c r="DL1181" s="8"/>
      <c r="DM1181" s="8"/>
      <c r="DN1181" s="8"/>
      <c r="DO1181" s="8"/>
      <c r="DP1181" s="8"/>
      <c r="DQ1181" s="8"/>
      <c r="DR1181" s="8"/>
      <c r="DS1181" s="8"/>
      <c r="DT1181" s="8"/>
      <c r="DU1181" s="8"/>
      <c r="DV1181" s="8"/>
      <c r="DW1181" s="8"/>
      <c r="DX1181" s="8"/>
      <c r="DY1181" s="8"/>
      <c r="DZ1181" s="8"/>
      <c r="EA1181" s="8"/>
      <c r="EB1181" s="8"/>
      <c r="EC1181" s="8"/>
      <c r="ED1181" s="8"/>
      <c r="EE1181" s="8"/>
      <c r="EF1181" s="8"/>
      <c r="EG1181" s="8"/>
      <c r="EH1181" s="8"/>
      <c r="EI1181" s="8"/>
      <c r="EJ1181" s="8"/>
      <c r="EK1181" s="8"/>
      <c r="EL1181" s="8"/>
      <c r="EM1181" s="8"/>
      <c r="EN1181" s="8"/>
      <c r="EO1181" s="8"/>
      <c r="EP1181" s="8"/>
      <c r="EQ1181" s="8"/>
      <c r="ER1181" s="8"/>
      <c r="ES1181" s="8"/>
      <c r="ET1181" s="8"/>
      <c r="EU1181" s="8"/>
      <c r="EV1181" s="8"/>
      <c r="EW1181" s="8"/>
      <c r="EX1181" s="8"/>
      <c r="EY1181" s="8"/>
      <c r="EZ1181" s="8"/>
      <c r="FA1181" s="8"/>
      <c r="FB1181" s="8"/>
      <c r="FC1181" s="8"/>
      <c r="FD1181" s="8"/>
      <c r="FE1181" s="8"/>
      <c r="FF1181" s="8"/>
      <c r="FG1181" s="8"/>
      <c r="FH1181" s="8"/>
      <c r="FI1181" s="8"/>
      <c r="FJ1181" s="8"/>
    </row>
    <row r="1182" spans="1:166" x14ac:dyDescent="0.25">
      <c r="A1182" t="s">
        <v>144</v>
      </c>
      <c r="C1182" s="6">
        <v>40227</v>
      </c>
      <c r="D1182" s="5"/>
      <c r="E1182" s="6"/>
      <c r="F1182" s="14"/>
      <c r="G1182" s="5">
        <v>42</v>
      </c>
      <c r="H1182" t="s">
        <v>116</v>
      </c>
      <c r="I1182" s="7">
        <v>8.1</v>
      </c>
      <c r="J1182">
        <v>750</v>
      </c>
      <c r="K1182" s="5">
        <f t="shared" si="18"/>
        <v>164.6090534979424</v>
      </c>
      <c r="L1182" s="5"/>
      <c r="M1182" s="8"/>
      <c r="N1182" s="8"/>
      <c r="O1182" s="8"/>
      <c r="P1182" s="8"/>
      <c r="Q1182" s="5"/>
      <c r="R1182" s="5"/>
      <c r="S1182" s="5"/>
      <c r="T1182" s="5"/>
      <c r="U1182" s="5"/>
      <c r="V1182" s="5"/>
      <c r="W1182" s="5"/>
      <c r="X1182" s="8"/>
      <c r="Y1182" s="8"/>
      <c r="Z1182" s="8"/>
      <c r="AA1182" s="8"/>
      <c r="AB1182" s="8"/>
      <c r="AC1182" s="5">
        <v>42.519419233132922</v>
      </c>
      <c r="AD1182" s="8"/>
      <c r="AE1182" s="8"/>
      <c r="AF1182" s="8"/>
      <c r="AG1182" s="8"/>
      <c r="AH1182" s="8"/>
      <c r="AI1182" s="8"/>
      <c r="AJ1182" s="5">
        <v>54.895355209259684</v>
      </c>
      <c r="AK1182" s="8">
        <v>1.6565905143094903</v>
      </c>
      <c r="AL1182" s="8"/>
      <c r="AM1182" s="8"/>
      <c r="AN1182" s="8"/>
      <c r="AO1182" s="8"/>
      <c r="AP1182" s="8"/>
      <c r="AQ1182" s="9">
        <f>AK1182/AJ1182</f>
        <v>3.017724373937667E-2</v>
      </c>
      <c r="AR1182" s="8"/>
      <c r="AS1182" s="8"/>
      <c r="AT1182" s="8"/>
      <c r="AU1182" s="5">
        <v>5.6785700505192063</v>
      </c>
      <c r="AV1182" s="5"/>
      <c r="AW1182" s="5"/>
      <c r="AX1182" s="5"/>
      <c r="AY1182" s="5">
        <v>0</v>
      </c>
      <c r="AZ1182" s="5"/>
      <c r="BA1182" s="5"/>
      <c r="BB1182" s="5"/>
      <c r="BC1182" s="5"/>
      <c r="BD1182" s="5"/>
      <c r="BE1182" s="5"/>
      <c r="BF1182" s="5">
        <v>0</v>
      </c>
      <c r="BG1182" s="5">
        <v>0</v>
      </c>
      <c r="BH1182" s="5">
        <v>5.6785700505192063</v>
      </c>
      <c r="BI1182" s="8"/>
      <c r="BJ1182" s="5"/>
      <c r="BK1182" s="5">
        <f>AC1182+AJ1182+BH1182</f>
        <v>103.09334449291181</v>
      </c>
      <c r="BL1182" s="5"/>
      <c r="BM1182" s="8">
        <f>BH1182/BK1182</f>
        <v>5.5081829757784577E-2</v>
      </c>
      <c r="BN1182" s="8"/>
      <c r="BO1182" s="7"/>
      <c r="BP1182" s="5"/>
      <c r="BQ1182" s="5"/>
      <c r="BR1182" s="5"/>
      <c r="BS1182" s="5"/>
      <c r="BT1182" s="7"/>
      <c r="BU1182" s="7"/>
      <c r="BV1182" s="7"/>
      <c r="BW1182" s="7"/>
      <c r="BX1182" s="8">
        <f>AC1182/BK1182</f>
        <v>0.41243612225672188</v>
      </c>
      <c r="BY1182" s="8">
        <f>AJ1182/BK1182</f>
        <v>0.53248204798549359</v>
      </c>
      <c r="BZ1182" s="8">
        <f>BH1182/BK1182</f>
        <v>5.5081829757784577E-2</v>
      </c>
      <c r="CA1182" s="5">
        <v>110.08024880149569</v>
      </c>
      <c r="CB1182" s="5">
        <v>110.08024880149569</v>
      </c>
      <c r="CC1182" s="5">
        <v>0</v>
      </c>
      <c r="CD1182" s="5">
        <v>0</v>
      </c>
      <c r="CE1182" s="5"/>
      <c r="CF1182" s="5"/>
      <c r="CG1182" s="5"/>
      <c r="CH1182" s="5"/>
      <c r="CI1182" s="5">
        <v>0</v>
      </c>
      <c r="CJ1182" s="5"/>
      <c r="CK1182" s="8"/>
      <c r="CL1182" s="5"/>
      <c r="CM1182" s="5"/>
      <c r="CN1182" s="8"/>
      <c r="CO1182" s="5"/>
      <c r="CP1182" s="5"/>
      <c r="CQ1182" s="5"/>
      <c r="CR1182" s="8"/>
      <c r="CS1182" s="8"/>
      <c r="CT1182" s="8"/>
      <c r="CU1182" s="8"/>
      <c r="CV1182" s="8"/>
      <c r="CW1182" s="8"/>
      <c r="CX1182" s="8"/>
      <c r="CY1182" s="8"/>
      <c r="CZ1182" s="8"/>
      <c r="DA1182" s="8"/>
      <c r="DB1182" s="8"/>
      <c r="DC1182" s="8"/>
      <c r="DD1182" s="8"/>
      <c r="DE1182" s="8"/>
      <c r="DF1182" s="8"/>
      <c r="DG1182" s="8"/>
      <c r="DH1182" s="8"/>
      <c r="DI1182" s="8"/>
      <c r="DJ1182" s="8"/>
      <c r="DK1182" s="8"/>
      <c r="DL1182" s="8"/>
      <c r="DM1182" s="8"/>
      <c r="DN1182" s="8"/>
      <c r="DO1182" s="8"/>
      <c r="DP1182" s="8"/>
      <c r="DQ1182" s="8"/>
      <c r="DR1182" s="8"/>
      <c r="DS1182" s="8"/>
      <c r="DT1182" s="8"/>
      <c r="DU1182" s="8"/>
      <c r="DV1182" s="8"/>
      <c r="DW1182" s="8"/>
      <c r="DX1182" s="8"/>
      <c r="DY1182" s="8"/>
      <c r="DZ1182" s="8"/>
      <c r="EA1182" s="8"/>
      <c r="EB1182" s="8"/>
      <c r="EC1182" s="8"/>
      <c r="ED1182" s="8"/>
      <c r="EE1182" s="8"/>
      <c r="EF1182" s="8"/>
      <c r="EG1182" s="8"/>
      <c r="EH1182" s="8"/>
      <c r="EI1182" s="8"/>
      <c r="EJ1182" s="8"/>
      <c r="EK1182" s="8"/>
      <c r="EL1182" s="8"/>
      <c r="EM1182" s="8"/>
      <c r="EN1182" s="8"/>
      <c r="EO1182" s="8"/>
      <c r="EP1182" s="8"/>
      <c r="EQ1182" s="8"/>
      <c r="ER1182" s="8"/>
      <c r="ES1182" s="8"/>
      <c r="ET1182" s="8"/>
      <c r="EU1182" s="8"/>
      <c r="EV1182" s="8"/>
      <c r="EW1182" s="8"/>
      <c r="EX1182" s="8"/>
      <c r="EY1182" s="8"/>
      <c r="EZ1182" s="8"/>
      <c r="FA1182" s="8"/>
      <c r="FB1182" s="8"/>
      <c r="FC1182" s="8"/>
      <c r="FD1182" s="8"/>
      <c r="FE1182" s="8"/>
      <c r="FF1182" s="8"/>
      <c r="FG1182" s="8"/>
      <c r="FH1182" s="8"/>
      <c r="FI1182" s="8"/>
      <c r="FJ1182" s="8"/>
    </row>
    <row r="1183" spans="1:166" x14ac:dyDescent="0.25">
      <c r="A1183" t="s">
        <v>144</v>
      </c>
      <c r="C1183" s="6">
        <v>40231</v>
      </c>
      <c r="D1183" s="5"/>
      <c r="E1183" s="6"/>
      <c r="G1183" s="5">
        <v>46</v>
      </c>
      <c r="H1183" t="s">
        <v>116</v>
      </c>
      <c r="I1183" s="7">
        <v>8.1</v>
      </c>
      <c r="J1183">
        <v>750</v>
      </c>
      <c r="K1183" s="5">
        <f t="shared" si="18"/>
        <v>164.6090534979424</v>
      </c>
      <c r="L1183" s="5"/>
      <c r="M1183" s="8"/>
      <c r="N1183" s="7">
        <v>14.15</v>
      </c>
      <c r="O1183" s="7"/>
      <c r="P1183" s="7"/>
      <c r="Q1183" s="5"/>
      <c r="R1183" s="5"/>
      <c r="S1183" s="5"/>
      <c r="T1183" s="5"/>
      <c r="U1183" s="5"/>
      <c r="V1183" s="5"/>
      <c r="W1183" s="5"/>
      <c r="X1183" s="8"/>
      <c r="Y1183" s="8"/>
      <c r="Z1183" s="8"/>
      <c r="AA1183" s="8"/>
      <c r="AB1183" s="8"/>
      <c r="AC1183" s="5"/>
      <c r="AD1183" s="8"/>
      <c r="AE1183" s="8"/>
      <c r="AF1183" s="8"/>
      <c r="AG1183" s="8"/>
      <c r="AH1183" s="8"/>
      <c r="AI1183" s="8"/>
      <c r="AJ1183" s="5"/>
      <c r="AK1183" s="8"/>
      <c r="AL1183" s="8"/>
      <c r="AM1183" s="8"/>
      <c r="AN1183" s="8"/>
      <c r="AO1183" s="8"/>
      <c r="AP1183" s="8"/>
      <c r="AQ1183" s="9"/>
      <c r="AR1183" s="8"/>
      <c r="AS1183" s="8"/>
      <c r="AT1183" s="8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5"/>
      <c r="BG1183" s="5"/>
      <c r="BH1183" s="5"/>
      <c r="BI1183" s="8"/>
      <c r="BJ1183" s="5"/>
      <c r="BK1183" s="5"/>
      <c r="BL1183" s="5"/>
      <c r="BM1183" s="8"/>
      <c r="BN1183" s="8"/>
      <c r="BO1183" s="7"/>
      <c r="BP1183" s="5"/>
      <c r="BQ1183" s="5"/>
      <c r="BR1183" s="5"/>
      <c r="BS1183" s="5"/>
      <c r="BT1183" s="7"/>
      <c r="BU1183" s="7"/>
      <c r="BV1183" s="7"/>
      <c r="BW1183" s="7"/>
      <c r="BX1183" s="7"/>
      <c r="BY1183" s="7"/>
      <c r="BZ1183" s="7"/>
      <c r="CA1183" s="5"/>
      <c r="CB1183" s="5"/>
      <c r="CC1183" s="5"/>
      <c r="CD1183" s="5"/>
      <c r="CE1183" s="5"/>
      <c r="CF1183" s="5"/>
      <c r="CG1183" s="5"/>
      <c r="CH1183" s="5"/>
      <c r="CI1183" s="5"/>
      <c r="CJ1183" s="5"/>
      <c r="CK1183" s="8"/>
      <c r="CL1183" s="5"/>
      <c r="CM1183" s="5"/>
      <c r="CN1183" s="8"/>
      <c r="CO1183" s="5"/>
      <c r="CP1183" s="5"/>
      <c r="CQ1183" s="5"/>
      <c r="CR1183" s="8"/>
      <c r="CS1183" s="8"/>
      <c r="CT1183" s="8"/>
      <c r="CU1183" s="8"/>
      <c r="CV1183" s="8"/>
      <c r="CW1183" s="8"/>
      <c r="CX1183" s="8"/>
      <c r="CY1183" s="8"/>
      <c r="CZ1183" s="8"/>
      <c r="DA1183" s="8"/>
      <c r="DB1183" s="8"/>
      <c r="DC1183" s="8"/>
      <c r="DD1183" s="8"/>
      <c r="DE1183" s="8"/>
      <c r="DF1183" s="8"/>
      <c r="DG1183" s="8"/>
      <c r="DH1183" s="8"/>
      <c r="DI1183" s="8"/>
      <c r="DJ1183" s="8"/>
      <c r="DK1183" s="8"/>
      <c r="DL1183" s="8"/>
      <c r="DM1183" s="8"/>
      <c r="DN1183" s="8"/>
      <c r="DO1183" s="8"/>
      <c r="DP1183" s="8"/>
      <c r="DQ1183" s="8"/>
      <c r="DR1183" s="8"/>
      <c r="DS1183" s="8"/>
      <c r="DT1183" s="8"/>
      <c r="DU1183" s="8"/>
      <c r="DV1183" s="8"/>
      <c r="DW1183" s="8"/>
      <c r="DX1183" s="8"/>
      <c r="DY1183" s="8"/>
      <c r="DZ1183" s="8"/>
      <c r="EA1183" s="8"/>
      <c r="EB1183" s="8"/>
      <c r="EC1183" s="8"/>
      <c r="ED1183" s="8"/>
      <c r="EE1183" s="8"/>
      <c r="EF1183" s="8"/>
      <c r="EG1183" s="8"/>
      <c r="EH1183" s="8"/>
      <c r="EI1183" s="8"/>
      <c r="EJ1183" s="8"/>
      <c r="EK1183" s="8"/>
      <c r="EL1183" s="8"/>
      <c r="EM1183" s="8"/>
      <c r="EN1183" s="8"/>
      <c r="EO1183" s="8"/>
      <c r="EP1183" s="8"/>
      <c r="EQ1183" s="8"/>
      <c r="ER1183" s="8"/>
      <c r="ES1183" s="8"/>
      <c r="ET1183" s="8"/>
      <c r="EU1183" s="8"/>
      <c r="EV1183" s="8"/>
      <c r="EW1183" s="8"/>
      <c r="EX1183" s="8"/>
      <c r="EY1183" s="8"/>
      <c r="EZ1183" s="8"/>
      <c r="FA1183" s="8"/>
      <c r="FB1183" s="8"/>
      <c r="FC1183" s="8"/>
      <c r="FD1183" s="8"/>
      <c r="FE1183" s="8"/>
      <c r="FF1183" s="8"/>
      <c r="FG1183" s="8"/>
      <c r="FH1183" s="8"/>
      <c r="FI1183" s="8"/>
      <c r="FJ1183" s="8"/>
    </row>
    <row r="1184" spans="1:166" x14ac:dyDescent="0.25">
      <c r="A1184" t="s">
        <v>144</v>
      </c>
      <c r="C1184" s="6">
        <v>40233</v>
      </c>
      <c r="D1184" s="5"/>
      <c r="E1184" s="6"/>
      <c r="F1184" s="14"/>
      <c r="G1184" s="5">
        <v>48</v>
      </c>
      <c r="H1184" t="s">
        <v>116</v>
      </c>
      <c r="I1184" s="7">
        <v>8.1</v>
      </c>
      <c r="J1184">
        <v>750</v>
      </c>
      <c r="K1184" s="5">
        <f t="shared" si="18"/>
        <v>164.6090534979424</v>
      </c>
      <c r="L1184" s="5"/>
      <c r="M1184" s="8"/>
      <c r="N1184" s="8"/>
      <c r="O1184" s="8"/>
      <c r="P1184" s="8"/>
      <c r="Q1184" s="5"/>
      <c r="R1184" s="5"/>
      <c r="S1184" s="5"/>
      <c r="T1184" s="5"/>
      <c r="U1184" s="5"/>
      <c r="V1184" s="5"/>
      <c r="W1184" s="5"/>
      <c r="X1184" s="8"/>
      <c r="Y1184" s="8"/>
      <c r="Z1184" s="8"/>
      <c r="AA1184" s="8"/>
      <c r="AB1184" s="8"/>
      <c r="AC1184" s="5">
        <v>131.08789168980712</v>
      </c>
      <c r="AD1184" s="8"/>
      <c r="AE1184" s="8"/>
      <c r="AF1184" s="8"/>
      <c r="AG1184" s="8"/>
      <c r="AH1184" s="8"/>
      <c r="AI1184" s="8"/>
      <c r="AJ1184" s="5">
        <v>143.07977728152289</v>
      </c>
      <c r="AK1184" s="8">
        <v>1.7184729067061428</v>
      </c>
      <c r="AL1184" s="8"/>
      <c r="AM1184" s="8"/>
      <c r="AN1184" s="8"/>
      <c r="AO1184" s="8"/>
      <c r="AP1184" s="8"/>
      <c r="AQ1184" s="9">
        <f>AK1184/AJ1184</f>
        <v>1.2010592547435171E-2</v>
      </c>
      <c r="AR1184" s="8"/>
      <c r="AS1184" s="8"/>
      <c r="AT1184" s="8"/>
      <c r="AU1184" s="5">
        <v>15.192942489858606</v>
      </c>
      <c r="AV1184" s="5"/>
      <c r="AW1184" s="5"/>
      <c r="AX1184" s="5"/>
      <c r="AY1184" s="5">
        <v>0.35442105263157891</v>
      </c>
      <c r="AZ1184" s="5"/>
      <c r="BA1184" s="5"/>
      <c r="BB1184" s="5"/>
      <c r="BC1184" s="5"/>
      <c r="BD1184" s="5"/>
      <c r="BE1184" s="5"/>
      <c r="BF1184" s="5">
        <v>0</v>
      </c>
      <c r="BG1184" s="5">
        <v>0</v>
      </c>
      <c r="BH1184" s="5">
        <v>15.547363542490185</v>
      </c>
      <c r="BI1184" s="8"/>
      <c r="BJ1184" s="5"/>
      <c r="BK1184" s="5">
        <f>AC1184+AJ1184+BH1184</f>
        <v>289.71503251382023</v>
      </c>
      <c r="BL1184" s="5"/>
      <c r="BM1184" s="8">
        <f>BH1184/BK1184</f>
        <v>5.3664331490111863E-2</v>
      </c>
      <c r="BN1184" s="8"/>
      <c r="BO1184" s="7"/>
      <c r="BP1184" s="5"/>
      <c r="BQ1184" s="5"/>
      <c r="BR1184" s="5"/>
      <c r="BS1184" s="5"/>
      <c r="BT1184" s="7"/>
      <c r="BU1184" s="7"/>
      <c r="BV1184" s="7"/>
      <c r="BW1184" s="7"/>
      <c r="BX1184" s="8">
        <f>AC1184/BK1184</f>
        <v>0.4524718325879547</v>
      </c>
      <c r="BY1184" s="8">
        <f>AJ1184/BK1184</f>
        <v>0.49386383592193334</v>
      </c>
      <c r="BZ1184" s="8">
        <f>BH1184/BK1184</f>
        <v>5.3664331490111863E-2</v>
      </c>
      <c r="CA1184" s="5">
        <v>161.06102064054161</v>
      </c>
      <c r="CB1184" s="5">
        <v>159.54207327212058</v>
      </c>
      <c r="CC1184" s="5">
        <v>1.5189473684210524</v>
      </c>
      <c r="CD1184" s="5">
        <v>0</v>
      </c>
      <c r="CE1184" s="5"/>
      <c r="CF1184" s="5"/>
      <c r="CG1184" s="5"/>
      <c r="CH1184" s="5"/>
      <c r="CI1184" s="5">
        <v>0</v>
      </c>
      <c r="CJ1184" s="5"/>
      <c r="CK1184" s="8"/>
      <c r="CL1184" s="5"/>
      <c r="CM1184" s="5"/>
      <c r="CN1184" s="8"/>
      <c r="CO1184" s="5"/>
      <c r="CP1184" s="5"/>
      <c r="CQ1184" s="5"/>
      <c r="CR1184" s="8"/>
      <c r="CS1184" s="8"/>
      <c r="CT1184" s="8"/>
      <c r="CU1184" s="8"/>
      <c r="CV1184" s="8"/>
      <c r="CW1184" s="8"/>
      <c r="CX1184" s="8"/>
      <c r="CY1184" s="8"/>
      <c r="CZ1184" s="8"/>
      <c r="DA1184" s="8"/>
      <c r="DB1184" s="8"/>
      <c r="DC1184" s="8"/>
      <c r="DD1184" s="8"/>
      <c r="DE1184" s="8"/>
      <c r="DF1184" s="8"/>
      <c r="DG1184" s="8"/>
      <c r="DH1184" s="8"/>
      <c r="DI1184" s="8"/>
      <c r="DJ1184" s="8"/>
      <c r="DK1184" s="8"/>
      <c r="DL1184" s="8"/>
      <c r="DM1184" s="8"/>
      <c r="DN1184" s="8"/>
      <c r="DO1184" s="8"/>
      <c r="DP1184" s="8"/>
      <c r="DQ1184" s="8"/>
      <c r="DR1184" s="8"/>
      <c r="DS1184" s="8"/>
      <c r="DT1184" s="8"/>
      <c r="DU1184" s="8"/>
      <c r="DV1184" s="8"/>
      <c r="DW1184" s="8"/>
      <c r="DX1184" s="8"/>
      <c r="DY1184" s="8"/>
      <c r="DZ1184" s="8"/>
      <c r="EA1184" s="8"/>
      <c r="EB1184" s="8"/>
      <c r="EC1184" s="8"/>
      <c r="ED1184" s="8"/>
      <c r="EE1184" s="8"/>
      <c r="EF1184" s="8"/>
      <c r="EG1184" s="8"/>
      <c r="EH1184" s="8"/>
      <c r="EI1184" s="8"/>
      <c r="EJ1184" s="8"/>
      <c r="EK1184" s="8"/>
      <c r="EL1184" s="8"/>
      <c r="EM1184" s="8"/>
      <c r="EN1184" s="8"/>
      <c r="EO1184" s="8"/>
      <c r="EP1184" s="8"/>
      <c r="EQ1184" s="8"/>
      <c r="ER1184" s="8"/>
      <c r="ES1184" s="8"/>
      <c r="ET1184" s="8"/>
      <c r="EU1184" s="8"/>
      <c r="EV1184" s="8"/>
      <c r="EW1184" s="8"/>
      <c r="EX1184" s="8"/>
      <c r="EY1184" s="8"/>
      <c r="EZ1184" s="8"/>
      <c r="FA1184" s="8"/>
      <c r="FB1184" s="8"/>
      <c r="FC1184" s="8"/>
      <c r="FD1184" s="8"/>
      <c r="FE1184" s="8"/>
      <c r="FF1184" s="8"/>
      <c r="FG1184" s="8"/>
      <c r="FH1184" s="8"/>
      <c r="FI1184" s="8"/>
      <c r="FJ1184" s="8"/>
    </row>
    <row r="1185" spans="1:166" x14ac:dyDescent="0.25">
      <c r="A1185" t="s">
        <v>144</v>
      </c>
      <c r="C1185" s="6">
        <v>40234</v>
      </c>
      <c r="D1185" s="5">
        <v>4</v>
      </c>
      <c r="E1185" t="s">
        <v>206</v>
      </c>
      <c r="F1185" t="s">
        <v>13</v>
      </c>
      <c r="G1185" s="5">
        <v>49</v>
      </c>
      <c r="H1185" t="s">
        <v>116</v>
      </c>
      <c r="I1185" s="7">
        <v>8.1</v>
      </c>
      <c r="J1185">
        <v>750</v>
      </c>
      <c r="K1185" s="5">
        <f t="shared" si="18"/>
        <v>164.6090534979424</v>
      </c>
      <c r="L1185" s="5"/>
      <c r="M1185" s="8"/>
      <c r="N1185" s="8"/>
      <c r="O1185" s="8"/>
      <c r="P1185" s="8"/>
      <c r="Q1185" s="5"/>
      <c r="R1185" s="5"/>
      <c r="S1185" s="5">
        <v>49</v>
      </c>
      <c r="T1185" s="5"/>
      <c r="U1185" s="5"/>
      <c r="V1185" s="5"/>
      <c r="W1185" s="5"/>
      <c r="X1185" s="8"/>
      <c r="Y1185" s="8"/>
      <c r="Z1185" s="8"/>
      <c r="AA1185" s="8"/>
      <c r="AB1185" s="8"/>
      <c r="AC1185" s="5"/>
      <c r="AD1185" s="8"/>
      <c r="AE1185" s="8"/>
      <c r="AF1185" s="8"/>
      <c r="AG1185" s="8"/>
      <c r="AH1185" s="8"/>
      <c r="AI1185" s="8"/>
      <c r="AJ1185" s="5"/>
      <c r="AK1185" s="8"/>
      <c r="AL1185" s="8"/>
      <c r="AM1185" s="8"/>
      <c r="AN1185" s="8"/>
      <c r="AO1185" s="8"/>
      <c r="AP1185" s="8"/>
      <c r="AQ1185" s="9"/>
      <c r="AR1185" s="8"/>
      <c r="AS1185" s="8"/>
      <c r="AT1185" s="8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8"/>
      <c r="BJ1185" s="5"/>
      <c r="BK1185" s="5"/>
      <c r="BL1185" s="5"/>
      <c r="BM1185" s="8"/>
      <c r="BN1185" s="8"/>
      <c r="BO1185" s="7"/>
      <c r="BP1185" s="5"/>
      <c r="BQ1185" s="5"/>
      <c r="BR1185" s="5"/>
      <c r="BS1185" s="5"/>
      <c r="BT1185" s="7"/>
      <c r="BU1185" s="7"/>
      <c r="BV1185" s="7"/>
      <c r="BW1185" s="7"/>
      <c r="BX1185" s="7"/>
      <c r="BY1185" s="7"/>
      <c r="BZ1185" s="7"/>
      <c r="CA1185" s="5"/>
      <c r="CB1185" s="5"/>
      <c r="CC1185" s="5"/>
      <c r="CD1185" s="5"/>
      <c r="CE1185" s="5"/>
      <c r="CF1185" s="5"/>
      <c r="CG1185" s="5"/>
      <c r="CH1185" s="5"/>
      <c r="CI1185" s="5"/>
      <c r="CJ1185" s="5"/>
      <c r="CK1185" s="8"/>
      <c r="CL1185" s="5"/>
      <c r="CM1185" s="5"/>
      <c r="CN1185" s="8"/>
      <c r="CO1185" s="5"/>
      <c r="CP1185" s="5"/>
      <c r="CQ1185" s="5"/>
      <c r="CR1185" s="8"/>
      <c r="CS1185" s="8"/>
      <c r="CT1185" s="8"/>
      <c r="CU1185" s="8"/>
      <c r="CV1185" s="8"/>
      <c r="CW1185" s="8"/>
      <c r="CX1185" s="8"/>
      <c r="CY1185" s="8"/>
      <c r="CZ1185" s="8"/>
      <c r="DA1185" s="8"/>
      <c r="DB1185" s="8"/>
      <c r="DC1185" s="8"/>
      <c r="DD1185" s="8"/>
      <c r="DE1185" s="8"/>
      <c r="DF1185" s="8"/>
      <c r="DG1185" s="8"/>
      <c r="DH1185" s="8"/>
      <c r="DI1185" s="8"/>
      <c r="DJ1185" s="8"/>
      <c r="DK1185" s="8"/>
      <c r="DL1185" s="8"/>
      <c r="DM1185" s="8"/>
      <c r="DN1185" s="8"/>
      <c r="DO1185" s="8"/>
      <c r="DP1185" s="8"/>
      <c r="DQ1185" s="8"/>
      <c r="DR1185" s="8"/>
      <c r="DS1185" s="8"/>
      <c r="DT1185" s="8"/>
      <c r="DU1185" s="8"/>
      <c r="DV1185" s="8"/>
      <c r="DW1185" s="8"/>
      <c r="DX1185" s="8"/>
      <c r="DY1185" s="8"/>
      <c r="DZ1185" s="8"/>
      <c r="EA1185" s="8"/>
      <c r="EB1185" s="8"/>
      <c r="EC1185" s="8"/>
      <c r="ED1185" s="8"/>
      <c r="EE1185" s="8"/>
      <c r="EF1185" s="8"/>
      <c r="EG1185" s="8"/>
      <c r="EH1185" s="8"/>
      <c r="EI1185" s="8"/>
      <c r="EJ1185" s="8"/>
      <c r="EK1185" s="8"/>
      <c r="EL1185" s="8"/>
      <c r="EM1185" s="8"/>
      <c r="EN1185" s="8"/>
      <c r="EO1185" s="8"/>
      <c r="EP1185" s="8"/>
      <c r="EQ1185" s="8"/>
      <c r="ER1185" s="8"/>
      <c r="ES1185" s="8"/>
      <c r="ET1185" s="8"/>
      <c r="EU1185" s="8"/>
      <c r="EV1185" s="8"/>
      <c r="EW1185" s="8"/>
      <c r="EX1185" s="8"/>
      <c r="EY1185" s="8"/>
      <c r="EZ1185" s="8"/>
      <c r="FA1185" s="8"/>
      <c r="FB1185" s="8"/>
      <c r="FC1185" s="8"/>
      <c r="FD1185" s="8"/>
      <c r="FE1185" s="8"/>
      <c r="FF1185" s="8"/>
      <c r="FG1185" s="8"/>
      <c r="FH1185" s="8"/>
      <c r="FI1185" s="8"/>
      <c r="FJ1185" s="8"/>
    </row>
    <row r="1186" spans="1:166" x14ac:dyDescent="0.25">
      <c r="A1186" t="s">
        <v>144</v>
      </c>
      <c r="C1186" s="6">
        <v>40240</v>
      </c>
      <c r="D1186" s="5"/>
      <c r="E1186" s="6"/>
      <c r="G1186" s="5">
        <v>55</v>
      </c>
      <c r="H1186" t="s">
        <v>116</v>
      </c>
      <c r="I1186" s="7">
        <v>8.1</v>
      </c>
      <c r="J1186">
        <v>750</v>
      </c>
      <c r="K1186" s="5">
        <f t="shared" si="18"/>
        <v>164.6090534979424</v>
      </c>
      <c r="L1186" s="5"/>
      <c r="M1186" s="8"/>
      <c r="N1186" s="7">
        <v>16.55</v>
      </c>
      <c r="O1186" s="7"/>
      <c r="P1186" s="7"/>
      <c r="Q1186" s="5"/>
      <c r="R1186" s="5"/>
      <c r="S1186" s="5"/>
      <c r="T1186" s="5"/>
      <c r="U1186" s="5"/>
      <c r="V1186" s="5"/>
      <c r="W1186" s="5"/>
      <c r="X1186" s="8"/>
      <c r="Y1186" s="8"/>
      <c r="Z1186" s="8"/>
      <c r="AA1186" s="8"/>
      <c r="AB1186" s="8"/>
      <c r="AC1186" s="5"/>
      <c r="AD1186" s="8"/>
      <c r="AE1186" s="8"/>
      <c r="AF1186" s="8"/>
      <c r="AG1186" s="8"/>
      <c r="AH1186" s="8"/>
      <c r="AI1186" s="8"/>
      <c r="AJ1186" s="5"/>
      <c r="AK1186" s="8"/>
      <c r="AL1186" s="8"/>
      <c r="AM1186" s="8"/>
      <c r="AN1186" s="8"/>
      <c r="AO1186" s="8"/>
      <c r="AP1186" s="8"/>
      <c r="AQ1186" s="9"/>
      <c r="AR1186" s="8"/>
      <c r="AS1186" s="8"/>
      <c r="AT1186" s="8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8"/>
      <c r="BJ1186" s="5"/>
      <c r="BK1186" s="5"/>
      <c r="BL1186" s="5"/>
      <c r="BM1186" s="8"/>
      <c r="BN1186" s="8"/>
      <c r="BO1186" s="7"/>
      <c r="BP1186" s="5"/>
      <c r="BQ1186" s="5"/>
      <c r="BR1186" s="5"/>
      <c r="BS1186" s="5"/>
      <c r="BT1186" s="7"/>
      <c r="BU1186" s="7"/>
      <c r="BV1186" s="7"/>
      <c r="BW1186" s="7"/>
      <c r="BX1186" s="7"/>
      <c r="BY1186" s="7"/>
      <c r="BZ1186" s="7"/>
      <c r="CA1186" s="5"/>
      <c r="CB1186" s="5"/>
      <c r="CC1186" s="5"/>
      <c r="CD1186" s="5"/>
      <c r="CE1186" s="5"/>
      <c r="CF1186" s="5"/>
      <c r="CG1186" s="5"/>
      <c r="CH1186" s="5"/>
      <c r="CI1186" s="5"/>
      <c r="CJ1186" s="5"/>
      <c r="CK1186" s="8"/>
      <c r="CL1186" s="5"/>
      <c r="CM1186" s="5"/>
      <c r="CN1186" s="8"/>
      <c r="CO1186" s="5"/>
      <c r="CP1186" s="5"/>
      <c r="CQ1186" s="5"/>
      <c r="CR1186" s="8"/>
      <c r="CS1186" s="8"/>
      <c r="CT1186" s="8"/>
      <c r="CU1186" s="8"/>
      <c r="CV1186" s="8"/>
      <c r="CW1186" s="8"/>
      <c r="CX1186" s="8"/>
      <c r="CY1186" s="8"/>
      <c r="CZ1186" s="8"/>
      <c r="DA1186" s="8"/>
      <c r="DB1186" s="8"/>
      <c r="DC1186" s="8"/>
      <c r="DD1186" s="8"/>
      <c r="DE1186" s="8"/>
      <c r="DF1186" s="8"/>
      <c r="DG1186" s="8"/>
      <c r="DH1186" s="8"/>
      <c r="DI1186" s="8"/>
      <c r="DJ1186" s="8"/>
      <c r="DK1186" s="8"/>
      <c r="DL1186" s="8"/>
      <c r="DM1186" s="8"/>
      <c r="DN1186" s="8"/>
      <c r="DO1186" s="8"/>
      <c r="DP1186" s="8"/>
      <c r="DQ1186" s="8"/>
      <c r="DR1186" s="8"/>
      <c r="DS1186" s="8"/>
      <c r="DT1186" s="8"/>
      <c r="DU1186" s="8"/>
      <c r="DV1186" s="8"/>
      <c r="DW1186" s="8"/>
      <c r="DX1186" s="8"/>
      <c r="DY1186" s="8"/>
      <c r="DZ1186" s="8"/>
      <c r="EA1186" s="8"/>
      <c r="EB1186" s="8"/>
      <c r="EC1186" s="8"/>
      <c r="ED1186" s="8"/>
      <c r="EE1186" s="8"/>
      <c r="EF1186" s="8"/>
      <c r="EG1186" s="8"/>
      <c r="EH1186" s="8"/>
      <c r="EI1186" s="8"/>
      <c r="EJ1186" s="8"/>
      <c r="EK1186" s="8"/>
      <c r="EL1186" s="8"/>
      <c r="EM1186" s="8"/>
      <c r="EN1186" s="8"/>
      <c r="EO1186" s="8"/>
      <c r="EP1186" s="8"/>
      <c r="EQ1186" s="8"/>
      <c r="ER1186" s="8"/>
      <c r="ES1186" s="8"/>
      <c r="ET1186" s="8"/>
      <c r="EU1186" s="8"/>
      <c r="EV1186" s="8"/>
      <c r="EW1186" s="8"/>
      <c r="EX1186" s="8"/>
      <c r="EY1186" s="8"/>
      <c r="EZ1186" s="8"/>
      <c r="FA1186" s="8"/>
      <c r="FB1186" s="8"/>
      <c r="FC1186" s="8"/>
      <c r="FD1186" s="8"/>
      <c r="FE1186" s="8"/>
      <c r="FF1186" s="8"/>
      <c r="FG1186" s="8"/>
      <c r="FH1186" s="8"/>
      <c r="FI1186" s="8"/>
      <c r="FJ1186" s="8"/>
    </row>
    <row r="1187" spans="1:166" x14ac:dyDescent="0.25">
      <c r="A1187" t="s">
        <v>144</v>
      </c>
      <c r="C1187" s="6">
        <v>40245</v>
      </c>
      <c r="D1187" s="5"/>
      <c r="E1187" s="6"/>
      <c r="G1187" s="5">
        <v>60</v>
      </c>
      <c r="H1187" t="s">
        <v>116</v>
      </c>
      <c r="I1187" s="7">
        <v>8.1</v>
      </c>
      <c r="J1187">
        <v>750</v>
      </c>
      <c r="K1187" s="5">
        <f t="shared" si="18"/>
        <v>164.6090534979424</v>
      </c>
      <c r="L1187" s="5"/>
      <c r="M1187" s="8"/>
      <c r="N1187" s="8"/>
      <c r="O1187" s="8"/>
      <c r="P1187" s="8"/>
      <c r="Q1187" s="5"/>
      <c r="R1187" s="5"/>
      <c r="S1187" s="5"/>
      <c r="T1187" s="5"/>
      <c r="U1187" s="5"/>
      <c r="V1187" s="5"/>
      <c r="W1187" s="5"/>
      <c r="X1187" s="8"/>
      <c r="Y1187" s="8"/>
      <c r="Z1187" s="8"/>
      <c r="AA1187" s="8"/>
      <c r="AB1187" s="8"/>
      <c r="AC1187" s="5"/>
      <c r="AD1187" s="8"/>
      <c r="AE1187" s="8"/>
      <c r="AF1187" s="8"/>
      <c r="AG1187" s="8"/>
      <c r="AH1187" s="8"/>
      <c r="AI1187" s="8"/>
      <c r="AJ1187" s="5"/>
      <c r="AK1187" s="8"/>
      <c r="AL1187" s="8"/>
      <c r="AM1187" s="8"/>
      <c r="AN1187" s="8"/>
      <c r="AO1187" s="8"/>
      <c r="AP1187" s="8"/>
      <c r="AQ1187" s="9"/>
      <c r="AR1187" s="8"/>
      <c r="AS1187" s="8"/>
      <c r="AT1187" s="8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8"/>
      <c r="BJ1187" s="5"/>
      <c r="BK1187" s="5"/>
      <c r="BL1187" s="5"/>
      <c r="BM1187" s="8"/>
      <c r="BN1187" s="8"/>
      <c r="BO1187" s="7"/>
      <c r="BP1187" s="5"/>
      <c r="BQ1187" s="5"/>
      <c r="BR1187" s="5"/>
      <c r="BS1187" s="5"/>
      <c r="BT1187" s="7"/>
      <c r="BU1187" s="7"/>
      <c r="BV1187" s="7"/>
      <c r="BW1187" s="7"/>
      <c r="BX1187" s="7"/>
      <c r="BY1187" s="7"/>
      <c r="BZ1187" s="7"/>
      <c r="CA1187" s="5"/>
      <c r="CB1187" s="5"/>
      <c r="CC1187" s="5"/>
      <c r="CD1187" s="5"/>
      <c r="CE1187" s="5"/>
      <c r="CF1187" s="5"/>
      <c r="CG1187" s="5"/>
      <c r="CH1187" s="5"/>
      <c r="CI1187" s="5"/>
      <c r="CJ1187" s="5"/>
      <c r="CK1187" s="8"/>
      <c r="CL1187" s="5"/>
      <c r="CM1187" s="5"/>
      <c r="CN1187" s="8"/>
      <c r="CO1187" s="5"/>
      <c r="CP1187" s="5"/>
      <c r="CQ1187" s="5"/>
      <c r="CR1187" s="8"/>
      <c r="CS1187" s="8"/>
      <c r="CT1187" s="8"/>
      <c r="CU1187" s="8"/>
      <c r="CV1187" s="8"/>
      <c r="CW1187" s="8"/>
      <c r="CX1187" s="8"/>
      <c r="CY1187" s="8"/>
      <c r="CZ1187" s="8"/>
      <c r="DA1187" s="8"/>
      <c r="DB1187" s="8"/>
      <c r="DC1187" s="8"/>
      <c r="DD1187" s="8"/>
      <c r="DE1187" s="8"/>
      <c r="DF1187" s="8"/>
      <c r="DG1187" s="8"/>
      <c r="DH1187" s="8"/>
      <c r="DI1187" s="8"/>
      <c r="DJ1187" s="8"/>
      <c r="DK1187" s="8"/>
      <c r="DL1187" s="8"/>
      <c r="DM1187" s="8"/>
      <c r="DN1187" s="8"/>
      <c r="DO1187" s="8"/>
      <c r="DP1187" s="8"/>
      <c r="DQ1187" s="8"/>
      <c r="DR1187" s="8"/>
      <c r="DS1187" s="8"/>
      <c r="DT1187" s="8"/>
      <c r="DU1187" s="8"/>
      <c r="DV1187" s="8"/>
      <c r="DW1187" s="8"/>
      <c r="DX1187" s="8"/>
      <c r="DY1187" s="8"/>
      <c r="DZ1187" s="8"/>
      <c r="EA1187" s="8"/>
      <c r="EB1187" s="8"/>
      <c r="EC1187" s="8"/>
      <c r="ED1187" s="8"/>
      <c r="EE1187" s="8"/>
      <c r="EF1187" s="8"/>
      <c r="EG1187" s="8"/>
      <c r="EH1187" s="8"/>
      <c r="EI1187" s="8"/>
      <c r="EJ1187" s="8"/>
      <c r="EK1187" s="8"/>
      <c r="EL1187" s="8"/>
      <c r="EM1187" s="8"/>
      <c r="EN1187" s="8"/>
      <c r="EO1187" s="8"/>
      <c r="EP1187" s="8"/>
      <c r="EQ1187" s="8"/>
      <c r="ER1187" s="8"/>
      <c r="ES1187" s="8"/>
      <c r="ET1187" s="8"/>
      <c r="EU1187" s="8"/>
      <c r="EV1187" s="8"/>
      <c r="EW1187" s="8"/>
      <c r="EX1187" s="8"/>
      <c r="EY1187" s="8"/>
      <c r="EZ1187" s="8"/>
      <c r="FA1187" s="8"/>
      <c r="FB1187" s="8"/>
      <c r="FC1187" s="8"/>
      <c r="FD1187" s="8"/>
      <c r="FE1187" s="8"/>
      <c r="FF1187" s="8"/>
      <c r="FG1187" s="8"/>
      <c r="FH1187" s="8"/>
      <c r="FI1187" s="8"/>
      <c r="FJ1187" s="8"/>
    </row>
    <row r="1188" spans="1:166" x14ac:dyDescent="0.25">
      <c r="A1188" t="s">
        <v>144</v>
      </c>
      <c r="C1188" s="6">
        <v>40248</v>
      </c>
      <c r="D1188" s="5"/>
      <c r="E1188" s="6"/>
      <c r="F1188" s="14"/>
      <c r="G1188" s="5">
        <v>63</v>
      </c>
      <c r="H1188" t="s">
        <v>116</v>
      </c>
      <c r="I1188" s="7">
        <v>8.1</v>
      </c>
      <c r="J1188">
        <v>750</v>
      </c>
      <c r="K1188" s="5">
        <f t="shared" si="18"/>
        <v>164.6090534979424</v>
      </c>
      <c r="L1188" s="5"/>
      <c r="M1188" s="8"/>
      <c r="N1188" s="8"/>
      <c r="O1188" s="8"/>
      <c r="P1188" s="8"/>
      <c r="Q1188" s="5"/>
      <c r="R1188" s="5"/>
      <c r="S1188" s="5"/>
      <c r="T1188" s="5"/>
      <c r="U1188" s="5"/>
      <c r="V1188" s="5"/>
      <c r="W1188" s="5"/>
      <c r="X1188" s="8"/>
      <c r="Y1188" s="8"/>
      <c r="Z1188" s="8"/>
      <c r="AA1188" s="8"/>
      <c r="AB1188" s="8"/>
      <c r="AC1188" s="5">
        <v>195.45499751918874</v>
      </c>
      <c r="AD1188" s="8"/>
      <c r="AE1188" s="8"/>
      <c r="AF1188" s="8"/>
      <c r="AG1188" s="8"/>
      <c r="AH1188" s="8"/>
      <c r="AI1188" s="8"/>
      <c r="AJ1188" s="5">
        <v>166.70551206901035</v>
      </c>
      <c r="AK1188" s="8">
        <v>2.3741809569386465</v>
      </c>
      <c r="AL1188" s="8"/>
      <c r="AM1188" s="8"/>
      <c r="AN1188" s="8"/>
      <c r="AO1188" s="8"/>
      <c r="AP1188" s="8"/>
      <c r="AQ1188" s="9">
        <f>AK1188/AJ1188</f>
        <v>1.4241766378761473E-2</v>
      </c>
      <c r="AR1188" s="8"/>
      <c r="AS1188" s="8"/>
      <c r="AT1188" s="8"/>
      <c r="AU1188" s="5">
        <v>9.848194531601564</v>
      </c>
      <c r="AV1188" s="5"/>
      <c r="AW1188" s="5"/>
      <c r="AX1188" s="5"/>
      <c r="AY1188" s="5">
        <v>12.328946790719522</v>
      </c>
      <c r="AZ1188" s="5"/>
      <c r="BA1188" s="5"/>
      <c r="BB1188" s="5"/>
      <c r="BC1188" s="5"/>
      <c r="BD1188" s="5"/>
      <c r="BE1188" s="5"/>
      <c r="BF1188" s="5">
        <v>0</v>
      </c>
      <c r="BG1188" s="5">
        <v>0</v>
      </c>
      <c r="BH1188" s="5">
        <v>22.177141322321084</v>
      </c>
      <c r="BI1188" s="8"/>
      <c r="BJ1188" s="5"/>
      <c r="BK1188" s="5">
        <f>AC1188+AJ1188+BH1188</f>
        <v>384.33765091052015</v>
      </c>
      <c r="BL1188" s="5"/>
      <c r="BM1188" s="8">
        <f>BH1188/BK1188</f>
        <v>5.7702234662105147E-2</v>
      </c>
      <c r="BN1188" s="8"/>
      <c r="BO1188" s="7"/>
      <c r="BP1188" s="5"/>
      <c r="BQ1188" s="5"/>
      <c r="BR1188" s="5"/>
      <c r="BS1188" s="5"/>
      <c r="BT1188" s="7"/>
      <c r="BU1188" s="7"/>
      <c r="BV1188" s="7"/>
      <c r="BW1188" s="7"/>
      <c r="BX1188" s="8">
        <f>AC1188/BK1188</f>
        <v>0.50855022154645402</v>
      </c>
      <c r="BY1188" s="8">
        <f>AJ1188/BK1188</f>
        <v>0.43374754379144087</v>
      </c>
      <c r="BZ1188" s="8">
        <f>BH1188/BK1188</f>
        <v>5.7702234662105147E-2</v>
      </c>
      <c r="CA1188" s="5">
        <v>146.34138274433167</v>
      </c>
      <c r="CB1188" s="5">
        <v>112.57884680744037</v>
      </c>
      <c r="CC1188" s="5">
        <v>33.762535936891311</v>
      </c>
      <c r="CD1188" s="5">
        <v>0</v>
      </c>
      <c r="CE1188" s="5"/>
      <c r="CF1188" s="5"/>
      <c r="CG1188" s="5"/>
      <c r="CH1188" s="5"/>
      <c r="CI1188" s="5">
        <v>0</v>
      </c>
      <c r="CJ1188" s="5"/>
      <c r="CK1188" s="8"/>
      <c r="CL1188" s="5"/>
      <c r="CM1188" s="5"/>
      <c r="CN1188" s="8"/>
      <c r="CO1188" s="5"/>
      <c r="CP1188" s="5"/>
      <c r="CQ1188" s="5"/>
      <c r="CR1188" s="8"/>
      <c r="CS1188" s="8"/>
      <c r="CT1188" s="8"/>
      <c r="CU1188" s="8"/>
      <c r="CV1188" s="8"/>
      <c r="CW1188" s="8"/>
      <c r="CX1188" s="8"/>
      <c r="CY1188" s="8"/>
      <c r="CZ1188" s="8"/>
      <c r="DA1188" s="8"/>
      <c r="DB1188" s="8"/>
      <c r="DC1188" s="8"/>
      <c r="DD1188" s="8"/>
      <c r="DE1188" s="8"/>
      <c r="DF1188" s="8"/>
      <c r="DG1188" s="8"/>
      <c r="DH1188" s="8"/>
      <c r="DI1188" s="8"/>
      <c r="DJ1188" s="8"/>
      <c r="DK1188" s="8"/>
      <c r="DL1188" s="8"/>
      <c r="DM1188" s="8"/>
      <c r="DN1188" s="8"/>
      <c r="DO1188" s="8"/>
      <c r="DP1188" s="8"/>
      <c r="DQ1188" s="8"/>
      <c r="DR1188" s="8"/>
      <c r="DS1188" s="8"/>
      <c r="DT1188" s="8"/>
      <c r="DU1188" s="8"/>
      <c r="DV1188" s="8"/>
      <c r="DW1188" s="8"/>
      <c r="DX1188" s="8"/>
      <c r="DY1188" s="8"/>
      <c r="DZ1188" s="8"/>
      <c r="EA1188" s="8"/>
      <c r="EB1188" s="8"/>
      <c r="EC1188" s="8"/>
      <c r="ED1188" s="8"/>
      <c r="EE1188" s="8"/>
      <c r="EF1188" s="8"/>
      <c r="EG1188" s="8"/>
      <c r="EH1188" s="8"/>
      <c r="EI1188" s="8"/>
      <c r="EJ1188" s="8"/>
      <c r="EK1188" s="8"/>
      <c r="EL1188" s="8"/>
      <c r="EM1188" s="8"/>
      <c r="EN1188" s="8"/>
      <c r="EO1188" s="8"/>
      <c r="EP1188" s="8"/>
      <c r="EQ1188" s="8"/>
      <c r="ER1188" s="8"/>
      <c r="ES1188" s="8"/>
      <c r="ET1188" s="8"/>
      <c r="EU1188" s="8"/>
      <c r="EV1188" s="8"/>
      <c r="EW1188" s="8"/>
      <c r="EX1188" s="8"/>
      <c r="EY1188" s="8"/>
      <c r="EZ1188" s="8"/>
      <c r="FA1188" s="8"/>
      <c r="FB1188" s="8"/>
      <c r="FC1188" s="8"/>
      <c r="FD1188" s="8"/>
      <c r="FE1188" s="8"/>
      <c r="FF1188" s="8"/>
      <c r="FG1188" s="8"/>
      <c r="FH1188" s="8"/>
      <c r="FI1188" s="8"/>
      <c r="FJ1188" s="8"/>
    </row>
    <row r="1189" spans="1:166" x14ac:dyDescent="0.25">
      <c r="A1189" t="s">
        <v>144</v>
      </c>
      <c r="C1189" s="6">
        <v>40252</v>
      </c>
      <c r="D1189" s="5"/>
      <c r="E1189" s="6"/>
      <c r="G1189" s="5">
        <v>67</v>
      </c>
      <c r="H1189" t="s">
        <v>116</v>
      </c>
      <c r="I1189" s="7">
        <v>8.1</v>
      </c>
      <c r="J1189">
        <v>750</v>
      </c>
      <c r="K1189" s="5">
        <f t="shared" si="18"/>
        <v>164.6090534979424</v>
      </c>
      <c r="L1189" s="5"/>
      <c r="M1189" s="8"/>
      <c r="N1189" s="7">
        <v>20.85</v>
      </c>
      <c r="O1189" s="7"/>
      <c r="P1189" s="7"/>
      <c r="Q1189" s="5"/>
      <c r="R1189" s="5"/>
      <c r="S1189" s="5"/>
      <c r="T1189" s="5"/>
      <c r="U1189" s="5"/>
      <c r="V1189" s="5"/>
      <c r="W1189" s="5"/>
      <c r="X1189" s="8"/>
      <c r="Y1189" s="8"/>
      <c r="Z1189" s="8"/>
      <c r="AA1189" s="8"/>
      <c r="AB1189" s="8"/>
      <c r="AC1189" s="5"/>
      <c r="AD1189" s="8"/>
      <c r="AE1189" s="8"/>
      <c r="AF1189" s="8"/>
      <c r="AG1189" s="8"/>
      <c r="AH1189" s="8"/>
      <c r="AI1189" s="8"/>
      <c r="AJ1189" s="5"/>
      <c r="AK1189" s="8"/>
      <c r="AL1189" s="8"/>
      <c r="AM1189" s="8"/>
      <c r="AN1189" s="8"/>
      <c r="AO1189" s="8"/>
      <c r="AP1189" s="8"/>
      <c r="AQ1189" s="9"/>
      <c r="AR1189" s="8"/>
      <c r="AS1189" s="8"/>
      <c r="AT1189" s="8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5"/>
      <c r="BG1189" s="5"/>
      <c r="BH1189" s="5"/>
      <c r="BI1189" s="8"/>
      <c r="BJ1189" s="5"/>
      <c r="BK1189" s="5"/>
      <c r="BL1189" s="5"/>
      <c r="BM1189" s="8"/>
      <c r="BN1189" s="8"/>
      <c r="BO1189" s="7"/>
      <c r="BP1189" s="5"/>
      <c r="BQ1189" s="5"/>
      <c r="BR1189" s="5"/>
      <c r="BS1189" s="5"/>
      <c r="BT1189" s="7"/>
      <c r="BU1189" s="7"/>
      <c r="BV1189" s="7"/>
      <c r="BW1189" s="7"/>
      <c r="BX1189" s="7"/>
      <c r="BY1189" s="7"/>
      <c r="BZ1189" s="7"/>
      <c r="CA1189" s="5"/>
      <c r="CB1189" s="5"/>
      <c r="CC1189" s="5"/>
      <c r="CD1189" s="5"/>
      <c r="CE1189" s="5"/>
      <c r="CF1189" s="5"/>
      <c r="CG1189" s="5"/>
      <c r="CH1189" s="5"/>
      <c r="CI1189" s="5"/>
      <c r="CJ1189" s="5"/>
      <c r="CK1189" s="8"/>
      <c r="CL1189" s="5"/>
      <c r="CM1189" s="5"/>
      <c r="CN1189" s="8"/>
      <c r="CO1189" s="5"/>
      <c r="CP1189" s="5"/>
      <c r="CQ1189" s="5"/>
      <c r="CR1189" s="8"/>
      <c r="CS1189" s="8"/>
      <c r="CT1189" s="8"/>
      <c r="CU1189" s="8"/>
      <c r="CV1189" s="8"/>
      <c r="CW1189" s="8"/>
      <c r="CX1189" s="8"/>
      <c r="CY1189" s="8"/>
      <c r="CZ1189" s="8"/>
      <c r="DA1189" s="8"/>
      <c r="DB1189" s="8"/>
      <c r="DC1189" s="8"/>
      <c r="DD1189" s="8"/>
      <c r="DE1189" s="8"/>
      <c r="DF1189" s="8"/>
      <c r="DG1189" s="8"/>
      <c r="DH1189" s="8"/>
      <c r="DI1189" s="8"/>
      <c r="DJ1189" s="8"/>
      <c r="DK1189" s="8"/>
      <c r="DL1189" s="8"/>
      <c r="DM1189" s="8"/>
      <c r="DN1189" s="8"/>
      <c r="DO1189" s="8"/>
      <c r="DP1189" s="8"/>
      <c r="DQ1189" s="8"/>
      <c r="DR1189" s="8"/>
      <c r="DS1189" s="8"/>
      <c r="DT1189" s="8"/>
      <c r="DU1189" s="8"/>
      <c r="DV1189" s="8"/>
      <c r="DW1189" s="8"/>
      <c r="DX1189" s="8"/>
      <c r="DY1189" s="8"/>
      <c r="DZ1189" s="8"/>
      <c r="EA1189" s="8"/>
      <c r="EB1189" s="8"/>
      <c r="EC1189" s="8"/>
      <c r="ED1189" s="8"/>
      <c r="EE1189" s="8"/>
      <c r="EF1189" s="8"/>
      <c r="EG1189" s="8"/>
      <c r="EH1189" s="8"/>
      <c r="EI1189" s="8"/>
      <c r="EJ1189" s="8"/>
      <c r="EK1189" s="8"/>
      <c r="EL1189" s="8"/>
      <c r="EM1189" s="8"/>
      <c r="EN1189" s="8"/>
      <c r="EO1189" s="8"/>
      <c r="EP1189" s="8"/>
      <c r="EQ1189" s="8"/>
      <c r="ER1189" s="8"/>
      <c r="ES1189" s="8"/>
      <c r="ET1189" s="8"/>
      <c r="EU1189" s="8"/>
      <c r="EV1189" s="8"/>
      <c r="EW1189" s="8"/>
      <c r="EX1189" s="8"/>
      <c r="EY1189" s="8"/>
      <c r="EZ1189" s="8"/>
      <c r="FA1189" s="8"/>
      <c r="FB1189" s="8"/>
      <c r="FC1189" s="8"/>
      <c r="FD1189" s="8"/>
      <c r="FE1189" s="8"/>
      <c r="FF1189" s="8"/>
      <c r="FG1189" s="8"/>
      <c r="FH1189" s="8"/>
      <c r="FI1189" s="8"/>
      <c r="FJ1189" s="8"/>
    </row>
    <row r="1190" spans="1:166" x14ac:dyDescent="0.25">
      <c r="A1190" t="s">
        <v>144</v>
      </c>
      <c r="C1190" s="6">
        <v>40259</v>
      </c>
      <c r="D1190" s="5"/>
      <c r="E1190" s="6"/>
      <c r="G1190" s="5">
        <v>74</v>
      </c>
      <c r="H1190" t="s">
        <v>116</v>
      </c>
      <c r="I1190" s="7">
        <v>8.1</v>
      </c>
      <c r="J1190">
        <v>750</v>
      </c>
      <c r="K1190" s="5">
        <f t="shared" ref="K1190:K1253" si="19">1000000/I1190/J1190</f>
        <v>164.6090534979424</v>
      </c>
      <c r="L1190" s="5"/>
      <c r="M1190" s="8"/>
      <c r="N1190" s="7">
        <v>21.65</v>
      </c>
      <c r="O1190" s="7"/>
      <c r="P1190" s="7"/>
      <c r="Q1190" s="5"/>
      <c r="R1190" s="5"/>
      <c r="S1190" s="5"/>
      <c r="T1190" s="5"/>
      <c r="U1190" s="5"/>
      <c r="V1190" s="5"/>
      <c r="W1190" s="5"/>
      <c r="X1190" s="8"/>
      <c r="Y1190" s="8"/>
      <c r="Z1190" s="8"/>
      <c r="AA1190" s="8"/>
      <c r="AB1190" s="8"/>
      <c r="AC1190" s="5"/>
      <c r="AD1190" s="8"/>
      <c r="AE1190" s="8"/>
      <c r="AF1190" s="8"/>
      <c r="AG1190" s="8"/>
      <c r="AH1190" s="8"/>
      <c r="AI1190" s="8"/>
      <c r="AJ1190" s="5"/>
      <c r="AK1190" s="8"/>
      <c r="AL1190" s="8"/>
      <c r="AM1190" s="8"/>
      <c r="AN1190" s="8"/>
      <c r="AO1190" s="8"/>
      <c r="AP1190" s="8"/>
      <c r="AQ1190" s="9"/>
      <c r="AR1190" s="8"/>
      <c r="AS1190" s="8"/>
      <c r="AT1190" s="8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8"/>
      <c r="BJ1190" s="5"/>
      <c r="BK1190" s="5"/>
      <c r="BL1190" s="5"/>
      <c r="BM1190" s="8"/>
      <c r="BN1190" s="8"/>
      <c r="BO1190" s="7"/>
      <c r="BP1190" s="5"/>
      <c r="BQ1190" s="5"/>
      <c r="BR1190" s="5"/>
      <c r="BS1190" s="5"/>
      <c r="BT1190" s="7"/>
      <c r="BU1190" s="7"/>
      <c r="BV1190" s="7"/>
      <c r="BW1190" s="7"/>
      <c r="BX1190" s="7"/>
      <c r="BY1190" s="7"/>
      <c r="BZ1190" s="7"/>
      <c r="CA1190" s="5"/>
      <c r="CB1190" s="5"/>
      <c r="CC1190" s="5"/>
      <c r="CD1190" s="5"/>
      <c r="CE1190" s="5"/>
      <c r="CF1190" s="5"/>
      <c r="CG1190" s="5"/>
      <c r="CH1190" s="5"/>
      <c r="CI1190" s="5"/>
      <c r="CJ1190" s="5"/>
      <c r="CK1190" s="8"/>
      <c r="CL1190" s="5"/>
      <c r="CM1190" s="5"/>
      <c r="CN1190" s="8"/>
      <c r="CO1190" s="5"/>
      <c r="CP1190" s="5"/>
      <c r="CQ1190" s="5"/>
      <c r="CR1190" s="8"/>
      <c r="CS1190" s="8"/>
      <c r="CT1190" s="8"/>
      <c r="CU1190" s="8"/>
      <c r="CV1190" s="8"/>
      <c r="CW1190" s="8"/>
      <c r="CX1190" s="8"/>
      <c r="CY1190" s="8"/>
      <c r="CZ1190" s="8"/>
      <c r="DA1190" s="8"/>
      <c r="DB1190" s="8"/>
      <c r="DC1190" s="8"/>
      <c r="DD1190" s="8"/>
      <c r="DE1190" s="8"/>
      <c r="DF1190" s="8"/>
      <c r="DG1190" s="8"/>
      <c r="DH1190" s="8"/>
      <c r="DI1190" s="8"/>
      <c r="DJ1190" s="8"/>
      <c r="DK1190" s="8"/>
      <c r="DL1190" s="8"/>
      <c r="DM1190" s="8"/>
      <c r="DN1190" s="8"/>
      <c r="DO1190" s="8"/>
      <c r="DP1190" s="8"/>
      <c r="DQ1190" s="8"/>
      <c r="DR1190" s="8"/>
      <c r="DS1190" s="8"/>
      <c r="DT1190" s="8"/>
      <c r="DU1190" s="8"/>
      <c r="DV1190" s="8"/>
      <c r="DW1190" s="8"/>
      <c r="DX1190" s="8"/>
      <c r="DY1190" s="8"/>
      <c r="DZ1190" s="8"/>
      <c r="EA1190" s="8"/>
      <c r="EB1190" s="8"/>
      <c r="EC1190" s="8"/>
      <c r="ED1190" s="8"/>
      <c r="EE1190" s="8"/>
      <c r="EF1190" s="8"/>
      <c r="EG1190" s="8"/>
      <c r="EH1190" s="8"/>
      <c r="EI1190" s="8"/>
      <c r="EJ1190" s="8"/>
      <c r="EK1190" s="8"/>
      <c r="EL1190" s="8"/>
      <c r="EM1190" s="8"/>
      <c r="EN1190" s="8"/>
      <c r="EO1190" s="8"/>
      <c r="EP1190" s="8"/>
      <c r="EQ1190" s="8"/>
      <c r="ER1190" s="8"/>
      <c r="ES1190" s="8"/>
      <c r="ET1190" s="8"/>
      <c r="EU1190" s="8"/>
      <c r="EV1190" s="8"/>
      <c r="EW1190" s="8"/>
      <c r="EX1190" s="8"/>
      <c r="EY1190" s="8"/>
      <c r="EZ1190" s="8"/>
      <c r="FA1190" s="8"/>
      <c r="FB1190" s="8"/>
      <c r="FC1190" s="8"/>
      <c r="FD1190" s="8"/>
      <c r="FE1190" s="8"/>
      <c r="FF1190" s="8"/>
      <c r="FG1190" s="8"/>
      <c r="FH1190" s="8"/>
      <c r="FI1190" s="8"/>
      <c r="FJ1190" s="8"/>
    </row>
    <row r="1191" spans="1:166" x14ac:dyDescent="0.25">
      <c r="A1191" t="s">
        <v>144</v>
      </c>
      <c r="C1191" s="6">
        <v>40266</v>
      </c>
      <c r="D1191" s="5"/>
      <c r="E1191" s="6"/>
      <c r="G1191" s="5">
        <v>81</v>
      </c>
      <c r="H1191" t="s">
        <v>116</v>
      </c>
      <c r="I1191" s="7">
        <v>8.1</v>
      </c>
      <c r="J1191">
        <v>750</v>
      </c>
      <c r="K1191" s="5">
        <f t="shared" si="19"/>
        <v>164.6090534979424</v>
      </c>
      <c r="L1191" s="5"/>
      <c r="M1191" s="8"/>
      <c r="N1191" s="7">
        <v>22.65</v>
      </c>
      <c r="O1191" s="7"/>
      <c r="P1191" s="7"/>
      <c r="Q1191" s="5"/>
      <c r="R1191" s="5"/>
      <c r="S1191" s="5"/>
      <c r="T1191" s="5"/>
      <c r="U1191" s="5"/>
      <c r="V1191" s="5"/>
      <c r="W1191" s="5"/>
      <c r="X1191" s="8"/>
      <c r="Y1191" s="8"/>
      <c r="Z1191" s="8"/>
      <c r="AA1191" s="8"/>
      <c r="AB1191" s="8"/>
      <c r="AC1191" s="5"/>
      <c r="AD1191" s="8"/>
      <c r="AE1191" s="8"/>
      <c r="AF1191" s="8"/>
      <c r="AG1191" s="8"/>
      <c r="AH1191" s="8"/>
      <c r="AI1191" s="8"/>
      <c r="AJ1191" s="5"/>
      <c r="AK1191" s="8"/>
      <c r="AL1191" s="8"/>
      <c r="AM1191" s="8"/>
      <c r="AN1191" s="8"/>
      <c r="AO1191" s="8"/>
      <c r="AP1191" s="8"/>
      <c r="AQ1191" s="9"/>
      <c r="AR1191" s="8"/>
      <c r="AS1191" s="8"/>
      <c r="AT1191" s="8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  <c r="BF1191" s="5"/>
      <c r="BG1191" s="5"/>
      <c r="BH1191" s="5"/>
      <c r="BI1191" s="8"/>
      <c r="BJ1191" s="5"/>
      <c r="BK1191" s="5"/>
      <c r="BL1191" s="5"/>
      <c r="BM1191" s="8"/>
      <c r="BN1191" s="8"/>
      <c r="BO1191" s="7"/>
      <c r="BP1191" s="5"/>
      <c r="BQ1191" s="5"/>
      <c r="BR1191" s="5"/>
      <c r="BS1191" s="5"/>
      <c r="BT1191" s="7"/>
      <c r="BU1191" s="7"/>
      <c r="BV1191" s="7"/>
      <c r="BW1191" s="7"/>
      <c r="BX1191" s="7"/>
      <c r="BY1191" s="7"/>
      <c r="BZ1191" s="7"/>
      <c r="CA1191" s="5"/>
      <c r="CB1191" s="5"/>
      <c r="CC1191" s="5"/>
      <c r="CD1191" s="5"/>
      <c r="CE1191" s="5"/>
      <c r="CF1191" s="5"/>
      <c r="CG1191" s="5"/>
      <c r="CH1191" s="5"/>
      <c r="CI1191" s="5"/>
      <c r="CJ1191" s="5"/>
      <c r="CK1191" s="8"/>
      <c r="CL1191" s="5"/>
      <c r="CM1191" s="5"/>
      <c r="CN1191" s="8"/>
      <c r="CO1191" s="5"/>
      <c r="CP1191" s="5"/>
      <c r="CQ1191" s="5"/>
      <c r="CR1191" s="8"/>
      <c r="CS1191" s="8"/>
      <c r="CT1191" s="8"/>
      <c r="CU1191" s="8"/>
      <c r="CV1191" s="8"/>
      <c r="CW1191" s="8"/>
      <c r="CX1191" s="8"/>
      <c r="CY1191" s="8"/>
      <c r="CZ1191" s="8"/>
      <c r="DA1191" s="8"/>
      <c r="DB1191" s="8"/>
      <c r="DC1191" s="8"/>
      <c r="DD1191" s="8"/>
      <c r="DE1191" s="8"/>
      <c r="DF1191" s="8"/>
      <c r="DG1191" s="8"/>
      <c r="DH1191" s="8"/>
      <c r="DI1191" s="8"/>
      <c r="DJ1191" s="8"/>
      <c r="DK1191" s="8"/>
      <c r="DL1191" s="8"/>
      <c r="DM1191" s="8"/>
      <c r="DN1191" s="8"/>
      <c r="DO1191" s="8"/>
      <c r="DP1191" s="8"/>
      <c r="DQ1191" s="8"/>
      <c r="DR1191" s="8"/>
      <c r="DS1191" s="8"/>
      <c r="DT1191" s="8"/>
      <c r="DU1191" s="8"/>
      <c r="DV1191" s="8"/>
      <c r="DW1191" s="8"/>
      <c r="DX1191" s="8"/>
      <c r="DY1191" s="8"/>
      <c r="DZ1191" s="8"/>
      <c r="EA1191" s="8"/>
      <c r="EB1191" s="8"/>
      <c r="EC1191" s="8"/>
      <c r="ED1191" s="8"/>
      <c r="EE1191" s="8"/>
      <c r="EF1191" s="8"/>
      <c r="EG1191" s="8"/>
      <c r="EH1191" s="8"/>
      <c r="EI1191" s="8"/>
      <c r="EJ1191" s="8"/>
      <c r="EK1191" s="8"/>
      <c r="EL1191" s="8"/>
      <c r="EM1191" s="8"/>
      <c r="EN1191" s="8"/>
      <c r="EO1191" s="8"/>
      <c r="EP1191" s="8"/>
      <c r="EQ1191" s="8"/>
      <c r="ER1191" s="8"/>
      <c r="ES1191" s="8"/>
      <c r="ET1191" s="8"/>
      <c r="EU1191" s="8"/>
      <c r="EV1191" s="8"/>
      <c r="EW1191" s="8"/>
      <c r="EX1191" s="8"/>
      <c r="EY1191" s="8"/>
      <c r="EZ1191" s="8"/>
      <c r="FA1191" s="8"/>
      <c r="FB1191" s="8"/>
      <c r="FC1191" s="8"/>
      <c r="FD1191" s="8"/>
      <c r="FE1191" s="8"/>
      <c r="FF1191" s="8"/>
      <c r="FG1191" s="8"/>
      <c r="FH1191" s="8"/>
      <c r="FI1191" s="8"/>
      <c r="FJ1191" s="8"/>
    </row>
    <row r="1192" spans="1:166" x14ac:dyDescent="0.25">
      <c r="A1192" t="s">
        <v>144</v>
      </c>
      <c r="C1192" s="6">
        <v>40267</v>
      </c>
      <c r="D1192" s="5"/>
      <c r="E1192" s="6"/>
      <c r="F1192" s="14"/>
      <c r="G1192" s="5">
        <v>82</v>
      </c>
      <c r="H1192" t="s">
        <v>116</v>
      </c>
      <c r="I1192" s="7">
        <v>8.1</v>
      </c>
      <c r="J1192">
        <v>750</v>
      </c>
      <c r="K1192" s="5">
        <f t="shared" si="19"/>
        <v>164.6090534979424</v>
      </c>
      <c r="L1192" s="5"/>
      <c r="M1192" s="8"/>
      <c r="N1192" s="8"/>
      <c r="O1192" s="8"/>
      <c r="P1192" s="8"/>
      <c r="Q1192" s="5"/>
      <c r="R1192" s="5"/>
      <c r="S1192" s="5"/>
      <c r="T1192" s="5"/>
      <c r="U1192" s="5"/>
      <c r="V1192" s="5"/>
      <c r="W1192" s="5"/>
      <c r="X1192" s="8"/>
      <c r="Y1192" s="8"/>
      <c r="Z1192" s="8"/>
      <c r="AA1192" s="8"/>
      <c r="AB1192" s="8"/>
      <c r="AC1192" s="5">
        <v>318.32980729182128</v>
      </c>
      <c r="AD1192" s="8"/>
      <c r="AE1192" s="8"/>
      <c r="AF1192" s="8"/>
      <c r="AG1192" s="8"/>
      <c r="AH1192" s="8"/>
      <c r="AI1192" s="8"/>
      <c r="AJ1192" s="5">
        <v>204.85011653476559</v>
      </c>
      <c r="AK1192" s="8">
        <v>3.2519106867116636</v>
      </c>
      <c r="AL1192" s="8"/>
      <c r="AM1192" s="8"/>
      <c r="AN1192" s="8"/>
      <c r="AO1192" s="8"/>
      <c r="AP1192" s="8"/>
      <c r="AQ1192" s="9">
        <f>AK1192/AJ1192</f>
        <v>1.587458548582165E-2</v>
      </c>
      <c r="AR1192" s="8"/>
      <c r="AS1192" s="8"/>
      <c r="AT1192" s="8"/>
      <c r="AU1192" s="5">
        <v>16.543575238808245</v>
      </c>
      <c r="AV1192" s="5"/>
      <c r="AW1192" s="5"/>
      <c r="AX1192" s="5"/>
      <c r="AY1192" s="5">
        <v>111.88636255211364</v>
      </c>
      <c r="AZ1192" s="5"/>
      <c r="BA1192" s="5"/>
      <c r="BB1192" s="5"/>
      <c r="BC1192" s="5"/>
      <c r="BD1192" s="5"/>
      <c r="BE1192" s="5"/>
      <c r="BF1192" s="5">
        <v>0</v>
      </c>
      <c r="BG1192" s="5">
        <v>0</v>
      </c>
      <c r="BH1192" s="5">
        <v>128.42993779092188</v>
      </c>
      <c r="BI1192" s="8"/>
      <c r="BJ1192" s="5"/>
      <c r="BK1192" s="5">
        <f>AC1192+AJ1192+BH1192</f>
        <v>651.60986161750884</v>
      </c>
      <c r="BL1192" s="5"/>
      <c r="BM1192" s="8">
        <f>BH1192/BK1192</f>
        <v>0.19709636909440989</v>
      </c>
      <c r="BN1192" s="8"/>
      <c r="BO1192" s="7"/>
      <c r="BP1192" s="5"/>
      <c r="BQ1192" s="5"/>
      <c r="BR1192" s="5"/>
      <c r="BS1192" s="5"/>
      <c r="BT1192" s="7"/>
      <c r="BU1192" s="7"/>
      <c r="BV1192" s="7"/>
      <c r="BW1192" s="7"/>
      <c r="BX1192" s="8">
        <f>AC1192/BK1192</f>
        <v>0.4885282222427122</v>
      </c>
      <c r="BY1192" s="8">
        <f>AJ1192/BK1192</f>
        <v>0.31437540866287778</v>
      </c>
      <c r="BZ1192" s="8">
        <f>BH1192/BK1192</f>
        <v>0.19709636909440989</v>
      </c>
      <c r="CA1192" s="5">
        <v>180.5272358089764</v>
      </c>
      <c r="CB1192" s="5">
        <v>108.07840500863888</v>
      </c>
      <c r="CC1192" s="5">
        <v>72.448830800337504</v>
      </c>
      <c r="CD1192" s="5">
        <v>0</v>
      </c>
      <c r="CE1192" s="5"/>
      <c r="CF1192" s="5"/>
      <c r="CG1192" s="5"/>
      <c r="CH1192" s="5"/>
      <c r="CI1192" s="5">
        <v>0</v>
      </c>
      <c r="CJ1192" s="5"/>
      <c r="CK1192" s="8"/>
      <c r="CL1192" s="5"/>
      <c r="CM1192" s="5"/>
      <c r="CN1192" s="8"/>
      <c r="CO1192" s="5"/>
      <c r="CP1192" s="5"/>
      <c r="CQ1192" s="5"/>
      <c r="CR1192" s="8"/>
      <c r="CS1192" s="8"/>
      <c r="CT1192" s="8"/>
      <c r="CU1192" s="8"/>
      <c r="CV1192" s="8"/>
      <c r="CW1192" s="8"/>
      <c r="CX1192" s="8"/>
      <c r="CY1192" s="8"/>
      <c r="CZ1192" s="8"/>
      <c r="DA1192" s="8"/>
      <c r="DB1192" s="8"/>
      <c r="DC1192" s="8"/>
      <c r="DD1192" s="8"/>
      <c r="DE1192" s="8"/>
      <c r="DF1192" s="8"/>
      <c r="DG1192" s="8"/>
      <c r="DH1192" s="8"/>
      <c r="DI1192" s="8"/>
      <c r="DJ1192" s="8"/>
      <c r="DK1192" s="8"/>
      <c r="DL1192" s="8"/>
      <c r="DM1192" s="8"/>
      <c r="DN1192" s="8"/>
      <c r="DO1192" s="8"/>
      <c r="DP1192" s="8"/>
      <c r="DQ1192" s="8"/>
      <c r="DR1192" s="8"/>
      <c r="DS1192" s="8"/>
      <c r="DT1192" s="8"/>
      <c r="DU1192" s="8"/>
      <c r="DV1192" s="8"/>
      <c r="DW1192" s="8"/>
      <c r="DX1192" s="8"/>
      <c r="DY1192" s="8"/>
      <c r="DZ1192" s="8"/>
      <c r="EA1192" s="8"/>
      <c r="EB1192" s="8"/>
      <c r="EC1192" s="8"/>
      <c r="ED1192" s="8"/>
      <c r="EE1192" s="8"/>
      <c r="EF1192" s="8"/>
      <c r="EG1192" s="8"/>
      <c r="EH1192" s="8"/>
      <c r="EI1192" s="8"/>
      <c r="EJ1192" s="8"/>
      <c r="EK1192" s="8"/>
      <c r="EL1192" s="8"/>
      <c r="EM1192" s="8"/>
      <c r="EN1192" s="8"/>
      <c r="EO1192" s="8"/>
      <c r="EP1192" s="8"/>
      <c r="EQ1192" s="8"/>
      <c r="ER1192" s="8"/>
      <c r="ES1192" s="8"/>
      <c r="ET1192" s="8"/>
      <c r="EU1192" s="8"/>
      <c r="EV1192" s="8"/>
      <c r="EW1192" s="8"/>
      <c r="EX1192" s="8"/>
      <c r="EY1192" s="8"/>
      <c r="EZ1192" s="8"/>
      <c r="FA1192" s="8"/>
      <c r="FB1192" s="8"/>
      <c r="FC1192" s="8"/>
      <c r="FD1192" s="8"/>
      <c r="FE1192" s="8"/>
      <c r="FF1192" s="8"/>
      <c r="FG1192" s="8"/>
      <c r="FH1192" s="8"/>
      <c r="FI1192" s="8"/>
      <c r="FJ1192" s="8"/>
    </row>
    <row r="1193" spans="1:166" x14ac:dyDescent="0.25">
      <c r="A1193" t="s">
        <v>144</v>
      </c>
      <c r="C1193" s="6">
        <v>40276</v>
      </c>
      <c r="D1193" s="5"/>
      <c r="E1193" s="6"/>
      <c r="G1193" s="5">
        <v>91</v>
      </c>
      <c r="H1193" t="s">
        <v>116</v>
      </c>
      <c r="I1193" s="7">
        <v>8.1</v>
      </c>
      <c r="J1193">
        <v>750</v>
      </c>
      <c r="K1193" s="5">
        <f t="shared" si="19"/>
        <v>164.6090534979424</v>
      </c>
      <c r="L1193" s="5"/>
      <c r="M1193" s="8"/>
      <c r="N1193" s="7">
        <v>24.1</v>
      </c>
      <c r="O1193" s="7"/>
      <c r="P1193" s="7"/>
      <c r="Q1193" s="5"/>
      <c r="R1193" s="5"/>
      <c r="S1193" s="5"/>
      <c r="T1193" s="5"/>
      <c r="U1193" s="5"/>
      <c r="V1193" s="5"/>
      <c r="W1193" s="5"/>
      <c r="X1193" s="8"/>
      <c r="Y1193" s="8"/>
      <c r="Z1193" s="8"/>
      <c r="AA1193" s="8"/>
      <c r="AB1193" s="8"/>
      <c r="AC1193" s="5"/>
      <c r="AD1193" s="8"/>
      <c r="AE1193" s="8"/>
      <c r="AF1193" s="8"/>
      <c r="AG1193" s="8"/>
      <c r="AH1193" s="8"/>
      <c r="AI1193" s="8"/>
      <c r="AJ1193" s="5"/>
      <c r="AK1193" s="8"/>
      <c r="AL1193" s="8"/>
      <c r="AM1193" s="8"/>
      <c r="AN1193" s="8"/>
      <c r="AO1193" s="8"/>
      <c r="AP1193" s="8"/>
      <c r="AQ1193" s="9"/>
      <c r="AR1193" s="8"/>
      <c r="AS1193" s="8"/>
      <c r="AT1193" s="8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5"/>
      <c r="BG1193" s="5"/>
      <c r="BH1193" s="5"/>
      <c r="BI1193" s="8"/>
      <c r="BJ1193" s="5"/>
      <c r="BK1193" s="5"/>
      <c r="BL1193" s="5"/>
      <c r="BM1193" s="8"/>
      <c r="BN1193" s="8"/>
      <c r="BO1193" s="7"/>
      <c r="BP1193" s="5"/>
      <c r="BQ1193" s="5"/>
      <c r="BR1193" s="5"/>
      <c r="BS1193" s="5"/>
      <c r="BT1193" s="7"/>
      <c r="BU1193" s="7"/>
      <c r="BV1193" s="7"/>
      <c r="BW1193" s="7"/>
      <c r="BX1193" s="7"/>
      <c r="BY1193" s="7"/>
      <c r="BZ1193" s="7"/>
      <c r="CA1193" s="5"/>
      <c r="CB1193" s="5"/>
      <c r="CC1193" s="5"/>
      <c r="CD1193" s="5"/>
      <c r="CE1193" s="5"/>
      <c r="CF1193" s="5"/>
      <c r="CG1193" s="5"/>
      <c r="CH1193" s="5"/>
      <c r="CI1193" s="5"/>
      <c r="CJ1193" s="5"/>
      <c r="CK1193" s="8"/>
      <c r="CL1193" s="5"/>
      <c r="CM1193" s="5"/>
      <c r="CN1193" s="8"/>
      <c r="CO1193" s="5"/>
      <c r="CP1193" s="5"/>
      <c r="CQ1193" s="5"/>
      <c r="CR1193" s="8"/>
      <c r="CS1193" s="8"/>
      <c r="CT1193" s="8"/>
      <c r="CU1193" s="8"/>
      <c r="CV1193" s="8"/>
      <c r="CW1193" s="8"/>
      <c r="CX1193" s="8"/>
      <c r="CY1193" s="8"/>
      <c r="CZ1193" s="8"/>
      <c r="DA1193" s="8"/>
      <c r="DB1193" s="8"/>
      <c r="DC1193" s="8"/>
      <c r="DD1193" s="8"/>
      <c r="DE1193" s="8"/>
      <c r="DF1193" s="8"/>
      <c r="DG1193" s="8"/>
      <c r="DH1193" s="8"/>
      <c r="DI1193" s="8"/>
      <c r="DJ1193" s="8"/>
      <c r="DK1193" s="8"/>
      <c r="DL1193" s="8"/>
      <c r="DM1193" s="8"/>
      <c r="DN1193" s="8"/>
      <c r="DO1193" s="8"/>
      <c r="DP1193" s="8"/>
      <c r="DQ1193" s="8"/>
      <c r="DR1193" s="8"/>
      <c r="DS1193" s="8"/>
      <c r="DT1193" s="8"/>
      <c r="DU1193" s="8"/>
      <c r="DV1193" s="8"/>
      <c r="DW1193" s="8"/>
      <c r="DX1193" s="8"/>
      <c r="DY1193" s="8"/>
      <c r="DZ1193" s="8"/>
      <c r="EA1193" s="8"/>
      <c r="EB1193" s="8"/>
      <c r="EC1193" s="8"/>
      <c r="ED1193" s="8"/>
      <c r="EE1193" s="8"/>
      <c r="EF1193" s="8"/>
      <c r="EG1193" s="8"/>
      <c r="EH1193" s="8"/>
      <c r="EI1193" s="8"/>
      <c r="EJ1193" s="8"/>
      <c r="EK1193" s="8"/>
      <c r="EL1193" s="8"/>
      <c r="EM1193" s="8"/>
      <c r="EN1193" s="8"/>
      <c r="EO1193" s="8"/>
      <c r="EP1193" s="8"/>
      <c r="EQ1193" s="8"/>
      <c r="ER1193" s="8"/>
      <c r="ES1193" s="8"/>
      <c r="ET1193" s="8"/>
      <c r="EU1193" s="8"/>
      <c r="EV1193" s="8"/>
      <c r="EW1193" s="8"/>
      <c r="EX1193" s="8"/>
      <c r="EY1193" s="8"/>
      <c r="EZ1193" s="8"/>
      <c r="FA1193" s="8"/>
      <c r="FB1193" s="8"/>
      <c r="FC1193" s="8"/>
      <c r="FD1193" s="8"/>
      <c r="FE1193" s="8"/>
      <c r="FF1193" s="8"/>
      <c r="FG1193" s="8"/>
      <c r="FH1193" s="8"/>
      <c r="FI1193" s="8"/>
      <c r="FJ1193" s="8"/>
    </row>
    <row r="1194" spans="1:166" x14ac:dyDescent="0.25">
      <c r="A1194" t="s">
        <v>144</v>
      </c>
      <c r="C1194" s="6">
        <v>40279</v>
      </c>
      <c r="D1194" s="5">
        <v>6</v>
      </c>
      <c r="E1194" s="6" t="s">
        <v>239</v>
      </c>
      <c r="F1194" t="s">
        <v>89</v>
      </c>
      <c r="G1194" s="5">
        <v>94</v>
      </c>
      <c r="H1194" t="s">
        <v>116</v>
      </c>
      <c r="I1194" s="7">
        <v>8.1</v>
      </c>
      <c r="J1194">
        <v>750</v>
      </c>
      <c r="K1194" s="5">
        <f t="shared" si="19"/>
        <v>164.6090534979424</v>
      </c>
      <c r="L1194" s="5"/>
      <c r="M1194" s="8"/>
      <c r="N1194" s="8"/>
      <c r="O1194" s="8"/>
      <c r="P1194" s="8"/>
      <c r="Q1194" s="5"/>
      <c r="R1194" s="5"/>
      <c r="S1194" s="5"/>
      <c r="T1194" s="5"/>
      <c r="U1194" s="5"/>
      <c r="V1194" s="5"/>
      <c r="W1194" s="5"/>
      <c r="X1194" s="8"/>
      <c r="Y1194" s="8"/>
      <c r="Z1194" s="8"/>
      <c r="AA1194" s="8"/>
      <c r="AB1194" s="8"/>
      <c r="AC1194" s="5"/>
      <c r="AD1194" s="8"/>
      <c r="AE1194" s="8"/>
      <c r="AF1194" s="8"/>
      <c r="AG1194" s="8"/>
      <c r="AH1194" s="8"/>
      <c r="AI1194" s="8"/>
      <c r="AJ1194" s="5"/>
      <c r="AK1194" s="8"/>
      <c r="AL1194" s="8"/>
      <c r="AM1194" s="8"/>
      <c r="AN1194" s="8"/>
      <c r="AO1194" s="8"/>
      <c r="AP1194" s="8"/>
      <c r="AQ1194" s="9"/>
      <c r="AR1194" s="8"/>
      <c r="AS1194" s="8"/>
      <c r="AT1194" s="8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  <c r="BF1194" s="5"/>
      <c r="BG1194" s="5"/>
      <c r="BH1194" s="5"/>
      <c r="BI1194" s="8"/>
      <c r="BJ1194" s="5"/>
      <c r="BK1194" s="5"/>
      <c r="BL1194" s="5"/>
      <c r="BM1194" s="8"/>
      <c r="BN1194" s="8"/>
      <c r="BO1194" s="7"/>
      <c r="BP1194" s="5"/>
      <c r="BQ1194" s="5"/>
      <c r="BR1194" s="5"/>
      <c r="BS1194" s="5"/>
      <c r="BT1194" s="7"/>
      <c r="BU1194" s="7"/>
      <c r="BV1194" s="7"/>
      <c r="BW1194" s="7"/>
      <c r="BX1194" s="7"/>
      <c r="BY1194" s="7"/>
      <c r="BZ1194" s="7"/>
      <c r="CA1194" s="5"/>
      <c r="CB1194" s="5"/>
      <c r="CC1194" s="5"/>
      <c r="CD1194" s="5"/>
      <c r="CE1194" s="5"/>
      <c r="CF1194" s="5"/>
      <c r="CG1194" s="5"/>
      <c r="CH1194" s="5"/>
      <c r="CI1194" s="5"/>
      <c r="CJ1194" s="5"/>
      <c r="CK1194" s="8"/>
      <c r="CL1194" s="5"/>
      <c r="CM1194" s="5"/>
      <c r="CN1194" s="8"/>
      <c r="CO1194" s="5"/>
      <c r="CP1194" s="5"/>
      <c r="CQ1194" s="5"/>
      <c r="CR1194" s="8"/>
      <c r="CS1194" s="8"/>
      <c r="CT1194" s="8"/>
      <c r="CU1194" s="8"/>
      <c r="CV1194" s="8"/>
      <c r="CW1194" s="8"/>
      <c r="CX1194" s="8"/>
      <c r="CY1194" s="8"/>
      <c r="CZ1194" s="8"/>
      <c r="DA1194" s="8"/>
      <c r="DB1194" s="8"/>
      <c r="DC1194" s="8"/>
      <c r="DD1194" s="8"/>
      <c r="DE1194" s="8"/>
      <c r="DF1194" s="8"/>
      <c r="DG1194" s="8"/>
      <c r="DH1194" s="8"/>
      <c r="DI1194" s="8"/>
      <c r="DJ1194" s="8"/>
      <c r="DK1194" s="8"/>
      <c r="DL1194" s="8"/>
      <c r="DM1194" s="8"/>
      <c r="DN1194" s="8"/>
      <c r="DO1194" s="8"/>
      <c r="DP1194" s="8"/>
      <c r="DQ1194" s="8"/>
      <c r="DR1194" s="8"/>
      <c r="DS1194" s="8"/>
      <c r="DT1194" s="8"/>
      <c r="DU1194" s="8"/>
      <c r="DV1194" s="8"/>
      <c r="DW1194" s="8"/>
      <c r="DX1194" s="8"/>
      <c r="DY1194" s="8"/>
      <c r="DZ1194" s="8"/>
      <c r="EA1194" s="8"/>
      <c r="EB1194" s="8"/>
      <c r="EC1194" s="8"/>
      <c r="ED1194" s="8"/>
      <c r="EE1194" s="8"/>
      <c r="EF1194" s="8"/>
      <c r="EG1194" s="8"/>
      <c r="EH1194" s="8"/>
      <c r="EI1194" s="8"/>
      <c r="EJ1194" s="8"/>
      <c r="EK1194" s="8"/>
      <c r="EL1194" s="8"/>
      <c r="EM1194" s="8"/>
      <c r="EN1194" s="8"/>
      <c r="EO1194" s="8"/>
      <c r="EP1194" s="8"/>
      <c r="EQ1194" s="8"/>
      <c r="ER1194" s="8"/>
      <c r="ES1194" s="8"/>
      <c r="ET1194" s="8"/>
      <c r="EU1194" s="8"/>
      <c r="EV1194" s="8"/>
      <c r="EW1194" s="8"/>
      <c r="EX1194" s="8"/>
      <c r="EY1194" s="8"/>
      <c r="EZ1194" s="8"/>
      <c r="FA1194" s="8"/>
      <c r="FB1194" s="8"/>
      <c r="FC1194" s="8"/>
      <c r="FD1194" s="8"/>
      <c r="FE1194" s="8"/>
      <c r="FF1194" s="8"/>
      <c r="FG1194" s="8"/>
      <c r="FH1194" s="8"/>
      <c r="FI1194" s="8"/>
      <c r="FJ1194" s="8"/>
    </row>
    <row r="1195" spans="1:166" x14ac:dyDescent="0.25">
      <c r="A1195" t="s">
        <v>144</v>
      </c>
      <c r="C1195" s="6">
        <v>40287</v>
      </c>
      <c r="D1195" s="5"/>
      <c r="E1195" s="6"/>
      <c r="F1195" s="14"/>
      <c r="G1195" s="5">
        <v>102</v>
      </c>
      <c r="H1195" t="s">
        <v>116</v>
      </c>
      <c r="I1195" s="7">
        <v>8.1</v>
      </c>
      <c r="J1195">
        <v>750</v>
      </c>
      <c r="K1195" s="5">
        <f t="shared" si="19"/>
        <v>164.6090534979424</v>
      </c>
      <c r="L1195" s="5"/>
      <c r="M1195" s="8"/>
      <c r="N1195" s="8"/>
      <c r="O1195" s="8"/>
      <c r="P1195" s="8"/>
      <c r="Q1195" s="5"/>
      <c r="R1195" s="5"/>
      <c r="S1195" s="5"/>
      <c r="T1195" s="5"/>
      <c r="U1195" s="5"/>
      <c r="V1195" s="5"/>
      <c r="W1195" s="5"/>
      <c r="X1195" s="8"/>
      <c r="Y1195" s="8"/>
      <c r="Z1195" s="8"/>
      <c r="AA1195" s="8"/>
      <c r="AB1195" s="8"/>
      <c r="AC1195" s="5">
        <v>379.80641392074961</v>
      </c>
      <c r="AD1195" s="8"/>
      <c r="AE1195" s="8"/>
      <c r="AF1195" s="8"/>
      <c r="AG1195" s="8"/>
      <c r="AH1195" s="8"/>
      <c r="AI1195" s="8"/>
      <c r="AJ1195" s="5">
        <v>229.66336624401652</v>
      </c>
      <c r="AK1195" s="8">
        <v>3.5101190957935628</v>
      </c>
      <c r="AL1195" s="8"/>
      <c r="AM1195" s="8"/>
      <c r="AN1195" s="8"/>
      <c r="AO1195" s="8"/>
      <c r="AP1195" s="8"/>
      <c r="AQ1195" s="9">
        <f>AK1195/AJ1195</f>
        <v>1.5283757062343473E-2</v>
      </c>
      <c r="AR1195" s="8"/>
      <c r="AS1195" s="8"/>
      <c r="AT1195" s="8"/>
      <c r="AU1195" s="5">
        <v>2.072015120977956</v>
      </c>
      <c r="AV1195" s="5"/>
      <c r="AW1195" s="5"/>
      <c r="AX1195" s="5"/>
      <c r="AY1195" s="5">
        <v>354.44056825944676</v>
      </c>
      <c r="AZ1195" s="5"/>
      <c r="BA1195" s="5"/>
      <c r="BB1195" s="5"/>
      <c r="BC1195" s="5"/>
      <c r="BD1195" s="5"/>
      <c r="BE1195" s="5"/>
      <c r="BF1195" s="5">
        <v>0</v>
      </c>
      <c r="BG1195" s="5">
        <v>0</v>
      </c>
      <c r="BH1195" s="5">
        <v>356.5125833804247</v>
      </c>
      <c r="BI1195" s="8"/>
      <c r="BJ1195" s="5"/>
      <c r="BK1195" s="5">
        <f>AC1195+AJ1195+BH1195</f>
        <v>965.98236354519076</v>
      </c>
      <c r="BL1195" s="5"/>
      <c r="BM1195" s="8">
        <f>BH1195/BK1195</f>
        <v>0.36906738345823459</v>
      </c>
      <c r="BN1195" s="8"/>
      <c r="BO1195" s="7"/>
      <c r="BP1195" s="5"/>
      <c r="BQ1195" s="5"/>
      <c r="BR1195" s="5"/>
      <c r="BS1195" s="5"/>
      <c r="BT1195" s="7"/>
      <c r="BU1195" s="7"/>
      <c r="BV1195" s="7"/>
      <c r="BW1195" s="7"/>
      <c r="BX1195" s="8">
        <f>AC1195/BK1195</f>
        <v>0.39318151992635364</v>
      </c>
      <c r="BY1195" s="8">
        <f>AJ1195/BK1195</f>
        <v>0.23775109661541183</v>
      </c>
      <c r="BZ1195" s="8">
        <f>BH1195/BK1195</f>
        <v>0.36906738345823459</v>
      </c>
      <c r="CA1195" s="5">
        <v>130.69302436956949</v>
      </c>
      <c r="CB1195" s="5">
        <v>14.906192884370277</v>
      </c>
      <c r="CC1195" s="5">
        <v>115.7868314851992</v>
      </c>
      <c r="CD1195" s="5">
        <v>0</v>
      </c>
      <c r="CE1195" s="5"/>
      <c r="CF1195" s="5"/>
      <c r="CG1195" s="5"/>
      <c r="CH1195" s="5"/>
      <c r="CI1195" s="5">
        <v>0</v>
      </c>
      <c r="CJ1195" s="5"/>
      <c r="CK1195" s="8"/>
      <c r="CL1195" s="5"/>
      <c r="CM1195" s="5"/>
      <c r="CN1195" s="8"/>
      <c r="CO1195" s="5"/>
      <c r="CP1195" s="5"/>
      <c r="CQ1195" s="5"/>
      <c r="CR1195" s="8"/>
      <c r="CS1195" s="8"/>
      <c r="CT1195" s="8"/>
      <c r="CU1195" s="8"/>
      <c r="CV1195" s="8"/>
      <c r="CW1195" s="8"/>
      <c r="CX1195" s="8"/>
      <c r="CY1195" s="8"/>
      <c r="CZ1195" s="8"/>
      <c r="DA1195" s="8"/>
      <c r="DB1195" s="8"/>
      <c r="DC1195" s="8"/>
      <c r="DD1195" s="8"/>
      <c r="DE1195" s="8"/>
      <c r="DF1195" s="8"/>
      <c r="DG1195" s="8"/>
      <c r="DH1195" s="8"/>
      <c r="DI1195" s="8"/>
      <c r="DJ1195" s="8"/>
      <c r="DK1195" s="8"/>
      <c r="DL1195" s="8"/>
      <c r="DM1195" s="8"/>
      <c r="DN1195" s="8"/>
      <c r="DO1195" s="8"/>
      <c r="DP1195" s="8"/>
      <c r="DQ1195" s="8"/>
      <c r="DR1195" s="8"/>
      <c r="DS1195" s="8"/>
      <c r="DT1195" s="8"/>
      <c r="DU1195" s="8"/>
      <c r="DV1195" s="8"/>
      <c r="DW1195" s="8"/>
      <c r="DX1195" s="8"/>
      <c r="DY1195" s="8"/>
      <c r="DZ1195" s="8"/>
      <c r="EA1195" s="8"/>
      <c r="EB1195" s="8"/>
      <c r="EC1195" s="8"/>
      <c r="ED1195" s="8"/>
      <c r="EE1195" s="8"/>
      <c r="EF1195" s="8"/>
      <c r="EG1195" s="8"/>
      <c r="EH1195" s="8"/>
      <c r="EI1195" s="8"/>
      <c r="EJ1195" s="8"/>
      <c r="EK1195" s="8"/>
      <c r="EL1195" s="8"/>
      <c r="EM1195" s="8"/>
      <c r="EN1195" s="8"/>
      <c r="EO1195" s="8"/>
      <c r="EP1195" s="8"/>
      <c r="EQ1195" s="8"/>
      <c r="ER1195" s="8"/>
      <c r="ES1195" s="8"/>
      <c r="ET1195" s="8"/>
      <c r="EU1195" s="8"/>
      <c r="EV1195" s="8"/>
      <c r="EW1195" s="8"/>
      <c r="EX1195" s="8"/>
      <c r="EY1195" s="8"/>
      <c r="EZ1195" s="8"/>
      <c r="FA1195" s="8"/>
      <c r="FB1195" s="8"/>
      <c r="FC1195" s="8"/>
      <c r="FD1195" s="8"/>
      <c r="FE1195" s="8"/>
      <c r="FF1195" s="8"/>
      <c r="FG1195" s="8"/>
      <c r="FH1195" s="8"/>
      <c r="FI1195" s="8"/>
      <c r="FJ1195" s="8"/>
    </row>
    <row r="1196" spans="1:166" x14ac:dyDescent="0.25">
      <c r="A1196" t="s">
        <v>144</v>
      </c>
      <c r="C1196" s="6">
        <v>40288</v>
      </c>
      <c r="D1196" s="5"/>
      <c r="E1196" s="6"/>
      <c r="G1196" s="5">
        <v>103</v>
      </c>
      <c r="H1196" t="s">
        <v>116</v>
      </c>
      <c r="I1196" s="7">
        <v>8.1</v>
      </c>
      <c r="J1196">
        <v>750</v>
      </c>
      <c r="K1196" s="5">
        <f t="shared" si="19"/>
        <v>164.6090534979424</v>
      </c>
      <c r="L1196" s="5"/>
      <c r="M1196" s="8"/>
      <c r="N1196" s="7">
        <v>26.1</v>
      </c>
      <c r="O1196" s="7"/>
      <c r="P1196" s="7"/>
      <c r="Q1196" s="5"/>
      <c r="R1196" s="5"/>
      <c r="S1196" s="5"/>
      <c r="T1196" s="5"/>
      <c r="U1196" s="5"/>
      <c r="V1196" s="5"/>
      <c r="W1196" s="5"/>
      <c r="X1196" s="8"/>
      <c r="Y1196" s="8"/>
      <c r="Z1196" s="8"/>
      <c r="AA1196" s="8"/>
      <c r="AB1196" s="8"/>
      <c r="AC1196" s="5"/>
      <c r="AD1196" s="8"/>
      <c r="AE1196" s="8"/>
      <c r="AF1196" s="8"/>
      <c r="AG1196" s="8"/>
      <c r="AH1196" s="8"/>
      <c r="AI1196" s="8"/>
      <c r="AJ1196" s="5"/>
      <c r="AK1196" s="8"/>
      <c r="AL1196" s="8"/>
      <c r="AM1196" s="8"/>
      <c r="AN1196" s="8"/>
      <c r="AO1196" s="8"/>
      <c r="AP1196" s="8"/>
      <c r="AQ1196" s="9"/>
      <c r="AR1196" s="8"/>
      <c r="AS1196" s="8"/>
      <c r="AT1196" s="8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  <c r="BF1196" s="5"/>
      <c r="BG1196" s="5"/>
      <c r="BH1196" s="5"/>
      <c r="BI1196" s="8"/>
      <c r="BJ1196" s="5"/>
      <c r="BK1196" s="5"/>
      <c r="BL1196" s="5"/>
      <c r="BM1196" s="8"/>
      <c r="BN1196" s="8"/>
      <c r="BO1196" s="7"/>
      <c r="BP1196" s="5"/>
      <c r="BQ1196" s="5"/>
      <c r="BR1196" s="5"/>
      <c r="BS1196" s="5"/>
      <c r="BT1196" s="7"/>
      <c r="BU1196" s="7"/>
      <c r="BV1196" s="7"/>
      <c r="BW1196" s="7"/>
      <c r="BX1196" s="7"/>
      <c r="BY1196" s="7"/>
      <c r="BZ1196" s="7"/>
      <c r="CA1196" s="5"/>
      <c r="CB1196" s="5"/>
      <c r="CC1196" s="5"/>
      <c r="CD1196" s="5"/>
      <c r="CE1196" s="5"/>
      <c r="CF1196" s="5"/>
      <c r="CG1196" s="5"/>
      <c r="CH1196" s="5"/>
      <c r="CI1196" s="5"/>
      <c r="CJ1196" s="5"/>
      <c r="CK1196" s="8"/>
      <c r="CL1196" s="5"/>
      <c r="CM1196" s="5"/>
      <c r="CN1196" s="8"/>
      <c r="CO1196" s="5"/>
      <c r="CP1196" s="5"/>
      <c r="CQ1196" s="5"/>
      <c r="CR1196" s="8"/>
      <c r="CS1196" s="8"/>
      <c r="CT1196" s="8"/>
      <c r="CU1196" s="8"/>
      <c r="CV1196" s="8"/>
      <c r="CW1196" s="8"/>
      <c r="CX1196" s="8"/>
      <c r="CY1196" s="8"/>
      <c r="CZ1196" s="8"/>
      <c r="DA1196" s="8"/>
      <c r="DB1196" s="8"/>
      <c r="DC1196" s="8"/>
      <c r="DD1196" s="8"/>
      <c r="DE1196" s="8"/>
      <c r="DF1196" s="8"/>
      <c r="DG1196" s="8"/>
      <c r="DH1196" s="8"/>
      <c r="DI1196" s="8"/>
      <c r="DJ1196" s="8"/>
      <c r="DK1196" s="8"/>
      <c r="DL1196" s="8"/>
      <c r="DM1196" s="8"/>
      <c r="DN1196" s="8"/>
      <c r="DO1196" s="8"/>
      <c r="DP1196" s="8"/>
      <c r="DQ1196" s="8"/>
      <c r="DR1196" s="8"/>
      <c r="DS1196" s="8"/>
      <c r="DT1196" s="8"/>
      <c r="DU1196" s="8"/>
      <c r="DV1196" s="8"/>
      <c r="DW1196" s="8"/>
      <c r="DX1196" s="8"/>
      <c r="DY1196" s="8"/>
      <c r="DZ1196" s="8"/>
      <c r="EA1196" s="8"/>
      <c r="EB1196" s="8"/>
      <c r="EC1196" s="8"/>
      <c r="ED1196" s="8"/>
      <c r="EE1196" s="8"/>
      <c r="EF1196" s="8"/>
      <c r="EG1196" s="8"/>
      <c r="EH1196" s="8"/>
      <c r="EI1196" s="8"/>
      <c r="EJ1196" s="8"/>
      <c r="EK1196" s="8"/>
      <c r="EL1196" s="8"/>
      <c r="EM1196" s="8"/>
      <c r="EN1196" s="8"/>
      <c r="EO1196" s="8"/>
      <c r="EP1196" s="8"/>
      <c r="EQ1196" s="8"/>
      <c r="ER1196" s="8"/>
      <c r="ES1196" s="8"/>
      <c r="ET1196" s="8"/>
      <c r="EU1196" s="8"/>
      <c r="EV1196" s="8"/>
      <c r="EW1196" s="8"/>
      <c r="EX1196" s="8"/>
      <c r="EY1196" s="8"/>
      <c r="EZ1196" s="8"/>
      <c r="FA1196" s="8"/>
      <c r="FB1196" s="8"/>
      <c r="FC1196" s="8"/>
      <c r="FD1196" s="8"/>
      <c r="FE1196" s="8"/>
      <c r="FF1196" s="8"/>
      <c r="FG1196" s="8"/>
      <c r="FH1196" s="8"/>
      <c r="FI1196" s="8"/>
      <c r="FJ1196" s="8"/>
    </row>
    <row r="1197" spans="1:166" x14ac:dyDescent="0.25">
      <c r="A1197" t="s">
        <v>144</v>
      </c>
      <c r="C1197" s="6">
        <v>40293</v>
      </c>
      <c r="D1197" s="5">
        <v>8</v>
      </c>
      <c r="E1197" t="s">
        <v>208</v>
      </c>
      <c r="F1197" t="s">
        <v>14</v>
      </c>
      <c r="G1197" s="5">
        <v>108</v>
      </c>
      <c r="H1197" t="s">
        <v>116</v>
      </c>
      <c r="I1197" s="7">
        <v>8.1</v>
      </c>
      <c r="J1197">
        <v>750</v>
      </c>
      <c r="K1197" s="5">
        <f t="shared" si="19"/>
        <v>164.6090534979424</v>
      </c>
      <c r="L1197" s="5"/>
      <c r="M1197" s="8"/>
      <c r="N1197" s="8"/>
      <c r="O1197" s="8"/>
      <c r="P1197" s="8"/>
      <c r="Q1197" s="5"/>
      <c r="R1197" s="5"/>
      <c r="S1197" s="5"/>
      <c r="T1197" s="5"/>
      <c r="U1197" s="5">
        <v>108</v>
      </c>
      <c r="V1197" s="5"/>
      <c r="W1197" s="5"/>
      <c r="X1197" s="8"/>
      <c r="Y1197" s="8"/>
      <c r="Z1197" s="8"/>
      <c r="AA1197" s="8"/>
      <c r="AB1197" s="8"/>
      <c r="AC1197" s="5"/>
      <c r="AD1197" s="8"/>
      <c r="AE1197" s="8"/>
      <c r="AF1197" s="8"/>
      <c r="AG1197" s="8"/>
      <c r="AH1197" s="8"/>
      <c r="AI1197" s="8"/>
      <c r="AJ1197" s="5"/>
      <c r="AK1197" s="8"/>
      <c r="AL1197" s="8"/>
      <c r="AM1197" s="8"/>
      <c r="AN1197" s="8"/>
      <c r="AO1197" s="8"/>
      <c r="AP1197" s="8"/>
      <c r="AQ1197" s="9"/>
      <c r="AR1197" s="8"/>
      <c r="AS1197" s="8"/>
      <c r="AT1197" s="8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5"/>
      <c r="BG1197" s="5"/>
      <c r="BH1197" s="5"/>
      <c r="BI1197" s="8"/>
      <c r="BJ1197" s="5"/>
      <c r="BK1197" s="5"/>
      <c r="BL1197" s="5"/>
      <c r="BM1197" s="8"/>
      <c r="BN1197" s="8"/>
      <c r="BO1197" s="7"/>
      <c r="BP1197" s="5"/>
      <c r="BQ1197" s="5"/>
      <c r="BR1197" s="5"/>
      <c r="BS1197" s="5"/>
      <c r="BT1197" s="7"/>
      <c r="BU1197" s="7"/>
      <c r="BV1197" s="7"/>
      <c r="BW1197" s="7"/>
      <c r="BX1197" s="7"/>
      <c r="BY1197" s="7"/>
      <c r="BZ1197" s="7"/>
      <c r="CA1197" s="5"/>
      <c r="CB1197" s="5"/>
      <c r="CC1197" s="5"/>
      <c r="CD1197" s="5"/>
      <c r="CE1197" s="5"/>
      <c r="CF1197" s="5"/>
      <c r="CG1197" s="5"/>
      <c r="CH1197" s="5"/>
      <c r="CI1197" s="5"/>
      <c r="CJ1197" s="5"/>
      <c r="CK1197" s="8"/>
      <c r="CL1197" s="5"/>
      <c r="CM1197" s="5"/>
      <c r="CN1197" s="8"/>
      <c r="CO1197" s="5"/>
      <c r="CP1197" s="5"/>
      <c r="CQ1197" s="5"/>
      <c r="CR1197" s="8"/>
      <c r="CS1197" s="8"/>
      <c r="CT1197" s="8"/>
      <c r="CU1197" s="8"/>
      <c r="CV1197" s="8"/>
      <c r="CW1197" s="8"/>
      <c r="CX1197" s="8"/>
      <c r="CY1197" s="8"/>
      <c r="CZ1197" s="8"/>
      <c r="DA1197" s="8"/>
      <c r="DB1197" s="8"/>
      <c r="DC1197" s="8"/>
      <c r="DD1197" s="8"/>
      <c r="DE1197" s="8"/>
      <c r="DF1197" s="8"/>
      <c r="DG1197" s="8"/>
      <c r="DH1197" s="8"/>
      <c r="DI1197" s="8"/>
      <c r="DJ1197" s="8"/>
      <c r="DK1197" s="8"/>
      <c r="DL1197" s="8"/>
      <c r="DM1197" s="8"/>
      <c r="DN1197" s="8"/>
      <c r="DO1197" s="8"/>
      <c r="DP1197" s="8"/>
      <c r="DQ1197" s="8"/>
      <c r="DR1197" s="8"/>
      <c r="DS1197" s="8"/>
      <c r="DT1197" s="8"/>
      <c r="DU1197" s="8"/>
      <c r="DV1197" s="8"/>
      <c r="DW1197" s="8"/>
      <c r="DX1197" s="8"/>
      <c r="DY1197" s="8"/>
      <c r="DZ1197" s="8"/>
      <c r="EA1197" s="8"/>
      <c r="EB1197" s="8"/>
      <c r="EC1197" s="8"/>
      <c r="ED1197" s="8"/>
      <c r="EE1197" s="8"/>
      <c r="EF1197" s="8"/>
      <c r="EG1197" s="8"/>
      <c r="EH1197" s="8"/>
      <c r="EI1197" s="8"/>
      <c r="EJ1197" s="8"/>
      <c r="EK1197" s="8"/>
      <c r="EL1197" s="8"/>
      <c r="EM1197" s="8"/>
      <c r="EN1197" s="8"/>
      <c r="EO1197" s="8"/>
      <c r="EP1197" s="8"/>
      <c r="EQ1197" s="8"/>
      <c r="ER1197" s="8"/>
      <c r="ES1197" s="8"/>
      <c r="ET1197" s="8"/>
      <c r="EU1197" s="8"/>
      <c r="EV1197" s="8"/>
      <c r="EW1197" s="8"/>
      <c r="EX1197" s="8"/>
      <c r="EY1197" s="8"/>
      <c r="EZ1197" s="8"/>
      <c r="FA1197" s="8"/>
      <c r="FB1197" s="8"/>
      <c r="FC1197" s="8"/>
      <c r="FD1197" s="8"/>
      <c r="FE1197" s="8"/>
      <c r="FF1197" s="8"/>
      <c r="FG1197" s="8"/>
      <c r="FH1197" s="8"/>
      <c r="FI1197" s="8"/>
      <c r="FJ1197" s="8"/>
    </row>
    <row r="1198" spans="1:166" x14ac:dyDescent="0.25">
      <c r="A1198" t="s">
        <v>144</v>
      </c>
      <c r="C1198" s="6">
        <v>40302</v>
      </c>
      <c r="D1198" s="5"/>
      <c r="E1198" s="6"/>
      <c r="G1198" s="5">
        <v>117</v>
      </c>
      <c r="H1198" t="s">
        <v>116</v>
      </c>
      <c r="I1198" s="7">
        <v>8.1</v>
      </c>
      <c r="J1198">
        <v>750</v>
      </c>
      <c r="K1198" s="5">
        <f t="shared" si="19"/>
        <v>164.6090534979424</v>
      </c>
      <c r="L1198" s="5"/>
      <c r="M1198" s="8"/>
      <c r="N1198" s="8"/>
      <c r="O1198" s="8"/>
      <c r="P1198" s="8"/>
      <c r="Q1198" s="5"/>
      <c r="R1198" s="5"/>
      <c r="S1198" s="5"/>
      <c r="T1198" s="5"/>
      <c r="U1198" s="5"/>
      <c r="V1198" s="5"/>
      <c r="W1198" s="5"/>
      <c r="X1198" s="8"/>
      <c r="Y1198" s="8"/>
      <c r="Z1198" s="8"/>
      <c r="AA1198" s="8"/>
      <c r="AB1198" s="8"/>
      <c r="AC1198" s="5"/>
      <c r="AD1198" s="8"/>
      <c r="AE1198" s="8"/>
      <c r="AF1198" s="8"/>
      <c r="AG1198" s="8"/>
      <c r="AH1198" s="8"/>
      <c r="AI1198" s="8"/>
      <c r="AJ1198" s="5"/>
      <c r="AK1198" s="8"/>
      <c r="AL1198" s="8"/>
      <c r="AM1198" s="8"/>
      <c r="AN1198" s="8"/>
      <c r="AO1198" s="8"/>
      <c r="AP1198" s="8"/>
      <c r="AQ1198" s="9"/>
      <c r="AR1198" s="8"/>
      <c r="AS1198" s="8"/>
      <c r="AT1198" s="8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  <c r="BF1198" s="5"/>
      <c r="BG1198" s="5"/>
      <c r="BH1198" s="5"/>
      <c r="BI1198" s="8"/>
      <c r="BJ1198" s="5"/>
      <c r="BK1198" s="5"/>
      <c r="BL1198" s="5"/>
      <c r="BM1198" s="8"/>
      <c r="BN1198" s="8"/>
      <c r="BO1198" s="7"/>
      <c r="BP1198" s="5"/>
      <c r="BQ1198" s="5"/>
      <c r="BR1198" s="5"/>
      <c r="BS1198" s="5"/>
      <c r="BT1198" s="7"/>
      <c r="BU1198" s="7"/>
      <c r="BV1198" s="7"/>
      <c r="BW1198" s="7"/>
      <c r="BX1198" s="7"/>
      <c r="BY1198" s="7"/>
      <c r="BZ1198" s="7"/>
      <c r="CA1198" s="5"/>
      <c r="CB1198" s="5"/>
      <c r="CC1198" s="5"/>
      <c r="CD1198" s="5"/>
      <c r="CE1198" s="5"/>
      <c r="CF1198" s="5"/>
      <c r="CG1198" s="5"/>
      <c r="CH1198" s="5"/>
      <c r="CI1198" s="5"/>
      <c r="CJ1198" s="5">
        <v>12.852947163337113</v>
      </c>
      <c r="CK1198" s="8">
        <v>4.9265944037683171</v>
      </c>
      <c r="CL1198" s="5"/>
      <c r="CM1198" s="5"/>
      <c r="CN1198" s="8"/>
      <c r="CO1198" s="5"/>
      <c r="CP1198" s="5"/>
      <c r="CQ1198" s="5"/>
      <c r="CR1198" s="8"/>
      <c r="CS1198" s="8"/>
      <c r="CT1198" s="8"/>
      <c r="CU1198" s="8"/>
      <c r="CV1198" s="8"/>
      <c r="CW1198" s="8"/>
      <c r="CX1198" s="8"/>
      <c r="CY1198" s="8"/>
      <c r="CZ1198" s="8"/>
      <c r="DA1198" s="8"/>
      <c r="DB1198" s="8"/>
      <c r="DC1198" s="8"/>
      <c r="DD1198" s="8"/>
      <c r="DE1198" s="8"/>
      <c r="DF1198" s="8"/>
      <c r="DG1198" s="8"/>
      <c r="DH1198" s="8"/>
      <c r="DI1198" s="8"/>
      <c r="DJ1198" s="8"/>
      <c r="DK1198" s="8"/>
      <c r="DL1198" s="8"/>
      <c r="DM1198" s="8"/>
      <c r="DN1198" s="8"/>
      <c r="DO1198" s="8"/>
      <c r="DP1198" s="8"/>
      <c r="DQ1198" s="8"/>
      <c r="DR1198" s="8"/>
      <c r="DS1198" s="8"/>
      <c r="DT1198" s="8"/>
      <c r="DU1198" s="8"/>
      <c r="DV1198" s="8"/>
      <c r="DW1198" s="8"/>
      <c r="DX1198" s="8"/>
      <c r="DY1198" s="8"/>
      <c r="DZ1198" s="8"/>
      <c r="EA1198" s="8"/>
      <c r="EB1198" s="8"/>
      <c r="EC1198" s="8"/>
      <c r="ED1198" s="8"/>
      <c r="EE1198" s="8"/>
      <c r="EF1198" s="8"/>
      <c r="EG1198" s="8"/>
      <c r="EH1198" s="8"/>
      <c r="EI1198" s="8"/>
      <c r="EJ1198" s="8"/>
      <c r="EK1198" s="8"/>
      <c r="EL1198" s="8"/>
      <c r="EM1198" s="8"/>
      <c r="EN1198" s="8"/>
      <c r="EO1198" s="8"/>
      <c r="EP1198" s="8"/>
      <c r="EQ1198" s="8"/>
      <c r="ER1198" s="8"/>
      <c r="ES1198" s="8"/>
      <c r="ET1198" s="8"/>
      <c r="EU1198" s="8"/>
      <c r="EV1198" s="8"/>
      <c r="EW1198" s="8"/>
      <c r="EX1198" s="8"/>
      <c r="EY1198" s="8"/>
      <c r="EZ1198" s="8"/>
      <c r="FA1198" s="8"/>
      <c r="FB1198" s="8"/>
      <c r="FC1198" s="8"/>
      <c r="FD1198" s="8"/>
      <c r="FE1198" s="8"/>
      <c r="FF1198" s="8"/>
      <c r="FG1198" s="8"/>
      <c r="FH1198" s="8"/>
      <c r="FI1198" s="8"/>
      <c r="FJ1198" s="8"/>
    </row>
    <row r="1199" spans="1:166" x14ac:dyDescent="0.25">
      <c r="A1199" t="s">
        <v>144</v>
      </c>
      <c r="C1199" s="6">
        <v>40308</v>
      </c>
      <c r="D1199" s="5"/>
      <c r="E1199" s="6"/>
      <c r="G1199" s="5">
        <v>123</v>
      </c>
      <c r="H1199" t="s">
        <v>116</v>
      </c>
      <c r="I1199" s="7">
        <v>8.1</v>
      </c>
      <c r="J1199">
        <v>750</v>
      </c>
      <c r="K1199" s="5">
        <f t="shared" si="19"/>
        <v>164.6090534979424</v>
      </c>
      <c r="L1199" s="5"/>
      <c r="M1199" s="8"/>
      <c r="N1199" s="8"/>
      <c r="O1199" s="8"/>
      <c r="P1199" s="8"/>
      <c r="Q1199" s="5"/>
      <c r="R1199" s="5"/>
      <c r="S1199" s="5"/>
      <c r="T1199" s="5"/>
      <c r="U1199" s="5"/>
      <c r="V1199" s="5"/>
      <c r="W1199" s="5"/>
      <c r="X1199" s="8"/>
      <c r="Y1199" s="8"/>
      <c r="Z1199" s="8"/>
      <c r="AA1199" s="8"/>
      <c r="AB1199" s="8"/>
      <c r="AC1199" s="5"/>
      <c r="AD1199" s="8"/>
      <c r="AE1199" s="8"/>
      <c r="AF1199" s="8"/>
      <c r="AG1199" s="8"/>
      <c r="AH1199" s="8"/>
      <c r="AI1199" s="8"/>
      <c r="AJ1199" s="5"/>
      <c r="AK1199" s="8"/>
      <c r="AL1199" s="8"/>
      <c r="AM1199" s="8"/>
      <c r="AN1199" s="8"/>
      <c r="AO1199" s="8"/>
      <c r="AP1199" s="8"/>
      <c r="AQ1199" s="9"/>
      <c r="AR1199" s="8"/>
      <c r="AS1199" s="8"/>
      <c r="AT1199" s="8"/>
      <c r="AU1199" s="5"/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5"/>
      <c r="BG1199" s="5"/>
      <c r="BH1199" s="5"/>
      <c r="BI1199" s="8"/>
      <c r="BJ1199" s="5"/>
      <c r="BK1199" s="5"/>
      <c r="BL1199" s="5"/>
      <c r="BM1199" s="8"/>
      <c r="BN1199" s="8"/>
      <c r="BO1199" s="7"/>
      <c r="BP1199" s="5"/>
      <c r="BQ1199" s="5"/>
      <c r="BR1199" s="5"/>
      <c r="BS1199" s="5"/>
      <c r="BT1199" s="7"/>
      <c r="BU1199" s="7"/>
      <c r="BV1199" s="7"/>
      <c r="BW1199" s="7"/>
      <c r="BX1199" s="7"/>
      <c r="BY1199" s="7"/>
      <c r="BZ1199" s="7"/>
      <c r="CA1199" s="5"/>
      <c r="CB1199" s="5"/>
      <c r="CC1199" s="5"/>
      <c r="CD1199" s="5"/>
      <c r="CE1199" s="5"/>
      <c r="CF1199" s="5"/>
      <c r="CG1199" s="5"/>
      <c r="CH1199" s="5"/>
      <c r="CI1199" s="5"/>
      <c r="CJ1199" s="5">
        <v>24.132716857134547</v>
      </c>
      <c r="CK1199" s="8">
        <v>4.9790113636363635</v>
      </c>
      <c r="CL1199" s="5"/>
      <c r="CM1199" s="5"/>
      <c r="CN1199" s="8"/>
      <c r="CO1199" s="5"/>
      <c r="CP1199" s="5"/>
      <c r="CQ1199" s="5"/>
      <c r="CR1199" s="8"/>
      <c r="CS1199" s="8"/>
      <c r="CT1199" s="8"/>
      <c r="CU1199" s="8"/>
      <c r="CV1199" s="8"/>
      <c r="CW1199" s="8"/>
      <c r="CX1199" s="8"/>
      <c r="CY1199" s="8"/>
      <c r="CZ1199" s="8"/>
      <c r="DA1199" s="8"/>
      <c r="DB1199" s="8"/>
      <c r="DC1199" s="8"/>
      <c r="DD1199" s="8"/>
      <c r="DE1199" s="8"/>
      <c r="DF1199" s="8"/>
      <c r="DG1199" s="8"/>
      <c r="DH1199" s="8"/>
      <c r="DI1199" s="8"/>
      <c r="DJ1199" s="8"/>
      <c r="DK1199" s="8"/>
      <c r="DL1199" s="8"/>
      <c r="DM1199" s="8"/>
      <c r="DN1199" s="8"/>
      <c r="DO1199" s="8"/>
      <c r="DP1199" s="8"/>
      <c r="DQ1199" s="8"/>
      <c r="DR1199" s="8"/>
      <c r="DS1199" s="8"/>
      <c r="DT1199" s="8"/>
      <c r="DU1199" s="8"/>
      <c r="DV1199" s="8"/>
      <c r="DW1199" s="8"/>
      <c r="DX1199" s="8"/>
      <c r="DY1199" s="8"/>
      <c r="DZ1199" s="8"/>
      <c r="EA1199" s="8"/>
      <c r="EB1199" s="8"/>
      <c r="EC1199" s="8"/>
      <c r="ED1199" s="8"/>
      <c r="EE1199" s="8"/>
      <c r="EF1199" s="8"/>
      <c r="EG1199" s="8"/>
      <c r="EH1199" s="8"/>
      <c r="EI1199" s="8"/>
      <c r="EJ1199" s="8"/>
      <c r="EK1199" s="8"/>
      <c r="EL1199" s="8"/>
      <c r="EM1199" s="8"/>
      <c r="EN1199" s="8"/>
      <c r="EO1199" s="8"/>
      <c r="EP1199" s="8"/>
      <c r="EQ1199" s="8"/>
      <c r="ER1199" s="8"/>
      <c r="ES1199" s="8"/>
      <c r="ET1199" s="8"/>
      <c r="EU1199" s="8"/>
      <c r="EV1199" s="8"/>
      <c r="EW1199" s="8"/>
      <c r="EX1199" s="8"/>
      <c r="EY1199" s="8"/>
      <c r="EZ1199" s="8"/>
      <c r="FA1199" s="8"/>
      <c r="FB1199" s="8"/>
      <c r="FC1199" s="8"/>
      <c r="FD1199" s="8"/>
      <c r="FE1199" s="8"/>
      <c r="FF1199" s="8"/>
      <c r="FG1199" s="8"/>
      <c r="FH1199" s="8"/>
      <c r="FI1199" s="8"/>
      <c r="FJ1199" s="8"/>
    </row>
    <row r="1200" spans="1:166" x14ac:dyDescent="0.25">
      <c r="A1200" t="s">
        <v>144</v>
      </c>
      <c r="C1200" s="6">
        <v>40315</v>
      </c>
      <c r="D1200" s="5"/>
      <c r="E1200" s="6"/>
      <c r="G1200" s="5">
        <v>130</v>
      </c>
      <c r="H1200" t="s">
        <v>116</v>
      </c>
      <c r="I1200" s="7">
        <v>8.1</v>
      </c>
      <c r="J1200">
        <v>750</v>
      </c>
      <c r="K1200" s="5">
        <f t="shared" si="19"/>
        <v>164.6090534979424</v>
      </c>
      <c r="L1200" s="5"/>
      <c r="M1200" s="8"/>
      <c r="N1200" s="8"/>
      <c r="O1200" s="8"/>
      <c r="P1200" s="8"/>
      <c r="Q1200" s="5"/>
      <c r="R1200" s="5"/>
      <c r="S1200" s="5"/>
      <c r="T1200" s="5"/>
      <c r="U1200" s="5"/>
      <c r="V1200" s="5"/>
      <c r="W1200" s="5"/>
      <c r="X1200" s="8"/>
      <c r="Y1200" s="8"/>
      <c r="Z1200" s="8"/>
      <c r="AA1200" s="8"/>
      <c r="AB1200" s="8"/>
      <c r="AC1200" s="5"/>
      <c r="AD1200" s="8"/>
      <c r="AE1200" s="8"/>
      <c r="AF1200" s="8"/>
      <c r="AG1200" s="8"/>
      <c r="AH1200" s="8"/>
      <c r="AI1200" s="8"/>
      <c r="AJ1200" s="5"/>
      <c r="AK1200" s="8"/>
      <c r="AL1200" s="8"/>
      <c r="AM1200" s="8"/>
      <c r="AN1200" s="8"/>
      <c r="AO1200" s="8"/>
      <c r="AP1200" s="8"/>
      <c r="AQ1200" s="9"/>
      <c r="AR1200" s="8"/>
      <c r="AS1200" s="8"/>
      <c r="AT1200" s="8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5"/>
      <c r="BG1200" s="5"/>
      <c r="BH1200" s="5"/>
      <c r="BI1200" s="8"/>
      <c r="BJ1200" s="5"/>
      <c r="BK1200" s="5"/>
      <c r="BL1200" s="5"/>
      <c r="BM1200" s="8"/>
      <c r="BN1200" s="8"/>
      <c r="BO1200" s="7"/>
      <c r="BP1200" s="5"/>
      <c r="BQ1200" s="5"/>
      <c r="BR1200" s="5"/>
      <c r="BS1200" s="5"/>
      <c r="BT1200" s="7"/>
      <c r="BU1200" s="7"/>
      <c r="BV1200" s="7"/>
      <c r="BW1200" s="7"/>
      <c r="BX1200" s="7"/>
      <c r="BY1200" s="7"/>
      <c r="BZ1200" s="7"/>
      <c r="CA1200" s="5"/>
      <c r="CB1200" s="5"/>
      <c r="CC1200" s="5"/>
      <c r="CD1200" s="5"/>
      <c r="CE1200" s="5"/>
      <c r="CF1200" s="5"/>
      <c r="CG1200" s="5"/>
      <c r="CH1200" s="5"/>
      <c r="CI1200" s="5"/>
      <c r="CJ1200" s="5">
        <v>37.741719735962079</v>
      </c>
      <c r="CK1200" s="8">
        <v>4.8496528393966276</v>
      </c>
      <c r="CL1200" s="5"/>
      <c r="CM1200" s="5"/>
      <c r="CN1200" s="8"/>
      <c r="CO1200" s="5"/>
      <c r="CP1200" s="5"/>
      <c r="CQ1200" s="5"/>
      <c r="CR1200" s="8"/>
      <c r="CS1200" s="8"/>
      <c r="CT1200" s="8"/>
      <c r="CU1200" s="8"/>
      <c r="CV1200" s="8"/>
      <c r="CW1200" s="8"/>
      <c r="CX1200" s="8"/>
      <c r="CY1200" s="8"/>
      <c r="CZ1200" s="8"/>
      <c r="DA1200" s="8"/>
      <c r="DB1200" s="8"/>
      <c r="DC1200" s="8"/>
      <c r="DD1200" s="8"/>
      <c r="DE1200" s="8"/>
      <c r="DF1200" s="8"/>
      <c r="DG1200" s="8"/>
      <c r="DH1200" s="8"/>
      <c r="DI1200" s="8"/>
      <c r="DJ1200" s="8"/>
      <c r="DK1200" s="8"/>
      <c r="DL1200" s="8"/>
      <c r="DM1200" s="8"/>
      <c r="DN1200" s="8"/>
      <c r="DO1200" s="8"/>
      <c r="DP1200" s="8"/>
      <c r="DQ1200" s="8"/>
      <c r="DR1200" s="8"/>
      <c r="DS1200" s="8"/>
      <c r="DT1200" s="8"/>
      <c r="DU1200" s="8"/>
      <c r="DV1200" s="8"/>
      <c r="DW1200" s="8"/>
      <c r="DX1200" s="8"/>
      <c r="DY1200" s="8"/>
      <c r="DZ1200" s="8"/>
      <c r="EA1200" s="8"/>
      <c r="EB1200" s="8"/>
      <c r="EC1200" s="8"/>
      <c r="ED1200" s="8"/>
      <c r="EE1200" s="8"/>
      <c r="EF1200" s="8"/>
      <c r="EG1200" s="8"/>
      <c r="EH1200" s="8"/>
      <c r="EI1200" s="8"/>
      <c r="EJ1200" s="8"/>
      <c r="EK1200" s="8"/>
      <c r="EL1200" s="8"/>
      <c r="EM1200" s="8"/>
      <c r="EN1200" s="8"/>
      <c r="EO1200" s="8"/>
      <c r="EP1200" s="8"/>
      <c r="EQ1200" s="8"/>
      <c r="ER1200" s="8"/>
      <c r="ES1200" s="8"/>
      <c r="ET1200" s="8"/>
      <c r="EU1200" s="8"/>
      <c r="EV1200" s="8"/>
      <c r="EW1200" s="8"/>
      <c r="EX1200" s="8"/>
      <c r="EY1200" s="8"/>
      <c r="EZ1200" s="8"/>
      <c r="FA1200" s="8"/>
      <c r="FB1200" s="8"/>
      <c r="FC1200" s="8"/>
      <c r="FD1200" s="8"/>
      <c r="FE1200" s="8"/>
      <c r="FF1200" s="8"/>
      <c r="FG1200" s="8"/>
      <c r="FH1200" s="8"/>
      <c r="FI1200" s="8"/>
      <c r="FJ1200" s="8"/>
    </row>
    <row r="1201" spans="1:166" x14ac:dyDescent="0.25">
      <c r="A1201" t="s">
        <v>144</v>
      </c>
      <c r="C1201" s="6">
        <v>40323</v>
      </c>
      <c r="D1201" s="5"/>
      <c r="E1201" s="6"/>
      <c r="G1201" s="5">
        <v>138</v>
      </c>
      <c r="H1201" t="s">
        <v>116</v>
      </c>
      <c r="I1201" s="7">
        <v>8.1</v>
      </c>
      <c r="J1201">
        <v>750</v>
      </c>
      <c r="K1201" s="5">
        <f t="shared" si="19"/>
        <v>164.6090534979424</v>
      </c>
      <c r="L1201" s="5"/>
      <c r="M1201" s="8"/>
      <c r="N1201" s="8"/>
      <c r="O1201" s="8"/>
      <c r="P1201" s="8"/>
      <c r="Q1201" s="5"/>
      <c r="R1201" s="5"/>
      <c r="S1201" s="5"/>
      <c r="T1201" s="5"/>
      <c r="U1201" s="5"/>
      <c r="V1201" s="5"/>
      <c r="W1201" s="5"/>
      <c r="X1201" s="8"/>
      <c r="Y1201" s="8"/>
      <c r="Z1201" s="8"/>
      <c r="AA1201" s="8"/>
      <c r="AB1201" s="8"/>
      <c r="AC1201" s="5"/>
      <c r="AD1201" s="8"/>
      <c r="AE1201" s="8"/>
      <c r="AF1201" s="8"/>
      <c r="AG1201" s="8"/>
      <c r="AH1201" s="8"/>
      <c r="AI1201" s="8"/>
      <c r="AJ1201" s="5"/>
      <c r="AK1201" s="8"/>
      <c r="AL1201" s="8"/>
      <c r="AM1201" s="8"/>
      <c r="AN1201" s="8"/>
      <c r="AO1201" s="8"/>
      <c r="AP1201" s="8"/>
      <c r="AQ1201" s="9"/>
      <c r="AR1201" s="8"/>
      <c r="AS1201" s="8"/>
      <c r="AT1201" s="8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8"/>
      <c r="BJ1201" s="5"/>
      <c r="BK1201" s="5"/>
      <c r="BL1201" s="5"/>
      <c r="BM1201" s="8"/>
      <c r="BN1201" s="8"/>
      <c r="BO1201" s="7"/>
      <c r="BP1201" s="5"/>
      <c r="BQ1201" s="5"/>
      <c r="BR1201" s="5"/>
      <c r="BS1201" s="5"/>
      <c r="BT1201" s="7"/>
      <c r="BU1201" s="7"/>
      <c r="BV1201" s="7"/>
      <c r="BW1201" s="7"/>
      <c r="BX1201" s="7"/>
      <c r="BY1201" s="7"/>
      <c r="BZ1201" s="7"/>
      <c r="CA1201" s="5"/>
      <c r="CB1201" s="5"/>
      <c r="CC1201" s="5"/>
      <c r="CD1201" s="5"/>
      <c r="CE1201" s="5"/>
      <c r="CF1201" s="5"/>
      <c r="CG1201" s="5"/>
      <c r="CH1201" s="5"/>
      <c r="CI1201" s="5"/>
      <c r="CJ1201" s="5">
        <v>45.089999709209337</v>
      </c>
      <c r="CK1201" s="8">
        <v>4.1657738095238095</v>
      </c>
      <c r="CL1201" s="5"/>
      <c r="CM1201" s="5"/>
      <c r="CN1201" s="8"/>
      <c r="CO1201" s="5"/>
      <c r="CP1201" s="5"/>
      <c r="CQ1201" s="5"/>
      <c r="CR1201" s="8"/>
      <c r="CS1201" s="8"/>
      <c r="CT1201" s="8"/>
      <c r="CU1201" s="8"/>
      <c r="CV1201" s="8"/>
      <c r="CW1201" s="8"/>
      <c r="CX1201" s="8"/>
      <c r="CY1201" s="8"/>
      <c r="CZ1201" s="8"/>
      <c r="DA1201" s="8"/>
      <c r="DB1201" s="8"/>
      <c r="DC1201" s="8"/>
      <c r="DD1201" s="8"/>
      <c r="DE1201" s="8"/>
      <c r="DF1201" s="8"/>
      <c r="DG1201" s="8"/>
      <c r="DH1201" s="8"/>
      <c r="DI1201" s="8"/>
      <c r="DJ1201" s="8"/>
      <c r="DK1201" s="8"/>
      <c r="DL1201" s="8"/>
      <c r="DM1201" s="8"/>
      <c r="DN1201" s="8"/>
      <c r="DO1201" s="8"/>
      <c r="DP1201" s="8"/>
      <c r="DQ1201" s="8"/>
      <c r="DR1201" s="8"/>
      <c r="DS1201" s="8"/>
      <c r="DT1201" s="8"/>
      <c r="DU1201" s="8"/>
      <c r="DV1201" s="8"/>
      <c r="DW1201" s="8"/>
      <c r="DX1201" s="8"/>
      <c r="DY1201" s="8"/>
      <c r="DZ1201" s="8"/>
      <c r="EA1201" s="8"/>
      <c r="EB1201" s="8"/>
      <c r="EC1201" s="8"/>
      <c r="ED1201" s="8"/>
      <c r="EE1201" s="8"/>
      <c r="EF1201" s="8"/>
      <c r="EG1201" s="8"/>
      <c r="EH1201" s="8"/>
      <c r="EI1201" s="8"/>
      <c r="EJ1201" s="8"/>
      <c r="EK1201" s="8"/>
      <c r="EL1201" s="8"/>
      <c r="EM1201" s="8"/>
      <c r="EN1201" s="8"/>
      <c r="EO1201" s="8"/>
      <c r="EP1201" s="8"/>
      <c r="EQ1201" s="8"/>
      <c r="ER1201" s="8"/>
      <c r="ES1201" s="8"/>
      <c r="ET1201" s="8"/>
      <c r="EU1201" s="8"/>
      <c r="EV1201" s="8"/>
      <c r="EW1201" s="8"/>
      <c r="EX1201" s="8"/>
      <c r="EY1201" s="8"/>
      <c r="EZ1201" s="8"/>
      <c r="FA1201" s="8"/>
      <c r="FB1201" s="8"/>
      <c r="FC1201" s="8"/>
      <c r="FD1201" s="8"/>
      <c r="FE1201" s="8"/>
      <c r="FF1201" s="8"/>
      <c r="FG1201" s="8"/>
      <c r="FH1201" s="8"/>
      <c r="FI1201" s="8"/>
      <c r="FJ1201" s="8"/>
    </row>
    <row r="1202" spans="1:166" x14ac:dyDescent="0.25">
      <c r="A1202" t="s">
        <v>144</v>
      </c>
      <c r="C1202" s="6">
        <v>40324</v>
      </c>
      <c r="D1202" s="5"/>
      <c r="E1202" s="6"/>
      <c r="G1202" s="5">
        <v>139</v>
      </c>
      <c r="H1202" t="s">
        <v>116</v>
      </c>
      <c r="I1202" s="7">
        <v>8.1</v>
      </c>
      <c r="J1202">
        <v>750</v>
      </c>
      <c r="K1202" s="5">
        <f t="shared" si="19"/>
        <v>164.6090534979424</v>
      </c>
      <c r="L1202" s="5"/>
      <c r="M1202" s="8"/>
      <c r="N1202" s="8"/>
      <c r="O1202" s="8"/>
      <c r="P1202" s="8"/>
      <c r="Q1202" s="5"/>
      <c r="R1202" s="5"/>
      <c r="S1202" s="5"/>
      <c r="T1202" s="5"/>
      <c r="U1202" s="5"/>
      <c r="V1202" s="5"/>
      <c r="W1202" s="5"/>
      <c r="X1202" s="8"/>
      <c r="Y1202" s="8"/>
      <c r="Z1202" s="8"/>
      <c r="AA1202" s="8"/>
      <c r="AB1202" s="8"/>
      <c r="AC1202" s="5">
        <v>376.26144220465869</v>
      </c>
      <c r="AD1202" s="8"/>
      <c r="AE1202" s="8"/>
      <c r="AF1202" s="8"/>
      <c r="AG1202" s="8"/>
      <c r="AH1202" s="8"/>
      <c r="AI1202" s="8"/>
      <c r="AJ1202" s="5">
        <v>194.37615304971743</v>
      </c>
      <c r="AK1202" s="8">
        <v>2.6040580610230029</v>
      </c>
      <c r="AL1202" s="8"/>
      <c r="AM1202" s="8"/>
      <c r="AN1202" s="8"/>
      <c r="AO1202" s="8"/>
      <c r="AP1202" s="8"/>
      <c r="AQ1202" s="9">
        <f>AK1202/AJ1202</f>
        <v>1.339700379993084E-2</v>
      </c>
      <c r="AR1202" s="8"/>
      <c r="AS1202" s="8"/>
      <c r="AT1202" s="8"/>
      <c r="AU1202" s="5">
        <v>0</v>
      </c>
      <c r="AV1202" s="5"/>
      <c r="AW1202" s="5"/>
      <c r="AX1202" s="5"/>
      <c r="AY1202" s="5">
        <v>245.11981438936613</v>
      </c>
      <c r="AZ1202" s="5"/>
      <c r="BA1202" s="5"/>
      <c r="BB1202" s="5"/>
      <c r="BC1202" s="5"/>
      <c r="BD1202" s="5"/>
      <c r="BE1202" s="5"/>
      <c r="BF1202" s="5">
        <v>11.113215556698036</v>
      </c>
      <c r="BG1202" s="5">
        <v>404.67078288374967</v>
      </c>
      <c r="BH1202" s="5">
        <v>660.90381282981377</v>
      </c>
      <c r="BI1202" s="8"/>
      <c r="BJ1202" s="5"/>
      <c r="BK1202" s="5">
        <f>AC1202+AJ1202+BH1202</f>
        <v>1231.5414080841899</v>
      </c>
      <c r="BL1202" s="5"/>
      <c r="BM1202" s="8">
        <f>BH1202/BK1202</f>
        <v>0.53664765836654149</v>
      </c>
      <c r="BN1202" s="8"/>
      <c r="BO1202" s="7"/>
      <c r="BP1202" s="5"/>
      <c r="BQ1202" s="5"/>
      <c r="BR1202" s="5"/>
      <c r="BS1202" s="5"/>
      <c r="BT1202" s="7"/>
      <c r="BU1202" s="7"/>
      <c r="BV1202" s="7"/>
      <c r="BW1202" s="7"/>
      <c r="BX1202" s="8">
        <f>AC1202/BK1202</f>
        <v>0.30552073989130291</v>
      </c>
      <c r="BY1202" s="8">
        <f>AJ1202/BK1202</f>
        <v>0.15783160174215563</v>
      </c>
      <c r="BZ1202" s="8">
        <f>BH1202/BK1202</f>
        <v>0.53664765836654149</v>
      </c>
      <c r="CA1202" s="5">
        <v>117.9716059696581</v>
      </c>
      <c r="CB1202" s="5">
        <v>0</v>
      </c>
      <c r="CC1202" s="5">
        <v>44.691970120802097</v>
      </c>
      <c r="CD1202" s="5">
        <v>70.164773726733117</v>
      </c>
      <c r="CE1202" s="5"/>
      <c r="CF1202" s="5"/>
      <c r="CG1202" s="5"/>
      <c r="CH1202" s="5"/>
      <c r="CI1202" s="5">
        <v>3.1148621221228865</v>
      </c>
      <c r="CJ1202" s="5"/>
      <c r="CK1202" s="8"/>
      <c r="CL1202" s="5"/>
      <c r="CM1202" s="5"/>
      <c r="CN1202" s="8"/>
      <c r="CO1202" s="5"/>
      <c r="CP1202" s="5"/>
      <c r="CQ1202" s="5"/>
      <c r="CR1202" s="8"/>
      <c r="CS1202" s="8"/>
      <c r="CT1202" s="8"/>
      <c r="CU1202" s="8"/>
      <c r="CV1202" s="8"/>
      <c r="CW1202" s="8"/>
      <c r="CX1202" s="8"/>
      <c r="CY1202" s="8"/>
      <c r="CZ1202" s="8"/>
      <c r="DA1202" s="8"/>
      <c r="DB1202" s="8"/>
      <c r="DC1202" s="8"/>
      <c r="DD1202" s="8"/>
      <c r="DE1202" s="8"/>
      <c r="DF1202" s="8"/>
      <c r="DG1202" s="8"/>
      <c r="DH1202" s="8"/>
      <c r="DI1202" s="8"/>
      <c r="DJ1202" s="8"/>
      <c r="DK1202" s="8"/>
      <c r="DL1202" s="8"/>
      <c r="DM1202" s="8"/>
      <c r="DN1202" s="8"/>
      <c r="DO1202" s="8"/>
      <c r="DP1202" s="8"/>
      <c r="DQ1202" s="8"/>
      <c r="DR1202" s="8"/>
      <c r="DS1202" s="8"/>
      <c r="DT1202" s="8"/>
      <c r="DU1202" s="8"/>
      <c r="DV1202" s="8"/>
      <c r="DW1202" s="8"/>
      <c r="DX1202" s="8"/>
      <c r="DY1202" s="8"/>
      <c r="DZ1202" s="8"/>
      <c r="EA1202" s="8"/>
      <c r="EB1202" s="8"/>
      <c r="EC1202" s="8"/>
      <c r="ED1202" s="8"/>
      <c r="EE1202" s="8"/>
      <c r="EF1202" s="8"/>
      <c r="EG1202" s="8"/>
      <c r="EH1202" s="8"/>
      <c r="EI1202" s="8"/>
      <c r="EJ1202" s="8"/>
      <c r="EK1202" s="8"/>
      <c r="EL1202" s="8"/>
      <c r="EM1202" s="8"/>
      <c r="EN1202" s="8"/>
      <c r="EO1202" s="8"/>
      <c r="EP1202" s="8"/>
      <c r="EQ1202" s="8"/>
      <c r="ER1202" s="8"/>
      <c r="ES1202" s="8"/>
      <c r="ET1202" s="8"/>
      <c r="EU1202" s="8"/>
      <c r="EV1202" s="8"/>
      <c r="EW1202" s="8"/>
      <c r="EX1202" s="8"/>
      <c r="EY1202" s="8"/>
      <c r="EZ1202" s="8"/>
      <c r="FA1202" s="8"/>
      <c r="FB1202" s="8"/>
      <c r="FC1202" s="8"/>
      <c r="FD1202" s="8"/>
      <c r="FE1202" s="8"/>
      <c r="FF1202" s="8"/>
      <c r="FG1202" s="8"/>
      <c r="FH1202" s="8"/>
      <c r="FI1202" s="8"/>
      <c r="FJ1202" s="8"/>
    </row>
    <row r="1203" spans="1:166" x14ac:dyDescent="0.25">
      <c r="A1203" t="s">
        <v>144</v>
      </c>
      <c r="C1203" s="6">
        <v>40334</v>
      </c>
      <c r="D1203" s="5">
        <v>9</v>
      </c>
      <c r="E1203" s="6" t="s">
        <v>207</v>
      </c>
      <c r="F1203" t="s">
        <v>15</v>
      </c>
      <c r="G1203" s="5">
        <v>149</v>
      </c>
      <c r="H1203" t="s">
        <v>116</v>
      </c>
      <c r="I1203" s="7">
        <v>8.1</v>
      </c>
      <c r="J1203">
        <v>750</v>
      </c>
      <c r="K1203" s="5">
        <f t="shared" si="19"/>
        <v>164.6090534979424</v>
      </c>
      <c r="L1203" s="5"/>
      <c r="M1203" s="8"/>
      <c r="N1203" s="8"/>
      <c r="O1203" s="8"/>
      <c r="P1203" s="8"/>
      <c r="Q1203" s="5"/>
      <c r="R1203" s="5"/>
      <c r="S1203" s="5"/>
      <c r="T1203" s="5"/>
      <c r="U1203" s="5"/>
      <c r="V1203" s="5">
        <v>149</v>
      </c>
      <c r="W1203" s="5"/>
      <c r="X1203" s="8"/>
      <c r="Y1203" s="8"/>
      <c r="Z1203" s="8"/>
      <c r="AA1203" s="8"/>
      <c r="AB1203" s="8"/>
      <c r="AC1203" s="5"/>
      <c r="AD1203" s="8"/>
      <c r="AE1203" s="8"/>
      <c r="AF1203" s="8"/>
      <c r="AG1203" s="8"/>
      <c r="AH1203" s="8"/>
      <c r="AI1203" s="8"/>
      <c r="AJ1203" s="5"/>
      <c r="AK1203" s="8"/>
      <c r="AL1203" s="8"/>
      <c r="AM1203" s="8"/>
      <c r="AN1203" s="8"/>
      <c r="AO1203" s="8"/>
      <c r="AP1203" s="8"/>
      <c r="AQ1203" s="9"/>
      <c r="AR1203" s="8"/>
      <c r="AS1203" s="8"/>
      <c r="AT1203" s="8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  <c r="BF1203" s="5"/>
      <c r="BG1203" s="5"/>
      <c r="BH1203" s="5"/>
      <c r="BI1203" s="8"/>
      <c r="BJ1203" s="5"/>
      <c r="BK1203" s="5"/>
      <c r="BL1203" s="5"/>
      <c r="BM1203" s="8"/>
      <c r="BN1203" s="8"/>
      <c r="BO1203" s="7"/>
      <c r="BP1203" s="5"/>
      <c r="BQ1203" s="5"/>
      <c r="BR1203" s="5"/>
      <c r="BS1203" s="5"/>
      <c r="BT1203" s="7"/>
      <c r="BU1203" s="7"/>
      <c r="BV1203" s="7"/>
      <c r="BW1203" s="7"/>
      <c r="BX1203" s="7"/>
      <c r="BY1203" s="7"/>
      <c r="BZ1203" s="7"/>
      <c r="CA1203" s="5"/>
      <c r="CB1203" s="5"/>
      <c r="CC1203" s="5"/>
      <c r="CD1203" s="5"/>
      <c r="CE1203" s="5"/>
      <c r="CF1203" s="5"/>
      <c r="CG1203" s="5"/>
      <c r="CH1203" s="5"/>
      <c r="CI1203" s="5"/>
      <c r="CJ1203" s="5"/>
      <c r="CK1203" s="8"/>
      <c r="CL1203" s="5"/>
      <c r="CM1203" s="5"/>
      <c r="CN1203" s="8"/>
      <c r="CO1203" s="5"/>
      <c r="CP1203" s="5"/>
      <c r="CQ1203" s="5"/>
      <c r="CR1203" s="8"/>
      <c r="CS1203" s="8"/>
      <c r="CT1203" s="8"/>
      <c r="CU1203" s="8"/>
      <c r="CV1203" s="8"/>
      <c r="CW1203" s="8"/>
      <c r="CX1203" s="8"/>
      <c r="CY1203" s="8"/>
      <c r="CZ1203" s="8"/>
      <c r="DA1203" s="8"/>
      <c r="DB1203" s="8"/>
      <c r="DC1203" s="8"/>
      <c r="DD1203" s="8"/>
      <c r="DE1203" s="8"/>
      <c r="DF1203" s="8"/>
      <c r="DG1203" s="8"/>
      <c r="DH1203" s="8"/>
      <c r="DI1203" s="8"/>
      <c r="DJ1203" s="8"/>
      <c r="DK1203" s="8"/>
      <c r="DL1203" s="8"/>
      <c r="DM1203" s="8"/>
      <c r="DN1203" s="8"/>
      <c r="DO1203" s="8"/>
      <c r="DP1203" s="8"/>
      <c r="DQ1203" s="8"/>
      <c r="DR1203" s="8"/>
      <c r="DS1203" s="8"/>
      <c r="DT1203" s="8"/>
      <c r="DU1203" s="8"/>
      <c r="DV1203" s="8"/>
      <c r="DW1203" s="8"/>
      <c r="DX1203" s="8"/>
      <c r="DY1203" s="8"/>
      <c r="DZ1203" s="8"/>
      <c r="EA1203" s="8"/>
      <c r="EB1203" s="8"/>
      <c r="EC1203" s="8"/>
      <c r="ED1203" s="8"/>
      <c r="EE1203" s="8"/>
      <c r="EF1203" s="8"/>
      <c r="EG1203" s="8"/>
      <c r="EH1203" s="8"/>
      <c r="EI1203" s="8"/>
      <c r="EJ1203" s="8"/>
      <c r="EK1203" s="8"/>
      <c r="EL1203" s="8"/>
      <c r="EM1203" s="8"/>
      <c r="EN1203" s="8"/>
      <c r="EO1203" s="8"/>
      <c r="EP1203" s="8"/>
      <c r="EQ1203" s="8"/>
      <c r="ER1203" s="8"/>
      <c r="ES1203" s="8"/>
      <c r="ET1203" s="8"/>
      <c r="EU1203" s="8"/>
      <c r="EV1203" s="8"/>
      <c r="EW1203" s="8"/>
      <c r="EX1203" s="8"/>
      <c r="EY1203" s="8"/>
      <c r="EZ1203" s="8"/>
      <c r="FA1203" s="8"/>
      <c r="FB1203" s="8"/>
      <c r="FC1203" s="8"/>
      <c r="FD1203" s="8"/>
      <c r="FE1203" s="8"/>
      <c r="FF1203" s="8"/>
      <c r="FG1203" s="8"/>
      <c r="FH1203" s="8"/>
      <c r="FI1203" s="8"/>
      <c r="FJ1203" s="8"/>
    </row>
    <row r="1204" spans="1:166" x14ac:dyDescent="0.25">
      <c r="A1204" t="s">
        <v>144</v>
      </c>
      <c r="C1204" s="6">
        <v>40357</v>
      </c>
      <c r="D1204" s="5">
        <v>10</v>
      </c>
      <c r="E1204" s="6" t="s">
        <v>108</v>
      </c>
      <c r="F1204" t="s">
        <v>16</v>
      </c>
      <c r="G1204" s="5">
        <v>172</v>
      </c>
      <c r="H1204" t="s">
        <v>116</v>
      </c>
      <c r="I1204" s="7">
        <v>8.1</v>
      </c>
      <c r="J1204">
        <v>750</v>
      </c>
      <c r="K1204" s="5">
        <f t="shared" si="19"/>
        <v>164.6090534979424</v>
      </c>
      <c r="L1204" s="5"/>
      <c r="M1204" s="8"/>
      <c r="N1204" s="8"/>
      <c r="O1204" s="8"/>
      <c r="P1204" s="8"/>
      <c r="Q1204" s="5"/>
      <c r="R1204" s="5"/>
      <c r="S1204" s="5"/>
      <c r="T1204" s="5"/>
      <c r="U1204" s="5"/>
      <c r="V1204" s="5"/>
      <c r="W1204" s="5"/>
      <c r="X1204" s="8"/>
      <c r="Y1204" s="8"/>
      <c r="Z1204" s="8"/>
      <c r="AA1204" s="8"/>
      <c r="AB1204" s="8"/>
      <c r="AC1204" s="5"/>
      <c r="AD1204" s="8"/>
      <c r="AE1204" s="8"/>
      <c r="AF1204" s="8"/>
      <c r="AG1204" s="8"/>
      <c r="AH1204" s="8"/>
      <c r="AI1204" s="8"/>
      <c r="AJ1204" s="5"/>
      <c r="AK1204" s="8"/>
      <c r="AL1204" s="8"/>
      <c r="AM1204" s="8"/>
      <c r="AN1204" s="8"/>
      <c r="AO1204" s="8"/>
      <c r="AP1204" s="8"/>
      <c r="AQ1204" s="9"/>
      <c r="AR1204" s="8"/>
      <c r="AS1204" s="8"/>
      <c r="AT1204" s="8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  <c r="BF1204" s="5"/>
      <c r="BG1204" s="5">
        <v>474.43258333333335</v>
      </c>
      <c r="BH1204" s="5"/>
      <c r="BI1204" s="8"/>
      <c r="BJ1204" s="5"/>
      <c r="BK1204" s="5"/>
      <c r="BL1204" s="5"/>
      <c r="BM1204" s="8"/>
      <c r="BN1204" s="8"/>
      <c r="BO1204" s="7">
        <v>41.112732595419949</v>
      </c>
      <c r="BP1204" s="5">
        <v>195.05219933137624</v>
      </c>
      <c r="BQ1204" s="5"/>
      <c r="BR1204" s="5"/>
      <c r="BS1204" s="5"/>
      <c r="BT1204" s="7">
        <v>8.5926079000606279</v>
      </c>
      <c r="BU1204" s="7"/>
      <c r="BV1204" s="7"/>
      <c r="BW1204" s="7"/>
      <c r="BX1204" s="7"/>
      <c r="BY1204" s="7"/>
      <c r="BZ1204" s="7"/>
      <c r="CA1204" s="5"/>
      <c r="CB1204" s="5"/>
      <c r="CC1204" s="5"/>
      <c r="CD1204" s="5"/>
      <c r="CE1204" s="5"/>
      <c r="CF1204" s="5"/>
      <c r="CG1204" s="5"/>
      <c r="CH1204" s="5"/>
      <c r="CI1204" s="5"/>
      <c r="CJ1204" s="5">
        <v>100</v>
      </c>
      <c r="CK1204" s="8">
        <v>4.8099317660205747</v>
      </c>
      <c r="CL1204" s="5"/>
      <c r="CM1204" s="5"/>
      <c r="CN1204" s="8"/>
      <c r="CO1204" s="5"/>
      <c r="CP1204" s="5"/>
      <c r="CQ1204" s="5"/>
      <c r="CR1204" s="8"/>
      <c r="CS1204" s="8"/>
      <c r="CT1204" s="8"/>
      <c r="CU1204" s="8"/>
      <c r="CV1204" s="8"/>
      <c r="CW1204" s="8"/>
      <c r="CX1204" s="8"/>
      <c r="CY1204" s="8"/>
      <c r="CZ1204" s="8"/>
      <c r="DA1204" s="8"/>
      <c r="DB1204" s="8"/>
      <c r="DC1204" s="8"/>
      <c r="DD1204" s="8"/>
      <c r="DE1204" s="8"/>
      <c r="DF1204" s="8"/>
      <c r="DG1204" s="8"/>
      <c r="DH1204" s="8"/>
      <c r="DI1204" s="8"/>
      <c r="DJ1204" s="8"/>
      <c r="DK1204" s="8"/>
      <c r="DL1204" s="8"/>
      <c r="DM1204" s="8"/>
      <c r="DN1204" s="8"/>
      <c r="DO1204" s="8"/>
      <c r="DP1204" s="8"/>
      <c r="DQ1204" s="8"/>
      <c r="DR1204" s="8"/>
      <c r="DS1204" s="8"/>
      <c r="DT1204" s="8"/>
      <c r="DU1204" s="8"/>
      <c r="DV1204" s="8"/>
      <c r="DW1204" s="8"/>
      <c r="DX1204" s="8"/>
      <c r="DY1204" s="8"/>
      <c r="DZ1204" s="8"/>
      <c r="EA1204" s="8"/>
      <c r="EB1204" s="8"/>
      <c r="EC1204" s="8"/>
      <c r="ED1204" s="8"/>
      <c r="EE1204" s="8"/>
      <c r="EF1204" s="8"/>
      <c r="EG1204" s="8"/>
      <c r="EH1204" s="8"/>
      <c r="EI1204" s="8"/>
      <c r="EJ1204" s="8"/>
      <c r="EK1204" s="8"/>
      <c r="EL1204" s="8"/>
      <c r="EM1204" s="8"/>
      <c r="EN1204" s="8"/>
      <c r="EO1204" s="8"/>
      <c r="EP1204" s="8"/>
      <c r="EQ1204" s="8"/>
      <c r="ER1204" s="8"/>
      <c r="ES1204" s="8"/>
      <c r="ET1204" s="8"/>
      <c r="EU1204" s="8"/>
      <c r="EV1204" s="8"/>
      <c r="EW1204" s="8"/>
      <c r="EX1204" s="8"/>
      <c r="EY1204" s="8"/>
      <c r="EZ1204" s="8"/>
      <c r="FA1204" s="8"/>
      <c r="FB1204" s="8"/>
      <c r="FC1204" s="8"/>
      <c r="FD1204" s="8"/>
      <c r="FE1204" s="8"/>
      <c r="FF1204" s="8"/>
      <c r="FG1204" s="8"/>
      <c r="FH1204" s="8"/>
      <c r="FI1204" s="8"/>
      <c r="FJ1204" s="8"/>
    </row>
    <row r="1205" spans="1:166" x14ac:dyDescent="0.25">
      <c r="A1205" t="s">
        <v>151</v>
      </c>
      <c r="C1205" s="6">
        <v>40185</v>
      </c>
      <c r="D1205" s="5">
        <v>1</v>
      </c>
      <c r="E1205" s="6" t="s">
        <v>209</v>
      </c>
      <c r="F1205" s="14" t="s">
        <v>10</v>
      </c>
      <c r="G1205" s="5">
        <v>0</v>
      </c>
      <c r="H1205" t="s">
        <v>117</v>
      </c>
      <c r="I1205" s="7">
        <v>8.1</v>
      </c>
      <c r="J1205">
        <v>750</v>
      </c>
      <c r="K1205" s="5">
        <f t="shared" si="19"/>
        <v>164.6090534979424</v>
      </c>
      <c r="L1205" s="5"/>
      <c r="M1205" s="8"/>
      <c r="N1205" s="8"/>
      <c r="O1205" s="8"/>
      <c r="P1205" s="8"/>
      <c r="Q1205" s="5"/>
      <c r="R1205" s="5"/>
      <c r="S1205" s="5"/>
      <c r="T1205" s="5"/>
      <c r="U1205" s="5"/>
      <c r="V1205" s="5"/>
      <c r="W1205" s="5"/>
      <c r="X1205" s="8"/>
      <c r="Y1205" s="8"/>
      <c r="Z1205" s="8"/>
      <c r="AA1205" s="8"/>
      <c r="AB1205" s="8"/>
      <c r="AC1205" s="5"/>
      <c r="AD1205" s="8"/>
      <c r="AE1205" s="8"/>
      <c r="AF1205" s="8"/>
      <c r="AG1205" s="8"/>
      <c r="AH1205" s="8"/>
      <c r="AI1205" s="8"/>
      <c r="AJ1205" s="5"/>
      <c r="AK1205" s="8"/>
      <c r="AL1205" s="8"/>
      <c r="AM1205" s="8"/>
      <c r="AN1205" s="8"/>
      <c r="AO1205" s="8"/>
      <c r="AP1205" s="8"/>
      <c r="AQ1205" s="9"/>
      <c r="AR1205" s="8"/>
      <c r="AS1205" s="8"/>
      <c r="AT1205" s="8"/>
      <c r="AU1205" s="5">
        <v>0</v>
      </c>
      <c r="AV1205" s="5"/>
      <c r="AW1205" s="5"/>
      <c r="AX1205" s="5"/>
      <c r="AY1205" s="5">
        <v>0</v>
      </c>
      <c r="AZ1205" s="5"/>
      <c r="BA1205" s="5"/>
      <c r="BB1205" s="5"/>
      <c r="BC1205" s="5"/>
      <c r="BD1205" s="5"/>
      <c r="BE1205" s="5"/>
      <c r="BF1205" s="5">
        <v>0</v>
      </c>
      <c r="BG1205" s="5">
        <v>0</v>
      </c>
      <c r="BH1205" s="5"/>
      <c r="BI1205" s="8"/>
      <c r="BJ1205" s="5"/>
      <c r="BK1205" s="5"/>
      <c r="BL1205" s="5"/>
      <c r="BM1205" s="8"/>
      <c r="BN1205" s="8"/>
      <c r="BO1205" s="7"/>
      <c r="BP1205" s="5"/>
      <c r="BQ1205" s="5"/>
      <c r="BR1205" s="5"/>
      <c r="BS1205" s="5"/>
      <c r="BT1205" s="7"/>
      <c r="BU1205" s="7"/>
      <c r="BV1205" s="7"/>
      <c r="BW1205" s="7"/>
      <c r="BX1205" s="7"/>
      <c r="BY1205" s="7"/>
      <c r="BZ1205" s="7"/>
      <c r="CA1205" s="5">
        <v>0</v>
      </c>
      <c r="CB1205" s="5">
        <v>0</v>
      </c>
      <c r="CC1205" s="5">
        <v>0</v>
      </c>
      <c r="CD1205" s="5">
        <v>0</v>
      </c>
      <c r="CE1205" s="5"/>
      <c r="CF1205" s="5"/>
      <c r="CG1205" s="5"/>
      <c r="CH1205" s="5"/>
      <c r="CI1205" s="5">
        <v>0</v>
      </c>
      <c r="CJ1205" s="5"/>
      <c r="CK1205" s="8"/>
      <c r="CL1205" s="5"/>
      <c r="CM1205" s="5"/>
      <c r="CN1205" s="8"/>
      <c r="CO1205" s="5"/>
      <c r="CP1205" s="5"/>
      <c r="CQ1205" s="5"/>
      <c r="CR1205" s="8"/>
      <c r="CS1205" s="8"/>
      <c r="CT1205" s="8"/>
      <c r="CU1205" s="8"/>
      <c r="CV1205" s="8"/>
      <c r="CW1205" s="8"/>
      <c r="CX1205" s="8"/>
      <c r="CY1205" s="8"/>
      <c r="CZ1205" s="8"/>
      <c r="DA1205" s="8"/>
      <c r="DB1205" s="8"/>
      <c r="DC1205" s="8"/>
      <c r="DD1205" s="8"/>
      <c r="DE1205" s="8"/>
      <c r="DF1205" s="8"/>
      <c r="DG1205" s="8"/>
      <c r="DH1205" s="8"/>
      <c r="DI1205" s="8"/>
      <c r="DJ1205" s="8"/>
      <c r="DK1205" s="8"/>
      <c r="DL1205" s="8"/>
      <c r="DM1205" s="8"/>
      <c r="DN1205" s="8"/>
      <c r="DO1205" s="8"/>
      <c r="DP1205" s="8"/>
      <c r="DQ1205" s="8"/>
      <c r="DR1205" s="8"/>
      <c r="DS1205" s="8"/>
      <c r="DT1205" s="8"/>
      <c r="DU1205" s="8"/>
      <c r="DV1205" s="8"/>
      <c r="DW1205" s="8"/>
      <c r="DX1205" s="8"/>
      <c r="DY1205" s="8"/>
      <c r="DZ1205" s="8"/>
      <c r="EA1205" s="8"/>
      <c r="EB1205" s="8"/>
      <c r="EC1205" s="8"/>
      <c r="ED1205" s="8"/>
      <c r="EE1205" s="8"/>
      <c r="EF1205" s="8"/>
      <c r="EG1205" s="8"/>
      <c r="EH1205" s="8"/>
      <c r="EI1205" s="8"/>
      <c r="EJ1205" s="8"/>
      <c r="EK1205" s="8"/>
      <c r="EL1205" s="8"/>
      <c r="EM1205" s="8"/>
      <c r="EN1205" s="8"/>
      <c r="EO1205" s="8"/>
      <c r="EP1205" s="8"/>
      <c r="EQ1205" s="8"/>
      <c r="ER1205" s="8"/>
      <c r="ES1205" s="8"/>
      <c r="ET1205" s="8"/>
      <c r="EU1205" s="8"/>
      <c r="EV1205" s="8"/>
      <c r="EW1205" s="8"/>
      <c r="EX1205" s="8"/>
      <c r="EY1205" s="8"/>
      <c r="EZ1205" s="8"/>
      <c r="FA1205" s="8"/>
      <c r="FB1205" s="8"/>
      <c r="FC1205" s="8"/>
      <c r="FD1205" s="8"/>
      <c r="FE1205" s="8"/>
      <c r="FF1205" s="8"/>
      <c r="FG1205" s="8"/>
      <c r="FH1205" s="8"/>
      <c r="FI1205" s="8"/>
      <c r="FJ1205" s="8"/>
    </row>
    <row r="1206" spans="1:166" x14ac:dyDescent="0.25">
      <c r="A1206" t="s">
        <v>151</v>
      </c>
      <c r="C1206" s="6">
        <v>40210</v>
      </c>
      <c r="D1206" s="5"/>
      <c r="E1206" s="6"/>
      <c r="G1206" s="5">
        <v>25</v>
      </c>
      <c r="H1206" t="s">
        <v>117</v>
      </c>
      <c r="I1206" s="7">
        <v>8.1</v>
      </c>
      <c r="J1206">
        <v>750</v>
      </c>
      <c r="K1206" s="5">
        <f t="shared" si="19"/>
        <v>164.6090534979424</v>
      </c>
      <c r="L1206" s="5"/>
      <c r="M1206" s="8"/>
      <c r="N1206" s="7">
        <v>7.55</v>
      </c>
      <c r="O1206" s="7"/>
      <c r="P1206" s="7"/>
      <c r="Q1206" s="5"/>
      <c r="R1206" s="5"/>
      <c r="S1206" s="5"/>
      <c r="T1206" s="5"/>
      <c r="U1206" s="5"/>
      <c r="V1206" s="5"/>
      <c r="W1206" s="5"/>
      <c r="X1206" s="8"/>
      <c r="Y1206" s="8"/>
      <c r="Z1206" s="8"/>
      <c r="AA1206" s="8"/>
      <c r="AB1206" s="8"/>
      <c r="AC1206" s="5"/>
      <c r="AD1206" s="8"/>
      <c r="AE1206" s="8"/>
      <c r="AF1206" s="8"/>
      <c r="AG1206" s="8"/>
      <c r="AH1206" s="8"/>
      <c r="AI1206" s="8"/>
      <c r="AJ1206" s="5"/>
      <c r="AK1206" s="8"/>
      <c r="AL1206" s="8"/>
      <c r="AM1206" s="8"/>
      <c r="AN1206" s="8"/>
      <c r="AO1206" s="8"/>
      <c r="AP1206" s="8"/>
      <c r="AQ1206" s="9"/>
      <c r="AR1206" s="8"/>
      <c r="AS1206" s="8"/>
      <c r="AT1206" s="8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5"/>
      <c r="BG1206" s="5"/>
      <c r="BH1206" s="5"/>
      <c r="BI1206" s="8"/>
      <c r="BJ1206" s="5"/>
      <c r="BK1206" s="5"/>
      <c r="BL1206" s="5"/>
      <c r="BM1206" s="8"/>
      <c r="BN1206" s="8"/>
      <c r="BO1206" s="7"/>
      <c r="BP1206" s="5"/>
      <c r="BQ1206" s="5"/>
      <c r="BR1206" s="5"/>
      <c r="BS1206" s="5"/>
      <c r="BT1206" s="7"/>
      <c r="BU1206" s="7"/>
      <c r="BV1206" s="7"/>
      <c r="BW1206" s="7"/>
      <c r="BX1206" s="7"/>
      <c r="BY1206" s="7"/>
      <c r="BZ1206" s="7"/>
      <c r="CA1206" s="5"/>
      <c r="CB1206" s="5"/>
      <c r="CC1206" s="5"/>
      <c r="CD1206" s="5"/>
      <c r="CE1206" s="5"/>
      <c r="CF1206" s="5"/>
      <c r="CG1206" s="5"/>
      <c r="CH1206" s="5"/>
      <c r="CI1206" s="5"/>
      <c r="CJ1206" s="5"/>
      <c r="CK1206" s="8"/>
      <c r="CL1206" s="5"/>
      <c r="CM1206" s="5"/>
      <c r="CN1206" s="8"/>
      <c r="CO1206" s="5"/>
      <c r="CP1206" s="5"/>
      <c r="CQ1206" s="5"/>
      <c r="CR1206" s="8"/>
      <c r="CS1206" s="8"/>
      <c r="CT1206" s="8"/>
      <c r="CU1206" s="8"/>
      <c r="CV1206" s="8"/>
      <c r="CW1206" s="8"/>
      <c r="CX1206" s="8"/>
      <c r="CY1206" s="8"/>
      <c r="CZ1206" s="8"/>
      <c r="DA1206" s="8"/>
      <c r="DB1206" s="8"/>
      <c r="DC1206" s="8"/>
      <c r="DD1206" s="8"/>
      <c r="DE1206" s="8"/>
      <c r="DF1206" s="8"/>
      <c r="DG1206" s="8"/>
      <c r="DH1206" s="8"/>
      <c r="DI1206" s="8"/>
      <c r="DJ1206" s="8"/>
      <c r="DK1206" s="8"/>
      <c r="DL1206" s="8"/>
      <c r="DM1206" s="8"/>
      <c r="DN1206" s="8"/>
      <c r="DO1206" s="8"/>
      <c r="DP1206" s="8"/>
      <c r="DQ1206" s="8"/>
      <c r="DR1206" s="8"/>
      <c r="DS1206" s="8"/>
      <c r="DT1206" s="8"/>
      <c r="DU1206" s="8"/>
      <c r="DV1206" s="8"/>
      <c r="DW1206" s="8"/>
      <c r="DX1206" s="8"/>
      <c r="DY1206" s="8"/>
      <c r="DZ1206" s="8"/>
      <c r="EA1206" s="8"/>
      <c r="EB1206" s="8"/>
      <c r="EC1206" s="8"/>
      <c r="ED1206" s="8"/>
      <c r="EE1206" s="8"/>
      <c r="EF1206" s="8"/>
      <c r="EG1206" s="8"/>
      <c r="EH1206" s="8"/>
      <c r="EI1206" s="8"/>
      <c r="EJ1206" s="8"/>
      <c r="EK1206" s="8"/>
      <c r="EL1206" s="8"/>
      <c r="EM1206" s="8"/>
      <c r="EN1206" s="8"/>
      <c r="EO1206" s="8"/>
      <c r="EP1206" s="8"/>
      <c r="EQ1206" s="8"/>
      <c r="ER1206" s="8"/>
      <c r="ES1206" s="8"/>
      <c r="ET1206" s="8"/>
      <c r="EU1206" s="8"/>
      <c r="EV1206" s="8"/>
      <c r="EW1206" s="8"/>
      <c r="EX1206" s="8"/>
      <c r="EY1206" s="8"/>
      <c r="EZ1206" s="8"/>
      <c r="FA1206" s="8"/>
      <c r="FB1206" s="8"/>
      <c r="FC1206" s="8"/>
      <c r="FD1206" s="8"/>
      <c r="FE1206" s="8"/>
      <c r="FF1206" s="8"/>
      <c r="FG1206" s="8"/>
      <c r="FH1206" s="8"/>
      <c r="FI1206" s="8"/>
      <c r="FJ1206" s="8"/>
    </row>
    <row r="1207" spans="1:166" x14ac:dyDescent="0.25">
      <c r="A1207" t="s">
        <v>151</v>
      </c>
      <c r="C1207" s="6">
        <v>40211</v>
      </c>
      <c r="D1207" s="5"/>
      <c r="E1207" s="6"/>
      <c r="F1207" s="14"/>
      <c r="G1207" s="5">
        <v>26</v>
      </c>
      <c r="H1207" t="s">
        <v>117</v>
      </c>
      <c r="I1207" s="7">
        <v>8.1</v>
      </c>
      <c r="J1207">
        <v>750</v>
      </c>
      <c r="K1207" s="5">
        <f t="shared" si="19"/>
        <v>164.6090534979424</v>
      </c>
      <c r="L1207" s="5"/>
      <c r="M1207" s="8"/>
      <c r="N1207" s="8"/>
      <c r="O1207" s="8"/>
      <c r="P1207" s="8"/>
      <c r="Q1207" s="5"/>
      <c r="R1207" s="5"/>
      <c r="S1207" s="5"/>
      <c r="T1207" s="5"/>
      <c r="U1207" s="5"/>
      <c r="V1207" s="5"/>
      <c r="W1207" s="5"/>
      <c r="X1207" s="8"/>
      <c r="Y1207" s="8"/>
      <c r="Z1207" s="8"/>
      <c r="AA1207" s="8"/>
      <c r="AB1207" s="8"/>
      <c r="AC1207" s="5"/>
      <c r="AD1207" s="8"/>
      <c r="AE1207" s="8"/>
      <c r="AF1207" s="8"/>
      <c r="AG1207" s="8"/>
      <c r="AH1207" s="8"/>
      <c r="AI1207" s="8"/>
      <c r="AJ1207" s="5"/>
      <c r="AK1207" s="8">
        <v>0.21693437500000001</v>
      </c>
      <c r="AL1207" s="8"/>
      <c r="AM1207" s="8"/>
      <c r="AN1207" s="8"/>
      <c r="AO1207" s="8"/>
      <c r="AP1207" s="8"/>
      <c r="AQ1207" s="9"/>
      <c r="AR1207" s="8"/>
      <c r="AS1207" s="8"/>
      <c r="AT1207" s="8"/>
      <c r="AU1207" s="5">
        <v>0</v>
      </c>
      <c r="AV1207" s="5"/>
      <c r="AW1207" s="5"/>
      <c r="AX1207" s="5"/>
      <c r="AY1207" s="5">
        <v>0</v>
      </c>
      <c r="AZ1207" s="5"/>
      <c r="BA1207" s="5"/>
      <c r="BB1207" s="5"/>
      <c r="BC1207" s="5"/>
      <c r="BD1207" s="5"/>
      <c r="BE1207" s="5"/>
      <c r="BF1207" s="5">
        <v>0</v>
      </c>
      <c r="BG1207" s="5">
        <v>0</v>
      </c>
      <c r="BH1207" s="5"/>
      <c r="BI1207" s="8"/>
      <c r="BJ1207" s="5"/>
      <c r="BK1207" s="5"/>
      <c r="BL1207" s="5"/>
      <c r="BM1207" s="8"/>
      <c r="BN1207" s="8"/>
      <c r="BO1207" s="7"/>
      <c r="BP1207" s="5"/>
      <c r="BQ1207" s="5"/>
      <c r="BR1207" s="5"/>
      <c r="BS1207" s="5"/>
      <c r="BT1207" s="7"/>
      <c r="BU1207" s="7"/>
      <c r="BV1207" s="7"/>
      <c r="BW1207" s="7"/>
      <c r="BX1207" s="7"/>
      <c r="BY1207" s="7"/>
      <c r="BZ1207" s="7"/>
      <c r="CA1207" s="5">
        <v>0</v>
      </c>
      <c r="CB1207" s="5">
        <v>0</v>
      </c>
      <c r="CC1207" s="5">
        <v>0</v>
      </c>
      <c r="CD1207" s="5">
        <v>0</v>
      </c>
      <c r="CE1207" s="5"/>
      <c r="CF1207" s="5"/>
      <c r="CG1207" s="5"/>
      <c r="CH1207" s="5"/>
      <c r="CI1207" s="5">
        <v>0</v>
      </c>
      <c r="CJ1207" s="5"/>
      <c r="CK1207" s="8"/>
      <c r="CL1207" s="5"/>
      <c r="CM1207" s="5"/>
      <c r="CN1207" s="8"/>
      <c r="CO1207" s="5"/>
      <c r="CP1207" s="5"/>
      <c r="CQ1207" s="5"/>
      <c r="CR1207" s="8"/>
      <c r="CS1207" s="8"/>
      <c r="CT1207" s="8"/>
      <c r="CU1207" s="8"/>
      <c r="CV1207" s="8"/>
      <c r="CW1207" s="8"/>
      <c r="CX1207" s="8"/>
      <c r="CY1207" s="8"/>
      <c r="CZ1207" s="8"/>
      <c r="DA1207" s="8"/>
      <c r="DB1207" s="8"/>
      <c r="DC1207" s="8"/>
      <c r="DD1207" s="8"/>
      <c r="DE1207" s="8"/>
      <c r="DF1207" s="8"/>
      <c r="DG1207" s="8"/>
      <c r="DH1207" s="8"/>
      <c r="DI1207" s="8"/>
      <c r="DJ1207" s="8"/>
      <c r="DK1207" s="8"/>
      <c r="DL1207" s="8"/>
      <c r="DM1207" s="8"/>
      <c r="DN1207" s="8"/>
      <c r="DO1207" s="8"/>
      <c r="DP1207" s="8"/>
      <c r="DQ1207" s="8"/>
      <c r="DR1207" s="8"/>
      <c r="DS1207" s="8"/>
      <c r="DT1207" s="8"/>
      <c r="DU1207" s="8"/>
      <c r="DV1207" s="8"/>
      <c r="DW1207" s="8"/>
      <c r="DX1207" s="8"/>
      <c r="DY1207" s="8"/>
      <c r="DZ1207" s="8"/>
      <c r="EA1207" s="8"/>
      <c r="EB1207" s="8"/>
      <c r="EC1207" s="8"/>
      <c r="ED1207" s="8"/>
      <c r="EE1207" s="8"/>
      <c r="EF1207" s="8"/>
      <c r="EG1207" s="8"/>
      <c r="EH1207" s="8"/>
      <c r="EI1207" s="8"/>
      <c r="EJ1207" s="8"/>
      <c r="EK1207" s="8"/>
      <c r="EL1207" s="8"/>
      <c r="EM1207" s="8"/>
      <c r="EN1207" s="8"/>
      <c r="EO1207" s="8"/>
      <c r="EP1207" s="8"/>
      <c r="EQ1207" s="8"/>
      <c r="ER1207" s="8"/>
      <c r="ES1207" s="8"/>
      <c r="ET1207" s="8"/>
      <c r="EU1207" s="8"/>
      <c r="EV1207" s="8"/>
      <c r="EW1207" s="8"/>
      <c r="EX1207" s="8"/>
      <c r="EY1207" s="8"/>
      <c r="EZ1207" s="8"/>
      <c r="FA1207" s="8"/>
      <c r="FB1207" s="8"/>
      <c r="FC1207" s="8"/>
      <c r="FD1207" s="8"/>
      <c r="FE1207" s="8"/>
      <c r="FF1207" s="8"/>
      <c r="FG1207" s="8"/>
      <c r="FH1207" s="8"/>
      <c r="FI1207" s="8"/>
      <c r="FJ1207" s="8"/>
    </row>
    <row r="1208" spans="1:166" x14ac:dyDescent="0.25">
      <c r="A1208" t="s">
        <v>151</v>
      </c>
      <c r="C1208" s="6">
        <v>40212</v>
      </c>
      <c r="D1208" s="5">
        <v>4</v>
      </c>
      <c r="E1208" t="s">
        <v>210</v>
      </c>
      <c r="F1208" t="s">
        <v>12</v>
      </c>
      <c r="G1208" s="5">
        <v>27</v>
      </c>
      <c r="H1208" t="s">
        <v>117</v>
      </c>
      <c r="I1208" s="7">
        <v>8.1</v>
      </c>
      <c r="J1208">
        <v>750</v>
      </c>
      <c r="K1208" s="5">
        <f t="shared" si="19"/>
        <v>164.6090534979424</v>
      </c>
      <c r="L1208" s="5"/>
      <c r="M1208" s="8"/>
      <c r="N1208" s="8"/>
      <c r="O1208" s="8"/>
      <c r="P1208" s="8"/>
      <c r="Q1208" s="5"/>
      <c r="R1208" s="5">
        <v>27</v>
      </c>
      <c r="S1208" s="5"/>
      <c r="T1208" s="5"/>
      <c r="U1208" s="5"/>
      <c r="V1208" s="5"/>
      <c r="W1208" s="5"/>
      <c r="X1208" s="8"/>
      <c r="Y1208" s="8"/>
      <c r="Z1208" s="8"/>
      <c r="AA1208" s="8"/>
      <c r="AB1208" s="8"/>
      <c r="AC1208" s="5"/>
      <c r="AD1208" s="8"/>
      <c r="AE1208" s="8"/>
      <c r="AF1208" s="8"/>
      <c r="AG1208" s="8"/>
      <c r="AH1208" s="8"/>
      <c r="AI1208" s="8"/>
      <c r="AJ1208" s="5"/>
      <c r="AK1208" s="8"/>
      <c r="AL1208" s="8"/>
      <c r="AM1208" s="8"/>
      <c r="AN1208" s="8"/>
      <c r="AO1208" s="8"/>
      <c r="AP1208" s="8"/>
      <c r="AQ1208" s="9"/>
      <c r="AR1208" s="8"/>
      <c r="AS1208" s="8"/>
      <c r="AT1208" s="8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5"/>
      <c r="BG1208" s="5"/>
      <c r="BH1208" s="5"/>
      <c r="BI1208" s="8"/>
      <c r="BJ1208" s="5"/>
      <c r="BK1208" s="5"/>
      <c r="BL1208" s="5"/>
      <c r="BM1208" s="8"/>
      <c r="BN1208" s="8"/>
      <c r="BO1208" s="7"/>
      <c r="BP1208" s="5"/>
      <c r="BQ1208" s="5"/>
      <c r="BR1208" s="5"/>
      <c r="BS1208" s="5"/>
      <c r="BT1208" s="7"/>
      <c r="BU1208" s="7"/>
      <c r="BV1208" s="7"/>
      <c r="BW1208" s="7"/>
      <c r="BX1208" s="7"/>
      <c r="BY1208" s="7"/>
      <c r="BZ1208" s="7"/>
      <c r="CA1208" s="5"/>
      <c r="CB1208" s="5"/>
      <c r="CC1208" s="5"/>
      <c r="CD1208" s="5"/>
      <c r="CE1208" s="5"/>
      <c r="CF1208" s="5"/>
      <c r="CG1208" s="5"/>
      <c r="CH1208" s="5"/>
      <c r="CI1208" s="5"/>
      <c r="CJ1208" s="5"/>
      <c r="CK1208" s="8"/>
      <c r="CL1208" s="5"/>
      <c r="CM1208" s="5"/>
      <c r="CN1208" s="8"/>
      <c r="CO1208" s="5"/>
      <c r="CP1208" s="5"/>
      <c r="CQ1208" s="5"/>
      <c r="CR1208" s="8"/>
      <c r="CS1208" s="8"/>
      <c r="CT1208" s="8"/>
      <c r="CU1208" s="8"/>
      <c r="CV1208" s="8"/>
      <c r="CW1208" s="8"/>
      <c r="CX1208" s="8"/>
      <c r="CY1208" s="8"/>
      <c r="CZ1208" s="8"/>
      <c r="DA1208" s="8"/>
      <c r="DB1208" s="8"/>
      <c r="DC1208" s="8"/>
      <c r="DD1208" s="8"/>
      <c r="DE1208" s="8"/>
      <c r="DF1208" s="8"/>
      <c r="DG1208" s="8"/>
      <c r="DH1208" s="8"/>
      <c r="DI1208" s="8"/>
      <c r="DJ1208" s="8"/>
      <c r="DK1208" s="8"/>
      <c r="DL1208" s="8"/>
      <c r="DM1208" s="8"/>
      <c r="DN1208" s="8"/>
      <c r="DO1208" s="8"/>
      <c r="DP1208" s="8"/>
      <c r="DQ1208" s="8"/>
      <c r="DR1208" s="8"/>
      <c r="DS1208" s="8"/>
      <c r="DT1208" s="8"/>
      <c r="DU1208" s="8"/>
      <c r="DV1208" s="8"/>
      <c r="DW1208" s="8"/>
      <c r="DX1208" s="8"/>
      <c r="DY1208" s="8"/>
      <c r="DZ1208" s="8"/>
      <c r="EA1208" s="8"/>
      <c r="EB1208" s="8"/>
      <c r="EC1208" s="8"/>
      <c r="ED1208" s="8"/>
      <c r="EE1208" s="8"/>
      <c r="EF1208" s="8"/>
      <c r="EG1208" s="8"/>
      <c r="EH1208" s="8"/>
      <c r="EI1208" s="8"/>
      <c r="EJ1208" s="8"/>
      <c r="EK1208" s="8"/>
      <c r="EL1208" s="8"/>
      <c r="EM1208" s="8"/>
      <c r="EN1208" s="8"/>
      <c r="EO1208" s="8"/>
      <c r="EP1208" s="8"/>
      <c r="EQ1208" s="8"/>
      <c r="ER1208" s="8"/>
      <c r="ES1208" s="8"/>
      <c r="ET1208" s="8"/>
      <c r="EU1208" s="8"/>
      <c r="EV1208" s="8"/>
      <c r="EW1208" s="8"/>
      <c r="EX1208" s="8"/>
      <c r="EY1208" s="8"/>
      <c r="EZ1208" s="8"/>
      <c r="FA1208" s="8"/>
      <c r="FB1208" s="8"/>
      <c r="FC1208" s="8"/>
      <c r="FD1208" s="8"/>
      <c r="FE1208" s="8"/>
      <c r="FF1208" s="8"/>
      <c r="FG1208" s="8"/>
      <c r="FH1208" s="8"/>
      <c r="FI1208" s="8"/>
      <c r="FJ1208" s="8"/>
    </row>
    <row r="1209" spans="1:166" x14ac:dyDescent="0.25">
      <c r="A1209" t="s">
        <v>151</v>
      </c>
      <c r="C1209" s="6">
        <v>40217</v>
      </c>
      <c r="D1209" s="5"/>
      <c r="E1209" s="6"/>
      <c r="G1209" s="5">
        <v>32</v>
      </c>
      <c r="H1209" t="s">
        <v>117</v>
      </c>
      <c r="I1209" s="7">
        <v>8.1</v>
      </c>
      <c r="J1209">
        <v>750</v>
      </c>
      <c r="K1209" s="5">
        <f t="shared" si="19"/>
        <v>164.6090534979424</v>
      </c>
      <c r="L1209" s="5"/>
      <c r="M1209" s="8"/>
      <c r="N1209" s="7">
        <v>9.5</v>
      </c>
      <c r="O1209" s="7"/>
      <c r="P1209" s="7"/>
      <c r="Q1209" s="5"/>
      <c r="R1209" s="5"/>
      <c r="S1209" s="5"/>
      <c r="T1209" s="5"/>
      <c r="U1209" s="5"/>
      <c r="V1209" s="5"/>
      <c r="W1209" s="5"/>
      <c r="X1209" s="8"/>
      <c r="Y1209" s="8"/>
      <c r="Z1209" s="8"/>
      <c r="AA1209" s="8"/>
      <c r="AB1209" s="8"/>
      <c r="AC1209" s="5"/>
      <c r="AD1209" s="8"/>
      <c r="AE1209" s="8"/>
      <c r="AF1209" s="8"/>
      <c r="AG1209" s="8"/>
      <c r="AH1209" s="8"/>
      <c r="AI1209" s="8"/>
      <c r="AJ1209" s="5"/>
      <c r="AK1209" s="8"/>
      <c r="AL1209" s="8"/>
      <c r="AM1209" s="8"/>
      <c r="AN1209" s="8"/>
      <c r="AO1209" s="8"/>
      <c r="AP1209" s="8"/>
      <c r="AQ1209" s="9"/>
      <c r="AR1209" s="8"/>
      <c r="AS1209" s="8"/>
      <c r="AT1209" s="8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  <c r="BF1209" s="5"/>
      <c r="BG1209" s="5"/>
      <c r="BH1209" s="5"/>
      <c r="BI1209" s="8"/>
      <c r="BJ1209" s="5"/>
      <c r="BK1209" s="5"/>
      <c r="BL1209" s="5"/>
      <c r="BM1209" s="8"/>
      <c r="BN1209" s="8"/>
      <c r="BO1209" s="7"/>
      <c r="BP1209" s="5"/>
      <c r="BQ1209" s="5"/>
      <c r="BR1209" s="5"/>
      <c r="BS1209" s="5"/>
      <c r="BT1209" s="7"/>
      <c r="BU1209" s="7"/>
      <c r="BV1209" s="7"/>
      <c r="BW1209" s="7"/>
      <c r="BX1209" s="7"/>
      <c r="BY1209" s="7"/>
      <c r="BZ1209" s="7"/>
      <c r="CA1209" s="5"/>
      <c r="CB1209" s="5"/>
      <c r="CC1209" s="5"/>
      <c r="CD1209" s="5"/>
      <c r="CE1209" s="5"/>
      <c r="CF1209" s="5"/>
      <c r="CG1209" s="5"/>
      <c r="CH1209" s="5"/>
      <c r="CI1209" s="5"/>
      <c r="CJ1209" s="5"/>
      <c r="CK1209" s="8"/>
      <c r="CL1209" s="5"/>
      <c r="CM1209" s="5"/>
      <c r="CN1209" s="8"/>
      <c r="CO1209" s="5"/>
      <c r="CP1209" s="5"/>
      <c r="CQ1209" s="5"/>
      <c r="CR1209" s="8"/>
      <c r="CS1209" s="8"/>
      <c r="CT1209" s="8"/>
      <c r="CU1209" s="8"/>
      <c r="CV1209" s="8"/>
      <c r="CW1209" s="8"/>
      <c r="CX1209" s="8"/>
      <c r="CY1209" s="8"/>
      <c r="CZ1209" s="8"/>
      <c r="DA1209" s="8"/>
      <c r="DB1209" s="8"/>
      <c r="DC1209" s="8"/>
      <c r="DD1209" s="8"/>
      <c r="DE1209" s="8"/>
      <c r="DF1209" s="8"/>
      <c r="DG1209" s="8"/>
      <c r="DH1209" s="8"/>
      <c r="DI1209" s="8"/>
      <c r="DJ1209" s="8"/>
      <c r="DK1209" s="8"/>
      <c r="DL1209" s="8"/>
      <c r="DM1209" s="8"/>
      <c r="DN1209" s="8"/>
      <c r="DO1209" s="8"/>
      <c r="DP1209" s="8"/>
      <c r="DQ1209" s="8"/>
      <c r="DR1209" s="8"/>
      <c r="DS1209" s="8"/>
      <c r="DT1209" s="8"/>
      <c r="DU1209" s="8"/>
      <c r="DV1209" s="8"/>
      <c r="DW1209" s="8"/>
      <c r="DX1209" s="8"/>
      <c r="DY1209" s="8"/>
      <c r="DZ1209" s="8"/>
      <c r="EA1209" s="8"/>
      <c r="EB1209" s="8"/>
      <c r="EC1209" s="8"/>
      <c r="ED1209" s="8"/>
      <c r="EE1209" s="8"/>
      <c r="EF1209" s="8"/>
      <c r="EG1209" s="8"/>
      <c r="EH1209" s="8"/>
      <c r="EI1209" s="8"/>
      <c r="EJ1209" s="8"/>
      <c r="EK1209" s="8"/>
      <c r="EL1209" s="8"/>
      <c r="EM1209" s="8"/>
      <c r="EN1209" s="8"/>
      <c r="EO1209" s="8"/>
      <c r="EP1209" s="8"/>
      <c r="EQ1209" s="8"/>
      <c r="ER1209" s="8"/>
      <c r="ES1209" s="8"/>
      <c r="ET1209" s="8"/>
      <c r="EU1209" s="8"/>
      <c r="EV1209" s="8"/>
      <c r="EW1209" s="8"/>
      <c r="EX1209" s="8"/>
      <c r="EY1209" s="8"/>
      <c r="EZ1209" s="8"/>
      <c r="FA1209" s="8"/>
      <c r="FB1209" s="8"/>
      <c r="FC1209" s="8"/>
      <c r="FD1209" s="8"/>
      <c r="FE1209" s="8"/>
      <c r="FF1209" s="8"/>
      <c r="FG1209" s="8"/>
      <c r="FH1209" s="8"/>
      <c r="FI1209" s="8"/>
      <c r="FJ1209" s="8"/>
    </row>
    <row r="1210" spans="1:166" x14ac:dyDescent="0.25">
      <c r="A1210" t="s">
        <v>151</v>
      </c>
      <c r="C1210" s="6">
        <v>40225</v>
      </c>
      <c r="D1210" s="5"/>
      <c r="E1210" s="6"/>
      <c r="G1210" s="5">
        <v>40</v>
      </c>
      <c r="H1210" t="s">
        <v>117</v>
      </c>
      <c r="I1210" s="7">
        <v>8.1</v>
      </c>
      <c r="J1210">
        <v>750</v>
      </c>
      <c r="K1210" s="5">
        <f t="shared" si="19"/>
        <v>164.6090534979424</v>
      </c>
      <c r="L1210" s="5"/>
      <c r="M1210" s="8"/>
      <c r="N1210" s="7">
        <v>12.45</v>
      </c>
      <c r="O1210" s="7"/>
      <c r="P1210" s="7"/>
      <c r="Q1210" s="5"/>
      <c r="R1210" s="5"/>
      <c r="S1210" s="5"/>
      <c r="T1210" s="5"/>
      <c r="U1210" s="5"/>
      <c r="V1210" s="5"/>
      <c r="W1210" s="5"/>
      <c r="X1210" s="8"/>
      <c r="Y1210" s="8"/>
      <c r="Z1210" s="8"/>
      <c r="AA1210" s="8"/>
      <c r="AB1210" s="8"/>
      <c r="AC1210" s="5"/>
      <c r="AD1210" s="8"/>
      <c r="AE1210" s="8"/>
      <c r="AF1210" s="8"/>
      <c r="AG1210" s="8"/>
      <c r="AH1210" s="8"/>
      <c r="AI1210" s="8"/>
      <c r="AJ1210" s="5"/>
      <c r="AK1210" s="8"/>
      <c r="AL1210" s="8"/>
      <c r="AM1210" s="8"/>
      <c r="AN1210" s="8"/>
      <c r="AO1210" s="8"/>
      <c r="AP1210" s="8"/>
      <c r="AQ1210" s="9"/>
      <c r="AR1210" s="8"/>
      <c r="AS1210" s="8"/>
      <c r="AT1210" s="8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  <c r="BF1210" s="5"/>
      <c r="BG1210" s="5"/>
      <c r="BH1210" s="5"/>
      <c r="BI1210" s="8"/>
      <c r="BJ1210" s="5"/>
      <c r="BK1210" s="5"/>
      <c r="BL1210" s="5"/>
      <c r="BM1210" s="8"/>
      <c r="BN1210" s="8"/>
      <c r="BO1210" s="7"/>
      <c r="BP1210" s="5"/>
      <c r="BQ1210" s="5"/>
      <c r="BR1210" s="5"/>
      <c r="BS1210" s="5"/>
      <c r="BT1210" s="7"/>
      <c r="BU1210" s="7"/>
      <c r="BV1210" s="7"/>
      <c r="BW1210" s="7"/>
      <c r="BX1210" s="7"/>
      <c r="BY1210" s="7"/>
      <c r="BZ1210" s="7"/>
      <c r="CA1210" s="5"/>
      <c r="CB1210" s="5"/>
      <c r="CC1210" s="5"/>
      <c r="CD1210" s="5"/>
      <c r="CE1210" s="5"/>
      <c r="CF1210" s="5"/>
      <c r="CG1210" s="5"/>
      <c r="CH1210" s="5"/>
      <c r="CI1210" s="5"/>
      <c r="CJ1210" s="5"/>
      <c r="CK1210" s="8"/>
      <c r="CL1210" s="5"/>
      <c r="CM1210" s="5"/>
      <c r="CN1210" s="8"/>
      <c r="CO1210" s="5"/>
      <c r="CP1210" s="5"/>
      <c r="CQ1210" s="5"/>
      <c r="CR1210" s="8"/>
      <c r="CS1210" s="8"/>
      <c r="CT1210" s="8"/>
      <c r="CU1210" s="8"/>
      <c r="CV1210" s="8"/>
      <c r="CW1210" s="8"/>
      <c r="CX1210" s="8"/>
      <c r="CY1210" s="8"/>
      <c r="CZ1210" s="8"/>
      <c r="DA1210" s="8"/>
      <c r="DB1210" s="8"/>
      <c r="DC1210" s="8"/>
      <c r="DD1210" s="8"/>
      <c r="DE1210" s="8"/>
      <c r="DF1210" s="8"/>
      <c r="DG1210" s="8"/>
      <c r="DH1210" s="8"/>
      <c r="DI1210" s="8"/>
      <c r="DJ1210" s="8"/>
      <c r="DK1210" s="8"/>
      <c r="DL1210" s="8"/>
      <c r="DM1210" s="8"/>
      <c r="DN1210" s="8"/>
      <c r="DO1210" s="8"/>
      <c r="DP1210" s="8"/>
      <c r="DQ1210" s="8"/>
      <c r="DR1210" s="8"/>
      <c r="DS1210" s="8"/>
      <c r="DT1210" s="8"/>
      <c r="DU1210" s="8"/>
      <c r="DV1210" s="8"/>
      <c r="DW1210" s="8"/>
      <c r="DX1210" s="8"/>
      <c r="DY1210" s="8"/>
      <c r="DZ1210" s="8"/>
      <c r="EA1210" s="8"/>
      <c r="EB1210" s="8"/>
      <c r="EC1210" s="8"/>
      <c r="ED1210" s="8"/>
      <c r="EE1210" s="8"/>
      <c r="EF1210" s="8"/>
      <c r="EG1210" s="8"/>
      <c r="EH1210" s="8"/>
      <c r="EI1210" s="8"/>
      <c r="EJ1210" s="8"/>
      <c r="EK1210" s="8"/>
      <c r="EL1210" s="8"/>
      <c r="EM1210" s="8"/>
      <c r="EN1210" s="8"/>
      <c r="EO1210" s="8"/>
      <c r="EP1210" s="8"/>
      <c r="EQ1210" s="8"/>
      <c r="ER1210" s="8"/>
      <c r="ES1210" s="8"/>
      <c r="ET1210" s="8"/>
      <c r="EU1210" s="8"/>
      <c r="EV1210" s="8"/>
      <c r="EW1210" s="8"/>
      <c r="EX1210" s="8"/>
      <c r="EY1210" s="8"/>
      <c r="EZ1210" s="8"/>
      <c r="FA1210" s="8"/>
      <c r="FB1210" s="8"/>
      <c r="FC1210" s="8"/>
      <c r="FD1210" s="8"/>
      <c r="FE1210" s="8"/>
      <c r="FF1210" s="8"/>
      <c r="FG1210" s="8"/>
      <c r="FH1210" s="8"/>
      <c r="FI1210" s="8"/>
      <c r="FJ1210" s="8"/>
    </row>
    <row r="1211" spans="1:166" x14ac:dyDescent="0.25">
      <c r="A1211" t="s">
        <v>151</v>
      </c>
      <c r="C1211" s="6">
        <v>40227</v>
      </c>
      <c r="D1211" s="5"/>
      <c r="E1211" s="6"/>
      <c r="F1211" s="14"/>
      <c r="G1211" s="5">
        <v>42</v>
      </c>
      <c r="H1211" t="s">
        <v>117</v>
      </c>
      <c r="I1211" s="7">
        <v>8.1</v>
      </c>
      <c r="J1211">
        <v>750</v>
      </c>
      <c r="K1211" s="5">
        <f t="shared" si="19"/>
        <v>164.6090534979424</v>
      </c>
      <c r="L1211" s="5"/>
      <c r="M1211" s="8"/>
      <c r="N1211" s="8"/>
      <c r="O1211" s="8"/>
      <c r="P1211" s="8"/>
      <c r="Q1211" s="5"/>
      <c r="R1211" s="5"/>
      <c r="S1211" s="5"/>
      <c r="T1211" s="5"/>
      <c r="U1211" s="5"/>
      <c r="V1211" s="5"/>
      <c r="W1211" s="5"/>
      <c r="X1211" s="8"/>
      <c r="Y1211" s="8"/>
      <c r="Z1211" s="8"/>
      <c r="AA1211" s="8"/>
      <c r="AB1211" s="8"/>
      <c r="AC1211" s="5">
        <v>60.771052993009107</v>
      </c>
      <c r="AD1211" s="8"/>
      <c r="AE1211" s="8"/>
      <c r="AF1211" s="8"/>
      <c r="AG1211" s="8"/>
      <c r="AH1211" s="8"/>
      <c r="AI1211" s="8"/>
      <c r="AJ1211" s="5">
        <v>62.699930506458614</v>
      </c>
      <c r="AK1211" s="8">
        <v>1.7233965304565813</v>
      </c>
      <c r="AL1211" s="8"/>
      <c r="AM1211" s="8"/>
      <c r="AN1211" s="8"/>
      <c r="AO1211" s="8"/>
      <c r="AP1211" s="8"/>
      <c r="AQ1211" s="9">
        <f>AK1211/AJ1211</f>
        <v>2.7486418510129881E-2</v>
      </c>
      <c r="AR1211" s="8"/>
      <c r="AS1211" s="8"/>
      <c r="AT1211" s="8"/>
      <c r="AU1211" s="5">
        <v>6.2575443576427245</v>
      </c>
      <c r="AV1211" s="5"/>
      <c r="AW1211" s="5"/>
      <c r="AX1211" s="5"/>
      <c r="AY1211" s="5">
        <v>0</v>
      </c>
      <c r="AZ1211" s="5"/>
      <c r="BA1211" s="5"/>
      <c r="BB1211" s="5"/>
      <c r="BC1211" s="5"/>
      <c r="BD1211" s="5"/>
      <c r="BE1211" s="5"/>
      <c r="BF1211" s="5">
        <v>0</v>
      </c>
      <c r="BG1211" s="5">
        <v>0</v>
      </c>
      <c r="BH1211" s="5">
        <v>6.2575443576427245</v>
      </c>
      <c r="BI1211" s="8"/>
      <c r="BJ1211" s="5"/>
      <c r="BK1211" s="5">
        <f>AC1211+AJ1211+BH1211</f>
        <v>129.72852785711044</v>
      </c>
      <c r="BL1211" s="5"/>
      <c r="BM1211" s="8">
        <f>BH1211/BK1211</f>
        <v>4.8235684633183389E-2</v>
      </c>
      <c r="BN1211" s="8"/>
      <c r="BO1211" s="7"/>
      <c r="BP1211" s="5"/>
      <c r="BQ1211" s="5"/>
      <c r="BR1211" s="5"/>
      <c r="BS1211" s="5"/>
      <c r="BT1211" s="7"/>
      <c r="BU1211" s="7"/>
      <c r="BV1211" s="7"/>
      <c r="BW1211" s="7"/>
      <c r="BX1211" s="8">
        <f>AC1211/BK1211</f>
        <v>0.46844787339254645</v>
      </c>
      <c r="BY1211" s="8">
        <f>AJ1211/BK1211</f>
        <v>0.48331644197427021</v>
      </c>
      <c r="BZ1211" s="8">
        <f>BH1211/BK1211</f>
        <v>4.8235684633183389E-2</v>
      </c>
      <c r="CA1211" s="5">
        <v>127.72884539288839</v>
      </c>
      <c r="CB1211" s="5">
        <v>127.72884539288839</v>
      </c>
      <c r="CC1211" s="5">
        <v>0</v>
      </c>
      <c r="CD1211" s="5">
        <v>0</v>
      </c>
      <c r="CE1211" s="5"/>
      <c r="CF1211" s="5"/>
      <c r="CG1211" s="5"/>
      <c r="CH1211" s="5"/>
      <c r="CI1211" s="5">
        <v>0</v>
      </c>
      <c r="CJ1211" s="5"/>
      <c r="CK1211" s="8"/>
      <c r="CL1211" s="5"/>
      <c r="CM1211" s="5"/>
      <c r="CN1211" s="8"/>
      <c r="CO1211" s="5"/>
      <c r="CP1211" s="5"/>
      <c r="CQ1211" s="5"/>
      <c r="CR1211" s="8"/>
      <c r="CS1211" s="8"/>
      <c r="CT1211" s="8"/>
      <c r="CU1211" s="8"/>
      <c r="CV1211" s="8"/>
      <c r="CW1211" s="8"/>
      <c r="CX1211" s="8"/>
      <c r="CY1211" s="8"/>
      <c r="CZ1211" s="8"/>
      <c r="DA1211" s="8"/>
      <c r="DB1211" s="8"/>
      <c r="DC1211" s="8"/>
      <c r="DD1211" s="8"/>
      <c r="DE1211" s="8"/>
      <c r="DF1211" s="8"/>
      <c r="DG1211" s="8"/>
      <c r="DH1211" s="8"/>
      <c r="DI1211" s="8"/>
      <c r="DJ1211" s="8"/>
      <c r="DK1211" s="8"/>
      <c r="DL1211" s="8"/>
      <c r="DM1211" s="8"/>
      <c r="DN1211" s="8"/>
      <c r="DO1211" s="8"/>
      <c r="DP1211" s="8"/>
      <c r="DQ1211" s="8"/>
      <c r="DR1211" s="8"/>
      <c r="DS1211" s="8"/>
      <c r="DT1211" s="8"/>
      <c r="DU1211" s="8"/>
      <c r="DV1211" s="8"/>
      <c r="DW1211" s="8"/>
      <c r="DX1211" s="8"/>
      <c r="DY1211" s="8"/>
      <c r="DZ1211" s="8"/>
      <c r="EA1211" s="8"/>
      <c r="EB1211" s="8"/>
      <c r="EC1211" s="8"/>
      <c r="ED1211" s="8"/>
      <c r="EE1211" s="8"/>
      <c r="EF1211" s="8"/>
      <c r="EG1211" s="8"/>
      <c r="EH1211" s="8"/>
      <c r="EI1211" s="8"/>
      <c r="EJ1211" s="8"/>
      <c r="EK1211" s="8"/>
      <c r="EL1211" s="8"/>
      <c r="EM1211" s="8"/>
      <c r="EN1211" s="8"/>
      <c r="EO1211" s="8"/>
      <c r="EP1211" s="8"/>
      <c r="EQ1211" s="8"/>
      <c r="ER1211" s="8"/>
      <c r="ES1211" s="8"/>
      <c r="ET1211" s="8"/>
      <c r="EU1211" s="8"/>
      <c r="EV1211" s="8"/>
      <c r="EW1211" s="8"/>
      <c r="EX1211" s="8"/>
      <c r="EY1211" s="8"/>
      <c r="EZ1211" s="8"/>
      <c r="FA1211" s="8"/>
      <c r="FB1211" s="8"/>
      <c r="FC1211" s="8"/>
      <c r="FD1211" s="8"/>
      <c r="FE1211" s="8"/>
      <c r="FF1211" s="8"/>
      <c r="FG1211" s="8"/>
      <c r="FH1211" s="8"/>
      <c r="FI1211" s="8"/>
      <c r="FJ1211" s="8"/>
    </row>
    <row r="1212" spans="1:166" x14ac:dyDescent="0.25">
      <c r="A1212" t="s">
        <v>151</v>
      </c>
      <c r="C1212" s="6">
        <v>40231</v>
      </c>
      <c r="D1212" s="5"/>
      <c r="E1212" s="6"/>
      <c r="G1212" s="5">
        <v>46</v>
      </c>
      <c r="H1212" t="s">
        <v>117</v>
      </c>
      <c r="I1212" s="7">
        <v>8.1</v>
      </c>
      <c r="J1212">
        <v>750</v>
      </c>
      <c r="K1212" s="5">
        <f t="shared" si="19"/>
        <v>164.6090534979424</v>
      </c>
      <c r="L1212" s="5"/>
      <c r="M1212" s="8"/>
      <c r="N1212" s="7">
        <v>15.2</v>
      </c>
      <c r="O1212" s="7"/>
      <c r="P1212" s="7"/>
      <c r="Q1212" s="5"/>
      <c r="R1212" s="5"/>
      <c r="S1212" s="5"/>
      <c r="T1212" s="5"/>
      <c r="U1212" s="5"/>
      <c r="V1212" s="5"/>
      <c r="W1212" s="5"/>
      <c r="X1212" s="8"/>
      <c r="Y1212" s="8"/>
      <c r="Z1212" s="8"/>
      <c r="AA1212" s="8"/>
      <c r="AB1212" s="8"/>
      <c r="AC1212" s="5"/>
      <c r="AD1212" s="8"/>
      <c r="AE1212" s="8"/>
      <c r="AF1212" s="8"/>
      <c r="AG1212" s="8"/>
      <c r="AH1212" s="8"/>
      <c r="AI1212" s="8"/>
      <c r="AJ1212" s="5"/>
      <c r="AK1212" s="8"/>
      <c r="AL1212" s="8"/>
      <c r="AM1212" s="8"/>
      <c r="AN1212" s="8"/>
      <c r="AO1212" s="8"/>
      <c r="AP1212" s="8"/>
      <c r="AQ1212" s="9"/>
      <c r="AR1212" s="8"/>
      <c r="AS1212" s="8"/>
      <c r="AT1212" s="8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8"/>
      <c r="BJ1212" s="5"/>
      <c r="BK1212" s="5"/>
      <c r="BL1212" s="5"/>
      <c r="BM1212" s="8"/>
      <c r="BN1212" s="8"/>
      <c r="BO1212" s="7"/>
      <c r="BP1212" s="5"/>
      <c r="BQ1212" s="5"/>
      <c r="BR1212" s="5"/>
      <c r="BS1212" s="5"/>
      <c r="BT1212" s="7"/>
      <c r="BU1212" s="7"/>
      <c r="BV1212" s="7"/>
      <c r="BW1212" s="7"/>
      <c r="BX1212" s="7"/>
      <c r="BY1212" s="7"/>
      <c r="BZ1212" s="7"/>
      <c r="CA1212" s="5"/>
      <c r="CB1212" s="5"/>
      <c r="CC1212" s="5"/>
      <c r="CD1212" s="5"/>
      <c r="CE1212" s="5"/>
      <c r="CF1212" s="5"/>
      <c r="CG1212" s="5"/>
      <c r="CH1212" s="5"/>
      <c r="CI1212" s="5"/>
      <c r="CJ1212" s="5"/>
      <c r="CK1212" s="8"/>
      <c r="CL1212" s="5"/>
      <c r="CM1212" s="5"/>
      <c r="CN1212" s="8"/>
      <c r="CO1212" s="5"/>
      <c r="CP1212" s="5"/>
      <c r="CQ1212" s="5"/>
      <c r="CR1212" s="8"/>
      <c r="CS1212" s="8"/>
      <c r="CT1212" s="8"/>
      <c r="CU1212" s="8"/>
      <c r="CV1212" s="8"/>
      <c r="CW1212" s="8"/>
      <c r="CX1212" s="8"/>
      <c r="CY1212" s="8"/>
      <c r="CZ1212" s="8"/>
      <c r="DA1212" s="8"/>
      <c r="DB1212" s="8"/>
      <c r="DC1212" s="8"/>
      <c r="DD1212" s="8"/>
      <c r="DE1212" s="8"/>
      <c r="DF1212" s="8"/>
      <c r="DG1212" s="8"/>
      <c r="DH1212" s="8"/>
      <c r="DI1212" s="8"/>
      <c r="DJ1212" s="8"/>
      <c r="DK1212" s="8"/>
      <c r="DL1212" s="8"/>
      <c r="DM1212" s="8"/>
      <c r="DN1212" s="8"/>
      <c r="DO1212" s="8"/>
      <c r="DP1212" s="8"/>
      <c r="DQ1212" s="8"/>
      <c r="DR1212" s="8"/>
      <c r="DS1212" s="8"/>
      <c r="DT1212" s="8"/>
      <c r="DU1212" s="8"/>
      <c r="DV1212" s="8"/>
      <c r="DW1212" s="8"/>
      <c r="DX1212" s="8"/>
      <c r="DY1212" s="8"/>
      <c r="DZ1212" s="8"/>
      <c r="EA1212" s="8"/>
      <c r="EB1212" s="8"/>
      <c r="EC1212" s="8"/>
      <c r="ED1212" s="8"/>
      <c r="EE1212" s="8"/>
      <c r="EF1212" s="8"/>
      <c r="EG1212" s="8"/>
      <c r="EH1212" s="8"/>
      <c r="EI1212" s="8"/>
      <c r="EJ1212" s="8"/>
      <c r="EK1212" s="8"/>
      <c r="EL1212" s="8"/>
      <c r="EM1212" s="8"/>
      <c r="EN1212" s="8"/>
      <c r="EO1212" s="8"/>
      <c r="EP1212" s="8"/>
      <c r="EQ1212" s="8"/>
      <c r="ER1212" s="8"/>
      <c r="ES1212" s="8"/>
      <c r="ET1212" s="8"/>
      <c r="EU1212" s="8"/>
      <c r="EV1212" s="8"/>
      <c r="EW1212" s="8"/>
      <c r="EX1212" s="8"/>
      <c r="EY1212" s="8"/>
      <c r="EZ1212" s="8"/>
      <c r="FA1212" s="8"/>
      <c r="FB1212" s="8"/>
      <c r="FC1212" s="8"/>
      <c r="FD1212" s="8"/>
      <c r="FE1212" s="8"/>
      <c r="FF1212" s="8"/>
      <c r="FG1212" s="8"/>
      <c r="FH1212" s="8"/>
      <c r="FI1212" s="8"/>
      <c r="FJ1212" s="8"/>
    </row>
    <row r="1213" spans="1:166" x14ac:dyDescent="0.25">
      <c r="A1213" t="s">
        <v>151</v>
      </c>
      <c r="C1213" s="6">
        <v>40233</v>
      </c>
      <c r="D1213" s="5"/>
      <c r="E1213" s="6"/>
      <c r="F1213" s="14"/>
      <c r="G1213" s="5">
        <v>48</v>
      </c>
      <c r="H1213" t="s">
        <v>117</v>
      </c>
      <c r="I1213" s="7">
        <v>8.1</v>
      </c>
      <c r="J1213">
        <v>750</v>
      </c>
      <c r="K1213" s="5">
        <f t="shared" si="19"/>
        <v>164.6090534979424</v>
      </c>
      <c r="L1213" s="5"/>
      <c r="M1213" s="8"/>
      <c r="N1213" s="8"/>
      <c r="O1213" s="8"/>
      <c r="P1213" s="8"/>
      <c r="Q1213" s="5"/>
      <c r="R1213" s="5"/>
      <c r="S1213" s="5"/>
      <c r="T1213" s="5"/>
      <c r="U1213" s="5"/>
      <c r="V1213" s="5"/>
      <c r="W1213" s="5"/>
      <c r="X1213" s="8"/>
      <c r="Y1213" s="8"/>
      <c r="Z1213" s="8"/>
      <c r="AA1213" s="8"/>
      <c r="AB1213" s="8"/>
      <c r="AC1213" s="5">
        <v>181.16834756240087</v>
      </c>
      <c r="AD1213" s="8"/>
      <c r="AE1213" s="8"/>
      <c r="AF1213" s="8"/>
      <c r="AG1213" s="8"/>
      <c r="AH1213" s="8"/>
      <c r="AI1213" s="8"/>
      <c r="AJ1213" s="5">
        <v>158.28332767561926</v>
      </c>
      <c r="AK1213" s="8">
        <v>1.9326121094538393</v>
      </c>
      <c r="AL1213" s="8"/>
      <c r="AM1213" s="8"/>
      <c r="AN1213" s="8"/>
      <c r="AO1213" s="8"/>
      <c r="AP1213" s="8"/>
      <c r="AQ1213" s="9">
        <f>AK1213/AJ1213</f>
        <v>1.2209827388861019E-2</v>
      </c>
      <c r="AR1213" s="8"/>
      <c r="AS1213" s="8"/>
      <c r="AT1213" s="8"/>
      <c r="AU1213" s="5">
        <v>17.174905809135016</v>
      </c>
      <c r="AV1213" s="5"/>
      <c r="AW1213" s="5"/>
      <c r="AX1213" s="5"/>
      <c r="AY1213" s="5">
        <v>0.2925708821817577</v>
      </c>
      <c r="AZ1213" s="5"/>
      <c r="BA1213" s="5"/>
      <c r="BB1213" s="5"/>
      <c r="BC1213" s="5"/>
      <c r="BD1213" s="5"/>
      <c r="BE1213" s="5"/>
      <c r="BF1213" s="5">
        <v>0</v>
      </c>
      <c r="BG1213" s="5">
        <v>0</v>
      </c>
      <c r="BH1213" s="5">
        <v>17.467476691316772</v>
      </c>
      <c r="BI1213" s="8"/>
      <c r="BJ1213" s="5"/>
      <c r="BK1213" s="5">
        <f>AC1213+AJ1213+BH1213</f>
        <v>356.91915192933692</v>
      </c>
      <c r="BL1213" s="5"/>
      <c r="BM1213" s="8">
        <f>BH1213/BK1213</f>
        <v>4.8939589251223464E-2</v>
      </c>
      <c r="BN1213" s="8"/>
      <c r="BO1213" s="7"/>
      <c r="BP1213" s="5"/>
      <c r="BQ1213" s="5"/>
      <c r="BR1213" s="5"/>
      <c r="BS1213" s="5"/>
      <c r="BT1213" s="7"/>
      <c r="BU1213" s="7"/>
      <c r="BV1213" s="7"/>
      <c r="BW1213" s="7"/>
      <c r="BX1213" s="8">
        <f>AC1213/BK1213</f>
        <v>0.50758931422729792</v>
      </c>
      <c r="BY1213" s="8">
        <f>AJ1213/BK1213</f>
        <v>0.44347109652147859</v>
      </c>
      <c r="BZ1213" s="8">
        <f>BH1213/BK1213</f>
        <v>4.8939589251223464E-2</v>
      </c>
      <c r="CA1213" s="5">
        <v>203.04756161493773</v>
      </c>
      <c r="CB1213" s="5">
        <v>201.29213632184718</v>
      </c>
      <c r="CC1213" s="5">
        <v>1.7554252930905465</v>
      </c>
      <c r="CD1213" s="5">
        <v>0</v>
      </c>
      <c r="CE1213" s="5"/>
      <c r="CF1213" s="5"/>
      <c r="CG1213" s="5"/>
      <c r="CH1213" s="5"/>
      <c r="CI1213" s="5">
        <v>0</v>
      </c>
      <c r="CJ1213" s="5"/>
      <c r="CK1213" s="8"/>
      <c r="CL1213" s="5"/>
      <c r="CM1213" s="5"/>
      <c r="CN1213" s="8"/>
      <c r="CO1213" s="5"/>
      <c r="CP1213" s="5"/>
      <c r="CQ1213" s="5"/>
      <c r="CR1213" s="8"/>
      <c r="CS1213" s="8"/>
      <c r="CT1213" s="8"/>
      <c r="CU1213" s="8"/>
      <c r="CV1213" s="8"/>
      <c r="CW1213" s="8"/>
      <c r="CX1213" s="8"/>
      <c r="CY1213" s="8"/>
      <c r="CZ1213" s="8"/>
      <c r="DA1213" s="8"/>
      <c r="DB1213" s="8"/>
      <c r="DC1213" s="8"/>
      <c r="DD1213" s="8"/>
      <c r="DE1213" s="8"/>
      <c r="DF1213" s="8"/>
      <c r="DG1213" s="8"/>
      <c r="DH1213" s="8"/>
      <c r="DI1213" s="8"/>
      <c r="DJ1213" s="8"/>
      <c r="DK1213" s="8"/>
      <c r="DL1213" s="8"/>
      <c r="DM1213" s="8"/>
      <c r="DN1213" s="8"/>
      <c r="DO1213" s="8"/>
      <c r="DP1213" s="8"/>
      <c r="DQ1213" s="8"/>
      <c r="DR1213" s="8"/>
      <c r="DS1213" s="8"/>
      <c r="DT1213" s="8"/>
      <c r="DU1213" s="8"/>
      <c r="DV1213" s="8"/>
      <c r="DW1213" s="8"/>
      <c r="DX1213" s="8"/>
      <c r="DY1213" s="8"/>
      <c r="DZ1213" s="8"/>
      <c r="EA1213" s="8"/>
      <c r="EB1213" s="8"/>
      <c r="EC1213" s="8"/>
      <c r="ED1213" s="8"/>
      <c r="EE1213" s="8"/>
      <c r="EF1213" s="8"/>
      <c r="EG1213" s="8"/>
      <c r="EH1213" s="8"/>
      <c r="EI1213" s="8"/>
      <c r="EJ1213" s="8"/>
      <c r="EK1213" s="8"/>
      <c r="EL1213" s="8"/>
      <c r="EM1213" s="8"/>
      <c r="EN1213" s="8"/>
      <c r="EO1213" s="8"/>
      <c r="EP1213" s="8"/>
      <c r="EQ1213" s="8"/>
      <c r="ER1213" s="8"/>
      <c r="ES1213" s="8"/>
      <c r="ET1213" s="8"/>
      <c r="EU1213" s="8"/>
      <c r="EV1213" s="8"/>
      <c r="EW1213" s="8"/>
      <c r="EX1213" s="8"/>
      <c r="EY1213" s="8"/>
      <c r="EZ1213" s="8"/>
      <c r="FA1213" s="8"/>
      <c r="FB1213" s="8"/>
      <c r="FC1213" s="8"/>
      <c r="FD1213" s="8"/>
      <c r="FE1213" s="8"/>
      <c r="FF1213" s="8"/>
      <c r="FG1213" s="8"/>
      <c r="FH1213" s="8"/>
      <c r="FI1213" s="8"/>
      <c r="FJ1213" s="8"/>
    </row>
    <row r="1214" spans="1:166" x14ac:dyDescent="0.25">
      <c r="A1214" t="s">
        <v>151</v>
      </c>
      <c r="C1214" s="6">
        <v>40234</v>
      </c>
      <c r="D1214" s="5">
        <v>4</v>
      </c>
      <c r="E1214" t="s">
        <v>206</v>
      </c>
      <c r="F1214" t="s">
        <v>13</v>
      </c>
      <c r="G1214" s="5">
        <v>49</v>
      </c>
      <c r="H1214" t="s">
        <v>117</v>
      </c>
      <c r="I1214" s="7">
        <v>8.1</v>
      </c>
      <c r="J1214">
        <v>750</v>
      </c>
      <c r="K1214" s="5">
        <f t="shared" si="19"/>
        <v>164.6090534979424</v>
      </c>
      <c r="L1214" s="5"/>
      <c r="M1214" s="8"/>
      <c r="N1214" s="8"/>
      <c r="O1214" s="8"/>
      <c r="P1214" s="8"/>
      <c r="Q1214" s="5"/>
      <c r="R1214" s="5"/>
      <c r="S1214" s="5">
        <v>49</v>
      </c>
      <c r="T1214" s="5"/>
      <c r="U1214" s="5"/>
      <c r="V1214" s="5"/>
      <c r="W1214" s="5"/>
      <c r="X1214" s="8"/>
      <c r="Y1214" s="8"/>
      <c r="Z1214" s="8"/>
      <c r="AA1214" s="8"/>
      <c r="AB1214" s="8"/>
      <c r="AC1214" s="5"/>
      <c r="AD1214" s="8"/>
      <c r="AE1214" s="8"/>
      <c r="AF1214" s="8"/>
      <c r="AG1214" s="8"/>
      <c r="AH1214" s="8"/>
      <c r="AI1214" s="8"/>
      <c r="AJ1214" s="5"/>
      <c r="AK1214" s="8"/>
      <c r="AL1214" s="8"/>
      <c r="AM1214" s="8"/>
      <c r="AN1214" s="8"/>
      <c r="AO1214" s="8"/>
      <c r="AP1214" s="8"/>
      <c r="AQ1214" s="9"/>
      <c r="AR1214" s="8"/>
      <c r="AS1214" s="8"/>
      <c r="AT1214" s="8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8"/>
      <c r="BJ1214" s="5"/>
      <c r="BK1214" s="5"/>
      <c r="BL1214" s="5"/>
      <c r="BM1214" s="8"/>
      <c r="BN1214" s="8"/>
      <c r="BO1214" s="7"/>
      <c r="BP1214" s="5"/>
      <c r="BQ1214" s="5"/>
      <c r="BR1214" s="5"/>
      <c r="BS1214" s="5"/>
      <c r="BT1214" s="7"/>
      <c r="BU1214" s="7"/>
      <c r="BV1214" s="7"/>
      <c r="BW1214" s="7"/>
      <c r="BX1214" s="7"/>
      <c r="BY1214" s="7"/>
      <c r="BZ1214" s="7"/>
      <c r="CA1214" s="5"/>
      <c r="CB1214" s="5"/>
      <c r="CC1214" s="5"/>
      <c r="CD1214" s="5"/>
      <c r="CE1214" s="5"/>
      <c r="CF1214" s="5"/>
      <c r="CG1214" s="5"/>
      <c r="CH1214" s="5"/>
      <c r="CI1214" s="5"/>
      <c r="CJ1214" s="5"/>
      <c r="CK1214" s="8"/>
      <c r="CL1214" s="5"/>
      <c r="CM1214" s="5"/>
      <c r="CN1214" s="8"/>
      <c r="CO1214" s="5"/>
      <c r="CP1214" s="5"/>
      <c r="CQ1214" s="5"/>
      <c r="CR1214" s="8"/>
      <c r="CS1214" s="8"/>
      <c r="CT1214" s="8"/>
      <c r="CU1214" s="8"/>
      <c r="CV1214" s="8"/>
      <c r="CW1214" s="8"/>
      <c r="CX1214" s="8"/>
      <c r="CY1214" s="8"/>
      <c r="CZ1214" s="8"/>
      <c r="DA1214" s="8"/>
      <c r="DB1214" s="8"/>
      <c r="DC1214" s="8"/>
      <c r="DD1214" s="8"/>
      <c r="DE1214" s="8"/>
      <c r="DF1214" s="8"/>
      <c r="DG1214" s="8"/>
      <c r="DH1214" s="8"/>
      <c r="DI1214" s="8"/>
      <c r="DJ1214" s="8"/>
      <c r="DK1214" s="8"/>
      <c r="DL1214" s="8"/>
      <c r="DM1214" s="8"/>
      <c r="DN1214" s="8"/>
      <c r="DO1214" s="8"/>
      <c r="DP1214" s="8"/>
      <c r="DQ1214" s="8"/>
      <c r="DR1214" s="8"/>
      <c r="DS1214" s="8"/>
      <c r="DT1214" s="8"/>
      <c r="DU1214" s="8"/>
      <c r="DV1214" s="8"/>
      <c r="DW1214" s="8"/>
      <c r="DX1214" s="8"/>
      <c r="DY1214" s="8"/>
      <c r="DZ1214" s="8"/>
      <c r="EA1214" s="8"/>
      <c r="EB1214" s="8"/>
      <c r="EC1214" s="8"/>
      <c r="ED1214" s="8"/>
      <c r="EE1214" s="8"/>
      <c r="EF1214" s="8"/>
      <c r="EG1214" s="8"/>
      <c r="EH1214" s="8"/>
      <c r="EI1214" s="8"/>
      <c r="EJ1214" s="8"/>
      <c r="EK1214" s="8"/>
      <c r="EL1214" s="8"/>
      <c r="EM1214" s="8"/>
      <c r="EN1214" s="8"/>
      <c r="EO1214" s="8"/>
      <c r="EP1214" s="8"/>
      <c r="EQ1214" s="8"/>
      <c r="ER1214" s="8"/>
      <c r="ES1214" s="8"/>
      <c r="ET1214" s="8"/>
      <c r="EU1214" s="8"/>
      <c r="EV1214" s="8"/>
      <c r="EW1214" s="8"/>
      <c r="EX1214" s="8"/>
      <c r="EY1214" s="8"/>
      <c r="EZ1214" s="8"/>
      <c r="FA1214" s="8"/>
      <c r="FB1214" s="8"/>
      <c r="FC1214" s="8"/>
      <c r="FD1214" s="8"/>
      <c r="FE1214" s="8"/>
      <c r="FF1214" s="8"/>
      <c r="FG1214" s="8"/>
      <c r="FH1214" s="8"/>
      <c r="FI1214" s="8"/>
      <c r="FJ1214" s="8"/>
    </row>
    <row r="1215" spans="1:166" x14ac:dyDescent="0.25">
      <c r="A1215" t="s">
        <v>151</v>
      </c>
      <c r="C1215" s="6">
        <v>40240</v>
      </c>
      <c r="D1215" s="5"/>
      <c r="E1215" s="6"/>
      <c r="G1215" s="5">
        <v>55</v>
      </c>
      <c r="H1215" t="s">
        <v>117</v>
      </c>
      <c r="I1215" s="7">
        <v>8.1</v>
      </c>
      <c r="J1215">
        <v>750</v>
      </c>
      <c r="K1215" s="5">
        <f t="shared" si="19"/>
        <v>164.6090534979424</v>
      </c>
      <c r="L1215" s="5"/>
      <c r="M1215" s="8"/>
      <c r="N1215" s="7">
        <v>18.55</v>
      </c>
      <c r="O1215" s="7"/>
      <c r="P1215" s="7"/>
      <c r="Q1215" s="5"/>
      <c r="R1215" s="5"/>
      <c r="S1215" s="5"/>
      <c r="T1215" s="5"/>
      <c r="U1215" s="5"/>
      <c r="V1215" s="5"/>
      <c r="W1215" s="5"/>
      <c r="X1215" s="8"/>
      <c r="Y1215" s="8"/>
      <c r="Z1215" s="8"/>
      <c r="AA1215" s="8"/>
      <c r="AB1215" s="8"/>
      <c r="AC1215" s="5"/>
      <c r="AD1215" s="8"/>
      <c r="AE1215" s="8"/>
      <c r="AF1215" s="8"/>
      <c r="AG1215" s="8"/>
      <c r="AH1215" s="8"/>
      <c r="AI1215" s="8"/>
      <c r="AJ1215" s="5"/>
      <c r="AK1215" s="8"/>
      <c r="AL1215" s="8"/>
      <c r="AM1215" s="8"/>
      <c r="AN1215" s="8"/>
      <c r="AO1215" s="8"/>
      <c r="AP1215" s="8"/>
      <c r="AQ1215" s="9"/>
      <c r="AR1215" s="8"/>
      <c r="AS1215" s="8"/>
      <c r="AT1215" s="8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8"/>
      <c r="BJ1215" s="5"/>
      <c r="BK1215" s="5"/>
      <c r="BL1215" s="5"/>
      <c r="BM1215" s="8"/>
      <c r="BN1215" s="8"/>
      <c r="BO1215" s="7"/>
      <c r="BP1215" s="5"/>
      <c r="BQ1215" s="5"/>
      <c r="BR1215" s="5"/>
      <c r="BS1215" s="5"/>
      <c r="BT1215" s="7"/>
      <c r="BU1215" s="7"/>
      <c r="BV1215" s="7"/>
      <c r="BW1215" s="7"/>
      <c r="BX1215" s="7"/>
      <c r="BY1215" s="7"/>
      <c r="BZ1215" s="7"/>
      <c r="CA1215" s="5"/>
      <c r="CB1215" s="5"/>
      <c r="CC1215" s="5"/>
      <c r="CD1215" s="5"/>
      <c r="CE1215" s="5"/>
      <c r="CF1215" s="5"/>
      <c r="CG1215" s="5"/>
      <c r="CH1215" s="5"/>
      <c r="CI1215" s="5"/>
      <c r="CJ1215" s="5"/>
      <c r="CK1215" s="8"/>
      <c r="CL1215" s="5"/>
      <c r="CM1215" s="5"/>
      <c r="CN1215" s="8"/>
      <c r="CO1215" s="5"/>
      <c r="CP1215" s="5"/>
      <c r="CQ1215" s="5"/>
      <c r="CR1215" s="8"/>
      <c r="CS1215" s="8"/>
      <c r="CT1215" s="8"/>
      <c r="CU1215" s="8"/>
      <c r="CV1215" s="8"/>
      <c r="CW1215" s="8"/>
      <c r="CX1215" s="8"/>
      <c r="CY1215" s="8"/>
      <c r="CZ1215" s="8"/>
      <c r="DA1215" s="8"/>
      <c r="DB1215" s="8"/>
      <c r="DC1215" s="8"/>
      <c r="DD1215" s="8"/>
      <c r="DE1215" s="8"/>
      <c r="DF1215" s="8"/>
      <c r="DG1215" s="8"/>
      <c r="DH1215" s="8"/>
      <c r="DI1215" s="8"/>
      <c r="DJ1215" s="8"/>
      <c r="DK1215" s="8"/>
      <c r="DL1215" s="8"/>
      <c r="DM1215" s="8"/>
      <c r="DN1215" s="8"/>
      <c r="DO1215" s="8"/>
      <c r="DP1215" s="8"/>
      <c r="DQ1215" s="8"/>
      <c r="DR1215" s="8"/>
      <c r="DS1215" s="8"/>
      <c r="DT1215" s="8"/>
      <c r="DU1215" s="8"/>
      <c r="DV1215" s="8"/>
      <c r="DW1215" s="8"/>
      <c r="DX1215" s="8"/>
      <c r="DY1215" s="8"/>
      <c r="DZ1215" s="8"/>
      <c r="EA1215" s="8"/>
      <c r="EB1215" s="8"/>
      <c r="EC1215" s="8"/>
      <c r="ED1215" s="8"/>
      <c r="EE1215" s="8"/>
      <c r="EF1215" s="8"/>
      <c r="EG1215" s="8"/>
      <c r="EH1215" s="8"/>
      <c r="EI1215" s="8"/>
      <c r="EJ1215" s="8"/>
      <c r="EK1215" s="8"/>
      <c r="EL1215" s="8"/>
      <c r="EM1215" s="8"/>
      <c r="EN1215" s="8"/>
      <c r="EO1215" s="8"/>
      <c r="EP1215" s="8"/>
      <c r="EQ1215" s="8"/>
      <c r="ER1215" s="8"/>
      <c r="ES1215" s="8"/>
      <c r="ET1215" s="8"/>
      <c r="EU1215" s="8"/>
      <c r="EV1215" s="8"/>
      <c r="EW1215" s="8"/>
      <c r="EX1215" s="8"/>
      <c r="EY1215" s="8"/>
      <c r="EZ1215" s="8"/>
      <c r="FA1215" s="8"/>
      <c r="FB1215" s="8"/>
      <c r="FC1215" s="8"/>
      <c r="FD1215" s="8"/>
      <c r="FE1215" s="8"/>
      <c r="FF1215" s="8"/>
      <c r="FG1215" s="8"/>
      <c r="FH1215" s="8"/>
      <c r="FI1215" s="8"/>
      <c r="FJ1215" s="8"/>
    </row>
    <row r="1216" spans="1:166" x14ac:dyDescent="0.25">
      <c r="A1216" t="s">
        <v>151</v>
      </c>
      <c r="C1216" s="6">
        <v>40245</v>
      </c>
      <c r="D1216" s="5"/>
      <c r="E1216" s="6"/>
      <c r="G1216" s="5">
        <v>60</v>
      </c>
      <c r="H1216" t="s">
        <v>117</v>
      </c>
      <c r="I1216" s="7">
        <v>8.1</v>
      </c>
      <c r="J1216">
        <v>750</v>
      </c>
      <c r="K1216" s="5">
        <f t="shared" si="19"/>
        <v>164.6090534979424</v>
      </c>
      <c r="L1216" s="5"/>
      <c r="M1216" s="8"/>
      <c r="N1216" s="8"/>
      <c r="O1216" s="8"/>
      <c r="P1216" s="8"/>
      <c r="Q1216" s="5"/>
      <c r="R1216" s="5"/>
      <c r="S1216" s="5"/>
      <c r="T1216" s="5"/>
      <c r="U1216" s="5"/>
      <c r="V1216" s="5"/>
      <c r="W1216" s="5"/>
      <c r="X1216" s="8"/>
      <c r="Y1216" s="8"/>
      <c r="Z1216" s="8"/>
      <c r="AA1216" s="8"/>
      <c r="AB1216" s="8"/>
      <c r="AC1216" s="5"/>
      <c r="AD1216" s="8"/>
      <c r="AE1216" s="8"/>
      <c r="AF1216" s="8"/>
      <c r="AG1216" s="8"/>
      <c r="AH1216" s="8"/>
      <c r="AI1216" s="8"/>
      <c r="AJ1216" s="5"/>
      <c r="AK1216" s="8"/>
      <c r="AL1216" s="8"/>
      <c r="AM1216" s="8"/>
      <c r="AN1216" s="8"/>
      <c r="AO1216" s="8"/>
      <c r="AP1216" s="8"/>
      <c r="AQ1216" s="9"/>
      <c r="AR1216" s="8"/>
      <c r="AS1216" s="8"/>
      <c r="AT1216" s="8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8"/>
      <c r="BJ1216" s="5"/>
      <c r="BK1216" s="5"/>
      <c r="BL1216" s="5"/>
      <c r="BM1216" s="8"/>
      <c r="BN1216" s="8"/>
      <c r="BO1216" s="7"/>
      <c r="BP1216" s="5"/>
      <c r="BQ1216" s="5"/>
      <c r="BR1216" s="5"/>
      <c r="BS1216" s="5"/>
      <c r="BT1216" s="7"/>
      <c r="BU1216" s="7"/>
      <c r="BV1216" s="7"/>
      <c r="BW1216" s="7"/>
      <c r="BX1216" s="7"/>
      <c r="BY1216" s="7"/>
      <c r="BZ1216" s="7"/>
      <c r="CA1216" s="5"/>
      <c r="CB1216" s="5"/>
      <c r="CC1216" s="5"/>
      <c r="CD1216" s="5"/>
      <c r="CE1216" s="5"/>
      <c r="CF1216" s="5"/>
      <c r="CG1216" s="5"/>
      <c r="CH1216" s="5"/>
      <c r="CI1216" s="5"/>
      <c r="CJ1216" s="5"/>
      <c r="CK1216" s="8"/>
      <c r="CL1216" s="5"/>
      <c r="CM1216" s="5"/>
      <c r="CN1216" s="8"/>
      <c r="CO1216" s="5"/>
      <c r="CP1216" s="5"/>
      <c r="CQ1216" s="5"/>
      <c r="CR1216" s="8"/>
      <c r="CS1216" s="8"/>
      <c r="CT1216" s="8"/>
      <c r="CU1216" s="8"/>
      <c r="CV1216" s="8"/>
      <c r="CW1216" s="8"/>
      <c r="CX1216" s="8"/>
      <c r="CY1216" s="8"/>
      <c r="CZ1216" s="8"/>
      <c r="DA1216" s="8"/>
      <c r="DB1216" s="8"/>
      <c r="DC1216" s="8"/>
      <c r="DD1216" s="8"/>
      <c r="DE1216" s="8"/>
      <c r="DF1216" s="8"/>
      <c r="DG1216" s="8"/>
      <c r="DH1216" s="8"/>
      <c r="DI1216" s="8"/>
      <c r="DJ1216" s="8"/>
      <c r="DK1216" s="8"/>
      <c r="DL1216" s="8"/>
      <c r="DM1216" s="8"/>
      <c r="DN1216" s="8"/>
      <c r="DO1216" s="8"/>
      <c r="DP1216" s="8"/>
      <c r="DQ1216" s="8"/>
      <c r="DR1216" s="8"/>
      <c r="DS1216" s="8"/>
      <c r="DT1216" s="8"/>
      <c r="DU1216" s="8"/>
      <c r="DV1216" s="8"/>
      <c r="DW1216" s="8"/>
      <c r="DX1216" s="8"/>
      <c r="DY1216" s="8"/>
      <c r="DZ1216" s="8"/>
      <c r="EA1216" s="8"/>
      <c r="EB1216" s="8"/>
      <c r="EC1216" s="8"/>
      <c r="ED1216" s="8"/>
      <c r="EE1216" s="8"/>
      <c r="EF1216" s="8"/>
      <c r="EG1216" s="8"/>
      <c r="EH1216" s="8"/>
      <c r="EI1216" s="8"/>
      <c r="EJ1216" s="8"/>
      <c r="EK1216" s="8"/>
      <c r="EL1216" s="8"/>
      <c r="EM1216" s="8"/>
      <c r="EN1216" s="8"/>
      <c r="EO1216" s="8"/>
      <c r="EP1216" s="8"/>
      <c r="EQ1216" s="8"/>
      <c r="ER1216" s="8"/>
      <c r="ES1216" s="8"/>
      <c r="ET1216" s="8"/>
      <c r="EU1216" s="8"/>
      <c r="EV1216" s="8"/>
      <c r="EW1216" s="8"/>
      <c r="EX1216" s="8"/>
      <c r="EY1216" s="8"/>
      <c r="EZ1216" s="8"/>
      <c r="FA1216" s="8"/>
      <c r="FB1216" s="8"/>
      <c r="FC1216" s="8"/>
      <c r="FD1216" s="8"/>
      <c r="FE1216" s="8"/>
      <c r="FF1216" s="8"/>
      <c r="FG1216" s="8"/>
      <c r="FH1216" s="8"/>
      <c r="FI1216" s="8"/>
      <c r="FJ1216" s="8"/>
    </row>
    <row r="1217" spans="1:166" x14ac:dyDescent="0.25">
      <c r="A1217" t="s">
        <v>151</v>
      </c>
      <c r="C1217" s="6">
        <v>40248</v>
      </c>
      <c r="D1217" s="5"/>
      <c r="E1217" s="6"/>
      <c r="F1217" s="14"/>
      <c r="G1217" s="5">
        <v>63</v>
      </c>
      <c r="H1217" t="s">
        <v>117</v>
      </c>
      <c r="I1217" s="7">
        <v>8.1</v>
      </c>
      <c r="J1217">
        <v>750</v>
      </c>
      <c r="K1217" s="5">
        <f t="shared" si="19"/>
        <v>164.6090534979424</v>
      </c>
      <c r="L1217" s="5"/>
      <c r="M1217" s="8"/>
      <c r="N1217" s="8"/>
      <c r="O1217" s="8"/>
      <c r="P1217" s="8"/>
      <c r="Q1217" s="5"/>
      <c r="R1217" s="5"/>
      <c r="S1217" s="5"/>
      <c r="T1217" s="5"/>
      <c r="U1217" s="5"/>
      <c r="V1217" s="5"/>
      <c r="W1217" s="5"/>
      <c r="X1217" s="8"/>
      <c r="Y1217" s="8"/>
      <c r="Z1217" s="8"/>
      <c r="AA1217" s="8"/>
      <c r="AB1217" s="8"/>
      <c r="AC1217" s="5">
        <v>256.01899738817059</v>
      </c>
      <c r="AD1217" s="8"/>
      <c r="AE1217" s="8"/>
      <c r="AF1217" s="8"/>
      <c r="AG1217" s="8"/>
      <c r="AH1217" s="8"/>
      <c r="AI1217" s="8"/>
      <c r="AJ1217" s="5">
        <v>161.77081062983214</v>
      </c>
      <c r="AK1217" s="8">
        <v>2.641248636605777</v>
      </c>
      <c r="AL1217" s="8"/>
      <c r="AM1217" s="8"/>
      <c r="AN1217" s="8"/>
      <c r="AO1217" s="8"/>
      <c r="AP1217" s="8"/>
      <c r="AQ1217" s="9">
        <f>AK1217/AJ1217</f>
        <v>1.6327102685103963E-2</v>
      </c>
      <c r="AR1217" s="8"/>
      <c r="AS1217" s="8"/>
      <c r="AT1217" s="8"/>
      <c r="AU1217" s="5">
        <v>21.346924549053384</v>
      </c>
      <c r="AV1217" s="5"/>
      <c r="AW1217" s="5"/>
      <c r="AX1217" s="5"/>
      <c r="AY1217" s="5">
        <v>18.553569152685984</v>
      </c>
      <c r="AZ1217" s="5"/>
      <c r="BA1217" s="5"/>
      <c r="BB1217" s="5"/>
      <c r="BC1217" s="5"/>
      <c r="BD1217" s="5"/>
      <c r="BE1217" s="5"/>
      <c r="BF1217" s="5">
        <v>0</v>
      </c>
      <c r="BG1217" s="5">
        <v>0</v>
      </c>
      <c r="BH1217" s="5">
        <v>39.900493701739364</v>
      </c>
      <c r="BI1217" s="8"/>
      <c r="BJ1217" s="5"/>
      <c r="BK1217" s="5">
        <f>AC1217+AJ1217+BH1217</f>
        <v>457.69030171974214</v>
      </c>
      <c r="BL1217" s="5"/>
      <c r="BM1217" s="8">
        <f>BH1217/BK1217</f>
        <v>8.7177931347498086E-2</v>
      </c>
      <c r="BN1217" s="8"/>
      <c r="BO1217" s="7"/>
      <c r="BP1217" s="5"/>
      <c r="BQ1217" s="5"/>
      <c r="BR1217" s="5"/>
      <c r="BS1217" s="5"/>
      <c r="BT1217" s="7"/>
      <c r="BU1217" s="7"/>
      <c r="BV1217" s="7"/>
      <c r="BW1217" s="7"/>
      <c r="BX1217" s="8">
        <f>AC1217/BK1217</f>
        <v>0.55937168960363703</v>
      </c>
      <c r="BY1217" s="8">
        <f>AJ1217/BK1217</f>
        <v>0.35345037904886478</v>
      </c>
      <c r="BZ1217" s="8">
        <f>BH1217/BK1217</f>
        <v>8.7177931347498086E-2</v>
      </c>
      <c r="CA1217" s="5">
        <v>165.95374800607055</v>
      </c>
      <c r="CB1217" s="5">
        <v>127.87338693055088</v>
      </c>
      <c r="CC1217" s="5">
        <v>38.08036107551969</v>
      </c>
      <c r="CD1217" s="5">
        <v>0</v>
      </c>
      <c r="CE1217" s="5"/>
      <c r="CF1217" s="5"/>
      <c r="CG1217" s="5"/>
      <c r="CH1217" s="5"/>
      <c r="CI1217" s="5">
        <v>0</v>
      </c>
      <c r="CJ1217" s="5"/>
      <c r="CK1217" s="8"/>
      <c r="CL1217" s="5"/>
      <c r="CM1217" s="5"/>
      <c r="CN1217" s="8"/>
      <c r="CO1217" s="5"/>
      <c r="CP1217" s="5"/>
      <c r="CQ1217" s="5"/>
      <c r="CR1217" s="8"/>
      <c r="CS1217" s="8"/>
      <c r="CT1217" s="8"/>
      <c r="CU1217" s="8"/>
      <c r="CV1217" s="8"/>
      <c r="CW1217" s="8"/>
      <c r="CX1217" s="8"/>
      <c r="CY1217" s="8"/>
      <c r="CZ1217" s="8"/>
      <c r="DA1217" s="8"/>
      <c r="DB1217" s="8"/>
      <c r="DC1217" s="8"/>
      <c r="DD1217" s="8"/>
      <c r="DE1217" s="8"/>
      <c r="DF1217" s="8"/>
      <c r="DG1217" s="8"/>
      <c r="DH1217" s="8"/>
      <c r="DI1217" s="8"/>
      <c r="DJ1217" s="8"/>
      <c r="DK1217" s="8"/>
      <c r="DL1217" s="8"/>
      <c r="DM1217" s="8"/>
      <c r="DN1217" s="8"/>
      <c r="DO1217" s="8"/>
      <c r="DP1217" s="8"/>
      <c r="DQ1217" s="8"/>
      <c r="DR1217" s="8"/>
      <c r="DS1217" s="8"/>
      <c r="DT1217" s="8"/>
      <c r="DU1217" s="8"/>
      <c r="DV1217" s="8"/>
      <c r="DW1217" s="8"/>
      <c r="DX1217" s="8"/>
      <c r="DY1217" s="8"/>
      <c r="DZ1217" s="8"/>
      <c r="EA1217" s="8"/>
      <c r="EB1217" s="8"/>
      <c r="EC1217" s="8"/>
      <c r="ED1217" s="8"/>
      <c r="EE1217" s="8"/>
      <c r="EF1217" s="8"/>
      <c r="EG1217" s="8"/>
      <c r="EH1217" s="8"/>
      <c r="EI1217" s="8"/>
      <c r="EJ1217" s="8"/>
      <c r="EK1217" s="8"/>
      <c r="EL1217" s="8"/>
      <c r="EM1217" s="8"/>
      <c r="EN1217" s="8"/>
      <c r="EO1217" s="8"/>
      <c r="EP1217" s="8"/>
      <c r="EQ1217" s="8"/>
      <c r="ER1217" s="8"/>
      <c r="ES1217" s="8"/>
      <c r="ET1217" s="8"/>
      <c r="EU1217" s="8"/>
      <c r="EV1217" s="8"/>
      <c r="EW1217" s="8"/>
      <c r="EX1217" s="8"/>
      <c r="EY1217" s="8"/>
      <c r="EZ1217" s="8"/>
      <c r="FA1217" s="8"/>
      <c r="FB1217" s="8"/>
      <c r="FC1217" s="8"/>
      <c r="FD1217" s="8"/>
      <c r="FE1217" s="8"/>
      <c r="FF1217" s="8"/>
      <c r="FG1217" s="8"/>
      <c r="FH1217" s="8"/>
      <c r="FI1217" s="8"/>
      <c r="FJ1217" s="8"/>
    </row>
    <row r="1218" spans="1:166" x14ac:dyDescent="0.25">
      <c r="A1218" t="s">
        <v>151</v>
      </c>
      <c r="C1218" s="6">
        <v>40252</v>
      </c>
      <c r="D1218" s="5"/>
      <c r="E1218" s="6"/>
      <c r="G1218" s="5">
        <v>67</v>
      </c>
      <c r="H1218" t="s">
        <v>117</v>
      </c>
      <c r="I1218" s="7">
        <v>8.1</v>
      </c>
      <c r="J1218">
        <v>750</v>
      </c>
      <c r="K1218" s="5">
        <f t="shared" si="19"/>
        <v>164.6090534979424</v>
      </c>
      <c r="L1218" s="5"/>
      <c r="M1218" s="8"/>
      <c r="N1218" s="7">
        <v>22.75</v>
      </c>
      <c r="O1218" s="7"/>
      <c r="P1218" s="7"/>
      <c r="Q1218" s="5"/>
      <c r="R1218" s="5"/>
      <c r="S1218" s="5"/>
      <c r="T1218" s="5"/>
      <c r="U1218" s="5"/>
      <c r="V1218" s="5"/>
      <c r="W1218" s="5"/>
      <c r="X1218" s="8"/>
      <c r="Y1218" s="8"/>
      <c r="Z1218" s="8"/>
      <c r="AA1218" s="8"/>
      <c r="AB1218" s="8"/>
      <c r="AC1218" s="5"/>
      <c r="AD1218" s="8"/>
      <c r="AE1218" s="8"/>
      <c r="AF1218" s="8"/>
      <c r="AG1218" s="8"/>
      <c r="AH1218" s="8"/>
      <c r="AI1218" s="8"/>
      <c r="AJ1218" s="5"/>
      <c r="AK1218" s="8"/>
      <c r="AL1218" s="8"/>
      <c r="AM1218" s="8"/>
      <c r="AN1218" s="8"/>
      <c r="AO1218" s="8"/>
      <c r="AP1218" s="8"/>
      <c r="AQ1218" s="9"/>
      <c r="AR1218" s="8"/>
      <c r="AS1218" s="8"/>
      <c r="AT1218" s="8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8"/>
      <c r="BJ1218" s="5"/>
      <c r="BK1218" s="5"/>
      <c r="BL1218" s="5"/>
      <c r="BM1218" s="8"/>
      <c r="BN1218" s="8"/>
      <c r="BO1218" s="7"/>
      <c r="BP1218" s="5"/>
      <c r="BQ1218" s="5"/>
      <c r="BR1218" s="5"/>
      <c r="BS1218" s="5"/>
      <c r="BT1218" s="7"/>
      <c r="BU1218" s="7"/>
      <c r="BV1218" s="7"/>
      <c r="BW1218" s="7"/>
      <c r="BX1218" s="7"/>
      <c r="BY1218" s="7"/>
      <c r="BZ1218" s="7"/>
      <c r="CA1218" s="5"/>
      <c r="CB1218" s="5"/>
      <c r="CC1218" s="5"/>
      <c r="CD1218" s="5"/>
      <c r="CE1218" s="5"/>
      <c r="CF1218" s="5"/>
      <c r="CG1218" s="5"/>
      <c r="CH1218" s="5"/>
      <c r="CI1218" s="5"/>
      <c r="CJ1218" s="5"/>
      <c r="CK1218" s="8"/>
      <c r="CL1218" s="5"/>
      <c r="CM1218" s="5"/>
      <c r="CN1218" s="8"/>
      <c r="CO1218" s="5"/>
      <c r="CP1218" s="5"/>
      <c r="CQ1218" s="5"/>
      <c r="CR1218" s="8"/>
      <c r="CS1218" s="8"/>
      <c r="CT1218" s="8"/>
      <c r="CU1218" s="8"/>
      <c r="CV1218" s="8"/>
      <c r="CW1218" s="8"/>
      <c r="CX1218" s="8"/>
      <c r="CY1218" s="8"/>
      <c r="CZ1218" s="8"/>
      <c r="DA1218" s="8"/>
      <c r="DB1218" s="8"/>
      <c r="DC1218" s="8"/>
      <c r="DD1218" s="8"/>
      <c r="DE1218" s="8"/>
      <c r="DF1218" s="8"/>
      <c r="DG1218" s="8"/>
      <c r="DH1218" s="8"/>
      <c r="DI1218" s="8"/>
      <c r="DJ1218" s="8"/>
      <c r="DK1218" s="8"/>
      <c r="DL1218" s="8"/>
      <c r="DM1218" s="8"/>
      <c r="DN1218" s="8"/>
      <c r="DO1218" s="8"/>
      <c r="DP1218" s="8"/>
      <c r="DQ1218" s="8"/>
      <c r="DR1218" s="8"/>
      <c r="DS1218" s="8"/>
      <c r="DT1218" s="8"/>
      <c r="DU1218" s="8"/>
      <c r="DV1218" s="8"/>
      <c r="DW1218" s="8"/>
      <c r="DX1218" s="8"/>
      <c r="DY1218" s="8"/>
      <c r="DZ1218" s="8"/>
      <c r="EA1218" s="8"/>
      <c r="EB1218" s="8"/>
      <c r="EC1218" s="8"/>
      <c r="ED1218" s="8"/>
      <c r="EE1218" s="8"/>
      <c r="EF1218" s="8"/>
      <c r="EG1218" s="8"/>
      <c r="EH1218" s="8"/>
      <c r="EI1218" s="8"/>
      <c r="EJ1218" s="8"/>
      <c r="EK1218" s="8"/>
      <c r="EL1218" s="8"/>
      <c r="EM1218" s="8"/>
      <c r="EN1218" s="8"/>
      <c r="EO1218" s="8"/>
      <c r="EP1218" s="8"/>
      <c r="EQ1218" s="8"/>
      <c r="ER1218" s="8"/>
      <c r="ES1218" s="8"/>
      <c r="ET1218" s="8"/>
      <c r="EU1218" s="8"/>
      <c r="EV1218" s="8"/>
      <c r="EW1218" s="8"/>
      <c r="EX1218" s="8"/>
      <c r="EY1218" s="8"/>
      <c r="EZ1218" s="8"/>
      <c r="FA1218" s="8"/>
      <c r="FB1218" s="8"/>
      <c r="FC1218" s="8"/>
      <c r="FD1218" s="8"/>
      <c r="FE1218" s="8"/>
      <c r="FF1218" s="8"/>
      <c r="FG1218" s="8"/>
      <c r="FH1218" s="8"/>
      <c r="FI1218" s="8"/>
      <c r="FJ1218" s="8"/>
    </row>
    <row r="1219" spans="1:166" x14ac:dyDescent="0.25">
      <c r="A1219" t="s">
        <v>151</v>
      </c>
      <c r="C1219" s="6">
        <v>40259</v>
      </c>
      <c r="D1219" s="5"/>
      <c r="E1219" s="6"/>
      <c r="G1219" s="5">
        <v>74</v>
      </c>
      <c r="H1219" t="s">
        <v>117</v>
      </c>
      <c r="I1219" s="7">
        <v>8.1</v>
      </c>
      <c r="J1219">
        <v>750</v>
      </c>
      <c r="K1219" s="5">
        <f t="shared" si="19"/>
        <v>164.6090534979424</v>
      </c>
      <c r="L1219" s="5"/>
      <c r="M1219" s="8"/>
      <c r="N1219" s="7">
        <v>23.65</v>
      </c>
      <c r="O1219" s="7"/>
      <c r="P1219" s="7"/>
      <c r="Q1219" s="5"/>
      <c r="R1219" s="5"/>
      <c r="S1219" s="5"/>
      <c r="T1219" s="5"/>
      <c r="U1219" s="5"/>
      <c r="V1219" s="5"/>
      <c r="W1219" s="5"/>
      <c r="X1219" s="8"/>
      <c r="Y1219" s="8"/>
      <c r="Z1219" s="8"/>
      <c r="AA1219" s="8"/>
      <c r="AB1219" s="8"/>
      <c r="AC1219" s="5"/>
      <c r="AD1219" s="8"/>
      <c r="AE1219" s="8"/>
      <c r="AF1219" s="8"/>
      <c r="AG1219" s="8"/>
      <c r="AH1219" s="8"/>
      <c r="AI1219" s="8"/>
      <c r="AJ1219" s="5"/>
      <c r="AK1219" s="8"/>
      <c r="AL1219" s="8"/>
      <c r="AM1219" s="8"/>
      <c r="AN1219" s="8"/>
      <c r="AO1219" s="8"/>
      <c r="AP1219" s="8"/>
      <c r="AQ1219" s="9"/>
      <c r="AR1219" s="8"/>
      <c r="AS1219" s="8"/>
      <c r="AT1219" s="8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8"/>
      <c r="BJ1219" s="5"/>
      <c r="BK1219" s="5"/>
      <c r="BL1219" s="5"/>
      <c r="BM1219" s="8"/>
      <c r="BN1219" s="8"/>
      <c r="BO1219" s="7"/>
      <c r="BP1219" s="5"/>
      <c r="BQ1219" s="5"/>
      <c r="BR1219" s="5"/>
      <c r="BS1219" s="5"/>
      <c r="BT1219" s="7"/>
      <c r="BU1219" s="7"/>
      <c r="BV1219" s="7"/>
      <c r="BW1219" s="7"/>
      <c r="BX1219" s="7"/>
      <c r="BY1219" s="7"/>
      <c r="BZ1219" s="7"/>
      <c r="CA1219" s="5"/>
      <c r="CB1219" s="5"/>
      <c r="CC1219" s="5"/>
      <c r="CD1219" s="5"/>
      <c r="CE1219" s="5"/>
      <c r="CF1219" s="5"/>
      <c r="CG1219" s="5"/>
      <c r="CH1219" s="5"/>
      <c r="CI1219" s="5"/>
      <c r="CJ1219" s="5"/>
      <c r="CK1219" s="8"/>
      <c r="CL1219" s="5"/>
      <c r="CM1219" s="5"/>
      <c r="CN1219" s="8"/>
      <c r="CO1219" s="5"/>
      <c r="CP1219" s="5"/>
      <c r="CQ1219" s="5"/>
      <c r="CR1219" s="8"/>
      <c r="CS1219" s="8"/>
      <c r="CT1219" s="8"/>
      <c r="CU1219" s="8"/>
      <c r="CV1219" s="8"/>
      <c r="CW1219" s="8"/>
      <c r="CX1219" s="8"/>
      <c r="CY1219" s="8"/>
      <c r="CZ1219" s="8"/>
      <c r="DA1219" s="8"/>
      <c r="DB1219" s="8"/>
      <c r="DC1219" s="8"/>
      <c r="DD1219" s="8"/>
      <c r="DE1219" s="8"/>
      <c r="DF1219" s="8"/>
      <c r="DG1219" s="8"/>
      <c r="DH1219" s="8"/>
      <c r="DI1219" s="8"/>
      <c r="DJ1219" s="8"/>
      <c r="DK1219" s="8"/>
      <c r="DL1219" s="8"/>
      <c r="DM1219" s="8"/>
      <c r="DN1219" s="8"/>
      <c r="DO1219" s="8"/>
      <c r="DP1219" s="8"/>
      <c r="DQ1219" s="8"/>
      <c r="DR1219" s="8"/>
      <c r="DS1219" s="8"/>
      <c r="DT1219" s="8"/>
      <c r="DU1219" s="8"/>
      <c r="DV1219" s="8"/>
      <c r="DW1219" s="8"/>
      <c r="DX1219" s="8"/>
      <c r="DY1219" s="8"/>
      <c r="DZ1219" s="8"/>
      <c r="EA1219" s="8"/>
      <c r="EB1219" s="8"/>
      <c r="EC1219" s="8"/>
      <c r="ED1219" s="8"/>
      <c r="EE1219" s="8"/>
      <c r="EF1219" s="8"/>
      <c r="EG1219" s="8"/>
      <c r="EH1219" s="8"/>
      <c r="EI1219" s="8"/>
      <c r="EJ1219" s="8"/>
      <c r="EK1219" s="8"/>
      <c r="EL1219" s="8"/>
      <c r="EM1219" s="8"/>
      <c r="EN1219" s="8"/>
      <c r="EO1219" s="8"/>
      <c r="EP1219" s="8"/>
      <c r="EQ1219" s="8"/>
      <c r="ER1219" s="8"/>
      <c r="ES1219" s="8"/>
      <c r="ET1219" s="8"/>
      <c r="EU1219" s="8"/>
      <c r="EV1219" s="8"/>
      <c r="EW1219" s="8"/>
      <c r="EX1219" s="8"/>
      <c r="EY1219" s="8"/>
      <c r="EZ1219" s="8"/>
      <c r="FA1219" s="8"/>
      <c r="FB1219" s="8"/>
      <c r="FC1219" s="8"/>
      <c r="FD1219" s="8"/>
      <c r="FE1219" s="8"/>
      <c r="FF1219" s="8"/>
      <c r="FG1219" s="8"/>
      <c r="FH1219" s="8"/>
      <c r="FI1219" s="8"/>
      <c r="FJ1219" s="8"/>
    </row>
    <row r="1220" spans="1:166" x14ac:dyDescent="0.25">
      <c r="A1220" t="s">
        <v>151</v>
      </c>
      <c r="C1220" s="6">
        <v>40266</v>
      </c>
      <c r="D1220" s="5"/>
      <c r="E1220" s="6"/>
      <c r="G1220" s="5">
        <v>81</v>
      </c>
      <c r="H1220" t="s">
        <v>117</v>
      </c>
      <c r="I1220" s="7">
        <v>8.1</v>
      </c>
      <c r="J1220">
        <v>750</v>
      </c>
      <c r="K1220" s="5">
        <f t="shared" si="19"/>
        <v>164.6090534979424</v>
      </c>
      <c r="L1220" s="5"/>
      <c r="M1220" s="8"/>
      <c r="N1220" s="7">
        <v>24.4</v>
      </c>
      <c r="O1220" s="7"/>
      <c r="P1220" s="7"/>
      <c r="Q1220" s="5"/>
      <c r="R1220" s="5"/>
      <c r="S1220" s="5"/>
      <c r="T1220" s="5"/>
      <c r="U1220" s="5"/>
      <c r="V1220" s="5"/>
      <c r="W1220" s="5"/>
      <c r="X1220" s="8"/>
      <c r="Y1220" s="8"/>
      <c r="Z1220" s="8"/>
      <c r="AA1220" s="8"/>
      <c r="AB1220" s="8"/>
      <c r="AC1220" s="5"/>
      <c r="AD1220" s="8"/>
      <c r="AE1220" s="8"/>
      <c r="AF1220" s="8"/>
      <c r="AG1220" s="8"/>
      <c r="AH1220" s="8"/>
      <c r="AI1220" s="8"/>
      <c r="AJ1220" s="5"/>
      <c r="AK1220" s="8"/>
      <c r="AL1220" s="8"/>
      <c r="AM1220" s="8"/>
      <c r="AN1220" s="8"/>
      <c r="AO1220" s="8"/>
      <c r="AP1220" s="8"/>
      <c r="AQ1220" s="9"/>
      <c r="AR1220" s="8"/>
      <c r="AS1220" s="8"/>
      <c r="AT1220" s="8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8"/>
      <c r="BJ1220" s="5"/>
      <c r="BK1220" s="5"/>
      <c r="BL1220" s="5"/>
      <c r="BM1220" s="8"/>
      <c r="BN1220" s="8"/>
      <c r="BO1220" s="7"/>
      <c r="BP1220" s="5"/>
      <c r="BQ1220" s="5"/>
      <c r="BR1220" s="5"/>
      <c r="BS1220" s="5"/>
      <c r="BT1220" s="7"/>
      <c r="BU1220" s="7"/>
      <c r="BV1220" s="7"/>
      <c r="BW1220" s="7"/>
      <c r="BX1220" s="7"/>
      <c r="BY1220" s="7"/>
      <c r="BZ1220" s="7"/>
      <c r="CA1220" s="5"/>
      <c r="CB1220" s="5"/>
      <c r="CC1220" s="5"/>
      <c r="CD1220" s="5"/>
      <c r="CE1220" s="5"/>
      <c r="CF1220" s="5"/>
      <c r="CG1220" s="5"/>
      <c r="CH1220" s="5"/>
      <c r="CI1220" s="5"/>
      <c r="CJ1220" s="5"/>
      <c r="CK1220" s="8"/>
      <c r="CL1220" s="5"/>
      <c r="CM1220" s="5"/>
      <c r="CN1220" s="8"/>
      <c r="CO1220" s="5"/>
      <c r="CP1220" s="5"/>
      <c r="CQ1220" s="5"/>
      <c r="CR1220" s="8"/>
      <c r="CS1220" s="8"/>
      <c r="CT1220" s="8"/>
      <c r="CU1220" s="8"/>
      <c r="CV1220" s="8"/>
      <c r="CW1220" s="8"/>
      <c r="CX1220" s="8"/>
      <c r="CY1220" s="8"/>
      <c r="CZ1220" s="8"/>
      <c r="DA1220" s="8"/>
      <c r="DB1220" s="8"/>
      <c r="DC1220" s="8"/>
      <c r="DD1220" s="8"/>
      <c r="DE1220" s="8"/>
      <c r="DF1220" s="8"/>
      <c r="DG1220" s="8"/>
      <c r="DH1220" s="8"/>
      <c r="DI1220" s="8"/>
      <c r="DJ1220" s="8"/>
      <c r="DK1220" s="8"/>
      <c r="DL1220" s="8"/>
      <c r="DM1220" s="8"/>
      <c r="DN1220" s="8"/>
      <c r="DO1220" s="8"/>
      <c r="DP1220" s="8"/>
      <c r="DQ1220" s="8"/>
      <c r="DR1220" s="8"/>
      <c r="DS1220" s="8"/>
      <c r="DT1220" s="8"/>
      <c r="DU1220" s="8"/>
      <c r="DV1220" s="8"/>
      <c r="DW1220" s="8"/>
      <c r="DX1220" s="8"/>
      <c r="DY1220" s="8"/>
      <c r="DZ1220" s="8"/>
      <c r="EA1220" s="8"/>
      <c r="EB1220" s="8"/>
      <c r="EC1220" s="8"/>
      <c r="ED1220" s="8"/>
      <c r="EE1220" s="8"/>
      <c r="EF1220" s="8"/>
      <c r="EG1220" s="8"/>
      <c r="EH1220" s="8"/>
      <c r="EI1220" s="8"/>
      <c r="EJ1220" s="8"/>
      <c r="EK1220" s="8"/>
      <c r="EL1220" s="8"/>
      <c r="EM1220" s="8"/>
      <c r="EN1220" s="8"/>
      <c r="EO1220" s="8"/>
      <c r="EP1220" s="8"/>
      <c r="EQ1220" s="8"/>
      <c r="ER1220" s="8"/>
      <c r="ES1220" s="8"/>
      <c r="ET1220" s="8"/>
      <c r="EU1220" s="8"/>
      <c r="EV1220" s="8"/>
      <c r="EW1220" s="8"/>
      <c r="EX1220" s="8"/>
      <c r="EY1220" s="8"/>
      <c r="EZ1220" s="8"/>
      <c r="FA1220" s="8"/>
      <c r="FB1220" s="8"/>
      <c r="FC1220" s="8"/>
      <c r="FD1220" s="8"/>
      <c r="FE1220" s="8"/>
      <c r="FF1220" s="8"/>
      <c r="FG1220" s="8"/>
      <c r="FH1220" s="8"/>
      <c r="FI1220" s="8"/>
      <c r="FJ1220" s="8"/>
    </row>
    <row r="1221" spans="1:166" x14ac:dyDescent="0.25">
      <c r="A1221" t="s">
        <v>151</v>
      </c>
      <c r="C1221" s="6">
        <v>40267</v>
      </c>
      <c r="D1221" s="5"/>
      <c r="E1221" s="6"/>
      <c r="F1221" s="14"/>
      <c r="G1221" s="5">
        <v>82</v>
      </c>
      <c r="H1221" t="s">
        <v>117</v>
      </c>
      <c r="I1221" s="7">
        <v>8.1</v>
      </c>
      <c r="J1221">
        <v>750</v>
      </c>
      <c r="K1221" s="5">
        <f t="shared" si="19"/>
        <v>164.6090534979424</v>
      </c>
      <c r="L1221" s="5"/>
      <c r="M1221" s="8"/>
      <c r="N1221" s="8"/>
      <c r="O1221" s="8"/>
      <c r="P1221" s="8"/>
      <c r="Q1221" s="5"/>
      <c r="R1221" s="5"/>
      <c r="S1221" s="5"/>
      <c r="T1221" s="5"/>
      <c r="U1221" s="5"/>
      <c r="V1221" s="5"/>
      <c r="W1221" s="5"/>
      <c r="X1221" s="8"/>
      <c r="Y1221" s="8"/>
      <c r="Z1221" s="8"/>
      <c r="AA1221" s="8"/>
      <c r="AB1221" s="8"/>
      <c r="AC1221" s="5">
        <v>406.69093920010891</v>
      </c>
      <c r="AD1221" s="8"/>
      <c r="AE1221" s="8"/>
      <c r="AF1221" s="8"/>
      <c r="AG1221" s="8"/>
      <c r="AH1221" s="8"/>
      <c r="AI1221" s="8"/>
      <c r="AJ1221" s="5">
        <v>204.16230990509027</v>
      </c>
      <c r="AK1221" s="8">
        <v>3.6243543416895103</v>
      </c>
      <c r="AL1221" s="8"/>
      <c r="AM1221" s="8"/>
      <c r="AN1221" s="8"/>
      <c r="AO1221" s="8"/>
      <c r="AP1221" s="8"/>
      <c r="AQ1221" s="9">
        <f>AK1221/AJ1221</f>
        <v>1.7752318453755633E-2</v>
      </c>
      <c r="AR1221" s="8"/>
      <c r="AS1221" s="8"/>
      <c r="AT1221" s="8"/>
      <c r="AU1221" s="5">
        <v>18.503821474660764</v>
      </c>
      <c r="AV1221" s="5"/>
      <c r="AW1221" s="5"/>
      <c r="AX1221" s="5"/>
      <c r="AY1221" s="5">
        <v>149.67486312434545</v>
      </c>
      <c r="AZ1221" s="5"/>
      <c r="BA1221" s="5"/>
      <c r="BB1221" s="5"/>
      <c r="BC1221" s="5"/>
      <c r="BD1221" s="5"/>
      <c r="BE1221" s="5"/>
      <c r="BF1221" s="5">
        <v>0</v>
      </c>
      <c r="BG1221" s="5">
        <v>0</v>
      </c>
      <c r="BH1221" s="5">
        <v>168.1786845990062</v>
      </c>
      <c r="BI1221" s="8"/>
      <c r="BJ1221" s="5"/>
      <c r="BK1221" s="5">
        <f>AC1221+AJ1221+BH1221</f>
        <v>779.03193370420536</v>
      </c>
      <c r="BL1221" s="5"/>
      <c r="BM1221" s="8">
        <f>BH1221/BK1221</f>
        <v>0.215881631192365</v>
      </c>
      <c r="BN1221" s="8"/>
      <c r="BO1221" s="7"/>
      <c r="BP1221" s="5"/>
      <c r="BQ1221" s="5"/>
      <c r="BR1221" s="5"/>
      <c r="BS1221" s="5"/>
      <c r="BT1221" s="7"/>
      <c r="BU1221" s="7"/>
      <c r="BV1221" s="7"/>
      <c r="BW1221" s="7"/>
      <c r="BX1221" s="8">
        <f>AC1221/BK1221</f>
        <v>0.52204655753499252</v>
      </c>
      <c r="BY1221" s="8">
        <f>AJ1221/BK1221</f>
        <v>0.26207181127264251</v>
      </c>
      <c r="BZ1221" s="8">
        <f>BH1221/BK1221</f>
        <v>0.215881631192365</v>
      </c>
      <c r="CA1221" s="5">
        <v>217.24465928897362</v>
      </c>
      <c r="CB1221" s="5">
        <v>129.19427303471591</v>
      </c>
      <c r="CC1221" s="5">
        <v>88.050386254257717</v>
      </c>
      <c r="CD1221" s="5">
        <v>0</v>
      </c>
      <c r="CE1221" s="5"/>
      <c r="CF1221" s="5"/>
      <c r="CG1221" s="5"/>
      <c r="CH1221" s="5"/>
      <c r="CI1221" s="5">
        <v>0</v>
      </c>
      <c r="CJ1221" s="5"/>
      <c r="CK1221" s="8"/>
      <c r="CL1221" s="5"/>
      <c r="CM1221" s="5"/>
      <c r="CN1221" s="8"/>
      <c r="CO1221" s="5"/>
      <c r="CP1221" s="5"/>
      <c r="CQ1221" s="5"/>
      <c r="CR1221" s="8"/>
      <c r="CS1221" s="8"/>
      <c r="CT1221" s="8"/>
      <c r="CU1221" s="8"/>
      <c r="CV1221" s="8"/>
      <c r="CW1221" s="8"/>
      <c r="CX1221" s="8"/>
      <c r="CY1221" s="8"/>
      <c r="CZ1221" s="8"/>
      <c r="DA1221" s="8"/>
      <c r="DB1221" s="8"/>
      <c r="DC1221" s="8"/>
      <c r="DD1221" s="8"/>
      <c r="DE1221" s="8"/>
      <c r="DF1221" s="8"/>
      <c r="DG1221" s="8"/>
      <c r="DH1221" s="8"/>
      <c r="DI1221" s="8"/>
      <c r="DJ1221" s="8"/>
      <c r="DK1221" s="8"/>
      <c r="DL1221" s="8"/>
      <c r="DM1221" s="8"/>
      <c r="DN1221" s="8"/>
      <c r="DO1221" s="8"/>
      <c r="DP1221" s="8"/>
      <c r="DQ1221" s="8"/>
      <c r="DR1221" s="8"/>
      <c r="DS1221" s="8"/>
      <c r="DT1221" s="8"/>
      <c r="DU1221" s="8"/>
      <c r="DV1221" s="8"/>
      <c r="DW1221" s="8"/>
      <c r="DX1221" s="8"/>
      <c r="DY1221" s="8"/>
      <c r="DZ1221" s="8"/>
      <c r="EA1221" s="8"/>
      <c r="EB1221" s="8"/>
      <c r="EC1221" s="8"/>
      <c r="ED1221" s="8"/>
      <c r="EE1221" s="8"/>
      <c r="EF1221" s="8"/>
      <c r="EG1221" s="8"/>
      <c r="EH1221" s="8"/>
      <c r="EI1221" s="8"/>
      <c r="EJ1221" s="8"/>
      <c r="EK1221" s="8"/>
      <c r="EL1221" s="8"/>
      <c r="EM1221" s="8"/>
      <c r="EN1221" s="8"/>
      <c r="EO1221" s="8"/>
      <c r="EP1221" s="8"/>
      <c r="EQ1221" s="8"/>
      <c r="ER1221" s="8"/>
      <c r="ES1221" s="8"/>
      <c r="ET1221" s="8"/>
      <c r="EU1221" s="8"/>
      <c r="EV1221" s="8"/>
      <c r="EW1221" s="8"/>
      <c r="EX1221" s="8"/>
      <c r="EY1221" s="8"/>
      <c r="EZ1221" s="8"/>
      <c r="FA1221" s="8"/>
      <c r="FB1221" s="8"/>
      <c r="FC1221" s="8"/>
      <c r="FD1221" s="8"/>
      <c r="FE1221" s="8"/>
      <c r="FF1221" s="8"/>
      <c r="FG1221" s="8"/>
      <c r="FH1221" s="8"/>
      <c r="FI1221" s="8"/>
      <c r="FJ1221" s="8"/>
    </row>
    <row r="1222" spans="1:166" x14ac:dyDescent="0.25">
      <c r="A1222" t="s">
        <v>151</v>
      </c>
      <c r="C1222" s="6">
        <v>40276</v>
      </c>
      <c r="D1222" s="5"/>
      <c r="E1222" s="6"/>
      <c r="G1222" s="5">
        <v>91</v>
      </c>
      <c r="H1222" t="s">
        <v>117</v>
      </c>
      <c r="I1222" s="7">
        <v>8.1</v>
      </c>
      <c r="J1222">
        <v>750</v>
      </c>
      <c r="K1222" s="5">
        <f t="shared" si="19"/>
        <v>164.6090534979424</v>
      </c>
      <c r="L1222" s="5"/>
      <c r="M1222" s="8"/>
      <c r="N1222" s="7">
        <v>26</v>
      </c>
      <c r="O1222" s="7"/>
      <c r="P1222" s="7"/>
      <c r="Q1222" s="5"/>
      <c r="R1222" s="5"/>
      <c r="S1222" s="5"/>
      <c r="T1222" s="5"/>
      <c r="U1222" s="5"/>
      <c r="V1222" s="5"/>
      <c r="W1222" s="5"/>
      <c r="X1222" s="8"/>
      <c r="Y1222" s="8"/>
      <c r="Z1222" s="8"/>
      <c r="AA1222" s="8"/>
      <c r="AB1222" s="8"/>
      <c r="AC1222" s="5"/>
      <c r="AD1222" s="8"/>
      <c r="AE1222" s="8"/>
      <c r="AF1222" s="8"/>
      <c r="AG1222" s="8"/>
      <c r="AH1222" s="8"/>
      <c r="AI1222" s="8"/>
      <c r="AJ1222" s="5"/>
      <c r="AK1222" s="8"/>
      <c r="AL1222" s="8"/>
      <c r="AM1222" s="8"/>
      <c r="AN1222" s="8"/>
      <c r="AO1222" s="8"/>
      <c r="AP1222" s="8"/>
      <c r="AQ1222" s="9"/>
      <c r="AR1222" s="8"/>
      <c r="AS1222" s="8"/>
      <c r="AT1222" s="8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8"/>
      <c r="BJ1222" s="5"/>
      <c r="BK1222" s="5"/>
      <c r="BL1222" s="5"/>
      <c r="BM1222" s="8"/>
      <c r="BN1222" s="8"/>
      <c r="BO1222" s="7"/>
      <c r="BP1222" s="5"/>
      <c r="BQ1222" s="5"/>
      <c r="BR1222" s="5"/>
      <c r="BS1222" s="5"/>
      <c r="BT1222" s="7"/>
      <c r="BU1222" s="7"/>
      <c r="BV1222" s="7"/>
      <c r="BW1222" s="7"/>
      <c r="BX1222" s="7"/>
      <c r="BY1222" s="7"/>
      <c r="BZ1222" s="7"/>
      <c r="CA1222" s="5"/>
      <c r="CB1222" s="5"/>
      <c r="CC1222" s="5"/>
      <c r="CD1222" s="5"/>
      <c r="CE1222" s="5"/>
      <c r="CF1222" s="5"/>
      <c r="CG1222" s="5"/>
      <c r="CH1222" s="5"/>
      <c r="CI1222" s="5"/>
      <c r="CJ1222" s="5"/>
      <c r="CK1222" s="8"/>
      <c r="CL1222" s="5"/>
      <c r="CM1222" s="5"/>
      <c r="CN1222" s="8"/>
      <c r="CO1222" s="5"/>
      <c r="CP1222" s="5"/>
      <c r="CQ1222" s="5"/>
      <c r="CR1222" s="8"/>
      <c r="CS1222" s="8"/>
      <c r="CT1222" s="8"/>
      <c r="CU1222" s="8"/>
      <c r="CV1222" s="8"/>
      <c r="CW1222" s="8"/>
      <c r="CX1222" s="8"/>
      <c r="CY1222" s="8"/>
      <c r="CZ1222" s="8"/>
      <c r="DA1222" s="8"/>
      <c r="DB1222" s="8"/>
      <c r="DC1222" s="8"/>
      <c r="DD1222" s="8"/>
      <c r="DE1222" s="8"/>
      <c r="DF1222" s="8"/>
      <c r="DG1222" s="8"/>
      <c r="DH1222" s="8"/>
      <c r="DI1222" s="8"/>
      <c r="DJ1222" s="8"/>
      <c r="DK1222" s="8"/>
      <c r="DL1222" s="8"/>
      <c r="DM1222" s="8"/>
      <c r="DN1222" s="8"/>
      <c r="DO1222" s="8"/>
      <c r="DP1222" s="8"/>
      <c r="DQ1222" s="8"/>
      <c r="DR1222" s="8"/>
      <c r="DS1222" s="8"/>
      <c r="DT1222" s="8"/>
      <c r="DU1222" s="8"/>
      <c r="DV1222" s="8"/>
      <c r="DW1222" s="8"/>
      <c r="DX1222" s="8"/>
      <c r="DY1222" s="8"/>
      <c r="DZ1222" s="8"/>
      <c r="EA1222" s="8"/>
      <c r="EB1222" s="8"/>
      <c r="EC1222" s="8"/>
      <c r="ED1222" s="8"/>
      <c r="EE1222" s="8"/>
      <c r="EF1222" s="8"/>
      <c r="EG1222" s="8"/>
      <c r="EH1222" s="8"/>
      <c r="EI1222" s="8"/>
      <c r="EJ1222" s="8"/>
      <c r="EK1222" s="8"/>
      <c r="EL1222" s="8"/>
      <c r="EM1222" s="8"/>
      <c r="EN1222" s="8"/>
      <c r="EO1222" s="8"/>
      <c r="EP1222" s="8"/>
      <c r="EQ1222" s="8"/>
      <c r="ER1222" s="8"/>
      <c r="ES1222" s="8"/>
      <c r="ET1222" s="8"/>
      <c r="EU1222" s="8"/>
      <c r="EV1222" s="8"/>
      <c r="EW1222" s="8"/>
      <c r="EX1222" s="8"/>
      <c r="EY1222" s="8"/>
      <c r="EZ1222" s="8"/>
      <c r="FA1222" s="8"/>
      <c r="FB1222" s="8"/>
      <c r="FC1222" s="8"/>
      <c r="FD1222" s="8"/>
      <c r="FE1222" s="8"/>
      <c r="FF1222" s="8"/>
      <c r="FG1222" s="8"/>
      <c r="FH1222" s="8"/>
      <c r="FI1222" s="8"/>
      <c r="FJ1222" s="8"/>
    </row>
    <row r="1223" spans="1:166" x14ac:dyDescent="0.25">
      <c r="A1223" t="s">
        <v>151</v>
      </c>
      <c r="C1223" s="6">
        <v>40279</v>
      </c>
      <c r="D1223" s="5">
        <v>6</v>
      </c>
      <c r="E1223" s="6" t="s">
        <v>239</v>
      </c>
      <c r="F1223" t="s">
        <v>89</v>
      </c>
      <c r="G1223" s="5">
        <v>94</v>
      </c>
      <c r="H1223" t="s">
        <v>117</v>
      </c>
      <c r="I1223" s="7">
        <v>8.1</v>
      </c>
      <c r="J1223">
        <v>750</v>
      </c>
      <c r="K1223" s="5">
        <f t="shared" si="19"/>
        <v>164.6090534979424</v>
      </c>
      <c r="L1223" s="5"/>
      <c r="M1223" s="8"/>
      <c r="N1223" s="8"/>
      <c r="O1223" s="8"/>
      <c r="P1223" s="8"/>
      <c r="Q1223" s="5"/>
      <c r="R1223" s="5"/>
      <c r="S1223" s="5"/>
      <c r="T1223" s="5"/>
      <c r="U1223" s="5"/>
      <c r="V1223" s="5"/>
      <c r="W1223" s="5"/>
      <c r="X1223" s="8"/>
      <c r="Y1223" s="8"/>
      <c r="Z1223" s="8"/>
      <c r="AA1223" s="8"/>
      <c r="AB1223" s="8"/>
      <c r="AC1223" s="5"/>
      <c r="AD1223" s="8"/>
      <c r="AE1223" s="8"/>
      <c r="AF1223" s="8"/>
      <c r="AG1223" s="8"/>
      <c r="AH1223" s="8"/>
      <c r="AI1223" s="8"/>
      <c r="AJ1223" s="5"/>
      <c r="AK1223" s="8"/>
      <c r="AL1223" s="8"/>
      <c r="AM1223" s="8"/>
      <c r="AN1223" s="8"/>
      <c r="AO1223" s="8"/>
      <c r="AP1223" s="8"/>
      <c r="AQ1223" s="9"/>
      <c r="AR1223" s="8"/>
      <c r="AS1223" s="8"/>
      <c r="AT1223" s="8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5"/>
      <c r="BG1223" s="5"/>
      <c r="BH1223" s="5"/>
      <c r="BI1223" s="8"/>
      <c r="BJ1223" s="5"/>
      <c r="BK1223" s="5"/>
      <c r="BL1223" s="5"/>
      <c r="BM1223" s="8"/>
      <c r="BN1223" s="8"/>
      <c r="BO1223" s="7"/>
      <c r="BP1223" s="5"/>
      <c r="BQ1223" s="5"/>
      <c r="BR1223" s="5"/>
      <c r="BS1223" s="5"/>
      <c r="BT1223" s="7"/>
      <c r="BU1223" s="7"/>
      <c r="BV1223" s="7"/>
      <c r="BW1223" s="7"/>
      <c r="BX1223" s="7"/>
      <c r="BY1223" s="7"/>
      <c r="BZ1223" s="7"/>
      <c r="CA1223" s="5"/>
      <c r="CB1223" s="5"/>
      <c r="CC1223" s="5"/>
      <c r="CD1223" s="5"/>
      <c r="CE1223" s="5"/>
      <c r="CF1223" s="5"/>
      <c r="CG1223" s="5"/>
      <c r="CH1223" s="5"/>
      <c r="CI1223" s="5"/>
      <c r="CJ1223" s="5"/>
      <c r="CK1223" s="8"/>
      <c r="CL1223" s="5"/>
      <c r="CM1223" s="5"/>
      <c r="CN1223" s="8"/>
      <c r="CO1223" s="5"/>
      <c r="CP1223" s="5"/>
      <c r="CQ1223" s="5"/>
      <c r="CR1223" s="8"/>
      <c r="CS1223" s="8"/>
      <c r="CT1223" s="8"/>
      <c r="CU1223" s="8"/>
      <c r="CV1223" s="8"/>
      <c r="CW1223" s="8"/>
      <c r="CX1223" s="8"/>
      <c r="CY1223" s="8"/>
      <c r="CZ1223" s="8"/>
      <c r="DA1223" s="8"/>
      <c r="DB1223" s="8"/>
      <c r="DC1223" s="8"/>
      <c r="DD1223" s="8"/>
      <c r="DE1223" s="8"/>
      <c r="DF1223" s="8"/>
      <c r="DG1223" s="8"/>
      <c r="DH1223" s="8"/>
      <c r="DI1223" s="8"/>
      <c r="DJ1223" s="8"/>
      <c r="DK1223" s="8"/>
      <c r="DL1223" s="8"/>
      <c r="DM1223" s="8"/>
      <c r="DN1223" s="8"/>
      <c r="DO1223" s="8"/>
      <c r="DP1223" s="8"/>
      <c r="DQ1223" s="8"/>
      <c r="DR1223" s="8"/>
      <c r="DS1223" s="8"/>
      <c r="DT1223" s="8"/>
      <c r="DU1223" s="8"/>
      <c r="DV1223" s="8"/>
      <c r="DW1223" s="8"/>
      <c r="DX1223" s="8"/>
      <c r="DY1223" s="8"/>
      <c r="DZ1223" s="8"/>
      <c r="EA1223" s="8"/>
      <c r="EB1223" s="8"/>
      <c r="EC1223" s="8"/>
      <c r="ED1223" s="8"/>
      <c r="EE1223" s="8"/>
      <c r="EF1223" s="8"/>
      <c r="EG1223" s="8"/>
      <c r="EH1223" s="8"/>
      <c r="EI1223" s="8"/>
      <c r="EJ1223" s="8"/>
      <c r="EK1223" s="8"/>
      <c r="EL1223" s="8"/>
      <c r="EM1223" s="8"/>
      <c r="EN1223" s="8"/>
      <c r="EO1223" s="8"/>
      <c r="EP1223" s="8"/>
      <c r="EQ1223" s="8"/>
      <c r="ER1223" s="8"/>
      <c r="ES1223" s="8"/>
      <c r="ET1223" s="8"/>
      <c r="EU1223" s="8"/>
      <c r="EV1223" s="8"/>
      <c r="EW1223" s="8"/>
      <c r="EX1223" s="8"/>
      <c r="EY1223" s="8"/>
      <c r="EZ1223" s="8"/>
      <c r="FA1223" s="8"/>
      <c r="FB1223" s="8"/>
      <c r="FC1223" s="8"/>
      <c r="FD1223" s="8"/>
      <c r="FE1223" s="8"/>
      <c r="FF1223" s="8"/>
      <c r="FG1223" s="8"/>
      <c r="FH1223" s="8"/>
      <c r="FI1223" s="8"/>
      <c r="FJ1223" s="8"/>
    </row>
    <row r="1224" spans="1:166" x14ac:dyDescent="0.25">
      <c r="A1224" t="s">
        <v>151</v>
      </c>
      <c r="C1224" s="6">
        <v>40287</v>
      </c>
      <c r="D1224" s="5"/>
      <c r="E1224" s="6"/>
      <c r="F1224" s="14"/>
      <c r="G1224" s="5">
        <v>102</v>
      </c>
      <c r="H1224" t="s">
        <v>117</v>
      </c>
      <c r="I1224" s="7">
        <v>8.1</v>
      </c>
      <c r="J1224">
        <v>750</v>
      </c>
      <c r="K1224" s="5">
        <f t="shared" si="19"/>
        <v>164.6090534979424</v>
      </c>
      <c r="L1224" s="5"/>
      <c r="M1224" s="8"/>
      <c r="N1224" s="8"/>
      <c r="O1224" s="8"/>
      <c r="P1224" s="8"/>
      <c r="Q1224" s="5"/>
      <c r="R1224" s="5"/>
      <c r="S1224" s="5"/>
      <c r="T1224" s="5"/>
      <c r="U1224" s="5"/>
      <c r="V1224" s="5"/>
      <c r="W1224" s="5"/>
      <c r="X1224" s="8"/>
      <c r="Y1224" s="8"/>
      <c r="Z1224" s="8"/>
      <c r="AA1224" s="8"/>
      <c r="AB1224" s="8"/>
      <c r="AC1224" s="5">
        <v>423.19256628313889</v>
      </c>
      <c r="AD1224" s="8"/>
      <c r="AE1224" s="8"/>
      <c r="AF1224" s="8"/>
      <c r="AG1224" s="8"/>
      <c r="AH1224" s="8"/>
      <c r="AI1224" s="8"/>
      <c r="AJ1224" s="5">
        <v>202.47042225977964</v>
      </c>
      <c r="AK1224" s="8">
        <v>3.1566905003558654</v>
      </c>
      <c r="AL1224" s="8"/>
      <c r="AM1224" s="8"/>
      <c r="AN1224" s="8"/>
      <c r="AO1224" s="8"/>
      <c r="AP1224" s="8"/>
      <c r="AQ1224" s="9">
        <f>AK1224/AJ1224</f>
        <v>1.559087231173783E-2</v>
      </c>
      <c r="AR1224" s="8"/>
      <c r="AS1224" s="8"/>
      <c r="AT1224" s="8"/>
      <c r="AU1224" s="5">
        <v>1.8782521308504869</v>
      </c>
      <c r="AV1224" s="5"/>
      <c r="AW1224" s="5"/>
      <c r="AX1224" s="5"/>
      <c r="AY1224" s="5">
        <v>329.8731930911199</v>
      </c>
      <c r="AZ1224" s="5"/>
      <c r="BA1224" s="5"/>
      <c r="BB1224" s="5"/>
      <c r="BC1224" s="5"/>
      <c r="BD1224" s="5"/>
      <c r="BE1224" s="5"/>
      <c r="BF1224" s="5">
        <v>0</v>
      </c>
      <c r="BG1224" s="5">
        <v>0</v>
      </c>
      <c r="BH1224" s="5">
        <v>331.75144522197036</v>
      </c>
      <c r="BI1224" s="8"/>
      <c r="BJ1224" s="5"/>
      <c r="BK1224" s="5">
        <f>AC1224+AJ1224+BH1224</f>
        <v>957.41443376488894</v>
      </c>
      <c r="BL1224" s="5"/>
      <c r="BM1224" s="8">
        <f>BH1224/BK1224</f>
        <v>0.34650767057835913</v>
      </c>
      <c r="BN1224" s="8"/>
      <c r="BO1224" s="7"/>
      <c r="BP1224" s="5"/>
      <c r="BQ1224" s="5"/>
      <c r="BR1224" s="5"/>
      <c r="BS1224" s="5"/>
      <c r="BT1224" s="7"/>
      <c r="BU1224" s="7"/>
      <c r="BV1224" s="7"/>
      <c r="BW1224" s="7"/>
      <c r="BX1224" s="8">
        <f>AC1224/BK1224</f>
        <v>0.44201607094954426</v>
      </c>
      <c r="BY1224" s="8">
        <f>AJ1224/BK1224</f>
        <v>0.21147625847209658</v>
      </c>
      <c r="BZ1224" s="8">
        <f>BH1224/BK1224</f>
        <v>0.34650767057835913</v>
      </c>
      <c r="CA1224" s="5">
        <v>144.68291673935508</v>
      </c>
      <c r="CB1224" s="5">
        <v>21.519858905422367</v>
      </c>
      <c r="CC1224" s="5">
        <v>123.16305783393271</v>
      </c>
      <c r="CD1224" s="5">
        <v>0</v>
      </c>
      <c r="CE1224" s="5"/>
      <c r="CF1224" s="5"/>
      <c r="CG1224" s="5"/>
      <c r="CH1224" s="5"/>
      <c r="CI1224" s="5">
        <v>0</v>
      </c>
      <c r="CJ1224" s="5"/>
      <c r="CK1224" s="8"/>
      <c r="CL1224" s="5"/>
      <c r="CM1224" s="5"/>
      <c r="CN1224" s="8"/>
      <c r="CO1224" s="5"/>
      <c r="CP1224" s="5"/>
      <c r="CQ1224" s="5"/>
      <c r="CR1224" s="8"/>
      <c r="CS1224" s="8"/>
      <c r="CT1224" s="8"/>
      <c r="CU1224" s="8"/>
      <c r="CV1224" s="8"/>
      <c r="CW1224" s="8"/>
      <c r="CX1224" s="8"/>
      <c r="CY1224" s="8"/>
      <c r="CZ1224" s="8"/>
      <c r="DA1224" s="8"/>
      <c r="DB1224" s="8"/>
      <c r="DC1224" s="8"/>
      <c r="DD1224" s="8"/>
      <c r="DE1224" s="8"/>
      <c r="DF1224" s="8"/>
      <c r="DG1224" s="8"/>
      <c r="DH1224" s="8"/>
      <c r="DI1224" s="8"/>
      <c r="DJ1224" s="8"/>
      <c r="DK1224" s="8"/>
      <c r="DL1224" s="8"/>
      <c r="DM1224" s="8"/>
      <c r="DN1224" s="8"/>
      <c r="DO1224" s="8"/>
      <c r="DP1224" s="8"/>
      <c r="DQ1224" s="8"/>
      <c r="DR1224" s="8"/>
      <c r="DS1224" s="8"/>
      <c r="DT1224" s="8"/>
      <c r="DU1224" s="8"/>
      <c r="DV1224" s="8"/>
      <c r="DW1224" s="8"/>
      <c r="DX1224" s="8"/>
      <c r="DY1224" s="8"/>
      <c r="DZ1224" s="8"/>
      <c r="EA1224" s="8"/>
      <c r="EB1224" s="8"/>
      <c r="EC1224" s="8"/>
      <c r="ED1224" s="8"/>
      <c r="EE1224" s="8"/>
      <c r="EF1224" s="8"/>
      <c r="EG1224" s="8"/>
      <c r="EH1224" s="8"/>
      <c r="EI1224" s="8"/>
      <c r="EJ1224" s="8"/>
      <c r="EK1224" s="8"/>
      <c r="EL1224" s="8"/>
      <c r="EM1224" s="8"/>
      <c r="EN1224" s="8"/>
      <c r="EO1224" s="8"/>
      <c r="EP1224" s="8"/>
      <c r="EQ1224" s="8"/>
      <c r="ER1224" s="8"/>
      <c r="ES1224" s="8"/>
      <c r="ET1224" s="8"/>
      <c r="EU1224" s="8"/>
      <c r="EV1224" s="8"/>
      <c r="EW1224" s="8"/>
      <c r="EX1224" s="8"/>
      <c r="EY1224" s="8"/>
      <c r="EZ1224" s="8"/>
      <c r="FA1224" s="8"/>
      <c r="FB1224" s="8"/>
      <c r="FC1224" s="8"/>
      <c r="FD1224" s="8"/>
      <c r="FE1224" s="8"/>
      <c r="FF1224" s="8"/>
      <c r="FG1224" s="8"/>
      <c r="FH1224" s="8"/>
      <c r="FI1224" s="8"/>
      <c r="FJ1224" s="8"/>
    </row>
    <row r="1225" spans="1:166" x14ac:dyDescent="0.25">
      <c r="A1225" t="s">
        <v>151</v>
      </c>
      <c r="C1225" s="6">
        <v>40288</v>
      </c>
      <c r="D1225" s="5"/>
      <c r="E1225" s="6"/>
      <c r="G1225" s="5">
        <v>103</v>
      </c>
      <c r="H1225" t="s">
        <v>117</v>
      </c>
      <c r="I1225" s="7">
        <v>8.1</v>
      </c>
      <c r="J1225">
        <v>750</v>
      </c>
      <c r="K1225" s="5">
        <f t="shared" si="19"/>
        <v>164.6090534979424</v>
      </c>
      <c r="L1225" s="5"/>
      <c r="M1225" s="8"/>
      <c r="N1225" s="7">
        <v>27</v>
      </c>
      <c r="O1225" s="7"/>
      <c r="P1225" s="7"/>
      <c r="Q1225" s="5"/>
      <c r="R1225" s="5"/>
      <c r="S1225" s="5"/>
      <c r="T1225" s="5"/>
      <c r="U1225" s="5"/>
      <c r="V1225" s="5"/>
      <c r="W1225" s="5"/>
      <c r="X1225" s="8"/>
      <c r="Y1225" s="8"/>
      <c r="Z1225" s="8"/>
      <c r="AA1225" s="8"/>
      <c r="AB1225" s="8"/>
      <c r="AC1225" s="5"/>
      <c r="AD1225" s="8"/>
      <c r="AE1225" s="8"/>
      <c r="AF1225" s="8"/>
      <c r="AG1225" s="8"/>
      <c r="AH1225" s="8"/>
      <c r="AI1225" s="8"/>
      <c r="AJ1225" s="5"/>
      <c r="AK1225" s="8"/>
      <c r="AL1225" s="8"/>
      <c r="AM1225" s="8"/>
      <c r="AN1225" s="8"/>
      <c r="AO1225" s="8"/>
      <c r="AP1225" s="8"/>
      <c r="AQ1225" s="9"/>
      <c r="AR1225" s="8"/>
      <c r="AS1225" s="8"/>
      <c r="AT1225" s="8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8"/>
      <c r="BJ1225" s="5"/>
      <c r="BK1225" s="5"/>
      <c r="BL1225" s="5"/>
      <c r="BM1225" s="8"/>
      <c r="BN1225" s="8"/>
      <c r="BO1225" s="7"/>
      <c r="BP1225" s="5"/>
      <c r="BQ1225" s="5"/>
      <c r="BR1225" s="5"/>
      <c r="BS1225" s="5"/>
      <c r="BT1225" s="7"/>
      <c r="BU1225" s="7"/>
      <c r="BV1225" s="7"/>
      <c r="BW1225" s="7"/>
      <c r="BX1225" s="7"/>
      <c r="BY1225" s="7"/>
      <c r="BZ1225" s="7"/>
      <c r="CA1225" s="5"/>
      <c r="CB1225" s="5"/>
      <c r="CC1225" s="5"/>
      <c r="CD1225" s="5"/>
      <c r="CE1225" s="5"/>
      <c r="CF1225" s="5"/>
      <c r="CG1225" s="5"/>
      <c r="CH1225" s="5"/>
      <c r="CI1225" s="5"/>
      <c r="CJ1225" s="5"/>
      <c r="CK1225" s="8"/>
      <c r="CL1225" s="5"/>
      <c r="CM1225" s="5"/>
      <c r="CN1225" s="8"/>
      <c r="CO1225" s="5"/>
      <c r="CP1225" s="5"/>
      <c r="CQ1225" s="5"/>
      <c r="CR1225" s="8"/>
      <c r="CS1225" s="8"/>
      <c r="CT1225" s="8"/>
      <c r="CU1225" s="8"/>
      <c r="CV1225" s="8"/>
      <c r="CW1225" s="8"/>
      <c r="CX1225" s="8"/>
      <c r="CY1225" s="8"/>
      <c r="CZ1225" s="8"/>
      <c r="DA1225" s="8"/>
      <c r="DB1225" s="8"/>
      <c r="DC1225" s="8"/>
      <c r="DD1225" s="8"/>
      <c r="DE1225" s="8"/>
      <c r="DF1225" s="8"/>
      <c r="DG1225" s="8"/>
      <c r="DH1225" s="8"/>
      <c r="DI1225" s="8"/>
      <c r="DJ1225" s="8"/>
      <c r="DK1225" s="8"/>
      <c r="DL1225" s="8"/>
      <c r="DM1225" s="8"/>
      <c r="DN1225" s="8"/>
      <c r="DO1225" s="8"/>
      <c r="DP1225" s="8"/>
      <c r="DQ1225" s="8"/>
      <c r="DR1225" s="8"/>
      <c r="DS1225" s="8"/>
      <c r="DT1225" s="8"/>
      <c r="DU1225" s="8"/>
      <c r="DV1225" s="8"/>
      <c r="DW1225" s="8"/>
      <c r="DX1225" s="8"/>
      <c r="DY1225" s="8"/>
      <c r="DZ1225" s="8"/>
      <c r="EA1225" s="8"/>
      <c r="EB1225" s="8"/>
      <c r="EC1225" s="8"/>
      <c r="ED1225" s="8"/>
      <c r="EE1225" s="8"/>
      <c r="EF1225" s="8"/>
      <c r="EG1225" s="8"/>
      <c r="EH1225" s="8"/>
      <c r="EI1225" s="8"/>
      <c r="EJ1225" s="8"/>
      <c r="EK1225" s="8"/>
      <c r="EL1225" s="8"/>
      <c r="EM1225" s="8"/>
      <c r="EN1225" s="8"/>
      <c r="EO1225" s="8"/>
      <c r="EP1225" s="8"/>
      <c r="EQ1225" s="8"/>
      <c r="ER1225" s="8"/>
      <c r="ES1225" s="8"/>
      <c r="ET1225" s="8"/>
      <c r="EU1225" s="8"/>
      <c r="EV1225" s="8"/>
      <c r="EW1225" s="8"/>
      <c r="EX1225" s="8"/>
      <c r="EY1225" s="8"/>
      <c r="EZ1225" s="8"/>
      <c r="FA1225" s="8"/>
      <c r="FB1225" s="8"/>
      <c r="FC1225" s="8"/>
      <c r="FD1225" s="8"/>
      <c r="FE1225" s="8"/>
      <c r="FF1225" s="8"/>
      <c r="FG1225" s="8"/>
      <c r="FH1225" s="8"/>
      <c r="FI1225" s="8"/>
      <c r="FJ1225" s="8"/>
    </row>
    <row r="1226" spans="1:166" x14ac:dyDescent="0.25">
      <c r="A1226" t="s">
        <v>151</v>
      </c>
      <c r="C1226" s="6">
        <v>40293</v>
      </c>
      <c r="D1226" s="5">
        <v>8</v>
      </c>
      <c r="E1226" t="s">
        <v>208</v>
      </c>
      <c r="F1226" t="s">
        <v>14</v>
      </c>
      <c r="G1226" s="5">
        <v>108</v>
      </c>
      <c r="H1226" t="s">
        <v>117</v>
      </c>
      <c r="I1226" s="7">
        <v>8.1</v>
      </c>
      <c r="J1226">
        <v>750</v>
      </c>
      <c r="K1226" s="5">
        <f t="shared" si="19"/>
        <v>164.6090534979424</v>
      </c>
      <c r="L1226" s="5"/>
      <c r="M1226" s="8"/>
      <c r="N1226" s="8"/>
      <c r="O1226" s="8"/>
      <c r="P1226" s="8"/>
      <c r="Q1226" s="5"/>
      <c r="R1226" s="5"/>
      <c r="S1226" s="5"/>
      <c r="T1226" s="5"/>
      <c r="U1226" s="5">
        <v>108</v>
      </c>
      <c r="V1226" s="5"/>
      <c r="W1226" s="5"/>
      <c r="X1226" s="8"/>
      <c r="Y1226" s="8"/>
      <c r="Z1226" s="8"/>
      <c r="AA1226" s="8"/>
      <c r="AB1226" s="8"/>
      <c r="AC1226" s="5"/>
      <c r="AD1226" s="8"/>
      <c r="AE1226" s="8"/>
      <c r="AF1226" s="8"/>
      <c r="AG1226" s="8"/>
      <c r="AH1226" s="8"/>
      <c r="AI1226" s="8"/>
      <c r="AJ1226" s="5"/>
      <c r="AK1226" s="8"/>
      <c r="AL1226" s="8"/>
      <c r="AM1226" s="8"/>
      <c r="AN1226" s="8"/>
      <c r="AO1226" s="8"/>
      <c r="AP1226" s="8"/>
      <c r="AQ1226" s="9"/>
      <c r="AR1226" s="8"/>
      <c r="AS1226" s="8"/>
      <c r="AT1226" s="8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8"/>
      <c r="BJ1226" s="5"/>
      <c r="BK1226" s="5"/>
      <c r="BL1226" s="5"/>
      <c r="BM1226" s="8"/>
      <c r="BN1226" s="8"/>
      <c r="BO1226" s="7"/>
      <c r="BP1226" s="5"/>
      <c r="BQ1226" s="5"/>
      <c r="BR1226" s="5"/>
      <c r="BS1226" s="5"/>
      <c r="BT1226" s="7"/>
      <c r="BU1226" s="7"/>
      <c r="BV1226" s="7"/>
      <c r="BW1226" s="7"/>
      <c r="BX1226" s="7"/>
      <c r="BY1226" s="7"/>
      <c r="BZ1226" s="7"/>
      <c r="CA1226" s="5"/>
      <c r="CB1226" s="5"/>
      <c r="CC1226" s="5"/>
      <c r="CD1226" s="5"/>
      <c r="CE1226" s="5"/>
      <c r="CF1226" s="5"/>
      <c r="CG1226" s="5"/>
      <c r="CH1226" s="5"/>
      <c r="CI1226" s="5"/>
      <c r="CJ1226" s="5"/>
      <c r="CK1226" s="8"/>
      <c r="CL1226" s="5"/>
      <c r="CM1226" s="5"/>
      <c r="CN1226" s="8"/>
      <c r="CO1226" s="5"/>
      <c r="CP1226" s="5"/>
      <c r="CQ1226" s="5"/>
      <c r="CR1226" s="8"/>
      <c r="CS1226" s="8"/>
      <c r="CT1226" s="8"/>
      <c r="CU1226" s="8"/>
      <c r="CV1226" s="8"/>
      <c r="CW1226" s="8"/>
      <c r="CX1226" s="8"/>
      <c r="CY1226" s="8"/>
      <c r="CZ1226" s="8"/>
      <c r="DA1226" s="8"/>
      <c r="DB1226" s="8"/>
      <c r="DC1226" s="8"/>
      <c r="DD1226" s="8"/>
      <c r="DE1226" s="8"/>
      <c r="DF1226" s="8"/>
      <c r="DG1226" s="8"/>
      <c r="DH1226" s="8"/>
      <c r="DI1226" s="8"/>
      <c r="DJ1226" s="8"/>
      <c r="DK1226" s="8"/>
      <c r="DL1226" s="8"/>
      <c r="DM1226" s="8"/>
      <c r="DN1226" s="8"/>
      <c r="DO1226" s="8"/>
      <c r="DP1226" s="8"/>
      <c r="DQ1226" s="8"/>
      <c r="DR1226" s="8"/>
      <c r="DS1226" s="8"/>
      <c r="DT1226" s="8"/>
      <c r="DU1226" s="8"/>
      <c r="DV1226" s="8"/>
      <c r="DW1226" s="8"/>
      <c r="DX1226" s="8"/>
      <c r="DY1226" s="8"/>
      <c r="DZ1226" s="8"/>
      <c r="EA1226" s="8"/>
      <c r="EB1226" s="8"/>
      <c r="EC1226" s="8"/>
      <c r="ED1226" s="8"/>
      <c r="EE1226" s="8"/>
      <c r="EF1226" s="8"/>
      <c r="EG1226" s="8"/>
      <c r="EH1226" s="8"/>
      <c r="EI1226" s="8"/>
      <c r="EJ1226" s="8"/>
      <c r="EK1226" s="8"/>
      <c r="EL1226" s="8"/>
      <c r="EM1226" s="8"/>
      <c r="EN1226" s="8"/>
      <c r="EO1226" s="8"/>
      <c r="EP1226" s="8"/>
      <c r="EQ1226" s="8"/>
      <c r="ER1226" s="8"/>
      <c r="ES1226" s="8"/>
      <c r="ET1226" s="8"/>
      <c r="EU1226" s="8"/>
      <c r="EV1226" s="8"/>
      <c r="EW1226" s="8"/>
      <c r="EX1226" s="8"/>
      <c r="EY1226" s="8"/>
      <c r="EZ1226" s="8"/>
      <c r="FA1226" s="8"/>
      <c r="FB1226" s="8"/>
      <c r="FC1226" s="8"/>
      <c r="FD1226" s="8"/>
      <c r="FE1226" s="8"/>
      <c r="FF1226" s="8"/>
      <c r="FG1226" s="8"/>
      <c r="FH1226" s="8"/>
      <c r="FI1226" s="8"/>
      <c r="FJ1226" s="8"/>
    </row>
    <row r="1227" spans="1:166" x14ac:dyDescent="0.25">
      <c r="A1227" t="s">
        <v>151</v>
      </c>
      <c r="C1227" s="6">
        <v>40302</v>
      </c>
      <c r="D1227" s="5"/>
      <c r="E1227" s="6"/>
      <c r="G1227" s="5">
        <v>117</v>
      </c>
      <c r="H1227" t="s">
        <v>117</v>
      </c>
      <c r="I1227" s="7">
        <v>8.1</v>
      </c>
      <c r="J1227">
        <v>750</v>
      </c>
      <c r="K1227" s="5">
        <f t="shared" si="19"/>
        <v>164.6090534979424</v>
      </c>
      <c r="L1227" s="5"/>
      <c r="M1227" s="8"/>
      <c r="N1227" s="8"/>
      <c r="O1227" s="8"/>
      <c r="P1227" s="8"/>
      <c r="Q1227" s="5"/>
      <c r="R1227" s="5"/>
      <c r="S1227" s="5"/>
      <c r="T1227" s="5"/>
      <c r="U1227" s="5"/>
      <c r="V1227" s="5"/>
      <c r="W1227" s="5"/>
      <c r="X1227" s="8"/>
      <c r="Y1227" s="8"/>
      <c r="Z1227" s="8"/>
      <c r="AA1227" s="8"/>
      <c r="AB1227" s="8"/>
      <c r="AC1227" s="5"/>
      <c r="AD1227" s="8"/>
      <c r="AE1227" s="8"/>
      <c r="AF1227" s="8"/>
      <c r="AG1227" s="8"/>
      <c r="AH1227" s="8"/>
      <c r="AI1227" s="8"/>
      <c r="AJ1227" s="5"/>
      <c r="AK1227" s="8"/>
      <c r="AL1227" s="8"/>
      <c r="AM1227" s="8"/>
      <c r="AN1227" s="8"/>
      <c r="AO1227" s="8"/>
      <c r="AP1227" s="8"/>
      <c r="AQ1227" s="9"/>
      <c r="AR1227" s="8"/>
      <c r="AS1227" s="8"/>
      <c r="AT1227" s="8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8"/>
      <c r="BJ1227" s="5"/>
      <c r="BK1227" s="5"/>
      <c r="BL1227" s="5"/>
      <c r="BM1227" s="8"/>
      <c r="BN1227" s="8"/>
      <c r="BO1227" s="7"/>
      <c r="BP1227" s="5"/>
      <c r="BQ1227" s="5"/>
      <c r="BR1227" s="5"/>
      <c r="BS1227" s="5"/>
      <c r="BT1227" s="7"/>
      <c r="BU1227" s="7"/>
      <c r="BV1227" s="7"/>
      <c r="BW1227" s="7"/>
      <c r="BX1227" s="7"/>
      <c r="BY1227" s="7"/>
      <c r="BZ1227" s="7"/>
      <c r="CA1227" s="5"/>
      <c r="CB1227" s="5"/>
      <c r="CC1227" s="5"/>
      <c r="CD1227" s="5"/>
      <c r="CE1227" s="5"/>
      <c r="CF1227" s="5"/>
      <c r="CG1227" s="5"/>
      <c r="CH1227" s="5"/>
      <c r="CI1227" s="5"/>
      <c r="CJ1227" s="5">
        <v>12.661540978243089</v>
      </c>
      <c r="CK1227" s="8">
        <v>5.0471974206349204</v>
      </c>
      <c r="CL1227" s="5"/>
      <c r="CM1227" s="5"/>
      <c r="CN1227" s="8"/>
      <c r="CO1227" s="5"/>
      <c r="CP1227" s="5"/>
      <c r="CQ1227" s="5"/>
      <c r="CR1227" s="8"/>
      <c r="CS1227" s="8"/>
      <c r="CT1227" s="8"/>
      <c r="CU1227" s="8"/>
      <c r="CV1227" s="8"/>
      <c r="CW1227" s="8"/>
      <c r="CX1227" s="8"/>
      <c r="CY1227" s="8"/>
      <c r="CZ1227" s="8"/>
      <c r="DA1227" s="8"/>
      <c r="DB1227" s="8"/>
      <c r="DC1227" s="8"/>
      <c r="DD1227" s="8"/>
      <c r="DE1227" s="8"/>
      <c r="DF1227" s="8"/>
      <c r="DG1227" s="8"/>
      <c r="DH1227" s="8"/>
      <c r="DI1227" s="8"/>
      <c r="DJ1227" s="8"/>
      <c r="DK1227" s="8"/>
      <c r="DL1227" s="8"/>
      <c r="DM1227" s="8"/>
      <c r="DN1227" s="8"/>
      <c r="DO1227" s="8"/>
      <c r="DP1227" s="8"/>
      <c r="DQ1227" s="8"/>
      <c r="DR1227" s="8"/>
      <c r="DS1227" s="8"/>
      <c r="DT1227" s="8"/>
      <c r="DU1227" s="8"/>
      <c r="DV1227" s="8"/>
      <c r="DW1227" s="8"/>
      <c r="DX1227" s="8"/>
      <c r="DY1227" s="8"/>
      <c r="DZ1227" s="8"/>
      <c r="EA1227" s="8"/>
      <c r="EB1227" s="8"/>
      <c r="EC1227" s="8"/>
      <c r="ED1227" s="8"/>
      <c r="EE1227" s="8"/>
      <c r="EF1227" s="8"/>
      <c r="EG1227" s="8"/>
      <c r="EH1227" s="8"/>
      <c r="EI1227" s="8"/>
      <c r="EJ1227" s="8"/>
      <c r="EK1227" s="8"/>
      <c r="EL1227" s="8"/>
      <c r="EM1227" s="8"/>
      <c r="EN1227" s="8"/>
      <c r="EO1227" s="8"/>
      <c r="EP1227" s="8"/>
      <c r="EQ1227" s="8"/>
      <c r="ER1227" s="8"/>
      <c r="ES1227" s="8"/>
      <c r="ET1227" s="8"/>
      <c r="EU1227" s="8"/>
      <c r="EV1227" s="8"/>
      <c r="EW1227" s="8"/>
      <c r="EX1227" s="8"/>
      <c r="EY1227" s="8"/>
      <c r="EZ1227" s="8"/>
      <c r="FA1227" s="8"/>
      <c r="FB1227" s="8"/>
      <c r="FC1227" s="8"/>
      <c r="FD1227" s="8"/>
      <c r="FE1227" s="8"/>
      <c r="FF1227" s="8"/>
      <c r="FG1227" s="8"/>
      <c r="FH1227" s="8"/>
      <c r="FI1227" s="8"/>
      <c r="FJ1227" s="8"/>
    </row>
    <row r="1228" spans="1:166" x14ac:dyDescent="0.25">
      <c r="A1228" t="s">
        <v>151</v>
      </c>
      <c r="C1228" s="6">
        <v>40308</v>
      </c>
      <c r="D1228" s="5"/>
      <c r="E1228" s="6"/>
      <c r="G1228" s="5">
        <v>123</v>
      </c>
      <c r="H1228" t="s">
        <v>117</v>
      </c>
      <c r="I1228" s="7">
        <v>8.1</v>
      </c>
      <c r="J1228">
        <v>750</v>
      </c>
      <c r="K1228" s="5">
        <f t="shared" si="19"/>
        <v>164.6090534979424</v>
      </c>
      <c r="L1228" s="5"/>
      <c r="M1228" s="8"/>
      <c r="N1228" s="8"/>
      <c r="O1228" s="8"/>
      <c r="P1228" s="8"/>
      <c r="Q1228" s="5"/>
      <c r="R1228" s="5"/>
      <c r="S1228" s="5"/>
      <c r="T1228" s="5"/>
      <c r="U1228" s="5"/>
      <c r="V1228" s="5"/>
      <c r="W1228" s="5"/>
      <c r="X1228" s="8"/>
      <c r="Y1228" s="8"/>
      <c r="Z1228" s="8"/>
      <c r="AA1228" s="8"/>
      <c r="AB1228" s="8"/>
      <c r="AC1228" s="5"/>
      <c r="AD1228" s="8"/>
      <c r="AE1228" s="8"/>
      <c r="AF1228" s="8"/>
      <c r="AG1228" s="8"/>
      <c r="AH1228" s="8"/>
      <c r="AI1228" s="8"/>
      <c r="AJ1228" s="5"/>
      <c r="AK1228" s="8"/>
      <c r="AL1228" s="8"/>
      <c r="AM1228" s="8"/>
      <c r="AN1228" s="8"/>
      <c r="AO1228" s="8"/>
      <c r="AP1228" s="8"/>
      <c r="AQ1228" s="9"/>
      <c r="AR1228" s="8"/>
      <c r="AS1228" s="8"/>
      <c r="AT1228" s="8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8"/>
      <c r="BJ1228" s="5"/>
      <c r="BK1228" s="5"/>
      <c r="BL1228" s="5"/>
      <c r="BM1228" s="8"/>
      <c r="BN1228" s="8"/>
      <c r="BO1228" s="7"/>
      <c r="BP1228" s="5"/>
      <c r="BQ1228" s="5"/>
      <c r="BR1228" s="5"/>
      <c r="BS1228" s="5"/>
      <c r="BT1228" s="7"/>
      <c r="BU1228" s="7"/>
      <c r="BV1228" s="7"/>
      <c r="BW1228" s="7"/>
      <c r="BX1228" s="7"/>
      <c r="BY1228" s="7"/>
      <c r="BZ1228" s="7"/>
      <c r="CA1228" s="5"/>
      <c r="CB1228" s="5"/>
      <c r="CC1228" s="5"/>
      <c r="CD1228" s="5"/>
      <c r="CE1228" s="5"/>
      <c r="CF1228" s="5"/>
      <c r="CG1228" s="5"/>
      <c r="CH1228" s="5"/>
      <c r="CI1228" s="5"/>
      <c r="CJ1228" s="5">
        <v>33.751022411254702</v>
      </c>
      <c r="CK1228" s="8">
        <v>4.5683745855321529</v>
      </c>
      <c r="CL1228" s="5"/>
      <c r="CM1228" s="5"/>
      <c r="CN1228" s="8"/>
      <c r="CO1228" s="5"/>
      <c r="CP1228" s="5"/>
      <c r="CQ1228" s="5"/>
      <c r="CR1228" s="8"/>
      <c r="CS1228" s="8"/>
      <c r="CT1228" s="8"/>
      <c r="CU1228" s="8"/>
      <c r="CV1228" s="8"/>
      <c r="CW1228" s="8"/>
      <c r="CX1228" s="8"/>
      <c r="CY1228" s="8"/>
      <c r="CZ1228" s="8"/>
      <c r="DA1228" s="8"/>
      <c r="DB1228" s="8"/>
      <c r="DC1228" s="8"/>
      <c r="DD1228" s="8"/>
      <c r="DE1228" s="8"/>
      <c r="DF1228" s="8"/>
      <c r="DG1228" s="8"/>
      <c r="DH1228" s="8"/>
      <c r="DI1228" s="8"/>
      <c r="DJ1228" s="8"/>
      <c r="DK1228" s="8"/>
      <c r="DL1228" s="8"/>
      <c r="DM1228" s="8"/>
      <c r="DN1228" s="8"/>
      <c r="DO1228" s="8"/>
      <c r="DP1228" s="8"/>
      <c r="DQ1228" s="8"/>
      <c r="DR1228" s="8"/>
      <c r="DS1228" s="8"/>
      <c r="DT1228" s="8"/>
      <c r="DU1228" s="8"/>
      <c r="DV1228" s="8"/>
      <c r="DW1228" s="8"/>
      <c r="DX1228" s="8"/>
      <c r="DY1228" s="8"/>
      <c r="DZ1228" s="8"/>
      <c r="EA1228" s="8"/>
      <c r="EB1228" s="8"/>
      <c r="EC1228" s="8"/>
      <c r="ED1228" s="8"/>
      <c r="EE1228" s="8"/>
      <c r="EF1228" s="8"/>
      <c r="EG1228" s="8"/>
      <c r="EH1228" s="8"/>
      <c r="EI1228" s="8"/>
      <c r="EJ1228" s="8"/>
      <c r="EK1228" s="8"/>
      <c r="EL1228" s="8"/>
      <c r="EM1228" s="8"/>
      <c r="EN1228" s="8"/>
      <c r="EO1228" s="8"/>
      <c r="EP1228" s="8"/>
      <c r="EQ1228" s="8"/>
      <c r="ER1228" s="8"/>
      <c r="ES1228" s="8"/>
      <c r="ET1228" s="8"/>
      <c r="EU1228" s="8"/>
      <c r="EV1228" s="8"/>
      <c r="EW1228" s="8"/>
      <c r="EX1228" s="8"/>
      <c r="EY1228" s="8"/>
      <c r="EZ1228" s="8"/>
      <c r="FA1228" s="8"/>
      <c r="FB1228" s="8"/>
      <c r="FC1228" s="8"/>
      <c r="FD1228" s="8"/>
      <c r="FE1228" s="8"/>
      <c r="FF1228" s="8"/>
      <c r="FG1228" s="8"/>
      <c r="FH1228" s="8"/>
      <c r="FI1228" s="8"/>
      <c r="FJ1228" s="8"/>
    </row>
    <row r="1229" spans="1:166" x14ac:dyDescent="0.25">
      <c r="A1229" t="s">
        <v>151</v>
      </c>
      <c r="C1229" s="6">
        <v>40315</v>
      </c>
      <c r="D1229" s="5"/>
      <c r="E1229" s="6"/>
      <c r="G1229" s="5">
        <v>130</v>
      </c>
      <c r="H1229" t="s">
        <v>117</v>
      </c>
      <c r="I1229" s="7">
        <v>8.1</v>
      </c>
      <c r="J1229">
        <v>750</v>
      </c>
      <c r="K1229" s="5">
        <f t="shared" si="19"/>
        <v>164.6090534979424</v>
      </c>
      <c r="L1229" s="5"/>
      <c r="M1229" s="8"/>
      <c r="N1229" s="8"/>
      <c r="O1229" s="8"/>
      <c r="P1229" s="8"/>
      <c r="Q1229" s="5"/>
      <c r="R1229" s="5"/>
      <c r="S1229" s="5"/>
      <c r="T1229" s="5"/>
      <c r="U1229" s="5"/>
      <c r="V1229" s="5"/>
      <c r="W1229" s="5"/>
      <c r="X1229" s="8"/>
      <c r="Y1229" s="8"/>
      <c r="Z1229" s="8"/>
      <c r="AA1229" s="8"/>
      <c r="AB1229" s="8"/>
      <c r="AC1229" s="5"/>
      <c r="AD1229" s="8"/>
      <c r="AE1229" s="8"/>
      <c r="AF1229" s="8"/>
      <c r="AG1229" s="8"/>
      <c r="AH1229" s="8"/>
      <c r="AI1229" s="8"/>
      <c r="AJ1229" s="5"/>
      <c r="AK1229" s="8"/>
      <c r="AL1229" s="8"/>
      <c r="AM1229" s="8"/>
      <c r="AN1229" s="8"/>
      <c r="AO1229" s="8"/>
      <c r="AP1229" s="8"/>
      <c r="AQ1229" s="9"/>
      <c r="AR1229" s="8"/>
      <c r="AS1229" s="8"/>
      <c r="AT1229" s="8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8"/>
      <c r="BJ1229" s="5"/>
      <c r="BK1229" s="5"/>
      <c r="BL1229" s="5"/>
      <c r="BM1229" s="8"/>
      <c r="BN1229" s="8"/>
      <c r="BO1229" s="7"/>
      <c r="BP1229" s="5"/>
      <c r="BQ1229" s="5"/>
      <c r="BR1229" s="5"/>
      <c r="BS1229" s="5"/>
      <c r="BT1229" s="7"/>
      <c r="BU1229" s="7"/>
      <c r="BV1229" s="7"/>
      <c r="BW1229" s="7"/>
      <c r="BX1229" s="7"/>
      <c r="BY1229" s="7"/>
      <c r="BZ1229" s="7"/>
      <c r="CA1229" s="5"/>
      <c r="CB1229" s="5"/>
      <c r="CC1229" s="5"/>
      <c r="CD1229" s="5"/>
      <c r="CE1229" s="5"/>
      <c r="CF1229" s="5"/>
      <c r="CG1229" s="5"/>
      <c r="CH1229" s="5"/>
      <c r="CI1229" s="5"/>
      <c r="CJ1229" s="5">
        <v>47.943726484541145</v>
      </c>
      <c r="CK1229" s="8">
        <v>4.7367628205128209</v>
      </c>
      <c r="CL1229" s="5"/>
      <c r="CM1229" s="5"/>
      <c r="CN1229" s="8"/>
      <c r="CO1229" s="5"/>
      <c r="CP1229" s="5"/>
      <c r="CQ1229" s="5"/>
      <c r="CR1229" s="8"/>
      <c r="CS1229" s="8"/>
      <c r="CT1229" s="8"/>
      <c r="CU1229" s="8"/>
      <c r="CV1229" s="8"/>
      <c r="CW1229" s="8"/>
      <c r="CX1229" s="8"/>
      <c r="CY1229" s="8"/>
      <c r="CZ1229" s="8"/>
      <c r="DA1229" s="8"/>
      <c r="DB1229" s="8"/>
      <c r="DC1229" s="8"/>
      <c r="DD1229" s="8"/>
      <c r="DE1229" s="8"/>
      <c r="DF1229" s="8"/>
      <c r="DG1229" s="8"/>
      <c r="DH1229" s="8"/>
      <c r="DI1229" s="8"/>
      <c r="DJ1229" s="8"/>
      <c r="DK1229" s="8"/>
      <c r="DL1229" s="8"/>
      <c r="DM1229" s="8"/>
      <c r="DN1229" s="8"/>
      <c r="DO1229" s="8"/>
      <c r="DP1229" s="8"/>
      <c r="DQ1229" s="8"/>
      <c r="DR1229" s="8"/>
      <c r="DS1229" s="8"/>
      <c r="DT1229" s="8"/>
      <c r="DU1229" s="8"/>
      <c r="DV1229" s="8"/>
      <c r="DW1229" s="8"/>
      <c r="DX1229" s="8"/>
      <c r="DY1229" s="8"/>
      <c r="DZ1229" s="8"/>
      <c r="EA1229" s="8"/>
      <c r="EB1229" s="8"/>
      <c r="EC1229" s="8"/>
      <c r="ED1229" s="8"/>
      <c r="EE1229" s="8"/>
      <c r="EF1229" s="8"/>
      <c r="EG1229" s="8"/>
      <c r="EH1229" s="8"/>
      <c r="EI1229" s="8"/>
      <c r="EJ1229" s="8"/>
      <c r="EK1229" s="8"/>
      <c r="EL1229" s="8"/>
      <c r="EM1229" s="8"/>
      <c r="EN1229" s="8"/>
      <c r="EO1229" s="8"/>
      <c r="EP1229" s="8"/>
      <c r="EQ1229" s="8"/>
      <c r="ER1229" s="8"/>
      <c r="ES1229" s="8"/>
      <c r="ET1229" s="8"/>
      <c r="EU1229" s="8"/>
      <c r="EV1229" s="8"/>
      <c r="EW1229" s="8"/>
      <c r="EX1229" s="8"/>
      <c r="EY1229" s="8"/>
      <c r="EZ1229" s="8"/>
      <c r="FA1229" s="8"/>
      <c r="FB1229" s="8"/>
      <c r="FC1229" s="8"/>
      <c r="FD1229" s="8"/>
      <c r="FE1229" s="8"/>
      <c r="FF1229" s="8"/>
      <c r="FG1229" s="8"/>
      <c r="FH1229" s="8"/>
      <c r="FI1229" s="8"/>
      <c r="FJ1229" s="8"/>
    </row>
    <row r="1230" spans="1:166" x14ac:dyDescent="0.25">
      <c r="A1230" t="s">
        <v>151</v>
      </c>
      <c r="C1230" s="6">
        <v>40322</v>
      </c>
      <c r="D1230" s="5">
        <v>9</v>
      </c>
      <c r="E1230" s="6" t="s">
        <v>207</v>
      </c>
      <c r="F1230" t="s">
        <v>15</v>
      </c>
      <c r="G1230" s="5">
        <v>137</v>
      </c>
      <c r="H1230" t="s">
        <v>117</v>
      </c>
      <c r="I1230" s="7">
        <v>8.1</v>
      </c>
      <c r="J1230">
        <v>750</v>
      </c>
      <c r="K1230" s="5">
        <f t="shared" si="19"/>
        <v>164.6090534979424</v>
      </c>
      <c r="L1230" s="5"/>
      <c r="M1230" s="8"/>
      <c r="N1230" s="8"/>
      <c r="O1230" s="8"/>
      <c r="P1230" s="8"/>
      <c r="Q1230" s="5"/>
      <c r="R1230" s="5"/>
      <c r="S1230" s="5"/>
      <c r="T1230" s="5"/>
      <c r="U1230" s="5"/>
      <c r="V1230" s="5">
        <v>137</v>
      </c>
      <c r="W1230" s="5"/>
      <c r="X1230" s="8"/>
      <c r="Y1230" s="8"/>
      <c r="Z1230" s="8"/>
      <c r="AA1230" s="8"/>
      <c r="AB1230" s="8"/>
      <c r="AC1230" s="5"/>
      <c r="AD1230" s="8"/>
      <c r="AE1230" s="8"/>
      <c r="AF1230" s="8"/>
      <c r="AG1230" s="8"/>
      <c r="AH1230" s="8"/>
      <c r="AI1230" s="8"/>
      <c r="AJ1230" s="5"/>
      <c r="AK1230" s="8"/>
      <c r="AL1230" s="8"/>
      <c r="AM1230" s="8"/>
      <c r="AN1230" s="8"/>
      <c r="AO1230" s="8"/>
      <c r="AP1230" s="8"/>
      <c r="AQ1230" s="9"/>
      <c r="AR1230" s="8"/>
      <c r="AS1230" s="8"/>
      <c r="AT1230" s="8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8"/>
      <c r="BJ1230" s="5"/>
      <c r="BK1230" s="5"/>
      <c r="BL1230" s="5"/>
      <c r="BM1230" s="8"/>
      <c r="BN1230" s="8"/>
      <c r="BO1230" s="7"/>
      <c r="BP1230" s="5"/>
      <c r="BQ1230" s="5"/>
      <c r="BR1230" s="5"/>
      <c r="BS1230" s="5"/>
      <c r="BT1230" s="7"/>
      <c r="BU1230" s="7"/>
      <c r="BV1230" s="7"/>
      <c r="BW1230" s="7"/>
      <c r="BX1230" s="7"/>
      <c r="BY1230" s="7"/>
      <c r="BZ1230" s="7"/>
      <c r="CA1230" s="5"/>
      <c r="CB1230" s="5"/>
      <c r="CC1230" s="5"/>
      <c r="CD1230" s="5"/>
      <c r="CE1230" s="5"/>
      <c r="CF1230" s="5"/>
      <c r="CG1230" s="5"/>
      <c r="CH1230" s="5"/>
      <c r="CI1230" s="5"/>
      <c r="CJ1230" s="5"/>
      <c r="CK1230" s="8"/>
      <c r="CL1230" s="5"/>
      <c r="CM1230" s="5"/>
      <c r="CN1230" s="8"/>
      <c r="CO1230" s="5"/>
      <c r="CP1230" s="5"/>
      <c r="CQ1230" s="5"/>
      <c r="CR1230" s="8"/>
      <c r="CS1230" s="8"/>
      <c r="CT1230" s="8"/>
      <c r="CU1230" s="8"/>
      <c r="CV1230" s="8"/>
      <c r="CW1230" s="8"/>
      <c r="CX1230" s="8"/>
      <c r="CY1230" s="8"/>
      <c r="CZ1230" s="8"/>
      <c r="DA1230" s="8"/>
      <c r="DB1230" s="8"/>
      <c r="DC1230" s="8"/>
      <c r="DD1230" s="8"/>
      <c r="DE1230" s="8"/>
      <c r="DF1230" s="8"/>
      <c r="DG1230" s="8"/>
      <c r="DH1230" s="8"/>
      <c r="DI1230" s="8"/>
      <c r="DJ1230" s="8"/>
      <c r="DK1230" s="8"/>
      <c r="DL1230" s="8"/>
      <c r="DM1230" s="8"/>
      <c r="DN1230" s="8"/>
      <c r="DO1230" s="8"/>
      <c r="DP1230" s="8"/>
      <c r="DQ1230" s="8"/>
      <c r="DR1230" s="8"/>
      <c r="DS1230" s="8"/>
      <c r="DT1230" s="8"/>
      <c r="DU1230" s="8"/>
      <c r="DV1230" s="8"/>
      <c r="DW1230" s="8"/>
      <c r="DX1230" s="8"/>
      <c r="DY1230" s="8"/>
      <c r="DZ1230" s="8"/>
      <c r="EA1230" s="8"/>
      <c r="EB1230" s="8"/>
      <c r="EC1230" s="8"/>
      <c r="ED1230" s="8"/>
      <c r="EE1230" s="8"/>
      <c r="EF1230" s="8"/>
      <c r="EG1230" s="8"/>
      <c r="EH1230" s="8"/>
      <c r="EI1230" s="8"/>
      <c r="EJ1230" s="8"/>
      <c r="EK1230" s="8"/>
      <c r="EL1230" s="8"/>
      <c r="EM1230" s="8"/>
      <c r="EN1230" s="8"/>
      <c r="EO1230" s="8"/>
      <c r="EP1230" s="8"/>
      <c r="EQ1230" s="8"/>
      <c r="ER1230" s="8"/>
      <c r="ES1230" s="8"/>
      <c r="ET1230" s="8"/>
      <c r="EU1230" s="8"/>
      <c r="EV1230" s="8"/>
      <c r="EW1230" s="8"/>
      <c r="EX1230" s="8"/>
      <c r="EY1230" s="8"/>
      <c r="EZ1230" s="8"/>
      <c r="FA1230" s="8"/>
      <c r="FB1230" s="8"/>
      <c r="FC1230" s="8"/>
      <c r="FD1230" s="8"/>
      <c r="FE1230" s="8"/>
      <c r="FF1230" s="8"/>
      <c r="FG1230" s="8"/>
      <c r="FH1230" s="8"/>
      <c r="FI1230" s="8"/>
      <c r="FJ1230" s="8"/>
    </row>
    <row r="1231" spans="1:166" x14ac:dyDescent="0.25">
      <c r="A1231" t="s">
        <v>151</v>
      </c>
      <c r="C1231" s="6">
        <v>40323</v>
      </c>
      <c r="D1231" s="5"/>
      <c r="E1231" s="6"/>
      <c r="G1231" s="5">
        <v>138</v>
      </c>
      <c r="H1231" t="s">
        <v>117</v>
      </c>
      <c r="I1231" s="7">
        <v>8.1</v>
      </c>
      <c r="J1231">
        <v>750</v>
      </c>
      <c r="K1231" s="5">
        <f t="shared" si="19"/>
        <v>164.6090534979424</v>
      </c>
      <c r="L1231" s="5"/>
      <c r="M1231" s="8"/>
      <c r="N1231" s="8"/>
      <c r="O1231" s="8"/>
      <c r="P1231" s="8"/>
      <c r="Q1231" s="5"/>
      <c r="R1231" s="5"/>
      <c r="S1231" s="5"/>
      <c r="T1231" s="5"/>
      <c r="U1231" s="5"/>
      <c r="V1231" s="5"/>
      <c r="W1231" s="5"/>
      <c r="X1231" s="8"/>
      <c r="Y1231" s="8"/>
      <c r="Z1231" s="8"/>
      <c r="AA1231" s="8"/>
      <c r="AB1231" s="8"/>
      <c r="AC1231" s="5"/>
      <c r="AD1231" s="8"/>
      <c r="AE1231" s="8"/>
      <c r="AF1231" s="8"/>
      <c r="AG1231" s="8"/>
      <c r="AH1231" s="8"/>
      <c r="AI1231" s="8"/>
      <c r="AJ1231" s="5"/>
      <c r="AK1231" s="8"/>
      <c r="AL1231" s="8"/>
      <c r="AM1231" s="8"/>
      <c r="AN1231" s="8"/>
      <c r="AO1231" s="8"/>
      <c r="AP1231" s="8"/>
      <c r="AQ1231" s="9"/>
      <c r="AR1231" s="8"/>
      <c r="AS1231" s="8"/>
      <c r="AT1231" s="8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8"/>
      <c r="BJ1231" s="5"/>
      <c r="BK1231" s="5"/>
      <c r="BL1231" s="5"/>
      <c r="BM1231" s="8"/>
      <c r="BN1231" s="8"/>
      <c r="BO1231" s="7"/>
      <c r="BP1231" s="5"/>
      <c r="BQ1231" s="5"/>
      <c r="BR1231" s="5"/>
      <c r="BS1231" s="5"/>
      <c r="BT1231" s="7"/>
      <c r="BU1231" s="7"/>
      <c r="BV1231" s="7"/>
      <c r="BW1231" s="7"/>
      <c r="BX1231" s="7"/>
      <c r="BY1231" s="7"/>
      <c r="BZ1231" s="7"/>
      <c r="CA1231" s="5"/>
      <c r="CB1231" s="5"/>
      <c r="CC1231" s="5"/>
      <c r="CD1231" s="5"/>
      <c r="CE1231" s="5"/>
      <c r="CF1231" s="5"/>
      <c r="CG1231" s="5"/>
      <c r="CH1231" s="5"/>
      <c r="CI1231" s="5"/>
      <c r="CJ1231" s="5">
        <v>61.269425813839362</v>
      </c>
      <c r="CK1231" s="8">
        <v>4.7110982726423902</v>
      </c>
      <c r="CL1231" s="5"/>
      <c r="CM1231" s="5"/>
      <c r="CN1231" s="8"/>
      <c r="CO1231" s="5"/>
      <c r="CP1231" s="5"/>
      <c r="CQ1231" s="5"/>
      <c r="CR1231" s="8"/>
      <c r="CS1231" s="8"/>
      <c r="CT1231" s="8"/>
      <c r="CU1231" s="8"/>
      <c r="CV1231" s="8"/>
      <c r="CW1231" s="8"/>
      <c r="CX1231" s="8"/>
      <c r="CY1231" s="8"/>
      <c r="CZ1231" s="8"/>
      <c r="DA1231" s="8"/>
      <c r="DB1231" s="8"/>
      <c r="DC1231" s="8"/>
      <c r="DD1231" s="8"/>
      <c r="DE1231" s="8"/>
      <c r="DF1231" s="8"/>
      <c r="DG1231" s="8"/>
      <c r="DH1231" s="8"/>
      <c r="DI1231" s="8"/>
      <c r="DJ1231" s="8"/>
      <c r="DK1231" s="8"/>
      <c r="DL1231" s="8"/>
      <c r="DM1231" s="8"/>
      <c r="DN1231" s="8"/>
      <c r="DO1231" s="8"/>
      <c r="DP1231" s="8"/>
      <c r="DQ1231" s="8"/>
      <c r="DR1231" s="8"/>
      <c r="DS1231" s="8"/>
      <c r="DT1231" s="8"/>
      <c r="DU1231" s="8"/>
      <c r="DV1231" s="8"/>
      <c r="DW1231" s="8"/>
      <c r="DX1231" s="8"/>
      <c r="DY1231" s="8"/>
      <c r="DZ1231" s="8"/>
      <c r="EA1231" s="8"/>
      <c r="EB1231" s="8"/>
      <c r="EC1231" s="8"/>
      <c r="ED1231" s="8"/>
      <c r="EE1231" s="8"/>
      <c r="EF1231" s="8"/>
      <c r="EG1231" s="8"/>
      <c r="EH1231" s="8"/>
      <c r="EI1231" s="8"/>
      <c r="EJ1231" s="8"/>
      <c r="EK1231" s="8"/>
      <c r="EL1231" s="8"/>
      <c r="EM1231" s="8"/>
      <c r="EN1231" s="8"/>
      <c r="EO1231" s="8"/>
      <c r="EP1231" s="8"/>
      <c r="EQ1231" s="8"/>
      <c r="ER1231" s="8"/>
      <c r="ES1231" s="8"/>
      <c r="ET1231" s="8"/>
      <c r="EU1231" s="8"/>
      <c r="EV1231" s="8"/>
      <c r="EW1231" s="8"/>
      <c r="EX1231" s="8"/>
      <c r="EY1231" s="8"/>
      <c r="EZ1231" s="8"/>
      <c r="FA1231" s="8"/>
      <c r="FB1231" s="8"/>
      <c r="FC1231" s="8"/>
      <c r="FD1231" s="8"/>
      <c r="FE1231" s="8"/>
      <c r="FF1231" s="8"/>
      <c r="FG1231" s="8"/>
      <c r="FH1231" s="8"/>
      <c r="FI1231" s="8"/>
      <c r="FJ1231" s="8"/>
    </row>
    <row r="1232" spans="1:166" x14ac:dyDescent="0.25">
      <c r="A1232" t="s">
        <v>151</v>
      </c>
      <c r="C1232" s="6">
        <v>40324</v>
      </c>
      <c r="D1232" s="5"/>
      <c r="E1232" s="6"/>
      <c r="F1232" s="14"/>
      <c r="G1232" s="5">
        <v>139</v>
      </c>
      <c r="H1232" t="s">
        <v>117</v>
      </c>
      <c r="I1232" s="7">
        <v>8.1</v>
      </c>
      <c r="J1232">
        <v>750</v>
      </c>
      <c r="K1232" s="5">
        <f t="shared" si="19"/>
        <v>164.6090534979424</v>
      </c>
      <c r="L1232" s="5"/>
      <c r="M1232" s="8"/>
      <c r="N1232" s="8"/>
      <c r="O1232" s="8"/>
      <c r="P1232" s="8"/>
      <c r="Q1232" s="5"/>
      <c r="R1232" s="5"/>
      <c r="S1232" s="5"/>
      <c r="T1232" s="5"/>
      <c r="U1232" s="5"/>
      <c r="V1232" s="5"/>
      <c r="W1232" s="5"/>
      <c r="X1232" s="8"/>
      <c r="Y1232" s="8"/>
      <c r="Z1232" s="8"/>
      <c r="AA1232" s="8"/>
      <c r="AB1232" s="8"/>
      <c r="AC1232" s="5">
        <v>475.59318075250195</v>
      </c>
      <c r="AD1232" s="8"/>
      <c r="AE1232" s="8"/>
      <c r="AF1232" s="8"/>
      <c r="AG1232" s="8"/>
      <c r="AH1232" s="8"/>
      <c r="AI1232" s="8"/>
      <c r="AJ1232" s="5">
        <v>178.80167094575904</v>
      </c>
      <c r="AK1232" s="8">
        <v>2.9622534477393661</v>
      </c>
      <c r="AL1232" s="8"/>
      <c r="AM1232" s="8"/>
      <c r="AN1232" s="8"/>
      <c r="AO1232" s="8"/>
      <c r="AP1232" s="8"/>
      <c r="AQ1232" s="9">
        <f>AK1232/AJ1232</f>
        <v>1.6567258192111581E-2</v>
      </c>
      <c r="AR1232" s="8"/>
      <c r="AS1232" s="8"/>
      <c r="AT1232" s="8"/>
      <c r="AU1232" s="5">
        <v>0</v>
      </c>
      <c r="AV1232" s="5"/>
      <c r="AW1232" s="5"/>
      <c r="AX1232" s="5"/>
      <c r="AY1232" s="5">
        <v>201.17192624646174</v>
      </c>
      <c r="AZ1232" s="5"/>
      <c r="BA1232" s="5"/>
      <c r="BB1232" s="5"/>
      <c r="BC1232" s="5"/>
      <c r="BD1232" s="5"/>
      <c r="BE1232" s="5"/>
      <c r="BF1232" s="5">
        <v>10.410148279918046</v>
      </c>
      <c r="BG1232" s="5">
        <v>373.19504471764355</v>
      </c>
      <c r="BH1232" s="5">
        <v>584.77711924402342</v>
      </c>
      <c r="BI1232" s="8"/>
      <c r="BJ1232" s="5"/>
      <c r="BK1232" s="5">
        <f>AC1232+AJ1232+BH1232</f>
        <v>1239.1719709422844</v>
      </c>
      <c r="BL1232" s="5"/>
      <c r="BM1232" s="8">
        <f>BH1232/BK1232</f>
        <v>0.47190957587537297</v>
      </c>
      <c r="BN1232" s="8"/>
      <c r="BO1232" s="7"/>
      <c r="BP1232" s="5"/>
      <c r="BQ1232" s="5"/>
      <c r="BR1232" s="5"/>
      <c r="BS1232" s="5"/>
      <c r="BT1232" s="7"/>
      <c r="BU1232" s="7"/>
      <c r="BV1232" s="7"/>
      <c r="BW1232" s="7"/>
      <c r="BX1232" s="8">
        <f>AC1232/BK1232</f>
        <v>0.38379917550172959</v>
      </c>
      <c r="BY1232" s="8">
        <f>AJ1232/BK1232</f>
        <v>0.14429124862289747</v>
      </c>
      <c r="BZ1232" s="8">
        <f>BH1232/BK1232</f>
        <v>0.47190957587537297</v>
      </c>
      <c r="CA1232" s="5">
        <v>117.74639723210754</v>
      </c>
      <c r="CB1232" s="5">
        <v>0</v>
      </c>
      <c r="CC1232" s="5">
        <v>39.845049412135111</v>
      </c>
      <c r="CD1232" s="5">
        <v>75.612803577195351</v>
      </c>
      <c r="CE1232" s="5"/>
      <c r="CF1232" s="5"/>
      <c r="CG1232" s="5"/>
      <c r="CH1232" s="5"/>
      <c r="CI1232" s="5">
        <v>2.2885442427770832</v>
      </c>
      <c r="CJ1232" s="5"/>
      <c r="CK1232" s="8"/>
      <c r="CL1232" s="5"/>
      <c r="CM1232" s="5"/>
      <c r="CN1232" s="8"/>
      <c r="CO1232" s="5"/>
      <c r="CP1232" s="5"/>
      <c r="CQ1232" s="5"/>
      <c r="CR1232" s="8"/>
      <c r="CS1232" s="8"/>
      <c r="CT1232" s="8"/>
      <c r="CU1232" s="8"/>
      <c r="CV1232" s="8"/>
      <c r="CW1232" s="8"/>
      <c r="CX1232" s="8"/>
      <c r="CY1232" s="8"/>
      <c r="CZ1232" s="8"/>
      <c r="DA1232" s="8"/>
      <c r="DB1232" s="8"/>
      <c r="DC1232" s="8"/>
      <c r="DD1232" s="8"/>
      <c r="DE1232" s="8"/>
      <c r="DF1232" s="8"/>
      <c r="DG1232" s="8"/>
      <c r="DH1232" s="8"/>
      <c r="DI1232" s="8"/>
      <c r="DJ1232" s="8"/>
      <c r="DK1232" s="8"/>
      <c r="DL1232" s="8"/>
      <c r="DM1232" s="8"/>
      <c r="DN1232" s="8"/>
      <c r="DO1232" s="8"/>
      <c r="DP1232" s="8"/>
      <c r="DQ1232" s="8"/>
      <c r="DR1232" s="8"/>
      <c r="DS1232" s="8"/>
      <c r="DT1232" s="8"/>
      <c r="DU1232" s="8"/>
      <c r="DV1232" s="8"/>
      <c r="DW1232" s="8"/>
      <c r="DX1232" s="8"/>
      <c r="DY1232" s="8"/>
      <c r="DZ1232" s="8"/>
      <c r="EA1232" s="8"/>
      <c r="EB1232" s="8"/>
      <c r="EC1232" s="8"/>
      <c r="ED1232" s="8"/>
      <c r="EE1232" s="8"/>
      <c r="EF1232" s="8"/>
      <c r="EG1232" s="8"/>
      <c r="EH1232" s="8"/>
      <c r="EI1232" s="8"/>
      <c r="EJ1232" s="8"/>
      <c r="EK1232" s="8"/>
      <c r="EL1232" s="8"/>
      <c r="EM1232" s="8"/>
      <c r="EN1232" s="8"/>
      <c r="EO1232" s="8"/>
      <c r="EP1232" s="8"/>
      <c r="EQ1232" s="8"/>
      <c r="ER1232" s="8"/>
      <c r="ES1232" s="8"/>
      <c r="ET1232" s="8"/>
      <c r="EU1232" s="8"/>
      <c r="EV1232" s="8"/>
      <c r="EW1232" s="8"/>
      <c r="EX1232" s="8"/>
      <c r="EY1232" s="8"/>
      <c r="EZ1232" s="8"/>
      <c r="FA1232" s="8"/>
      <c r="FB1232" s="8"/>
      <c r="FC1232" s="8"/>
      <c r="FD1232" s="8"/>
      <c r="FE1232" s="8"/>
      <c r="FF1232" s="8"/>
      <c r="FG1232" s="8"/>
      <c r="FH1232" s="8"/>
      <c r="FI1232" s="8"/>
      <c r="FJ1232" s="8"/>
    </row>
    <row r="1233" spans="1:166" x14ac:dyDescent="0.25">
      <c r="A1233" t="s">
        <v>151</v>
      </c>
      <c r="C1233" s="6">
        <v>40357</v>
      </c>
      <c r="D1233" s="5">
        <v>10</v>
      </c>
      <c r="E1233" s="6" t="s">
        <v>108</v>
      </c>
      <c r="F1233" t="s">
        <v>16</v>
      </c>
      <c r="G1233" s="5">
        <v>172</v>
      </c>
      <c r="H1233" t="s">
        <v>117</v>
      </c>
      <c r="I1233" s="7">
        <v>8.1</v>
      </c>
      <c r="J1233">
        <v>750</v>
      </c>
      <c r="K1233" s="5">
        <f t="shared" si="19"/>
        <v>164.6090534979424</v>
      </c>
      <c r="L1233" s="5"/>
      <c r="M1233" s="8"/>
      <c r="N1233" s="8"/>
      <c r="O1233" s="8"/>
      <c r="P1233" s="8"/>
      <c r="Q1233" s="5"/>
      <c r="R1233" s="5"/>
      <c r="S1233" s="5"/>
      <c r="T1233" s="5"/>
      <c r="U1233" s="5"/>
      <c r="V1233" s="5"/>
      <c r="W1233" s="5"/>
      <c r="X1233" s="8"/>
      <c r="Y1233" s="8"/>
      <c r="Z1233" s="8"/>
      <c r="AA1233" s="8"/>
      <c r="AB1233" s="8"/>
      <c r="AC1233" s="5"/>
      <c r="AD1233" s="8"/>
      <c r="AE1233" s="8"/>
      <c r="AF1233" s="8"/>
      <c r="AG1233" s="8"/>
      <c r="AH1233" s="8"/>
      <c r="AI1233" s="8"/>
      <c r="AJ1233" s="5"/>
      <c r="AK1233" s="8"/>
      <c r="AL1233" s="8"/>
      <c r="AM1233" s="8"/>
      <c r="AN1233" s="8"/>
      <c r="AO1233" s="8"/>
      <c r="AP1233" s="8"/>
      <c r="AQ1233" s="9"/>
      <c r="AR1233" s="8"/>
      <c r="AS1233" s="8"/>
      <c r="AT1233" s="8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5"/>
      <c r="BG1233" s="5">
        <v>517.0241111111111</v>
      </c>
      <c r="BH1233" s="5"/>
      <c r="BI1233" s="8"/>
      <c r="BJ1233" s="5"/>
      <c r="BK1233" s="5"/>
      <c r="BL1233" s="5"/>
      <c r="BM1233" s="8"/>
      <c r="BN1233" s="8"/>
      <c r="BO1233" s="7">
        <v>35.602571532776302</v>
      </c>
      <c r="BP1233" s="5">
        <v>184.07387900003414</v>
      </c>
      <c r="BQ1233" s="5"/>
      <c r="BR1233" s="5"/>
      <c r="BS1233" s="5"/>
      <c r="BT1233" s="7">
        <v>8.1089814537459972</v>
      </c>
      <c r="BU1233" s="7"/>
      <c r="BV1233" s="7"/>
      <c r="BW1233" s="7"/>
      <c r="BX1233" s="7"/>
      <c r="BY1233" s="7"/>
      <c r="BZ1233" s="7"/>
      <c r="CA1233" s="5"/>
      <c r="CB1233" s="5"/>
      <c r="CC1233" s="5"/>
      <c r="CD1233" s="5"/>
      <c r="CE1233" s="5"/>
      <c r="CF1233" s="5"/>
      <c r="CG1233" s="5"/>
      <c r="CH1233" s="5"/>
      <c r="CI1233" s="5"/>
      <c r="CJ1233" s="5">
        <v>100</v>
      </c>
      <c r="CK1233" s="8">
        <v>4.6618134372578508</v>
      </c>
      <c r="CL1233" s="5"/>
      <c r="CM1233" s="5"/>
      <c r="CN1233" s="8"/>
      <c r="CO1233" s="5"/>
      <c r="CP1233" s="5"/>
      <c r="CQ1233" s="5"/>
      <c r="CR1233" s="8"/>
      <c r="CS1233" s="8"/>
      <c r="CT1233" s="8"/>
      <c r="CU1233" s="8"/>
      <c r="CV1233" s="8"/>
      <c r="CW1233" s="8"/>
      <c r="CX1233" s="8"/>
      <c r="CY1233" s="8"/>
      <c r="CZ1233" s="8"/>
      <c r="DA1233" s="8"/>
      <c r="DB1233" s="8"/>
      <c r="DC1233" s="8"/>
      <c r="DD1233" s="8"/>
      <c r="DE1233" s="8"/>
      <c r="DF1233" s="8"/>
      <c r="DG1233" s="8"/>
      <c r="DH1233" s="8"/>
      <c r="DI1233" s="8"/>
      <c r="DJ1233" s="8"/>
      <c r="DK1233" s="8"/>
      <c r="DL1233" s="8"/>
      <c r="DM1233" s="8"/>
      <c r="DN1233" s="8"/>
      <c r="DO1233" s="8"/>
      <c r="DP1233" s="8"/>
      <c r="DQ1233" s="8"/>
      <c r="DR1233" s="8"/>
      <c r="DS1233" s="8"/>
      <c r="DT1233" s="8"/>
      <c r="DU1233" s="8"/>
      <c r="DV1233" s="8"/>
      <c r="DW1233" s="8"/>
      <c r="DX1233" s="8"/>
      <c r="DY1233" s="8"/>
      <c r="DZ1233" s="8"/>
      <c r="EA1233" s="8"/>
      <c r="EB1233" s="8"/>
      <c r="EC1233" s="8"/>
      <c r="ED1233" s="8"/>
      <c r="EE1233" s="8"/>
      <c r="EF1233" s="8"/>
      <c r="EG1233" s="8"/>
      <c r="EH1233" s="8"/>
      <c r="EI1233" s="8"/>
      <c r="EJ1233" s="8"/>
      <c r="EK1233" s="8"/>
      <c r="EL1233" s="8"/>
      <c r="EM1233" s="8"/>
      <c r="EN1233" s="8"/>
      <c r="EO1233" s="8"/>
      <c r="EP1233" s="8"/>
      <c r="EQ1233" s="8"/>
      <c r="ER1233" s="8"/>
      <c r="ES1233" s="8"/>
      <c r="ET1233" s="8"/>
      <c r="EU1233" s="8"/>
      <c r="EV1233" s="8"/>
      <c r="EW1233" s="8"/>
      <c r="EX1233" s="8"/>
      <c r="EY1233" s="8"/>
      <c r="EZ1233" s="8"/>
      <c r="FA1233" s="8"/>
      <c r="FB1233" s="8"/>
      <c r="FC1233" s="8"/>
      <c r="FD1233" s="8"/>
      <c r="FE1233" s="8"/>
      <c r="FF1233" s="8"/>
      <c r="FG1233" s="8"/>
      <c r="FH1233" s="8"/>
      <c r="FI1233" s="8"/>
      <c r="FJ1233" s="8"/>
    </row>
    <row r="1234" spans="1:166" x14ac:dyDescent="0.25">
      <c r="A1234" t="s">
        <v>159</v>
      </c>
      <c r="C1234" s="6">
        <v>40530</v>
      </c>
      <c r="D1234" s="5">
        <v>1</v>
      </c>
      <c r="E1234" s="6" t="s">
        <v>209</v>
      </c>
      <c r="F1234" t="s">
        <v>10</v>
      </c>
      <c r="G1234">
        <v>0</v>
      </c>
      <c r="H1234" t="s">
        <v>115</v>
      </c>
      <c r="I1234" s="7">
        <v>8</v>
      </c>
      <c r="J1234">
        <v>750</v>
      </c>
      <c r="K1234" s="5">
        <f t="shared" si="19"/>
        <v>166.66666666666666</v>
      </c>
      <c r="L1234" s="5"/>
      <c r="M1234" s="8"/>
      <c r="N1234" s="8"/>
      <c r="O1234" s="8"/>
      <c r="P1234" s="8"/>
      <c r="Q1234" s="5"/>
      <c r="R1234" s="5"/>
      <c r="S1234" s="5"/>
      <c r="T1234" s="5"/>
      <c r="U1234" s="5"/>
      <c r="V1234" s="5"/>
      <c r="W1234" s="5"/>
      <c r="X1234" s="8"/>
      <c r="Y1234" s="8"/>
      <c r="Z1234" s="8"/>
      <c r="AA1234" s="8"/>
      <c r="AB1234" s="8"/>
      <c r="AC1234" s="5"/>
      <c r="AD1234" s="8"/>
      <c r="AE1234" s="8"/>
      <c r="AF1234" s="8"/>
      <c r="AG1234" s="8"/>
      <c r="AH1234" s="8"/>
      <c r="AI1234" s="8"/>
      <c r="AJ1234" s="5"/>
      <c r="AK1234" s="8"/>
      <c r="AL1234" s="8"/>
      <c r="AM1234" s="8"/>
      <c r="AN1234" s="8"/>
      <c r="AO1234" s="8"/>
      <c r="AP1234" s="8"/>
      <c r="AQ1234" s="9"/>
      <c r="AR1234" s="8"/>
      <c r="AS1234" s="8"/>
      <c r="AT1234" s="8"/>
      <c r="AU1234" s="5">
        <v>0</v>
      </c>
      <c r="AV1234" s="5"/>
      <c r="AW1234" s="5"/>
      <c r="AX1234" s="5"/>
      <c r="AY1234" s="5">
        <v>0</v>
      </c>
      <c r="AZ1234" s="5"/>
      <c r="BA1234" s="5"/>
      <c r="BB1234" s="5"/>
      <c r="BC1234" s="5"/>
      <c r="BD1234" s="5"/>
      <c r="BE1234" s="5"/>
      <c r="BF1234" s="5">
        <v>0</v>
      </c>
      <c r="BG1234" s="5">
        <v>0</v>
      </c>
      <c r="BH1234" s="5"/>
      <c r="BI1234" s="8"/>
      <c r="BJ1234" s="5"/>
      <c r="BK1234" s="5"/>
      <c r="BL1234" s="5"/>
      <c r="BM1234" s="8"/>
      <c r="BN1234" s="8"/>
      <c r="BO1234" s="7"/>
      <c r="BP1234" s="5"/>
      <c r="BQ1234" s="5"/>
      <c r="BR1234" s="5"/>
      <c r="BS1234" s="5"/>
      <c r="BT1234" s="7"/>
      <c r="BU1234" s="7"/>
      <c r="BV1234" s="7"/>
      <c r="BW1234" s="7"/>
      <c r="BX1234" s="7"/>
      <c r="BY1234" s="7"/>
      <c r="BZ1234" s="7"/>
      <c r="CA1234" s="5">
        <v>0</v>
      </c>
      <c r="CB1234" s="5">
        <v>0</v>
      </c>
      <c r="CC1234" s="5">
        <v>0</v>
      </c>
      <c r="CD1234" s="5">
        <v>0</v>
      </c>
      <c r="CE1234" s="5"/>
      <c r="CF1234" s="5"/>
      <c r="CG1234" s="5"/>
      <c r="CH1234" s="5"/>
      <c r="CI1234" s="5">
        <v>0</v>
      </c>
      <c r="CJ1234" s="5"/>
      <c r="CK1234" s="8"/>
      <c r="CL1234" s="5"/>
      <c r="CM1234" s="5"/>
      <c r="CN1234" s="8"/>
      <c r="CO1234" s="5"/>
      <c r="CP1234" s="5"/>
      <c r="CQ1234" s="5"/>
      <c r="CR1234" s="8"/>
      <c r="CS1234" s="8"/>
      <c r="CT1234" s="8"/>
      <c r="CU1234" s="8"/>
      <c r="CV1234" s="8"/>
      <c r="CW1234" s="8"/>
      <c r="CX1234" s="8"/>
      <c r="CY1234" s="8"/>
      <c r="CZ1234" s="8"/>
      <c r="DA1234" s="8"/>
      <c r="DB1234" s="8"/>
      <c r="DC1234" s="8"/>
      <c r="DD1234" s="8"/>
      <c r="DE1234" s="8"/>
      <c r="DF1234" s="8"/>
      <c r="DG1234" s="8"/>
      <c r="DH1234" s="8"/>
      <c r="DI1234" s="8"/>
      <c r="DJ1234" s="8"/>
      <c r="DK1234" s="8"/>
      <c r="DL1234" s="8"/>
      <c r="DM1234" s="8"/>
      <c r="DN1234" s="8"/>
      <c r="DO1234" s="8"/>
      <c r="DP1234" s="8"/>
      <c r="DQ1234" s="8"/>
      <c r="DR1234" s="8"/>
      <c r="DS1234" s="8"/>
      <c r="DT1234" s="8"/>
      <c r="DU1234" s="8"/>
      <c r="DV1234" s="8"/>
      <c r="DW1234" s="8"/>
      <c r="DX1234" s="8"/>
      <c r="DY1234" s="8"/>
      <c r="DZ1234" s="8"/>
      <c r="EA1234" s="8"/>
      <c r="EB1234" s="8"/>
      <c r="EC1234" s="8"/>
      <c r="ED1234" s="8"/>
      <c r="EE1234" s="8"/>
      <c r="EF1234" s="8"/>
      <c r="EG1234" s="8"/>
      <c r="EH1234" s="8"/>
      <c r="EI1234" s="8"/>
      <c r="EJ1234" s="8"/>
      <c r="EK1234" s="8"/>
      <c r="EL1234" s="8"/>
      <c r="EM1234" s="8"/>
      <c r="EN1234" s="8"/>
      <c r="EO1234" s="8"/>
      <c r="EP1234" s="8"/>
      <c r="EQ1234" s="8"/>
      <c r="ER1234" s="8"/>
      <c r="ES1234" s="8"/>
      <c r="ET1234" s="8"/>
      <c r="EU1234" s="8"/>
      <c r="EV1234" s="8"/>
      <c r="EW1234" s="8"/>
      <c r="EX1234" s="8"/>
      <c r="EY1234" s="8"/>
      <c r="EZ1234" s="8"/>
      <c r="FA1234" s="8"/>
      <c r="FB1234" s="8"/>
      <c r="FC1234" s="8"/>
      <c r="FD1234" s="8"/>
      <c r="FE1234" s="8"/>
      <c r="FF1234" s="8"/>
      <c r="FG1234" s="8"/>
      <c r="FH1234" s="8"/>
      <c r="FI1234" s="8"/>
      <c r="FJ1234" s="8"/>
    </row>
    <row r="1235" spans="1:166" x14ac:dyDescent="0.25">
      <c r="A1235" t="s">
        <v>159</v>
      </c>
      <c r="C1235" s="6">
        <v>40556</v>
      </c>
      <c r="D1235" s="5">
        <v>4</v>
      </c>
      <c r="E1235" t="s">
        <v>210</v>
      </c>
      <c r="F1235" t="s">
        <v>12</v>
      </c>
      <c r="G1235">
        <v>26</v>
      </c>
      <c r="H1235" t="s">
        <v>115</v>
      </c>
      <c r="I1235" s="7">
        <v>8</v>
      </c>
      <c r="J1235">
        <v>750</v>
      </c>
      <c r="K1235" s="5">
        <f t="shared" si="19"/>
        <v>166.66666666666666</v>
      </c>
      <c r="L1235" s="5"/>
      <c r="M1235" s="8"/>
      <c r="N1235" s="8"/>
      <c r="O1235" s="8"/>
      <c r="P1235" s="8"/>
      <c r="Q1235" s="5"/>
      <c r="R1235" s="5">
        <v>26</v>
      </c>
      <c r="S1235" s="5"/>
      <c r="T1235" s="5"/>
      <c r="U1235" s="5"/>
      <c r="V1235" s="5"/>
      <c r="W1235" s="5"/>
      <c r="X1235" s="8"/>
      <c r="Y1235" s="8"/>
      <c r="Z1235" s="8"/>
      <c r="AA1235" s="8"/>
      <c r="AB1235" s="8"/>
      <c r="AC1235" s="5"/>
      <c r="AD1235" s="8"/>
      <c r="AE1235" s="8"/>
      <c r="AF1235" s="8"/>
      <c r="AG1235" s="8"/>
      <c r="AH1235" s="8"/>
      <c r="AI1235" s="8"/>
      <c r="AJ1235" s="5"/>
      <c r="AK1235" s="8">
        <v>0.16237499999999999</v>
      </c>
      <c r="AL1235" s="8"/>
      <c r="AM1235" s="8"/>
      <c r="AN1235" s="8"/>
      <c r="AO1235" s="8"/>
      <c r="AP1235" s="8"/>
      <c r="AQ1235" s="9"/>
      <c r="AR1235" s="8"/>
      <c r="AS1235" s="8"/>
      <c r="AT1235" s="8"/>
      <c r="AU1235" s="5">
        <v>0</v>
      </c>
      <c r="AV1235" s="5"/>
      <c r="AW1235" s="5"/>
      <c r="AX1235" s="5"/>
      <c r="AY1235" s="5">
        <v>0</v>
      </c>
      <c r="AZ1235" s="5"/>
      <c r="BA1235" s="5"/>
      <c r="BB1235" s="5"/>
      <c r="BC1235" s="5"/>
      <c r="BD1235" s="5"/>
      <c r="BE1235" s="5"/>
      <c r="BF1235" s="5">
        <v>0</v>
      </c>
      <c r="BG1235" s="5">
        <v>0</v>
      </c>
      <c r="BH1235" s="5"/>
      <c r="BI1235" s="8"/>
      <c r="BJ1235" s="5"/>
      <c r="BK1235" s="5"/>
      <c r="BL1235" s="5"/>
      <c r="BM1235" s="8"/>
      <c r="BN1235" s="8"/>
      <c r="BO1235" s="7"/>
      <c r="BP1235" s="5"/>
      <c r="BQ1235" s="5"/>
      <c r="BR1235" s="5"/>
      <c r="BS1235" s="5"/>
      <c r="BT1235" s="7"/>
      <c r="BU1235" s="7"/>
      <c r="BV1235" s="7"/>
      <c r="BW1235" s="7"/>
      <c r="BX1235" s="7"/>
      <c r="BY1235" s="7"/>
      <c r="BZ1235" s="7"/>
      <c r="CA1235" s="5">
        <v>0</v>
      </c>
      <c r="CB1235" s="5">
        <v>0</v>
      </c>
      <c r="CC1235" s="5">
        <v>0</v>
      </c>
      <c r="CD1235" s="5">
        <v>0</v>
      </c>
      <c r="CE1235" s="5"/>
      <c r="CF1235" s="5"/>
      <c r="CG1235" s="5"/>
      <c r="CH1235" s="5"/>
      <c r="CI1235" s="5">
        <v>0</v>
      </c>
      <c r="CJ1235" s="5"/>
      <c r="CK1235" s="8"/>
      <c r="CL1235" s="5"/>
      <c r="CM1235" s="5"/>
      <c r="CN1235" s="8"/>
      <c r="CO1235" s="5"/>
      <c r="CP1235" s="5"/>
      <c r="CQ1235" s="5"/>
      <c r="CR1235" s="8"/>
      <c r="CS1235" s="8"/>
      <c r="CT1235" s="8"/>
      <c r="CU1235" s="8"/>
      <c r="CV1235" s="8"/>
      <c r="CW1235" s="8"/>
      <c r="CX1235" s="8"/>
      <c r="CY1235" s="8"/>
      <c r="CZ1235" s="8"/>
      <c r="DA1235" s="8"/>
      <c r="DB1235" s="8"/>
      <c r="DC1235" s="8"/>
      <c r="DD1235" s="8"/>
      <c r="DE1235" s="8"/>
      <c r="DF1235" s="8"/>
      <c r="DG1235" s="8"/>
      <c r="DH1235" s="8"/>
      <c r="DI1235" s="8"/>
      <c r="DJ1235" s="8"/>
      <c r="DK1235" s="8"/>
      <c r="DL1235" s="8"/>
      <c r="DM1235" s="8"/>
      <c r="DN1235" s="8"/>
      <c r="DO1235" s="8"/>
      <c r="DP1235" s="8"/>
      <c r="DQ1235" s="8"/>
      <c r="DR1235" s="8"/>
      <c r="DS1235" s="8"/>
      <c r="DT1235" s="8"/>
      <c r="DU1235" s="8"/>
      <c r="DV1235" s="8"/>
      <c r="DW1235" s="8"/>
      <c r="DX1235" s="8"/>
      <c r="DY1235" s="8"/>
      <c r="DZ1235" s="8"/>
      <c r="EA1235" s="8"/>
      <c r="EB1235" s="8"/>
      <c r="EC1235" s="8"/>
      <c r="ED1235" s="8"/>
      <c r="EE1235" s="8"/>
      <c r="EF1235" s="8"/>
      <c r="EG1235" s="8"/>
      <c r="EH1235" s="8"/>
      <c r="EI1235" s="8"/>
      <c r="EJ1235" s="8"/>
      <c r="EK1235" s="8"/>
      <c r="EL1235" s="8"/>
      <c r="EM1235" s="8"/>
      <c r="EN1235" s="8"/>
      <c r="EO1235" s="8"/>
      <c r="EP1235" s="8"/>
      <c r="EQ1235" s="8"/>
      <c r="ER1235" s="8"/>
      <c r="ES1235" s="8"/>
      <c r="ET1235" s="8"/>
      <c r="EU1235" s="8"/>
      <c r="EV1235" s="8"/>
      <c r="EW1235" s="8"/>
      <c r="EX1235" s="8"/>
      <c r="EY1235" s="8"/>
      <c r="EZ1235" s="8"/>
      <c r="FA1235" s="8"/>
      <c r="FB1235" s="8"/>
      <c r="FC1235" s="8"/>
      <c r="FD1235" s="8"/>
      <c r="FE1235" s="8"/>
      <c r="FF1235" s="8"/>
      <c r="FG1235" s="8"/>
      <c r="FH1235" s="8"/>
      <c r="FI1235" s="8"/>
      <c r="FJ1235" s="8"/>
    </row>
    <row r="1236" spans="1:166" x14ac:dyDescent="0.25">
      <c r="A1236" t="s">
        <v>159</v>
      </c>
      <c r="C1236" s="6">
        <v>40561</v>
      </c>
      <c r="D1236" s="5"/>
      <c r="E1236" s="6"/>
      <c r="G1236">
        <v>31</v>
      </c>
      <c r="H1236" t="s">
        <v>115</v>
      </c>
      <c r="I1236" s="7">
        <v>8</v>
      </c>
      <c r="J1236">
        <v>750</v>
      </c>
      <c r="K1236" s="5">
        <f t="shared" si="19"/>
        <v>166.66666666666666</v>
      </c>
      <c r="L1236" s="5"/>
      <c r="M1236" s="8"/>
      <c r="N1236" s="7">
        <v>6.8</v>
      </c>
      <c r="O1236" s="7"/>
      <c r="P1236" s="7"/>
      <c r="Q1236" s="5"/>
      <c r="R1236" s="5"/>
      <c r="S1236" s="5"/>
      <c r="T1236" s="5"/>
      <c r="U1236" s="5"/>
      <c r="V1236" s="5"/>
      <c r="W1236" s="5"/>
      <c r="X1236" s="8"/>
      <c r="Y1236" s="8"/>
      <c r="Z1236" s="8"/>
      <c r="AA1236" s="8"/>
      <c r="AB1236" s="8"/>
      <c r="AC1236" s="5"/>
      <c r="AD1236" s="8"/>
      <c r="AE1236" s="8"/>
      <c r="AF1236" s="8"/>
      <c r="AG1236" s="8"/>
      <c r="AH1236" s="8"/>
      <c r="AI1236" s="8"/>
      <c r="AJ1236" s="5"/>
      <c r="AK1236" s="8"/>
      <c r="AL1236" s="8"/>
      <c r="AM1236" s="8"/>
      <c r="AN1236" s="8"/>
      <c r="AO1236" s="8"/>
      <c r="AP1236" s="8"/>
      <c r="AQ1236" s="9"/>
      <c r="AR1236" s="8"/>
      <c r="AS1236" s="8"/>
      <c r="AT1236" s="8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8"/>
      <c r="BJ1236" s="5"/>
      <c r="BK1236" s="5"/>
      <c r="BL1236" s="5"/>
      <c r="BM1236" s="8"/>
      <c r="BN1236" s="8"/>
      <c r="BO1236" s="7"/>
      <c r="BP1236" s="5"/>
      <c r="BQ1236" s="5"/>
      <c r="BR1236" s="5"/>
      <c r="BS1236" s="5"/>
      <c r="BT1236" s="7"/>
      <c r="BU1236" s="7"/>
      <c r="BV1236" s="7"/>
      <c r="BW1236" s="7"/>
      <c r="BX1236" s="7"/>
      <c r="BY1236" s="7"/>
      <c r="BZ1236" s="7"/>
      <c r="CA1236" s="5"/>
      <c r="CB1236" s="5"/>
      <c r="CC1236" s="5"/>
      <c r="CD1236" s="5"/>
      <c r="CE1236" s="5"/>
      <c r="CF1236" s="5"/>
      <c r="CG1236" s="5"/>
      <c r="CH1236" s="5"/>
      <c r="CI1236" s="5"/>
      <c r="CJ1236" s="5"/>
      <c r="CK1236" s="8"/>
      <c r="CL1236" s="5"/>
      <c r="CM1236" s="5"/>
      <c r="CN1236" s="8"/>
      <c r="CO1236" s="5"/>
      <c r="CP1236" s="5"/>
      <c r="CQ1236" s="5"/>
      <c r="CR1236" s="8"/>
      <c r="CS1236" s="8"/>
      <c r="CT1236" s="8"/>
      <c r="CU1236" s="8"/>
      <c r="CV1236" s="8"/>
      <c r="CW1236" s="8"/>
      <c r="CX1236" s="8"/>
      <c r="CY1236" s="8"/>
      <c r="CZ1236" s="8"/>
      <c r="DA1236" s="8"/>
      <c r="DB1236" s="8"/>
      <c r="DC1236" s="8"/>
      <c r="DD1236" s="8"/>
      <c r="DE1236" s="8"/>
      <c r="DF1236" s="8"/>
      <c r="DG1236" s="8"/>
      <c r="DH1236" s="8"/>
      <c r="DI1236" s="8"/>
      <c r="DJ1236" s="8"/>
      <c r="DK1236" s="8"/>
      <c r="DL1236" s="8"/>
      <c r="DM1236" s="8"/>
      <c r="DN1236" s="8"/>
      <c r="DO1236" s="8"/>
      <c r="DP1236" s="8"/>
      <c r="DQ1236" s="8"/>
      <c r="DR1236" s="8"/>
      <c r="DS1236" s="8"/>
      <c r="DT1236" s="8"/>
      <c r="DU1236" s="8"/>
      <c r="DV1236" s="8"/>
      <c r="DW1236" s="8"/>
      <c r="DX1236" s="8"/>
      <c r="DY1236" s="8"/>
      <c r="DZ1236" s="8"/>
      <c r="EA1236" s="8"/>
      <c r="EB1236" s="8"/>
      <c r="EC1236" s="8"/>
      <c r="ED1236" s="8"/>
      <c r="EE1236" s="8"/>
      <c r="EF1236" s="8"/>
      <c r="EG1236" s="8"/>
      <c r="EH1236" s="8"/>
      <c r="EI1236" s="8"/>
      <c r="EJ1236" s="8"/>
      <c r="EK1236" s="8"/>
      <c r="EL1236" s="8"/>
      <c r="EM1236" s="8"/>
      <c r="EN1236" s="8"/>
      <c r="EO1236" s="8"/>
      <c r="EP1236" s="8"/>
      <c r="EQ1236" s="8"/>
      <c r="ER1236" s="8"/>
      <c r="ES1236" s="8"/>
      <c r="ET1236" s="8"/>
      <c r="EU1236" s="8"/>
      <c r="EV1236" s="8"/>
      <c r="EW1236" s="8"/>
      <c r="EX1236" s="8"/>
      <c r="EY1236" s="8"/>
      <c r="EZ1236" s="8"/>
      <c r="FA1236" s="8"/>
      <c r="FB1236" s="8"/>
      <c r="FC1236" s="8"/>
      <c r="FD1236" s="8"/>
      <c r="FE1236" s="8"/>
      <c r="FF1236" s="8"/>
      <c r="FG1236" s="8"/>
      <c r="FH1236" s="8"/>
      <c r="FI1236" s="8"/>
      <c r="FJ1236" s="8"/>
    </row>
    <row r="1237" spans="1:166" x14ac:dyDescent="0.25">
      <c r="A1237" t="s">
        <v>159</v>
      </c>
      <c r="C1237" s="6">
        <v>40568</v>
      </c>
      <c r="D1237" s="5"/>
      <c r="E1237" s="6"/>
      <c r="G1237">
        <v>38</v>
      </c>
      <c r="H1237" t="s">
        <v>115</v>
      </c>
      <c r="I1237" s="7">
        <v>8</v>
      </c>
      <c r="J1237">
        <v>750</v>
      </c>
      <c r="K1237" s="5">
        <f t="shared" si="19"/>
        <v>166.66666666666666</v>
      </c>
      <c r="L1237" s="5"/>
      <c r="M1237" s="8"/>
      <c r="N1237" s="7">
        <v>10.15</v>
      </c>
      <c r="O1237" s="7"/>
      <c r="P1237" s="7"/>
      <c r="Q1237" s="5"/>
      <c r="R1237" s="5"/>
      <c r="S1237" s="5"/>
      <c r="T1237" s="5"/>
      <c r="U1237" s="5"/>
      <c r="V1237" s="5"/>
      <c r="W1237" s="5"/>
      <c r="X1237" s="8"/>
      <c r="Y1237" s="8"/>
      <c r="Z1237" s="8"/>
      <c r="AA1237" s="8"/>
      <c r="AB1237" s="8"/>
      <c r="AC1237" s="5"/>
      <c r="AD1237" s="8"/>
      <c r="AE1237" s="8"/>
      <c r="AF1237" s="8"/>
      <c r="AG1237" s="8"/>
      <c r="AH1237" s="8"/>
      <c r="AI1237" s="8"/>
      <c r="AJ1237" s="5"/>
      <c r="AK1237" s="8"/>
      <c r="AL1237" s="8"/>
      <c r="AM1237" s="8"/>
      <c r="AN1237" s="8"/>
      <c r="AO1237" s="8"/>
      <c r="AP1237" s="8"/>
      <c r="AQ1237" s="9"/>
      <c r="AR1237" s="8"/>
      <c r="AS1237" s="8"/>
      <c r="AT1237" s="8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8"/>
      <c r="BJ1237" s="5"/>
      <c r="BK1237" s="5"/>
      <c r="BL1237" s="5"/>
      <c r="BM1237" s="8"/>
      <c r="BN1237" s="8"/>
      <c r="BO1237" s="7"/>
      <c r="BP1237" s="5"/>
      <c r="BQ1237" s="5"/>
      <c r="BR1237" s="5"/>
      <c r="BS1237" s="5"/>
      <c r="BT1237" s="7"/>
      <c r="BU1237" s="7"/>
      <c r="BV1237" s="7"/>
      <c r="BW1237" s="7"/>
      <c r="BX1237" s="7"/>
      <c r="BY1237" s="7"/>
      <c r="BZ1237" s="7"/>
      <c r="CA1237" s="5"/>
      <c r="CB1237" s="5"/>
      <c r="CC1237" s="5"/>
      <c r="CD1237" s="5"/>
      <c r="CE1237" s="5"/>
      <c r="CF1237" s="5"/>
      <c r="CG1237" s="5"/>
      <c r="CH1237" s="5"/>
      <c r="CI1237" s="5"/>
      <c r="CJ1237" s="5"/>
      <c r="CK1237" s="8"/>
      <c r="CL1237" s="5"/>
      <c r="CM1237" s="5"/>
      <c r="CN1237" s="8"/>
      <c r="CO1237" s="5"/>
      <c r="CP1237" s="5"/>
      <c r="CQ1237" s="5"/>
      <c r="CR1237" s="8"/>
      <c r="CS1237" s="8"/>
      <c r="CT1237" s="8"/>
      <c r="CU1237" s="8"/>
      <c r="CV1237" s="8"/>
      <c r="CW1237" s="8"/>
      <c r="CX1237" s="8"/>
      <c r="CY1237" s="8"/>
      <c r="CZ1237" s="8"/>
      <c r="DA1237" s="8"/>
      <c r="DB1237" s="8"/>
      <c r="DC1237" s="8"/>
      <c r="DD1237" s="8"/>
      <c r="DE1237" s="8"/>
      <c r="DF1237" s="8"/>
      <c r="DG1237" s="8"/>
      <c r="DH1237" s="8"/>
      <c r="DI1237" s="8"/>
      <c r="DJ1237" s="8"/>
      <c r="DK1237" s="8"/>
      <c r="DL1237" s="8"/>
      <c r="DM1237" s="8"/>
      <c r="DN1237" s="8"/>
      <c r="DO1237" s="8"/>
      <c r="DP1237" s="8"/>
      <c r="DQ1237" s="8"/>
      <c r="DR1237" s="8"/>
      <c r="DS1237" s="8"/>
      <c r="DT1237" s="8"/>
      <c r="DU1237" s="8"/>
      <c r="DV1237" s="8"/>
      <c r="DW1237" s="8"/>
      <c r="DX1237" s="8"/>
      <c r="DY1237" s="8"/>
      <c r="DZ1237" s="8"/>
      <c r="EA1237" s="8"/>
      <c r="EB1237" s="8"/>
      <c r="EC1237" s="8"/>
      <c r="ED1237" s="8"/>
      <c r="EE1237" s="8"/>
      <c r="EF1237" s="8"/>
      <c r="EG1237" s="8"/>
      <c r="EH1237" s="8"/>
      <c r="EI1237" s="8"/>
      <c r="EJ1237" s="8"/>
      <c r="EK1237" s="8"/>
      <c r="EL1237" s="8"/>
      <c r="EM1237" s="8"/>
      <c r="EN1237" s="8"/>
      <c r="EO1237" s="8"/>
      <c r="EP1237" s="8"/>
      <c r="EQ1237" s="8"/>
      <c r="ER1237" s="8"/>
      <c r="ES1237" s="8"/>
      <c r="ET1237" s="8"/>
      <c r="EU1237" s="8"/>
      <c r="EV1237" s="8"/>
      <c r="EW1237" s="8"/>
      <c r="EX1237" s="8"/>
      <c r="EY1237" s="8"/>
      <c r="EZ1237" s="8"/>
      <c r="FA1237" s="8"/>
      <c r="FB1237" s="8"/>
      <c r="FC1237" s="8"/>
      <c r="FD1237" s="8"/>
      <c r="FE1237" s="8"/>
      <c r="FF1237" s="8"/>
      <c r="FG1237" s="8"/>
      <c r="FH1237" s="8"/>
      <c r="FI1237" s="8"/>
      <c r="FJ1237" s="8"/>
    </row>
    <row r="1238" spans="1:166" x14ac:dyDescent="0.25">
      <c r="A1238" t="s">
        <v>159</v>
      </c>
      <c r="C1238" s="6">
        <v>40571</v>
      </c>
      <c r="D1238" s="5"/>
      <c r="E1238" s="6"/>
      <c r="G1238">
        <v>41</v>
      </c>
      <c r="H1238" t="s">
        <v>115</v>
      </c>
      <c r="I1238" s="7">
        <v>8</v>
      </c>
      <c r="J1238">
        <v>750</v>
      </c>
      <c r="K1238" s="5">
        <f t="shared" si="19"/>
        <v>166.66666666666666</v>
      </c>
      <c r="L1238" s="5"/>
      <c r="M1238" s="8"/>
      <c r="N1238" s="8"/>
      <c r="O1238" s="8"/>
      <c r="P1238" s="8"/>
      <c r="Q1238" s="5"/>
      <c r="R1238" s="5"/>
      <c r="S1238" s="5"/>
      <c r="T1238" s="5"/>
      <c r="U1238" s="5"/>
      <c r="V1238" s="5"/>
      <c r="W1238" s="5"/>
      <c r="X1238" s="8"/>
      <c r="Y1238" s="8"/>
      <c r="Z1238" s="8"/>
      <c r="AA1238" s="8"/>
      <c r="AB1238" s="8"/>
      <c r="AC1238" s="5">
        <v>65.399198249883597</v>
      </c>
      <c r="AD1238" s="8"/>
      <c r="AE1238" s="8"/>
      <c r="AF1238" s="8"/>
      <c r="AG1238" s="8"/>
      <c r="AH1238" s="8"/>
      <c r="AI1238" s="8"/>
      <c r="AJ1238" s="5">
        <v>87.475237782851579</v>
      </c>
      <c r="AK1238" s="8">
        <v>0.97672456974445154</v>
      </c>
      <c r="AL1238" s="8"/>
      <c r="AM1238" s="8"/>
      <c r="AN1238" s="8"/>
      <c r="AO1238" s="8"/>
      <c r="AP1238" s="8"/>
      <c r="AQ1238" s="9">
        <f>AK1238/AJ1238</f>
        <v>1.1165726375835312E-2</v>
      </c>
      <c r="AR1238" s="8"/>
      <c r="AS1238" s="8"/>
      <c r="AT1238" s="8"/>
      <c r="AU1238" s="5">
        <v>3.7114268051040833</v>
      </c>
      <c r="AV1238" s="5"/>
      <c r="AW1238" s="5"/>
      <c r="AX1238" s="5"/>
      <c r="AY1238" s="5">
        <v>0</v>
      </c>
      <c r="AZ1238" s="5"/>
      <c r="BA1238" s="5"/>
      <c r="BB1238" s="5"/>
      <c r="BC1238" s="5"/>
      <c r="BD1238" s="5"/>
      <c r="BE1238" s="5"/>
      <c r="BF1238" s="5">
        <v>0</v>
      </c>
      <c r="BG1238" s="5">
        <v>0</v>
      </c>
      <c r="BH1238" s="5"/>
      <c r="BI1238" s="8"/>
      <c r="BJ1238" s="5"/>
      <c r="BK1238" s="5">
        <f>AC1238+AJ1238+BH1238</f>
        <v>152.87443603273516</v>
      </c>
      <c r="BL1238" s="5"/>
      <c r="BM1238" s="8">
        <f>BH1238/BK1238</f>
        <v>0</v>
      </c>
      <c r="BN1238" s="8"/>
      <c r="BO1238" s="7"/>
      <c r="BP1238" s="5"/>
      <c r="BQ1238" s="5"/>
      <c r="BR1238" s="5"/>
      <c r="BS1238" s="5"/>
      <c r="BT1238" s="7"/>
      <c r="BU1238" s="7"/>
      <c r="BV1238" s="7"/>
      <c r="BW1238" s="7"/>
      <c r="BX1238" s="8">
        <f>AC1238/BK1238</f>
        <v>0.427796824289704</v>
      </c>
      <c r="BY1238" s="8">
        <f>AJ1238/BK1238</f>
        <v>0.57220317571029611</v>
      </c>
      <c r="BZ1238" s="8">
        <f>BH1238/BK1238</f>
        <v>0</v>
      </c>
      <c r="CA1238" s="5">
        <v>17.357263889450678</v>
      </c>
      <c r="CB1238" s="5">
        <v>17.357263889450678</v>
      </c>
      <c r="CC1238" s="5">
        <v>0</v>
      </c>
      <c r="CD1238" s="5">
        <v>0</v>
      </c>
      <c r="CE1238" s="5"/>
      <c r="CF1238" s="5"/>
      <c r="CG1238" s="5"/>
      <c r="CH1238" s="5"/>
      <c r="CI1238" s="5">
        <v>0</v>
      </c>
      <c r="CJ1238" s="5"/>
      <c r="CK1238" s="8"/>
      <c r="CL1238" s="5"/>
      <c r="CM1238" s="5"/>
      <c r="CN1238" s="8"/>
      <c r="CO1238" s="5"/>
      <c r="CP1238" s="5"/>
      <c r="CQ1238" s="5"/>
      <c r="CR1238" s="8"/>
      <c r="CS1238" s="8"/>
      <c r="CT1238" s="8"/>
      <c r="CU1238" s="8"/>
      <c r="CV1238" s="8"/>
      <c r="CW1238" s="8"/>
      <c r="CX1238" s="8"/>
      <c r="CY1238" s="8"/>
      <c r="CZ1238" s="8"/>
      <c r="DA1238" s="8"/>
      <c r="DB1238" s="8"/>
      <c r="DC1238" s="8"/>
      <c r="DD1238" s="8"/>
      <c r="DE1238" s="8"/>
      <c r="DF1238" s="8"/>
      <c r="DG1238" s="8"/>
      <c r="DH1238" s="8"/>
      <c r="DI1238" s="8"/>
      <c r="DJ1238" s="8"/>
      <c r="DK1238" s="8"/>
      <c r="DL1238" s="8"/>
      <c r="DM1238" s="8"/>
      <c r="DN1238" s="8"/>
      <c r="DO1238" s="8"/>
      <c r="DP1238" s="8"/>
      <c r="DQ1238" s="8"/>
      <c r="DR1238" s="8"/>
      <c r="DS1238" s="8"/>
      <c r="DT1238" s="8"/>
      <c r="DU1238" s="8"/>
      <c r="DV1238" s="8"/>
      <c r="DW1238" s="8"/>
      <c r="DX1238" s="8"/>
      <c r="DY1238" s="8"/>
      <c r="DZ1238" s="8"/>
      <c r="EA1238" s="8"/>
      <c r="EB1238" s="8"/>
      <c r="EC1238" s="8"/>
      <c r="ED1238" s="8"/>
      <c r="EE1238" s="8"/>
      <c r="EF1238" s="8"/>
      <c r="EG1238" s="8"/>
      <c r="EH1238" s="8"/>
      <c r="EI1238" s="8"/>
      <c r="EJ1238" s="8"/>
      <c r="EK1238" s="8"/>
      <c r="EL1238" s="8"/>
      <c r="EM1238" s="8"/>
      <c r="EN1238" s="8"/>
      <c r="EO1238" s="8"/>
      <c r="EP1238" s="8"/>
      <c r="EQ1238" s="8"/>
      <c r="ER1238" s="8"/>
      <c r="ES1238" s="8"/>
      <c r="ET1238" s="8"/>
      <c r="EU1238" s="8"/>
      <c r="EV1238" s="8"/>
      <c r="EW1238" s="8"/>
      <c r="EX1238" s="8"/>
      <c r="EY1238" s="8"/>
      <c r="EZ1238" s="8"/>
      <c r="FA1238" s="8"/>
      <c r="FB1238" s="8"/>
      <c r="FC1238" s="8"/>
      <c r="FD1238" s="8"/>
      <c r="FE1238" s="8"/>
      <c r="FF1238" s="8"/>
      <c r="FG1238" s="8"/>
      <c r="FH1238" s="8"/>
      <c r="FI1238" s="8"/>
      <c r="FJ1238" s="8"/>
    </row>
    <row r="1239" spans="1:166" x14ac:dyDescent="0.25">
      <c r="A1239" t="s">
        <v>159</v>
      </c>
      <c r="C1239" s="6">
        <v>40574</v>
      </c>
      <c r="D1239" s="5"/>
      <c r="E1239" s="6"/>
      <c r="G1239">
        <v>44</v>
      </c>
      <c r="H1239" t="s">
        <v>115</v>
      </c>
      <c r="I1239" s="7">
        <v>8</v>
      </c>
      <c r="J1239">
        <v>750</v>
      </c>
      <c r="K1239" s="5">
        <f t="shared" si="19"/>
        <v>166.66666666666666</v>
      </c>
      <c r="L1239" s="5"/>
      <c r="M1239" s="8"/>
      <c r="N1239" s="7">
        <v>10.050000000000001</v>
      </c>
      <c r="O1239" s="7"/>
      <c r="P1239" s="7"/>
      <c r="Q1239" s="5"/>
      <c r="R1239" s="5"/>
      <c r="S1239" s="5"/>
      <c r="T1239" s="5"/>
      <c r="U1239" s="5"/>
      <c r="V1239" s="5"/>
      <c r="W1239" s="5"/>
      <c r="X1239" s="8"/>
      <c r="Y1239" s="8"/>
      <c r="Z1239" s="8"/>
      <c r="AA1239" s="8"/>
      <c r="AB1239" s="8"/>
      <c r="AD1239" s="8"/>
      <c r="AE1239" s="8"/>
      <c r="AF1239" s="8"/>
      <c r="AG1239" s="8"/>
      <c r="AH1239" s="8"/>
      <c r="AI1239" s="8"/>
      <c r="AJ1239" s="5"/>
      <c r="AK1239" s="8"/>
      <c r="AL1239" s="8"/>
      <c r="AM1239" s="8"/>
      <c r="AN1239" s="8"/>
      <c r="AO1239" s="8"/>
      <c r="AP1239" s="8"/>
      <c r="AQ1239" s="9"/>
      <c r="AR1239" s="8"/>
      <c r="AS1239" s="8"/>
      <c r="AT1239" s="8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8"/>
      <c r="BJ1239" s="5"/>
      <c r="BK1239" s="5"/>
      <c r="BL1239" s="5"/>
      <c r="BM1239" s="8"/>
      <c r="BN1239" s="8"/>
      <c r="BO1239" s="7"/>
      <c r="BP1239" s="5"/>
      <c r="BQ1239" s="5"/>
      <c r="BR1239" s="5"/>
      <c r="BS1239" s="5"/>
      <c r="BT1239" s="7"/>
      <c r="BU1239" s="7"/>
      <c r="BV1239" s="7"/>
      <c r="BW1239" s="7"/>
      <c r="BX1239" s="7"/>
      <c r="BY1239" s="7"/>
      <c r="BZ1239" s="7"/>
      <c r="CA1239" s="5"/>
      <c r="CB1239" s="5"/>
      <c r="CC1239" s="5"/>
      <c r="CD1239" s="5"/>
      <c r="CE1239" s="5"/>
      <c r="CF1239" s="5"/>
      <c r="CG1239" s="5"/>
      <c r="CH1239" s="5"/>
      <c r="CI1239" s="5"/>
      <c r="CJ1239" s="5"/>
      <c r="CK1239" s="8"/>
      <c r="CL1239" s="5"/>
      <c r="CM1239" s="5"/>
      <c r="CN1239" s="8"/>
      <c r="CO1239" s="5"/>
      <c r="CP1239" s="5"/>
      <c r="CQ1239" s="5"/>
      <c r="CR1239" s="8"/>
      <c r="CS1239" s="8"/>
      <c r="CT1239" s="8"/>
      <c r="CU1239" s="8"/>
      <c r="CV1239" s="8"/>
      <c r="CW1239" s="8"/>
      <c r="CX1239" s="8"/>
      <c r="CY1239" s="8"/>
      <c r="CZ1239" s="8"/>
      <c r="DA1239" s="8"/>
      <c r="DB1239" s="8"/>
      <c r="DC1239" s="8"/>
      <c r="DD1239" s="8"/>
      <c r="DE1239" s="8"/>
      <c r="DF1239" s="8"/>
      <c r="DG1239" s="8"/>
      <c r="DH1239" s="8"/>
      <c r="DI1239" s="8"/>
      <c r="DJ1239" s="8"/>
      <c r="DK1239" s="8"/>
      <c r="DL1239" s="8"/>
      <c r="DM1239" s="8"/>
      <c r="DN1239" s="8"/>
      <c r="DO1239" s="8"/>
      <c r="DP1239" s="8"/>
      <c r="DQ1239" s="8"/>
      <c r="DR1239" s="8"/>
      <c r="DS1239" s="8"/>
      <c r="DT1239" s="8"/>
      <c r="DU1239" s="8"/>
      <c r="DV1239" s="8"/>
      <c r="DW1239" s="8"/>
      <c r="DX1239" s="8"/>
      <c r="DY1239" s="8"/>
      <c r="DZ1239" s="8"/>
      <c r="EA1239" s="8"/>
      <c r="EB1239" s="8"/>
      <c r="EC1239" s="8"/>
      <c r="ED1239" s="8"/>
      <c r="EE1239" s="8"/>
      <c r="EF1239" s="8"/>
      <c r="EG1239" s="8"/>
      <c r="EH1239" s="8"/>
      <c r="EI1239" s="8"/>
      <c r="EJ1239" s="8"/>
      <c r="EK1239" s="8"/>
      <c r="EL1239" s="8"/>
      <c r="EM1239" s="8"/>
      <c r="EN1239" s="8"/>
      <c r="EO1239" s="8"/>
      <c r="EP1239" s="8"/>
      <c r="EQ1239" s="8"/>
      <c r="ER1239" s="8"/>
      <c r="ES1239" s="8"/>
      <c r="ET1239" s="8"/>
      <c r="EU1239" s="8"/>
      <c r="EV1239" s="8"/>
      <c r="EW1239" s="8"/>
      <c r="EX1239" s="8"/>
      <c r="EY1239" s="8"/>
      <c r="EZ1239" s="8"/>
      <c r="FA1239" s="8"/>
      <c r="FB1239" s="8"/>
      <c r="FC1239" s="8"/>
      <c r="FD1239" s="8"/>
      <c r="FE1239" s="8"/>
      <c r="FF1239" s="8"/>
      <c r="FG1239" s="8"/>
      <c r="FH1239" s="8"/>
      <c r="FI1239" s="8"/>
      <c r="FJ1239" s="8"/>
    </row>
    <row r="1240" spans="1:166" x14ac:dyDescent="0.25">
      <c r="A1240" t="s">
        <v>159</v>
      </c>
      <c r="C1240" s="6">
        <v>40583</v>
      </c>
      <c r="D1240" s="5">
        <v>4</v>
      </c>
      <c r="E1240" t="s">
        <v>206</v>
      </c>
      <c r="F1240" t="s">
        <v>13</v>
      </c>
      <c r="G1240">
        <v>53</v>
      </c>
      <c r="H1240" t="s">
        <v>115</v>
      </c>
      <c r="I1240" s="7">
        <v>8</v>
      </c>
      <c r="J1240">
        <v>750</v>
      </c>
      <c r="K1240" s="5">
        <f t="shared" si="19"/>
        <v>166.66666666666666</v>
      </c>
      <c r="L1240" s="5"/>
      <c r="M1240" s="8"/>
      <c r="N1240" s="7">
        <v>13.5</v>
      </c>
      <c r="O1240" s="7"/>
      <c r="P1240" s="7"/>
      <c r="Q1240" s="5"/>
      <c r="R1240" s="5"/>
      <c r="S1240" s="5">
        <v>53</v>
      </c>
      <c r="T1240" s="5"/>
      <c r="U1240" s="5"/>
      <c r="V1240" s="5"/>
      <c r="W1240" s="5"/>
      <c r="X1240" s="8"/>
      <c r="Y1240" s="8"/>
      <c r="Z1240" s="8"/>
      <c r="AA1240" s="8"/>
      <c r="AB1240" s="8"/>
      <c r="AC1240" s="5">
        <v>107.58371677848308</v>
      </c>
      <c r="AD1240" s="8"/>
      <c r="AE1240" s="8"/>
      <c r="AF1240" s="8"/>
      <c r="AG1240" s="8"/>
      <c r="AH1240" s="8"/>
      <c r="AI1240" s="8"/>
      <c r="AJ1240" s="5">
        <v>112.85657788910957</v>
      </c>
      <c r="AK1240" s="8">
        <v>1.3078062511823092</v>
      </c>
      <c r="AL1240" s="8"/>
      <c r="AM1240" s="8"/>
      <c r="AN1240" s="8"/>
      <c r="AO1240" s="8"/>
      <c r="AP1240" s="8"/>
      <c r="AQ1240" s="9">
        <f>AK1240/AJ1240</f>
        <v>1.1588214667179889E-2</v>
      </c>
      <c r="AR1240" s="8"/>
      <c r="AS1240" s="8"/>
      <c r="AT1240" s="8"/>
      <c r="AU1240" s="5">
        <v>25.445674310914793</v>
      </c>
      <c r="AV1240" s="5"/>
      <c r="AW1240" s="5"/>
      <c r="AX1240" s="5"/>
      <c r="AY1240" s="5">
        <v>0</v>
      </c>
      <c r="AZ1240" s="5"/>
      <c r="BA1240" s="5"/>
      <c r="BB1240" s="5"/>
      <c r="BC1240" s="5"/>
      <c r="BD1240" s="5"/>
      <c r="BE1240" s="5"/>
      <c r="BF1240" s="5">
        <v>0</v>
      </c>
      <c r="BG1240" s="5">
        <v>0</v>
      </c>
      <c r="BH1240" s="5"/>
      <c r="BI1240" s="8"/>
      <c r="BJ1240" s="5"/>
      <c r="BK1240" s="5">
        <f>AC1240+AJ1240+BH1240</f>
        <v>220.44029466759264</v>
      </c>
      <c r="BL1240" s="5"/>
      <c r="BM1240" s="8">
        <f>BH1240/BK1240</f>
        <v>0</v>
      </c>
      <c r="BN1240" s="8"/>
      <c r="BO1240" s="7"/>
      <c r="BP1240" s="5"/>
      <c r="BQ1240" s="5"/>
      <c r="BR1240" s="5"/>
      <c r="BS1240" s="5"/>
      <c r="BT1240" s="7"/>
      <c r="BU1240" s="7"/>
      <c r="BV1240" s="7"/>
      <c r="BW1240" s="7"/>
      <c r="BX1240" s="8">
        <f>AC1240/BK1240</f>
        <v>0.48804016044666981</v>
      </c>
      <c r="BY1240" s="8">
        <f>AJ1240/BK1240</f>
        <v>0.51195983955333024</v>
      </c>
      <c r="BZ1240" s="8">
        <f>BH1240/BK1240</f>
        <v>0</v>
      </c>
      <c r="CA1240" s="5">
        <v>57.454717074824124</v>
      </c>
      <c r="CB1240" s="5">
        <v>57.454717074824124</v>
      </c>
      <c r="CC1240" s="5">
        <v>0</v>
      </c>
      <c r="CD1240" s="5">
        <v>0</v>
      </c>
      <c r="CE1240" s="5"/>
      <c r="CF1240" s="5"/>
      <c r="CG1240" s="5"/>
      <c r="CH1240" s="5"/>
      <c r="CI1240" s="5">
        <v>0</v>
      </c>
      <c r="CJ1240" s="5"/>
      <c r="CK1240" s="8"/>
      <c r="CL1240" s="5"/>
      <c r="CM1240" s="5"/>
      <c r="CN1240" s="8"/>
      <c r="CO1240" s="5"/>
      <c r="CP1240" s="5"/>
      <c r="CQ1240" s="5"/>
      <c r="CR1240" s="8"/>
      <c r="CS1240" s="8"/>
      <c r="CT1240" s="8"/>
      <c r="CU1240" s="8"/>
      <c r="CV1240" s="8"/>
      <c r="CW1240" s="8"/>
      <c r="CX1240" s="8"/>
      <c r="CY1240" s="8"/>
      <c r="CZ1240" s="8"/>
      <c r="DA1240" s="8"/>
      <c r="DB1240" s="8"/>
      <c r="DC1240" s="8"/>
      <c r="DD1240" s="8"/>
      <c r="DE1240" s="8"/>
      <c r="DF1240" s="8"/>
      <c r="DG1240" s="8"/>
      <c r="DH1240" s="8"/>
      <c r="DI1240" s="8"/>
      <c r="DJ1240" s="8"/>
      <c r="DK1240" s="8"/>
      <c r="DL1240" s="8"/>
      <c r="DM1240" s="8"/>
      <c r="DN1240" s="8"/>
      <c r="DO1240" s="8"/>
      <c r="DP1240" s="8"/>
      <c r="DQ1240" s="8"/>
      <c r="DR1240" s="8"/>
      <c r="DS1240" s="8"/>
      <c r="DT1240" s="8"/>
      <c r="DU1240" s="8"/>
      <c r="DV1240" s="8"/>
      <c r="DW1240" s="8"/>
      <c r="DX1240" s="8"/>
      <c r="DY1240" s="8"/>
      <c r="DZ1240" s="8"/>
      <c r="EA1240" s="8"/>
      <c r="EB1240" s="8"/>
      <c r="EC1240" s="8"/>
      <c r="ED1240" s="8"/>
      <c r="EE1240" s="8"/>
      <c r="EF1240" s="8"/>
      <c r="EG1240" s="8"/>
      <c r="EH1240" s="8"/>
      <c r="EI1240" s="8"/>
      <c r="EJ1240" s="8"/>
      <c r="EK1240" s="8"/>
      <c r="EL1240" s="8"/>
      <c r="EM1240" s="8"/>
      <c r="EN1240" s="8"/>
      <c r="EO1240" s="8"/>
      <c r="EP1240" s="8"/>
      <c r="EQ1240" s="8"/>
      <c r="ER1240" s="8"/>
      <c r="ES1240" s="8"/>
      <c r="ET1240" s="8"/>
      <c r="EU1240" s="8"/>
      <c r="EV1240" s="8"/>
      <c r="EW1240" s="8"/>
      <c r="EX1240" s="8"/>
      <c r="EY1240" s="8"/>
      <c r="EZ1240" s="8"/>
      <c r="FA1240" s="8"/>
      <c r="FB1240" s="8"/>
      <c r="FC1240" s="8"/>
      <c r="FD1240" s="8"/>
      <c r="FE1240" s="8"/>
      <c r="FF1240" s="8"/>
      <c r="FG1240" s="8"/>
      <c r="FH1240" s="8"/>
      <c r="FI1240" s="8"/>
      <c r="FJ1240" s="8"/>
    </row>
    <row r="1241" spans="1:166" x14ac:dyDescent="0.25">
      <c r="A1241" t="s">
        <v>159</v>
      </c>
      <c r="C1241" s="6">
        <v>40596</v>
      </c>
      <c r="D1241" s="5"/>
      <c r="E1241" s="6"/>
      <c r="G1241">
        <v>66</v>
      </c>
      <c r="H1241" t="s">
        <v>115</v>
      </c>
      <c r="I1241" s="7">
        <v>8</v>
      </c>
      <c r="J1241">
        <v>750</v>
      </c>
      <c r="K1241" s="5">
        <f t="shared" si="19"/>
        <v>166.66666666666666</v>
      </c>
      <c r="L1241" s="5"/>
      <c r="M1241" s="8"/>
      <c r="N1241" s="7">
        <v>17.2</v>
      </c>
      <c r="O1241" s="7"/>
      <c r="P1241" s="7"/>
      <c r="Q1241" s="5"/>
      <c r="R1241" s="5"/>
      <c r="S1241" s="5"/>
      <c r="T1241" s="5"/>
      <c r="U1241" s="5"/>
      <c r="V1241" s="5"/>
      <c r="W1241" s="5"/>
      <c r="X1241" s="8"/>
      <c r="Y1241" s="8"/>
      <c r="Z1241" s="8"/>
      <c r="AA1241" s="8"/>
      <c r="AB1241" s="8"/>
      <c r="AD1241" s="8"/>
      <c r="AE1241" s="8"/>
      <c r="AF1241" s="8"/>
      <c r="AG1241" s="8"/>
      <c r="AH1241" s="8"/>
      <c r="AI1241" s="8"/>
      <c r="AJ1241" s="5"/>
      <c r="AK1241" s="8"/>
      <c r="AL1241" s="8"/>
      <c r="AM1241" s="8"/>
      <c r="AN1241" s="8"/>
      <c r="AO1241" s="8"/>
      <c r="AP1241" s="8"/>
      <c r="AQ1241" s="9"/>
      <c r="AR1241" s="8"/>
      <c r="AS1241" s="8"/>
      <c r="AT1241" s="8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8"/>
      <c r="BJ1241" s="5"/>
      <c r="BK1241" s="5"/>
      <c r="BL1241" s="5"/>
      <c r="BM1241" s="8"/>
      <c r="BN1241" s="8"/>
      <c r="BO1241" s="7"/>
      <c r="BP1241" s="5"/>
      <c r="BQ1241" s="5"/>
      <c r="BR1241" s="5"/>
      <c r="BS1241" s="5"/>
      <c r="BT1241" s="7"/>
      <c r="BU1241" s="7"/>
      <c r="BV1241" s="7"/>
      <c r="BW1241" s="7"/>
      <c r="BX1241" s="7"/>
      <c r="BY1241" s="7"/>
      <c r="BZ1241" s="7"/>
      <c r="CA1241" s="5"/>
      <c r="CB1241" s="5"/>
      <c r="CC1241" s="5"/>
      <c r="CD1241" s="5"/>
      <c r="CE1241" s="5"/>
      <c r="CF1241" s="5"/>
      <c r="CG1241" s="5"/>
      <c r="CH1241" s="5"/>
      <c r="CI1241" s="5"/>
      <c r="CJ1241" s="5"/>
      <c r="CK1241" s="8"/>
      <c r="CL1241" s="5"/>
      <c r="CM1241" s="5"/>
      <c r="CN1241" s="8"/>
      <c r="CO1241" s="5"/>
      <c r="CP1241" s="5"/>
      <c r="CQ1241" s="5"/>
      <c r="CR1241" s="8"/>
      <c r="CS1241" s="8"/>
      <c r="CT1241" s="8"/>
      <c r="CU1241" s="8"/>
      <c r="CV1241" s="8"/>
      <c r="CW1241" s="8"/>
      <c r="CX1241" s="8"/>
      <c r="CY1241" s="8"/>
      <c r="CZ1241" s="8"/>
      <c r="DA1241" s="8"/>
      <c r="DB1241" s="8"/>
      <c r="DC1241" s="8"/>
      <c r="DD1241" s="8"/>
      <c r="DE1241" s="8"/>
      <c r="DF1241" s="8"/>
      <c r="DG1241" s="8"/>
      <c r="DH1241" s="8"/>
      <c r="DI1241" s="8"/>
      <c r="DJ1241" s="8"/>
      <c r="DK1241" s="8"/>
      <c r="DL1241" s="8"/>
      <c r="DM1241" s="8"/>
      <c r="DN1241" s="8"/>
      <c r="DO1241" s="8"/>
      <c r="DP1241" s="8"/>
      <c r="DQ1241" s="8"/>
      <c r="DR1241" s="8"/>
      <c r="DS1241" s="8"/>
      <c r="DT1241" s="8"/>
      <c r="DU1241" s="8"/>
      <c r="DV1241" s="8"/>
      <c r="DW1241" s="8"/>
      <c r="DX1241" s="8"/>
      <c r="DY1241" s="8"/>
      <c r="DZ1241" s="8"/>
      <c r="EA1241" s="8"/>
      <c r="EB1241" s="8"/>
      <c r="EC1241" s="8"/>
      <c r="ED1241" s="8"/>
      <c r="EE1241" s="8"/>
      <c r="EF1241" s="8"/>
      <c r="EG1241" s="8"/>
      <c r="EH1241" s="8"/>
      <c r="EI1241" s="8"/>
      <c r="EJ1241" s="8"/>
      <c r="EK1241" s="8"/>
      <c r="EL1241" s="8"/>
      <c r="EM1241" s="8"/>
      <c r="EN1241" s="8"/>
      <c r="EO1241" s="8"/>
      <c r="EP1241" s="8"/>
      <c r="EQ1241" s="8"/>
      <c r="ER1241" s="8"/>
      <c r="ES1241" s="8"/>
      <c r="ET1241" s="8"/>
      <c r="EU1241" s="8"/>
      <c r="EV1241" s="8"/>
      <c r="EW1241" s="8"/>
      <c r="EX1241" s="8"/>
      <c r="EY1241" s="8"/>
      <c r="EZ1241" s="8"/>
      <c r="FA1241" s="8"/>
      <c r="FB1241" s="8"/>
      <c r="FC1241" s="8"/>
      <c r="FD1241" s="8"/>
      <c r="FE1241" s="8"/>
      <c r="FF1241" s="8"/>
      <c r="FG1241" s="8"/>
      <c r="FH1241" s="8"/>
      <c r="FI1241" s="8"/>
      <c r="FJ1241" s="8"/>
    </row>
    <row r="1242" spans="1:166" x14ac:dyDescent="0.25">
      <c r="A1242" t="s">
        <v>159</v>
      </c>
      <c r="C1242" s="6">
        <v>40597</v>
      </c>
      <c r="D1242" s="5"/>
      <c r="E1242" s="6"/>
      <c r="G1242">
        <v>67</v>
      </c>
      <c r="H1242" t="s">
        <v>115</v>
      </c>
      <c r="I1242" s="7">
        <v>8</v>
      </c>
      <c r="J1242">
        <v>750</v>
      </c>
      <c r="K1242" s="5">
        <f t="shared" si="19"/>
        <v>166.66666666666666</v>
      </c>
      <c r="L1242" s="5"/>
      <c r="M1242" s="8"/>
      <c r="N1242" s="8"/>
      <c r="O1242" s="8"/>
      <c r="P1242" s="8"/>
      <c r="Q1242" s="5"/>
      <c r="R1242" s="5"/>
      <c r="S1242" s="5"/>
      <c r="T1242" s="5"/>
      <c r="U1242" s="5"/>
      <c r="V1242" s="5"/>
      <c r="W1242" s="5"/>
      <c r="X1242" s="8"/>
      <c r="Y1242" s="8"/>
      <c r="Z1242" s="8"/>
      <c r="AA1242" s="8"/>
      <c r="AB1242" s="8"/>
      <c r="AC1242" s="5">
        <v>194.29102139330843</v>
      </c>
      <c r="AD1242" s="8"/>
      <c r="AE1242" s="8"/>
      <c r="AF1242" s="8"/>
      <c r="AG1242" s="8"/>
      <c r="AH1242" s="8"/>
      <c r="AI1242" s="8"/>
      <c r="AJ1242" s="5">
        <v>193.6950952830943</v>
      </c>
      <c r="AK1242" s="8">
        <v>2.6987379505641047</v>
      </c>
      <c r="AL1242" s="8"/>
      <c r="AM1242" s="8"/>
      <c r="AN1242" s="8"/>
      <c r="AO1242" s="8"/>
      <c r="AP1242" s="8"/>
      <c r="AQ1242" s="9">
        <f>AK1242/AJ1242</f>
        <v>1.3932918366465475E-2</v>
      </c>
      <c r="AR1242" s="8"/>
      <c r="AS1242" s="8"/>
      <c r="AT1242" s="8"/>
      <c r="AU1242" s="5">
        <v>33.965877297920315</v>
      </c>
      <c r="AV1242" s="5"/>
      <c r="AW1242" s="5"/>
      <c r="AX1242" s="5"/>
      <c r="AY1242" s="5">
        <v>49.206902000088789</v>
      </c>
      <c r="AZ1242" s="5"/>
      <c r="BA1242" s="5"/>
      <c r="BB1242" s="5"/>
      <c r="BC1242" s="5"/>
      <c r="BD1242" s="5"/>
      <c r="BE1242" s="5"/>
      <c r="BF1242" s="5">
        <v>0</v>
      </c>
      <c r="BG1242" s="5">
        <v>0</v>
      </c>
      <c r="BH1242" s="5"/>
      <c r="BI1242" s="8"/>
      <c r="BJ1242" s="5"/>
      <c r="BK1242" s="5">
        <f>AC1242+AJ1242+BH1242</f>
        <v>387.98611667640273</v>
      </c>
      <c r="BL1242" s="5"/>
      <c r="BM1242" s="8">
        <f>BH1242/BK1242</f>
        <v>0</v>
      </c>
      <c r="BN1242" s="8"/>
      <c r="BO1242" s="7"/>
      <c r="BP1242" s="5"/>
      <c r="BQ1242" s="5"/>
      <c r="BR1242" s="5"/>
      <c r="BS1242" s="5"/>
      <c r="BT1242" s="7"/>
      <c r="BU1242" s="7"/>
      <c r="BV1242" s="7"/>
      <c r="BW1242" s="7"/>
      <c r="BX1242" s="8">
        <f>AC1242/BK1242</f>
        <v>0.50076797349776192</v>
      </c>
      <c r="BY1242" s="8">
        <f>AJ1242/BK1242</f>
        <v>0.49923202650223802</v>
      </c>
      <c r="BZ1242" s="8">
        <f>BH1242/BK1242</f>
        <v>0</v>
      </c>
      <c r="CA1242" s="5">
        <v>161.32779575111465</v>
      </c>
      <c r="CB1242" s="5">
        <v>71.389303411094687</v>
      </c>
      <c r="CC1242" s="5">
        <v>89.938492340019948</v>
      </c>
      <c r="CD1242" s="5">
        <v>0</v>
      </c>
      <c r="CE1242" s="5"/>
      <c r="CF1242" s="5"/>
      <c r="CG1242" s="5"/>
      <c r="CH1242" s="5"/>
      <c r="CI1242" s="5">
        <v>0</v>
      </c>
      <c r="CJ1242" s="5"/>
      <c r="CK1242" s="8"/>
      <c r="CL1242" s="5"/>
      <c r="CM1242" s="5"/>
      <c r="CN1242" s="8"/>
      <c r="CO1242" s="5"/>
      <c r="CP1242" s="5"/>
      <c r="CQ1242" s="5"/>
      <c r="CR1242" s="8"/>
      <c r="CS1242" s="8"/>
      <c r="CT1242" s="8"/>
      <c r="CU1242" s="8"/>
      <c r="CV1242" s="8"/>
      <c r="CW1242" s="8"/>
      <c r="CX1242" s="8"/>
      <c r="CY1242" s="8"/>
      <c r="CZ1242" s="8"/>
      <c r="DA1242" s="8"/>
      <c r="DB1242" s="8"/>
      <c r="DC1242" s="8"/>
      <c r="DD1242" s="8"/>
      <c r="DE1242" s="8"/>
      <c r="DF1242" s="8"/>
      <c r="DG1242" s="8"/>
      <c r="DH1242" s="8"/>
      <c r="DI1242" s="8"/>
      <c r="DJ1242" s="8"/>
      <c r="DK1242" s="8"/>
      <c r="DL1242" s="8"/>
      <c r="DM1242" s="8"/>
      <c r="DN1242" s="8"/>
      <c r="DO1242" s="8"/>
      <c r="DP1242" s="8"/>
      <c r="DQ1242" s="8"/>
      <c r="DR1242" s="8"/>
      <c r="DS1242" s="8"/>
      <c r="DT1242" s="8"/>
      <c r="DU1242" s="8"/>
      <c r="DV1242" s="8"/>
      <c r="DW1242" s="8"/>
      <c r="DX1242" s="8"/>
      <c r="DY1242" s="8"/>
      <c r="DZ1242" s="8"/>
      <c r="EA1242" s="8"/>
      <c r="EB1242" s="8"/>
      <c r="EC1242" s="8"/>
      <c r="ED1242" s="8"/>
      <c r="EE1242" s="8"/>
      <c r="EF1242" s="8"/>
      <c r="EG1242" s="8"/>
      <c r="EH1242" s="8"/>
      <c r="EI1242" s="8"/>
      <c r="EJ1242" s="8"/>
      <c r="EK1242" s="8"/>
      <c r="EL1242" s="8"/>
      <c r="EM1242" s="8"/>
      <c r="EN1242" s="8"/>
      <c r="EO1242" s="8"/>
      <c r="EP1242" s="8"/>
      <c r="EQ1242" s="8"/>
      <c r="ER1242" s="8"/>
      <c r="ES1242" s="8"/>
      <c r="ET1242" s="8"/>
      <c r="EU1242" s="8"/>
      <c r="EV1242" s="8"/>
      <c r="EW1242" s="8"/>
      <c r="EX1242" s="8"/>
      <c r="EY1242" s="8"/>
      <c r="EZ1242" s="8"/>
      <c r="FA1242" s="8"/>
      <c r="FB1242" s="8"/>
      <c r="FC1242" s="8"/>
      <c r="FD1242" s="8"/>
      <c r="FE1242" s="8"/>
      <c r="FF1242" s="8"/>
      <c r="FG1242" s="8"/>
      <c r="FH1242" s="8"/>
      <c r="FI1242" s="8"/>
      <c r="FJ1242" s="8"/>
    </row>
    <row r="1243" spans="1:166" x14ac:dyDescent="0.25">
      <c r="A1243" t="s">
        <v>159</v>
      </c>
      <c r="C1243" s="6">
        <v>40610</v>
      </c>
      <c r="D1243" s="5"/>
      <c r="E1243" s="6"/>
      <c r="G1243">
        <v>80</v>
      </c>
      <c r="H1243" t="s">
        <v>115</v>
      </c>
      <c r="I1243" s="7">
        <v>8</v>
      </c>
      <c r="J1243">
        <v>750</v>
      </c>
      <c r="K1243" s="5">
        <f t="shared" si="19"/>
        <v>166.66666666666666</v>
      </c>
      <c r="L1243" s="5"/>
      <c r="M1243" s="8"/>
      <c r="N1243" s="7">
        <v>19.3</v>
      </c>
      <c r="O1243" s="7"/>
      <c r="P1243" s="7"/>
      <c r="Q1243" s="5"/>
      <c r="R1243" s="5"/>
      <c r="S1243" s="5"/>
      <c r="T1243" s="5"/>
      <c r="U1243" s="5"/>
      <c r="V1243" s="5"/>
      <c r="W1243" s="5"/>
      <c r="X1243" s="8"/>
      <c r="Y1243" s="8"/>
      <c r="Z1243" s="8"/>
      <c r="AA1243" s="8"/>
      <c r="AB1243" s="8"/>
      <c r="AD1243" s="8"/>
      <c r="AE1243" s="8"/>
      <c r="AF1243" s="8"/>
      <c r="AG1243" s="8"/>
      <c r="AH1243" s="8"/>
      <c r="AI1243" s="8"/>
      <c r="AJ1243" s="5"/>
      <c r="AK1243" s="8"/>
      <c r="AL1243" s="8"/>
      <c r="AM1243" s="8"/>
      <c r="AN1243" s="8"/>
      <c r="AO1243" s="8"/>
      <c r="AP1243" s="8"/>
      <c r="AQ1243" s="9"/>
      <c r="AR1243" s="8"/>
      <c r="AS1243" s="8"/>
      <c r="AT1243" s="8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8"/>
      <c r="BJ1243" s="5"/>
      <c r="BK1243" s="5"/>
      <c r="BL1243" s="5"/>
      <c r="BM1243" s="8"/>
      <c r="BN1243" s="8"/>
      <c r="BO1243" s="7"/>
      <c r="BP1243" s="5"/>
      <c r="BQ1243" s="5"/>
      <c r="BR1243" s="5"/>
      <c r="BS1243" s="5"/>
      <c r="BT1243" s="7"/>
      <c r="BU1243" s="7"/>
      <c r="BV1243" s="7"/>
      <c r="BW1243" s="7"/>
      <c r="BX1243" s="7"/>
      <c r="BY1243" s="7"/>
      <c r="BZ1243" s="7"/>
      <c r="CA1243" s="5"/>
      <c r="CB1243" s="5"/>
      <c r="CC1243" s="5"/>
      <c r="CD1243" s="5"/>
      <c r="CE1243" s="5"/>
      <c r="CF1243" s="5"/>
      <c r="CG1243" s="5"/>
      <c r="CH1243" s="5"/>
      <c r="CI1243" s="5"/>
      <c r="CJ1243" s="5"/>
      <c r="CK1243" s="8"/>
      <c r="CL1243" s="5"/>
      <c r="CM1243" s="5"/>
      <c r="CN1243" s="8"/>
      <c r="CO1243" s="5"/>
      <c r="CP1243" s="5"/>
      <c r="CQ1243" s="5"/>
      <c r="CR1243" s="8"/>
      <c r="CS1243" s="8"/>
      <c r="CT1243" s="8"/>
      <c r="CU1243" s="8"/>
      <c r="CV1243" s="8"/>
      <c r="CW1243" s="8"/>
      <c r="CX1243" s="8"/>
      <c r="CY1243" s="8"/>
      <c r="CZ1243" s="8"/>
      <c r="DA1243" s="8"/>
      <c r="DB1243" s="8"/>
      <c r="DC1243" s="8"/>
      <c r="DD1243" s="8"/>
      <c r="DE1243" s="8"/>
      <c r="DF1243" s="8"/>
      <c r="DG1243" s="8"/>
      <c r="DH1243" s="8"/>
      <c r="DI1243" s="8"/>
      <c r="DJ1243" s="8"/>
      <c r="DK1243" s="8"/>
      <c r="DL1243" s="8"/>
      <c r="DM1243" s="8"/>
      <c r="DN1243" s="8"/>
      <c r="DO1243" s="8"/>
      <c r="DP1243" s="8"/>
      <c r="DQ1243" s="8"/>
      <c r="DR1243" s="8"/>
      <c r="DS1243" s="8"/>
      <c r="DT1243" s="8"/>
      <c r="DU1243" s="8"/>
      <c r="DV1243" s="8"/>
      <c r="DW1243" s="8"/>
      <c r="DX1243" s="8"/>
      <c r="DY1243" s="8"/>
      <c r="DZ1243" s="8"/>
      <c r="EA1243" s="8"/>
      <c r="EB1243" s="8"/>
      <c r="EC1243" s="8"/>
      <c r="ED1243" s="8"/>
      <c r="EE1243" s="8"/>
      <c r="EF1243" s="8"/>
      <c r="EG1243" s="8"/>
      <c r="EH1243" s="8"/>
      <c r="EI1243" s="8"/>
      <c r="EJ1243" s="8"/>
      <c r="EK1243" s="8"/>
      <c r="EL1243" s="8"/>
      <c r="EM1243" s="8"/>
      <c r="EN1243" s="8"/>
      <c r="EO1243" s="8"/>
      <c r="EP1243" s="8"/>
      <c r="EQ1243" s="8"/>
      <c r="ER1243" s="8"/>
      <c r="ES1243" s="8"/>
      <c r="ET1243" s="8"/>
      <c r="EU1243" s="8"/>
      <c r="EV1243" s="8"/>
      <c r="EW1243" s="8"/>
      <c r="EX1243" s="8"/>
      <c r="EY1243" s="8"/>
      <c r="EZ1243" s="8"/>
      <c r="FA1243" s="8"/>
      <c r="FB1243" s="8"/>
      <c r="FC1243" s="8"/>
      <c r="FD1243" s="8"/>
      <c r="FE1243" s="8"/>
      <c r="FF1243" s="8"/>
      <c r="FG1243" s="8"/>
      <c r="FH1243" s="8"/>
      <c r="FI1243" s="8"/>
      <c r="FJ1243" s="8"/>
    </row>
    <row r="1244" spans="1:166" x14ac:dyDescent="0.25">
      <c r="A1244" t="s">
        <v>159</v>
      </c>
      <c r="C1244" s="6">
        <v>40616</v>
      </c>
      <c r="D1244" s="5">
        <v>6</v>
      </c>
      <c r="E1244" s="6" t="s">
        <v>239</v>
      </c>
      <c r="F1244" t="s">
        <v>89</v>
      </c>
      <c r="G1244">
        <v>86</v>
      </c>
      <c r="H1244" t="s">
        <v>115</v>
      </c>
      <c r="I1244" s="7">
        <v>8</v>
      </c>
      <c r="J1244">
        <v>750</v>
      </c>
      <c r="K1244" s="5">
        <f t="shared" si="19"/>
        <v>166.66666666666666</v>
      </c>
      <c r="L1244" s="5"/>
      <c r="M1244" s="8"/>
      <c r="N1244" s="8"/>
      <c r="O1244" s="8"/>
      <c r="P1244" s="8"/>
      <c r="Q1244" s="5"/>
      <c r="R1244" s="5"/>
      <c r="S1244" s="5"/>
      <c r="T1244" s="5"/>
      <c r="U1244" s="5"/>
      <c r="V1244" s="5"/>
      <c r="W1244" s="5"/>
      <c r="X1244" s="8"/>
      <c r="Y1244" s="8"/>
      <c r="Z1244" s="8"/>
      <c r="AA1244" s="8"/>
      <c r="AB1244" s="8"/>
      <c r="AC1244" s="5">
        <v>390.60825457750474</v>
      </c>
      <c r="AD1244" s="8"/>
      <c r="AE1244" s="8"/>
      <c r="AF1244" s="8"/>
      <c r="AG1244" s="8"/>
      <c r="AH1244" s="8"/>
      <c r="AI1244" s="8"/>
      <c r="AJ1244" s="5">
        <v>312.95973330528881</v>
      </c>
      <c r="AK1244" s="8">
        <v>3.7271195080940482</v>
      </c>
      <c r="AL1244" s="8"/>
      <c r="AM1244" s="8"/>
      <c r="AN1244" s="8"/>
      <c r="AO1244" s="8"/>
      <c r="AP1244" s="8"/>
      <c r="AQ1244" s="9">
        <f>AK1244/AJ1244</f>
        <v>1.1909262155646982E-2</v>
      </c>
      <c r="AR1244" s="8"/>
      <c r="AS1244" s="8"/>
      <c r="AT1244" s="8"/>
      <c r="AU1244" s="5">
        <v>30.533498656120845</v>
      </c>
      <c r="AV1244" s="5"/>
      <c r="AW1244" s="5"/>
      <c r="AX1244" s="5"/>
      <c r="AY1244" s="5">
        <v>398.76430038237646</v>
      </c>
      <c r="AZ1244" s="5"/>
      <c r="BA1244" s="5"/>
      <c r="BB1244" s="5"/>
      <c r="BC1244" s="5"/>
      <c r="BD1244" s="5"/>
      <c r="BE1244" s="5"/>
      <c r="BF1244" s="5">
        <v>0</v>
      </c>
      <c r="BG1244" s="5">
        <v>0</v>
      </c>
      <c r="BH1244" s="5"/>
      <c r="BI1244" s="8"/>
      <c r="BJ1244" s="5"/>
      <c r="BK1244" s="5">
        <f>AC1244+AJ1244+BH1244</f>
        <v>703.56798788279355</v>
      </c>
      <c r="BL1244" s="5"/>
      <c r="BM1244" s="8">
        <f>BH1244/BK1244</f>
        <v>0</v>
      </c>
      <c r="BN1244" s="8"/>
      <c r="BO1244" s="7"/>
      <c r="BP1244" s="5"/>
      <c r="BQ1244" s="5"/>
      <c r="BR1244" s="5"/>
      <c r="BS1244" s="5"/>
      <c r="BT1244" s="7"/>
      <c r="BU1244" s="7"/>
      <c r="BV1244" s="7"/>
      <c r="BW1244" s="7"/>
      <c r="BX1244" s="8">
        <f>AC1244/BK1244</f>
        <v>0.55518196010159526</v>
      </c>
      <c r="BY1244" s="8">
        <f>AJ1244/BK1244</f>
        <v>0.44481803989840474</v>
      </c>
      <c r="BZ1244" s="8">
        <f>BH1244/BK1244</f>
        <v>0</v>
      </c>
      <c r="CA1244" s="5">
        <v>175.64982153856457</v>
      </c>
      <c r="CB1244" s="5">
        <v>12.051797175879329</v>
      </c>
      <c r="CC1244" s="5">
        <v>163.59802436268524</v>
      </c>
      <c r="CD1244" s="5">
        <v>0</v>
      </c>
      <c r="CE1244" s="5"/>
      <c r="CF1244" s="5"/>
      <c r="CG1244" s="5"/>
      <c r="CH1244" s="5"/>
      <c r="CI1244" s="5">
        <v>0</v>
      </c>
      <c r="CJ1244" s="5"/>
      <c r="CK1244" s="8"/>
      <c r="CL1244" s="5"/>
      <c r="CM1244" s="5"/>
      <c r="CN1244" s="8"/>
      <c r="CO1244" s="5"/>
      <c r="CP1244" s="5"/>
      <c r="CQ1244" s="5"/>
      <c r="CR1244" s="8"/>
      <c r="CS1244" s="8"/>
      <c r="CT1244" s="8"/>
      <c r="CU1244" s="8"/>
      <c r="CV1244" s="8"/>
      <c r="CW1244" s="8"/>
      <c r="CX1244" s="8"/>
      <c r="CY1244" s="8"/>
      <c r="CZ1244" s="8"/>
      <c r="DA1244" s="8"/>
      <c r="DB1244" s="8"/>
      <c r="DC1244" s="8"/>
      <c r="DD1244" s="8"/>
      <c r="DE1244" s="8"/>
      <c r="DF1244" s="8"/>
      <c r="DG1244" s="8"/>
      <c r="DH1244" s="8"/>
      <c r="DI1244" s="8"/>
      <c r="DJ1244" s="8"/>
      <c r="DK1244" s="8"/>
      <c r="DL1244" s="8"/>
      <c r="DM1244" s="8"/>
      <c r="DN1244" s="8"/>
      <c r="DO1244" s="8"/>
      <c r="DP1244" s="8"/>
      <c r="DQ1244" s="8"/>
      <c r="DR1244" s="8"/>
      <c r="DS1244" s="8"/>
      <c r="DT1244" s="8"/>
      <c r="DU1244" s="8"/>
      <c r="DV1244" s="8"/>
      <c r="DW1244" s="8"/>
      <c r="DX1244" s="8"/>
      <c r="DY1244" s="8"/>
      <c r="DZ1244" s="8"/>
      <c r="EA1244" s="8"/>
      <c r="EB1244" s="8"/>
      <c r="EC1244" s="8"/>
      <c r="ED1244" s="8"/>
      <c r="EE1244" s="8"/>
      <c r="EF1244" s="8"/>
      <c r="EG1244" s="8"/>
      <c r="EH1244" s="8"/>
      <c r="EI1244" s="8"/>
      <c r="EJ1244" s="8"/>
      <c r="EK1244" s="8"/>
      <c r="EL1244" s="8"/>
      <c r="EM1244" s="8"/>
      <c r="EN1244" s="8"/>
      <c r="EO1244" s="8"/>
      <c r="EP1244" s="8"/>
      <c r="EQ1244" s="8"/>
      <c r="ER1244" s="8"/>
      <c r="ES1244" s="8"/>
      <c r="ET1244" s="8"/>
      <c r="EU1244" s="8"/>
      <c r="EV1244" s="8"/>
      <c r="EW1244" s="8"/>
      <c r="EX1244" s="8"/>
      <c r="EY1244" s="8"/>
      <c r="EZ1244" s="8"/>
      <c r="FA1244" s="8"/>
      <c r="FB1244" s="8"/>
      <c r="FC1244" s="8"/>
      <c r="FD1244" s="8"/>
      <c r="FE1244" s="8"/>
      <c r="FF1244" s="8"/>
      <c r="FG1244" s="8"/>
      <c r="FH1244" s="8"/>
      <c r="FI1244" s="8"/>
      <c r="FJ1244" s="8"/>
    </row>
    <row r="1245" spans="1:166" x14ac:dyDescent="0.25">
      <c r="A1245" t="s">
        <v>159</v>
      </c>
      <c r="C1245" s="6">
        <v>40636</v>
      </c>
      <c r="D1245" s="5">
        <v>8</v>
      </c>
      <c r="E1245" t="s">
        <v>208</v>
      </c>
      <c r="F1245" t="s">
        <v>14</v>
      </c>
      <c r="G1245">
        <v>106</v>
      </c>
      <c r="H1245" t="s">
        <v>115</v>
      </c>
      <c r="I1245" s="7">
        <v>8</v>
      </c>
      <c r="J1245">
        <v>750</v>
      </c>
      <c r="K1245" s="5">
        <f t="shared" si="19"/>
        <v>166.66666666666666</v>
      </c>
      <c r="L1245" s="5"/>
      <c r="M1245" s="8"/>
      <c r="N1245" s="8"/>
      <c r="O1245" s="8"/>
      <c r="P1245" s="8"/>
      <c r="Q1245" s="5"/>
      <c r="R1245" s="5"/>
      <c r="S1245" s="5"/>
      <c r="T1245" s="5"/>
      <c r="U1245" s="5">
        <v>106</v>
      </c>
      <c r="V1245" s="5"/>
      <c r="W1245" s="5"/>
      <c r="X1245" s="8"/>
      <c r="Y1245" s="8"/>
      <c r="Z1245" s="8"/>
      <c r="AA1245" s="8"/>
      <c r="AB1245" s="8"/>
      <c r="AD1245" s="8"/>
      <c r="AE1245" s="8"/>
      <c r="AF1245" s="8"/>
      <c r="AG1245" s="8"/>
      <c r="AH1245" s="8"/>
      <c r="AI1245" s="8"/>
      <c r="AJ1245" s="5"/>
      <c r="AK1245" s="8"/>
      <c r="AL1245" s="8"/>
      <c r="AM1245" s="8"/>
      <c r="AN1245" s="8"/>
      <c r="AO1245" s="8"/>
      <c r="AP1245" s="8"/>
      <c r="AQ1245" s="9"/>
      <c r="AR1245" s="8"/>
      <c r="AS1245" s="8"/>
      <c r="AT1245" s="8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8"/>
      <c r="BJ1245" s="5"/>
      <c r="BK1245" s="5"/>
      <c r="BL1245" s="5"/>
      <c r="BM1245" s="8"/>
      <c r="BN1245" s="8"/>
      <c r="BO1245" s="7"/>
      <c r="BP1245" s="5"/>
      <c r="BQ1245" s="5"/>
      <c r="BR1245" s="5"/>
      <c r="BS1245" s="5"/>
      <c r="BT1245" s="7"/>
      <c r="BU1245" s="7"/>
      <c r="BV1245" s="7"/>
      <c r="BW1245" s="7"/>
      <c r="BX1245" s="7"/>
      <c r="BY1245" s="7"/>
      <c r="BZ1245" s="7"/>
      <c r="CA1245" s="5"/>
      <c r="CB1245" s="5"/>
      <c r="CC1245" s="5"/>
      <c r="CD1245" s="5"/>
      <c r="CE1245" s="5"/>
      <c r="CF1245" s="5"/>
      <c r="CG1245" s="5"/>
      <c r="CH1245" s="5"/>
      <c r="CI1245" s="5"/>
      <c r="CJ1245" s="5"/>
      <c r="CK1245" s="8"/>
      <c r="CL1245" s="5"/>
      <c r="CM1245" s="5"/>
      <c r="CN1245" s="8"/>
      <c r="CO1245" s="5"/>
      <c r="CP1245" s="5"/>
      <c r="CQ1245" s="5"/>
      <c r="CR1245" s="8"/>
      <c r="CS1245" s="8"/>
      <c r="CT1245" s="8"/>
      <c r="CU1245" s="8"/>
      <c r="CV1245" s="8"/>
      <c r="CW1245" s="8"/>
      <c r="CX1245" s="8"/>
      <c r="CY1245" s="8"/>
      <c r="CZ1245" s="8"/>
      <c r="DA1245" s="8"/>
      <c r="DB1245" s="8"/>
      <c r="DC1245" s="8"/>
      <c r="DD1245" s="8"/>
      <c r="DE1245" s="8"/>
      <c r="DF1245" s="8"/>
      <c r="DG1245" s="8"/>
      <c r="DH1245" s="8"/>
      <c r="DI1245" s="8"/>
      <c r="DJ1245" s="8"/>
      <c r="DK1245" s="8"/>
      <c r="DL1245" s="8"/>
      <c r="DM1245" s="8"/>
      <c r="DN1245" s="8"/>
      <c r="DO1245" s="8"/>
      <c r="DP1245" s="8"/>
      <c r="DQ1245" s="8"/>
      <c r="DR1245" s="8"/>
      <c r="DS1245" s="8"/>
      <c r="DT1245" s="8"/>
      <c r="DU1245" s="8"/>
      <c r="DV1245" s="8"/>
      <c r="DW1245" s="8"/>
      <c r="DX1245" s="8"/>
      <c r="DY1245" s="8"/>
      <c r="DZ1245" s="8"/>
      <c r="EA1245" s="8"/>
      <c r="EB1245" s="8"/>
      <c r="EC1245" s="8"/>
      <c r="ED1245" s="8"/>
      <c r="EE1245" s="8"/>
      <c r="EF1245" s="8"/>
      <c r="EG1245" s="8"/>
      <c r="EH1245" s="8"/>
      <c r="EI1245" s="8"/>
      <c r="EJ1245" s="8"/>
      <c r="EK1245" s="8"/>
      <c r="EL1245" s="8"/>
      <c r="EM1245" s="8"/>
      <c r="EN1245" s="8"/>
      <c r="EO1245" s="8"/>
      <c r="EP1245" s="8"/>
      <c r="EQ1245" s="8"/>
      <c r="ER1245" s="8"/>
      <c r="ES1245" s="8"/>
      <c r="ET1245" s="8"/>
      <c r="EU1245" s="8"/>
      <c r="EV1245" s="8"/>
      <c r="EW1245" s="8"/>
      <c r="EX1245" s="8"/>
      <c r="EY1245" s="8"/>
      <c r="EZ1245" s="8"/>
      <c r="FA1245" s="8"/>
      <c r="FB1245" s="8"/>
      <c r="FC1245" s="8"/>
      <c r="FD1245" s="8"/>
      <c r="FE1245" s="8"/>
      <c r="FF1245" s="8"/>
      <c r="FG1245" s="8"/>
      <c r="FH1245" s="8"/>
      <c r="FI1245" s="8"/>
      <c r="FJ1245" s="8"/>
    </row>
    <row r="1246" spans="1:166" x14ac:dyDescent="0.25">
      <c r="A1246" t="s">
        <v>159</v>
      </c>
      <c r="C1246" s="6">
        <v>40639</v>
      </c>
      <c r="D1246" s="5"/>
      <c r="E1246" s="6"/>
      <c r="G1246">
        <v>109</v>
      </c>
      <c r="H1246" t="s">
        <v>115</v>
      </c>
      <c r="I1246" s="7">
        <v>8</v>
      </c>
      <c r="J1246">
        <v>750</v>
      </c>
      <c r="K1246" s="5">
        <f t="shared" si="19"/>
        <v>166.66666666666666</v>
      </c>
      <c r="L1246" s="5"/>
      <c r="M1246" s="8"/>
      <c r="N1246" s="8"/>
      <c r="O1246" s="8"/>
      <c r="P1246" s="8"/>
      <c r="Q1246" s="5"/>
      <c r="R1246" s="5"/>
      <c r="S1246" s="5"/>
      <c r="T1246" s="5"/>
      <c r="U1246" s="5"/>
      <c r="V1246" s="5"/>
      <c r="W1246" s="5"/>
      <c r="X1246" s="8"/>
      <c r="Y1246" s="8"/>
      <c r="Z1246" s="8"/>
      <c r="AA1246" s="8"/>
      <c r="AB1246" s="8"/>
      <c r="AC1246" s="5">
        <v>325.71900022209002</v>
      </c>
      <c r="AD1246" s="8"/>
      <c r="AE1246" s="8"/>
      <c r="AF1246" s="8"/>
      <c r="AG1246" s="8"/>
      <c r="AH1246" s="8"/>
      <c r="AI1246" s="8"/>
      <c r="AJ1246" s="5">
        <v>183.31935027198824</v>
      </c>
      <c r="AK1246" s="8">
        <v>2.5619208339669584</v>
      </c>
      <c r="AL1246" s="8"/>
      <c r="AM1246" s="8"/>
      <c r="AN1246" s="8"/>
      <c r="AO1246" s="8"/>
      <c r="AP1246" s="8"/>
      <c r="AQ1246" s="9">
        <f>AK1246/AJ1246</f>
        <v>1.3975179544144543E-2</v>
      </c>
      <c r="AR1246" s="8"/>
      <c r="AS1246" s="8"/>
      <c r="AT1246" s="8"/>
      <c r="AU1246" s="5">
        <v>0</v>
      </c>
      <c r="AV1246" s="5"/>
      <c r="AW1246" s="5"/>
      <c r="AX1246" s="5"/>
      <c r="AY1246" s="5">
        <v>579.28008193794517</v>
      </c>
      <c r="AZ1246" s="5"/>
      <c r="BA1246" s="5"/>
      <c r="BB1246" s="5"/>
      <c r="BC1246" s="5"/>
      <c r="BD1246" s="5"/>
      <c r="BE1246" s="5"/>
      <c r="BF1246" s="5">
        <v>62.159025788329394</v>
      </c>
      <c r="BG1246" s="5">
        <v>36.491722440412133</v>
      </c>
      <c r="BH1246" s="5"/>
      <c r="BI1246" s="8"/>
      <c r="BJ1246" s="5"/>
      <c r="BK1246" s="5">
        <f>AC1246+AJ1246+BH1246</f>
        <v>509.03835049407826</v>
      </c>
      <c r="BL1246" s="5"/>
      <c r="BM1246" s="8">
        <f>BH1246/BK1246</f>
        <v>0</v>
      </c>
      <c r="BN1246" s="8"/>
      <c r="BO1246" s="7"/>
      <c r="BP1246" s="5"/>
      <c r="BQ1246" s="5"/>
      <c r="BR1246" s="5"/>
      <c r="BS1246" s="5"/>
      <c r="BT1246" s="7"/>
      <c r="BU1246" s="7"/>
      <c r="BV1246" s="7"/>
      <c r="BW1246" s="7"/>
      <c r="BX1246" s="8">
        <f>AC1246/BK1246</f>
        <v>0.6398712393790047</v>
      </c>
      <c r="BY1246" s="8">
        <f>AJ1246/BK1246</f>
        <v>0.36012876062099536</v>
      </c>
      <c r="BZ1246" s="8">
        <f>BH1246/BK1246</f>
        <v>0</v>
      </c>
      <c r="CA1246" s="5">
        <v>151.70883175161532</v>
      </c>
      <c r="CB1246" s="5">
        <v>0</v>
      </c>
      <c r="CC1246" s="5">
        <v>138.28146771517365</v>
      </c>
      <c r="CD1246" s="5">
        <v>5.9109317424647037</v>
      </c>
      <c r="CE1246" s="5"/>
      <c r="CF1246" s="5"/>
      <c r="CG1246" s="5"/>
      <c r="CH1246" s="5"/>
      <c r="CI1246" s="5">
        <v>7.5164322939769672</v>
      </c>
      <c r="CJ1246" s="5"/>
      <c r="CK1246" s="8"/>
      <c r="CL1246" s="5"/>
      <c r="CM1246" s="5"/>
      <c r="CN1246" s="8"/>
      <c r="CO1246" s="5"/>
      <c r="CP1246" s="5"/>
      <c r="CQ1246" s="5"/>
      <c r="CR1246" s="8"/>
      <c r="CS1246" s="8"/>
      <c r="CT1246" s="8"/>
      <c r="CU1246" s="8"/>
      <c r="CV1246" s="8"/>
      <c r="CW1246" s="8"/>
      <c r="CX1246" s="8"/>
      <c r="CY1246" s="8"/>
      <c r="CZ1246" s="8"/>
      <c r="DA1246" s="8"/>
      <c r="DB1246" s="8"/>
      <c r="DC1246" s="8"/>
      <c r="DD1246" s="8"/>
      <c r="DE1246" s="8"/>
      <c r="DF1246" s="8"/>
      <c r="DG1246" s="8"/>
      <c r="DH1246" s="8"/>
      <c r="DI1246" s="8"/>
      <c r="DJ1246" s="8"/>
      <c r="DK1246" s="8"/>
      <c r="DL1246" s="8"/>
      <c r="DM1246" s="8"/>
      <c r="DN1246" s="8"/>
      <c r="DO1246" s="8"/>
      <c r="DP1246" s="8"/>
      <c r="DQ1246" s="8"/>
      <c r="DR1246" s="8"/>
      <c r="DS1246" s="8"/>
      <c r="DT1246" s="8"/>
      <c r="DU1246" s="8"/>
      <c r="DV1246" s="8"/>
      <c r="DW1246" s="8"/>
      <c r="DX1246" s="8"/>
      <c r="DY1246" s="8"/>
      <c r="DZ1246" s="8"/>
      <c r="EA1246" s="8"/>
      <c r="EB1246" s="8"/>
      <c r="EC1246" s="8"/>
      <c r="ED1246" s="8"/>
      <c r="EE1246" s="8"/>
      <c r="EF1246" s="8"/>
      <c r="EG1246" s="8"/>
      <c r="EH1246" s="8"/>
      <c r="EI1246" s="8"/>
      <c r="EJ1246" s="8"/>
      <c r="EK1246" s="8"/>
      <c r="EL1246" s="8"/>
      <c r="EM1246" s="8"/>
      <c r="EN1246" s="8"/>
      <c r="EO1246" s="8"/>
      <c r="EP1246" s="8"/>
      <c r="EQ1246" s="8"/>
      <c r="ER1246" s="8"/>
      <c r="ES1246" s="8"/>
      <c r="ET1246" s="8"/>
      <c r="EU1246" s="8"/>
      <c r="EV1246" s="8"/>
      <c r="EW1246" s="8"/>
      <c r="EX1246" s="8"/>
      <c r="EY1246" s="8"/>
      <c r="EZ1246" s="8"/>
      <c r="FA1246" s="8"/>
      <c r="FB1246" s="8"/>
      <c r="FC1246" s="8"/>
      <c r="FD1246" s="8"/>
      <c r="FE1246" s="8"/>
      <c r="FF1246" s="8"/>
      <c r="FG1246" s="8"/>
      <c r="FH1246" s="8"/>
      <c r="FI1246" s="8"/>
      <c r="FJ1246" s="8"/>
    </row>
    <row r="1247" spans="1:166" x14ac:dyDescent="0.25">
      <c r="A1247" t="s">
        <v>159</v>
      </c>
      <c r="C1247" s="6">
        <v>40641</v>
      </c>
      <c r="D1247" s="5"/>
      <c r="E1247" s="6"/>
      <c r="G1247">
        <v>111</v>
      </c>
      <c r="H1247" t="s">
        <v>115</v>
      </c>
      <c r="I1247" s="7">
        <v>8</v>
      </c>
      <c r="J1247">
        <v>750</v>
      </c>
      <c r="K1247" s="5">
        <f t="shared" si="19"/>
        <v>166.66666666666666</v>
      </c>
      <c r="L1247" s="5"/>
      <c r="M1247" s="8"/>
      <c r="N1247" s="7">
        <v>22.55</v>
      </c>
      <c r="O1247" s="7"/>
      <c r="P1247" s="7"/>
      <c r="Q1247" s="5"/>
      <c r="R1247" s="5"/>
      <c r="S1247" s="5"/>
      <c r="T1247" s="5"/>
      <c r="U1247" s="5"/>
      <c r="V1247" s="5"/>
      <c r="W1247" s="5"/>
      <c r="X1247" s="8"/>
      <c r="Y1247" s="8"/>
      <c r="Z1247" s="8"/>
      <c r="AA1247" s="8"/>
      <c r="AB1247" s="8"/>
      <c r="AD1247" s="8"/>
      <c r="AE1247" s="8"/>
      <c r="AF1247" s="8"/>
      <c r="AG1247" s="8"/>
      <c r="AH1247" s="8"/>
      <c r="AI1247" s="8"/>
      <c r="AJ1247" s="5"/>
      <c r="AK1247" s="8"/>
      <c r="AL1247" s="8"/>
      <c r="AM1247" s="8"/>
      <c r="AN1247" s="8"/>
      <c r="AO1247" s="8"/>
      <c r="AP1247" s="8"/>
      <c r="AQ1247" s="9"/>
      <c r="AR1247" s="8"/>
      <c r="AS1247" s="8"/>
      <c r="AT1247" s="8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8"/>
      <c r="BJ1247" s="5"/>
      <c r="BK1247" s="5"/>
      <c r="BL1247" s="5"/>
      <c r="BM1247" s="8"/>
      <c r="BN1247" s="8"/>
      <c r="BO1247" s="7"/>
      <c r="BP1247" s="5"/>
      <c r="BQ1247" s="5"/>
      <c r="BR1247" s="5"/>
      <c r="BS1247" s="5"/>
      <c r="BT1247" s="7"/>
      <c r="BU1247" s="7"/>
      <c r="BV1247" s="7"/>
      <c r="BW1247" s="7"/>
      <c r="BX1247" s="7"/>
      <c r="BY1247" s="7"/>
      <c r="BZ1247" s="7"/>
      <c r="CA1247" s="5"/>
      <c r="CB1247" s="5"/>
      <c r="CC1247" s="5"/>
      <c r="CD1247" s="5"/>
      <c r="CE1247" s="5"/>
      <c r="CF1247" s="5"/>
      <c r="CG1247" s="5"/>
      <c r="CH1247" s="5"/>
      <c r="CI1247" s="5"/>
      <c r="CJ1247" s="5"/>
      <c r="CK1247" s="8"/>
      <c r="CL1247" s="5"/>
      <c r="CM1247" s="5"/>
      <c r="CN1247" s="8"/>
      <c r="CO1247" s="5"/>
      <c r="CP1247" s="5"/>
      <c r="CQ1247" s="5"/>
      <c r="CR1247" s="8"/>
      <c r="CS1247" s="8"/>
      <c r="CT1247" s="8"/>
      <c r="CU1247" s="8"/>
      <c r="CV1247" s="8"/>
      <c r="CW1247" s="8"/>
      <c r="CX1247" s="8"/>
      <c r="CY1247" s="8"/>
      <c r="CZ1247" s="8"/>
      <c r="DA1247" s="8"/>
      <c r="DB1247" s="8"/>
      <c r="DC1247" s="8"/>
      <c r="DD1247" s="8"/>
      <c r="DE1247" s="8"/>
      <c r="DF1247" s="8"/>
      <c r="DG1247" s="8"/>
      <c r="DH1247" s="8"/>
      <c r="DI1247" s="8"/>
      <c r="DJ1247" s="8"/>
      <c r="DK1247" s="8"/>
      <c r="DL1247" s="8"/>
      <c r="DM1247" s="8"/>
      <c r="DN1247" s="8"/>
      <c r="DO1247" s="8"/>
      <c r="DP1247" s="8"/>
      <c r="DQ1247" s="8"/>
      <c r="DR1247" s="8"/>
      <c r="DS1247" s="8"/>
      <c r="DT1247" s="8"/>
      <c r="DU1247" s="8"/>
      <c r="DV1247" s="8"/>
      <c r="DW1247" s="8"/>
      <c r="DX1247" s="8"/>
      <c r="DY1247" s="8"/>
      <c r="DZ1247" s="8"/>
      <c r="EA1247" s="8"/>
      <c r="EB1247" s="8"/>
      <c r="EC1247" s="8"/>
      <c r="ED1247" s="8"/>
      <c r="EE1247" s="8"/>
      <c r="EF1247" s="8"/>
      <c r="EG1247" s="8"/>
      <c r="EH1247" s="8"/>
      <c r="EI1247" s="8"/>
      <c r="EJ1247" s="8"/>
      <c r="EK1247" s="8"/>
      <c r="EL1247" s="8"/>
      <c r="EM1247" s="8"/>
      <c r="EN1247" s="8"/>
      <c r="EO1247" s="8"/>
      <c r="EP1247" s="8"/>
      <c r="EQ1247" s="8"/>
      <c r="ER1247" s="8"/>
      <c r="ES1247" s="8"/>
      <c r="ET1247" s="8"/>
      <c r="EU1247" s="8"/>
      <c r="EV1247" s="8"/>
      <c r="EW1247" s="8"/>
      <c r="EX1247" s="8"/>
      <c r="EY1247" s="8"/>
      <c r="EZ1247" s="8"/>
      <c r="FA1247" s="8"/>
      <c r="FB1247" s="8"/>
      <c r="FC1247" s="8"/>
      <c r="FD1247" s="8"/>
      <c r="FE1247" s="8"/>
      <c r="FF1247" s="8"/>
      <c r="FG1247" s="8"/>
      <c r="FH1247" s="8"/>
      <c r="FI1247" s="8"/>
      <c r="FJ1247" s="8"/>
    </row>
    <row r="1248" spans="1:166" x14ac:dyDescent="0.25">
      <c r="A1248" t="s">
        <v>159</v>
      </c>
      <c r="C1248" s="6">
        <v>40644</v>
      </c>
      <c r="D1248" s="5"/>
      <c r="E1248" s="6"/>
      <c r="G1248">
        <v>114</v>
      </c>
      <c r="H1248" t="s">
        <v>115</v>
      </c>
      <c r="I1248" s="7">
        <v>8</v>
      </c>
      <c r="J1248">
        <v>750</v>
      </c>
      <c r="K1248" s="5">
        <f t="shared" si="19"/>
        <v>166.66666666666666</v>
      </c>
      <c r="L1248" s="5"/>
      <c r="M1248" s="8"/>
      <c r="N1248" s="8"/>
      <c r="O1248" s="8"/>
      <c r="P1248" s="8"/>
      <c r="Q1248" s="5"/>
      <c r="R1248" s="5"/>
      <c r="S1248" s="5"/>
      <c r="T1248" s="5"/>
      <c r="U1248" s="5"/>
      <c r="V1248" s="5"/>
      <c r="W1248" s="5"/>
      <c r="X1248" s="8"/>
      <c r="Y1248" s="8"/>
      <c r="Z1248" s="8"/>
      <c r="AA1248" s="8"/>
      <c r="AB1248" s="8"/>
      <c r="AC1248" s="5"/>
      <c r="AD1248" s="8"/>
      <c r="AE1248" s="8"/>
      <c r="AF1248" s="8"/>
      <c r="AG1248" s="8"/>
      <c r="AH1248" s="8"/>
      <c r="AI1248" s="8"/>
      <c r="AJ1248" s="5"/>
      <c r="AK1248" s="8"/>
      <c r="AL1248" s="8"/>
      <c r="AM1248" s="8"/>
      <c r="AN1248" s="8"/>
      <c r="AO1248" s="8"/>
      <c r="AP1248" s="8"/>
      <c r="AQ1248" s="9"/>
      <c r="AR1248" s="8"/>
      <c r="AS1248" s="8"/>
      <c r="AT1248" s="8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8"/>
      <c r="BJ1248" s="5"/>
      <c r="BK1248" s="5"/>
      <c r="BL1248" s="5"/>
      <c r="BM1248" s="8"/>
      <c r="BN1248" s="8"/>
      <c r="BO1248" s="7"/>
      <c r="BP1248" s="5"/>
      <c r="BQ1248" s="5"/>
      <c r="BR1248" s="5"/>
      <c r="BS1248" s="5"/>
      <c r="BT1248" s="7"/>
      <c r="BU1248" s="7"/>
      <c r="BV1248" s="7"/>
      <c r="BW1248" s="7"/>
      <c r="BX1248" s="7"/>
      <c r="BY1248" s="7"/>
      <c r="BZ1248" s="7"/>
      <c r="CA1248" s="5"/>
      <c r="CB1248" s="5"/>
      <c r="CC1248" s="5"/>
      <c r="CD1248" s="5"/>
      <c r="CE1248" s="5"/>
      <c r="CF1248" s="5"/>
      <c r="CG1248" s="5"/>
      <c r="CH1248" s="5"/>
      <c r="CI1248" s="5"/>
      <c r="CJ1248" s="5">
        <v>11.050328227571116</v>
      </c>
      <c r="CK1248" s="8">
        <v>4.2554455445544557</v>
      </c>
      <c r="CL1248" s="5"/>
      <c r="CM1248" s="5"/>
      <c r="CN1248" s="8"/>
      <c r="CO1248" s="5"/>
      <c r="CP1248" s="5"/>
      <c r="CQ1248" s="5"/>
      <c r="CR1248" s="8"/>
      <c r="CS1248" s="8"/>
      <c r="CT1248" s="8"/>
      <c r="CU1248" s="8"/>
      <c r="CV1248" s="8"/>
      <c r="CW1248" s="8"/>
      <c r="CX1248" s="8"/>
      <c r="CY1248" s="8"/>
      <c r="CZ1248" s="8"/>
      <c r="DA1248" s="8"/>
      <c r="DB1248" s="8"/>
      <c r="DC1248" s="8"/>
      <c r="DD1248" s="8"/>
      <c r="DE1248" s="8"/>
      <c r="DF1248" s="8"/>
      <c r="DG1248" s="8"/>
      <c r="DH1248" s="8"/>
      <c r="DI1248" s="8"/>
      <c r="DJ1248" s="8"/>
      <c r="DK1248" s="8"/>
      <c r="DL1248" s="8"/>
      <c r="DM1248" s="8"/>
      <c r="DN1248" s="8"/>
      <c r="DO1248" s="8"/>
      <c r="DP1248" s="8"/>
      <c r="DQ1248" s="8"/>
      <c r="DR1248" s="8"/>
      <c r="DS1248" s="8"/>
      <c r="DT1248" s="8"/>
      <c r="DU1248" s="8"/>
      <c r="DV1248" s="8"/>
      <c r="DW1248" s="8"/>
      <c r="DX1248" s="8"/>
      <c r="DY1248" s="8"/>
      <c r="DZ1248" s="8"/>
      <c r="EA1248" s="8"/>
      <c r="EB1248" s="8"/>
      <c r="EC1248" s="8"/>
      <c r="ED1248" s="8"/>
      <c r="EE1248" s="8"/>
      <c r="EF1248" s="8"/>
      <c r="EG1248" s="8"/>
      <c r="EH1248" s="8"/>
      <c r="EI1248" s="8"/>
      <c r="EJ1248" s="8"/>
      <c r="EK1248" s="8"/>
      <c r="EL1248" s="8"/>
      <c r="EM1248" s="8"/>
      <c r="EN1248" s="8"/>
      <c r="EO1248" s="8"/>
      <c r="EP1248" s="8"/>
      <c r="EQ1248" s="8"/>
      <c r="ER1248" s="8"/>
      <c r="ES1248" s="8"/>
      <c r="ET1248" s="8"/>
      <c r="EU1248" s="8"/>
      <c r="EV1248" s="8"/>
      <c r="EW1248" s="8"/>
      <c r="EX1248" s="8"/>
      <c r="EY1248" s="8"/>
      <c r="EZ1248" s="8"/>
      <c r="FA1248" s="8"/>
      <c r="FB1248" s="8"/>
      <c r="FC1248" s="8"/>
      <c r="FD1248" s="8"/>
      <c r="FE1248" s="8"/>
      <c r="FF1248" s="8"/>
      <c r="FG1248" s="8"/>
      <c r="FH1248" s="8"/>
      <c r="FI1248" s="8"/>
      <c r="FJ1248" s="8"/>
    </row>
    <row r="1249" spans="1:166" x14ac:dyDescent="0.25">
      <c r="A1249" t="s">
        <v>159</v>
      </c>
      <c r="C1249" s="6">
        <v>40647</v>
      </c>
      <c r="D1249" s="5"/>
      <c r="E1249" s="6"/>
      <c r="G1249">
        <v>117</v>
      </c>
      <c r="H1249" t="s">
        <v>115</v>
      </c>
      <c r="I1249" s="7">
        <v>8</v>
      </c>
      <c r="J1249">
        <v>750</v>
      </c>
      <c r="K1249" s="5">
        <f t="shared" si="19"/>
        <v>166.66666666666666</v>
      </c>
      <c r="L1249" s="5"/>
      <c r="M1249" s="8"/>
      <c r="N1249" s="8"/>
      <c r="O1249" s="8"/>
      <c r="P1249" s="8"/>
      <c r="Q1249" s="5"/>
      <c r="R1249" s="5"/>
      <c r="S1249" s="5"/>
      <c r="T1249" s="5"/>
      <c r="U1249" s="5"/>
      <c r="V1249" s="5"/>
      <c r="W1249" s="5"/>
      <c r="X1249" s="8"/>
      <c r="Y1249" s="8"/>
      <c r="Z1249" s="8"/>
      <c r="AA1249" s="8"/>
      <c r="AB1249" s="8"/>
      <c r="AC1249" s="5"/>
      <c r="AD1249" s="8"/>
      <c r="AE1249" s="8"/>
      <c r="AF1249" s="8"/>
      <c r="AG1249" s="8"/>
      <c r="AH1249" s="8"/>
      <c r="AI1249" s="8"/>
      <c r="AJ1249" s="5"/>
      <c r="AK1249" s="8"/>
      <c r="AL1249" s="8"/>
      <c r="AM1249" s="8"/>
      <c r="AN1249" s="8"/>
      <c r="AO1249" s="8"/>
      <c r="AP1249" s="8"/>
      <c r="AQ1249" s="9"/>
      <c r="AR1249" s="8"/>
      <c r="AS1249" s="8"/>
      <c r="AT1249" s="8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8"/>
      <c r="BJ1249" s="5"/>
      <c r="BK1249" s="5"/>
      <c r="BL1249" s="5"/>
      <c r="BM1249" s="8"/>
      <c r="BN1249" s="8"/>
      <c r="BO1249" s="7"/>
      <c r="BP1249" s="5"/>
      <c r="BQ1249" s="5"/>
      <c r="BR1249" s="5"/>
      <c r="BS1249" s="5"/>
      <c r="BT1249" s="7"/>
      <c r="BU1249" s="7"/>
      <c r="BV1249" s="7"/>
      <c r="BW1249" s="7"/>
      <c r="BX1249" s="7"/>
      <c r="BY1249" s="7"/>
      <c r="BZ1249" s="7"/>
      <c r="CA1249" s="5"/>
      <c r="CB1249" s="5"/>
      <c r="CC1249" s="5"/>
      <c r="CD1249" s="5"/>
      <c r="CE1249" s="5"/>
      <c r="CF1249" s="5"/>
      <c r="CG1249" s="5"/>
      <c r="CH1249" s="5"/>
      <c r="CI1249" s="5"/>
      <c r="CJ1249" s="5">
        <v>16.84901531728665</v>
      </c>
      <c r="CK1249" s="8">
        <v>4.5943396226415096</v>
      </c>
      <c r="CL1249" s="5"/>
      <c r="CM1249" s="5"/>
      <c r="CN1249" s="8"/>
      <c r="CO1249" s="5"/>
      <c r="CP1249" s="5"/>
      <c r="CQ1249" s="5"/>
      <c r="CR1249" s="8"/>
      <c r="CS1249" s="8"/>
      <c r="CT1249" s="8"/>
      <c r="CU1249" s="8"/>
      <c r="CV1249" s="8"/>
      <c r="CW1249" s="8"/>
      <c r="CX1249" s="8"/>
      <c r="CY1249" s="8"/>
      <c r="CZ1249" s="8"/>
      <c r="DA1249" s="8"/>
      <c r="DB1249" s="8"/>
      <c r="DC1249" s="8"/>
      <c r="DD1249" s="8"/>
      <c r="DE1249" s="8"/>
      <c r="DF1249" s="8"/>
      <c r="DG1249" s="8"/>
      <c r="DH1249" s="8"/>
      <c r="DI1249" s="8"/>
      <c r="DJ1249" s="8"/>
      <c r="DK1249" s="8"/>
      <c r="DL1249" s="8"/>
      <c r="DM1249" s="8"/>
      <c r="DN1249" s="8"/>
      <c r="DO1249" s="8"/>
      <c r="DP1249" s="8"/>
      <c r="DQ1249" s="8"/>
      <c r="DR1249" s="8"/>
      <c r="DS1249" s="8"/>
      <c r="DT1249" s="8"/>
      <c r="DU1249" s="8"/>
      <c r="DV1249" s="8"/>
      <c r="DW1249" s="8"/>
      <c r="DX1249" s="8"/>
      <c r="DY1249" s="8"/>
      <c r="DZ1249" s="8"/>
      <c r="EA1249" s="8"/>
      <c r="EB1249" s="8"/>
      <c r="EC1249" s="8"/>
      <c r="ED1249" s="8"/>
      <c r="EE1249" s="8"/>
      <c r="EF1249" s="8"/>
      <c r="EG1249" s="8"/>
      <c r="EH1249" s="8"/>
      <c r="EI1249" s="8"/>
      <c r="EJ1249" s="8"/>
      <c r="EK1249" s="8"/>
      <c r="EL1249" s="8"/>
      <c r="EM1249" s="8"/>
      <c r="EN1249" s="8"/>
      <c r="EO1249" s="8"/>
      <c r="EP1249" s="8"/>
      <c r="EQ1249" s="8"/>
      <c r="ER1249" s="8"/>
      <c r="ES1249" s="8"/>
      <c r="ET1249" s="8"/>
      <c r="EU1249" s="8"/>
      <c r="EV1249" s="8"/>
      <c r="EW1249" s="8"/>
      <c r="EX1249" s="8"/>
      <c r="EY1249" s="8"/>
      <c r="EZ1249" s="8"/>
      <c r="FA1249" s="8"/>
      <c r="FB1249" s="8"/>
      <c r="FC1249" s="8"/>
      <c r="FD1249" s="8"/>
      <c r="FE1249" s="8"/>
      <c r="FF1249" s="8"/>
      <c r="FG1249" s="8"/>
      <c r="FH1249" s="8"/>
      <c r="FI1249" s="8"/>
      <c r="FJ1249" s="8"/>
    </row>
    <row r="1250" spans="1:166" x14ac:dyDescent="0.25">
      <c r="A1250" t="s">
        <v>159</v>
      </c>
      <c r="C1250" s="6">
        <v>40650</v>
      </c>
      <c r="D1250" s="5"/>
      <c r="E1250" s="6"/>
      <c r="G1250">
        <v>120</v>
      </c>
      <c r="H1250" t="s">
        <v>115</v>
      </c>
      <c r="I1250" s="7">
        <v>8</v>
      </c>
      <c r="J1250">
        <v>750</v>
      </c>
      <c r="K1250" s="5">
        <f t="shared" si="19"/>
        <v>166.66666666666666</v>
      </c>
      <c r="L1250" s="5"/>
      <c r="M1250" s="8"/>
      <c r="N1250" s="7">
        <v>23.6</v>
      </c>
      <c r="O1250" s="7"/>
      <c r="P1250" s="7"/>
      <c r="Q1250" s="5"/>
      <c r="R1250" s="5"/>
      <c r="S1250" s="5"/>
      <c r="T1250" s="5"/>
      <c r="U1250" s="5"/>
      <c r="V1250" s="5"/>
      <c r="W1250" s="5"/>
      <c r="X1250" s="8"/>
      <c r="Y1250" s="8"/>
      <c r="Z1250" s="8"/>
      <c r="AA1250" s="8"/>
      <c r="AB1250" s="8"/>
      <c r="AC1250" s="5"/>
      <c r="AD1250" s="8"/>
      <c r="AE1250" s="8"/>
      <c r="AF1250" s="8"/>
      <c r="AG1250" s="8"/>
      <c r="AH1250" s="8"/>
      <c r="AI1250" s="8"/>
      <c r="AJ1250" s="5"/>
      <c r="AK1250" s="8"/>
      <c r="AL1250" s="8"/>
      <c r="AM1250" s="8"/>
      <c r="AN1250" s="8"/>
      <c r="AO1250" s="8"/>
      <c r="AP1250" s="8"/>
      <c r="AQ1250" s="9"/>
      <c r="AR1250" s="8"/>
      <c r="AS1250" s="8"/>
      <c r="AT1250" s="8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8"/>
      <c r="BJ1250" s="5"/>
      <c r="BK1250" s="5"/>
      <c r="BL1250" s="5"/>
      <c r="BM1250" s="8"/>
      <c r="BN1250" s="8"/>
      <c r="BO1250" s="7"/>
      <c r="BP1250" s="5"/>
      <c r="BQ1250" s="5"/>
      <c r="BR1250" s="5"/>
      <c r="BS1250" s="5"/>
      <c r="BT1250" s="7"/>
      <c r="BU1250" s="7"/>
      <c r="BV1250" s="7"/>
      <c r="BW1250" s="7"/>
      <c r="BX1250" s="7"/>
      <c r="BY1250" s="7"/>
      <c r="BZ1250" s="7"/>
      <c r="CA1250" s="5"/>
      <c r="CB1250" s="5"/>
      <c r="CC1250" s="5"/>
      <c r="CD1250" s="5"/>
      <c r="CE1250" s="5"/>
      <c r="CF1250" s="5"/>
      <c r="CG1250" s="5"/>
      <c r="CH1250" s="5"/>
      <c r="CI1250" s="5"/>
      <c r="CJ1250" s="5"/>
      <c r="CK1250" s="8"/>
      <c r="CL1250" s="5"/>
      <c r="CM1250" s="5"/>
      <c r="CN1250" s="8"/>
      <c r="CO1250" s="5"/>
      <c r="CP1250" s="5"/>
      <c r="CQ1250" s="5"/>
      <c r="CR1250" s="8"/>
      <c r="CS1250" s="8"/>
      <c r="CT1250" s="8"/>
      <c r="CU1250" s="8"/>
      <c r="CV1250" s="8"/>
      <c r="CW1250" s="8"/>
      <c r="CX1250" s="8"/>
      <c r="CY1250" s="8"/>
      <c r="CZ1250" s="8"/>
      <c r="DA1250" s="8"/>
      <c r="DB1250" s="8"/>
      <c r="DC1250" s="8"/>
      <c r="DD1250" s="8"/>
      <c r="DE1250" s="8"/>
      <c r="DF1250" s="8"/>
      <c r="DG1250" s="8"/>
      <c r="DH1250" s="8"/>
      <c r="DI1250" s="8"/>
      <c r="DJ1250" s="8"/>
      <c r="DK1250" s="8"/>
      <c r="DL1250" s="8"/>
      <c r="DM1250" s="8"/>
      <c r="DN1250" s="8"/>
      <c r="DO1250" s="8"/>
      <c r="DP1250" s="8"/>
      <c r="DQ1250" s="8"/>
      <c r="DR1250" s="8"/>
      <c r="DS1250" s="8"/>
      <c r="DT1250" s="8"/>
      <c r="DU1250" s="8"/>
      <c r="DV1250" s="8"/>
      <c r="DW1250" s="8"/>
      <c r="DX1250" s="8"/>
      <c r="DY1250" s="8"/>
      <c r="DZ1250" s="8"/>
      <c r="EA1250" s="8"/>
      <c r="EB1250" s="8"/>
      <c r="EC1250" s="8"/>
      <c r="ED1250" s="8"/>
      <c r="EE1250" s="8"/>
      <c r="EF1250" s="8"/>
      <c r="EG1250" s="8"/>
      <c r="EH1250" s="8"/>
      <c r="EI1250" s="8"/>
      <c r="EJ1250" s="8"/>
      <c r="EK1250" s="8"/>
      <c r="EL1250" s="8"/>
      <c r="EM1250" s="8"/>
      <c r="EN1250" s="8"/>
      <c r="EO1250" s="8"/>
      <c r="EP1250" s="8"/>
      <c r="EQ1250" s="8"/>
      <c r="ER1250" s="8"/>
      <c r="ES1250" s="8"/>
      <c r="ET1250" s="8"/>
      <c r="EU1250" s="8"/>
      <c r="EV1250" s="8"/>
      <c r="EW1250" s="8"/>
      <c r="EX1250" s="8"/>
      <c r="EY1250" s="8"/>
      <c r="EZ1250" s="8"/>
      <c r="FA1250" s="8"/>
      <c r="FB1250" s="8"/>
      <c r="FC1250" s="8"/>
      <c r="FD1250" s="8"/>
      <c r="FE1250" s="8"/>
      <c r="FF1250" s="8"/>
      <c r="FG1250" s="8"/>
      <c r="FH1250" s="8"/>
      <c r="FI1250" s="8"/>
      <c r="FJ1250" s="8"/>
    </row>
    <row r="1251" spans="1:166" x14ac:dyDescent="0.25">
      <c r="A1251" t="s">
        <v>159</v>
      </c>
      <c r="C1251" s="6">
        <v>40653</v>
      </c>
      <c r="D1251" s="5"/>
      <c r="E1251" s="6"/>
      <c r="G1251">
        <v>123</v>
      </c>
      <c r="H1251" t="s">
        <v>115</v>
      </c>
      <c r="I1251" s="7">
        <v>8</v>
      </c>
      <c r="J1251">
        <v>750</v>
      </c>
      <c r="K1251" s="5">
        <f t="shared" si="19"/>
        <v>166.66666666666666</v>
      </c>
      <c r="L1251" s="5"/>
      <c r="M1251" s="8"/>
      <c r="N1251" s="8"/>
      <c r="O1251" s="8"/>
      <c r="P1251" s="8"/>
      <c r="Q1251" s="5"/>
      <c r="R1251" s="5"/>
      <c r="S1251" s="5"/>
      <c r="T1251" s="5"/>
      <c r="U1251" s="5"/>
      <c r="V1251" s="5"/>
      <c r="W1251" s="5"/>
      <c r="X1251" s="8"/>
      <c r="Y1251" s="8"/>
      <c r="Z1251" s="8"/>
      <c r="AA1251" s="8"/>
      <c r="AB1251" s="8"/>
      <c r="AC1251" s="5"/>
      <c r="AD1251" s="8"/>
      <c r="AE1251" s="8"/>
      <c r="AF1251" s="8"/>
      <c r="AG1251" s="8"/>
      <c r="AH1251" s="8"/>
      <c r="AI1251" s="8"/>
      <c r="AJ1251" s="5"/>
      <c r="AK1251" s="8"/>
      <c r="AL1251" s="8"/>
      <c r="AM1251" s="8"/>
      <c r="AN1251" s="8"/>
      <c r="AO1251" s="8"/>
      <c r="AP1251" s="8"/>
      <c r="AQ1251" s="9"/>
      <c r="AR1251" s="8"/>
      <c r="AS1251" s="8"/>
      <c r="AT1251" s="8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8"/>
      <c r="BJ1251" s="5"/>
      <c r="BK1251" s="5"/>
      <c r="BL1251" s="5"/>
      <c r="BM1251" s="8"/>
      <c r="BN1251" s="8"/>
      <c r="BO1251" s="7"/>
      <c r="BP1251" s="5"/>
      <c r="BQ1251" s="5"/>
      <c r="BR1251" s="5"/>
      <c r="BS1251" s="5"/>
      <c r="BT1251" s="7"/>
      <c r="BU1251" s="7"/>
      <c r="BV1251" s="7"/>
      <c r="BW1251" s="7"/>
      <c r="BX1251" s="7"/>
      <c r="BY1251" s="7"/>
      <c r="BZ1251" s="7"/>
      <c r="CA1251" s="5"/>
      <c r="CB1251" s="5"/>
      <c r="CC1251" s="5"/>
      <c r="CD1251" s="5"/>
      <c r="CE1251" s="5"/>
      <c r="CF1251" s="5"/>
      <c r="CG1251" s="5"/>
      <c r="CH1251" s="5"/>
      <c r="CI1251" s="5"/>
      <c r="CJ1251" s="5">
        <v>34.026258205689274</v>
      </c>
      <c r="CK1251" s="8">
        <v>4.468152866242038</v>
      </c>
      <c r="CL1251" s="5"/>
      <c r="CM1251" s="5"/>
      <c r="CN1251" s="8"/>
      <c r="CO1251" s="5"/>
      <c r="CP1251" s="5"/>
      <c r="CQ1251" s="5"/>
      <c r="CR1251" s="8"/>
      <c r="CS1251" s="8"/>
      <c r="CT1251" s="8"/>
      <c r="CU1251" s="8"/>
      <c r="CV1251" s="8"/>
      <c r="CW1251" s="8"/>
      <c r="CX1251" s="8"/>
      <c r="CY1251" s="8"/>
      <c r="CZ1251" s="8"/>
      <c r="DA1251" s="8"/>
      <c r="DB1251" s="8"/>
      <c r="DC1251" s="8"/>
      <c r="DD1251" s="8"/>
      <c r="DE1251" s="8"/>
      <c r="DF1251" s="8"/>
      <c r="DG1251" s="8"/>
      <c r="DH1251" s="8"/>
      <c r="DI1251" s="8"/>
      <c r="DJ1251" s="8"/>
      <c r="DK1251" s="8"/>
      <c r="DL1251" s="8"/>
      <c r="DM1251" s="8"/>
      <c r="DN1251" s="8"/>
      <c r="DO1251" s="8"/>
      <c r="DP1251" s="8"/>
      <c r="DQ1251" s="8"/>
      <c r="DR1251" s="8"/>
      <c r="DS1251" s="8"/>
      <c r="DT1251" s="8"/>
      <c r="DU1251" s="8"/>
      <c r="DV1251" s="8"/>
      <c r="DW1251" s="8"/>
      <c r="DX1251" s="8"/>
      <c r="DY1251" s="8"/>
      <c r="DZ1251" s="8"/>
      <c r="EA1251" s="8"/>
      <c r="EB1251" s="8"/>
      <c r="EC1251" s="8"/>
      <c r="ED1251" s="8"/>
      <c r="EE1251" s="8"/>
      <c r="EF1251" s="8"/>
      <c r="EG1251" s="8"/>
      <c r="EH1251" s="8"/>
      <c r="EI1251" s="8"/>
      <c r="EJ1251" s="8"/>
      <c r="EK1251" s="8"/>
      <c r="EL1251" s="8"/>
      <c r="EM1251" s="8"/>
      <c r="EN1251" s="8"/>
      <c r="EO1251" s="8"/>
      <c r="EP1251" s="8"/>
      <c r="EQ1251" s="8"/>
      <c r="ER1251" s="8"/>
      <c r="ES1251" s="8"/>
      <c r="ET1251" s="8"/>
      <c r="EU1251" s="8"/>
      <c r="EV1251" s="8"/>
      <c r="EW1251" s="8"/>
      <c r="EX1251" s="8"/>
      <c r="EY1251" s="8"/>
      <c r="EZ1251" s="8"/>
      <c r="FA1251" s="8"/>
      <c r="FB1251" s="8"/>
      <c r="FC1251" s="8"/>
      <c r="FD1251" s="8"/>
      <c r="FE1251" s="8"/>
      <c r="FF1251" s="8"/>
      <c r="FG1251" s="8"/>
      <c r="FH1251" s="8"/>
      <c r="FI1251" s="8"/>
      <c r="FJ1251" s="8"/>
    </row>
    <row r="1252" spans="1:166" x14ac:dyDescent="0.25">
      <c r="A1252" t="s">
        <v>159</v>
      </c>
      <c r="C1252" s="6">
        <v>40660</v>
      </c>
      <c r="D1252" s="5"/>
      <c r="E1252" s="6"/>
      <c r="G1252">
        <v>130</v>
      </c>
      <c r="H1252" t="s">
        <v>115</v>
      </c>
      <c r="I1252" s="7">
        <v>8</v>
      </c>
      <c r="J1252">
        <v>750</v>
      </c>
      <c r="K1252" s="5">
        <f t="shared" si="19"/>
        <v>166.66666666666666</v>
      </c>
      <c r="L1252" s="5"/>
      <c r="M1252" s="8"/>
      <c r="N1252" s="8"/>
      <c r="O1252" s="8"/>
      <c r="P1252" s="8"/>
      <c r="Q1252" s="5"/>
      <c r="R1252" s="5"/>
      <c r="S1252" s="5"/>
      <c r="T1252" s="5"/>
      <c r="U1252" s="5"/>
      <c r="V1252" s="5"/>
      <c r="W1252" s="5"/>
      <c r="X1252" s="8"/>
      <c r="Y1252" s="8"/>
      <c r="Z1252" s="8"/>
      <c r="AA1252" s="8"/>
      <c r="AB1252" s="8"/>
      <c r="AC1252" s="5">
        <v>340.62117763564629</v>
      </c>
      <c r="AD1252" s="8"/>
      <c r="AE1252" s="8"/>
      <c r="AF1252" s="8"/>
      <c r="AG1252" s="8"/>
      <c r="AH1252" s="8"/>
      <c r="AI1252" s="8"/>
      <c r="AJ1252" s="5">
        <v>150.09209629624797</v>
      </c>
      <c r="AK1252" s="8">
        <v>2.111721811719542</v>
      </c>
      <c r="AL1252" s="8"/>
      <c r="AM1252" s="8"/>
      <c r="AN1252" s="8"/>
      <c r="AO1252" s="8"/>
      <c r="AP1252" s="8"/>
      <c r="AQ1252" s="9">
        <f>AK1252/AJ1252</f>
        <v>1.4069507081515331E-2</v>
      </c>
      <c r="AR1252" s="8"/>
      <c r="AS1252" s="8"/>
      <c r="AT1252" s="8"/>
      <c r="AU1252" s="5">
        <v>0</v>
      </c>
      <c r="AV1252" s="5"/>
      <c r="AW1252" s="5"/>
      <c r="AX1252" s="5"/>
      <c r="AY1252" s="5">
        <v>393.92506765637648</v>
      </c>
      <c r="AZ1252" s="5"/>
      <c r="BA1252" s="5"/>
      <c r="BB1252" s="5"/>
      <c r="BC1252" s="5"/>
      <c r="BD1252" s="5"/>
      <c r="BE1252" s="5"/>
      <c r="BF1252" s="5">
        <v>61.309410985426986</v>
      </c>
      <c r="BG1252" s="5">
        <v>309.28733434880468</v>
      </c>
      <c r="BH1252" s="5"/>
      <c r="BI1252" s="8"/>
      <c r="BJ1252" s="5"/>
      <c r="BK1252" s="5">
        <f>AC1252+AJ1252+BH1252</f>
        <v>490.71327393189426</v>
      </c>
      <c r="BL1252" s="5"/>
      <c r="BM1252" s="8">
        <f>BH1252/BK1252</f>
        <v>0</v>
      </c>
      <c r="BN1252" s="8"/>
      <c r="BO1252" s="7"/>
      <c r="BP1252" s="5"/>
      <c r="BQ1252" s="5"/>
      <c r="BR1252" s="5"/>
      <c r="BS1252" s="5"/>
      <c r="BT1252" s="7"/>
      <c r="BU1252" s="7"/>
      <c r="BV1252" s="7"/>
      <c r="BW1252" s="7"/>
      <c r="BX1252" s="8">
        <f>AC1252/BK1252</f>
        <v>0.69413483541291132</v>
      </c>
      <c r="BY1252" s="8">
        <f>AJ1252/BK1252</f>
        <v>0.30586516458708868</v>
      </c>
      <c r="BZ1252" s="8">
        <f>BH1252/BK1252</f>
        <v>0</v>
      </c>
      <c r="CA1252" s="5">
        <v>135.55540548935403</v>
      </c>
      <c r="CB1252" s="5">
        <v>0</v>
      </c>
      <c r="CC1252" s="5">
        <v>69.168243334422186</v>
      </c>
      <c r="CD1252" s="5">
        <v>53.838634306713615</v>
      </c>
      <c r="CE1252" s="5"/>
      <c r="CF1252" s="5"/>
      <c r="CG1252" s="5"/>
      <c r="CH1252" s="5"/>
      <c r="CI1252" s="5">
        <v>12.548527848218242</v>
      </c>
      <c r="CJ1252" s="5">
        <v>55.361050328227563</v>
      </c>
      <c r="CK1252" s="8">
        <v>4.5876923076923077</v>
      </c>
      <c r="CL1252" s="5"/>
      <c r="CM1252" s="5"/>
      <c r="CN1252" s="8"/>
      <c r="CO1252" s="5"/>
      <c r="CP1252" s="5"/>
      <c r="CQ1252" s="5"/>
      <c r="CR1252" s="8"/>
      <c r="CS1252" s="8"/>
      <c r="CT1252" s="8"/>
      <c r="CU1252" s="8"/>
      <c r="CV1252" s="8"/>
      <c r="CW1252" s="8"/>
      <c r="CX1252" s="8"/>
      <c r="CY1252" s="8"/>
      <c r="CZ1252" s="8"/>
      <c r="DA1252" s="8"/>
      <c r="DB1252" s="8"/>
      <c r="DC1252" s="8"/>
      <c r="DD1252" s="8"/>
      <c r="DE1252" s="8"/>
      <c r="DF1252" s="8"/>
      <c r="DG1252" s="8"/>
      <c r="DH1252" s="8"/>
      <c r="DI1252" s="8"/>
      <c r="DJ1252" s="8"/>
      <c r="DK1252" s="8"/>
      <c r="DL1252" s="8"/>
      <c r="DM1252" s="8"/>
      <c r="DN1252" s="8"/>
      <c r="DO1252" s="8"/>
      <c r="DP1252" s="8"/>
      <c r="DQ1252" s="8"/>
      <c r="DR1252" s="8"/>
      <c r="DS1252" s="8"/>
      <c r="DT1252" s="8"/>
      <c r="DU1252" s="8"/>
      <c r="DV1252" s="8"/>
      <c r="DW1252" s="8"/>
      <c r="DX1252" s="8"/>
      <c r="DY1252" s="8"/>
      <c r="DZ1252" s="8"/>
      <c r="EA1252" s="8"/>
      <c r="EB1252" s="8"/>
      <c r="EC1252" s="8"/>
      <c r="ED1252" s="8"/>
      <c r="EE1252" s="8"/>
      <c r="EF1252" s="8"/>
      <c r="EG1252" s="8"/>
      <c r="EH1252" s="8"/>
      <c r="EI1252" s="8"/>
      <c r="EJ1252" s="8"/>
      <c r="EK1252" s="8"/>
      <c r="EL1252" s="8"/>
      <c r="EM1252" s="8"/>
      <c r="EN1252" s="8"/>
      <c r="EO1252" s="8"/>
      <c r="EP1252" s="8"/>
      <c r="EQ1252" s="8"/>
      <c r="ER1252" s="8"/>
      <c r="ES1252" s="8"/>
      <c r="ET1252" s="8"/>
      <c r="EU1252" s="8"/>
      <c r="EV1252" s="8"/>
      <c r="EW1252" s="8"/>
      <c r="EX1252" s="8"/>
      <c r="EY1252" s="8"/>
      <c r="EZ1252" s="8"/>
      <c r="FA1252" s="8"/>
      <c r="FB1252" s="8"/>
      <c r="FC1252" s="8"/>
      <c r="FD1252" s="8"/>
      <c r="FE1252" s="8"/>
      <c r="FF1252" s="8"/>
      <c r="FG1252" s="8"/>
      <c r="FH1252" s="8"/>
      <c r="FI1252" s="8"/>
      <c r="FJ1252" s="8"/>
    </row>
    <row r="1253" spans="1:166" x14ac:dyDescent="0.25">
      <c r="A1253" t="s">
        <v>159</v>
      </c>
      <c r="C1253" s="6">
        <v>40666</v>
      </c>
      <c r="D1253" s="5">
        <v>9</v>
      </c>
      <c r="E1253" s="6" t="s">
        <v>207</v>
      </c>
      <c r="F1253" t="s">
        <v>15</v>
      </c>
      <c r="G1253">
        <v>136</v>
      </c>
      <c r="H1253" t="s">
        <v>115</v>
      </c>
      <c r="I1253" s="7">
        <v>8</v>
      </c>
      <c r="J1253">
        <v>750</v>
      </c>
      <c r="K1253" s="5">
        <f t="shared" si="19"/>
        <v>166.66666666666666</v>
      </c>
      <c r="L1253" s="5"/>
      <c r="M1253" s="8"/>
      <c r="N1253" s="8"/>
      <c r="O1253" s="8"/>
      <c r="P1253" s="8"/>
      <c r="Q1253" s="5"/>
      <c r="R1253" s="5"/>
      <c r="S1253" s="5"/>
      <c r="T1253" s="5"/>
      <c r="U1253" s="5"/>
      <c r="V1253" s="5">
        <v>136</v>
      </c>
      <c r="W1253" s="5"/>
      <c r="X1253" s="8"/>
      <c r="Y1253" s="8"/>
      <c r="Z1253" s="8"/>
      <c r="AA1253" s="8"/>
      <c r="AB1253" s="8"/>
      <c r="AC1253" s="5"/>
      <c r="AD1253" s="8"/>
      <c r="AE1253" s="8"/>
      <c r="AF1253" s="8"/>
      <c r="AG1253" s="8"/>
      <c r="AH1253" s="8"/>
      <c r="AI1253" s="8"/>
      <c r="AJ1253" s="5"/>
      <c r="AK1253" s="8"/>
      <c r="AL1253" s="8"/>
      <c r="AM1253" s="8"/>
      <c r="AN1253" s="8"/>
      <c r="AO1253" s="8"/>
      <c r="AP1253" s="8"/>
      <c r="AQ1253" s="9"/>
      <c r="AR1253" s="8"/>
      <c r="AS1253" s="8"/>
      <c r="AT1253" s="8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8"/>
      <c r="BJ1253" s="5"/>
      <c r="BK1253" s="5"/>
      <c r="BL1253" s="5"/>
      <c r="BM1253" s="8"/>
      <c r="BN1253" s="8"/>
      <c r="BO1253" s="7"/>
      <c r="BP1253" s="5"/>
      <c r="BQ1253" s="5"/>
      <c r="BR1253" s="5"/>
      <c r="BS1253" s="5"/>
      <c r="BT1253" s="7"/>
      <c r="BU1253" s="7"/>
      <c r="BV1253" s="7"/>
      <c r="BW1253" s="7"/>
      <c r="BX1253" s="7"/>
      <c r="BY1253" s="7"/>
      <c r="BZ1253" s="7"/>
      <c r="CA1253" s="5"/>
      <c r="CB1253" s="5"/>
      <c r="CC1253" s="5"/>
      <c r="CD1253" s="5"/>
      <c r="CE1253" s="5"/>
      <c r="CF1253" s="5"/>
      <c r="CG1253" s="5"/>
      <c r="CH1253" s="5"/>
      <c r="CI1253" s="5"/>
      <c r="CJ1253" s="5"/>
      <c r="CK1253" s="8"/>
      <c r="CL1253" s="5"/>
      <c r="CM1253" s="5"/>
      <c r="CN1253" s="8"/>
      <c r="CO1253" s="5"/>
      <c r="CP1253" s="5"/>
      <c r="CQ1253" s="5"/>
      <c r="CR1253" s="8"/>
      <c r="CS1253" s="8"/>
      <c r="CT1253" s="8"/>
      <c r="CU1253" s="8"/>
      <c r="CV1253" s="8"/>
      <c r="CW1253" s="8"/>
      <c r="CX1253" s="8"/>
      <c r="CY1253" s="8"/>
      <c r="CZ1253" s="8"/>
      <c r="DA1253" s="8"/>
      <c r="DB1253" s="8"/>
      <c r="DC1253" s="8"/>
      <c r="DD1253" s="8"/>
      <c r="DE1253" s="8"/>
      <c r="DF1253" s="8"/>
      <c r="DG1253" s="8"/>
      <c r="DH1253" s="8"/>
      <c r="DI1253" s="8"/>
      <c r="DJ1253" s="8"/>
      <c r="DK1253" s="8"/>
      <c r="DL1253" s="8"/>
      <c r="DM1253" s="8"/>
      <c r="DN1253" s="8"/>
      <c r="DO1253" s="8"/>
      <c r="DP1253" s="8"/>
      <c r="DQ1253" s="8"/>
      <c r="DR1253" s="8"/>
      <c r="DS1253" s="8"/>
      <c r="DT1253" s="8"/>
      <c r="DU1253" s="8"/>
      <c r="DV1253" s="8"/>
      <c r="DW1253" s="8"/>
      <c r="DX1253" s="8"/>
      <c r="DY1253" s="8"/>
      <c r="DZ1253" s="8"/>
      <c r="EA1253" s="8"/>
      <c r="EB1253" s="8"/>
      <c r="EC1253" s="8"/>
      <c r="ED1253" s="8"/>
      <c r="EE1253" s="8"/>
      <c r="EF1253" s="8"/>
      <c r="EG1253" s="8"/>
      <c r="EH1253" s="8"/>
      <c r="EI1253" s="8"/>
      <c r="EJ1253" s="8"/>
      <c r="EK1253" s="8"/>
      <c r="EL1253" s="8"/>
      <c r="EM1253" s="8"/>
      <c r="EN1253" s="8"/>
      <c r="EO1253" s="8"/>
      <c r="EP1253" s="8"/>
      <c r="EQ1253" s="8"/>
      <c r="ER1253" s="8"/>
      <c r="ES1253" s="8"/>
      <c r="ET1253" s="8"/>
      <c r="EU1253" s="8"/>
      <c r="EV1253" s="8"/>
      <c r="EW1253" s="8"/>
      <c r="EX1253" s="8"/>
      <c r="EY1253" s="8"/>
      <c r="EZ1253" s="8"/>
      <c r="FA1253" s="8"/>
      <c r="FB1253" s="8"/>
      <c r="FC1253" s="8"/>
      <c r="FD1253" s="8"/>
      <c r="FE1253" s="8"/>
      <c r="FF1253" s="8"/>
      <c r="FG1253" s="8"/>
      <c r="FH1253" s="8"/>
      <c r="FI1253" s="8"/>
      <c r="FJ1253" s="8"/>
    </row>
    <row r="1254" spans="1:166" x14ac:dyDescent="0.25">
      <c r="A1254" t="s">
        <v>159</v>
      </c>
      <c r="C1254" s="6">
        <v>40673</v>
      </c>
      <c r="D1254" s="5"/>
      <c r="E1254" s="6"/>
      <c r="G1254">
        <v>143</v>
      </c>
      <c r="H1254" t="s">
        <v>115</v>
      </c>
      <c r="I1254" s="7">
        <v>8</v>
      </c>
      <c r="J1254">
        <v>750</v>
      </c>
      <c r="K1254" s="5">
        <f t="shared" ref="K1254:K1317" si="20">1000000/I1254/J1254</f>
        <v>166.66666666666666</v>
      </c>
      <c r="L1254" s="5"/>
      <c r="M1254" s="8"/>
      <c r="N1254" s="8"/>
      <c r="O1254" s="8"/>
      <c r="P1254" s="8"/>
      <c r="Q1254" s="5"/>
      <c r="R1254" s="5"/>
      <c r="S1254" s="5"/>
      <c r="T1254" s="5"/>
      <c r="U1254" s="5"/>
      <c r="V1254" s="5"/>
      <c r="W1254" s="5"/>
      <c r="X1254" s="8"/>
      <c r="Y1254" s="8"/>
      <c r="Z1254" s="8"/>
      <c r="AA1254" s="8"/>
      <c r="AB1254" s="8"/>
      <c r="AC1254" s="5"/>
      <c r="AD1254" s="8"/>
      <c r="AE1254" s="8"/>
      <c r="AF1254" s="8"/>
      <c r="AG1254" s="8"/>
      <c r="AH1254" s="8"/>
      <c r="AI1254" s="8"/>
      <c r="AJ1254" s="5"/>
      <c r="AK1254" s="8"/>
      <c r="AL1254" s="8"/>
      <c r="AM1254" s="8"/>
      <c r="AN1254" s="8"/>
      <c r="AO1254" s="8"/>
      <c r="AP1254" s="8"/>
      <c r="AQ1254" s="9"/>
      <c r="AR1254" s="8"/>
      <c r="AS1254" s="8"/>
      <c r="AT1254" s="8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8"/>
      <c r="BJ1254" s="5"/>
      <c r="BK1254" s="5"/>
      <c r="BL1254" s="5"/>
      <c r="BM1254" s="8"/>
      <c r="BN1254" s="8"/>
      <c r="BO1254" s="7"/>
      <c r="BP1254" s="5"/>
      <c r="BQ1254" s="5"/>
      <c r="BR1254" s="5"/>
      <c r="BS1254" s="5"/>
      <c r="BT1254" s="7"/>
      <c r="BU1254" s="7"/>
      <c r="BV1254" s="7"/>
      <c r="BW1254" s="7"/>
      <c r="BX1254" s="7"/>
      <c r="BY1254" s="7"/>
      <c r="BZ1254" s="7"/>
      <c r="CA1254" s="5"/>
      <c r="CB1254" s="5"/>
      <c r="CC1254" s="5"/>
      <c r="CD1254" s="5"/>
      <c r="CE1254" s="5"/>
      <c r="CF1254" s="5"/>
      <c r="CG1254" s="5"/>
      <c r="CH1254" s="5"/>
      <c r="CI1254" s="5"/>
      <c r="CJ1254" s="5">
        <v>67.177242888402617</v>
      </c>
      <c r="CK1254" s="8">
        <v>4.8472222222222223</v>
      </c>
      <c r="CL1254" s="5"/>
      <c r="CM1254" s="5"/>
      <c r="CN1254" s="8"/>
      <c r="CO1254" s="5"/>
      <c r="CP1254" s="5"/>
      <c r="CQ1254" s="5"/>
      <c r="CR1254" s="8"/>
      <c r="CS1254" s="8"/>
      <c r="CT1254" s="8"/>
      <c r="CU1254" s="8"/>
      <c r="CV1254" s="8"/>
      <c r="CW1254" s="8"/>
      <c r="CX1254" s="8"/>
      <c r="CY1254" s="8"/>
      <c r="CZ1254" s="8"/>
      <c r="DA1254" s="8"/>
      <c r="DB1254" s="8"/>
      <c r="DC1254" s="8"/>
      <c r="DD1254" s="8"/>
      <c r="DE1254" s="8"/>
      <c r="DF1254" s="8"/>
      <c r="DG1254" s="8"/>
      <c r="DH1254" s="8"/>
      <c r="DI1254" s="8"/>
      <c r="DJ1254" s="8"/>
      <c r="DK1254" s="8"/>
      <c r="DL1254" s="8"/>
      <c r="DM1254" s="8"/>
      <c r="DN1254" s="8"/>
      <c r="DO1254" s="8"/>
      <c r="DP1254" s="8"/>
      <c r="DQ1254" s="8"/>
      <c r="DR1254" s="8"/>
      <c r="DS1254" s="8"/>
      <c r="DT1254" s="8"/>
      <c r="DU1254" s="8"/>
      <c r="DV1254" s="8"/>
      <c r="DW1254" s="8"/>
      <c r="DX1254" s="8"/>
      <c r="DY1254" s="8"/>
      <c r="DZ1254" s="8"/>
      <c r="EA1254" s="8"/>
      <c r="EB1254" s="8"/>
      <c r="EC1254" s="8"/>
      <c r="ED1254" s="8"/>
      <c r="EE1254" s="8"/>
      <c r="EF1254" s="8"/>
      <c r="EG1254" s="8"/>
      <c r="EH1254" s="8"/>
      <c r="EI1254" s="8"/>
      <c r="EJ1254" s="8"/>
      <c r="EK1254" s="8"/>
      <c r="EL1254" s="8"/>
      <c r="EM1254" s="8"/>
      <c r="EN1254" s="8"/>
      <c r="EO1254" s="8"/>
      <c r="EP1254" s="8"/>
      <c r="EQ1254" s="8"/>
      <c r="ER1254" s="8"/>
      <c r="ES1254" s="8"/>
      <c r="ET1254" s="8"/>
      <c r="EU1254" s="8"/>
      <c r="EV1254" s="8"/>
      <c r="EW1254" s="8"/>
      <c r="EX1254" s="8"/>
      <c r="EY1254" s="8"/>
      <c r="EZ1254" s="8"/>
      <c r="FA1254" s="8"/>
      <c r="FB1254" s="8"/>
      <c r="FC1254" s="8"/>
      <c r="FD1254" s="8"/>
      <c r="FE1254" s="8"/>
      <c r="FF1254" s="8"/>
      <c r="FG1254" s="8"/>
      <c r="FH1254" s="8"/>
      <c r="FI1254" s="8"/>
      <c r="FJ1254" s="8"/>
    </row>
    <row r="1255" spans="1:166" x14ac:dyDescent="0.25">
      <c r="A1255" t="s">
        <v>159</v>
      </c>
      <c r="C1255" s="6">
        <v>40679</v>
      </c>
      <c r="D1255" s="5"/>
      <c r="E1255" s="6"/>
      <c r="G1255">
        <v>149</v>
      </c>
      <c r="H1255" t="s">
        <v>115</v>
      </c>
      <c r="I1255" s="7">
        <v>8</v>
      </c>
      <c r="J1255">
        <v>750</v>
      </c>
      <c r="K1255" s="5">
        <f t="shared" si="20"/>
        <v>166.66666666666666</v>
      </c>
      <c r="L1255" s="5"/>
      <c r="M1255" s="8"/>
      <c r="N1255" s="8"/>
      <c r="O1255" s="8"/>
      <c r="P1255" s="8"/>
      <c r="Q1255" s="5"/>
      <c r="R1255" s="5"/>
      <c r="S1255" s="5"/>
      <c r="T1255" s="5"/>
      <c r="U1255" s="5"/>
      <c r="V1255" s="5"/>
      <c r="W1255" s="5"/>
      <c r="X1255" s="8"/>
      <c r="Y1255" s="8"/>
      <c r="Z1255" s="8"/>
      <c r="AA1255" s="8"/>
      <c r="AB1255" s="8"/>
      <c r="AC1255" s="5"/>
      <c r="AD1255" s="8"/>
      <c r="AE1255" s="8"/>
      <c r="AF1255" s="8"/>
      <c r="AG1255" s="8"/>
      <c r="AH1255" s="8"/>
      <c r="AI1255" s="8"/>
      <c r="AJ1255" s="5"/>
      <c r="AK1255" s="8"/>
      <c r="AL1255" s="8"/>
      <c r="AM1255" s="8"/>
      <c r="AN1255" s="8"/>
      <c r="AO1255" s="8"/>
      <c r="AP1255" s="8"/>
      <c r="AQ1255" s="9"/>
      <c r="AR1255" s="8"/>
      <c r="AS1255" s="8"/>
      <c r="AT1255" s="8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8"/>
      <c r="BJ1255" s="5"/>
      <c r="BK1255" s="5"/>
      <c r="BL1255" s="5"/>
      <c r="BM1255" s="8"/>
      <c r="BN1255" s="8"/>
      <c r="BO1255" s="7"/>
      <c r="BP1255" s="5"/>
      <c r="BQ1255" s="5"/>
      <c r="BR1255" s="5"/>
      <c r="BS1255" s="5"/>
      <c r="BT1255" s="7"/>
      <c r="BU1255" s="7"/>
      <c r="BV1255" s="7"/>
      <c r="BW1255" s="7"/>
      <c r="BX1255" s="7"/>
      <c r="BY1255" s="7"/>
      <c r="BZ1255" s="7"/>
      <c r="CA1255" s="5"/>
      <c r="CB1255" s="5"/>
      <c r="CC1255" s="5"/>
      <c r="CD1255" s="5"/>
      <c r="CE1255" s="5"/>
      <c r="CF1255" s="5"/>
      <c r="CG1255" s="5"/>
      <c r="CH1255" s="5"/>
      <c r="CI1255" s="5"/>
      <c r="CJ1255" s="5">
        <v>80.634573304157541</v>
      </c>
      <c r="CK1255" s="8">
        <v>4.6934959349593495</v>
      </c>
      <c r="CL1255" s="5"/>
      <c r="CM1255" s="5"/>
      <c r="CN1255" s="8"/>
      <c r="CO1255" s="5"/>
      <c r="CP1255" s="5"/>
      <c r="CQ1255" s="5"/>
      <c r="CR1255" s="8"/>
      <c r="CS1255" s="8"/>
      <c r="CT1255" s="8"/>
      <c r="CU1255" s="8"/>
      <c r="CV1255" s="8"/>
      <c r="CW1255" s="8"/>
      <c r="CX1255" s="8"/>
      <c r="CY1255" s="8"/>
      <c r="CZ1255" s="8"/>
      <c r="DA1255" s="8"/>
      <c r="DB1255" s="8"/>
      <c r="DC1255" s="8"/>
      <c r="DD1255" s="8"/>
      <c r="DE1255" s="8"/>
      <c r="DF1255" s="8"/>
      <c r="DG1255" s="8"/>
      <c r="DH1255" s="8"/>
      <c r="DI1255" s="8"/>
      <c r="DJ1255" s="8"/>
      <c r="DK1255" s="8"/>
      <c r="DL1255" s="8"/>
      <c r="DM1255" s="8"/>
      <c r="DN1255" s="8"/>
      <c r="DO1255" s="8"/>
      <c r="DP1255" s="8"/>
      <c r="DQ1255" s="8"/>
      <c r="DR1255" s="8"/>
      <c r="DS1255" s="8"/>
      <c r="DT1255" s="8"/>
      <c r="DU1255" s="8"/>
      <c r="DV1255" s="8"/>
      <c r="DW1255" s="8"/>
      <c r="DX1255" s="8"/>
      <c r="DY1255" s="8"/>
      <c r="DZ1255" s="8"/>
      <c r="EA1255" s="8"/>
      <c r="EB1255" s="8"/>
      <c r="EC1255" s="8"/>
      <c r="ED1255" s="8"/>
      <c r="EE1255" s="8"/>
      <c r="EF1255" s="8"/>
      <c r="EG1255" s="8"/>
      <c r="EH1255" s="8"/>
      <c r="EI1255" s="8"/>
      <c r="EJ1255" s="8"/>
      <c r="EK1255" s="8"/>
      <c r="EL1255" s="8"/>
      <c r="EM1255" s="8"/>
      <c r="EN1255" s="8"/>
      <c r="EO1255" s="8"/>
      <c r="EP1255" s="8"/>
      <c r="EQ1255" s="8"/>
      <c r="ER1255" s="8"/>
      <c r="ES1255" s="8"/>
      <c r="ET1255" s="8"/>
      <c r="EU1255" s="8"/>
      <c r="EV1255" s="8"/>
      <c r="EW1255" s="8"/>
      <c r="EX1255" s="8"/>
      <c r="EY1255" s="8"/>
      <c r="EZ1255" s="8"/>
      <c r="FA1255" s="8"/>
      <c r="FB1255" s="8"/>
      <c r="FC1255" s="8"/>
      <c r="FD1255" s="8"/>
      <c r="FE1255" s="8"/>
      <c r="FF1255" s="8"/>
      <c r="FG1255" s="8"/>
      <c r="FH1255" s="8"/>
      <c r="FI1255" s="8"/>
      <c r="FJ1255" s="8"/>
    </row>
    <row r="1256" spans="1:166" x14ac:dyDescent="0.25">
      <c r="A1256" t="s">
        <v>159</v>
      </c>
      <c r="C1256" s="6">
        <v>40686</v>
      </c>
      <c r="D1256" s="5"/>
      <c r="E1256" s="6"/>
      <c r="G1256">
        <v>156</v>
      </c>
      <c r="H1256" t="s">
        <v>115</v>
      </c>
      <c r="I1256" s="7">
        <v>8</v>
      </c>
      <c r="J1256">
        <v>750</v>
      </c>
      <c r="K1256" s="5">
        <f t="shared" si="20"/>
        <v>166.66666666666666</v>
      </c>
      <c r="L1256" s="5"/>
      <c r="M1256" s="8"/>
      <c r="N1256" s="8"/>
      <c r="O1256" s="8"/>
      <c r="P1256" s="8"/>
      <c r="Q1256" s="5"/>
      <c r="R1256" s="5"/>
      <c r="S1256" s="5"/>
      <c r="T1256" s="5"/>
      <c r="U1256" s="5"/>
      <c r="V1256" s="5"/>
      <c r="W1256" s="5"/>
      <c r="X1256" s="8"/>
      <c r="Y1256" s="8"/>
      <c r="Z1256" s="8"/>
      <c r="AA1256" s="8"/>
      <c r="AB1256" s="8"/>
      <c r="AC1256" s="5"/>
      <c r="AD1256" s="8"/>
      <c r="AE1256" s="8"/>
      <c r="AF1256" s="8"/>
      <c r="AG1256" s="8"/>
      <c r="AH1256" s="8"/>
      <c r="AI1256" s="8"/>
      <c r="AJ1256" s="5"/>
      <c r="AK1256" s="8"/>
      <c r="AL1256" s="8"/>
      <c r="AM1256" s="8"/>
      <c r="AN1256" s="8"/>
      <c r="AO1256" s="8"/>
      <c r="AP1256" s="8"/>
      <c r="AQ1256" s="9"/>
      <c r="AR1256" s="8"/>
      <c r="AS1256" s="8"/>
      <c r="AT1256" s="8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8"/>
      <c r="BJ1256" s="5"/>
      <c r="BK1256" s="5"/>
      <c r="BL1256" s="5"/>
      <c r="BM1256" s="8"/>
      <c r="BN1256" s="8"/>
      <c r="BO1256" s="7"/>
      <c r="BP1256" s="5"/>
      <c r="BQ1256" s="5"/>
      <c r="BR1256" s="5"/>
      <c r="BS1256" s="5"/>
      <c r="BT1256" s="7"/>
      <c r="BU1256" s="7"/>
      <c r="BV1256" s="7"/>
      <c r="BW1256" s="7"/>
      <c r="BX1256" s="7"/>
      <c r="BY1256" s="7"/>
      <c r="BZ1256" s="7"/>
      <c r="CA1256" s="5"/>
      <c r="CB1256" s="5"/>
      <c r="CC1256" s="5"/>
      <c r="CD1256" s="5"/>
      <c r="CE1256" s="5"/>
      <c r="CF1256" s="5"/>
      <c r="CG1256" s="5"/>
      <c r="CH1256" s="5"/>
      <c r="CI1256" s="5"/>
      <c r="CJ1256" s="5">
        <v>92.231947483588613</v>
      </c>
      <c r="CK1256" s="8">
        <v>5</v>
      </c>
      <c r="CL1256" s="5"/>
      <c r="CM1256" s="5"/>
      <c r="CN1256" s="8"/>
      <c r="CO1256" s="5"/>
      <c r="CP1256" s="5"/>
      <c r="CQ1256" s="5"/>
      <c r="CR1256" s="8"/>
      <c r="CS1256" s="8"/>
      <c r="CT1256" s="8"/>
      <c r="CU1256" s="8"/>
      <c r="CV1256" s="8"/>
      <c r="CW1256" s="8"/>
      <c r="CX1256" s="8"/>
      <c r="CY1256" s="8"/>
      <c r="CZ1256" s="8"/>
      <c r="DA1256" s="8"/>
      <c r="DB1256" s="8"/>
      <c r="DC1256" s="8"/>
      <c r="DD1256" s="8"/>
      <c r="DE1256" s="8"/>
      <c r="DF1256" s="8"/>
      <c r="DG1256" s="8"/>
      <c r="DH1256" s="8"/>
      <c r="DI1256" s="8"/>
      <c r="DJ1256" s="8"/>
      <c r="DK1256" s="8"/>
      <c r="DL1256" s="8"/>
      <c r="DM1256" s="8"/>
      <c r="DN1256" s="8"/>
      <c r="DO1256" s="8"/>
      <c r="DP1256" s="8"/>
      <c r="DQ1256" s="8"/>
      <c r="DR1256" s="8"/>
      <c r="DS1256" s="8"/>
      <c r="DT1256" s="8"/>
      <c r="DU1256" s="8"/>
      <c r="DV1256" s="8"/>
      <c r="DW1256" s="8"/>
      <c r="DX1256" s="8"/>
      <c r="DY1256" s="8"/>
      <c r="DZ1256" s="8"/>
      <c r="EA1256" s="8"/>
      <c r="EB1256" s="8"/>
      <c r="EC1256" s="8"/>
      <c r="ED1256" s="8"/>
      <c r="EE1256" s="8"/>
      <c r="EF1256" s="8"/>
      <c r="EG1256" s="8"/>
      <c r="EH1256" s="8"/>
      <c r="EI1256" s="8"/>
      <c r="EJ1256" s="8"/>
      <c r="EK1256" s="8"/>
      <c r="EL1256" s="8"/>
      <c r="EM1256" s="8"/>
      <c r="EN1256" s="8"/>
      <c r="EO1256" s="8"/>
      <c r="EP1256" s="8"/>
      <c r="EQ1256" s="8"/>
      <c r="ER1256" s="8"/>
      <c r="ES1256" s="8"/>
      <c r="ET1256" s="8"/>
      <c r="EU1256" s="8"/>
      <c r="EV1256" s="8"/>
      <c r="EW1256" s="8"/>
      <c r="EX1256" s="8"/>
      <c r="EY1256" s="8"/>
      <c r="EZ1256" s="8"/>
      <c r="FA1256" s="8"/>
      <c r="FB1256" s="8"/>
      <c r="FC1256" s="8"/>
      <c r="FD1256" s="8"/>
      <c r="FE1256" s="8"/>
      <c r="FF1256" s="8"/>
      <c r="FG1256" s="8"/>
      <c r="FH1256" s="8"/>
      <c r="FI1256" s="8"/>
      <c r="FJ1256" s="8"/>
    </row>
    <row r="1257" spans="1:166" x14ac:dyDescent="0.25">
      <c r="A1257" t="s">
        <v>159</v>
      </c>
      <c r="C1257" s="6">
        <v>40691</v>
      </c>
      <c r="D1257" s="5">
        <v>10</v>
      </c>
      <c r="E1257" s="6" t="s">
        <v>108</v>
      </c>
      <c r="F1257" t="s">
        <v>16</v>
      </c>
      <c r="G1257">
        <v>161</v>
      </c>
      <c r="H1257" t="s">
        <v>115</v>
      </c>
      <c r="I1257" s="7">
        <v>8</v>
      </c>
      <c r="J1257">
        <v>750</v>
      </c>
      <c r="K1257" s="5">
        <f t="shared" si="20"/>
        <v>166.66666666666666</v>
      </c>
      <c r="L1257" s="5"/>
      <c r="M1257" s="8"/>
      <c r="N1257" s="8"/>
      <c r="O1257" s="8"/>
      <c r="P1257" s="8"/>
      <c r="Q1257" s="5"/>
      <c r="R1257" s="5"/>
      <c r="S1257" s="5"/>
      <c r="T1257" s="5"/>
      <c r="U1257" s="5"/>
      <c r="V1257" s="5"/>
      <c r="W1257" s="5"/>
      <c r="X1257" s="8"/>
      <c r="Y1257" s="8"/>
      <c r="Z1257" s="8"/>
      <c r="AA1257" s="8"/>
      <c r="AB1257" s="8"/>
      <c r="AC1257" s="5"/>
      <c r="AD1257" s="8"/>
      <c r="AE1257" s="8"/>
      <c r="AF1257" s="8"/>
      <c r="AG1257" s="8"/>
      <c r="AH1257" s="8"/>
      <c r="AI1257" s="8"/>
      <c r="AJ1257" s="5"/>
      <c r="AK1257" s="8"/>
      <c r="AL1257" s="8"/>
      <c r="AM1257" s="8"/>
      <c r="AN1257" s="8"/>
      <c r="AO1257" s="8"/>
      <c r="AP1257" s="8"/>
      <c r="AQ1257" s="9"/>
      <c r="AR1257" s="8"/>
      <c r="AS1257" s="8"/>
      <c r="AT1257" s="8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5"/>
      <c r="BG1257" s="5">
        <v>482.2434991666666</v>
      </c>
      <c r="BH1257" s="5"/>
      <c r="BI1257" s="8"/>
      <c r="BJ1257" s="5"/>
      <c r="BK1257" s="5"/>
      <c r="BL1257" s="5"/>
      <c r="BM1257" s="8"/>
      <c r="BN1257" s="8"/>
      <c r="BO1257" s="7">
        <v>36.75</v>
      </c>
      <c r="BP1257" s="5">
        <v>177.22448594374998</v>
      </c>
      <c r="BQ1257" s="5"/>
      <c r="BR1257" s="5"/>
      <c r="BS1257" s="5"/>
      <c r="BT1257" s="7">
        <v>7.8072460768171803</v>
      </c>
      <c r="BU1257" s="7"/>
      <c r="BV1257" s="7"/>
      <c r="BW1257" s="7"/>
      <c r="BX1257" s="7"/>
      <c r="BY1257" s="7"/>
      <c r="BZ1257" s="7"/>
      <c r="CA1257" s="5"/>
      <c r="CB1257" s="5"/>
      <c r="CC1257" s="5"/>
      <c r="CD1257" s="5"/>
      <c r="CE1257" s="5"/>
      <c r="CF1257" s="5"/>
      <c r="CG1257" s="5"/>
      <c r="CH1257" s="5"/>
      <c r="CI1257" s="5"/>
      <c r="CJ1257" s="5"/>
      <c r="CK1257" s="8"/>
      <c r="CL1257" s="5"/>
      <c r="CM1257" s="5"/>
      <c r="CN1257" s="8"/>
      <c r="CO1257" s="5"/>
      <c r="CP1257" s="5"/>
      <c r="CQ1257" s="5"/>
      <c r="CR1257" s="8"/>
      <c r="CS1257" s="8"/>
      <c r="CT1257" s="8"/>
      <c r="CU1257" s="8"/>
      <c r="CV1257" s="8"/>
      <c r="CW1257" s="8"/>
      <c r="CX1257" s="8"/>
      <c r="CY1257" s="8"/>
      <c r="CZ1257" s="8"/>
      <c r="DA1257" s="8"/>
      <c r="DB1257" s="8"/>
      <c r="DC1257" s="8"/>
      <c r="DD1257" s="8"/>
      <c r="DE1257" s="8"/>
      <c r="DF1257" s="8"/>
      <c r="DG1257" s="8"/>
      <c r="DH1257" s="8"/>
      <c r="DI1257" s="8"/>
      <c r="DJ1257" s="8"/>
      <c r="DK1257" s="8"/>
      <c r="DL1257" s="8"/>
      <c r="DM1257" s="8"/>
      <c r="DN1257" s="8"/>
      <c r="DO1257" s="8"/>
      <c r="DP1257" s="8"/>
      <c r="DQ1257" s="8"/>
      <c r="DR1257" s="8"/>
      <c r="DS1257" s="8"/>
      <c r="DT1257" s="8"/>
      <c r="DU1257" s="8"/>
      <c r="DV1257" s="8"/>
      <c r="DW1257" s="8"/>
      <c r="DX1257" s="8"/>
      <c r="DY1257" s="8"/>
      <c r="DZ1257" s="8"/>
      <c r="EA1257" s="8"/>
      <c r="EB1257" s="8"/>
      <c r="EC1257" s="8"/>
      <c r="ED1257" s="8"/>
      <c r="EE1257" s="8"/>
      <c r="EF1257" s="8"/>
      <c r="EG1257" s="8"/>
      <c r="EH1257" s="8"/>
      <c r="EI1257" s="8"/>
      <c r="EJ1257" s="8"/>
      <c r="EK1257" s="8"/>
      <c r="EL1257" s="8"/>
      <c r="EM1257" s="8"/>
      <c r="EN1257" s="8"/>
      <c r="EO1257" s="8"/>
      <c r="EP1257" s="8"/>
      <c r="EQ1257" s="8"/>
      <c r="ER1257" s="8"/>
      <c r="ES1257" s="8"/>
      <c r="ET1257" s="8"/>
      <c r="EU1257" s="8"/>
      <c r="EV1257" s="8"/>
      <c r="EW1257" s="8"/>
      <c r="EX1257" s="8"/>
      <c r="EY1257" s="8"/>
      <c r="EZ1257" s="8"/>
      <c r="FA1257" s="8"/>
      <c r="FB1257" s="8"/>
      <c r="FC1257" s="8"/>
      <c r="FD1257" s="8"/>
      <c r="FE1257" s="8"/>
      <c r="FF1257" s="8"/>
      <c r="FG1257" s="8"/>
      <c r="FH1257" s="8"/>
      <c r="FI1257" s="8"/>
      <c r="FJ1257" s="8"/>
    </row>
    <row r="1258" spans="1:166" x14ac:dyDescent="0.25">
      <c r="A1258" t="s">
        <v>159</v>
      </c>
      <c r="C1258" s="6">
        <v>40693</v>
      </c>
      <c r="D1258" s="5"/>
      <c r="E1258" s="6"/>
      <c r="G1258">
        <v>163</v>
      </c>
      <c r="H1258" t="s">
        <v>115</v>
      </c>
      <c r="I1258" s="7">
        <v>8</v>
      </c>
      <c r="J1258">
        <v>750</v>
      </c>
      <c r="K1258" s="5">
        <f t="shared" si="20"/>
        <v>166.66666666666666</v>
      </c>
      <c r="L1258" s="5"/>
      <c r="M1258" s="8"/>
      <c r="N1258" s="8"/>
      <c r="O1258" s="8"/>
      <c r="P1258" s="8"/>
      <c r="Q1258" s="5"/>
      <c r="R1258" s="5"/>
      <c r="S1258" s="5"/>
      <c r="T1258" s="5"/>
      <c r="U1258" s="5"/>
      <c r="V1258" s="5"/>
      <c r="W1258" s="5"/>
      <c r="X1258" s="8"/>
      <c r="Y1258" s="8"/>
      <c r="Z1258" s="8"/>
      <c r="AA1258" s="8"/>
      <c r="AB1258" s="8"/>
      <c r="AC1258" s="5"/>
      <c r="AD1258" s="8"/>
      <c r="AE1258" s="8"/>
      <c r="AF1258" s="8"/>
      <c r="AG1258" s="8"/>
      <c r="AH1258" s="8"/>
      <c r="AI1258" s="8"/>
      <c r="AJ1258" s="5"/>
      <c r="AK1258" s="8"/>
      <c r="AL1258" s="8"/>
      <c r="AM1258" s="8"/>
      <c r="AN1258" s="8"/>
      <c r="AO1258" s="8"/>
      <c r="AP1258" s="8"/>
      <c r="AQ1258" s="9"/>
      <c r="AR1258" s="8"/>
      <c r="AS1258" s="8"/>
      <c r="AT1258" s="8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8"/>
      <c r="BJ1258" s="5"/>
      <c r="BK1258" s="5"/>
      <c r="BL1258" s="5"/>
      <c r="BM1258" s="8"/>
      <c r="BN1258" s="8"/>
      <c r="BO1258" s="7"/>
      <c r="BP1258" s="5"/>
      <c r="BQ1258" s="5"/>
      <c r="BR1258" s="5"/>
      <c r="BS1258" s="5"/>
      <c r="BT1258" s="7"/>
      <c r="BU1258" s="7"/>
      <c r="BV1258" s="7"/>
      <c r="BW1258" s="7"/>
      <c r="BX1258" s="7"/>
      <c r="BY1258" s="7"/>
      <c r="BZ1258" s="7"/>
      <c r="CA1258" s="5"/>
      <c r="CB1258" s="5"/>
      <c r="CC1258" s="5"/>
      <c r="CD1258" s="5"/>
      <c r="CE1258" s="5"/>
      <c r="CF1258" s="5"/>
      <c r="CG1258" s="5"/>
      <c r="CH1258" s="5"/>
      <c r="CI1258" s="5"/>
      <c r="CJ1258" s="5">
        <v>100</v>
      </c>
      <c r="CK1258" s="8">
        <v>4.8718309859154925</v>
      </c>
      <c r="CL1258" s="5"/>
      <c r="CM1258" s="5"/>
      <c r="CN1258" s="8"/>
      <c r="CO1258" s="5"/>
      <c r="CP1258" s="5"/>
      <c r="CQ1258" s="5"/>
      <c r="CR1258" s="8"/>
      <c r="CS1258" s="8"/>
      <c r="CT1258" s="8"/>
      <c r="CU1258" s="8"/>
      <c r="CV1258" s="8"/>
      <c r="CW1258" s="8"/>
      <c r="CX1258" s="8"/>
      <c r="CY1258" s="8"/>
      <c r="CZ1258" s="8"/>
      <c r="DA1258" s="8"/>
      <c r="DB1258" s="8"/>
      <c r="DC1258" s="8"/>
      <c r="DD1258" s="8"/>
      <c r="DE1258" s="8"/>
      <c r="DF1258" s="8"/>
      <c r="DG1258" s="8"/>
      <c r="DH1258" s="8"/>
      <c r="DI1258" s="8"/>
      <c r="DJ1258" s="8"/>
      <c r="DK1258" s="8"/>
      <c r="DL1258" s="8"/>
      <c r="DM1258" s="8"/>
      <c r="DN1258" s="8"/>
      <c r="DO1258" s="8"/>
      <c r="DP1258" s="8"/>
      <c r="DQ1258" s="8"/>
      <c r="DR1258" s="8"/>
      <c r="DS1258" s="8"/>
      <c r="DT1258" s="8"/>
      <c r="DU1258" s="8"/>
      <c r="DV1258" s="8"/>
      <c r="DW1258" s="8"/>
      <c r="DX1258" s="8"/>
      <c r="DY1258" s="8"/>
      <c r="DZ1258" s="8"/>
      <c r="EA1258" s="8"/>
      <c r="EB1258" s="8"/>
      <c r="EC1258" s="8"/>
      <c r="ED1258" s="8"/>
      <c r="EE1258" s="8"/>
      <c r="EF1258" s="8"/>
      <c r="EG1258" s="8"/>
      <c r="EH1258" s="8"/>
      <c r="EI1258" s="8"/>
      <c r="EJ1258" s="8"/>
      <c r="EK1258" s="8"/>
      <c r="EL1258" s="8"/>
      <c r="EM1258" s="8"/>
      <c r="EN1258" s="8"/>
      <c r="EO1258" s="8"/>
      <c r="EP1258" s="8"/>
      <c r="EQ1258" s="8"/>
      <c r="ER1258" s="8"/>
      <c r="ES1258" s="8"/>
      <c r="ET1258" s="8"/>
      <c r="EU1258" s="8"/>
      <c r="EV1258" s="8"/>
      <c r="EW1258" s="8"/>
      <c r="EX1258" s="8"/>
      <c r="EY1258" s="8"/>
      <c r="EZ1258" s="8"/>
      <c r="FA1258" s="8"/>
      <c r="FB1258" s="8"/>
      <c r="FC1258" s="8"/>
      <c r="FD1258" s="8"/>
      <c r="FE1258" s="8"/>
      <c r="FF1258" s="8"/>
      <c r="FG1258" s="8"/>
      <c r="FH1258" s="8"/>
      <c r="FI1258" s="8"/>
      <c r="FJ1258" s="8"/>
    </row>
    <row r="1259" spans="1:166" x14ac:dyDescent="0.25">
      <c r="A1259" t="s">
        <v>145</v>
      </c>
      <c r="C1259" s="6">
        <v>40530</v>
      </c>
      <c r="D1259" s="5">
        <v>1</v>
      </c>
      <c r="E1259" s="6" t="s">
        <v>209</v>
      </c>
      <c r="F1259" t="s">
        <v>10</v>
      </c>
      <c r="G1259">
        <v>0</v>
      </c>
      <c r="H1259" t="s">
        <v>116</v>
      </c>
      <c r="I1259" s="7">
        <v>8</v>
      </c>
      <c r="J1259">
        <v>750</v>
      </c>
      <c r="K1259" s="5">
        <f t="shared" si="20"/>
        <v>166.66666666666666</v>
      </c>
      <c r="L1259" s="5"/>
      <c r="M1259" s="8"/>
      <c r="N1259" s="8"/>
      <c r="O1259" s="8"/>
      <c r="P1259" s="8"/>
      <c r="Q1259" s="5"/>
      <c r="R1259" s="5"/>
      <c r="S1259" s="5"/>
      <c r="T1259" s="5"/>
      <c r="U1259" s="5"/>
      <c r="V1259" s="5"/>
      <c r="W1259" s="5"/>
      <c r="X1259" s="8"/>
      <c r="Y1259" s="8"/>
      <c r="Z1259" s="8"/>
      <c r="AA1259" s="8"/>
      <c r="AB1259" s="8"/>
      <c r="AC1259" s="5"/>
      <c r="AD1259" s="8"/>
      <c r="AE1259" s="8"/>
      <c r="AF1259" s="8"/>
      <c r="AG1259" s="8"/>
      <c r="AH1259" s="8"/>
      <c r="AI1259" s="8"/>
      <c r="AJ1259" s="5"/>
      <c r="AK1259" s="8"/>
      <c r="AL1259" s="8"/>
      <c r="AM1259" s="8"/>
      <c r="AN1259" s="8"/>
      <c r="AO1259" s="8"/>
      <c r="AP1259" s="8"/>
      <c r="AQ1259" s="9"/>
      <c r="AR1259" s="8"/>
      <c r="AS1259" s="8"/>
      <c r="AT1259" s="8"/>
      <c r="AU1259" s="5">
        <v>0</v>
      </c>
      <c r="AV1259" s="5"/>
      <c r="AW1259" s="5"/>
      <c r="AX1259" s="5"/>
      <c r="AY1259" s="5">
        <v>0</v>
      </c>
      <c r="AZ1259" s="5"/>
      <c r="BA1259" s="5"/>
      <c r="BB1259" s="5"/>
      <c r="BC1259" s="5"/>
      <c r="BD1259" s="5"/>
      <c r="BE1259" s="5"/>
      <c r="BF1259" s="5">
        <v>0</v>
      </c>
      <c r="BG1259" s="5">
        <v>0</v>
      </c>
      <c r="BH1259" s="5"/>
      <c r="BI1259" s="8"/>
      <c r="BJ1259" s="5"/>
      <c r="BK1259" s="5"/>
      <c r="BL1259" s="5"/>
      <c r="BM1259" s="8"/>
      <c r="BN1259" s="8"/>
      <c r="BO1259" s="7"/>
      <c r="BP1259" s="5"/>
      <c r="BQ1259" s="5"/>
      <c r="BR1259" s="5"/>
      <c r="BS1259" s="5"/>
      <c r="BT1259" s="7"/>
      <c r="BU1259" s="7"/>
      <c r="BV1259" s="7"/>
      <c r="BW1259" s="7"/>
      <c r="BX1259" s="7"/>
      <c r="BY1259" s="7"/>
      <c r="BZ1259" s="7"/>
      <c r="CA1259" s="5">
        <v>0</v>
      </c>
      <c r="CB1259" s="5">
        <v>0</v>
      </c>
      <c r="CC1259" s="5">
        <v>0</v>
      </c>
      <c r="CD1259" s="5">
        <v>0</v>
      </c>
      <c r="CE1259" s="5"/>
      <c r="CF1259" s="5"/>
      <c r="CG1259" s="5"/>
      <c r="CH1259" s="5"/>
      <c r="CI1259" s="5">
        <v>0</v>
      </c>
      <c r="CJ1259" s="5"/>
      <c r="CK1259" s="8"/>
      <c r="CL1259" s="5"/>
      <c r="CM1259" s="5"/>
      <c r="CN1259" s="8"/>
      <c r="CO1259" s="5"/>
      <c r="CP1259" s="5"/>
      <c r="CQ1259" s="5"/>
      <c r="CR1259" s="8"/>
      <c r="CS1259" s="8"/>
      <c r="CT1259" s="8"/>
      <c r="CU1259" s="8"/>
      <c r="CV1259" s="8"/>
      <c r="CW1259" s="8"/>
      <c r="CX1259" s="8"/>
      <c r="CY1259" s="8"/>
      <c r="CZ1259" s="8"/>
      <c r="DA1259" s="8"/>
      <c r="DB1259" s="8"/>
      <c r="DC1259" s="8"/>
      <c r="DD1259" s="8"/>
      <c r="DE1259" s="8"/>
      <c r="DF1259" s="8"/>
      <c r="DG1259" s="8"/>
      <c r="DH1259" s="8"/>
      <c r="DI1259" s="8"/>
      <c r="DJ1259" s="8"/>
      <c r="DK1259" s="8"/>
      <c r="DL1259" s="8"/>
      <c r="DM1259" s="8"/>
      <c r="DN1259" s="8"/>
      <c r="DO1259" s="8"/>
      <c r="DP1259" s="8"/>
      <c r="DQ1259" s="8"/>
      <c r="DR1259" s="8"/>
      <c r="DS1259" s="8"/>
      <c r="DT1259" s="8"/>
      <c r="DU1259" s="8"/>
      <c r="DV1259" s="8"/>
      <c r="DW1259" s="8"/>
      <c r="DX1259" s="8"/>
      <c r="DY1259" s="8"/>
      <c r="DZ1259" s="8"/>
      <c r="EA1259" s="8"/>
      <c r="EB1259" s="8"/>
      <c r="EC1259" s="8"/>
      <c r="ED1259" s="8"/>
      <c r="EE1259" s="8"/>
      <c r="EF1259" s="8"/>
      <c r="EG1259" s="8"/>
      <c r="EH1259" s="8"/>
      <c r="EI1259" s="8"/>
      <c r="EJ1259" s="8"/>
      <c r="EK1259" s="8"/>
      <c r="EL1259" s="8"/>
      <c r="EM1259" s="8"/>
      <c r="EN1259" s="8"/>
      <c r="EO1259" s="8"/>
      <c r="EP1259" s="8"/>
      <c r="EQ1259" s="8"/>
      <c r="ER1259" s="8"/>
      <c r="ES1259" s="8"/>
      <c r="ET1259" s="8"/>
      <c r="EU1259" s="8"/>
      <c r="EV1259" s="8"/>
      <c r="EW1259" s="8"/>
      <c r="EX1259" s="8"/>
      <c r="EY1259" s="8"/>
      <c r="EZ1259" s="8"/>
      <c r="FA1259" s="8"/>
      <c r="FB1259" s="8"/>
      <c r="FC1259" s="8"/>
      <c r="FD1259" s="8"/>
      <c r="FE1259" s="8"/>
      <c r="FF1259" s="8"/>
      <c r="FG1259" s="8"/>
      <c r="FH1259" s="8"/>
      <c r="FI1259" s="8"/>
      <c r="FJ1259" s="8"/>
    </row>
    <row r="1260" spans="1:166" x14ac:dyDescent="0.25">
      <c r="A1260" t="s">
        <v>145</v>
      </c>
      <c r="C1260" s="6">
        <v>40556</v>
      </c>
      <c r="D1260" s="5">
        <v>4</v>
      </c>
      <c r="E1260" t="s">
        <v>210</v>
      </c>
      <c r="F1260" t="s">
        <v>12</v>
      </c>
      <c r="G1260">
        <v>26</v>
      </c>
      <c r="H1260" t="s">
        <v>116</v>
      </c>
      <c r="I1260" s="7">
        <v>8</v>
      </c>
      <c r="J1260">
        <v>750</v>
      </c>
      <c r="K1260" s="5">
        <f t="shared" si="20"/>
        <v>166.66666666666666</v>
      </c>
      <c r="L1260" s="5"/>
      <c r="M1260" s="8"/>
      <c r="N1260" s="8"/>
      <c r="O1260" s="8"/>
      <c r="P1260" s="8"/>
      <c r="Q1260" s="5"/>
      <c r="R1260" s="5">
        <v>26</v>
      </c>
      <c r="S1260" s="5"/>
      <c r="T1260" s="5"/>
      <c r="U1260" s="5"/>
      <c r="V1260" s="5"/>
      <c r="W1260" s="5"/>
      <c r="X1260" s="8"/>
      <c r="Y1260" s="8"/>
      <c r="Z1260" s="8"/>
      <c r="AA1260" s="8"/>
      <c r="AB1260" s="8"/>
      <c r="AC1260" s="5"/>
      <c r="AD1260" s="8"/>
      <c r="AE1260" s="8"/>
      <c r="AF1260" s="8"/>
      <c r="AG1260" s="8"/>
      <c r="AH1260" s="8"/>
      <c r="AI1260" s="8"/>
      <c r="AJ1260" s="5"/>
      <c r="AK1260" s="8">
        <v>0.17742763157894736</v>
      </c>
      <c r="AL1260" s="8"/>
      <c r="AM1260" s="8"/>
      <c r="AN1260" s="8"/>
      <c r="AO1260" s="8"/>
      <c r="AP1260" s="8"/>
      <c r="AQ1260" s="9"/>
      <c r="AR1260" s="8"/>
      <c r="AS1260" s="8"/>
      <c r="AT1260" s="8"/>
      <c r="AU1260" s="5">
        <v>0</v>
      </c>
      <c r="AV1260" s="5"/>
      <c r="AW1260" s="5"/>
      <c r="AX1260" s="5"/>
      <c r="AY1260" s="5">
        <v>0</v>
      </c>
      <c r="AZ1260" s="5"/>
      <c r="BA1260" s="5"/>
      <c r="BB1260" s="5"/>
      <c r="BC1260" s="5"/>
      <c r="BD1260" s="5"/>
      <c r="BE1260" s="5"/>
      <c r="BF1260" s="5">
        <v>0</v>
      </c>
      <c r="BG1260" s="5">
        <v>0</v>
      </c>
      <c r="BH1260" s="5"/>
      <c r="BI1260" s="8"/>
      <c r="BJ1260" s="5"/>
      <c r="BK1260" s="5"/>
      <c r="BL1260" s="5"/>
      <c r="BM1260" s="8"/>
      <c r="BN1260" s="8"/>
      <c r="BO1260" s="7"/>
      <c r="BP1260" s="5"/>
      <c r="BQ1260" s="5"/>
      <c r="BR1260" s="5"/>
      <c r="BS1260" s="5"/>
      <c r="BT1260" s="7"/>
      <c r="BU1260" s="7"/>
      <c r="BV1260" s="7"/>
      <c r="BW1260" s="7"/>
      <c r="BX1260" s="7"/>
      <c r="BY1260" s="7"/>
      <c r="BZ1260" s="7"/>
      <c r="CA1260" s="5">
        <v>0</v>
      </c>
      <c r="CB1260" s="5">
        <v>0</v>
      </c>
      <c r="CC1260" s="5">
        <v>0</v>
      </c>
      <c r="CD1260" s="5">
        <v>0</v>
      </c>
      <c r="CE1260" s="5"/>
      <c r="CF1260" s="5"/>
      <c r="CG1260" s="5"/>
      <c r="CH1260" s="5"/>
      <c r="CI1260" s="5">
        <v>0</v>
      </c>
      <c r="CJ1260" s="5"/>
      <c r="CK1260" s="8"/>
      <c r="CL1260" s="5"/>
      <c r="CM1260" s="5"/>
      <c r="CN1260" s="8"/>
      <c r="CO1260" s="5"/>
      <c r="CP1260" s="5"/>
      <c r="CQ1260" s="5"/>
      <c r="CR1260" s="8"/>
      <c r="CS1260" s="8"/>
      <c r="CT1260" s="8"/>
      <c r="CU1260" s="8"/>
      <c r="CV1260" s="8"/>
      <c r="CW1260" s="8"/>
      <c r="CX1260" s="8"/>
      <c r="CY1260" s="8"/>
      <c r="CZ1260" s="8"/>
      <c r="DA1260" s="8"/>
      <c r="DB1260" s="8"/>
      <c r="DC1260" s="8"/>
      <c r="DD1260" s="8"/>
      <c r="DE1260" s="8"/>
      <c r="DF1260" s="8"/>
      <c r="DG1260" s="8"/>
      <c r="DH1260" s="8"/>
      <c r="DI1260" s="8"/>
      <c r="DJ1260" s="8"/>
      <c r="DK1260" s="8"/>
      <c r="DL1260" s="8"/>
      <c r="DM1260" s="8"/>
      <c r="DN1260" s="8"/>
      <c r="DO1260" s="8"/>
      <c r="DP1260" s="8"/>
      <c r="DQ1260" s="8"/>
      <c r="DR1260" s="8"/>
      <c r="DS1260" s="8"/>
      <c r="DT1260" s="8"/>
      <c r="DU1260" s="8"/>
      <c r="DV1260" s="8"/>
      <c r="DW1260" s="8"/>
      <c r="DX1260" s="8"/>
      <c r="DY1260" s="8"/>
      <c r="DZ1260" s="8"/>
      <c r="EA1260" s="8"/>
      <c r="EB1260" s="8"/>
      <c r="EC1260" s="8"/>
      <c r="ED1260" s="8"/>
      <c r="EE1260" s="8"/>
      <c r="EF1260" s="8"/>
      <c r="EG1260" s="8"/>
      <c r="EH1260" s="8"/>
      <c r="EI1260" s="8"/>
      <c r="EJ1260" s="8"/>
      <c r="EK1260" s="8"/>
      <c r="EL1260" s="8"/>
      <c r="EM1260" s="8"/>
      <c r="EN1260" s="8"/>
      <c r="EO1260" s="8"/>
      <c r="EP1260" s="8"/>
      <c r="EQ1260" s="8"/>
      <c r="ER1260" s="8"/>
      <c r="ES1260" s="8"/>
      <c r="ET1260" s="8"/>
      <c r="EU1260" s="8"/>
      <c r="EV1260" s="8"/>
      <c r="EW1260" s="8"/>
      <c r="EX1260" s="8"/>
      <c r="EY1260" s="8"/>
      <c r="EZ1260" s="8"/>
      <c r="FA1260" s="8"/>
      <c r="FB1260" s="8"/>
      <c r="FC1260" s="8"/>
      <c r="FD1260" s="8"/>
      <c r="FE1260" s="8"/>
      <c r="FF1260" s="8"/>
      <c r="FG1260" s="8"/>
      <c r="FH1260" s="8"/>
      <c r="FI1260" s="8"/>
      <c r="FJ1260" s="8"/>
    </row>
    <row r="1261" spans="1:166" x14ac:dyDescent="0.25">
      <c r="A1261" t="s">
        <v>145</v>
      </c>
      <c r="C1261" s="6">
        <v>40561</v>
      </c>
      <c r="D1261" s="5"/>
      <c r="E1261" s="6"/>
      <c r="G1261">
        <v>31</v>
      </c>
      <c r="H1261" t="s">
        <v>116</v>
      </c>
      <c r="I1261" s="7">
        <v>8</v>
      </c>
      <c r="J1261">
        <v>750</v>
      </c>
      <c r="K1261" s="5">
        <f t="shared" si="20"/>
        <v>166.66666666666666</v>
      </c>
      <c r="L1261" s="5"/>
      <c r="M1261" s="8"/>
      <c r="N1261" s="7">
        <v>7.2</v>
      </c>
      <c r="O1261" s="7"/>
      <c r="P1261" s="7"/>
      <c r="Q1261" s="5"/>
      <c r="R1261" s="5"/>
      <c r="S1261" s="5"/>
      <c r="T1261" s="5"/>
      <c r="U1261" s="5"/>
      <c r="V1261" s="5"/>
      <c r="W1261" s="5"/>
      <c r="X1261" s="8"/>
      <c r="Y1261" s="8"/>
      <c r="Z1261" s="8"/>
      <c r="AA1261" s="8"/>
      <c r="AB1261" s="8"/>
      <c r="AC1261" s="5"/>
      <c r="AD1261" s="8"/>
      <c r="AE1261" s="8"/>
      <c r="AF1261" s="8"/>
      <c r="AG1261" s="8"/>
      <c r="AH1261" s="8"/>
      <c r="AI1261" s="8"/>
      <c r="AJ1261" s="5"/>
      <c r="AK1261" s="8"/>
      <c r="AL1261" s="8"/>
      <c r="AM1261" s="8"/>
      <c r="AN1261" s="8"/>
      <c r="AO1261" s="8"/>
      <c r="AP1261" s="8"/>
      <c r="AQ1261" s="9"/>
      <c r="AR1261" s="8"/>
      <c r="AS1261" s="8"/>
      <c r="AT1261" s="8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8"/>
      <c r="BJ1261" s="5"/>
      <c r="BK1261" s="5"/>
      <c r="BL1261" s="5"/>
      <c r="BM1261" s="8"/>
      <c r="BN1261" s="8"/>
      <c r="BO1261" s="7"/>
      <c r="BP1261" s="5"/>
      <c r="BQ1261" s="5"/>
      <c r="BR1261" s="5"/>
      <c r="BS1261" s="5"/>
      <c r="BT1261" s="7"/>
      <c r="BU1261" s="7"/>
      <c r="BV1261" s="7"/>
      <c r="BW1261" s="7"/>
      <c r="BX1261" s="7"/>
      <c r="BY1261" s="7"/>
      <c r="BZ1261" s="7"/>
      <c r="CA1261" s="5"/>
      <c r="CB1261" s="5"/>
      <c r="CC1261" s="5"/>
      <c r="CD1261" s="5"/>
      <c r="CE1261" s="5"/>
      <c r="CF1261" s="5"/>
      <c r="CG1261" s="5"/>
      <c r="CH1261" s="5"/>
      <c r="CI1261" s="5"/>
      <c r="CJ1261" s="5"/>
      <c r="CK1261" s="8"/>
      <c r="CL1261" s="5"/>
      <c r="CM1261" s="5"/>
      <c r="CN1261" s="8"/>
      <c r="CO1261" s="5"/>
      <c r="CP1261" s="5"/>
      <c r="CQ1261" s="5"/>
      <c r="CR1261" s="8"/>
      <c r="CS1261" s="8"/>
      <c r="CT1261" s="8"/>
      <c r="CU1261" s="8"/>
      <c r="CV1261" s="8"/>
      <c r="CW1261" s="8"/>
      <c r="CX1261" s="8"/>
      <c r="CY1261" s="8"/>
      <c r="CZ1261" s="8"/>
      <c r="DA1261" s="8"/>
      <c r="DB1261" s="8"/>
      <c r="DC1261" s="8"/>
      <c r="DD1261" s="8"/>
      <c r="DE1261" s="8"/>
      <c r="DF1261" s="8"/>
      <c r="DG1261" s="8"/>
      <c r="DH1261" s="8"/>
      <c r="DI1261" s="8"/>
      <c r="DJ1261" s="8"/>
      <c r="DK1261" s="8"/>
      <c r="DL1261" s="8"/>
      <c r="DM1261" s="8"/>
      <c r="DN1261" s="8"/>
      <c r="DO1261" s="8"/>
      <c r="DP1261" s="8"/>
      <c r="DQ1261" s="8"/>
      <c r="DR1261" s="8"/>
      <c r="DS1261" s="8"/>
      <c r="DT1261" s="8"/>
      <c r="DU1261" s="8"/>
      <c r="DV1261" s="8"/>
      <c r="DW1261" s="8"/>
      <c r="DX1261" s="8"/>
      <c r="DY1261" s="8"/>
      <c r="DZ1261" s="8"/>
      <c r="EA1261" s="8"/>
      <c r="EB1261" s="8"/>
      <c r="EC1261" s="8"/>
      <c r="ED1261" s="8"/>
      <c r="EE1261" s="8"/>
      <c r="EF1261" s="8"/>
      <c r="EG1261" s="8"/>
      <c r="EH1261" s="8"/>
      <c r="EI1261" s="8"/>
      <c r="EJ1261" s="8"/>
      <c r="EK1261" s="8"/>
      <c r="EL1261" s="8"/>
      <c r="EM1261" s="8"/>
      <c r="EN1261" s="8"/>
      <c r="EO1261" s="8"/>
      <c r="EP1261" s="8"/>
      <c r="EQ1261" s="8"/>
      <c r="ER1261" s="8"/>
      <c r="ES1261" s="8"/>
      <c r="ET1261" s="8"/>
      <c r="EU1261" s="8"/>
      <c r="EV1261" s="8"/>
      <c r="EW1261" s="8"/>
      <c r="EX1261" s="8"/>
      <c r="EY1261" s="8"/>
      <c r="EZ1261" s="8"/>
      <c r="FA1261" s="8"/>
      <c r="FB1261" s="8"/>
      <c r="FC1261" s="8"/>
      <c r="FD1261" s="8"/>
      <c r="FE1261" s="8"/>
      <c r="FF1261" s="8"/>
      <c r="FG1261" s="8"/>
      <c r="FH1261" s="8"/>
      <c r="FI1261" s="8"/>
      <c r="FJ1261" s="8"/>
    </row>
    <row r="1262" spans="1:166" x14ac:dyDescent="0.25">
      <c r="A1262" t="s">
        <v>145</v>
      </c>
      <c r="C1262" s="6">
        <v>40568</v>
      </c>
      <c r="D1262" s="5"/>
      <c r="E1262" s="6"/>
      <c r="G1262">
        <v>38</v>
      </c>
      <c r="H1262" t="s">
        <v>116</v>
      </c>
      <c r="I1262" s="7">
        <v>8</v>
      </c>
      <c r="J1262">
        <v>750</v>
      </c>
      <c r="K1262" s="5">
        <f t="shared" si="20"/>
        <v>166.66666666666666</v>
      </c>
      <c r="L1262" s="5"/>
      <c r="M1262" s="8"/>
      <c r="N1262" s="7">
        <v>10.8</v>
      </c>
      <c r="O1262" s="7"/>
      <c r="P1262" s="7"/>
      <c r="Q1262" s="5"/>
      <c r="R1262" s="5"/>
      <c r="S1262" s="5"/>
      <c r="T1262" s="5"/>
      <c r="U1262" s="5"/>
      <c r="V1262" s="5"/>
      <c r="W1262" s="5"/>
      <c r="X1262" s="8"/>
      <c r="Y1262" s="8"/>
      <c r="Z1262" s="8"/>
      <c r="AA1262" s="8"/>
      <c r="AB1262" s="8"/>
      <c r="AC1262" s="5"/>
      <c r="AD1262" s="8"/>
      <c r="AE1262" s="8"/>
      <c r="AF1262" s="8"/>
      <c r="AG1262" s="8"/>
      <c r="AH1262" s="8"/>
      <c r="AI1262" s="8"/>
      <c r="AJ1262" s="5"/>
      <c r="AK1262" s="8"/>
      <c r="AL1262" s="8"/>
      <c r="AM1262" s="8"/>
      <c r="AN1262" s="8"/>
      <c r="AO1262" s="8"/>
      <c r="AP1262" s="8"/>
      <c r="AQ1262" s="9"/>
      <c r="AR1262" s="8"/>
      <c r="AS1262" s="8"/>
      <c r="AT1262" s="8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8"/>
      <c r="BJ1262" s="5"/>
      <c r="BK1262" s="5"/>
      <c r="BL1262" s="5"/>
      <c r="BM1262" s="8"/>
      <c r="BN1262" s="8"/>
      <c r="BO1262" s="7"/>
      <c r="BP1262" s="5"/>
      <c r="BQ1262" s="5"/>
      <c r="BR1262" s="5"/>
      <c r="BS1262" s="5"/>
      <c r="BT1262" s="7"/>
      <c r="BU1262" s="7"/>
      <c r="BV1262" s="7"/>
      <c r="BW1262" s="7"/>
      <c r="BX1262" s="7"/>
      <c r="BY1262" s="7"/>
      <c r="BZ1262" s="7"/>
      <c r="CA1262" s="5"/>
      <c r="CB1262" s="5"/>
      <c r="CC1262" s="5"/>
      <c r="CD1262" s="5"/>
      <c r="CE1262" s="5"/>
      <c r="CF1262" s="5"/>
      <c r="CG1262" s="5"/>
      <c r="CH1262" s="5"/>
      <c r="CI1262" s="5"/>
      <c r="CJ1262" s="5"/>
      <c r="CK1262" s="8"/>
      <c r="CL1262" s="5"/>
      <c r="CM1262" s="5"/>
      <c r="CN1262" s="8"/>
      <c r="CO1262" s="5"/>
      <c r="CP1262" s="5"/>
      <c r="CQ1262" s="5"/>
      <c r="CR1262" s="8"/>
      <c r="CS1262" s="8"/>
      <c r="CT1262" s="8"/>
      <c r="CU1262" s="8"/>
      <c r="CV1262" s="8"/>
      <c r="CW1262" s="8"/>
      <c r="CX1262" s="8"/>
      <c r="CY1262" s="8"/>
      <c r="CZ1262" s="8"/>
      <c r="DA1262" s="8"/>
      <c r="DB1262" s="8"/>
      <c r="DC1262" s="8"/>
      <c r="DD1262" s="8"/>
      <c r="DE1262" s="8"/>
      <c r="DF1262" s="8"/>
      <c r="DG1262" s="8"/>
      <c r="DH1262" s="8"/>
      <c r="DI1262" s="8"/>
      <c r="DJ1262" s="8"/>
      <c r="DK1262" s="8"/>
      <c r="DL1262" s="8"/>
      <c r="DM1262" s="8"/>
      <c r="DN1262" s="8"/>
      <c r="DO1262" s="8"/>
      <c r="DP1262" s="8"/>
      <c r="DQ1262" s="8"/>
      <c r="DR1262" s="8"/>
      <c r="DS1262" s="8"/>
      <c r="DT1262" s="8"/>
      <c r="DU1262" s="8"/>
      <c r="DV1262" s="8"/>
      <c r="DW1262" s="8"/>
      <c r="DX1262" s="8"/>
      <c r="DY1262" s="8"/>
      <c r="DZ1262" s="8"/>
      <c r="EA1262" s="8"/>
      <c r="EB1262" s="8"/>
      <c r="EC1262" s="8"/>
      <c r="ED1262" s="8"/>
      <c r="EE1262" s="8"/>
      <c r="EF1262" s="8"/>
      <c r="EG1262" s="8"/>
      <c r="EH1262" s="8"/>
      <c r="EI1262" s="8"/>
      <c r="EJ1262" s="8"/>
      <c r="EK1262" s="8"/>
      <c r="EL1262" s="8"/>
      <c r="EM1262" s="8"/>
      <c r="EN1262" s="8"/>
      <c r="EO1262" s="8"/>
      <c r="EP1262" s="8"/>
      <c r="EQ1262" s="8"/>
      <c r="ER1262" s="8"/>
      <c r="ES1262" s="8"/>
      <c r="ET1262" s="8"/>
      <c r="EU1262" s="8"/>
      <c r="EV1262" s="8"/>
      <c r="EW1262" s="8"/>
      <c r="EX1262" s="8"/>
      <c r="EY1262" s="8"/>
      <c r="EZ1262" s="8"/>
      <c r="FA1262" s="8"/>
      <c r="FB1262" s="8"/>
      <c r="FC1262" s="8"/>
      <c r="FD1262" s="8"/>
      <c r="FE1262" s="8"/>
      <c r="FF1262" s="8"/>
      <c r="FG1262" s="8"/>
      <c r="FH1262" s="8"/>
      <c r="FI1262" s="8"/>
      <c r="FJ1262" s="8"/>
    </row>
    <row r="1263" spans="1:166" x14ac:dyDescent="0.25">
      <c r="A1263" t="s">
        <v>145</v>
      </c>
      <c r="C1263" s="6">
        <v>40571</v>
      </c>
      <c r="D1263" s="5"/>
      <c r="E1263" s="6"/>
      <c r="G1263">
        <v>41</v>
      </c>
      <c r="H1263" t="s">
        <v>116</v>
      </c>
      <c r="I1263" s="7">
        <v>8</v>
      </c>
      <c r="J1263">
        <v>750</v>
      </c>
      <c r="K1263" s="5">
        <f t="shared" si="20"/>
        <v>166.66666666666666</v>
      </c>
      <c r="L1263" s="5"/>
      <c r="M1263" s="8"/>
      <c r="N1263" s="8"/>
      <c r="O1263" s="8"/>
      <c r="P1263" s="8"/>
      <c r="Q1263" s="5"/>
      <c r="R1263" s="5"/>
      <c r="S1263" s="5"/>
      <c r="T1263" s="5"/>
      <c r="U1263" s="5"/>
      <c r="V1263" s="5"/>
      <c r="W1263" s="5"/>
      <c r="X1263" s="8"/>
      <c r="Y1263" s="8"/>
      <c r="Z1263" s="8"/>
      <c r="AA1263" s="8"/>
      <c r="AB1263" s="8"/>
      <c r="AC1263" s="5">
        <v>112.284787015828</v>
      </c>
      <c r="AD1263" s="8"/>
      <c r="AE1263" s="8"/>
      <c r="AF1263" s="8"/>
      <c r="AG1263" s="8"/>
      <c r="AH1263" s="8"/>
      <c r="AI1263" s="8"/>
      <c r="AJ1263" s="5">
        <v>95.238165838754114</v>
      </c>
      <c r="AK1263" s="8">
        <v>1.0321183351700007</v>
      </c>
      <c r="AL1263" s="8"/>
      <c r="AM1263" s="8"/>
      <c r="AN1263" s="8"/>
      <c r="AO1263" s="8"/>
      <c r="AP1263" s="8"/>
      <c r="AQ1263" s="9">
        <f>AK1263/AJ1263</f>
        <v>1.0837234485568109E-2</v>
      </c>
      <c r="AR1263" s="8"/>
      <c r="AS1263" s="8"/>
      <c r="AT1263" s="8"/>
      <c r="AU1263" s="5">
        <v>4.6920310622915782</v>
      </c>
      <c r="AV1263" s="5"/>
      <c r="AW1263" s="5"/>
      <c r="AX1263" s="5"/>
      <c r="AY1263" s="5">
        <v>0</v>
      </c>
      <c r="AZ1263" s="5"/>
      <c r="BA1263" s="5"/>
      <c r="BB1263" s="5"/>
      <c r="BC1263" s="5"/>
      <c r="BD1263" s="5"/>
      <c r="BE1263" s="5"/>
      <c r="BF1263" s="5">
        <v>0</v>
      </c>
      <c r="BG1263" s="5">
        <v>0</v>
      </c>
      <c r="BH1263" s="5"/>
      <c r="BI1263" s="8"/>
      <c r="BJ1263" s="5"/>
      <c r="BK1263" s="5">
        <f>AC1263+AJ1263+BH1263</f>
        <v>207.52295285458212</v>
      </c>
      <c r="BL1263" s="5"/>
      <c r="BM1263" s="8">
        <f>BH1263/BK1263</f>
        <v>0</v>
      </c>
      <c r="BN1263" s="8"/>
      <c r="BO1263" s="7"/>
      <c r="BP1263" s="5"/>
      <c r="BQ1263" s="5"/>
      <c r="BR1263" s="5"/>
      <c r="BS1263" s="5"/>
      <c r="BT1263" s="7"/>
      <c r="BU1263" s="7"/>
      <c r="BV1263" s="7"/>
      <c r="BW1263" s="7"/>
      <c r="BX1263" s="8">
        <f>AC1263/BK1263</f>
        <v>0.54107165241865796</v>
      </c>
      <c r="BY1263" s="8">
        <f>AJ1263/BK1263</f>
        <v>0.45892834758134204</v>
      </c>
      <c r="BZ1263" s="8">
        <f>BH1263/BK1263</f>
        <v>0</v>
      </c>
      <c r="CA1263" s="5">
        <v>15.777252116380652</v>
      </c>
      <c r="CB1263" s="5">
        <v>15.777252116380652</v>
      </c>
      <c r="CC1263" s="5">
        <v>0</v>
      </c>
      <c r="CD1263" s="5">
        <v>0</v>
      </c>
      <c r="CE1263" s="5"/>
      <c r="CF1263" s="5"/>
      <c r="CG1263" s="5"/>
      <c r="CH1263" s="5"/>
      <c r="CI1263" s="5">
        <v>0</v>
      </c>
      <c r="CJ1263" s="5"/>
      <c r="CK1263" s="8"/>
      <c r="CL1263" s="5"/>
      <c r="CM1263" s="5"/>
      <c r="CN1263" s="8"/>
      <c r="CO1263" s="5"/>
      <c r="CP1263" s="5"/>
      <c r="CQ1263" s="5"/>
      <c r="CR1263" s="8"/>
      <c r="CS1263" s="8"/>
      <c r="CT1263" s="8"/>
      <c r="CU1263" s="8"/>
      <c r="CV1263" s="8"/>
      <c r="CW1263" s="8"/>
      <c r="CX1263" s="8"/>
      <c r="CY1263" s="8"/>
      <c r="CZ1263" s="8"/>
      <c r="DA1263" s="8"/>
      <c r="DB1263" s="8"/>
      <c r="DC1263" s="8"/>
      <c r="DD1263" s="8"/>
      <c r="DE1263" s="8"/>
      <c r="DF1263" s="8"/>
      <c r="DG1263" s="8"/>
      <c r="DH1263" s="8"/>
      <c r="DI1263" s="8"/>
      <c r="DJ1263" s="8"/>
      <c r="DK1263" s="8"/>
      <c r="DL1263" s="8"/>
      <c r="DM1263" s="8"/>
      <c r="DN1263" s="8"/>
      <c r="DO1263" s="8"/>
      <c r="DP1263" s="8"/>
      <c r="DQ1263" s="8"/>
      <c r="DR1263" s="8"/>
      <c r="DS1263" s="8"/>
      <c r="DT1263" s="8"/>
      <c r="DU1263" s="8"/>
      <c r="DV1263" s="8"/>
      <c r="DW1263" s="8"/>
      <c r="DX1263" s="8"/>
      <c r="DY1263" s="8"/>
      <c r="DZ1263" s="8"/>
      <c r="EA1263" s="8"/>
      <c r="EB1263" s="8"/>
      <c r="EC1263" s="8"/>
      <c r="ED1263" s="8"/>
      <c r="EE1263" s="8"/>
      <c r="EF1263" s="8"/>
      <c r="EG1263" s="8"/>
      <c r="EH1263" s="8"/>
      <c r="EI1263" s="8"/>
      <c r="EJ1263" s="8"/>
      <c r="EK1263" s="8"/>
      <c r="EL1263" s="8"/>
      <c r="EM1263" s="8"/>
      <c r="EN1263" s="8"/>
      <c r="EO1263" s="8"/>
      <c r="EP1263" s="8"/>
      <c r="EQ1263" s="8"/>
      <c r="ER1263" s="8"/>
      <c r="ES1263" s="8"/>
      <c r="ET1263" s="8"/>
      <c r="EU1263" s="8"/>
      <c r="EV1263" s="8"/>
      <c r="EW1263" s="8"/>
      <c r="EX1263" s="8"/>
      <c r="EY1263" s="8"/>
      <c r="EZ1263" s="8"/>
      <c r="FA1263" s="8"/>
      <c r="FB1263" s="8"/>
      <c r="FC1263" s="8"/>
      <c r="FD1263" s="8"/>
      <c r="FE1263" s="8"/>
      <c r="FF1263" s="8"/>
      <c r="FG1263" s="8"/>
      <c r="FH1263" s="8"/>
      <c r="FI1263" s="8"/>
      <c r="FJ1263" s="8"/>
    </row>
    <row r="1264" spans="1:166" x14ac:dyDescent="0.25">
      <c r="A1264" t="s">
        <v>145</v>
      </c>
      <c r="C1264" s="6">
        <v>40574</v>
      </c>
      <c r="D1264" s="5"/>
      <c r="E1264" s="6"/>
      <c r="G1264">
        <v>44</v>
      </c>
      <c r="H1264" t="s">
        <v>116</v>
      </c>
      <c r="I1264" s="7">
        <v>8</v>
      </c>
      <c r="J1264">
        <v>750</v>
      </c>
      <c r="K1264" s="5">
        <f t="shared" si="20"/>
        <v>166.66666666666666</v>
      </c>
      <c r="L1264" s="5"/>
      <c r="M1264" s="8"/>
      <c r="N1264" s="7">
        <v>10.55</v>
      </c>
      <c r="O1264" s="7"/>
      <c r="P1264" s="7"/>
      <c r="Q1264" s="5"/>
      <c r="R1264" s="5"/>
      <c r="S1264" s="5"/>
      <c r="T1264" s="5"/>
      <c r="U1264" s="5"/>
      <c r="V1264" s="5"/>
      <c r="W1264" s="5"/>
      <c r="X1264" s="8"/>
      <c r="Y1264" s="8"/>
      <c r="Z1264" s="8"/>
      <c r="AA1264" s="8"/>
      <c r="AB1264" s="8"/>
      <c r="AD1264" s="8"/>
      <c r="AE1264" s="8"/>
      <c r="AF1264" s="8"/>
      <c r="AG1264" s="8"/>
      <c r="AH1264" s="8"/>
      <c r="AI1264" s="8"/>
      <c r="AJ1264" s="5"/>
      <c r="AK1264" s="8"/>
      <c r="AL1264" s="8"/>
      <c r="AM1264" s="8"/>
      <c r="AN1264" s="8"/>
      <c r="AO1264" s="8"/>
      <c r="AP1264" s="8"/>
      <c r="AQ1264" s="9"/>
      <c r="AR1264" s="8"/>
      <c r="AS1264" s="8"/>
      <c r="AT1264" s="8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8"/>
      <c r="BJ1264" s="5"/>
      <c r="BK1264" s="5"/>
      <c r="BL1264" s="5"/>
      <c r="BM1264" s="8"/>
      <c r="BN1264" s="8"/>
      <c r="BO1264" s="7"/>
      <c r="BP1264" s="5"/>
      <c r="BQ1264" s="5"/>
      <c r="BR1264" s="5"/>
      <c r="BS1264" s="5"/>
      <c r="BT1264" s="7"/>
      <c r="BU1264" s="7"/>
      <c r="BV1264" s="7"/>
      <c r="BW1264" s="7"/>
      <c r="BX1264" s="7"/>
      <c r="BY1264" s="7"/>
      <c r="BZ1264" s="7"/>
      <c r="CA1264" s="5"/>
      <c r="CB1264" s="5"/>
      <c r="CC1264" s="5"/>
      <c r="CD1264" s="5"/>
      <c r="CE1264" s="5"/>
      <c r="CF1264" s="5"/>
      <c r="CG1264" s="5"/>
      <c r="CH1264" s="5"/>
      <c r="CI1264" s="5"/>
      <c r="CJ1264" s="5"/>
      <c r="CK1264" s="8"/>
      <c r="CL1264" s="5"/>
      <c r="CM1264" s="5"/>
      <c r="CN1264" s="8"/>
      <c r="CO1264" s="5"/>
      <c r="CP1264" s="5"/>
      <c r="CQ1264" s="5"/>
      <c r="CR1264" s="8"/>
      <c r="CS1264" s="8"/>
      <c r="CT1264" s="8"/>
      <c r="CU1264" s="8"/>
      <c r="CV1264" s="8"/>
      <c r="CW1264" s="8"/>
      <c r="CX1264" s="8"/>
      <c r="CY1264" s="8"/>
      <c r="CZ1264" s="8"/>
      <c r="DA1264" s="8"/>
      <c r="DB1264" s="8"/>
      <c r="DC1264" s="8"/>
      <c r="DD1264" s="8"/>
      <c r="DE1264" s="8"/>
      <c r="DF1264" s="8"/>
      <c r="DG1264" s="8"/>
      <c r="DH1264" s="8"/>
      <c r="DI1264" s="8"/>
      <c r="DJ1264" s="8"/>
      <c r="DK1264" s="8"/>
      <c r="DL1264" s="8"/>
      <c r="DM1264" s="8"/>
      <c r="DN1264" s="8"/>
      <c r="DO1264" s="8"/>
      <c r="DP1264" s="8"/>
      <c r="DQ1264" s="8"/>
      <c r="DR1264" s="8"/>
      <c r="DS1264" s="8"/>
      <c r="DT1264" s="8"/>
      <c r="DU1264" s="8"/>
      <c r="DV1264" s="8"/>
      <c r="DW1264" s="8"/>
      <c r="DX1264" s="8"/>
      <c r="DY1264" s="8"/>
      <c r="DZ1264" s="8"/>
      <c r="EA1264" s="8"/>
      <c r="EB1264" s="8"/>
      <c r="EC1264" s="8"/>
      <c r="ED1264" s="8"/>
      <c r="EE1264" s="8"/>
      <c r="EF1264" s="8"/>
      <c r="EG1264" s="8"/>
      <c r="EH1264" s="8"/>
      <c r="EI1264" s="8"/>
      <c r="EJ1264" s="8"/>
      <c r="EK1264" s="8"/>
      <c r="EL1264" s="8"/>
      <c r="EM1264" s="8"/>
      <c r="EN1264" s="8"/>
      <c r="EO1264" s="8"/>
      <c r="EP1264" s="8"/>
      <c r="EQ1264" s="8"/>
      <c r="ER1264" s="8"/>
      <c r="ES1264" s="8"/>
      <c r="ET1264" s="8"/>
      <c r="EU1264" s="8"/>
      <c r="EV1264" s="8"/>
      <c r="EW1264" s="8"/>
      <c r="EX1264" s="8"/>
      <c r="EY1264" s="8"/>
      <c r="EZ1264" s="8"/>
      <c r="FA1264" s="8"/>
      <c r="FB1264" s="8"/>
      <c r="FC1264" s="8"/>
      <c r="FD1264" s="8"/>
      <c r="FE1264" s="8"/>
      <c r="FF1264" s="8"/>
      <c r="FG1264" s="8"/>
      <c r="FH1264" s="8"/>
      <c r="FI1264" s="8"/>
      <c r="FJ1264" s="8"/>
    </row>
    <row r="1265" spans="1:166" x14ac:dyDescent="0.25">
      <c r="A1265" t="s">
        <v>145</v>
      </c>
      <c r="C1265" s="6">
        <v>40583</v>
      </c>
      <c r="D1265" s="5">
        <v>4</v>
      </c>
      <c r="E1265" t="s">
        <v>206</v>
      </c>
      <c r="F1265" t="s">
        <v>13</v>
      </c>
      <c r="G1265">
        <v>53</v>
      </c>
      <c r="H1265" t="s">
        <v>116</v>
      </c>
      <c r="I1265" s="7">
        <v>8</v>
      </c>
      <c r="J1265">
        <v>750</v>
      </c>
      <c r="K1265" s="5">
        <f t="shared" si="20"/>
        <v>166.66666666666666</v>
      </c>
      <c r="L1265" s="5"/>
      <c r="M1265" s="8"/>
      <c r="N1265" s="7">
        <v>13.5</v>
      </c>
      <c r="O1265" s="7"/>
      <c r="P1265" s="7"/>
      <c r="Q1265" s="5"/>
      <c r="R1265" s="5"/>
      <c r="S1265" s="5">
        <v>53</v>
      </c>
      <c r="T1265" s="5"/>
      <c r="U1265" s="5"/>
      <c r="V1265" s="5"/>
      <c r="W1265" s="5"/>
      <c r="X1265" s="8"/>
      <c r="Y1265" s="8"/>
      <c r="Z1265" s="8"/>
      <c r="AA1265" s="8"/>
      <c r="AB1265" s="8"/>
      <c r="AC1265" s="5">
        <v>114.44374910023068</v>
      </c>
      <c r="AD1265" s="8"/>
      <c r="AE1265" s="8"/>
      <c r="AF1265" s="8"/>
      <c r="AG1265" s="8"/>
      <c r="AH1265" s="8"/>
      <c r="AI1265" s="8"/>
      <c r="AJ1265" s="5">
        <v>123.38984771794961</v>
      </c>
      <c r="AK1265" s="8">
        <v>1.4801079424360355</v>
      </c>
      <c r="AL1265" s="8"/>
      <c r="AM1265" s="8"/>
      <c r="AN1265" s="8"/>
      <c r="AO1265" s="8"/>
      <c r="AP1265" s="8"/>
      <c r="AQ1265" s="9">
        <f>AK1265/AJ1265</f>
        <v>1.1995378629685456E-2</v>
      </c>
      <c r="AR1265" s="8"/>
      <c r="AS1265" s="8"/>
      <c r="AT1265" s="8"/>
      <c r="AU1265" s="5">
        <v>22.633869881432151</v>
      </c>
      <c r="AV1265" s="5"/>
      <c r="AW1265" s="5"/>
      <c r="AX1265" s="5"/>
      <c r="AY1265" s="5">
        <v>0</v>
      </c>
      <c r="AZ1265" s="5"/>
      <c r="BA1265" s="5"/>
      <c r="BB1265" s="5"/>
      <c r="BC1265" s="5"/>
      <c r="BD1265" s="5"/>
      <c r="BE1265" s="5"/>
      <c r="BF1265" s="5">
        <v>0</v>
      </c>
      <c r="BG1265" s="5">
        <v>0</v>
      </c>
      <c r="BH1265" s="5"/>
      <c r="BI1265" s="8"/>
      <c r="BJ1265" s="5"/>
      <c r="BK1265" s="5">
        <f>AC1265+AJ1265+BH1265</f>
        <v>237.8335968181803</v>
      </c>
      <c r="BL1265" s="5"/>
      <c r="BM1265" s="8">
        <f>BH1265/BK1265</f>
        <v>0</v>
      </c>
      <c r="BN1265" s="8"/>
      <c r="BO1265" s="7"/>
      <c r="BP1265" s="5"/>
      <c r="BQ1265" s="5"/>
      <c r="BR1265" s="5"/>
      <c r="BS1265" s="5"/>
      <c r="BT1265" s="7"/>
      <c r="BU1265" s="7"/>
      <c r="BV1265" s="7"/>
      <c r="BW1265" s="7"/>
      <c r="BX1265" s="8">
        <f>AC1265/BK1265</f>
        <v>0.48119252549386854</v>
      </c>
      <c r="BY1265" s="8">
        <f>AJ1265/BK1265</f>
        <v>0.51880747450613141</v>
      </c>
      <c r="BZ1265" s="8">
        <f>BH1265/BK1265</f>
        <v>0</v>
      </c>
      <c r="CA1265" s="5">
        <v>54.194319698808769</v>
      </c>
      <c r="CB1265" s="5">
        <v>54.194319698808769</v>
      </c>
      <c r="CC1265" s="5">
        <v>0</v>
      </c>
      <c r="CD1265" s="5">
        <v>0</v>
      </c>
      <c r="CE1265" s="5"/>
      <c r="CF1265" s="5"/>
      <c r="CG1265" s="5"/>
      <c r="CH1265" s="5"/>
      <c r="CI1265" s="5">
        <v>0</v>
      </c>
      <c r="CJ1265" s="5"/>
      <c r="CK1265" s="8"/>
      <c r="CL1265" s="5"/>
      <c r="CM1265" s="5"/>
      <c r="CN1265" s="8"/>
      <c r="CO1265" s="5"/>
      <c r="CP1265" s="5"/>
      <c r="CQ1265" s="5"/>
      <c r="CR1265" s="8"/>
      <c r="CS1265" s="8"/>
      <c r="CT1265" s="8"/>
      <c r="CU1265" s="8"/>
      <c r="CV1265" s="8"/>
      <c r="CW1265" s="8"/>
      <c r="CX1265" s="8"/>
      <c r="CY1265" s="8"/>
      <c r="CZ1265" s="8"/>
      <c r="DA1265" s="8"/>
      <c r="DB1265" s="8"/>
      <c r="DC1265" s="8"/>
      <c r="DD1265" s="8"/>
      <c r="DE1265" s="8"/>
      <c r="DF1265" s="8"/>
      <c r="DG1265" s="8"/>
      <c r="DH1265" s="8"/>
      <c r="DI1265" s="8"/>
      <c r="DJ1265" s="8"/>
      <c r="DK1265" s="8"/>
      <c r="DL1265" s="8"/>
      <c r="DM1265" s="8"/>
      <c r="DN1265" s="8"/>
      <c r="DO1265" s="8"/>
      <c r="DP1265" s="8"/>
      <c r="DQ1265" s="8"/>
      <c r="DR1265" s="8"/>
      <c r="DS1265" s="8"/>
      <c r="DT1265" s="8"/>
      <c r="DU1265" s="8"/>
      <c r="DV1265" s="8"/>
      <c r="DW1265" s="8"/>
      <c r="DX1265" s="8"/>
      <c r="DY1265" s="8"/>
      <c r="DZ1265" s="8"/>
      <c r="EA1265" s="8"/>
      <c r="EB1265" s="8"/>
      <c r="EC1265" s="8"/>
      <c r="ED1265" s="8"/>
      <c r="EE1265" s="8"/>
      <c r="EF1265" s="8"/>
      <c r="EG1265" s="8"/>
      <c r="EH1265" s="8"/>
      <c r="EI1265" s="8"/>
      <c r="EJ1265" s="8"/>
      <c r="EK1265" s="8"/>
      <c r="EL1265" s="8"/>
      <c r="EM1265" s="8"/>
      <c r="EN1265" s="8"/>
      <c r="EO1265" s="8"/>
      <c r="EP1265" s="8"/>
      <c r="EQ1265" s="8"/>
      <c r="ER1265" s="8"/>
      <c r="ES1265" s="8"/>
      <c r="ET1265" s="8"/>
      <c r="EU1265" s="8"/>
      <c r="EV1265" s="8"/>
      <c r="EW1265" s="8"/>
      <c r="EX1265" s="8"/>
      <c r="EY1265" s="8"/>
      <c r="EZ1265" s="8"/>
      <c r="FA1265" s="8"/>
      <c r="FB1265" s="8"/>
      <c r="FC1265" s="8"/>
      <c r="FD1265" s="8"/>
      <c r="FE1265" s="8"/>
      <c r="FF1265" s="8"/>
      <c r="FG1265" s="8"/>
      <c r="FH1265" s="8"/>
      <c r="FI1265" s="8"/>
      <c r="FJ1265" s="8"/>
    </row>
    <row r="1266" spans="1:166" x14ac:dyDescent="0.25">
      <c r="A1266" t="s">
        <v>145</v>
      </c>
      <c r="C1266" s="6">
        <v>40596</v>
      </c>
      <c r="D1266" s="5"/>
      <c r="E1266" s="6"/>
      <c r="G1266">
        <v>66</v>
      </c>
      <c r="H1266" t="s">
        <v>116</v>
      </c>
      <c r="I1266" s="7">
        <v>8</v>
      </c>
      <c r="J1266">
        <v>750</v>
      </c>
      <c r="K1266" s="5">
        <f t="shared" si="20"/>
        <v>166.66666666666666</v>
      </c>
      <c r="L1266" s="5"/>
      <c r="M1266" s="8"/>
      <c r="N1266" s="7">
        <v>17.95</v>
      </c>
      <c r="O1266" s="7"/>
      <c r="P1266" s="7"/>
      <c r="Q1266" s="5"/>
      <c r="R1266" s="5"/>
      <c r="S1266" s="5"/>
      <c r="T1266" s="5"/>
      <c r="U1266" s="5"/>
      <c r="V1266" s="5"/>
      <c r="W1266" s="5"/>
      <c r="X1266" s="8"/>
      <c r="Y1266" s="8"/>
      <c r="Z1266" s="8"/>
      <c r="AA1266" s="8"/>
      <c r="AB1266" s="8"/>
      <c r="AD1266" s="8"/>
      <c r="AE1266" s="8"/>
      <c r="AF1266" s="8"/>
      <c r="AG1266" s="8"/>
      <c r="AH1266" s="8"/>
      <c r="AI1266" s="8"/>
      <c r="AJ1266" s="5"/>
      <c r="AK1266" s="8"/>
      <c r="AL1266" s="8"/>
      <c r="AM1266" s="8"/>
      <c r="AN1266" s="8"/>
      <c r="AO1266" s="8"/>
      <c r="AP1266" s="8"/>
      <c r="AQ1266" s="9"/>
      <c r="AR1266" s="8"/>
      <c r="AS1266" s="8"/>
      <c r="AT1266" s="8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8"/>
      <c r="BJ1266" s="5"/>
      <c r="BK1266" s="5"/>
      <c r="BL1266" s="5"/>
      <c r="BM1266" s="8"/>
      <c r="BN1266" s="8"/>
      <c r="BO1266" s="7"/>
      <c r="BP1266" s="5"/>
      <c r="BQ1266" s="5"/>
      <c r="BR1266" s="5"/>
      <c r="BS1266" s="5"/>
      <c r="BT1266" s="7"/>
      <c r="BU1266" s="7"/>
      <c r="BV1266" s="7"/>
      <c r="BW1266" s="7"/>
      <c r="BX1266" s="7"/>
      <c r="BY1266" s="7"/>
      <c r="BZ1266" s="7"/>
      <c r="CA1266" s="5"/>
      <c r="CB1266" s="5"/>
      <c r="CC1266" s="5"/>
      <c r="CD1266" s="5"/>
      <c r="CE1266" s="5"/>
      <c r="CF1266" s="5"/>
      <c r="CG1266" s="5"/>
      <c r="CH1266" s="5"/>
      <c r="CI1266" s="5"/>
      <c r="CJ1266" s="5"/>
      <c r="CK1266" s="8"/>
      <c r="CL1266" s="5"/>
      <c r="CM1266" s="5"/>
      <c r="CN1266" s="8"/>
      <c r="CO1266" s="5"/>
      <c r="CP1266" s="5"/>
      <c r="CQ1266" s="5"/>
      <c r="CR1266" s="8"/>
      <c r="CS1266" s="8"/>
      <c r="CT1266" s="8"/>
      <c r="CU1266" s="8"/>
      <c r="CV1266" s="8"/>
      <c r="CW1266" s="8"/>
      <c r="CX1266" s="8"/>
      <c r="CY1266" s="8"/>
      <c r="CZ1266" s="8"/>
      <c r="DA1266" s="8"/>
      <c r="DB1266" s="8"/>
      <c r="DC1266" s="8"/>
      <c r="DD1266" s="8"/>
      <c r="DE1266" s="8"/>
      <c r="DF1266" s="8"/>
      <c r="DG1266" s="8"/>
      <c r="DH1266" s="8"/>
      <c r="DI1266" s="8"/>
      <c r="DJ1266" s="8"/>
      <c r="DK1266" s="8"/>
      <c r="DL1266" s="8"/>
      <c r="DM1266" s="8"/>
      <c r="DN1266" s="8"/>
      <c r="DO1266" s="8"/>
      <c r="DP1266" s="8"/>
      <c r="DQ1266" s="8"/>
      <c r="DR1266" s="8"/>
      <c r="DS1266" s="8"/>
      <c r="DT1266" s="8"/>
      <c r="DU1266" s="8"/>
      <c r="DV1266" s="8"/>
      <c r="DW1266" s="8"/>
      <c r="DX1266" s="8"/>
      <c r="DY1266" s="8"/>
      <c r="DZ1266" s="8"/>
      <c r="EA1266" s="8"/>
      <c r="EB1266" s="8"/>
      <c r="EC1266" s="8"/>
      <c r="ED1266" s="8"/>
      <c r="EE1266" s="8"/>
      <c r="EF1266" s="8"/>
      <c r="EG1266" s="8"/>
      <c r="EH1266" s="8"/>
      <c r="EI1266" s="8"/>
      <c r="EJ1266" s="8"/>
      <c r="EK1266" s="8"/>
      <c r="EL1266" s="8"/>
      <c r="EM1266" s="8"/>
      <c r="EN1266" s="8"/>
      <c r="EO1266" s="8"/>
      <c r="EP1266" s="8"/>
      <c r="EQ1266" s="8"/>
      <c r="ER1266" s="8"/>
      <c r="ES1266" s="8"/>
      <c r="ET1266" s="8"/>
      <c r="EU1266" s="8"/>
      <c r="EV1266" s="8"/>
      <c r="EW1266" s="8"/>
      <c r="EX1266" s="8"/>
      <c r="EY1266" s="8"/>
      <c r="EZ1266" s="8"/>
      <c r="FA1266" s="8"/>
      <c r="FB1266" s="8"/>
      <c r="FC1266" s="8"/>
      <c r="FD1266" s="8"/>
      <c r="FE1266" s="8"/>
      <c r="FF1266" s="8"/>
      <c r="FG1266" s="8"/>
      <c r="FH1266" s="8"/>
      <c r="FI1266" s="8"/>
      <c r="FJ1266" s="8"/>
    </row>
    <row r="1267" spans="1:166" x14ac:dyDescent="0.25">
      <c r="A1267" t="s">
        <v>145</v>
      </c>
      <c r="C1267" s="6">
        <v>40597</v>
      </c>
      <c r="D1267" s="5"/>
      <c r="E1267" s="6"/>
      <c r="G1267">
        <v>67</v>
      </c>
      <c r="H1267" t="s">
        <v>116</v>
      </c>
      <c r="I1267" s="7">
        <v>8</v>
      </c>
      <c r="J1267">
        <v>750</v>
      </c>
      <c r="K1267" s="5">
        <f t="shared" si="20"/>
        <v>166.66666666666666</v>
      </c>
      <c r="L1267" s="5"/>
      <c r="M1267" s="8"/>
      <c r="N1267" s="8"/>
      <c r="O1267" s="8"/>
      <c r="P1267" s="8"/>
      <c r="Q1267" s="5"/>
      <c r="R1267" s="5"/>
      <c r="S1267" s="5"/>
      <c r="T1267" s="5"/>
      <c r="U1267" s="5"/>
      <c r="V1267" s="5"/>
      <c r="W1267" s="5"/>
      <c r="X1267" s="8"/>
      <c r="Y1267" s="8"/>
      <c r="Z1267" s="8"/>
      <c r="AA1267" s="8"/>
      <c r="AB1267" s="8"/>
      <c r="AC1267" s="5">
        <v>185.14263536065693</v>
      </c>
      <c r="AD1267" s="8"/>
      <c r="AE1267" s="8"/>
      <c r="AF1267" s="8"/>
      <c r="AG1267" s="8"/>
      <c r="AH1267" s="8"/>
      <c r="AI1267" s="8"/>
      <c r="AJ1267" s="5">
        <v>183.88308524259065</v>
      </c>
      <c r="AK1267" s="8">
        <v>2.6134904762503361</v>
      </c>
      <c r="AL1267" s="8"/>
      <c r="AM1267" s="8"/>
      <c r="AN1267" s="8"/>
      <c r="AO1267" s="8"/>
      <c r="AP1267" s="8"/>
      <c r="AQ1267" s="9">
        <f>AK1267/AJ1267</f>
        <v>1.4212783480342673E-2</v>
      </c>
      <c r="AR1267" s="8"/>
      <c r="AS1267" s="8"/>
      <c r="AT1267" s="8"/>
      <c r="AU1267" s="5">
        <v>30.465055123161697</v>
      </c>
      <c r="AV1267" s="5"/>
      <c r="AW1267" s="5"/>
      <c r="AX1267" s="5"/>
      <c r="AY1267" s="5">
        <v>32.273242275301264</v>
      </c>
      <c r="AZ1267" s="5"/>
      <c r="BA1267" s="5"/>
      <c r="BB1267" s="5"/>
      <c r="BC1267" s="5"/>
      <c r="BD1267" s="5"/>
      <c r="BE1267" s="5"/>
      <c r="BF1267" s="5">
        <v>0</v>
      </c>
      <c r="BG1267" s="5">
        <v>0</v>
      </c>
      <c r="BH1267" s="5"/>
      <c r="BI1267" s="8"/>
      <c r="BJ1267" s="5"/>
      <c r="BK1267" s="5">
        <f>AC1267+AJ1267+BH1267</f>
        <v>369.02572060324758</v>
      </c>
      <c r="BL1267" s="5"/>
      <c r="BM1267" s="8">
        <f>BH1267/BK1267</f>
        <v>0</v>
      </c>
      <c r="BN1267" s="8"/>
      <c r="BO1267" s="7"/>
      <c r="BP1267" s="5"/>
      <c r="BQ1267" s="5"/>
      <c r="BR1267" s="5"/>
      <c r="BS1267" s="5"/>
      <c r="BT1267" s="7"/>
      <c r="BU1267" s="7"/>
      <c r="BV1267" s="7"/>
      <c r="BW1267" s="7"/>
      <c r="BX1267" s="8">
        <f>AC1267/BK1267</f>
        <v>0.50170658852180716</v>
      </c>
      <c r="BY1267" s="8">
        <f>AJ1267/BK1267</f>
        <v>0.49829341147819278</v>
      </c>
      <c r="BZ1267" s="8">
        <f>BH1267/BK1267</f>
        <v>0</v>
      </c>
      <c r="CA1267" s="5">
        <v>123.35656699049258</v>
      </c>
      <c r="CB1267" s="5">
        <v>62.280542716291137</v>
      </c>
      <c r="CC1267" s="5">
        <v>61.076024274201444</v>
      </c>
      <c r="CD1267" s="5">
        <v>0</v>
      </c>
      <c r="CE1267" s="5"/>
      <c r="CF1267" s="5"/>
      <c r="CG1267" s="5"/>
      <c r="CH1267" s="5"/>
      <c r="CI1267" s="5">
        <v>0</v>
      </c>
      <c r="CJ1267" s="5"/>
      <c r="CK1267" s="8"/>
      <c r="CL1267" s="5"/>
      <c r="CM1267" s="5"/>
      <c r="CN1267" s="8"/>
      <c r="CO1267" s="5"/>
      <c r="CP1267" s="5"/>
      <c r="CQ1267" s="5"/>
      <c r="CR1267" s="8"/>
      <c r="CS1267" s="8"/>
      <c r="CT1267" s="8"/>
      <c r="CU1267" s="8"/>
      <c r="CV1267" s="8"/>
      <c r="CW1267" s="8"/>
      <c r="CX1267" s="8"/>
      <c r="CY1267" s="8"/>
      <c r="CZ1267" s="8"/>
      <c r="DA1267" s="8"/>
      <c r="DB1267" s="8"/>
      <c r="DC1267" s="8"/>
      <c r="DD1267" s="8"/>
      <c r="DE1267" s="8"/>
      <c r="DF1267" s="8"/>
      <c r="DG1267" s="8"/>
      <c r="DH1267" s="8"/>
      <c r="DI1267" s="8"/>
      <c r="DJ1267" s="8"/>
      <c r="DK1267" s="8"/>
      <c r="DL1267" s="8"/>
      <c r="DM1267" s="8"/>
      <c r="DN1267" s="8"/>
      <c r="DO1267" s="8"/>
      <c r="DP1267" s="8"/>
      <c r="DQ1267" s="8"/>
      <c r="DR1267" s="8"/>
      <c r="DS1267" s="8"/>
      <c r="DT1267" s="8"/>
      <c r="DU1267" s="8"/>
      <c r="DV1267" s="8"/>
      <c r="DW1267" s="8"/>
      <c r="DX1267" s="8"/>
      <c r="DY1267" s="8"/>
      <c r="DZ1267" s="8"/>
      <c r="EA1267" s="8"/>
      <c r="EB1267" s="8"/>
      <c r="EC1267" s="8"/>
      <c r="ED1267" s="8"/>
      <c r="EE1267" s="8"/>
      <c r="EF1267" s="8"/>
      <c r="EG1267" s="8"/>
      <c r="EH1267" s="8"/>
      <c r="EI1267" s="8"/>
      <c r="EJ1267" s="8"/>
      <c r="EK1267" s="8"/>
      <c r="EL1267" s="8"/>
      <c r="EM1267" s="8"/>
      <c r="EN1267" s="8"/>
      <c r="EO1267" s="8"/>
      <c r="EP1267" s="8"/>
      <c r="EQ1267" s="8"/>
      <c r="ER1267" s="8"/>
      <c r="ES1267" s="8"/>
      <c r="ET1267" s="8"/>
      <c r="EU1267" s="8"/>
      <c r="EV1267" s="8"/>
      <c r="EW1267" s="8"/>
      <c r="EX1267" s="8"/>
      <c r="EY1267" s="8"/>
      <c r="EZ1267" s="8"/>
      <c r="FA1267" s="8"/>
      <c r="FB1267" s="8"/>
      <c r="FC1267" s="8"/>
      <c r="FD1267" s="8"/>
      <c r="FE1267" s="8"/>
      <c r="FF1267" s="8"/>
      <c r="FG1267" s="8"/>
      <c r="FH1267" s="8"/>
      <c r="FI1267" s="8"/>
      <c r="FJ1267" s="8"/>
    </row>
    <row r="1268" spans="1:166" x14ac:dyDescent="0.25">
      <c r="A1268" t="s">
        <v>145</v>
      </c>
      <c r="C1268" s="6">
        <v>40610</v>
      </c>
      <c r="D1268" s="5"/>
      <c r="E1268" s="6"/>
      <c r="G1268">
        <v>80</v>
      </c>
      <c r="H1268" t="s">
        <v>116</v>
      </c>
      <c r="I1268" s="7">
        <v>8</v>
      </c>
      <c r="J1268">
        <v>750</v>
      </c>
      <c r="K1268" s="5">
        <f t="shared" si="20"/>
        <v>166.66666666666666</v>
      </c>
      <c r="L1268" s="5"/>
      <c r="M1268" s="8"/>
      <c r="N1268" s="7">
        <v>20.5</v>
      </c>
      <c r="O1268" s="7"/>
      <c r="P1268" s="7"/>
      <c r="Q1268" s="5"/>
      <c r="R1268" s="5"/>
      <c r="S1268" s="5"/>
      <c r="T1268" s="5"/>
      <c r="U1268" s="5"/>
      <c r="V1268" s="5"/>
      <c r="W1268" s="5"/>
      <c r="X1268" s="8"/>
      <c r="Y1268" s="8"/>
      <c r="Z1268" s="8"/>
      <c r="AA1268" s="8"/>
      <c r="AB1268" s="8"/>
      <c r="AD1268" s="8"/>
      <c r="AE1268" s="8"/>
      <c r="AF1268" s="8"/>
      <c r="AG1268" s="8"/>
      <c r="AH1268" s="8"/>
      <c r="AI1268" s="8"/>
      <c r="AJ1268" s="5"/>
      <c r="AK1268" s="8"/>
      <c r="AL1268" s="8"/>
      <c r="AM1268" s="8"/>
      <c r="AN1268" s="8"/>
      <c r="AO1268" s="8"/>
      <c r="AP1268" s="8"/>
      <c r="AQ1268" s="9"/>
      <c r="AR1268" s="8"/>
      <c r="AS1268" s="8"/>
      <c r="AT1268" s="8"/>
      <c r="AU1268" s="5"/>
      <c r="AV1268" s="5"/>
      <c r="AW1268" s="5"/>
      <c r="AX1268" s="5"/>
      <c r="AY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8"/>
      <c r="BJ1268" s="5"/>
      <c r="BK1268" s="5"/>
      <c r="BL1268" s="5"/>
      <c r="BM1268" s="8"/>
      <c r="BN1268" s="8"/>
      <c r="BO1268" s="7"/>
      <c r="BP1268" s="5"/>
      <c r="BQ1268" s="5"/>
      <c r="BR1268" s="5"/>
      <c r="BS1268" s="5"/>
      <c r="BT1268" s="7"/>
      <c r="BU1268" s="7"/>
      <c r="BV1268" s="7"/>
      <c r="BW1268" s="7"/>
      <c r="BX1268" s="7"/>
      <c r="BY1268" s="7"/>
      <c r="BZ1268" s="7"/>
      <c r="CA1268" s="5"/>
      <c r="CB1268" s="5"/>
      <c r="CC1268" s="5"/>
      <c r="CD1268" s="5"/>
      <c r="CE1268" s="5"/>
      <c r="CF1268" s="5"/>
      <c r="CG1268" s="5"/>
      <c r="CH1268" s="5"/>
      <c r="CI1268" s="5"/>
      <c r="CJ1268" s="5"/>
      <c r="CK1268" s="8"/>
      <c r="CL1268" s="5"/>
      <c r="CM1268" s="5"/>
      <c r="CN1268" s="8"/>
      <c r="CO1268" s="5"/>
      <c r="CP1268" s="5"/>
      <c r="CQ1268" s="5"/>
      <c r="CR1268" s="8"/>
      <c r="CS1268" s="8"/>
      <c r="CT1268" s="8"/>
      <c r="CU1268" s="8"/>
      <c r="CV1268" s="8"/>
      <c r="CW1268" s="8"/>
      <c r="CX1268" s="8"/>
      <c r="CY1268" s="8"/>
      <c r="CZ1268" s="8"/>
      <c r="DA1268" s="8"/>
      <c r="DB1268" s="8"/>
      <c r="DC1268" s="8"/>
      <c r="DD1268" s="8"/>
      <c r="DE1268" s="8"/>
      <c r="DF1268" s="8"/>
      <c r="DG1268" s="8"/>
      <c r="DH1268" s="8"/>
      <c r="DI1268" s="8"/>
      <c r="DJ1268" s="8"/>
      <c r="DK1268" s="8"/>
      <c r="DL1268" s="8"/>
      <c r="DM1268" s="8"/>
      <c r="DN1268" s="8"/>
      <c r="DO1268" s="8"/>
      <c r="DP1268" s="8"/>
      <c r="DQ1268" s="8"/>
      <c r="DR1268" s="8"/>
      <c r="DS1268" s="8"/>
      <c r="DT1268" s="8"/>
      <c r="DU1268" s="8"/>
      <c r="DV1268" s="8"/>
      <c r="DW1268" s="8"/>
      <c r="DX1268" s="8"/>
      <c r="DY1268" s="8"/>
      <c r="DZ1268" s="8"/>
      <c r="EA1268" s="8"/>
      <c r="EB1268" s="8"/>
      <c r="EC1268" s="8"/>
      <c r="ED1268" s="8"/>
      <c r="EE1268" s="8"/>
      <c r="EF1268" s="8"/>
      <c r="EG1268" s="8"/>
      <c r="EH1268" s="8"/>
      <c r="EI1268" s="8"/>
      <c r="EJ1268" s="8"/>
      <c r="EK1268" s="8"/>
      <c r="EL1268" s="8"/>
      <c r="EM1268" s="8"/>
      <c r="EN1268" s="8"/>
      <c r="EO1268" s="8"/>
      <c r="EP1268" s="8"/>
      <c r="EQ1268" s="8"/>
      <c r="ER1268" s="8"/>
      <c r="ES1268" s="8"/>
      <c r="ET1268" s="8"/>
      <c r="EU1268" s="8"/>
      <c r="EV1268" s="8"/>
      <c r="EW1268" s="8"/>
      <c r="EX1268" s="8"/>
      <c r="EY1268" s="8"/>
      <c r="EZ1268" s="8"/>
      <c r="FA1268" s="8"/>
      <c r="FB1268" s="8"/>
      <c r="FC1268" s="8"/>
      <c r="FD1268" s="8"/>
      <c r="FE1268" s="8"/>
      <c r="FF1268" s="8"/>
      <c r="FG1268" s="8"/>
      <c r="FH1268" s="8"/>
      <c r="FI1268" s="8"/>
      <c r="FJ1268" s="8"/>
    </row>
    <row r="1269" spans="1:166" x14ac:dyDescent="0.25">
      <c r="A1269" t="s">
        <v>145</v>
      </c>
      <c r="C1269" s="6">
        <v>40616</v>
      </c>
      <c r="D1269" s="5">
        <v>6</v>
      </c>
      <c r="E1269" s="6" t="s">
        <v>239</v>
      </c>
      <c r="F1269" t="s">
        <v>89</v>
      </c>
      <c r="G1269">
        <v>86</v>
      </c>
      <c r="H1269" t="s">
        <v>116</v>
      </c>
      <c r="I1269" s="7">
        <v>8</v>
      </c>
      <c r="J1269">
        <v>750</v>
      </c>
      <c r="K1269" s="5">
        <f t="shared" si="20"/>
        <v>166.66666666666666</v>
      </c>
      <c r="L1269" s="5"/>
      <c r="M1269" s="8"/>
      <c r="N1269" s="8"/>
      <c r="O1269" s="8"/>
      <c r="P1269" s="8"/>
      <c r="Q1269" s="5"/>
      <c r="R1269" s="5"/>
      <c r="S1269" s="5"/>
      <c r="T1269" s="5"/>
      <c r="U1269" s="5"/>
      <c r="V1269" s="5"/>
      <c r="W1269" s="5"/>
      <c r="X1269" s="8"/>
      <c r="Y1269" s="8"/>
      <c r="Z1269" s="8"/>
      <c r="AA1269" s="8"/>
      <c r="AB1269" s="8"/>
      <c r="AC1269" s="5">
        <v>357.48600867969969</v>
      </c>
      <c r="AD1269" s="8"/>
      <c r="AE1269" s="8"/>
      <c r="AF1269" s="8"/>
      <c r="AG1269" s="8"/>
      <c r="AH1269" s="8"/>
      <c r="AI1269" s="8"/>
      <c r="AJ1269" s="5">
        <v>272.35451930482054</v>
      </c>
      <c r="AK1269" s="8">
        <v>3.0184249567401968</v>
      </c>
      <c r="AL1269" s="8"/>
      <c r="AM1269" s="8"/>
      <c r="AN1269" s="8"/>
      <c r="AO1269" s="8"/>
      <c r="AP1269" s="8"/>
      <c r="AQ1269" s="9">
        <f>AK1269/AJ1269</f>
        <v>1.1082705601671917E-2</v>
      </c>
      <c r="AR1269" s="8"/>
      <c r="AS1269" s="8"/>
      <c r="AT1269" s="8"/>
      <c r="AU1269" s="5">
        <v>31.58428754153876</v>
      </c>
      <c r="AV1269" s="5"/>
      <c r="AW1269" s="5"/>
      <c r="AX1269" s="5"/>
      <c r="AY1269" s="5">
        <v>344.74965307518954</v>
      </c>
      <c r="AZ1269" s="5"/>
      <c r="BA1269" s="5"/>
      <c r="BB1269" s="5"/>
      <c r="BC1269" s="5"/>
      <c r="BD1269" s="5"/>
      <c r="BE1269" s="5"/>
      <c r="BF1269" s="5">
        <v>0</v>
      </c>
      <c r="BG1269" s="5">
        <v>0</v>
      </c>
      <c r="BH1269" s="5"/>
      <c r="BI1269" s="8"/>
      <c r="BJ1269" s="5"/>
      <c r="BK1269" s="5">
        <f>AC1269+AJ1269+BH1269</f>
        <v>629.84052798452024</v>
      </c>
      <c r="BL1269" s="5"/>
      <c r="BM1269" s="8">
        <f>BH1269/BK1269</f>
        <v>0</v>
      </c>
      <c r="BN1269" s="8"/>
      <c r="BO1269" s="7"/>
      <c r="BP1269" s="5"/>
      <c r="BQ1269" s="5"/>
      <c r="BR1269" s="5"/>
      <c r="BS1269" s="5"/>
      <c r="BT1269" s="7"/>
      <c r="BU1269" s="7"/>
      <c r="BV1269" s="7"/>
      <c r="BW1269" s="7"/>
      <c r="BX1269" s="8">
        <f>AC1269/BK1269</f>
        <v>0.56758178109568347</v>
      </c>
      <c r="BY1269" s="8">
        <f>AJ1269/BK1269</f>
        <v>0.43241821890431648</v>
      </c>
      <c r="BZ1269" s="8">
        <f>BH1269/BK1269</f>
        <v>0</v>
      </c>
      <c r="CA1269" s="5">
        <v>143.47394371664654</v>
      </c>
      <c r="CB1269" s="5">
        <v>15.384605014983279</v>
      </c>
      <c r="CC1269" s="5">
        <v>128.08933870166328</v>
      </c>
      <c r="CD1269" s="5">
        <v>0</v>
      </c>
      <c r="CE1269" s="5"/>
      <c r="CF1269" s="5"/>
      <c r="CG1269" s="5"/>
      <c r="CH1269" s="5"/>
      <c r="CI1269" s="5">
        <v>0</v>
      </c>
      <c r="CJ1269" s="5"/>
      <c r="CK1269" s="8"/>
      <c r="CL1269" s="5"/>
      <c r="CM1269" s="5"/>
      <c r="CN1269" s="8"/>
      <c r="CO1269" s="5"/>
      <c r="CP1269" s="5"/>
      <c r="CQ1269" s="5"/>
      <c r="CR1269" s="8"/>
      <c r="CS1269" s="8"/>
      <c r="CT1269" s="8"/>
      <c r="CU1269" s="8"/>
      <c r="CV1269" s="8"/>
      <c r="CW1269" s="8"/>
      <c r="CX1269" s="8"/>
      <c r="CY1269" s="8"/>
      <c r="CZ1269" s="8"/>
      <c r="DA1269" s="8"/>
      <c r="DB1269" s="8"/>
      <c r="DC1269" s="8"/>
      <c r="DD1269" s="8"/>
      <c r="DE1269" s="8"/>
      <c r="DF1269" s="8"/>
      <c r="DG1269" s="8"/>
      <c r="DH1269" s="8"/>
      <c r="DI1269" s="8"/>
      <c r="DJ1269" s="8"/>
      <c r="DK1269" s="8"/>
      <c r="DL1269" s="8"/>
      <c r="DM1269" s="8"/>
      <c r="DN1269" s="8"/>
      <c r="DO1269" s="8"/>
      <c r="DP1269" s="8"/>
      <c r="DQ1269" s="8"/>
      <c r="DR1269" s="8"/>
      <c r="DS1269" s="8"/>
      <c r="DT1269" s="8"/>
      <c r="DU1269" s="8"/>
      <c r="DV1269" s="8"/>
      <c r="DW1269" s="8"/>
      <c r="DX1269" s="8"/>
      <c r="DY1269" s="8"/>
      <c r="DZ1269" s="8"/>
      <c r="EA1269" s="8"/>
      <c r="EB1269" s="8"/>
      <c r="EC1269" s="8"/>
      <c r="ED1269" s="8"/>
      <c r="EE1269" s="8"/>
      <c r="EF1269" s="8"/>
      <c r="EG1269" s="8"/>
      <c r="EH1269" s="8"/>
      <c r="EI1269" s="8"/>
      <c r="EJ1269" s="8"/>
      <c r="EK1269" s="8"/>
      <c r="EL1269" s="8"/>
      <c r="EM1269" s="8"/>
      <c r="EN1269" s="8"/>
      <c r="EO1269" s="8"/>
      <c r="EP1269" s="8"/>
      <c r="EQ1269" s="8"/>
      <c r="ER1269" s="8"/>
      <c r="ES1269" s="8"/>
      <c r="ET1269" s="8"/>
      <c r="EU1269" s="8"/>
      <c r="EV1269" s="8"/>
      <c r="EW1269" s="8"/>
      <c r="EX1269" s="8"/>
      <c r="EY1269" s="8"/>
      <c r="EZ1269" s="8"/>
      <c r="FA1269" s="8"/>
      <c r="FB1269" s="8"/>
      <c r="FC1269" s="8"/>
      <c r="FD1269" s="8"/>
      <c r="FE1269" s="8"/>
      <c r="FF1269" s="8"/>
      <c r="FG1269" s="8"/>
      <c r="FH1269" s="8"/>
      <c r="FI1269" s="8"/>
      <c r="FJ1269" s="8"/>
    </row>
    <row r="1270" spans="1:166" x14ac:dyDescent="0.25">
      <c r="A1270" t="s">
        <v>145</v>
      </c>
      <c r="C1270" s="6">
        <v>40636</v>
      </c>
      <c r="D1270" s="5">
        <v>8</v>
      </c>
      <c r="E1270" t="s">
        <v>208</v>
      </c>
      <c r="F1270" t="s">
        <v>14</v>
      </c>
      <c r="G1270">
        <v>106</v>
      </c>
      <c r="H1270" t="s">
        <v>116</v>
      </c>
      <c r="I1270" s="7">
        <v>8</v>
      </c>
      <c r="J1270">
        <v>750</v>
      </c>
      <c r="K1270" s="5">
        <f t="shared" si="20"/>
        <v>166.66666666666666</v>
      </c>
      <c r="L1270" s="5"/>
      <c r="M1270" s="8"/>
      <c r="N1270" s="8"/>
      <c r="O1270" s="8"/>
      <c r="P1270" s="8"/>
      <c r="Q1270" s="5"/>
      <c r="R1270" s="5"/>
      <c r="S1270" s="5"/>
      <c r="T1270" s="5"/>
      <c r="U1270" s="5">
        <v>106</v>
      </c>
      <c r="V1270" s="5"/>
      <c r="W1270" s="5"/>
      <c r="X1270" s="8"/>
      <c r="Y1270" s="8"/>
      <c r="Z1270" s="8"/>
      <c r="AA1270" s="8"/>
      <c r="AB1270" s="8"/>
      <c r="AD1270" s="8"/>
      <c r="AE1270" s="8"/>
      <c r="AF1270" s="8"/>
      <c r="AG1270" s="8"/>
      <c r="AH1270" s="8"/>
      <c r="AI1270" s="8"/>
      <c r="AJ1270" s="5"/>
      <c r="AK1270" s="8"/>
      <c r="AL1270" s="8"/>
      <c r="AM1270" s="8"/>
      <c r="AN1270" s="8"/>
      <c r="AO1270" s="8"/>
      <c r="AP1270" s="8"/>
      <c r="AQ1270" s="9"/>
      <c r="AR1270" s="8"/>
      <c r="AS1270" s="8"/>
      <c r="AT1270" s="8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8"/>
      <c r="BJ1270" s="5"/>
      <c r="BK1270" s="5"/>
      <c r="BL1270" s="5"/>
      <c r="BM1270" s="8"/>
      <c r="BN1270" s="8"/>
      <c r="BO1270" s="7"/>
      <c r="BP1270" s="5"/>
      <c r="BQ1270" s="5"/>
      <c r="BR1270" s="5"/>
      <c r="BS1270" s="5"/>
      <c r="BT1270" s="7"/>
      <c r="BU1270" s="7"/>
      <c r="BV1270" s="7"/>
      <c r="BW1270" s="7"/>
      <c r="BX1270" s="7"/>
      <c r="BY1270" s="7"/>
      <c r="BZ1270" s="7"/>
      <c r="CA1270" s="5"/>
      <c r="CB1270" s="5"/>
      <c r="CC1270" s="5"/>
      <c r="CD1270" s="5"/>
      <c r="CE1270" s="5"/>
      <c r="CF1270" s="5"/>
      <c r="CG1270" s="5"/>
      <c r="CH1270" s="5"/>
      <c r="CI1270" s="5"/>
      <c r="CJ1270" s="5"/>
      <c r="CK1270" s="8"/>
      <c r="CL1270" s="5"/>
      <c r="CM1270" s="5"/>
      <c r="CN1270" s="8"/>
      <c r="CO1270" s="5"/>
      <c r="CP1270" s="5"/>
      <c r="CQ1270" s="5"/>
      <c r="CR1270" s="8"/>
      <c r="CS1270" s="8"/>
      <c r="CT1270" s="8"/>
      <c r="CU1270" s="8"/>
      <c r="CV1270" s="8"/>
      <c r="CW1270" s="8"/>
      <c r="CX1270" s="8"/>
      <c r="CY1270" s="8"/>
      <c r="CZ1270" s="8"/>
      <c r="DA1270" s="8"/>
      <c r="DB1270" s="8"/>
      <c r="DC1270" s="8"/>
      <c r="DD1270" s="8"/>
      <c r="DE1270" s="8"/>
      <c r="DF1270" s="8"/>
      <c r="DG1270" s="8"/>
      <c r="DH1270" s="8"/>
      <c r="DI1270" s="8"/>
      <c r="DJ1270" s="8"/>
      <c r="DK1270" s="8"/>
      <c r="DL1270" s="8"/>
      <c r="DM1270" s="8"/>
      <c r="DN1270" s="8"/>
      <c r="DO1270" s="8"/>
      <c r="DP1270" s="8"/>
      <c r="DQ1270" s="8"/>
      <c r="DR1270" s="8"/>
      <c r="DS1270" s="8"/>
      <c r="DT1270" s="8"/>
      <c r="DU1270" s="8"/>
      <c r="DV1270" s="8"/>
      <c r="DW1270" s="8"/>
      <c r="DX1270" s="8"/>
      <c r="DY1270" s="8"/>
      <c r="DZ1270" s="8"/>
      <c r="EA1270" s="8"/>
      <c r="EB1270" s="8"/>
      <c r="EC1270" s="8"/>
      <c r="ED1270" s="8"/>
      <c r="EE1270" s="8"/>
      <c r="EF1270" s="8"/>
      <c r="EG1270" s="8"/>
      <c r="EH1270" s="8"/>
      <c r="EI1270" s="8"/>
      <c r="EJ1270" s="8"/>
      <c r="EK1270" s="8"/>
      <c r="EL1270" s="8"/>
      <c r="EM1270" s="8"/>
      <c r="EN1270" s="8"/>
      <c r="EO1270" s="8"/>
      <c r="EP1270" s="8"/>
      <c r="EQ1270" s="8"/>
      <c r="ER1270" s="8"/>
      <c r="ES1270" s="8"/>
      <c r="ET1270" s="8"/>
      <c r="EU1270" s="8"/>
      <c r="EV1270" s="8"/>
      <c r="EW1270" s="8"/>
      <c r="EX1270" s="8"/>
      <c r="EY1270" s="8"/>
      <c r="EZ1270" s="8"/>
      <c r="FA1270" s="8"/>
      <c r="FB1270" s="8"/>
      <c r="FC1270" s="8"/>
      <c r="FD1270" s="8"/>
      <c r="FE1270" s="8"/>
      <c r="FF1270" s="8"/>
      <c r="FG1270" s="8"/>
      <c r="FH1270" s="8"/>
      <c r="FI1270" s="8"/>
      <c r="FJ1270" s="8"/>
    </row>
    <row r="1271" spans="1:166" x14ac:dyDescent="0.25">
      <c r="A1271" t="s">
        <v>145</v>
      </c>
      <c r="C1271" s="6">
        <v>40639</v>
      </c>
      <c r="D1271" s="5"/>
      <c r="E1271" s="6"/>
      <c r="G1271">
        <v>109</v>
      </c>
      <c r="H1271" t="s">
        <v>116</v>
      </c>
      <c r="I1271" s="7">
        <v>8</v>
      </c>
      <c r="J1271">
        <v>750</v>
      </c>
      <c r="K1271" s="5">
        <f t="shared" si="20"/>
        <v>166.66666666666666</v>
      </c>
      <c r="L1271" s="5"/>
      <c r="M1271" s="8"/>
      <c r="N1271" s="8"/>
      <c r="O1271" s="8"/>
      <c r="P1271" s="8"/>
      <c r="Q1271" s="5"/>
      <c r="R1271" s="5"/>
      <c r="S1271" s="5"/>
      <c r="T1271" s="5"/>
      <c r="U1271" s="5"/>
      <c r="V1271" s="5"/>
      <c r="W1271" s="5"/>
      <c r="X1271" s="8"/>
      <c r="Y1271" s="8"/>
      <c r="Z1271" s="8"/>
      <c r="AA1271" s="8"/>
      <c r="AB1271" s="8"/>
      <c r="AC1271" s="5">
        <v>327.07663078615667</v>
      </c>
      <c r="AD1271" s="8"/>
      <c r="AE1271" s="8"/>
      <c r="AF1271" s="8"/>
      <c r="AG1271" s="8"/>
      <c r="AH1271" s="8"/>
      <c r="AI1271" s="8"/>
      <c r="AJ1271" s="5">
        <v>169.74573332352296</v>
      </c>
      <c r="AK1271" s="8">
        <v>2.2805529147213552</v>
      </c>
      <c r="AL1271" s="8"/>
      <c r="AM1271" s="8"/>
      <c r="AN1271" s="8"/>
      <c r="AO1271" s="8"/>
      <c r="AP1271" s="8"/>
      <c r="AQ1271" s="9">
        <f>AK1271/AJ1271</f>
        <v>1.3435111858598461E-2</v>
      </c>
      <c r="AR1271" s="8"/>
      <c r="AS1271" s="8"/>
      <c r="AT1271" s="8"/>
      <c r="AU1271" s="5">
        <v>0</v>
      </c>
      <c r="AV1271" s="5"/>
      <c r="AW1271" s="5"/>
      <c r="AX1271" s="5"/>
      <c r="AY1271" s="5">
        <v>542.06979584107285</v>
      </c>
      <c r="AZ1271" s="5"/>
      <c r="BA1271" s="5"/>
      <c r="BB1271" s="5"/>
      <c r="BC1271" s="5"/>
      <c r="BD1271" s="5"/>
      <c r="BE1271" s="5"/>
      <c r="BF1271" s="5">
        <v>153.43367085379072</v>
      </c>
      <c r="BG1271" s="5">
        <v>54.600758970140213</v>
      </c>
      <c r="BH1271" s="5"/>
      <c r="BI1271" s="8"/>
      <c r="BJ1271" s="5"/>
      <c r="BK1271" s="5">
        <f>AC1271+AJ1271+BH1271</f>
        <v>496.8223641096796</v>
      </c>
      <c r="BL1271" s="5"/>
      <c r="BM1271" s="8">
        <f>BH1271/BK1271</f>
        <v>0</v>
      </c>
      <c r="BN1271" s="8"/>
      <c r="BO1271" s="7"/>
      <c r="BP1271" s="5"/>
      <c r="BQ1271" s="5"/>
      <c r="BR1271" s="5"/>
      <c r="BS1271" s="5"/>
      <c r="BT1271" s="7"/>
      <c r="BU1271" s="7"/>
      <c r="BV1271" s="7"/>
      <c r="BW1271" s="7"/>
      <c r="BX1271" s="8">
        <f>AC1271/BK1271</f>
        <v>0.65833717323149832</v>
      </c>
      <c r="BY1271" s="8">
        <f>AJ1271/BK1271</f>
        <v>0.34166282676850174</v>
      </c>
      <c r="BZ1271" s="8">
        <f>BH1271/BK1271</f>
        <v>0</v>
      </c>
      <c r="CA1271" s="5">
        <v>133.13201326728813</v>
      </c>
      <c r="CB1271" s="5">
        <v>0.69152346755578353</v>
      </c>
      <c r="CC1271" s="5">
        <v>112.28810282912676</v>
      </c>
      <c r="CD1271" s="5">
        <v>9.3637877990954337</v>
      </c>
      <c r="CE1271" s="5"/>
      <c r="CF1271" s="5"/>
      <c r="CG1271" s="5"/>
      <c r="CH1271" s="5"/>
      <c r="CI1271" s="5">
        <v>10.788599171510164</v>
      </c>
      <c r="CJ1271" s="5"/>
      <c r="CK1271" s="8"/>
      <c r="CL1271" s="5"/>
      <c r="CM1271" s="5"/>
      <c r="CN1271" s="8"/>
      <c r="CO1271" s="5"/>
      <c r="CP1271" s="5"/>
      <c r="CQ1271" s="5"/>
      <c r="CR1271" s="8"/>
      <c r="CS1271" s="8"/>
      <c r="CT1271" s="8"/>
      <c r="CU1271" s="8"/>
      <c r="CV1271" s="8"/>
      <c r="CW1271" s="8"/>
      <c r="CX1271" s="8"/>
      <c r="CY1271" s="8"/>
      <c r="CZ1271" s="8"/>
      <c r="DA1271" s="8"/>
      <c r="DB1271" s="8"/>
      <c r="DC1271" s="8"/>
      <c r="DD1271" s="8"/>
      <c r="DE1271" s="8"/>
      <c r="DF1271" s="8"/>
      <c r="DG1271" s="8"/>
      <c r="DH1271" s="8"/>
      <c r="DI1271" s="8"/>
      <c r="DJ1271" s="8"/>
      <c r="DK1271" s="8"/>
      <c r="DL1271" s="8"/>
      <c r="DM1271" s="8"/>
      <c r="DN1271" s="8"/>
      <c r="DO1271" s="8"/>
      <c r="DP1271" s="8"/>
      <c r="DQ1271" s="8"/>
      <c r="DR1271" s="8"/>
      <c r="DS1271" s="8"/>
      <c r="DT1271" s="8"/>
      <c r="DU1271" s="8"/>
      <c r="DV1271" s="8"/>
      <c r="DW1271" s="8"/>
      <c r="DX1271" s="8"/>
      <c r="DY1271" s="8"/>
      <c r="DZ1271" s="8"/>
      <c r="EA1271" s="8"/>
      <c r="EB1271" s="8"/>
      <c r="EC1271" s="8"/>
      <c r="ED1271" s="8"/>
      <c r="EE1271" s="8"/>
      <c r="EF1271" s="8"/>
      <c r="EG1271" s="8"/>
      <c r="EH1271" s="8"/>
      <c r="EI1271" s="8"/>
      <c r="EJ1271" s="8"/>
      <c r="EK1271" s="8"/>
      <c r="EL1271" s="8"/>
      <c r="EM1271" s="8"/>
      <c r="EN1271" s="8"/>
      <c r="EO1271" s="8"/>
      <c r="EP1271" s="8"/>
      <c r="EQ1271" s="8"/>
      <c r="ER1271" s="8"/>
      <c r="ES1271" s="8"/>
      <c r="ET1271" s="8"/>
      <c r="EU1271" s="8"/>
      <c r="EV1271" s="8"/>
      <c r="EW1271" s="8"/>
      <c r="EX1271" s="8"/>
      <c r="EY1271" s="8"/>
      <c r="EZ1271" s="8"/>
      <c r="FA1271" s="8"/>
      <c r="FB1271" s="8"/>
      <c r="FC1271" s="8"/>
      <c r="FD1271" s="8"/>
      <c r="FE1271" s="8"/>
      <c r="FF1271" s="8"/>
      <c r="FG1271" s="8"/>
      <c r="FH1271" s="8"/>
      <c r="FI1271" s="8"/>
      <c r="FJ1271" s="8"/>
    </row>
    <row r="1272" spans="1:166" x14ac:dyDescent="0.25">
      <c r="A1272" t="s">
        <v>145</v>
      </c>
      <c r="C1272" s="6">
        <v>40641</v>
      </c>
      <c r="D1272" s="5"/>
      <c r="E1272" s="6"/>
      <c r="G1272">
        <v>111</v>
      </c>
      <c r="H1272" t="s">
        <v>116</v>
      </c>
      <c r="I1272" s="7">
        <v>8</v>
      </c>
      <c r="J1272">
        <v>750</v>
      </c>
      <c r="K1272" s="5">
        <f t="shared" si="20"/>
        <v>166.66666666666666</v>
      </c>
      <c r="L1272" s="5"/>
      <c r="M1272" s="8"/>
      <c r="N1272" s="7">
        <v>23.2</v>
      </c>
      <c r="O1272" s="7"/>
      <c r="P1272" s="7"/>
      <c r="Q1272" s="5"/>
      <c r="R1272" s="5"/>
      <c r="S1272" s="5"/>
      <c r="T1272" s="5"/>
      <c r="U1272" s="5"/>
      <c r="V1272" s="5"/>
      <c r="W1272" s="5"/>
      <c r="X1272" s="8"/>
      <c r="Y1272" s="8"/>
      <c r="Z1272" s="8"/>
      <c r="AA1272" s="8"/>
      <c r="AB1272" s="8"/>
      <c r="AD1272" s="8"/>
      <c r="AE1272" s="8"/>
      <c r="AF1272" s="8"/>
      <c r="AG1272" s="8"/>
      <c r="AH1272" s="8"/>
      <c r="AI1272" s="8"/>
      <c r="AJ1272" s="5"/>
      <c r="AK1272" s="8"/>
      <c r="AL1272" s="8"/>
      <c r="AM1272" s="8"/>
      <c r="AN1272" s="8"/>
      <c r="AO1272" s="8"/>
      <c r="AP1272" s="8"/>
      <c r="AQ1272" s="9"/>
      <c r="AR1272" s="8"/>
      <c r="AS1272" s="8"/>
      <c r="AT1272" s="8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8"/>
      <c r="BJ1272" s="5"/>
      <c r="BK1272" s="5"/>
      <c r="BL1272" s="5"/>
      <c r="BM1272" s="8"/>
      <c r="BN1272" s="8"/>
      <c r="BO1272" s="7"/>
      <c r="BP1272" s="5"/>
      <c r="BQ1272" s="5"/>
      <c r="BR1272" s="5"/>
      <c r="BS1272" s="5"/>
      <c r="BT1272" s="7"/>
      <c r="BU1272" s="7"/>
      <c r="BV1272" s="7"/>
      <c r="BW1272" s="7"/>
      <c r="BX1272" s="7"/>
      <c r="BY1272" s="7"/>
      <c r="BZ1272" s="7"/>
      <c r="CA1272" s="5"/>
      <c r="CB1272" s="5"/>
      <c r="CC1272" s="5"/>
      <c r="CD1272" s="5"/>
      <c r="CE1272" s="5"/>
      <c r="CF1272" s="5"/>
      <c r="CG1272" s="5"/>
      <c r="CH1272" s="5"/>
      <c r="CI1272" s="5"/>
      <c r="CJ1272" s="5"/>
      <c r="CK1272" s="8"/>
      <c r="CL1272" s="5"/>
      <c r="CM1272" s="5"/>
      <c r="CN1272" s="8"/>
      <c r="CO1272" s="5"/>
      <c r="CP1272" s="5"/>
      <c r="CQ1272" s="5"/>
      <c r="CR1272" s="8"/>
      <c r="CS1272" s="8"/>
      <c r="CT1272" s="8"/>
      <c r="CU1272" s="8"/>
      <c r="CV1272" s="8"/>
      <c r="CW1272" s="8"/>
      <c r="CX1272" s="8"/>
      <c r="CY1272" s="8"/>
      <c r="CZ1272" s="8"/>
      <c r="DA1272" s="8"/>
      <c r="DB1272" s="8"/>
      <c r="DC1272" s="8"/>
      <c r="DD1272" s="8"/>
      <c r="DE1272" s="8"/>
      <c r="DF1272" s="8"/>
      <c r="DG1272" s="8"/>
      <c r="DH1272" s="8"/>
      <c r="DI1272" s="8"/>
      <c r="DJ1272" s="8"/>
      <c r="DK1272" s="8"/>
      <c r="DL1272" s="8"/>
      <c r="DM1272" s="8"/>
      <c r="DN1272" s="8"/>
      <c r="DO1272" s="8"/>
      <c r="DP1272" s="8"/>
      <c r="DQ1272" s="8"/>
      <c r="DR1272" s="8"/>
      <c r="DS1272" s="8"/>
      <c r="DT1272" s="8"/>
      <c r="DU1272" s="8"/>
      <c r="DV1272" s="8"/>
      <c r="DW1272" s="8"/>
      <c r="DX1272" s="8"/>
      <c r="DY1272" s="8"/>
      <c r="DZ1272" s="8"/>
      <c r="EA1272" s="8"/>
      <c r="EB1272" s="8"/>
      <c r="EC1272" s="8"/>
      <c r="ED1272" s="8"/>
      <c r="EE1272" s="8"/>
      <c r="EF1272" s="8"/>
      <c r="EG1272" s="8"/>
      <c r="EH1272" s="8"/>
      <c r="EI1272" s="8"/>
      <c r="EJ1272" s="8"/>
      <c r="EK1272" s="8"/>
      <c r="EL1272" s="8"/>
      <c r="EM1272" s="8"/>
      <c r="EN1272" s="8"/>
      <c r="EO1272" s="8"/>
      <c r="EP1272" s="8"/>
      <c r="EQ1272" s="8"/>
      <c r="ER1272" s="8"/>
      <c r="ES1272" s="8"/>
      <c r="ET1272" s="8"/>
      <c r="EU1272" s="8"/>
      <c r="EV1272" s="8"/>
      <c r="EW1272" s="8"/>
      <c r="EX1272" s="8"/>
      <c r="EY1272" s="8"/>
      <c r="EZ1272" s="8"/>
      <c r="FA1272" s="8"/>
      <c r="FB1272" s="8"/>
      <c r="FC1272" s="8"/>
      <c r="FD1272" s="8"/>
      <c r="FE1272" s="8"/>
      <c r="FF1272" s="8"/>
      <c r="FG1272" s="8"/>
      <c r="FH1272" s="8"/>
      <c r="FI1272" s="8"/>
      <c r="FJ1272" s="8"/>
    </row>
    <row r="1273" spans="1:166" x14ac:dyDescent="0.25">
      <c r="A1273" t="s">
        <v>145</v>
      </c>
      <c r="C1273" s="6">
        <v>40644</v>
      </c>
      <c r="D1273" s="5"/>
      <c r="E1273" s="6"/>
      <c r="G1273">
        <v>114</v>
      </c>
      <c r="H1273" t="s">
        <v>116</v>
      </c>
      <c r="I1273" s="7">
        <v>8</v>
      </c>
      <c r="J1273">
        <v>750</v>
      </c>
      <c r="K1273" s="5">
        <f t="shared" si="20"/>
        <v>166.66666666666666</v>
      </c>
      <c r="L1273" s="5"/>
      <c r="M1273" s="8"/>
      <c r="N1273" s="8"/>
      <c r="O1273" s="8"/>
      <c r="P1273" s="8"/>
      <c r="Q1273" s="5"/>
      <c r="R1273" s="5"/>
      <c r="S1273" s="5"/>
      <c r="T1273" s="5"/>
      <c r="U1273" s="5"/>
      <c r="V1273" s="5"/>
      <c r="W1273" s="5"/>
      <c r="X1273" s="8"/>
      <c r="Y1273" s="8"/>
      <c r="Z1273" s="8"/>
      <c r="AA1273" s="8"/>
      <c r="AB1273" s="8"/>
      <c r="AC1273" s="5"/>
      <c r="AD1273" s="8"/>
      <c r="AE1273" s="8"/>
      <c r="AF1273" s="8"/>
      <c r="AG1273" s="8"/>
      <c r="AH1273" s="8"/>
      <c r="AI1273" s="8"/>
      <c r="AJ1273" s="5"/>
      <c r="AK1273" s="8"/>
      <c r="AL1273" s="8"/>
      <c r="AM1273" s="8"/>
      <c r="AN1273" s="8"/>
      <c r="AO1273" s="8"/>
      <c r="AP1273" s="8"/>
      <c r="AQ1273" s="9"/>
      <c r="AR1273" s="8"/>
      <c r="AS1273" s="8"/>
      <c r="AT1273" s="8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8"/>
      <c r="BJ1273" s="5"/>
      <c r="BK1273" s="5"/>
      <c r="BL1273" s="5"/>
      <c r="BM1273" s="8"/>
      <c r="BN1273" s="8"/>
      <c r="BO1273" s="7"/>
      <c r="BP1273" s="5"/>
      <c r="BQ1273" s="5"/>
      <c r="BR1273" s="5"/>
      <c r="BS1273" s="5"/>
      <c r="BT1273" s="7"/>
      <c r="BU1273" s="7"/>
      <c r="BV1273" s="7"/>
      <c r="BW1273" s="7"/>
      <c r="BX1273" s="7"/>
      <c r="BY1273" s="7"/>
      <c r="BZ1273" s="7"/>
      <c r="CA1273" s="5"/>
      <c r="CB1273" s="5"/>
      <c r="CC1273" s="5"/>
      <c r="CD1273" s="5"/>
      <c r="CE1273" s="5"/>
      <c r="CF1273" s="5"/>
      <c r="CG1273" s="5"/>
      <c r="CH1273" s="5"/>
      <c r="CI1273" s="5"/>
      <c r="CJ1273" s="5">
        <v>16.408491107286288</v>
      </c>
      <c r="CK1273" s="8">
        <v>3.965734265734266</v>
      </c>
      <c r="CL1273" s="5"/>
      <c r="CM1273" s="5"/>
      <c r="CN1273" s="8"/>
      <c r="CO1273" s="5"/>
      <c r="CP1273" s="5"/>
      <c r="CQ1273" s="5"/>
      <c r="CR1273" s="8"/>
      <c r="CS1273" s="8"/>
      <c r="CT1273" s="8"/>
      <c r="CU1273" s="8"/>
      <c r="CV1273" s="8"/>
      <c r="CW1273" s="8"/>
      <c r="CX1273" s="8"/>
      <c r="CY1273" s="8"/>
      <c r="CZ1273" s="8"/>
      <c r="DA1273" s="8"/>
      <c r="DB1273" s="8"/>
      <c r="DC1273" s="8"/>
      <c r="DD1273" s="8"/>
      <c r="DE1273" s="8"/>
      <c r="DF1273" s="8"/>
      <c r="DG1273" s="8"/>
      <c r="DH1273" s="8"/>
      <c r="DI1273" s="8"/>
      <c r="DJ1273" s="8"/>
      <c r="DK1273" s="8"/>
      <c r="DL1273" s="8"/>
      <c r="DM1273" s="8"/>
      <c r="DN1273" s="8"/>
      <c r="DO1273" s="8"/>
      <c r="DP1273" s="8"/>
      <c r="DQ1273" s="8"/>
      <c r="DR1273" s="8"/>
      <c r="DS1273" s="8"/>
      <c r="DT1273" s="8"/>
      <c r="DU1273" s="8"/>
      <c r="DV1273" s="8"/>
      <c r="DW1273" s="8"/>
      <c r="DX1273" s="8"/>
      <c r="DY1273" s="8"/>
      <c r="DZ1273" s="8"/>
      <c r="EA1273" s="8"/>
      <c r="EB1273" s="8"/>
      <c r="EC1273" s="8"/>
      <c r="ED1273" s="8"/>
      <c r="EE1273" s="8"/>
      <c r="EF1273" s="8"/>
      <c r="EG1273" s="8"/>
      <c r="EH1273" s="8"/>
      <c r="EI1273" s="8"/>
      <c r="EJ1273" s="8"/>
      <c r="EK1273" s="8"/>
      <c r="EL1273" s="8"/>
      <c r="EM1273" s="8"/>
      <c r="EN1273" s="8"/>
      <c r="EO1273" s="8"/>
      <c r="EP1273" s="8"/>
      <c r="EQ1273" s="8"/>
      <c r="ER1273" s="8"/>
      <c r="ES1273" s="8"/>
      <c r="ET1273" s="8"/>
      <c r="EU1273" s="8"/>
      <c r="EV1273" s="8"/>
      <c r="EW1273" s="8"/>
      <c r="EX1273" s="8"/>
      <c r="EY1273" s="8"/>
      <c r="EZ1273" s="8"/>
      <c r="FA1273" s="8"/>
      <c r="FB1273" s="8"/>
      <c r="FC1273" s="8"/>
      <c r="FD1273" s="8"/>
      <c r="FE1273" s="8"/>
      <c r="FF1273" s="8"/>
      <c r="FG1273" s="8"/>
      <c r="FH1273" s="8"/>
      <c r="FI1273" s="8"/>
      <c r="FJ1273" s="8"/>
    </row>
    <row r="1274" spans="1:166" x14ac:dyDescent="0.25">
      <c r="A1274" t="s">
        <v>145</v>
      </c>
      <c r="C1274" s="6">
        <v>40647</v>
      </c>
      <c r="D1274" s="5"/>
      <c r="E1274" s="6"/>
      <c r="G1274">
        <v>117</v>
      </c>
      <c r="H1274" t="s">
        <v>116</v>
      </c>
      <c r="I1274" s="7">
        <v>8</v>
      </c>
      <c r="J1274">
        <v>750</v>
      </c>
      <c r="K1274" s="5">
        <f t="shared" si="20"/>
        <v>166.66666666666666</v>
      </c>
      <c r="L1274" s="5"/>
      <c r="M1274" s="8"/>
      <c r="N1274" s="8"/>
      <c r="O1274" s="8"/>
      <c r="P1274" s="8"/>
      <c r="Q1274" s="5"/>
      <c r="R1274" s="5"/>
      <c r="S1274" s="5"/>
      <c r="T1274" s="5"/>
      <c r="U1274" s="5"/>
      <c r="V1274" s="5"/>
      <c r="W1274" s="5"/>
      <c r="X1274" s="8"/>
      <c r="Y1274" s="8"/>
      <c r="Z1274" s="8"/>
      <c r="AA1274" s="8"/>
      <c r="AB1274" s="8"/>
      <c r="AC1274" s="5"/>
      <c r="AD1274" s="8"/>
      <c r="AE1274" s="8"/>
      <c r="AF1274" s="8"/>
      <c r="AG1274" s="8"/>
      <c r="AH1274" s="8"/>
      <c r="AI1274" s="8"/>
      <c r="AJ1274" s="5"/>
      <c r="AK1274" s="8"/>
      <c r="AL1274" s="8"/>
      <c r="AM1274" s="8"/>
      <c r="AN1274" s="8"/>
      <c r="AO1274" s="8"/>
      <c r="AP1274" s="8"/>
      <c r="AQ1274" s="9"/>
      <c r="AR1274" s="8"/>
      <c r="AS1274" s="8"/>
      <c r="AT1274" s="8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8"/>
      <c r="BJ1274" s="5"/>
      <c r="BK1274" s="5"/>
      <c r="BL1274" s="5"/>
      <c r="BM1274" s="8"/>
      <c r="BN1274" s="8"/>
      <c r="BO1274" s="7"/>
      <c r="BP1274" s="5"/>
      <c r="BQ1274" s="5"/>
      <c r="BR1274" s="5"/>
      <c r="BS1274" s="5"/>
      <c r="BT1274" s="7"/>
      <c r="BU1274" s="7"/>
      <c r="BV1274" s="7"/>
      <c r="BW1274" s="7"/>
      <c r="BX1274" s="7"/>
      <c r="BY1274" s="7"/>
      <c r="BZ1274" s="7"/>
      <c r="CA1274" s="5"/>
      <c r="CB1274" s="5"/>
      <c r="CC1274" s="5"/>
      <c r="CD1274" s="5"/>
      <c r="CE1274" s="5"/>
      <c r="CF1274" s="5"/>
      <c r="CG1274" s="5"/>
      <c r="CH1274" s="5"/>
      <c r="CI1274" s="5"/>
      <c r="CJ1274" s="5">
        <v>22.375215146299482</v>
      </c>
      <c r="CK1274" s="8">
        <v>4.6576923076923071</v>
      </c>
      <c r="CL1274" s="5"/>
      <c r="CM1274" s="5"/>
      <c r="CN1274" s="8"/>
      <c r="CO1274" s="5"/>
      <c r="CP1274" s="5"/>
      <c r="CQ1274" s="5"/>
      <c r="CR1274" s="8"/>
      <c r="CS1274" s="8"/>
      <c r="CT1274" s="8"/>
      <c r="CU1274" s="8"/>
      <c r="CV1274" s="8"/>
      <c r="CW1274" s="8"/>
      <c r="CX1274" s="8"/>
      <c r="CY1274" s="8"/>
      <c r="CZ1274" s="8"/>
      <c r="DA1274" s="8"/>
      <c r="DB1274" s="8"/>
      <c r="DC1274" s="8"/>
      <c r="DD1274" s="8"/>
      <c r="DE1274" s="8"/>
      <c r="DF1274" s="8"/>
      <c r="DG1274" s="8"/>
      <c r="DH1274" s="8"/>
      <c r="DI1274" s="8"/>
      <c r="DJ1274" s="8"/>
      <c r="DK1274" s="8"/>
      <c r="DL1274" s="8"/>
      <c r="DM1274" s="8"/>
      <c r="DN1274" s="8"/>
      <c r="DO1274" s="8"/>
      <c r="DP1274" s="8"/>
      <c r="DQ1274" s="8"/>
      <c r="DR1274" s="8"/>
      <c r="DS1274" s="8"/>
      <c r="DT1274" s="8"/>
      <c r="DU1274" s="8"/>
      <c r="DV1274" s="8"/>
      <c r="DW1274" s="8"/>
      <c r="DX1274" s="8"/>
      <c r="DY1274" s="8"/>
      <c r="DZ1274" s="8"/>
      <c r="EA1274" s="8"/>
      <c r="EB1274" s="8"/>
      <c r="EC1274" s="8"/>
      <c r="ED1274" s="8"/>
      <c r="EE1274" s="8"/>
      <c r="EF1274" s="8"/>
      <c r="EG1274" s="8"/>
      <c r="EH1274" s="8"/>
      <c r="EI1274" s="8"/>
      <c r="EJ1274" s="8"/>
      <c r="EK1274" s="8"/>
      <c r="EL1274" s="8"/>
      <c r="EM1274" s="8"/>
      <c r="EN1274" s="8"/>
      <c r="EO1274" s="8"/>
      <c r="EP1274" s="8"/>
      <c r="EQ1274" s="8"/>
      <c r="ER1274" s="8"/>
      <c r="ES1274" s="8"/>
      <c r="ET1274" s="8"/>
      <c r="EU1274" s="8"/>
      <c r="EV1274" s="8"/>
      <c r="EW1274" s="8"/>
      <c r="EX1274" s="8"/>
      <c r="EY1274" s="8"/>
      <c r="EZ1274" s="8"/>
      <c r="FA1274" s="8"/>
      <c r="FB1274" s="8"/>
      <c r="FC1274" s="8"/>
      <c r="FD1274" s="8"/>
      <c r="FE1274" s="8"/>
      <c r="FF1274" s="8"/>
      <c r="FG1274" s="8"/>
      <c r="FH1274" s="8"/>
      <c r="FI1274" s="8"/>
      <c r="FJ1274" s="8"/>
    </row>
    <row r="1275" spans="1:166" x14ac:dyDescent="0.25">
      <c r="A1275" t="s">
        <v>145</v>
      </c>
      <c r="C1275" s="6">
        <v>40650</v>
      </c>
      <c r="D1275" s="5"/>
      <c r="E1275" s="6"/>
      <c r="G1275">
        <v>120</v>
      </c>
      <c r="H1275" t="s">
        <v>116</v>
      </c>
      <c r="I1275" s="7">
        <v>8</v>
      </c>
      <c r="J1275">
        <v>750</v>
      </c>
      <c r="K1275" s="5">
        <f t="shared" si="20"/>
        <v>166.66666666666666</v>
      </c>
      <c r="L1275" s="5"/>
      <c r="M1275" s="8"/>
      <c r="N1275" s="7">
        <v>24.2</v>
      </c>
      <c r="O1275" s="7"/>
      <c r="P1275" s="7"/>
      <c r="Q1275" s="5"/>
      <c r="R1275" s="5"/>
      <c r="S1275" s="5"/>
      <c r="T1275" s="5"/>
      <c r="U1275" s="5"/>
      <c r="V1275" s="5"/>
      <c r="W1275" s="5"/>
      <c r="X1275" s="8"/>
      <c r="Y1275" s="8"/>
      <c r="Z1275" s="8"/>
      <c r="AA1275" s="8"/>
      <c r="AB1275" s="8"/>
      <c r="AC1275" s="5"/>
      <c r="AD1275" s="8"/>
      <c r="AE1275" s="8"/>
      <c r="AF1275" s="8"/>
      <c r="AG1275" s="8"/>
      <c r="AH1275" s="8"/>
      <c r="AI1275" s="8"/>
      <c r="AJ1275" s="5"/>
      <c r="AK1275" s="8"/>
      <c r="AL1275" s="8"/>
      <c r="AM1275" s="8"/>
      <c r="AN1275" s="8"/>
      <c r="AO1275" s="8"/>
      <c r="AP1275" s="8"/>
      <c r="AQ1275" s="9"/>
      <c r="AR1275" s="8"/>
      <c r="AS1275" s="8"/>
      <c r="AT1275" s="8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8"/>
      <c r="BJ1275" s="5"/>
      <c r="BK1275" s="5"/>
      <c r="BL1275" s="5"/>
      <c r="BM1275" s="8"/>
      <c r="BN1275" s="8"/>
      <c r="BO1275" s="7"/>
      <c r="BP1275" s="5"/>
      <c r="BQ1275" s="5"/>
      <c r="BR1275" s="5"/>
      <c r="BS1275" s="5"/>
      <c r="BT1275" s="7"/>
      <c r="BU1275" s="7"/>
      <c r="BV1275" s="7"/>
      <c r="BW1275" s="7"/>
      <c r="BX1275" s="7"/>
      <c r="BY1275" s="7"/>
      <c r="BZ1275" s="7"/>
      <c r="CA1275" s="5"/>
      <c r="CB1275" s="5"/>
      <c r="CC1275" s="5"/>
      <c r="CD1275" s="5"/>
      <c r="CE1275" s="5"/>
      <c r="CF1275" s="5"/>
      <c r="CG1275" s="5"/>
      <c r="CH1275" s="5"/>
      <c r="CI1275" s="5"/>
      <c r="CJ1275" s="5"/>
      <c r="CK1275" s="8"/>
      <c r="CL1275" s="5"/>
      <c r="CM1275" s="5"/>
      <c r="CN1275" s="8"/>
      <c r="CO1275" s="5"/>
      <c r="CP1275" s="5"/>
      <c r="CQ1275" s="5"/>
      <c r="CR1275" s="8"/>
      <c r="CS1275" s="8"/>
      <c r="CT1275" s="8"/>
      <c r="CU1275" s="8"/>
      <c r="CV1275" s="8"/>
      <c r="CW1275" s="8"/>
      <c r="CX1275" s="8"/>
      <c r="CY1275" s="8"/>
      <c r="CZ1275" s="8"/>
      <c r="DA1275" s="8"/>
      <c r="DB1275" s="8"/>
      <c r="DC1275" s="8"/>
      <c r="DD1275" s="8"/>
      <c r="DE1275" s="8"/>
      <c r="DF1275" s="8"/>
      <c r="DG1275" s="8"/>
      <c r="DH1275" s="8"/>
      <c r="DI1275" s="8"/>
      <c r="DJ1275" s="8"/>
      <c r="DK1275" s="8"/>
      <c r="DL1275" s="8"/>
      <c r="DM1275" s="8"/>
      <c r="DN1275" s="8"/>
      <c r="DO1275" s="8"/>
      <c r="DP1275" s="8"/>
      <c r="DQ1275" s="8"/>
      <c r="DR1275" s="8"/>
      <c r="DS1275" s="8"/>
      <c r="DT1275" s="8"/>
      <c r="DU1275" s="8"/>
      <c r="DV1275" s="8"/>
      <c r="DW1275" s="8"/>
      <c r="DX1275" s="8"/>
      <c r="DY1275" s="8"/>
      <c r="DZ1275" s="8"/>
      <c r="EA1275" s="8"/>
      <c r="EB1275" s="8"/>
      <c r="EC1275" s="8"/>
      <c r="ED1275" s="8"/>
      <c r="EE1275" s="8"/>
      <c r="EF1275" s="8"/>
      <c r="EG1275" s="8"/>
      <c r="EH1275" s="8"/>
      <c r="EI1275" s="8"/>
      <c r="EJ1275" s="8"/>
      <c r="EK1275" s="8"/>
      <c r="EL1275" s="8"/>
      <c r="EM1275" s="8"/>
      <c r="EN1275" s="8"/>
      <c r="EO1275" s="8"/>
      <c r="EP1275" s="8"/>
      <c r="EQ1275" s="8"/>
      <c r="ER1275" s="8"/>
      <c r="ES1275" s="8"/>
      <c r="ET1275" s="8"/>
      <c r="EU1275" s="8"/>
      <c r="EV1275" s="8"/>
      <c r="EW1275" s="8"/>
      <c r="EX1275" s="8"/>
      <c r="EY1275" s="8"/>
      <c r="EZ1275" s="8"/>
      <c r="FA1275" s="8"/>
      <c r="FB1275" s="8"/>
      <c r="FC1275" s="8"/>
      <c r="FD1275" s="8"/>
      <c r="FE1275" s="8"/>
      <c r="FF1275" s="8"/>
      <c r="FG1275" s="8"/>
      <c r="FH1275" s="8"/>
      <c r="FI1275" s="8"/>
      <c r="FJ1275" s="8"/>
    </row>
    <row r="1276" spans="1:166" x14ac:dyDescent="0.25">
      <c r="A1276" t="s">
        <v>145</v>
      </c>
      <c r="C1276" s="6">
        <v>40653</v>
      </c>
      <c r="D1276" s="5"/>
      <c r="E1276" s="6"/>
      <c r="G1276">
        <v>123</v>
      </c>
      <c r="H1276" t="s">
        <v>116</v>
      </c>
      <c r="I1276" s="7">
        <v>8</v>
      </c>
      <c r="J1276">
        <v>750</v>
      </c>
      <c r="K1276" s="5">
        <f t="shared" si="20"/>
        <v>166.66666666666666</v>
      </c>
      <c r="L1276" s="5"/>
      <c r="M1276" s="8"/>
      <c r="N1276" s="8"/>
      <c r="O1276" s="8"/>
      <c r="P1276" s="8"/>
      <c r="Q1276" s="5"/>
      <c r="R1276" s="5"/>
      <c r="S1276" s="5"/>
      <c r="T1276" s="5"/>
      <c r="U1276" s="5"/>
      <c r="V1276" s="5"/>
      <c r="W1276" s="5"/>
      <c r="X1276" s="8"/>
      <c r="Y1276" s="8"/>
      <c r="Z1276" s="8"/>
      <c r="AA1276" s="8"/>
      <c r="AB1276" s="8"/>
      <c r="AC1276" s="5"/>
      <c r="AD1276" s="8"/>
      <c r="AE1276" s="8"/>
      <c r="AF1276" s="8"/>
      <c r="AG1276" s="8"/>
      <c r="AH1276" s="8"/>
      <c r="AI1276" s="8"/>
      <c r="AJ1276" s="5"/>
      <c r="AK1276" s="8"/>
      <c r="AL1276" s="8"/>
      <c r="AM1276" s="8"/>
      <c r="AN1276" s="8"/>
      <c r="AO1276" s="8"/>
      <c r="AP1276" s="8"/>
      <c r="AQ1276" s="9"/>
      <c r="AR1276" s="8"/>
      <c r="AS1276" s="8"/>
      <c r="AT1276" s="8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8"/>
      <c r="BJ1276" s="5"/>
      <c r="BK1276" s="5"/>
      <c r="BL1276" s="5"/>
      <c r="BM1276" s="8"/>
      <c r="BN1276" s="8"/>
      <c r="BO1276" s="7"/>
      <c r="BP1276" s="5"/>
      <c r="BQ1276" s="5"/>
      <c r="BR1276" s="5"/>
      <c r="BS1276" s="5"/>
      <c r="BT1276" s="7"/>
      <c r="BU1276" s="7"/>
      <c r="BV1276" s="7"/>
      <c r="BW1276" s="7"/>
      <c r="BX1276" s="7"/>
      <c r="BY1276" s="7"/>
      <c r="BZ1276" s="7"/>
      <c r="CA1276" s="5"/>
      <c r="CB1276" s="5"/>
      <c r="CC1276" s="5"/>
      <c r="CD1276" s="5"/>
      <c r="CE1276" s="5"/>
      <c r="CF1276" s="5"/>
      <c r="CG1276" s="5"/>
      <c r="CH1276" s="5"/>
      <c r="CI1276" s="5"/>
      <c r="CJ1276" s="5">
        <v>39.127940332759607</v>
      </c>
      <c r="CK1276" s="8">
        <v>4.690410958904109</v>
      </c>
      <c r="CL1276" s="5"/>
      <c r="CM1276" s="5"/>
      <c r="CN1276" s="8"/>
      <c r="CO1276" s="5"/>
      <c r="CP1276" s="5"/>
      <c r="CQ1276" s="5"/>
      <c r="CR1276" s="8"/>
      <c r="CS1276" s="8"/>
      <c r="CT1276" s="8"/>
      <c r="CU1276" s="8"/>
      <c r="CV1276" s="8"/>
      <c r="CW1276" s="8"/>
      <c r="CX1276" s="8"/>
      <c r="CY1276" s="8"/>
      <c r="CZ1276" s="8"/>
      <c r="DA1276" s="8"/>
      <c r="DB1276" s="8"/>
      <c r="DC1276" s="8"/>
      <c r="DD1276" s="8"/>
      <c r="DE1276" s="8"/>
      <c r="DF1276" s="8"/>
      <c r="DG1276" s="8"/>
      <c r="DH1276" s="8"/>
      <c r="DI1276" s="8"/>
      <c r="DJ1276" s="8"/>
      <c r="DK1276" s="8"/>
      <c r="DL1276" s="8"/>
      <c r="DM1276" s="8"/>
      <c r="DN1276" s="8"/>
      <c r="DO1276" s="8"/>
      <c r="DP1276" s="8"/>
      <c r="DQ1276" s="8"/>
      <c r="DR1276" s="8"/>
      <c r="DS1276" s="8"/>
      <c r="DT1276" s="8"/>
      <c r="DU1276" s="8"/>
      <c r="DV1276" s="8"/>
      <c r="DW1276" s="8"/>
      <c r="DX1276" s="8"/>
      <c r="DY1276" s="8"/>
      <c r="DZ1276" s="8"/>
      <c r="EA1276" s="8"/>
      <c r="EB1276" s="8"/>
      <c r="EC1276" s="8"/>
      <c r="ED1276" s="8"/>
      <c r="EE1276" s="8"/>
      <c r="EF1276" s="8"/>
      <c r="EG1276" s="8"/>
      <c r="EH1276" s="8"/>
      <c r="EI1276" s="8"/>
      <c r="EJ1276" s="8"/>
      <c r="EK1276" s="8"/>
      <c r="EL1276" s="8"/>
      <c r="EM1276" s="8"/>
      <c r="EN1276" s="8"/>
      <c r="EO1276" s="8"/>
      <c r="EP1276" s="8"/>
      <c r="EQ1276" s="8"/>
      <c r="ER1276" s="8"/>
      <c r="ES1276" s="8"/>
      <c r="ET1276" s="8"/>
      <c r="EU1276" s="8"/>
      <c r="EV1276" s="8"/>
      <c r="EW1276" s="8"/>
      <c r="EX1276" s="8"/>
      <c r="EY1276" s="8"/>
      <c r="EZ1276" s="8"/>
      <c r="FA1276" s="8"/>
      <c r="FB1276" s="8"/>
      <c r="FC1276" s="8"/>
      <c r="FD1276" s="8"/>
      <c r="FE1276" s="8"/>
      <c r="FF1276" s="8"/>
      <c r="FG1276" s="8"/>
      <c r="FH1276" s="8"/>
      <c r="FI1276" s="8"/>
      <c r="FJ1276" s="8"/>
    </row>
    <row r="1277" spans="1:166" x14ac:dyDescent="0.25">
      <c r="A1277" t="s">
        <v>145</v>
      </c>
      <c r="C1277" s="6">
        <v>40660</v>
      </c>
      <c r="D1277" s="5"/>
      <c r="E1277" s="6"/>
      <c r="G1277">
        <v>130</v>
      </c>
      <c r="H1277" t="s">
        <v>116</v>
      </c>
      <c r="I1277" s="7">
        <v>8</v>
      </c>
      <c r="J1277">
        <v>750</v>
      </c>
      <c r="K1277" s="5">
        <f t="shared" si="20"/>
        <v>166.66666666666666</v>
      </c>
      <c r="L1277" s="5"/>
      <c r="M1277" s="8"/>
      <c r="N1277" s="8"/>
      <c r="O1277" s="8"/>
      <c r="P1277" s="8"/>
      <c r="Q1277" s="5"/>
      <c r="R1277" s="5"/>
      <c r="S1277" s="5"/>
      <c r="T1277" s="5"/>
      <c r="U1277" s="5"/>
      <c r="V1277" s="5"/>
      <c r="W1277" s="5"/>
      <c r="X1277" s="8"/>
      <c r="Y1277" s="8"/>
      <c r="Z1277" s="8"/>
      <c r="AA1277" s="8"/>
      <c r="AB1277" s="8"/>
      <c r="AC1277" s="5">
        <v>384.76519857758365</v>
      </c>
      <c r="AD1277" s="8"/>
      <c r="AE1277" s="8"/>
      <c r="AF1277" s="8"/>
      <c r="AG1277" s="8"/>
      <c r="AH1277" s="8"/>
      <c r="AI1277" s="8"/>
      <c r="AJ1277" s="5">
        <v>156.69458635225351</v>
      </c>
      <c r="AK1277" s="8">
        <v>2.1688803359076068</v>
      </c>
      <c r="AL1277" s="8"/>
      <c r="AM1277" s="8"/>
      <c r="AN1277" s="8"/>
      <c r="AO1277" s="8"/>
      <c r="AP1277" s="8"/>
      <c r="AQ1277" s="9">
        <f>AK1277/AJ1277</f>
        <v>1.384145034233606E-2</v>
      </c>
      <c r="AR1277" s="8"/>
      <c r="AS1277" s="8"/>
      <c r="AT1277" s="8"/>
      <c r="AU1277" s="5">
        <v>0</v>
      </c>
      <c r="AV1277" s="5"/>
      <c r="AW1277" s="5"/>
      <c r="AX1277" s="5"/>
      <c r="AY1277" s="5">
        <v>294.45059108776718</v>
      </c>
      <c r="AZ1277" s="5"/>
      <c r="BA1277" s="5"/>
      <c r="BB1277" s="5"/>
      <c r="BC1277" s="5"/>
      <c r="BD1277" s="5"/>
      <c r="BE1277" s="5"/>
      <c r="BF1277" s="5">
        <v>30.426516664494081</v>
      </c>
      <c r="BG1277" s="5">
        <v>411.94170411845414</v>
      </c>
      <c r="BH1277" s="5"/>
      <c r="BI1277" s="8"/>
      <c r="BJ1277" s="5"/>
      <c r="BK1277" s="5">
        <f>AC1277+AJ1277+BH1277</f>
        <v>541.45978492983716</v>
      </c>
      <c r="BL1277" s="5"/>
      <c r="BM1277" s="8">
        <f>BH1277/BK1277</f>
        <v>0</v>
      </c>
      <c r="BN1277" s="8"/>
      <c r="BO1277" s="7"/>
      <c r="BP1277" s="5"/>
      <c r="BQ1277" s="5"/>
      <c r="BR1277" s="5"/>
      <c r="BS1277" s="5"/>
      <c r="BT1277" s="7"/>
      <c r="BU1277" s="7"/>
      <c r="BV1277" s="7"/>
      <c r="BW1277" s="7"/>
      <c r="BX1277" s="8">
        <f>AC1277/BK1277</f>
        <v>0.71060715733014568</v>
      </c>
      <c r="BY1277" s="8">
        <f>AJ1277/BK1277</f>
        <v>0.28939284266985432</v>
      </c>
      <c r="BZ1277" s="8">
        <f>BH1277/BK1277</f>
        <v>0</v>
      </c>
      <c r="CA1277" s="5">
        <v>140.36642330763206</v>
      </c>
      <c r="CB1277" s="5">
        <v>0</v>
      </c>
      <c r="CC1277" s="5">
        <v>52.141633364844346</v>
      </c>
      <c r="CD1277" s="5">
        <v>75.586756330832657</v>
      </c>
      <c r="CE1277" s="5"/>
      <c r="CF1277" s="5"/>
      <c r="CG1277" s="5"/>
      <c r="CH1277" s="5"/>
      <c r="CI1277" s="5">
        <v>12.638033611955059</v>
      </c>
      <c r="CJ1277" s="5">
        <v>57.257601835915082</v>
      </c>
      <c r="CK1277" s="8">
        <v>4.9044303797468354</v>
      </c>
      <c r="CL1277" s="5"/>
      <c r="CM1277" s="5"/>
      <c r="CN1277" s="8"/>
      <c r="CO1277" s="5"/>
      <c r="CP1277" s="5"/>
      <c r="CQ1277" s="5"/>
      <c r="CR1277" s="8"/>
      <c r="CS1277" s="8"/>
      <c r="CT1277" s="8"/>
      <c r="CU1277" s="8"/>
      <c r="CV1277" s="8"/>
      <c r="CW1277" s="8"/>
      <c r="CX1277" s="8"/>
      <c r="CY1277" s="8"/>
      <c r="CZ1277" s="8"/>
      <c r="DA1277" s="8"/>
      <c r="DB1277" s="8"/>
      <c r="DC1277" s="8"/>
      <c r="DD1277" s="8"/>
      <c r="DE1277" s="8"/>
      <c r="DF1277" s="8"/>
      <c r="DG1277" s="8"/>
      <c r="DH1277" s="8"/>
      <c r="DI1277" s="8"/>
      <c r="DJ1277" s="8"/>
      <c r="DK1277" s="8"/>
      <c r="DL1277" s="8"/>
      <c r="DM1277" s="8"/>
      <c r="DN1277" s="8"/>
      <c r="DO1277" s="8"/>
      <c r="DP1277" s="8"/>
      <c r="DQ1277" s="8"/>
      <c r="DR1277" s="8"/>
      <c r="DS1277" s="8"/>
      <c r="DT1277" s="8"/>
      <c r="DU1277" s="8"/>
      <c r="DV1277" s="8"/>
      <c r="DW1277" s="8"/>
      <c r="DX1277" s="8"/>
      <c r="DY1277" s="8"/>
      <c r="DZ1277" s="8"/>
      <c r="EA1277" s="8"/>
      <c r="EB1277" s="8"/>
      <c r="EC1277" s="8"/>
      <c r="ED1277" s="8"/>
      <c r="EE1277" s="8"/>
      <c r="EF1277" s="8"/>
      <c r="EG1277" s="8"/>
      <c r="EH1277" s="8"/>
      <c r="EI1277" s="8"/>
      <c r="EJ1277" s="8"/>
      <c r="EK1277" s="8"/>
      <c r="EL1277" s="8"/>
      <c r="EM1277" s="8"/>
      <c r="EN1277" s="8"/>
      <c r="EO1277" s="8"/>
      <c r="EP1277" s="8"/>
      <c r="EQ1277" s="8"/>
      <c r="ER1277" s="8"/>
      <c r="ES1277" s="8"/>
      <c r="ET1277" s="8"/>
      <c r="EU1277" s="8"/>
      <c r="EV1277" s="8"/>
      <c r="EW1277" s="8"/>
      <c r="EX1277" s="8"/>
      <c r="EY1277" s="8"/>
      <c r="EZ1277" s="8"/>
      <c r="FA1277" s="8"/>
      <c r="FB1277" s="8"/>
      <c r="FC1277" s="8"/>
      <c r="FD1277" s="8"/>
      <c r="FE1277" s="8"/>
      <c r="FF1277" s="8"/>
      <c r="FG1277" s="8"/>
      <c r="FH1277" s="8"/>
      <c r="FI1277" s="8"/>
      <c r="FJ1277" s="8"/>
    </row>
    <row r="1278" spans="1:166" x14ac:dyDescent="0.25">
      <c r="A1278" t="s">
        <v>145</v>
      </c>
      <c r="C1278" s="6">
        <v>40664</v>
      </c>
      <c r="D1278" s="5">
        <v>9</v>
      </c>
      <c r="E1278" s="6" t="s">
        <v>207</v>
      </c>
      <c r="F1278" t="s">
        <v>15</v>
      </c>
      <c r="G1278">
        <v>134</v>
      </c>
      <c r="H1278" t="s">
        <v>116</v>
      </c>
      <c r="I1278" s="7">
        <v>8</v>
      </c>
      <c r="J1278">
        <v>750</v>
      </c>
      <c r="K1278" s="5">
        <f t="shared" si="20"/>
        <v>166.66666666666666</v>
      </c>
      <c r="L1278" s="5"/>
      <c r="M1278" s="8"/>
      <c r="N1278" s="8"/>
      <c r="O1278" s="8"/>
      <c r="P1278" s="8"/>
      <c r="Q1278" s="5"/>
      <c r="R1278" s="5"/>
      <c r="S1278" s="5"/>
      <c r="T1278" s="5"/>
      <c r="U1278" s="5"/>
      <c r="V1278" s="5">
        <v>134</v>
      </c>
      <c r="W1278" s="5"/>
      <c r="X1278" s="8"/>
      <c r="Y1278" s="8"/>
      <c r="Z1278" s="8"/>
      <c r="AA1278" s="8"/>
      <c r="AB1278" s="8"/>
      <c r="AC1278" s="5"/>
      <c r="AD1278" s="8"/>
      <c r="AE1278" s="8"/>
      <c r="AF1278" s="8"/>
      <c r="AG1278" s="8"/>
      <c r="AH1278" s="8"/>
      <c r="AI1278" s="8"/>
      <c r="AJ1278" s="5"/>
      <c r="AK1278" s="8"/>
      <c r="AL1278" s="8"/>
      <c r="AM1278" s="8"/>
      <c r="AN1278" s="8"/>
      <c r="AO1278" s="8"/>
      <c r="AP1278" s="8"/>
      <c r="AQ1278" s="9"/>
      <c r="AR1278" s="8"/>
      <c r="AS1278" s="8"/>
      <c r="AT1278" s="8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5"/>
      <c r="BG1278" s="5"/>
      <c r="BH1278" s="5"/>
      <c r="BI1278" s="8"/>
      <c r="BJ1278" s="5"/>
      <c r="BK1278" s="5"/>
      <c r="BL1278" s="5"/>
      <c r="BM1278" s="8"/>
      <c r="BN1278" s="8"/>
      <c r="BO1278" s="7"/>
      <c r="BP1278" s="5"/>
      <c r="BQ1278" s="5"/>
      <c r="BR1278" s="5"/>
      <c r="BS1278" s="5"/>
      <c r="BT1278" s="7"/>
      <c r="BU1278" s="7"/>
      <c r="BV1278" s="7"/>
      <c r="BW1278" s="7"/>
      <c r="BX1278" s="7"/>
      <c r="BY1278" s="7"/>
      <c r="BZ1278" s="7"/>
      <c r="CA1278" s="5"/>
      <c r="CB1278" s="5"/>
      <c r="CC1278" s="5"/>
      <c r="CD1278" s="5"/>
      <c r="CE1278" s="5"/>
      <c r="CF1278" s="5"/>
      <c r="CG1278" s="5"/>
      <c r="CH1278" s="5"/>
      <c r="CI1278" s="5"/>
      <c r="CJ1278" s="5"/>
      <c r="CK1278" s="8"/>
      <c r="CL1278" s="5"/>
      <c r="CM1278" s="5"/>
      <c r="CN1278" s="8"/>
      <c r="CO1278" s="5"/>
      <c r="CP1278" s="5"/>
      <c r="CQ1278" s="5"/>
      <c r="CR1278" s="8"/>
      <c r="CS1278" s="8"/>
      <c r="CT1278" s="8"/>
      <c r="CU1278" s="8"/>
      <c r="CV1278" s="8"/>
      <c r="CW1278" s="8"/>
      <c r="CX1278" s="8"/>
      <c r="CY1278" s="8"/>
      <c r="CZ1278" s="8"/>
      <c r="DA1278" s="8"/>
      <c r="DB1278" s="8"/>
      <c r="DC1278" s="8"/>
      <c r="DD1278" s="8"/>
      <c r="DE1278" s="8"/>
      <c r="DF1278" s="8"/>
      <c r="DG1278" s="8"/>
      <c r="DH1278" s="8"/>
      <c r="DI1278" s="8"/>
      <c r="DJ1278" s="8"/>
      <c r="DK1278" s="8"/>
      <c r="DL1278" s="8"/>
      <c r="DM1278" s="8"/>
      <c r="DN1278" s="8"/>
      <c r="DO1278" s="8"/>
      <c r="DP1278" s="8"/>
      <c r="DQ1278" s="8"/>
      <c r="DR1278" s="8"/>
      <c r="DS1278" s="8"/>
      <c r="DT1278" s="8"/>
      <c r="DU1278" s="8"/>
      <c r="DV1278" s="8"/>
      <c r="DW1278" s="8"/>
      <c r="DX1278" s="8"/>
      <c r="DY1278" s="8"/>
      <c r="DZ1278" s="8"/>
      <c r="EA1278" s="8"/>
      <c r="EB1278" s="8"/>
      <c r="EC1278" s="8"/>
      <c r="ED1278" s="8"/>
      <c r="EE1278" s="8"/>
      <c r="EF1278" s="8"/>
      <c r="EG1278" s="8"/>
      <c r="EH1278" s="8"/>
      <c r="EI1278" s="8"/>
      <c r="EJ1278" s="8"/>
      <c r="EK1278" s="8"/>
      <c r="EL1278" s="8"/>
      <c r="EM1278" s="8"/>
      <c r="EN1278" s="8"/>
      <c r="EO1278" s="8"/>
      <c r="EP1278" s="8"/>
      <c r="EQ1278" s="8"/>
      <c r="ER1278" s="8"/>
      <c r="ES1278" s="8"/>
      <c r="ET1278" s="8"/>
      <c r="EU1278" s="8"/>
      <c r="EV1278" s="8"/>
      <c r="EW1278" s="8"/>
      <c r="EX1278" s="8"/>
      <c r="EY1278" s="8"/>
      <c r="EZ1278" s="8"/>
      <c r="FA1278" s="8"/>
      <c r="FB1278" s="8"/>
      <c r="FC1278" s="8"/>
      <c r="FD1278" s="8"/>
      <c r="FE1278" s="8"/>
      <c r="FF1278" s="8"/>
      <c r="FG1278" s="8"/>
      <c r="FH1278" s="8"/>
      <c r="FI1278" s="8"/>
      <c r="FJ1278" s="8"/>
    </row>
    <row r="1279" spans="1:166" x14ac:dyDescent="0.25">
      <c r="A1279" t="s">
        <v>145</v>
      </c>
      <c r="C1279" s="6">
        <v>40673</v>
      </c>
      <c r="D1279" s="5"/>
      <c r="E1279" s="6"/>
      <c r="G1279">
        <v>143</v>
      </c>
      <c r="H1279" t="s">
        <v>116</v>
      </c>
      <c r="I1279" s="7">
        <v>8</v>
      </c>
      <c r="J1279">
        <v>750</v>
      </c>
      <c r="K1279" s="5">
        <f t="shared" si="20"/>
        <v>166.66666666666666</v>
      </c>
      <c r="L1279" s="5"/>
      <c r="M1279" s="8"/>
      <c r="N1279" s="8"/>
      <c r="O1279" s="8"/>
      <c r="P1279" s="8"/>
      <c r="Q1279" s="5"/>
      <c r="R1279" s="5"/>
      <c r="S1279" s="5"/>
      <c r="T1279" s="5"/>
      <c r="U1279" s="5"/>
      <c r="V1279" s="5"/>
      <c r="W1279" s="5"/>
      <c r="X1279" s="8"/>
      <c r="Y1279" s="8"/>
      <c r="Z1279" s="8"/>
      <c r="AA1279" s="8"/>
      <c r="AB1279" s="8"/>
      <c r="AC1279" s="5"/>
      <c r="AD1279" s="8"/>
      <c r="AE1279" s="8"/>
      <c r="AF1279" s="8"/>
      <c r="AG1279" s="8"/>
      <c r="AH1279" s="8"/>
      <c r="AI1279" s="8"/>
      <c r="AJ1279" s="5"/>
      <c r="AK1279" s="8"/>
      <c r="AL1279" s="8"/>
      <c r="AM1279" s="8"/>
      <c r="AN1279" s="8"/>
      <c r="AO1279" s="8"/>
      <c r="AP1279" s="8"/>
      <c r="AQ1279" s="9"/>
      <c r="AR1279" s="8"/>
      <c r="AS1279" s="8"/>
      <c r="AT1279" s="8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8"/>
      <c r="BJ1279" s="5"/>
      <c r="BK1279" s="5"/>
      <c r="BL1279" s="5"/>
      <c r="BM1279" s="8"/>
      <c r="BN1279" s="8"/>
      <c r="BO1279" s="7"/>
      <c r="BP1279" s="5"/>
      <c r="BQ1279" s="5"/>
      <c r="BR1279" s="5"/>
      <c r="BS1279" s="5"/>
      <c r="BT1279" s="7"/>
      <c r="BU1279" s="7"/>
      <c r="BV1279" s="7"/>
      <c r="BW1279" s="7"/>
      <c r="BX1279" s="7"/>
      <c r="BY1279" s="7"/>
      <c r="BZ1279" s="7"/>
      <c r="CA1279" s="5"/>
      <c r="CB1279" s="5"/>
      <c r="CC1279" s="5"/>
      <c r="CD1279" s="5"/>
      <c r="CE1279" s="5"/>
      <c r="CF1279" s="5"/>
      <c r="CG1279" s="5"/>
      <c r="CH1279" s="5"/>
      <c r="CI1279" s="5"/>
      <c r="CJ1279" s="5">
        <v>71.026965002868607</v>
      </c>
      <c r="CK1279" s="8">
        <v>4.9416666666666664</v>
      </c>
      <c r="CL1279" s="5"/>
      <c r="CM1279" s="5"/>
      <c r="CN1279" s="8"/>
      <c r="CO1279" s="5"/>
      <c r="CP1279" s="5"/>
      <c r="CQ1279" s="5"/>
      <c r="CR1279" s="8"/>
      <c r="CS1279" s="8"/>
      <c r="CT1279" s="8"/>
      <c r="CU1279" s="8"/>
      <c r="CV1279" s="8"/>
      <c r="CW1279" s="8"/>
      <c r="CX1279" s="8"/>
      <c r="CY1279" s="8"/>
      <c r="CZ1279" s="8"/>
      <c r="DA1279" s="8"/>
      <c r="DB1279" s="8"/>
      <c r="DC1279" s="8"/>
      <c r="DD1279" s="8"/>
      <c r="DE1279" s="8"/>
      <c r="DF1279" s="8"/>
      <c r="DG1279" s="8"/>
      <c r="DH1279" s="8"/>
      <c r="DI1279" s="8"/>
      <c r="DJ1279" s="8"/>
      <c r="DK1279" s="8"/>
      <c r="DL1279" s="8"/>
      <c r="DM1279" s="8"/>
      <c r="DN1279" s="8"/>
      <c r="DO1279" s="8"/>
      <c r="DP1279" s="8"/>
      <c r="DQ1279" s="8"/>
      <c r="DR1279" s="8"/>
      <c r="DS1279" s="8"/>
      <c r="DT1279" s="8"/>
      <c r="DU1279" s="8"/>
      <c r="DV1279" s="8"/>
      <c r="DW1279" s="8"/>
      <c r="DX1279" s="8"/>
      <c r="DY1279" s="8"/>
      <c r="DZ1279" s="8"/>
      <c r="EA1279" s="8"/>
      <c r="EB1279" s="8"/>
      <c r="EC1279" s="8"/>
      <c r="ED1279" s="8"/>
      <c r="EE1279" s="8"/>
      <c r="EF1279" s="8"/>
      <c r="EG1279" s="8"/>
      <c r="EH1279" s="8"/>
      <c r="EI1279" s="8"/>
      <c r="EJ1279" s="8"/>
      <c r="EK1279" s="8"/>
      <c r="EL1279" s="8"/>
      <c r="EM1279" s="8"/>
      <c r="EN1279" s="8"/>
      <c r="EO1279" s="8"/>
      <c r="EP1279" s="8"/>
      <c r="EQ1279" s="8"/>
      <c r="ER1279" s="8"/>
      <c r="ES1279" s="8"/>
      <c r="ET1279" s="8"/>
      <c r="EU1279" s="8"/>
      <c r="EV1279" s="8"/>
      <c r="EW1279" s="8"/>
      <c r="EX1279" s="8"/>
      <c r="EY1279" s="8"/>
      <c r="EZ1279" s="8"/>
      <c r="FA1279" s="8"/>
      <c r="FB1279" s="8"/>
      <c r="FC1279" s="8"/>
      <c r="FD1279" s="8"/>
      <c r="FE1279" s="8"/>
      <c r="FF1279" s="8"/>
      <c r="FG1279" s="8"/>
      <c r="FH1279" s="8"/>
      <c r="FI1279" s="8"/>
      <c r="FJ1279" s="8"/>
    </row>
    <row r="1280" spans="1:166" x14ac:dyDescent="0.25">
      <c r="A1280" t="s">
        <v>145</v>
      </c>
      <c r="C1280" s="6">
        <v>40679</v>
      </c>
      <c r="D1280" s="5"/>
      <c r="E1280" s="6"/>
      <c r="G1280">
        <v>149</v>
      </c>
      <c r="H1280" t="s">
        <v>116</v>
      </c>
      <c r="I1280" s="7">
        <v>8</v>
      </c>
      <c r="J1280">
        <v>750</v>
      </c>
      <c r="K1280" s="5">
        <f t="shared" si="20"/>
        <v>166.66666666666666</v>
      </c>
      <c r="L1280" s="5"/>
      <c r="M1280" s="8"/>
      <c r="N1280" s="8"/>
      <c r="O1280" s="8"/>
      <c r="P1280" s="8"/>
      <c r="Q1280" s="5"/>
      <c r="R1280" s="5"/>
      <c r="S1280" s="5"/>
      <c r="T1280" s="5"/>
      <c r="U1280" s="5"/>
      <c r="V1280" s="5"/>
      <c r="W1280" s="5"/>
      <c r="X1280" s="8"/>
      <c r="Y1280" s="8"/>
      <c r="Z1280" s="8"/>
      <c r="AA1280" s="8"/>
      <c r="AB1280" s="8"/>
      <c r="AC1280" s="5"/>
      <c r="AD1280" s="8"/>
      <c r="AE1280" s="8"/>
      <c r="AF1280" s="8"/>
      <c r="AG1280" s="8"/>
      <c r="AH1280" s="8"/>
      <c r="AI1280" s="8"/>
      <c r="AJ1280" s="5"/>
      <c r="AK1280" s="8"/>
      <c r="AL1280" s="8"/>
      <c r="AM1280" s="8"/>
      <c r="AN1280" s="8"/>
      <c r="AO1280" s="8"/>
      <c r="AP1280" s="8"/>
      <c r="AQ1280" s="9"/>
      <c r="AR1280" s="8"/>
      <c r="AS1280" s="8"/>
      <c r="AT1280" s="8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5"/>
      <c r="BG1280" s="5"/>
      <c r="BH1280" s="5"/>
      <c r="BI1280" s="8"/>
      <c r="BJ1280" s="5"/>
      <c r="BK1280" s="5"/>
      <c r="BL1280" s="5"/>
      <c r="BM1280" s="8"/>
      <c r="BN1280" s="8"/>
      <c r="BO1280" s="7"/>
      <c r="BP1280" s="5"/>
      <c r="BQ1280" s="5"/>
      <c r="BR1280" s="5"/>
      <c r="BS1280" s="5"/>
      <c r="BT1280" s="7"/>
      <c r="BU1280" s="7"/>
      <c r="BV1280" s="7"/>
      <c r="BW1280" s="7"/>
      <c r="BX1280" s="7"/>
      <c r="BY1280" s="7"/>
      <c r="BZ1280" s="7"/>
      <c r="CA1280" s="5"/>
      <c r="CB1280" s="5"/>
      <c r="CC1280" s="5"/>
      <c r="CD1280" s="5"/>
      <c r="CE1280" s="5"/>
      <c r="CF1280" s="5"/>
      <c r="CG1280" s="5"/>
      <c r="CH1280" s="5"/>
      <c r="CI1280" s="5"/>
      <c r="CJ1280" s="5">
        <v>80.436029833620182</v>
      </c>
      <c r="CK1280" s="8">
        <v>5.1585365853658534</v>
      </c>
      <c r="CL1280" s="5"/>
      <c r="CM1280" s="5"/>
      <c r="CN1280" s="8"/>
      <c r="CO1280" s="5"/>
      <c r="CP1280" s="5"/>
      <c r="CQ1280" s="5"/>
      <c r="CR1280" s="8"/>
      <c r="CS1280" s="8"/>
      <c r="CT1280" s="8"/>
      <c r="CU1280" s="8"/>
      <c r="CV1280" s="8"/>
      <c r="CW1280" s="8"/>
      <c r="CX1280" s="8"/>
      <c r="CY1280" s="8"/>
      <c r="CZ1280" s="8"/>
      <c r="DA1280" s="8"/>
      <c r="DB1280" s="8"/>
      <c r="DC1280" s="8"/>
      <c r="DD1280" s="8"/>
      <c r="DE1280" s="8"/>
      <c r="DF1280" s="8"/>
      <c r="DG1280" s="8"/>
      <c r="DH1280" s="8"/>
      <c r="DI1280" s="8"/>
      <c r="DJ1280" s="8"/>
      <c r="DK1280" s="8"/>
      <c r="DL1280" s="8"/>
      <c r="DM1280" s="8"/>
      <c r="DN1280" s="8"/>
      <c r="DO1280" s="8"/>
      <c r="DP1280" s="8"/>
      <c r="DQ1280" s="8"/>
      <c r="DR1280" s="8"/>
      <c r="DS1280" s="8"/>
      <c r="DT1280" s="8"/>
      <c r="DU1280" s="8"/>
      <c r="DV1280" s="8"/>
      <c r="DW1280" s="8"/>
      <c r="DX1280" s="8"/>
      <c r="DY1280" s="8"/>
      <c r="DZ1280" s="8"/>
      <c r="EA1280" s="8"/>
      <c r="EB1280" s="8"/>
      <c r="EC1280" s="8"/>
      <c r="ED1280" s="8"/>
      <c r="EE1280" s="8"/>
      <c r="EF1280" s="8"/>
      <c r="EG1280" s="8"/>
      <c r="EH1280" s="8"/>
      <c r="EI1280" s="8"/>
      <c r="EJ1280" s="8"/>
      <c r="EK1280" s="8"/>
      <c r="EL1280" s="8"/>
      <c r="EM1280" s="8"/>
      <c r="EN1280" s="8"/>
      <c r="EO1280" s="8"/>
      <c r="EP1280" s="8"/>
      <c r="EQ1280" s="8"/>
      <c r="ER1280" s="8"/>
      <c r="ES1280" s="8"/>
      <c r="ET1280" s="8"/>
      <c r="EU1280" s="8"/>
      <c r="EV1280" s="8"/>
      <c r="EW1280" s="8"/>
      <c r="EX1280" s="8"/>
      <c r="EY1280" s="8"/>
      <c r="EZ1280" s="8"/>
      <c r="FA1280" s="8"/>
      <c r="FB1280" s="8"/>
      <c r="FC1280" s="8"/>
      <c r="FD1280" s="8"/>
      <c r="FE1280" s="8"/>
      <c r="FF1280" s="8"/>
      <c r="FG1280" s="8"/>
      <c r="FH1280" s="8"/>
      <c r="FI1280" s="8"/>
      <c r="FJ1280" s="8"/>
    </row>
    <row r="1281" spans="1:166" x14ac:dyDescent="0.25">
      <c r="A1281" t="s">
        <v>145</v>
      </c>
      <c r="C1281" s="6">
        <v>40686</v>
      </c>
      <c r="D1281" s="5"/>
      <c r="E1281" s="6"/>
      <c r="G1281">
        <v>156</v>
      </c>
      <c r="H1281" t="s">
        <v>116</v>
      </c>
      <c r="I1281" s="7">
        <v>8</v>
      </c>
      <c r="J1281">
        <v>750</v>
      </c>
      <c r="K1281" s="5">
        <f t="shared" si="20"/>
        <v>166.66666666666666</v>
      </c>
      <c r="L1281" s="5"/>
      <c r="M1281" s="8"/>
      <c r="N1281" s="8"/>
      <c r="O1281" s="8"/>
      <c r="P1281" s="8"/>
      <c r="Q1281" s="5"/>
      <c r="R1281" s="5"/>
      <c r="S1281" s="5"/>
      <c r="T1281" s="5"/>
      <c r="U1281" s="5"/>
      <c r="V1281" s="5"/>
      <c r="W1281" s="5"/>
      <c r="X1281" s="8"/>
      <c r="Y1281" s="8"/>
      <c r="Z1281" s="8"/>
      <c r="AA1281" s="8"/>
      <c r="AB1281" s="8"/>
      <c r="AC1281" s="5"/>
      <c r="AD1281" s="8"/>
      <c r="AE1281" s="8"/>
      <c r="AF1281" s="8"/>
      <c r="AG1281" s="8"/>
      <c r="AH1281" s="8"/>
      <c r="AI1281" s="8"/>
      <c r="AJ1281" s="5"/>
      <c r="AK1281" s="8"/>
      <c r="AL1281" s="8"/>
      <c r="AM1281" s="8"/>
      <c r="AN1281" s="8"/>
      <c r="AO1281" s="8"/>
      <c r="AP1281" s="8"/>
      <c r="AQ1281" s="9"/>
      <c r="AR1281" s="8"/>
      <c r="AS1281" s="8"/>
      <c r="AT1281" s="8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8"/>
      <c r="BJ1281" s="5"/>
      <c r="BK1281" s="5"/>
      <c r="BL1281" s="5"/>
      <c r="BM1281" s="8"/>
      <c r="BN1281" s="8"/>
      <c r="BO1281" s="7"/>
      <c r="BP1281" s="5"/>
      <c r="BQ1281" s="5"/>
      <c r="BR1281" s="5"/>
      <c r="BS1281" s="5"/>
      <c r="BT1281" s="7"/>
      <c r="BU1281" s="7"/>
      <c r="BV1281" s="7"/>
      <c r="BW1281" s="7"/>
      <c r="BX1281" s="7"/>
      <c r="BY1281" s="7"/>
      <c r="BZ1281" s="7"/>
      <c r="CA1281" s="5"/>
      <c r="CB1281" s="5"/>
      <c r="CC1281" s="5"/>
      <c r="CD1281" s="5"/>
      <c r="CE1281" s="5"/>
      <c r="CF1281" s="5"/>
      <c r="CG1281" s="5"/>
      <c r="CH1281" s="5"/>
      <c r="CI1281" s="5"/>
      <c r="CJ1281" s="5">
        <v>93.861158921399877</v>
      </c>
      <c r="CK1281" s="8">
        <v>4.9786324786324787</v>
      </c>
      <c r="CL1281" s="5"/>
      <c r="CM1281" s="5"/>
      <c r="CN1281" s="8"/>
      <c r="CO1281" s="5"/>
      <c r="CP1281" s="5"/>
      <c r="CQ1281" s="5"/>
      <c r="CR1281" s="8"/>
      <c r="CS1281" s="8"/>
      <c r="CT1281" s="8"/>
      <c r="CU1281" s="8"/>
      <c r="CV1281" s="8"/>
      <c r="CW1281" s="8"/>
      <c r="CX1281" s="8"/>
      <c r="CY1281" s="8"/>
      <c r="CZ1281" s="8"/>
      <c r="DA1281" s="8"/>
      <c r="DB1281" s="8"/>
      <c r="DC1281" s="8"/>
      <c r="DD1281" s="8"/>
      <c r="DE1281" s="8"/>
      <c r="DF1281" s="8"/>
      <c r="DG1281" s="8"/>
      <c r="DH1281" s="8"/>
      <c r="DI1281" s="8"/>
      <c r="DJ1281" s="8"/>
      <c r="DK1281" s="8"/>
      <c r="DL1281" s="8"/>
      <c r="DM1281" s="8"/>
      <c r="DN1281" s="8"/>
      <c r="DO1281" s="8"/>
      <c r="DP1281" s="8"/>
      <c r="DQ1281" s="8"/>
      <c r="DR1281" s="8"/>
      <c r="DS1281" s="8"/>
      <c r="DT1281" s="8"/>
      <c r="DU1281" s="8"/>
      <c r="DV1281" s="8"/>
      <c r="DW1281" s="8"/>
      <c r="DX1281" s="8"/>
      <c r="DY1281" s="8"/>
      <c r="DZ1281" s="8"/>
      <c r="EA1281" s="8"/>
      <c r="EB1281" s="8"/>
      <c r="EC1281" s="8"/>
      <c r="ED1281" s="8"/>
      <c r="EE1281" s="8"/>
      <c r="EF1281" s="8"/>
      <c r="EG1281" s="8"/>
      <c r="EH1281" s="8"/>
      <c r="EI1281" s="8"/>
      <c r="EJ1281" s="8"/>
      <c r="EK1281" s="8"/>
      <c r="EL1281" s="8"/>
      <c r="EM1281" s="8"/>
      <c r="EN1281" s="8"/>
      <c r="EO1281" s="8"/>
      <c r="EP1281" s="8"/>
      <c r="EQ1281" s="8"/>
      <c r="ER1281" s="8"/>
      <c r="ES1281" s="8"/>
      <c r="ET1281" s="8"/>
      <c r="EU1281" s="8"/>
      <c r="EV1281" s="8"/>
      <c r="EW1281" s="8"/>
      <c r="EX1281" s="8"/>
      <c r="EY1281" s="8"/>
      <c r="EZ1281" s="8"/>
      <c r="FA1281" s="8"/>
      <c r="FB1281" s="8"/>
      <c r="FC1281" s="8"/>
      <c r="FD1281" s="8"/>
      <c r="FE1281" s="8"/>
      <c r="FF1281" s="8"/>
      <c r="FG1281" s="8"/>
      <c r="FH1281" s="8"/>
      <c r="FI1281" s="8"/>
      <c r="FJ1281" s="8"/>
    </row>
    <row r="1282" spans="1:166" x14ac:dyDescent="0.25">
      <c r="A1282" t="s">
        <v>145</v>
      </c>
      <c r="C1282" s="6">
        <v>40693</v>
      </c>
      <c r="D1282" s="5"/>
      <c r="E1282" s="6"/>
      <c r="G1282">
        <v>163</v>
      </c>
      <c r="H1282" t="s">
        <v>116</v>
      </c>
      <c r="I1282" s="7">
        <v>8</v>
      </c>
      <c r="J1282">
        <v>750</v>
      </c>
      <c r="K1282" s="5">
        <f t="shared" si="20"/>
        <v>166.66666666666666</v>
      </c>
      <c r="L1282" s="5"/>
      <c r="M1282" s="8"/>
      <c r="N1282" s="8"/>
      <c r="O1282" s="8"/>
      <c r="P1282" s="8"/>
      <c r="Q1282" s="5"/>
      <c r="R1282" s="5"/>
      <c r="S1282" s="5"/>
      <c r="T1282" s="5"/>
      <c r="U1282" s="5"/>
      <c r="V1282" s="5"/>
      <c r="W1282" s="5"/>
      <c r="X1282" s="8"/>
      <c r="Y1282" s="8"/>
      <c r="Z1282" s="8"/>
      <c r="AA1282" s="8"/>
      <c r="AB1282" s="8"/>
      <c r="AC1282" s="5"/>
      <c r="AD1282" s="8"/>
      <c r="AE1282" s="8"/>
      <c r="AF1282" s="8"/>
      <c r="AG1282" s="8"/>
      <c r="AH1282" s="8"/>
      <c r="AI1282" s="8"/>
      <c r="AJ1282" s="5"/>
      <c r="AK1282" s="8"/>
      <c r="AL1282" s="8"/>
      <c r="AM1282" s="8"/>
      <c r="AN1282" s="8"/>
      <c r="AO1282" s="8"/>
      <c r="AP1282" s="8"/>
      <c r="AQ1282" s="9"/>
      <c r="AR1282" s="8"/>
      <c r="AS1282" s="8"/>
      <c r="AT1282" s="8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8"/>
      <c r="BJ1282" s="5"/>
      <c r="BK1282" s="5"/>
      <c r="BL1282" s="5"/>
      <c r="BM1282" s="8"/>
      <c r="BN1282" s="8"/>
      <c r="BO1282" s="7"/>
      <c r="BP1282" s="5"/>
      <c r="BQ1282" s="5"/>
      <c r="BR1282" s="5"/>
      <c r="BS1282" s="5"/>
      <c r="BT1282" s="7"/>
      <c r="BU1282" s="7"/>
      <c r="BV1282" s="7"/>
      <c r="BW1282" s="7"/>
      <c r="BX1282" s="7"/>
      <c r="BY1282" s="7"/>
      <c r="BZ1282" s="7"/>
      <c r="CA1282" s="5"/>
      <c r="CB1282" s="5"/>
      <c r="CC1282" s="5"/>
      <c r="CD1282" s="5"/>
      <c r="CE1282" s="5"/>
      <c r="CF1282" s="5"/>
      <c r="CG1282" s="5"/>
      <c r="CH1282" s="5"/>
      <c r="CI1282" s="5"/>
      <c r="CJ1282" s="5">
        <v>100</v>
      </c>
      <c r="CK1282" s="8">
        <v>4.6859813084112147</v>
      </c>
      <c r="CL1282" s="5"/>
      <c r="CM1282" s="5"/>
      <c r="CN1282" s="8"/>
      <c r="CO1282" s="5"/>
      <c r="CP1282" s="5"/>
      <c r="CQ1282" s="5"/>
      <c r="CR1282" s="8"/>
      <c r="CS1282" s="8"/>
      <c r="CT1282" s="8"/>
      <c r="CU1282" s="8"/>
      <c r="CV1282" s="8"/>
      <c r="CW1282" s="8"/>
      <c r="CX1282" s="8"/>
      <c r="CY1282" s="8"/>
      <c r="CZ1282" s="8"/>
      <c r="DA1282" s="8"/>
      <c r="DB1282" s="8"/>
      <c r="DC1282" s="8"/>
      <c r="DD1282" s="8"/>
      <c r="DE1282" s="8"/>
      <c r="DF1282" s="8"/>
      <c r="DG1282" s="8"/>
      <c r="DH1282" s="8"/>
      <c r="DI1282" s="8"/>
      <c r="DJ1282" s="8"/>
      <c r="DK1282" s="8"/>
      <c r="DL1282" s="8"/>
      <c r="DM1282" s="8"/>
      <c r="DN1282" s="8"/>
      <c r="DO1282" s="8"/>
      <c r="DP1282" s="8"/>
      <c r="DQ1282" s="8"/>
      <c r="DR1282" s="8"/>
      <c r="DS1282" s="8"/>
      <c r="DT1282" s="8"/>
      <c r="DU1282" s="8"/>
      <c r="DV1282" s="8"/>
      <c r="DW1282" s="8"/>
      <c r="DX1282" s="8"/>
      <c r="DY1282" s="8"/>
      <c r="DZ1282" s="8"/>
      <c r="EA1282" s="8"/>
      <c r="EB1282" s="8"/>
      <c r="EC1282" s="8"/>
      <c r="ED1282" s="8"/>
      <c r="EE1282" s="8"/>
      <c r="EF1282" s="8"/>
      <c r="EG1282" s="8"/>
      <c r="EH1282" s="8"/>
      <c r="EI1282" s="8"/>
      <c r="EJ1282" s="8"/>
      <c r="EK1282" s="8"/>
      <c r="EL1282" s="8"/>
      <c r="EM1282" s="8"/>
      <c r="EN1282" s="8"/>
      <c r="EO1282" s="8"/>
      <c r="EP1282" s="8"/>
      <c r="EQ1282" s="8"/>
      <c r="ER1282" s="8"/>
      <c r="ES1282" s="8"/>
      <c r="ET1282" s="8"/>
      <c r="EU1282" s="8"/>
      <c r="EV1282" s="8"/>
      <c r="EW1282" s="8"/>
      <c r="EX1282" s="8"/>
      <c r="EY1282" s="8"/>
      <c r="EZ1282" s="8"/>
      <c r="FA1282" s="8"/>
      <c r="FB1282" s="8"/>
      <c r="FC1282" s="8"/>
      <c r="FD1282" s="8"/>
      <c r="FE1282" s="8"/>
      <c r="FF1282" s="8"/>
      <c r="FG1282" s="8"/>
      <c r="FH1282" s="8"/>
      <c r="FI1282" s="8"/>
      <c r="FJ1282" s="8"/>
    </row>
    <row r="1283" spans="1:166" x14ac:dyDescent="0.25">
      <c r="A1283" t="s">
        <v>145</v>
      </c>
      <c r="C1283" s="6">
        <v>40699</v>
      </c>
      <c r="D1283" s="5">
        <v>10</v>
      </c>
      <c r="E1283" s="6" t="s">
        <v>108</v>
      </c>
      <c r="F1283" t="s">
        <v>16</v>
      </c>
      <c r="G1283">
        <v>169</v>
      </c>
      <c r="H1283" t="s">
        <v>116</v>
      </c>
      <c r="I1283" s="7">
        <v>8</v>
      </c>
      <c r="J1283">
        <v>750</v>
      </c>
      <c r="K1283" s="5">
        <f t="shared" si="20"/>
        <v>166.66666666666666</v>
      </c>
      <c r="L1283" s="5"/>
      <c r="M1283" s="8"/>
      <c r="N1283" s="8"/>
      <c r="O1283" s="8"/>
      <c r="P1283" s="8"/>
      <c r="Q1283" s="5"/>
      <c r="R1283" s="5"/>
      <c r="S1283" s="5"/>
      <c r="T1283" s="5"/>
      <c r="U1283" s="5"/>
      <c r="V1283" s="5"/>
      <c r="W1283" s="5"/>
      <c r="X1283" s="8"/>
      <c r="Y1283" s="8"/>
      <c r="Z1283" s="8"/>
      <c r="AA1283" s="8"/>
      <c r="AB1283" s="8"/>
      <c r="AC1283" s="5"/>
      <c r="AD1283" s="8"/>
      <c r="AE1283" s="8"/>
      <c r="AF1283" s="8"/>
      <c r="AG1283" s="8"/>
      <c r="AH1283" s="8"/>
      <c r="AI1283" s="8"/>
      <c r="AJ1283" s="5"/>
      <c r="AK1283" s="8"/>
      <c r="AL1283" s="8"/>
      <c r="AM1283" s="8"/>
      <c r="AN1283" s="8"/>
      <c r="AO1283" s="8"/>
      <c r="AP1283" s="8"/>
      <c r="AQ1283" s="9"/>
      <c r="AR1283" s="8"/>
      <c r="AS1283" s="8"/>
      <c r="AT1283" s="8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5"/>
      <c r="BG1283" s="5">
        <v>478.21582208333331</v>
      </c>
      <c r="BH1283" s="5"/>
      <c r="BI1283" s="8"/>
      <c r="BJ1283" s="5"/>
      <c r="BK1283" s="5"/>
      <c r="BL1283" s="5"/>
      <c r="BM1283" s="8"/>
      <c r="BN1283" s="8"/>
      <c r="BO1283" s="7">
        <v>39.9</v>
      </c>
      <c r="BP1283" s="5">
        <v>190.80811301124999</v>
      </c>
      <c r="BQ1283" s="5"/>
      <c r="BR1283" s="5"/>
      <c r="BS1283" s="5"/>
      <c r="BT1283" s="7">
        <v>8.4056437449889856</v>
      </c>
      <c r="BU1283" s="7"/>
      <c r="BV1283" s="7"/>
      <c r="BW1283" s="7"/>
      <c r="BX1283" s="7"/>
      <c r="BY1283" s="7"/>
      <c r="BZ1283" s="7"/>
      <c r="CA1283" s="5"/>
      <c r="CB1283" s="5"/>
      <c r="CC1283" s="5"/>
      <c r="CD1283" s="5"/>
      <c r="CE1283" s="5"/>
      <c r="CF1283" s="5"/>
      <c r="CG1283" s="5"/>
      <c r="CH1283" s="5"/>
      <c r="CI1283" s="5"/>
      <c r="CJ1283" s="5"/>
      <c r="CK1283" s="8"/>
      <c r="CL1283" s="5"/>
      <c r="CM1283" s="5"/>
      <c r="CN1283" s="8"/>
      <c r="CO1283" s="5"/>
      <c r="CP1283" s="5"/>
      <c r="CQ1283" s="5"/>
      <c r="CR1283" s="8"/>
      <c r="CS1283" s="8"/>
      <c r="CT1283" s="8"/>
      <c r="CU1283" s="8"/>
      <c r="CV1283" s="8"/>
      <c r="CW1283" s="8"/>
      <c r="CX1283" s="8"/>
      <c r="CY1283" s="8"/>
      <c r="CZ1283" s="8"/>
      <c r="DA1283" s="8"/>
      <c r="DB1283" s="8"/>
      <c r="DC1283" s="8"/>
      <c r="DD1283" s="8"/>
      <c r="DE1283" s="8"/>
      <c r="DF1283" s="8"/>
      <c r="DG1283" s="8"/>
      <c r="DH1283" s="8"/>
      <c r="DI1283" s="8"/>
      <c r="DJ1283" s="8"/>
      <c r="DK1283" s="8"/>
      <c r="DL1283" s="8"/>
      <c r="DM1283" s="8"/>
      <c r="DN1283" s="8"/>
      <c r="DO1283" s="8"/>
      <c r="DP1283" s="8"/>
      <c r="DQ1283" s="8"/>
      <c r="DR1283" s="8"/>
      <c r="DS1283" s="8"/>
      <c r="DT1283" s="8"/>
      <c r="DU1283" s="8"/>
      <c r="DV1283" s="8"/>
      <c r="DW1283" s="8"/>
      <c r="DX1283" s="8"/>
      <c r="DY1283" s="8"/>
      <c r="DZ1283" s="8"/>
      <c r="EA1283" s="8"/>
      <c r="EB1283" s="8"/>
      <c r="EC1283" s="8"/>
      <c r="ED1283" s="8"/>
      <c r="EE1283" s="8"/>
      <c r="EF1283" s="8"/>
      <c r="EG1283" s="8"/>
      <c r="EH1283" s="8"/>
      <c r="EI1283" s="8"/>
      <c r="EJ1283" s="8"/>
      <c r="EK1283" s="8"/>
      <c r="EL1283" s="8"/>
      <c r="EM1283" s="8"/>
      <c r="EN1283" s="8"/>
      <c r="EO1283" s="8"/>
      <c r="EP1283" s="8"/>
      <c r="EQ1283" s="8"/>
      <c r="ER1283" s="8"/>
      <c r="ES1283" s="8"/>
      <c r="ET1283" s="8"/>
      <c r="EU1283" s="8"/>
      <c r="EV1283" s="8"/>
      <c r="EW1283" s="8"/>
      <c r="EX1283" s="8"/>
      <c r="EY1283" s="8"/>
      <c r="EZ1283" s="8"/>
      <c r="FA1283" s="8"/>
      <c r="FB1283" s="8"/>
      <c r="FC1283" s="8"/>
      <c r="FD1283" s="8"/>
      <c r="FE1283" s="8"/>
      <c r="FF1283" s="8"/>
      <c r="FG1283" s="8"/>
      <c r="FH1283" s="8"/>
      <c r="FI1283" s="8"/>
      <c r="FJ1283" s="8"/>
    </row>
    <row r="1284" spans="1:166" x14ac:dyDescent="0.25">
      <c r="A1284" t="s">
        <v>152</v>
      </c>
      <c r="C1284" s="6">
        <v>40530</v>
      </c>
      <c r="D1284" s="5">
        <v>1</v>
      </c>
      <c r="E1284" s="6" t="s">
        <v>209</v>
      </c>
      <c r="F1284" t="s">
        <v>10</v>
      </c>
      <c r="G1284">
        <v>0</v>
      </c>
      <c r="H1284" t="s">
        <v>117</v>
      </c>
      <c r="I1284" s="7">
        <v>8</v>
      </c>
      <c r="J1284">
        <v>750</v>
      </c>
      <c r="K1284" s="5">
        <f t="shared" si="20"/>
        <v>166.66666666666666</v>
      </c>
      <c r="L1284" s="5"/>
      <c r="M1284" s="8"/>
      <c r="N1284" s="8"/>
      <c r="O1284" s="8"/>
      <c r="P1284" s="8"/>
      <c r="Q1284" s="5"/>
      <c r="R1284" s="5"/>
      <c r="S1284" s="5"/>
      <c r="T1284" s="5"/>
      <c r="U1284" s="5"/>
      <c r="V1284" s="5"/>
      <c r="W1284" s="5"/>
      <c r="X1284" s="8"/>
      <c r="Y1284" s="8"/>
      <c r="Z1284" s="8"/>
      <c r="AA1284" s="8"/>
      <c r="AB1284" s="8"/>
      <c r="AC1284" s="5"/>
      <c r="AD1284" s="8"/>
      <c r="AE1284" s="8"/>
      <c r="AF1284" s="8"/>
      <c r="AG1284" s="8"/>
      <c r="AH1284" s="8"/>
      <c r="AI1284" s="8"/>
      <c r="AJ1284" s="5"/>
      <c r="AK1284" s="8"/>
      <c r="AL1284" s="8"/>
      <c r="AM1284" s="8"/>
      <c r="AN1284" s="8"/>
      <c r="AO1284" s="8"/>
      <c r="AP1284" s="8"/>
      <c r="AQ1284" s="9"/>
      <c r="AR1284" s="8"/>
      <c r="AS1284" s="8"/>
      <c r="AT1284" s="8"/>
      <c r="AU1284" s="5">
        <v>0</v>
      </c>
      <c r="AV1284" s="5"/>
      <c r="AW1284" s="5"/>
      <c r="AX1284" s="5"/>
      <c r="AY1284" s="5">
        <v>0</v>
      </c>
      <c r="AZ1284" s="5"/>
      <c r="BA1284" s="5"/>
      <c r="BB1284" s="5"/>
      <c r="BC1284" s="5"/>
      <c r="BD1284" s="5"/>
      <c r="BE1284" s="5"/>
      <c r="BF1284" s="5">
        <v>0</v>
      </c>
      <c r="BG1284" s="5">
        <v>0</v>
      </c>
      <c r="BH1284" s="5"/>
      <c r="BI1284" s="8"/>
      <c r="BJ1284" s="5"/>
      <c r="BK1284" s="5"/>
      <c r="BL1284" s="5"/>
      <c r="BM1284" s="8"/>
      <c r="BN1284" s="8"/>
      <c r="BO1284" s="7"/>
      <c r="BP1284" s="5"/>
      <c r="BQ1284" s="5"/>
      <c r="BR1284" s="5"/>
      <c r="BS1284" s="5"/>
      <c r="BT1284" s="7"/>
      <c r="BU1284" s="7"/>
      <c r="BV1284" s="7"/>
      <c r="BW1284" s="7"/>
      <c r="BX1284" s="7"/>
      <c r="BY1284" s="7"/>
      <c r="BZ1284" s="7"/>
      <c r="CA1284" s="5">
        <v>0</v>
      </c>
      <c r="CB1284" s="5">
        <v>0</v>
      </c>
      <c r="CC1284" s="5">
        <v>0</v>
      </c>
      <c r="CD1284" s="5">
        <v>0</v>
      </c>
      <c r="CE1284" s="5"/>
      <c r="CF1284" s="5"/>
      <c r="CG1284" s="5"/>
      <c r="CH1284" s="5"/>
      <c r="CI1284" s="5">
        <v>0</v>
      </c>
      <c r="CJ1284" s="5"/>
      <c r="CK1284" s="8"/>
      <c r="CL1284" s="5"/>
      <c r="CM1284" s="5"/>
      <c r="CN1284" s="8"/>
      <c r="CO1284" s="5"/>
      <c r="CP1284" s="5"/>
      <c r="CQ1284" s="5"/>
      <c r="CR1284" s="8"/>
      <c r="CS1284" s="8"/>
      <c r="CT1284" s="8"/>
      <c r="CU1284" s="8"/>
      <c r="CV1284" s="8"/>
      <c r="CW1284" s="8"/>
      <c r="CX1284" s="8"/>
      <c r="CY1284" s="8"/>
      <c r="CZ1284" s="8"/>
      <c r="DA1284" s="8"/>
      <c r="DB1284" s="8"/>
      <c r="DC1284" s="8"/>
      <c r="DD1284" s="8"/>
      <c r="DE1284" s="8"/>
      <c r="DF1284" s="8"/>
      <c r="DG1284" s="8"/>
      <c r="DH1284" s="8"/>
      <c r="DI1284" s="8"/>
      <c r="DJ1284" s="8"/>
      <c r="DK1284" s="8"/>
      <c r="DL1284" s="8"/>
      <c r="DM1284" s="8"/>
      <c r="DN1284" s="8"/>
      <c r="DO1284" s="8"/>
      <c r="DP1284" s="8"/>
      <c r="DQ1284" s="8"/>
      <c r="DR1284" s="8"/>
      <c r="DS1284" s="8"/>
      <c r="DT1284" s="8"/>
      <c r="DU1284" s="8"/>
      <c r="DV1284" s="8"/>
      <c r="DW1284" s="8"/>
      <c r="DX1284" s="8"/>
      <c r="DY1284" s="8"/>
      <c r="DZ1284" s="8"/>
      <c r="EA1284" s="8"/>
      <c r="EB1284" s="8"/>
      <c r="EC1284" s="8"/>
      <c r="ED1284" s="8"/>
      <c r="EE1284" s="8"/>
      <c r="EF1284" s="8"/>
      <c r="EG1284" s="8"/>
      <c r="EH1284" s="8"/>
      <c r="EI1284" s="8"/>
      <c r="EJ1284" s="8"/>
      <c r="EK1284" s="8"/>
      <c r="EL1284" s="8"/>
      <c r="EM1284" s="8"/>
      <c r="EN1284" s="8"/>
      <c r="EO1284" s="8"/>
      <c r="EP1284" s="8"/>
      <c r="EQ1284" s="8"/>
      <c r="ER1284" s="8"/>
      <c r="ES1284" s="8"/>
      <c r="ET1284" s="8"/>
      <c r="EU1284" s="8"/>
      <c r="EV1284" s="8"/>
      <c r="EW1284" s="8"/>
      <c r="EX1284" s="8"/>
      <c r="EY1284" s="8"/>
      <c r="EZ1284" s="8"/>
      <c r="FA1284" s="8"/>
      <c r="FB1284" s="8"/>
      <c r="FC1284" s="8"/>
      <c r="FD1284" s="8"/>
      <c r="FE1284" s="8"/>
      <c r="FF1284" s="8"/>
      <c r="FG1284" s="8"/>
      <c r="FH1284" s="8"/>
      <c r="FI1284" s="8"/>
      <c r="FJ1284" s="8"/>
    </row>
    <row r="1285" spans="1:166" x14ac:dyDescent="0.25">
      <c r="A1285" t="s">
        <v>152</v>
      </c>
      <c r="C1285" s="6">
        <v>40556</v>
      </c>
      <c r="D1285" s="5">
        <v>4</v>
      </c>
      <c r="E1285" t="s">
        <v>210</v>
      </c>
      <c r="F1285" t="s">
        <v>12</v>
      </c>
      <c r="G1285">
        <v>26</v>
      </c>
      <c r="H1285" t="s">
        <v>117</v>
      </c>
      <c r="I1285" s="7">
        <v>8</v>
      </c>
      <c r="J1285">
        <v>750</v>
      </c>
      <c r="K1285" s="5">
        <f t="shared" si="20"/>
        <v>166.66666666666666</v>
      </c>
      <c r="L1285" s="5"/>
      <c r="M1285" s="8"/>
      <c r="N1285" s="8"/>
      <c r="O1285" s="8"/>
      <c r="P1285" s="8"/>
      <c r="Q1285" s="5"/>
      <c r="R1285" s="5">
        <v>26</v>
      </c>
      <c r="S1285" s="5"/>
      <c r="T1285" s="5"/>
      <c r="U1285" s="5"/>
      <c r="V1285" s="5"/>
      <c r="W1285" s="5"/>
      <c r="X1285" s="8"/>
      <c r="Y1285" s="8"/>
      <c r="Z1285" s="8"/>
      <c r="AA1285" s="8"/>
      <c r="AB1285" s="8"/>
      <c r="AC1285" s="5"/>
      <c r="AD1285" s="8"/>
      <c r="AE1285" s="8"/>
      <c r="AF1285" s="8"/>
      <c r="AG1285" s="8"/>
      <c r="AH1285" s="8"/>
      <c r="AI1285" s="8"/>
      <c r="AJ1285" s="5"/>
      <c r="AK1285" s="8">
        <v>0.16131907894736844</v>
      </c>
      <c r="AL1285" s="8"/>
      <c r="AM1285" s="8"/>
      <c r="AN1285" s="8"/>
      <c r="AO1285" s="8"/>
      <c r="AP1285" s="8"/>
      <c r="AQ1285" s="9"/>
      <c r="AR1285" s="8"/>
      <c r="AS1285" s="8"/>
      <c r="AT1285" s="8"/>
      <c r="AU1285" s="5">
        <v>0</v>
      </c>
      <c r="AV1285" s="5"/>
      <c r="AW1285" s="5"/>
      <c r="AX1285" s="5"/>
      <c r="AY1285" s="5">
        <v>0</v>
      </c>
      <c r="AZ1285" s="5"/>
      <c r="BA1285" s="5"/>
      <c r="BB1285" s="5"/>
      <c r="BC1285" s="5"/>
      <c r="BD1285" s="5"/>
      <c r="BE1285" s="5"/>
      <c r="BF1285" s="5">
        <v>0</v>
      </c>
      <c r="BG1285" s="5">
        <v>0</v>
      </c>
      <c r="BH1285" s="5"/>
      <c r="BI1285" s="8"/>
      <c r="BJ1285" s="5"/>
      <c r="BK1285" s="5"/>
      <c r="BL1285" s="5"/>
      <c r="BM1285" s="8"/>
      <c r="BN1285" s="8"/>
      <c r="BO1285" s="7"/>
      <c r="BP1285" s="5"/>
      <c r="BQ1285" s="5"/>
      <c r="BR1285" s="5"/>
      <c r="BS1285" s="5"/>
      <c r="BT1285" s="7"/>
      <c r="BU1285" s="7"/>
      <c r="BV1285" s="7"/>
      <c r="BW1285" s="7"/>
      <c r="BX1285" s="7"/>
      <c r="BY1285" s="7"/>
      <c r="BZ1285" s="7"/>
      <c r="CA1285" s="5">
        <v>0</v>
      </c>
      <c r="CB1285" s="5">
        <v>0</v>
      </c>
      <c r="CC1285" s="5">
        <v>0</v>
      </c>
      <c r="CD1285" s="5">
        <v>0</v>
      </c>
      <c r="CE1285" s="5"/>
      <c r="CF1285" s="5"/>
      <c r="CG1285" s="5"/>
      <c r="CH1285" s="5"/>
      <c r="CI1285" s="5">
        <v>0</v>
      </c>
      <c r="CJ1285" s="5"/>
      <c r="CK1285" s="8"/>
      <c r="CL1285" s="5"/>
      <c r="CM1285" s="5"/>
      <c r="CN1285" s="8"/>
      <c r="CO1285" s="5"/>
      <c r="CP1285" s="5"/>
      <c r="CQ1285" s="5"/>
      <c r="CR1285" s="8"/>
      <c r="CS1285" s="8"/>
      <c r="CT1285" s="8"/>
      <c r="CU1285" s="8"/>
      <c r="CV1285" s="8"/>
      <c r="CW1285" s="8"/>
      <c r="CX1285" s="8"/>
      <c r="CY1285" s="8"/>
      <c r="CZ1285" s="8"/>
      <c r="DA1285" s="8"/>
      <c r="DB1285" s="8"/>
      <c r="DC1285" s="8"/>
      <c r="DD1285" s="8"/>
      <c r="DE1285" s="8"/>
      <c r="DF1285" s="8"/>
      <c r="DG1285" s="8"/>
      <c r="DH1285" s="8"/>
      <c r="DI1285" s="8"/>
      <c r="DJ1285" s="8"/>
      <c r="DK1285" s="8"/>
      <c r="DL1285" s="8"/>
      <c r="DM1285" s="8"/>
      <c r="DN1285" s="8"/>
      <c r="DO1285" s="8"/>
      <c r="DP1285" s="8"/>
      <c r="DQ1285" s="8"/>
      <c r="DR1285" s="8"/>
      <c r="DS1285" s="8"/>
      <c r="DT1285" s="8"/>
      <c r="DU1285" s="8"/>
      <c r="DV1285" s="8"/>
      <c r="DW1285" s="8"/>
      <c r="DX1285" s="8"/>
      <c r="DY1285" s="8"/>
      <c r="DZ1285" s="8"/>
      <c r="EA1285" s="8"/>
      <c r="EB1285" s="8"/>
      <c r="EC1285" s="8"/>
      <c r="ED1285" s="8"/>
      <c r="EE1285" s="8"/>
      <c r="EF1285" s="8"/>
      <c r="EG1285" s="8"/>
      <c r="EH1285" s="8"/>
      <c r="EI1285" s="8"/>
      <c r="EJ1285" s="8"/>
      <c r="EK1285" s="8"/>
      <c r="EL1285" s="8"/>
      <c r="EM1285" s="8"/>
      <c r="EN1285" s="8"/>
      <c r="EO1285" s="8"/>
      <c r="EP1285" s="8"/>
      <c r="EQ1285" s="8"/>
      <c r="ER1285" s="8"/>
      <c r="ES1285" s="8"/>
      <c r="ET1285" s="8"/>
      <c r="EU1285" s="8"/>
      <c r="EV1285" s="8"/>
      <c r="EW1285" s="8"/>
      <c r="EX1285" s="8"/>
      <c r="EY1285" s="8"/>
      <c r="EZ1285" s="8"/>
      <c r="FA1285" s="8"/>
      <c r="FB1285" s="8"/>
      <c r="FC1285" s="8"/>
      <c r="FD1285" s="8"/>
      <c r="FE1285" s="8"/>
      <c r="FF1285" s="8"/>
      <c r="FG1285" s="8"/>
      <c r="FH1285" s="8"/>
      <c r="FI1285" s="8"/>
      <c r="FJ1285" s="8"/>
    </row>
    <row r="1286" spans="1:166" x14ac:dyDescent="0.25">
      <c r="A1286" t="s">
        <v>152</v>
      </c>
      <c r="C1286" s="6">
        <v>40561</v>
      </c>
      <c r="D1286" s="5"/>
      <c r="E1286" s="6"/>
      <c r="G1286">
        <v>31</v>
      </c>
      <c r="H1286" t="s">
        <v>117</v>
      </c>
      <c r="I1286" s="7">
        <v>8</v>
      </c>
      <c r="J1286">
        <v>750</v>
      </c>
      <c r="K1286" s="5">
        <f t="shared" si="20"/>
        <v>166.66666666666666</v>
      </c>
      <c r="L1286" s="5"/>
      <c r="M1286" s="8"/>
      <c r="N1286" s="7">
        <v>8</v>
      </c>
      <c r="O1286" s="7"/>
      <c r="P1286" s="7"/>
      <c r="Q1286" s="5"/>
      <c r="R1286" s="5"/>
      <c r="S1286" s="5"/>
      <c r="T1286" s="5"/>
      <c r="U1286" s="5"/>
      <c r="V1286" s="5"/>
      <c r="W1286" s="5"/>
      <c r="X1286" s="8"/>
      <c r="Y1286" s="8"/>
      <c r="Z1286" s="8"/>
      <c r="AA1286" s="8"/>
      <c r="AB1286" s="8"/>
      <c r="AC1286" s="5"/>
      <c r="AD1286" s="8"/>
      <c r="AE1286" s="8"/>
      <c r="AF1286" s="8"/>
      <c r="AG1286" s="8"/>
      <c r="AH1286" s="8"/>
      <c r="AI1286" s="8"/>
      <c r="AJ1286" s="5"/>
      <c r="AK1286" s="8"/>
      <c r="AL1286" s="8"/>
      <c r="AM1286" s="8"/>
      <c r="AN1286" s="8"/>
      <c r="AO1286" s="8"/>
      <c r="AP1286" s="8"/>
      <c r="AQ1286" s="9"/>
      <c r="AR1286" s="8"/>
      <c r="AS1286" s="8"/>
      <c r="AT1286" s="8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8"/>
      <c r="BJ1286" s="5"/>
      <c r="BK1286" s="5"/>
      <c r="BL1286" s="5"/>
      <c r="BM1286" s="8"/>
      <c r="BN1286" s="8"/>
      <c r="BO1286" s="7"/>
      <c r="BP1286" s="5"/>
      <c r="BQ1286" s="5"/>
      <c r="BR1286" s="5"/>
      <c r="BS1286" s="5"/>
      <c r="BT1286" s="7"/>
      <c r="BU1286" s="7"/>
      <c r="BV1286" s="7"/>
      <c r="BW1286" s="7"/>
      <c r="BX1286" s="7"/>
      <c r="BY1286" s="7"/>
      <c r="BZ1286" s="7"/>
      <c r="CA1286" s="5"/>
      <c r="CB1286" s="5"/>
      <c r="CC1286" s="5"/>
      <c r="CD1286" s="5"/>
      <c r="CE1286" s="5"/>
      <c r="CF1286" s="5"/>
      <c r="CG1286" s="5"/>
      <c r="CH1286" s="5"/>
      <c r="CI1286" s="5"/>
      <c r="CJ1286" s="5"/>
      <c r="CK1286" s="8"/>
      <c r="CL1286" s="5"/>
      <c r="CM1286" s="5"/>
      <c r="CN1286" s="8"/>
      <c r="CO1286" s="5"/>
      <c r="CP1286" s="5"/>
      <c r="CQ1286" s="5"/>
      <c r="CR1286" s="8"/>
      <c r="CS1286" s="8"/>
      <c r="CT1286" s="8"/>
      <c r="CU1286" s="8"/>
      <c r="CV1286" s="8"/>
      <c r="CW1286" s="8"/>
      <c r="CX1286" s="8"/>
      <c r="CY1286" s="8"/>
      <c r="CZ1286" s="8"/>
      <c r="DA1286" s="8"/>
      <c r="DB1286" s="8"/>
      <c r="DC1286" s="8"/>
      <c r="DD1286" s="8"/>
      <c r="DE1286" s="8"/>
      <c r="DF1286" s="8"/>
      <c r="DG1286" s="8"/>
      <c r="DH1286" s="8"/>
      <c r="DI1286" s="8"/>
      <c r="DJ1286" s="8"/>
      <c r="DK1286" s="8"/>
      <c r="DL1286" s="8"/>
      <c r="DM1286" s="8"/>
      <c r="DN1286" s="8"/>
      <c r="DO1286" s="8"/>
      <c r="DP1286" s="8"/>
      <c r="DQ1286" s="8"/>
      <c r="DR1286" s="8"/>
      <c r="DS1286" s="8"/>
      <c r="DT1286" s="8"/>
      <c r="DU1286" s="8"/>
      <c r="DV1286" s="8"/>
      <c r="DW1286" s="8"/>
      <c r="DX1286" s="8"/>
      <c r="DY1286" s="8"/>
      <c r="DZ1286" s="8"/>
      <c r="EA1286" s="8"/>
      <c r="EB1286" s="8"/>
      <c r="EC1286" s="8"/>
      <c r="ED1286" s="8"/>
      <c r="EE1286" s="8"/>
      <c r="EF1286" s="8"/>
      <c r="EG1286" s="8"/>
      <c r="EH1286" s="8"/>
      <c r="EI1286" s="8"/>
      <c r="EJ1286" s="8"/>
      <c r="EK1286" s="8"/>
      <c r="EL1286" s="8"/>
      <c r="EM1286" s="8"/>
      <c r="EN1286" s="8"/>
      <c r="EO1286" s="8"/>
      <c r="EP1286" s="8"/>
      <c r="EQ1286" s="8"/>
      <c r="ER1286" s="8"/>
      <c r="ES1286" s="8"/>
      <c r="ET1286" s="8"/>
      <c r="EU1286" s="8"/>
      <c r="EV1286" s="8"/>
      <c r="EW1286" s="8"/>
      <c r="EX1286" s="8"/>
      <c r="EY1286" s="8"/>
      <c r="EZ1286" s="8"/>
      <c r="FA1286" s="8"/>
      <c r="FB1286" s="8"/>
      <c r="FC1286" s="8"/>
      <c r="FD1286" s="8"/>
      <c r="FE1286" s="8"/>
      <c r="FF1286" s="8"/>
      <c r="FG1286" s="8"/>
      <c r="FH1286" s="8"/>
      <c r="FI1286" s="8"/>
      <c r="FJ1286" s="8"/>
    </row>
    <row r="1287" spans="1:166" x14ac:dyDescent="0.25">
      <c r="A1287" t="s">
        <v>152</v>
      </c>
      <c r="C1287" s="6">
        <v>40568</v>
      </c>
      <c r="D1287" s="5"/>
      <c r="E1287" s="6"/>
      <c r="G1287">
        <v>38</v>
      </c>
      <c r="H1287" t="s">
        <v>117</v>
      </c>
      <c r="I1287" s="7">
        <v>8</v>
      </c>
      <c r="J1287">
        <v>750</v>
      </c>
      <c r="K1287" s="5">
        <f t="shared" si="20"/>
        <v>166.66666666666666</v>
      </c>
      <c r="L1287" s="5"/>
      <c r="M1287" s="8"/>
      <c r="N1287" s="7">
        <v>11.55</v>
      </c>
      <c r="O1287" s="7"/>
      <c r="P1287" s="7"/>
      <c r="Q1287" s="5"/>
      <c r="R1287" s="5"/>
      <c r="S1287" s="5"/>
      <c r="T1287" s="5"/>
      <c r="U1287" s="5"/>
      <c r="V1287" s="5"/>
      <c r="W1287" s="5"/>
      <c r="X1287" s="8"/>
      <c r="Y1287" s="8"/>
      <c r="Z1287" s="8"/>
      <c r="AA1287" s="8"/>
      <c r="AB1287" s="8"/>
      <c r="AC1287" s="5"/>
      <c r="AD1287" s="8"/>
      <c r="AE1287" s="8"/>
      <c r="AF1287" s="8"/>
      <c r="AG1287" s="8"/>
      <c r="AH1287" s="8"/>
      <c r="AI1287" s="8"/>
      <c r="AJ1287" s="5"/>
      <c r="AK1287" s="8"/>
      <c r="AL1287" s="8"/>
      <c r="AM1287" s="8"/>
      <c r="AN1287" s="8"/>
      <c r="AO1287" s="8"/>
      <c r="AP1287" s="8"/>
      <c r="AQ1287" s="9"/>
      <c r="AR1287" s="8"/>
      <c r="AS1287" s="8"/>
      <c r="AT1287" s="8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8"/>
      <c r="BJ1287" s="5"/>
      <c r="BK1287" s="5"/>
      <c r="BL1287" s="5"/>
      <c r="BM1287" s="8"/>
      <c r="BN1287" s="8"/>
      <c r="BO1287" s="7"/>
      <c r="BP1287" s="5"/>
      <c r="BQ1287" s="5"/>
      <c r="BR1287" s="5"/>
      <c r="BS1287" s="5"/>
      <c r="BT1287" s="7"/>
      <c r="BU1287" s="7"/>
      <c r="BV1287" s="7"/>
      <c r="BW1287" s="7"/>
      <c r="BX1287" s="7"/>
      <c r="BY1287" s="7"/>
      <c r="BZ1287" s="7"/>
      <c r="CA1287" s="5"/>
      <c r="CB1287" s="5"/>
      <c r="CC1287" s="5"/>
      <c r="CD1287" s="5"/>
      <c r="CE1287" s="5"/>
      <c r="CF1287" s="5"/>
      <c r="CG1287" s="5"/>
      <c r="CH1287" s="5"/>
      <c r="CI1287" s="5"/>
      <c r="CJ1287" s="5"/>
      <c r="CK1287" s="8"/>
      <c r="CL1287" s="5"/>
      <c r="CM1287" s="5"/>
      <c r="CN1287" s="8"/>
      <c r="CO1287" s="5"/>
      <c r="CP1287" s="5"/>
      <c r="CQ1287" s="5"/>
      <c r="CR1287" s="8"/>
      <c r="CS1287" s="8"/>
      <c r="CT1287" s="8"/>
      <c r="CU1287" s="8"/>
      <c r="CV1287" s="8"/>
      <c r="CW1287" s="8"/>
      <c r="CX1287" s="8"/>
      <c r="CY1287" s="8"/>
      <c r="CZ1287" s="8"/>
      <c r="DA1287" s="8"/>
      <c r="DB1287" s="8"/>
      <c r="DC1287" s="8"/>
      <c r="DD1287" s="8"/>
      <c r="DE1287" s="8"/>
      <c r="DF1287" s="8"/>
      <c r="DG1287" s="8"/>
      <c r="DH1287" s="8"/>
      <c r="DI1287" s="8"/>
      <c r="DJ1287" s="8"/>
      <c r="DK1287" s="8"/>
      <c r="DL1287" s="8"/>
      <c r="DM1287" s="8"/>
      <c r="DN1287" s="8"/>
      <c r="DO1287" s="8"/>
      <c r="DP1287" s="8"/>
      <c r="DQ1287" s="8"/>
      <c r="DR1287" s="8"/>
      <c r="DS1287" s="8"/>
      <c r="DT1287" s="8"/>
      <c r="DU1287" s="8"/>
      <c r="DV1287" s="8"/>
      <c r="DW1287" s="8"/>
      <c r="DX1287" s="8"/>
      <c r="DY1287" s="8"/>
      <c r="DZ1287" s="8"/>
      <c r="EA1287" s="8"/>
      <c r="EB1287" s="8"/>
      <c r="EC1287" s="8"/>
      <c r="ED1287" s="8"/>
      <c r="EE1287" s="8"/>
      <c r="EF1287" s="8"/>
      <c r="EG1287" s="8"/>
      <c r="EH1287" s="8"/>
      <c r="EI1287" s="8"/>
      <c r="EJ1287" s="8"/>
      <c r="EK1287" s="8"/>
      <c r="EL1287" s="8"/>
      <c r="EM1287" s="8"/>
      <c r="EN1287" s="8"/>
      <c r="EO1287" s="8"/>
      <c r="EP1287" s="8"/>
      <c r="EQ1287" s="8"/>
      <c r="ER1287" s="8"/>
      <c r="ES1287" s="8"/>
      <c r="ET1287" s="8"/>
      <c r="EU1287" s="8"/>
      <c r="EV1287" s="8"/>
      <c r="EW1287" s="8"/>
      <c r="EX1287" s="8"/>
      <c r="EY1287" s="8"/>
      <c r="EZ1287" s="8"/>
      <c r="FA1287" s="8"/>
      <c r="FB1287" s="8"/>
      <c r="FC1287" s="8"/>
      <c r="FD1287" s="8"/>
      <c r="FE1287" s="8"/>
      <c r="FF1287" s="8"/>
      <c r="FG1287" s="8"/>
      <c r="FH1287" s="8"/>
      <c r="FI1287" s="8"/>
      <c r="FJ1287" s="8"/>
    </row>
    <row r="1288" spans="1:166" x14ac:dyDescent="0.25">
      <c r="A1288" t="s">
        <v>152</v>
      </c>
      <c r="C1288" s="6">
        <v>40571</v>
      </c>
      <c r="D1288" s="5"/>
      <c r="E1288" s="6"/>
      <c r="G1288">
        <v>41</v>
      </c>
      <c r="H1288" t="s">
        <v>117</v>
      </c>
      <c r="I1288" s="7">
        <v>8</v>
      </c>
      <c r="J1288">
        <v>750</v>
      </c>
      <c r="K1288" s="5">
        <f t="shared" si="20"/>
        <v>166.66666666666666</v>
      </c>
      <c r="L1288" s="5"/>
      <c r="M1288" s="8"/>
      <c r="N1288" s="8"/>
      <c r="O1288" s="8"/>
      <c r="P1288" s="8"/>
      <c r="Q1288" s="5"/>
      <c r="R1288" s="5"/>
      <c r="S1288" s="5"/>
      <c r="T1288" s="5"/>
      <c r="U1288" s="5"/>
      <c r="V1288" s="5"/>
      <c r="W1288" s="5"/>
      <c r="X1288" s="8"/>
      <c r="Y1288" s="8"/>
      <c r="Z1288" s="8"/>
      <c r="AA1288" s="8"/>
      <c r="AB1288" s="8"/>
      <c r="AC1288" s="5">
        <v>79.832864002459502</v>
      </c>
      <c r="AD1288" s="8"/>
      <c r="AE1288" s="8"/>
      <c r="AF1288" s="8"/>
      <c r="AG1288" s="8"/>
      <c r="AH1288" s="8"/>
      <c r="AI1288" s="8"/>
      <c r="AJ1288" s="5">
        <v>84.734991535760486</v>
      </c>
      <c r="AK1288" s="8">
        <v>0.93613458250872972</v>
      </c>
      <c r="AL1288" s="8"/>
      <c r="AM1288" s="8"/>
      <c r="AN1288" s="8"/>
      <c r="AO1288" s="8"/>
      <c r="AP1288" s="8"/>
      <c r="AQ1288" s="9">
        <f>AK1288/AJ1288</f>
        <v>1.1047792246650019E-2</v>
      </c>
      <c r="AR1288" s="8"/>
      <c r="AS1288" s="8"/>
      <c r="AT1288" s="8"/>
      <c r="AU1288" s="5">
        <v>3.7588119863005445</v>
      </c>
      <c r="AV1288" s="5"/>
      <c r="AW1288" s="5"/>
      <c r="AX1288" s="5"/>
      <c r="AY1288" s="5">
        <v>0</v>
      </c>
      <c r="AZ1288" s="5"/>
      <c r="BA1288" s="5"/>
      <c r="BB1288" s="5"/>
      <c r="BC1288" s="5"/>
      <c r="BD1288" s="5"/>
      <c r="BE1288" s="5"/>
      <c r="BF1288" s="5">
        <v>0</v>
      </c>
      <c r="BG1288" s="5">
        <v>0</v>
      </c>
      <c r="BH1288" s="5"/>
      <c r="BI1288" s="8"/>
      <c r="BJ1288" s="5"/>
      <c r="BK1288" s="5">
        <f>AC1288+AJ1288+BH1288</f>
        <v>164.56785553821999</v>
      </c>
      <c r="BL1288" s="5"/>
      <c r="BM1288" s="8">
        <f>BH1288/BK1288</f>
        <v>0</v>
      </c>
      <c r="BN1288" s="8"/>
      <c r="BO1288" s="7"/>
      <c r="BP1288" s="5"/>
      <c r="BQ1288" s="5"/>
      <c r="BR1288" s="5"/>
      <c r="BS1288" s="5"/>
      <c r="BT1288" s="7"/>
      <c r="BU1288" s="7"/>
      <c r="BV1288" s="7"/>
      <c r="BW1288" s="7"/>
      <c r="BX1288" s="8">
        <f>AC1288/BK1288</f>
        <v>0.48510605999796086</v>
      </c>
      <c r="BY1288" s="8">
        <f>AJ1288/BK1288</f>
        <v>0.51489394000203914</v>
      </c>
      <c r="BZ1288" s="8">
        <f>BH1288/BK1288</f>
        <v>0</v>
      </c>
      <c r="CA1288" s="5">
        <v>20.709515791837347</v>
      </c>
      <c r="CB1288" s="5">
        <v>20.709515791837347</v>
      </c>
      <c r="CC1288" s="5">
        <v>0</v>
      </c>
      <c r="CD1288" s="5">
        <v>0</v>
      </c>
      <c r="CE1288" s="5"/>
      <c r="CF1288" s="5"/>
      <c r="CG1288" s="5"/>
      <c r="CH1288" s="5"/>
      <c r="CI1288" s="5">
        <v>0</v>
      </c>
      <c r="CJ1288" s="5"/>
      <c r="CK1288" s="8"/>
      <c r="CL1288" s="5"/>
      <c r="CM1288" s="5"/>
      <c r="CN1288" s="8"/>
      <c r="CO1288" s="5"/>
      <c r="CP1288" s="5"/>
      <c r="CQ1288" s="5"/>
      <c r="CR1288" s="8"/>
      <c r="CS1288" s="8"/>
      <c r="CT1288" s="8"/>
      <c r="CU1288" s="8"/>
      <c r="CV1288" s="8"/>
      <c r="CW1288" s="8"/>
      <c r="CX1288" s="8"/>
      <c r="CY1288" s="8"/>
      <c r="CZ1288" s="8"/>
      <c r="DA1288" s="8"/>
      <c r="DB1288" s="8"/>
      <c r="DC1288" s="8"/>
      <c r="DD1288" s="8"/>
      <c r="DE1288" s="8"/>
      <c r="DF1288" s="8"/>
      <c r="DG1288" s="8"/>
      <c r="DH1288" s="8"/>
      <c r="DI1288" s="8"/>
      <c r="DJ1288" s="8"/>
      <c r="DK1288" s="8"/>
      <c r="DL1288" s="8"/>
      <c r="DM1288" s="8"/>
      <c r="DN1288" s="8"/>
      <c r="DO1288" s="8"/>
      <c r="DP1288" s="8"/>
      <c r="DQ1288" s="8"/>
      <c r="DR1288" s="8"/>
      <c r="DS1288" s="8"/>
      <c r="DT1288" s="8"/>
      <c r="DU1288" s="8"/>
      <c r="DV1288" s="8"/>
      <c r="DW1288" s="8"/>
      <c r="DX1288" s="8"/>
      <c r="DY1288" s="8"/>
      <c r="DZ1288" s="8"/>
      <c r="EA1288" s="8"/>
      <c r="EB1288" s="8"/>
      <c r="EC1288" s="8"/>
      <c r="ED1288" s="8"/>
      <c r="EE1288" s="8"/>
      <c r="EF1288" s="8"/>
      <c r="EG1288" s="8"/>
      <c r="EH1288" s="8"/>
      <c r="EI1288" s="8"/>
      <c r="EJ1288" s="8"/>
      <c r="EK1288" s="8"/>
      <c r="EL1288" s="8"/>
      <c r="EM1288" s="8"/>
      <c r="EN1288" s="8"/>
      <c r="EO1288" s="8"/>
      <c r="EP1288" s="8"/>
      <c r="EQ1288" s="8"/>
      <c r="ER1288" s="8"/>
      <c r="ES1288" s="8"/>
      <c r="ET1288" s="8"/>
      <c r="EU1288" s="8"/>
      <c r="EV1288" s="8"/>
      <c r="EW1288" s="8"/>
      <c r="EX1288" s="8"/>
      <c r="EY1288" s="8"/>
      <c r="EZ1288" s="8"/>
      <c r="FA1288" s="8"/>
      <c r="FB1288" s="8"/>
      <c r="FC1288" s="8"/>
      <c r="FD1288" s="8"/>
      <c r="FE1288" s="8"/>
      <c r="FF1288" s="8"/>
      <c r="FG1288" s="8"/>
      <c r="FH1288" s="8"/>
      <c r="FI1288" s="8"/>
      <c r="FJ1288" s="8"/>
    </row>
    <row r="1289" spans="1:166" x14ac:dyDescent="0.25">
      <c r="A1289" t="s">
        <v>152</v>
      </c>
      <c r="C1289" s="6">
        <v>40574</v>
      </c>
      <c r="D1289" s="5"/>
      <c r="E1289" s="6"/>
      <c r="G1289">
        <v>44</v>
      </c>
      <c r="H1289" t="s">
        <v>117</v>
      </c>
      <c r="I1289" s="7">
        <v>8</v>
      </c>
      <c r="J1289">
        <v>750</v>
      </c>
      <c r="K1289" s="5">
        <f t="shared" si="20"/>
        <v>166.66666666666666</v>
      </c>
      <c r="L1289" s="5"/>
      <c r="M1289" s="8"/>
      <c r="N1289" s="7">
        <v>12.15</v>
      </c>
      <c r="O1289" s="7"/>
      <c r="P1289" s="7"/>
      <c r="Q1289" s="5"/>
      <c r="R1289" s="5"/>
      <c r="S1289" s="5"/>
      <c r="T1289" s="5"/>
      <c r="U1289" s="5"/>
      <c r="V1289" s="5"/>
      <c r="W1289" s="5"/>
      <c r="X1289" s="8"/>
      <c r="Y1289" s="8"/>
      <c r="Z1289" s="8"/>
      <c r="AA1289" s="8"/>
      <c r="AB1289" s="8"/>
      <c r="AD1289" s="8"/>
      <c r="AE1289" s="8"/>
      <c r="AF1289" s="8"/>
      <c r="AG1289" s="8"/>
      <c r="AH1289" s="8"/>
      <c r="AI1289" s="8"/>
      <c r="AJ1289" s="5"/>
      <c r="AK1289" s="8"/>
      <c r="AL1289" s="8"/>
      <c r="AM1289" s="8"/>
      <c r="AN1289" s="8"/>
      <c r="AO1289" s="8"/>
      <c r="AP1289" s="8"/>
      <c r="AQ1289" s="9"/>
      <c r="AR1289" s="8"/>
      <c r="AS1289" s="8"/>
      <c r="AT1289" s="8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8"/>
      <c r="BJ1289" s="5"/>
      <c r="BK1289" s="5"/>
      <c r="BL1289" s="5"/>
      <c r="BM1289" s="8"/>
      <c r="BN1289" s="8"/>
      <c r="BO1289" s="7"/>
      <c r="BP1289" s="5"/>
      <c r="BQ1289" s="5"/>
      <c r="BR1289" s="5"/>
      <c r="BS1289" s="5"/>
      <c r="BT1289" s="7"/>
      <c r="BU1289" s="7"/>
      <c r="BV1289" s="7"/>
      <c r="BW1289" s="7"/>
      <c r="BX1289" s="7"/>
      <c r="BY1289" s="7"/>
      <c r="BZ1289" s="7"/>
      <c r="CA1289" s="5"/>
      <c r="CB1289" s="5"/>
      <c r="CC1289" s="5"/>
      <c r="CD1289" s="5"/>
      <c r="CE1289" s="5"/>
      <c r="CF1289" s="5"/>
      <c r="CG1289" s="5"/>
      <c r="CH1289" s="5"/>
      <c r="CI1289" s="5"/>
      <c r="CJ1289" s="5"/>
      <c r="CK1289" s="8"/>
      <c r="CL1289" s="5"/>
      <c r="CM1289" s="5"/>
      <c r="CN1289" s="8"/>
      <c r="CO1289" s="5"/>
      <c r="CP1289" s="5"/>
      <c r="CQ1289" s="5"/>
      <c r="CR1289" s="8"/>
      <c r="CS1289" s="8"/>
      <c r="CT1289" s="8"/>
      <c r="CU1289" s="8"/>
      <c r="CV1289" s="8"/>
      <c r="CW1289" s="8"/>
      <c r="CX1289" s="8"/>
      <c r="CY1289" s="8"/>
      <c r="CZ1289" s="8"/>
      <c r="DA1289" s="8"/>
      <c r="DB1289" s="8"/>
      <c r="DC1289" s="8"/>
      <c r="DD1289" s="8"/>
      <c r="DE1289" s="8"/>
      <c r="DF1289" s="8"/>
      <c r="DG1289" s="8"/>
      <c r="DH1289" s="8"/>
      <c r="DI1289" s="8"/>
      <c r="DJ1289" s="8"/>
      <c r="DK1289" s="8"/>
      <c r="DL1289" s="8"/>
      <c r="DM1289" s="8"/>
      <c r="DN1289" s="8"/>
      <c r="DO1289" s="8"/>
      <c r="DP1289" s="8"/>
      <c r="DQ1289" s="8"/>
      <c r="DR1289" s="8"/>
      <c r="DS1289" s="8"/>
      <c r="DT1289" s="8"/>
      <c r="DU1289" s="8"/>
      <c r="DV1289" s="8"/>
      <c r="DW1289" s="8"/>
      <c r="DX1289" s="8"/>
      <c r="DY1289" s="8"/>
      <c r="DZ1289" s="8"/>
      <c r="EA1289" s="8"/>
      <c r="EB1289" s="8"/>
      <c r="EC1289" s="8"/>
      <c r="ED1289" s="8"/>
      <c r="EE1289" s="8"/>
      <c r="EF1289" s="8"/>
      <c r="EG1289" s="8"/>
      <c r="EH1289" s="8"/>
      <c r="EI1289" s="8"/>
      <c r="EJ1289" s="8"/>
      <c r="EK1289" s="8"/>
      <c r="EL1289" s="8"/>
      <c r="EM1289" s="8"/>
      <c r="EN1289" s="8"/>
      <c r="EO1289" s="8"/>
      <c r="EP1289" s="8"/>
      <c r="EQ1289" s="8"/>
      <c r="ER1289" s="8"/>
      <c r="ES1289" s="8"/>
      <c r="ET1289" s="8"/>
      <c r="EU1289" s="8"/>
      <c r="EV1289" s="8"/>
      <c r="EW1289" s="8"/>
      <c r="EX1289" s="8"/>
      <c r="EY1289" s="8"/>
      <c r="EZ1289" s="8"/>
      <c r="FA1289" s="8"/>
      <c r="FB1289" s="8"/>
      <c r="FC1289" s="8"/>
      <c r="FD1289" s="8"/>
      <c r="FE1289" s="8"/>
      <c r="FF1289" s="8"/>
      <c r="FG1289" s="8"/>
      <c r="FH1289" s="8"/>
      <c r="FI1289" s="8"/>
      <c r="FJ1289" s="8"/>
    </row>
    <row r="1290" spans="1:166" x14ac:dyDescent="0.25">
      <c r="A1290" t="s">
        <v>152</v>
      </c>
      <c r="C1290" s="6">
        <v>40583</v>
      </c>
      <c r="D1290" s="5">
        <v>4</v>
      </c>
      <c r="E1290" t="s">
        <v>206</v>
      </c>
      <c r="F1290" t="s">
        <v>13</v>
      </c>
      <c r="G1290">
        <v>53</v>
      </c>
      <c r="H1290" t="s">
        <v>117</v>
      </c>
      <c r="I1290" s="7">
        <v>8</v>
      </c>
      <c r="J1290">
        <v>750</v>
      </c>
      <c r="K1290" s="5">
        <f t="shared" si="20"/>
        <v>166.66666666666666</v>
      </c>
      <c r="L1290" s="5"/>
      <c r="M1290" s="8"/>
      <c r="N1290" s="7">
        <v>14.15</v>
      </c>
      <c r="O1290" s="7"/>
      <c r="P1290" s="7"/>
      <c r="Q1290" s="5"/>
      <c r="R1290" s="5"/>
      <c r="S1290" s="5">
        <v>53</v>
      </c>
      <c r="T1290" s="5"/>
      <c r="U1290" s="5"/>
      <c r="V1290" s="5"/>
      <c r="W1290" s="5"/>
      <c r="X1290" s="8"/>
      <c r="Y1290" s="8"/>
      <c r="Z1290" s="8"/>
      <c r="AA1290" s="8"/>
      <c r="AB1290" s="8"/>
      <c r="AC1290" s="5">
        <v>152.32285059923268</v>
      </c>
      <c r="AD1290" s="8"/>
      <c r="AE1290" s="8"/>
      <c r="AF1290" s="8"/>
      <c r="AG1290" s="8"/>
      <c r="AH1290" s="8"/>
      <c r="AI1290" s="8"/>
      <c r="AJ1290" s="5">
        <v>124.65512532545188</v>
      </c>
      <c r="AK1290" s="8">
        <v>1.5326291870783606</v>
      </c>
      <c r="AL1290" s="8"/>
      <c r="AM1290" s="8"/>
      <c r="AN1290" s="8"/>
      <c r="AO1290" s="8"/>
      <c r="AP1290" s="8"/>
      <c r="AQ1290" s="9">
        <f>AK1290/AJ1290</f>
        <v>1.2294955246139654E-2</v>
      </c>
      <c r="AR1290" s="8"/>
      <c r="AS1290" s="8"/>
      <c r="AT1290" s="8"/>
      <c r="AU1290" s="5">
        <v>26.570509953929001</v>
      </c>
      <c r="AV1290" s="5"/>
      <c r="AW1290" s="5"/>
      <c r="AX1290" s="5"/>
      <c r="AY1290" s="5">
        <v>0</v>
      </c>
      <c r="AZ1290" s="5"/>
      <c r="BA1290" s="5"/>
      <c r="BB1290" s="5"/>
      <c r="BC1290" s="5"/>
      <c r="BD1290" s="5"/>
      <c r="BE1290" s="5"/>
      <c r="BF1290" s="5">
        <v>0</v>
      </c>
      <c r="BG1290" s="5">
        <v>0</v>
      </c>
      <c r="BH1290" s="5"/>
      <c r="BI1290" s="8"/>
      <c r="BJ1290" s="5"/>
      <c r="BK1290" s="5">
        <f>AC1290+AJ1290+BH1290</f>
        <v>276.97797592468453</v>
      </c>
      <c r="BL1290" s="5"/>
      <c r="BM1290" s="8">
        <f>BH1290/BK1290</f>
        <v>0</v>
      </c>
      <c r="BN1290" s="8"/>
      <c r="BO1290" s="7"/>
      <c r="BP1290" s="5"/>
      <c r="BQ1290" s="5"/>
      <c r="BR1290" s="5"/>
      <c r="BS1290" s="5"/>
      <c r="BT1290" s="7"/>
      <c r="BU1290" s="7"/>
      <c r="BV1290" s="7"/>
      <c r="BW1290" s="7"/>
      <c r="BX1290" s="8">
        <f>AC1290/BK1290</f>
        <v>0.54994571352002408</v>
      </c>
      <c r="BY1290" s="8">
        <f>AJ1290/BK1290</f>
        <v>0.45005428647997603</v>
      </c>
      <c r="BZ1290" s="8">
        <f>BH1290/BK1290</f>
        <v>0</v>
      </c>
      <c r="CA1290" s="5">
        <v>63.789318314850235</v>
      </c>
      <c r="CB1290" s="5">
        <v>63.789318314850235</v>
      </c>
      <c r="CC1290" s="5">
        <v>0</v>
      </c>
      <c r="CD1290" s="5">
        <v>0</v>
      </c>
      <c r="CE1290" s="5"/>
      <c r="CF1290" s="5"/>
      <c r="CG1290" s="5"/>
      <c r="CH1290" s="5"/>
      <c r="CI1290" s="5">
        <v>0</v>
      </c>
      <c r="CJ1290" s="5"/>
      <c r="CK1290" s="8"/>
      <c r="CL1290" s="5"/>
      <c r="CM1290" s="5"/>
      <c r="CN1290" s="8"/>
      <c r="CO1290" s="5"/>
      <c r="CP1290" s="5"/>
      <c r="CQ1290" s="5"/>
      <c r="CR1290" s="8"/>
      <c r="CS1290" s="8"/>
      <c r="CT1290" s="8"/>
      <c r="CU1290" s="8"/>
      <c r="CV1290" s="8"/>
      <c r="CW1290" s="8"/>
      <c r="CX1290" s="8"/>
      <c r="CY1290" s="8"/>
      <c r="CZ1290" s="8"/>
      <c r="DA1290" s="8"/>
      <c r="DB1290" s="8"/>
      <c r="DC1290" s="8"/>
      <c r="DD1290" s="8"/>
      <c r="DE1290" s="8"/>
      <c r="DF1290" s="8"/>
      <c r="DG1290" s="8"/>
      <c r="DH1290" s="8"/>
      <c r="DI1290" s="8"/>
      <c r="DJ1290" s="8"/>
      <c r="DK1290" s="8"/>
      <c r="DL1290" s="8"/>
      <c r="DM1290" s="8"/>
      <c r="DN1290" s="8"/>
      <c r="DO1290" s="8"/>
      <c r="DP1290" s="8"/>
      <c r="DQ1290" s="8"/>
      <c r="DR1290" s="8"/>
      <c r="DS1290" s="8"/>
      <c r="DT1290" s="8"/>
      <c r="DU1290" s="8"/>
      <c r="DV1290" s="8"/>
      <c r="DW1290" s="8"/>
      <c r="DX1290" s="8"/>
      <c r="DY1290" s="8"/>
      <c r="DZ1290" s="8"/>
      <c r="EA1290" s="8"/>
      <c r="EB1290" s="8"/>
      <c r="EC1290" s="8"/>
      <c r="ED1290" s="8"/>
      <c r="EE1290" s="8"/>
      <c r="EF1290" s="8"/>
      <c r="EG1290" s="8"/>
      <c r="EH1290" s="8"/>
      <c r="EI1290" s="8"/>
      <c r="EJ1290" s="8"/>
      <c r="EK1290" s="8"/>
      <c r="EL1290" s="8"/>
      <c r="EM1290" s="8"/>
      <c r="EN1290" s="8"/>
      <c r="EO1290" s="8"/>
      <c r="EP1290" s="8"/>
      <c r="EQ1290" s="8"/>
      <c r="ER1290" s="8"/>
      <c r="ES1290" s="8"/>
      <c r="ET1290" s="8"/>
      <c r="EU1290" s="8"/>
      <c r="EV1290" s="8"/>
      <c r="EW1290" s="8"/>
      <c r="EX1290" s="8"/>
      <c r="EY1290" s="8"/>
      <c r="EZ1290" s="8"/>
      <c r="FA1290" s="8"/>
      <c r="FB1290" s="8"/>
      <c r="FC1290" s="8"/>
      <c r="FD1290" s="8"/>
      <c r="FE1290" s="8"/>
      <c r="FF1290" s="8"/>
      <c r="FG1290" s="8"/>
      <c r="FH1290" s="8"/>
      <c r="FI1290" s="8"/>
      <c r="FJ1290" s="8"/>
    </row>
    <row r="1291" spans="1:166" x14ac:dyDescent="0.25">
      <c r="A1291" t="s">
        <v>152</v>
      </c>
      <c r="C1291" s="6">
        <v>40596</v>
      </c>
      <c r="D1291" s="5"/>
      <c r="E1291" s="6"/>
      <c r="G1291">
        <v>66</v>
      </c>
      <c r="H1291" t="s">
        <v>117</v>
      </c>
      <c r="I1291" s="7">
        <v>8</v>
      </c>
      <c r="J1291">
        <v>750</v>
      </c>
      <c r="K1291" s="5">
        <f t="shared" si="20"/>
        <v>166.66666666666666</v>
      </c>
      <c r="L1291" s="5"/>
      <c r="M1291" s="8"/>
      <c r="N1291" s="7">
        <v>18.850000000000001</v>
      </c>
      <c r="O1291" s="7"/>
      <c r="P1291" s="7"/>
      <c r="Q1291" s="5"/>
      <c r="R1291" s="5"/>
      <c r="S1291" s="5"/>
      <c r="T1291" s="5"/>
      <c r="U1291" s="5"/>
      <c r="V1291" s="5"/>
      <c r="W1291" s="5"/>
      <c r="X1291" s="8"/>
      <c r="Y1291" s="8"/>
      <c r="Z1291" s="8"/>
      <c r="AA1291" s="8"/>
      <c r="AB1291" s="8"/>
      <c r="AD1291" s="8"/>
      <c r="AE1291" s="8"/>
      <c r="AF1291" s="8"/>
      <c r="AG1291" s="8"/>
      <c r="AH1291" s="8"/>
      <c r="AI1291" s="8"/>
      <c r="AJ1291" s="5"/>
      <c r="AK1291" s="8"/>
      <c r="AL1291" s="8"/>
      <c r="AM1291" s="8"/>
      <c r="AN1291" s="8"/>
      <c r="AO1291" s="8"/>
      <c r="AP1291" s="8"/>
      <c r="AQ1291" s="9"/>
      <c r="AR1291" s="8"/>
      <c r="AS1291" s="8"/>
      <c r="AT1291" s="8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8"/>
      <c r="BJ1291" s="5"/>
      <c r="BK1291" s="5"/>
      <c r="BL1291" s="5"/>
      <c r="BM1291" s="8"/>
      <c r="BN1291" s="8"/>
      <c r="BO1291" s="7"/>
      <c r="BP1291" s="5"/>
      <c r="BQ1291" s="5"/>
      <c r="BR1291" s="5"/>
      <c r="BS1291" s="5"/>
      <c r="BT1291" s="7"/>
      <c r="BU1291" s="7"/>
      <c r="BV1291" s="7"/>
      <c r="BW1291" s="7"/>
      <c r="BX1291" s="7"/>
      <c r="BY1291" s="7"/>
      <c r="BZ1291" s="7"/>
      <c r="CA1291" s="5"/>
      <c r="CB1291" s="5"/>
      <c r="CC1291" s="5"/>
      <c r="CD1291" s="5"/>
      <c r="CE1291" s="5"/>
      <c r="CF1291" s="5"/>
      <c r="CG1291" s="5"/>
      <c r="CH1291" s="5"/>
      <c r="CI1291" s="5"/>
      <c r="CJ1291" s="5"/>
      <c r="CK1291" s="8"/>
      <c r="CL1291" s="5"/>
      <c r="CM1291" s="5"/>
      <c r="CN1291" s="8"/>
      <c r="CO1291" s="5"/>
      <c r="CP1291" s="5"/>
      <c r="CQ1291" s="5"/>
      <c r="CR1291" s="8"/>
      <c r="CS1291" s="8"/>
      <c r="CT1291" s="8"/>
      <c r="CU1291" s="8"/>
      <c r="CV1291" s="8"/>
      <c r="CW1291" s="8"/>
      <c r="CX1291" s="8"/>
      <c r="CY1291" s="8"/>
      <c r="CZ1291" s="8"/>
      <c r="DA1291" s="8"/>
      <c r="DB1291" s="8"/>
      <c r="DC1291" s="8"/>
      <c r="DD1291" s="8"/>
      <c r="DE1291" s="8"/>
      <c r="DF1291" s="8"/>
      <c r="DG1291" s="8"/>
      <c r="DH1291" s="8"/>
      <c r="DI1291" s="8"/>
      <c r="DJ1291" s="8"/>
      <c r="DK1291" s="8"/>
      <c r="DL1291" s="8"/>
      <c r="DM1291" s="8"/>
      <c r="DN1291" s="8"/>
      <c r="DO1291" s="8"/>
      <c r="DP1291" s="8"/>
      <c r="DQ1291" s="8"/>
      <c r="DR1291" s="8"/>
      <c r="DS1291" s="8"/>
      <c r="DT1291" s="8"/>
      <c r="DU1291" s="8"/>
      <c r="DV1291" s="8"/>
      <c r="DW1291" s="8"/>
      <c r="DX1291" s="8"/>
      <c r="DY1291" s="8"/>
      <c r="DZ1291" s="8"/>
      <c r="EA1291" s="8"/>
      <c r="EB1291" s="8"/>
      <c r="EC1291" s="8"/>
      <c r="ED1291" s="8"/>
      <c r="EE1291" s="8"/>
      <c r="EF1291" s="8"/>
      <c r="EG1291" s="8"/>
      <c r="EH1291" s="8"/>
      <c r="EI1291" s="8"/>
      <c r="EJ1291" s="8"/>
      <c r="EK1291" s="8"/>
      <c r="EL1291" s="8"/>
      <c r="EM1291" s="8"/>
      <c r="EN1291" s="8"/>
      <c r="EO1291" s="8"/>
      <c r="EP1291" s="8"/>
      <c r="EQ1291" s="8"/>
      <c r="ER1291" s="8"/>
      <c r="ES1291" s="8"/>
      <c r="ET1291" s="8"/>
      <c r="EU1291" s="8"/>
      <c r="EV1291" s="8"/>
      <c r="EW1291" s="8"/>
      <c r="EX1291" s="8"/>
      <c r="EY1291" s="8"/>
      <c r="EZ1291" s="8"/>
      <c r="FA1291" s="8"/>
      <c r="FB1291" s="8"/>
      <c r="FC1291" s="8"/>
      <c r="FD1291" s="8"/>
      <c r="FE1291" s="8"/>
      <c r="FF1291" s="8"/>
      <c r="FG1291" s="8"/>
      <c r="FH1291" s="8"/>
      <c r="FI1291" s="8"/>
      <c r="FJ1291" s="8"/>
    </row>
    <row r="1292" spans="1:166" x14ac:dyDescent="0.25">
      <c r="A1292" t="s">
        <v>152</v>
      </c>
      <c r="C1292" s="6">
        <v>40597</v>
      </c>
      <c r="D1292" s="5"/>
      <c r="E1292" s="6"/>
      <c r="G1292">
        <v>67</v>
      </c>
      <c r="H1292" t="s">
        <v>117</v>
      </c>
      <c r="I1292" s="7">
        <v>8</v>
      </c>
      <c r="J1292">
        <v>750</v>
      </c>
      <c r="K1292" s="5">
        <f t="shared" si="20"/>
        <v>166.66666666666666</v>
      </c>
      <c r="L1292" s="5"/>
      <c r="M1292" s="8"/>
      <c r="N1292" s="8"/>
      <c r="O1292" s="8"/>
      <c r="P1292" s="8"/>
      <c r="Q1292" s="5"/>
      <c r="R1292" s="5"/>
      <c r="S1292" s="5"/>
      <c r="T1292" s="5"/>
      <c r="U1292" s="5"/>
      <c r="V1292" s="5"/>
      <c r="W1292" s="5"/>
      <c r="X1292" s="8"/>
      <c r="Y1292" s="8"/>
      <c r="Z1292" s="8"/>
      <c r="AA1292" s="8"/>
      <c r="AB1292" s="8"/>
      <c r="AC1292" s="5">
        <v>269.77905641274941</v>
      </c>
      <c r="AD1292" s="8"/>
      <c r="AE1292" s="8"/>
      <c r="AF1292" s="8"/>
      <c r="AG1292" s="8"/>
      <c r="AH1292" s="8"/>
      <c r="AI1292" s="8"/>
      <c r="AJ1292" s="5">
        <v>188.69342078018906</v>
      </c>
      <c r="AK1292" s="8">
        <v>2.7149474921776156</v>
      </c>
      <c r="AL1292" s="8"/>
      <c r="AM1292" s="8"/>
      <c r="AN1292" s="8"/>
      <c r="AO1292" s="8"/>
      <c r="AP1292" s="8"/>
      <c r="AQ1292" s="9">
        <f>AK1292/AJ1292</f>
        <v>1.4388140725586222E-2</v>
      </c>
      <c r="AR1292" s="8"/>
      <c r="AS1292" s="8"/>
      <c r="AT1292" s="8"/>
      <c r="AU1292" s="5">
        <v>38.339530590702104</v>
      </c>
      <c r="AV1292" s="5"/>
      <c r="AW1292" s="5"/>
      <c r="AX1292" s="5"/>
      <c r="AY1292" s="5">
        <v>84.732712166024754</v>
      </c>
      <c r="AZ1292" s="5"/>
      <c r="BA1292" s="5"/>
      <c r="BB1292" s="5"/>
      <c r="BC1292" s="5"/>
      <c r="BD1292" s="5"/>
      <c r="BE1292" s="5"/>
      <c r="BF1292" s="5">
        <v>0</v>
      </c>
      <c r="BG1292" s="5">
        <v>0</v>
      </c>
      <c r="BH1292" s="5"/>
      <c r="BI1292" s="8"/>
      <c r="BJ1292" s="5"/>
      <c r="BK1292" s="5">
        <f>AC1292+AJ1292+BH1292</f>
        <v>458.47247719293847</v>
      </c>
      <c r="BL1292" s="5"/>
      <c r="BM1292" s="8">
        <f>BH1292/BK1292</f>
        <v>0</v>
      </c>
      <c r="BN1292" s="8"/>
      <c r="BO1292" s="7"/>
      <c r="BP1292" s="5"/>
      <c r="BQ1292" s="5"/>
      <c r="BR1292" s="5"/>
      <c r="BS1292" s="5"/>
      <c r="BT1292" s="7"/>
      <c r="BU1292" s="7"/>
      <c r="BV1292" s="7"/>
      <c r="BW1292" s="7"/>
      <c r="BX1292" s="8">
        <f>AC1292/BK1292</f>
        <v>0.58843021082641478</v>
      </c>
      <c r="BY1292" s="8">
        <f>AJ1292/BK1292</f>
        <v>0.41156978917358528</v>
      </c>
      <c r="BZ1292" s="8">
        <f>BH1292/BK1292</f>
        <v>0</v>
      </c>
      <c r="CA1292" s="5">
        <v>177.71154568612297</v>
      </c>
      <c r="CB1292" s="5">
        <v>71.369284664894195</v>
      </c>
      <c r="CC1292" s="5">
        <v>106.34226102122878</v>
      </c>
      <c r="CD1292" s="5">
        <v>0</v>
      </c>
      <c r="CE1292" s="5"/>
      <c r="CF1292" s="5"/>
      <c r="CG1292" s="5"/>
      <c r="CH1292" s="5"/>
      <c r="CI1292" s="5">
        <v>0</v>
      </c>
      <c r="CJ1292" s="5"/>
      <c r="CK1292" s="8"/>
      <c r="CL1292" s="5"/>
      <c r="CM1292" s="5"/>
      <c r="CN1292" s="8"/>
      <c r="CO1292" s="5"/>
      <c r="CP1292" s="5"/>
      <c r="CQ1292" s="5"/>
      <c r="CR1292" s="8"/>
      <c r="CS1292" s="8"/>
      <c r="CT1292" s="8"/>
      <c r="CU1292" s="8"/>
      <c r="CV1292" s="8"/>
      <c r="CW1292" s="8"/>
      <c r="CX1292" s="8"/>
      <c r="CY1292" s="8"/>
      <c r="CZ1292" s="8"/>
      <c r="DA1292" s="8"/>
      <c r="DB1292" s="8"/>
      <c r="DC1292" s="8"/>
      <c r="DD1292" s="8"/>
      <c r="DE1292" s="8"/>
      <c r="DF1292" s="8"/>
      <c r="DG1292" s="8"/>
      <c r="DH1292" s="8"/>
      <c r="DI1292" s="8"/>
      <c r="DJ1292" s="8"/>
      <c r="DK1292" s="8"/>
      <c r="DL1292" s="8"/>
      <c r="DM1292" s="8"/>
      <c r="DN1292" s="8"/>
      <c r="DO1292" s="8"/>
      <c r="DP1292" s="8"/>
      <c r="DQ1292" s="8"/>
      <c r="DR1292" s="8"/>
      <c r="DS1292" s="8"/>
      <c r="DT1292" s="8"/>
      <c r="DU1292" s="8"/>
      <c r="DV1292" s="8"/>
      <c r="DW1292" s="8"/>
      <c r="DX1292" s="8"/>
      <c r="DY1292" s="8"/>
      <c r="DZ1292" s="8"/>
      <c r="EA1292" s="8"/>
      <c r="EB1292" s="8"/>
      <c r="EC1292" s="8"/>
      <c r="ED1292" s="8"/>
      <c r="EE1292" s="8"/>
      <c r="EF1292" s="8"/>
      <c r="EG1292" s="8"/>
      <c r="EH1292" s="8"/>
      <c r="EI1292" s="8"/>
      <c r="EJ1292" s="8"/>
      <c r="EK1292" s="8"/>
      <c r="EL1292" s="8"/>
      <c r="EM1292" s="8"/>
      <c r="EN1292" s="8"/>
      <c r="EO1292" s="8"/>
      <c r="EP1292" s="8"/>
      <c r="EQ1292" s="8"/>
      <c r="ER1292" s="8"/>
      <c r="ES1292" s="8"/>
      <c r="ET1292" s="8"/>
      <c r="EU1292" s="8"/>
      <c r="EV1292" s="8"/>
      <c r="EW1292" s="8"/>
      <c r="EX1292" s="8"/>
      <c r="EY1292" s="8"/>
      <c r="EZ1292" s="8"/>
      <c r="FA1292" s="8"/>
      <c r="FB1292" s="8"/>
      <c r="FC1292" s="8"/>
      <c r="FD1292" s="8"/>
      <c r="FE1292" s="8"/>
      <c r="FF1292" s="8"/>
      <c r="FG1292" s="8"/>
      <c r="FH1292" s="8"/>
      <c r="FI1292" s="8"/>
      <c r="FJ1292" s="8"/>
    </row>
    <row r="1293" spans="1:166" x14ac:dyDescent="0.25">
      <c r="A1293" t="s">
        <v>152</v>
      </c>
      <c r="C1293" s="6">
        <v>40610</v>
      </c>
      <c r="D1293" s="5"/>
      <c r="E1293" s="6"/>
      <c r="G1293">
        <v>80</v>
      </c>
      <c r="H1293" t="s">
        <v>117</v>
      </c>
      <c r="I1293" s="7">
        <v>8</v>
      </c>
      <c r="J1293">
        <v>750</v>
      </c>
      <c r="K1293" s="5">
        <f t="shared" si="20"/>
        <v>166.66666666666666</v>
      </c>
      <c r="L1293" s="5"/>
      <c r="M1293" s="8"/>
      <c r="N1293" s="7">
        <v>21.6</v>
      </c>
      <c r="O1293" s="7"/>
      <c r="P1293" s="7"/>
      <c r="Q1293" s="5"/>
      <c r="R1293" s="5"/>
      <c r="S1293" s="5"/>
      <c r="T1293" s="5"/>
      <c r="U1293" s="5"/>
      <c r="V1293" s="5"/>
      <c r="W1293" s="5"/>
      <c r="X1293" s="8"/>
      <c r="Y1293" s="8"/>
      <c r="Z1293" s="8"/>
      <c r="AA1293" s="8"/>
      <c r="AB1293" s="8"/>
      <c r="AD1293" s="8"/>
      <c r="AE1293" s="8"/>
      <c r="AF1293" s="8"/>
      <c r="AG1293" s="8"/>
      <c r="AH1293" s="8"/>
      <c r="AI1293" s="8"/>
      <c r="AJ1293" s="5"/>
      <c r="AK1293" s="8"/>
      <c r="AL1293" s="8"/>
      <c r="AM1293" s="8"/>
      <c r="AN1293" s="8"/>
      <c r="AO1293" s="8"/>
      <c r="AP1293" s="8"/>
      <c r="AQ1293" s="9"/>
      <c r="AR1293" s="8"/>
      <c r="AS1293" s="8"/>
      <c r="AT1293" s="8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8"/>
      <c r="BJ1293" s="5"/>
      <c r="BK1293" s="5"/>
      <c r="BL1293" s="5"/>
      <c r="BM1293" s="8"/>
      <c r="BN1293" s="8"/>
      <c r="BO1293" s="7"/>
      <c r="BP1293" s="5"/>
      <c r="BQ1293" s="5"/>
      <c r="BR1293" s="5"/>
      <c r="BS1293" s="5"/>
      <c r="BT1293" s="7"/>
      <c r="BU1293" s="7"/>
      <c r="BV1293" s="7"/>
      <c r="BW1293" s="7"/>
      <c r="BX1293" s="7"/>
      <c r="BY1293" s="7"/>
      <c r="BZ1293" s="7"/>
      <c r="CA1293" s="5"/>
      <c r="CB1293" s="5"/>
      <c r="CC1293" s="5"/>
      <c r="CD1293" s="5"/>
      <c r="CE1293" s="5"/>
      <c r="CF1293" s="5"/>
      <c r="CG1293" s="5"/>
      <c r="CH1293" s="5"/>
      <c r="CI1293" s="5"/>
      <c r="CJ1293" s="5"/>
      <c r="CK1293" s="8"/>
      <c r="CL1293" s="5"/>
      <c r="CM1293" s="5"/>
      <c r="CN1293" s="8"/>
      <c r="CO1293" s="5"/>
      <c r="CP1293" s="5"/>
      <c r="CQ1293" s="5"/>
      <c r="CR1293" s="8"/>
      <c r="CS1293" s="8"/>
      <c r="CT1293" s="8"/>
      <c r="CU1293" s="8"/>
      <c r="CV1293" s="8"/>
      <c r="CW1293" s="8"/>
      <c r="CX1293" s="8"/>
      <c r="CY1293" s="8"/>
      <c r="CZ1293" s="8"/>
      <c r="DA1293" s="8"/>
      <c r="DB1293" s="8"/>
      <c r="DC1293" s="8"/>
      <c r="DD1293" s="8"/>
      <c r="DE1293" s="8"/>
      <c r="DF1293" s="8"/>
      <c r="DG1293" s="8"/>
      <c r="DH1293" s="8"/>
      <c r="DI1293" s="8"/>
      <c r="DJ1293" s="8"/>
      <c r="DK1293" s="8"/>
      <c r="DL1293" s="8"/>
      <c r="DM1293" s="8"/>
      <c r="DN1293" s="8"/>
      <c r="DO1293" s="8"/>
      <c r="DP1293" s="8"/>
      <c r="DQ1293" s="8"/>
      <c r="DR1293" s="8"/>
      <c r="DS1293" s="8"/>
      <c r="DT1293" s="8"/>
      <c r="DU1293" s="8"/>
      <c r="DV1293" s="8"/>
      <c r="DW1293" s="8"/>
      <c r="DX1293" s="8"/>
      <c r="DY1293" s="8"/>
      <c r="DZ1293" s="8"/>
      <c r="EA1293" s="8"/>
      <c r="EB1293" s="8"/>
      <c r="EC1293" s="8"/>
      <c r="ED1293" s="8"/>
      <c r="EE1293" s="8"/>
      <c r="EF1293" s="8"/>
      <c r="EG1293" s="8"/>
      <c r="EH1293" s="8"/>
      <c r="EI1293" s="8"/>
      <c r="EJ1293" s="8"/>
      <c r="EK1293" s="8"/>
      <c r="EL1293" s="8"/>
      <c r="EM1293" s="8"/>
      <c r="EN1293" s="8"/>
      <c r="EO1293" s="8"/>
      <c r="EP1293" s="8"/>
      <c r="EQ1293" s="8"/>
      <c r="ER1293" s="8"/>
      <c r="ES1293" s="8"/>
      <c r="ET1293" s="8"/>
      <c r="EU1293" s="8"/>
      <c r="EV1293" s="8"/>
      <c r="EW1293" s="8"/>
      <c r="EX1293" s="8"/>
      <c r="EY1293" s="8"/>
      <c r="EZ1293" s="8"/>
      <c r="FA1293" s="8"/>
      <c r="FB1293" s="8"/>
      <c r="FC1293" s="8"/>
      <c r="FD1293" s="8"/>
      <c r="FE1293" s="8"/>
      <c r="FF1293" s="8"/>
      <c r="FG1293" s="8"/>
      <c r="FH1293" s="8"/>
      <c r="FI1293" s="8"/>
      <c r="FJ1293" s="8"/>
    </row>
    <row r="1294" spans="1:166" x14ac:dyDescent="0.25">
      <c r="A1294" t="s">
        <v>152</v>
      </c>
      <c r="C1294" s="6">
        <v>40616</v>
      </c>
      <c r="D1294" s="5">
        <v>6</v>
      </c>
      <c r="E1294" s="6" t="s">
        <v>239</v>
      </c>
      <c r="F1294" t="s">
        <v>89</v>
      </c>
      <c r="G1294">
        <v>86</v>
      </c>
      <c r="H1294" t="s">
        <v>117</v>
      </c>
      <c r="I1294" s="7">
        <v>8</v>
      </c>
      <c r="J1294">
        <v>750</v>
      </c>
      <c r="K1294" s="5">
        <f t="shared" si="20"/>
        <v>166.66666666666666</v>
      </c>
      <c r="L1294" s="5"/>
      <c r="M1294" s="8"/>
      <c r="N1294" s="8"/>
      <c r="O1294" s="8"/>
      <c r="P1294" s="8"/>
      <c r="Q1294" s="5"/>
      <c r="R1294" s="5"/>
      <c r="S1294" s="5"/>
      <c r="T1294" s="5"/>
      <c r="U1294" s="5"/>
      <c r="V1294" s="5"/>
      <c r="W1294" s="5"/>
      <c r="X1294" s="8"/>
      <c r="Y1294" s="8"/>
      <c r="Z1294" s="8"/>
      <c r="AA1294" s="8"/>
      <c r="AB1294" s="8"/>
      <c r="AC1294" s="5">
        <v>358.65578163851882</v>
      </c>
      <c r="AD1294" s="8"/>
      <c r="AE1294" s="8"/>
      <c r="AF1294" s="8"/>
      <c r="AG1294" s="8"/>
      <c r="AH1294" s="8"/>
      <c r="AI1294" s="8"/>
      <c r="AJ1294" s="5">
        <v>258.60581399347933</v>
      </c>
      <c r="AK1294" s="8">
        <v>2.7438295329760223</v>
      </c>
      <c r="AL1294" s="8"/>
      <c r="AM1294" s="8"/>
      <c r="AN1294" s="8"/>
      <c r="AO1294" s="8"/>
      <c r="AP1294" s="8"/>
      <c r="AQ1294" s="9">
        <f>AK1294/AJ1294</f>
        <v>1.0610084478012574E-2</v>
      </c>
      <c r="AR1294" s="8"/>
      <c r="AS1294" s="8"/>
      <c r="AT1294" s="8"/>
      <c r="AU1294" s="5">
        <v>28.736172627822224</v>
      </c>
      <c r="AV1294" s="5"/>
      <c r="AW1294" s="5"/>
      <c r="AX1294" s="5"/>
      <c r="AY1294" s="5">
        <v>375.33970265043621</v>
      </c>
      <c r="AZ1294" s="5"/>
      <c r="BA1294" s="5"/>
      <c r="BB1294" s="5"/>
      <c r="BC1294" s="5"/>
      <c r="BD1294" s="5"/>
      <c r="BE1294" s="5"/>
      <c r="BF1294" s="5">
        <v>0</v>
      </c>
      <c r="BG1294" s="5">
        <v>0</v>
      </c>
      <c r="BH1294" s="5"/>
      <c r="BI1294" s="8"/>
      <c r="BJ1294" s="5"/>
      <c r="BK1294" s="5">
        <f>AC1294+AJ1294+BH1294</f>
        <v>617.26159563199815</v>
      </c>
      <c r="BL1294" s="5"/>
      <c r="BM1294" s="8">
        <f>BH1294/BK1294</f>
        <v>0</v>
      </c>
      <c r="BN1294" s="8"/>
      <c r="BO1294" s="7"/>
      <c r="BP1294" s="5"/>
      <c r="BQ1294" s="5"/>
      <c r="BR1294" s="5"/>
      <c r="BS1294" s="5"/>
      <c r="BT1294" s="7"/>
      <c r="BU1294" s="7"/>
      <c r="BV1294" s="7"/>
      <c r="BW1294" s="7"/>
      <c r="BX1294" s="8">
        <f>AC1294/BK1294</f>
        <v>0.58104340878570371</v>
      </c>
      <c r="BY1294" s="8">
        <f>AJ1294/BK1294</f>
        <v>0.41895659121429635</v>
      </c>
      <c r="BZ1294" s="8">
        <f>BH1294/BK1294</f>
        <v>0</v>
      </c>
      <c r="CA1294" s="5">
        <v>162.96512103523173</v>
      </c>
      <c r="CB1294" s="5">
        <v>17.623895794359512</v>
      </c>
      <c r="CC1294" s="5">
        <v>145.34122524087223</v>
      </c>
      <c r="CD1294" s="5">
        <v>0</v>
      </c>
      <c r="CE1294" s="5"/>
      <c r="CF1294" s="5"/>
      <c r="CG1294" s="5"/>
      <c r="CH1294" s="5"/>
      <c r="CI1294" s="5">
        <v>0</v>
      </c>
      <c r="CJ1294" s="5"/>
      <c r="CK1294" s="8"/>
      <c r="CL1294" s="5"/>
      <c r="CM1294" s="5"/>
      <c r="CN1294" s="8"/>
      <c r="CO1294" s="5"/>
      <c r="CP1294" s="5"/>
      <c r="CQ1294" s="5"/>
      <c r="CR1294" s="8"/>
      <c r="CS1294" s="8"/>
      <c r="CT1294" s="8"/>
      <c r="CU1294" s="8"/>
      <c r="CV1294" s="8"/>
      <c r="CW1294" s="8"/>
      <c r="CX1294" s="8"/>
      <c r="CY1294" s="8"/>
      <c r="CZ1294" s="8"/>
      <c r="DA1294" s="8"/>
      <c r="DB1294" s="8"/>
      <c r="DC1294" s="8"/>
      <c r="DD1294" s="8"/>
      <c r="DE1294" s="8"/>
      <c r="DF1294" s="8"/>
      <c r="DG1294" s="8"/>
      <c r="DH1294" s="8"/>
      <c r="DI1294" s="8"/>
      <c r="DJ1294" s="8"/>
      <c r="DK1294" s="8"/>
      <c r="DL1294" s="8"/>
      <c r="DM1294" s="8"/>
      <c r="DN1294" s="8"/>
      <c r="DO1294" s="8"/>
      <c r="DP1294" s="8"/>
      <c r="DQ1294" s="8"/>
      <c r="DR1294" s="8"/>
      <c r="DS1294" s="8"/>
      <c r="DT1294" s="8"/>
      <c r="DU1294" s="8"/>
      <c r="DV1294" s="8"/>
      <c r="DW1294" s="8"/>
      <c r="DX1294" s="8"/>
      <c r="DY1294" s="8"/>
      <c r="DZ1294" s="8"/>
      <c r="EA1294" s="8"/>
      <c r="EB1294" s="8"/>
      <c r="EC1294" s="8"/>
      <c r="ED1294" s="8"/>
      <c r="EE1294" s="8"/>
      <c r="EF1294" s="8"/>
      <c r="EG1294" s="8"/>
      <c r="EH1294" s="8"/>
      <c r="EI1294" s="8"/>
      <c r="EJ1294" s="8"/>
      <c r="EK1294" s="8"/>
      <c r="EL1294" s="8"/>
      <c r="EM1294" s="8"/>
      <c r="EN1294" s="8"/>
      <c r="EO1294" s="8"/>
      <c r="EP1294" s="8"/>
      <c r="EQ1294" s="8"/>
      <c r="ER1294" s="8"/>
      <c r="ES1294" s="8"/>
      <c r="ET1294" s="8"/>
      <c r="EU1294" s="8"/>
      <c r="EV1294" s="8"/>
      <c r="EW1294" s="8"/>
      <c r="EX1294" s="8"/>
      <c r="EY1294" s="8"/>
      <c r="EZ1294" s="8"/>
      <c r="FA1294" s="8"/>
      <c r="FB1294" s="8"/>
      <c r="FC1294" s="8"/>
      <c r="FD1294" s="8"/>
      <c r="FE1294" s="8"/>
      <c r="FF1294" s="8"/>
      <c r="FG1294" s="8"/>
      <c r="FH1294" s="8"/>
      <c r="FI1294" s="8"/>
      <c r="FJ1294" s="8"/>
    </row>
    <row r="1295" spans="1:166" x14ac:dyDescent="0.25">
      <c r="A1295" t="s">
        <v>152</v>
      </c>
      <c r="C1295" s="6">
        <v>40636</v>
      </c>
      <c r="D1295" s="5">
        <v>8</v>
      </c>
      <c r="E1295" t="s">
        <v>208</v>
      </c>
      <c r="F1295" t="s">
        <v>14</v>
      </c>
      <c r="G1295">
        <v>106</v>
      </c>
      <c r="H1295" t="s">
        <v>117</v>
      </c>
      <c r="I1295" s="7">
        <v>8</v>
      </c>
      <c r="J1295">
        <v>750</v>
      </c>
      <c r="K1295" s="5">
        <f t="shared" si="20"/>
        <v>166.66666666666666</v>
      </c>
      <c r="L1295" s="5"/>
      <c r="M1295" s="8"/>
      <c r="N1295" s="8"/>
      <c r="O1295" s="8"/>
      <c r="P1295" s="8"/>
      <c r="Q1295" s="5"/>
      <c r="R1295" s="5"/>
      <c r="S1295" s="5"/>
      <c r="T1295" s="5"/>
      <c r="U1295" s="5">
        <v>106</v>
      </c>
      <c r="V1295" s="5"/>
      <c r="W1295" s="5"/>
      <c r="X1295" s="8"/>
      <c r="Y1295" s="8"/>
      <c r="Z1295" s="8"/>
      <c r="AA1295" s="8"/>
      <c r="AB1295" s="8"/>
      <c r="AD1295" s="8"/>
      <c r="AE1295" s="8"/>
      <c r="AF1295" s="8"/>
      <c r="AG1295" s="8"/>
      <c r="AH1295" s="8"/>
      <c r="AI1295" s="8"/>
      <c r="AJ1295" s="5"/>
      <c r="AK1295" s="8"/>
      <c r="AL1295" s="8"/>
      <c r="AM1295" s="8"/>
      <c r="AN1295" s="8"/>
      <c r="AO1295" s="8"/>
      <c r="AP1295" s="8"/>
      <c r="AQ1295" s="9"/>
      <c r="AR1295" s="8"/>
      <c r="AS1295" s="8"/>
      <c r="AT1295" s="8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8"/>
      <c r="BJ1295" s="5"/>
      <c r="BK1295" s="5"/>
      <c r="BL1295" s="5"/>
      <c r="BM1295" s="8"/>
      <c r="BN1295" s="8"/>
      <c r="BO1295" s="7"/>
      <c r="BP1295" s="5"/>
      <c r="BQ1295" s="5"/>
      <c r="BR1295" s="5"/>
      <c r="BS1295" s="5"/>
      <c r="BT1295" s="7"/>
      <c r="BU1295" s="7"/>
      <c r="BV1295" s="7"/>
      <c r="BW1295" s="7"/>
      <c r="BX1295" s="7"/>
      <c r="BY1295" s="7"/>
      <c r="BZ1295" s="7"/>
      <c r="CA1295" s="5"/>
      <c r="CB1295" s="5"/>
      <c r="CC1295" s="5"/>
      <c r="CD1295" s="5"/>
      <c r="CE1295" s="5"/>
      <c r="CF1295" s="5"/>
      <c r="CG1295" s="5"/>
      <c r="CH1295" s="5"/>
      <c r="CI1295" s="5"/>
      <c r="CJ1295" s="5"/>
      <c r="CK1295" s="8"/>
      <c r="CL1295" s="5"/>
      <c r="CM1295" s="5"/>
      <c r="CN1295" s="8"/>
      <c r="CO1295" s="5"/>
      <c r="CP1295" s="5"/>
      <c r="CQ1295" s="5"/>
      <c r="CR1295" s="8"/>
      <c r="CS1295" s="8"/>
      <c r="CT1295" s="8"/>
      <c r="CU1295" s="8"/>
      <c r="CV1295" s="8"/>
      <c r="CW1295" s="8"/>
      <c r="CX1295" s="8"/>
      <c r="CY1295" s="8"/>
      <c r="CZ1295" s="8"/>
      <c r="DA1295" s="8"/>
      <c r="DB1295" s="8"/>
      <c r="DC1295" s="8"/>
      <c r="DD1295" s="8"/>
      <c r="DE1295" s="8"/>
      <c r="DF1295" s="8"/>
      <c r="DG1295" s="8"/>
      <c r="DH1295" s="8"/>
      <c r="DI1295" s="8"/>
      <c r="DJ1295" s="8"/>
      <c r="DK1295" s="8"/>
      <c r="DL1295" s="8"/>
      <c r="DM1295" s="8"/>
      <c r="DN1295" s="8"/>
      <c r="DO1295" s="8"/>
      <c r="DP1295" s="8"/>
      <c r="DQ1295" s="8"/>
      <c r="DR1295" s="8"/>
      <c r="DS1295" s="8"/>
      <c r="DT1295" s="8"/>
      <c r="DU1295" s="8"/>
      <c r="DV1295" s="8"/>
      <c r="DW1295" s="8"/>
      <c r="DX1295" s="8"/>
      <c r="DY1295" s="8"/>
      <c r="DZ1295" s="8"/>
      <c r="EA1295" s="8"/>
      <c r="EB1295" s="8"/>
      <c r="EC1295" s="8"/>
      <c r="ED1295" s="8"/>
      <c r="EE1295" s="8"/>
      <c r="EF1295" s="8"/>
      <c r="EG1295" s="8"/>
      <c r="EH1295" s="8"/>
      <c r="EI1295" s="8"/>
      <c r="EJ1295" s="8"/>
      <c r="EK1295" s="8"/>
      <c r="EL1295" s="8"/>
      <c r="EM1295" s="8"/>
      <c r="EN1295" s="8"/>
      <c r="EO1295" s="8"/>
      <c r="EP1295" s="8"/>
      <c r="EQ1295" s="8"/>
      <c r="ER1295" s="8"/>
      <c r="ES1295" s="8"/>
      <c r="ET1295" s="8"/>
      <c r="EU1295" s="8"/>
      <c r="EV1295" s="8"/>
      <c r="EW1295" s="8"/>
      <c r="EX1295" s="8"/>
      <c r="EY1295" s="8"/>
      <c r="EZ1295" s="8"/>
      <c r="FA1295" s="8"/>
      <c r="FB1295" s="8"/>
      <c r="FC1295" s="8"/>
      <c r="FD1295" s="8"/>
      <c r="FE1295" s="8"/>
      <c r="FF1295" s="8"/>
      <c r="FG1295" s="8"/>
      <c r="FH1295" s="8"/>
      <c r="FI1295" s="8"/>
      <c r="FJ1295" s="8"/>
    </row>
    <row r="1296" spans="1:166" x14ac:dyDescent="0.25">
      <c r="A1296" t="s">
        <v>152</v>
      </c>
      <c r="C1296" s="6">
        <v>40639</v>
      </c>
      <c r="D1296" s="5"/>
      <c r="E1296" s="6"/>
      <c r="G1296">
        <v>109</v>
      </c>
      <c r="H1296" t="s">
        <v>117</v>
      </c>
      <c r="I1296" s="7">
        <v>8</v>
      </c>
      <c r="J1296">
        <v>750</v>
      </c>
      <c r="K1296" s="5">
        <f t="shared" si="20"/>
        <v>166.66666666666666</v>
      </c>
      <c r="L1296" s="5"/>
      <c r="M1296" s="8"/>
      <c r="N1296" s="8"/>
      <c r="O1296" s="8"/>
      <c r="P1296" s="8"/>
      <c r="Q1296" s="5"/>
      <c r="R1296" s="5"/>
      <c r="S1296" s="5"/>
      <c r="T1296" s="5"/>
      <c r="U1296" s="5"/>
      <c r="V1296" s="5"/>
      <c r="W1296" s="5"/>
      <c r="X1296" s="8"/>
      <c r="Y1296" s="8"/>
      <c r="Z1296" s="8"/>
      <c r="AA1296" s="8"/>
      <c r="AB1296" s="8"/>
      <c r="AC1296" s="5">
        <v>341.45921660566466</v>
      </c>
      <c r="AD1296" s="8"/>
      <c r="AE1296" s="8"/>
      <c r="AF1296" s="8"/>
      <c r="AG1296" s="8"/>
      <c r="AH1296" s="8"/>
      <c r="AI1296" s="8"/>
      <c r="AJ1296" s="5">
        <v>147.21950232205464</v>
      </c>
      <c r="AK1296" s="8">
        <v>1.9333414603829515</v>
      </c>
      <c r="AL1296" s="8"/>
      <c r="AM1296" s="8"/>
      <c r="AN1296" s="8"/>
      <c r="AO1296" s="8"/>
      <c r="AP1296" s="8"/>
      <c r="AQ1296" s="9">
        <f>AK1296/AJ1296</f>
        <v>1.3132373292185228E-2</v>
      </c>
      <c r="AR1296" s="8"/>
      <c r="AS1296" s="8"/>
      <c r="AT1296" s="8"/>
      <c r="AU1296" s="5">
        <v>0</v>
      </c>
      <c r="AV1296" s="5"/>
      <c r="AW1296" s="5"/>
      <c r="AX1296" s="5"/>
      <c r="AY1296" s="5">
        <v>625.23796823502676</v>
      </c>
      <c r="AZ1296" s="5"/>
      <c r="BA1296" s="5"/>
      <c r="BB1296" s="5"/>
      <c r="BC1296" s="5"/>
      <c r="BD1296" s="5"/>
      <c r="BE1296" s="5"/>
      <c r="BF1296" s="5">
        <v>9.4066737224852055</v>
      </c>
      <c r="BG1296" s="5">
        <v>33.795315218080802</v>
      </c>
      <c r="BH1296" s="5"/>
      <c r="BI1296" s="8"/>
      <c r="BJ1296" s="5"/>
      <c r="BK1296" s="5">
        <f>AC1296+AJ1296+BH1296</f>
        <v>488.67871892771927</v>
      </c>
      <c r="BL1296" s="5"/>
      <c r="BM1296" s="8">
        <f>BH1296/BK1296</f>
        <v>0</v>
      </c>
      <c r="BN1296" s="8"/>
      <c r="BO1296" s="7"/>
      <c r="BP1296" s="5"/>
      <c r="BQ1296" s="5"/>
      <c r="BR1296" s="5"/>
      <c r="BS1296" s="5"/>
      <c r="BT1296" s="7"/>
      <c r="BU1296" s="7"/>
      <c r="BV1296" s="7"/>
      <c r="BW1296" s="7"/>
      <c r="BX1296" s="8">
        <f>AC1296/BK1296</f>
        <v>0.69873969006653236</v>
      </c>
      <c r="BY1296" s="8">
        <f>AJ1296/BK1296</f>
        <v>0.30126030993346764</v>
      </c>
      <c r="BZ1296" s="8">
        <f>BH1296/BK1296</f>
        <v>0</v>
      </c>
      <c r="CA1296" s="5">
        <v>144.39567831947335</v>
      </c>
      <c r="CB1296" s="5">
        <v>0</v>
      </c>
      <c r="CC1296" s="5">
        <v>135.72307182868533</v>
      </c>
      <c r="CD1296" s="5">
        <v>5.9123953715941671</v>
      </c>
      <c r="CE1296" s="5"/>
      <c r="CF1296" s="5"/>
      <c r="CG1296" s="5"/>
      <c r="CH1296" s="5"/>
      <c r="CI1296" s="5">
        <v>2.7602111191938681</v>
      </c>
      <c r="CJ1296" s="5"/>
      <c r="CK1296" s="8"/>
      <c r="CL1296" s="5"/>
      <c r="CM1296" s="5"/>
      <c r="CN1296" s="8"/>
      <c r="CO1296" s="5"/>
      <c r="CP1296" s="5"/>
      <c r="CQ1296" s="5"/>
      <c r="CR1296" s="8"/>
      <c r="CS1296" s="8"/>
      <c r="CT1296" s="8"/>
      <c r="CU1296" s="8"/>
      <c r="CV1296" s="8"/>
      <c r="CW1296" s="8"/>
      <c r="CX1296" s="8"/>
      <c r="CY1296" s="8"/>
      <c r="CZ1296" s="8"/>
      <c r="DA1296" s="8"/>
      <c r="DB1296" s="8"/>
      <c r="DC1296" s="8"/>
      <c r="DD1296" s="8"/>
      <c r="DE1296" s="8"/>
      <c r="DF1296" s="8"/>
      <c r="DG1296" s="8"/>
      <c r="DH1296" s="8"/>
      <c r="DI1296" s="8"/>
      <c r="DJ1296" s="8"/>
      <c r="DK1296" s="8"/>
      <c r="DL1296" s="8"/>
      <c r="DM1296" s="8"/>
      <c r="DN1296" s="8"/>
      <c r="DO1296" s="8"/>
      <c r="DP1296" s="8"/>
      <c r="DQ1296" s="8"/>
      <c r="DR1296" s="8"/>
      <c r="DS1296" s="8"/>
      <c r="DT1296" s="8"/>
      <c r="DU1296" s="8"/>
      <c r="DV1296" s="8"/>
      <c r="DW1296" s="8"/>
      <c r="DX1296" s="8"/>
      <c r="DY1296" s="8"/>
      <c r="DZ1296" s="8"/>
      <c r="EA1296" s="8"/>
      <c r="EB1296" s="8"/>
      <c r="EC1296" s="8"/>
      <c r="ED1296" s="8"/>
      <c r="EE1296" s="8"/>
      <c r="EF1296" s="8"/>
      <c r="EG1296" s="8"/>
      <c r="EH1296" s="8"/>
      <c r="EI1296" s="8"/>
      <c r="EJ1296" s="8"/>
      <c r="EK1296" s="8"/>
      <c r="EL1296" s="8"/>
      <c r="EM1296" s="8"/>
      <c r="EN1296" s="8"/>
      <c r="EO1296" s="8"/>
      <c r="EP1296" s="8"/>
      <c r="EQ1296" s="8"/>
      <c r="ER1296" s="8"/>
      <c r="ES1296" s="8"/>
      <c r="ET1296" s="8"/>
      <c r="EU1296" s="8"/>
      <c r="EV1296" s="8"/>
      <c r="EW1296" s="8"/>
      <c r="EX1296" s="8"/>
      <c r="EY1296" s="8"/>
      <c r="EZ1296" s="8"/>
      <c r="FA1296" s="8"/>
      <c r="FB1296" s="8"/>
      <c r="FC1296" s="8"/>
      <c r="FD1296" s="8"/>
      <c r="FE1296" s="8"/>
      <c r="FF1296" s="8"/>
      <c r="FG1296" s="8"/>
      <c r="FH1296" s="8"/>
      <c r="FI1296" s="8"/>
      <c r="FJ1296" s="8"/>
    </row>
    <row r="1297" spans="1:166" x14ac:dyDescent="0.25">
      <c r="A1297" t="s">
        <v>152</v>
      </c>
      <c r="C1297" s="6">
        <v>40641</v>
      </c>
      <c r="D1297" s="5"/>
      <c r="E1297" s="6"/>
      <c r="G1297">
        <v>111</v>
      </c>
      <c r="H1297" t="s">
        <v>117</v>
      </c>
      <c r="I1297" s="7">
        <v>8</v>
      </c>
      <c r="J1297">
        <v>750</v>
      </c>
      <c r="K1297" s="5">
        <f t="shared" si="20"/>
        <v>166.66666666666666</v>
      </c>
      <c r="L1297" s="5"/>
      <c r="M1297" s="8"/>
      <c r="N1297" s="7">
        <v>24.65</v>
      </c>
      <c r="O1297" s="7"/>
      <c r="P1297" s="7"/>
      <c r="Q1297" s="5"/>
      <c r="R1297" s="5"/>
      <c r="S1297" s="5"/>
      <c r="T1297" s="5"/>
      <c r="U1297" s="5"/>
      <c r="V1297" s="5"/>
      <c r="W1297" s="5"/>
      <c r="X1297" s="8"/>
      <c r="Y1297" s="8"/>
      <c r="Z1297" s="8"/>
      <c r="AA1297" s="8"/>
      <c r="AB1297" s="8"/>
      <c r="AD1297" s="8"/>
      <c r="AE1297" s="8"/>
      <c r="AF1297" s="8"/>
      <c r="AG1297" s="8"/>
      <c r="AH1297" s="8"/>
      <c r="AI1297" s="8"/>
      <c r="AJ1297" s="5"/>
      <c r="AK1297" s="8"/>
      <c r="AL1297" s="8"/>
      <c r="AM1297" s="8"/>
      <c r="AN1297" s="8"/>
      <c r="AO1297" s="8"/>
      <c r="AP1297" s="8"/>
      <c r="AQ1297" s="9"/>
      <c r="AR1297" s="8"/>
      <c r="AS1297" s="8"/>
      <c r="AT1297" s="8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8"/>
      <c r="BJ1297" s="5"/>
      <c r="BK1297" s="5"/>
      <c r="BL1297" s="5"/>
      <c r="BM1297" s="8"/>
      <c r="BN1297" s="8"/>
      <c r="BO1297" s="7"/>
      <c r="BP1297" s="5"/>
      <c r="BQ1297" s="5"/>
      <c r="BR1297" s="5"/>
      <c r="BS1297" s="5"/>
      <c r="BT1297" s="7"/>
      <c r="BU1297" s="7"/>
      <c r="BV1297" s="7"/>
      <c r="BW1297" s="7"/>
      <c r="BX1297" s="7"/>
      <c r="BY1297" s="7"/>
      <c r="BZ1297" s="7"/>
      <c r="CA1297" s="5"/>
      <c r="CB1297" s="5"/>
      <c r="CC1297" s="5"/>
      <c r="CD1297" s="5"/>
      <c r="CE1297" s="5"/>
      <c r="CF1297" s="5"/>
      <c r="CG1297" s="5"/>
      <c r="CH1297" s="5"/>
      <c r="CI1297" s="5"/>
      <c r="CJ1297" s="5"/>
      <c r="CK1297" s="8"/>
      <c r="CL1297" s="5"/>
      <c r="CM1297" s="5"/>
      <c r="CN1297" s="8"/>
      <c r="CO1297" s="5"/>
      <c r="CP1297" s="5"/>
      <c r="CQ1297" s="5"/>
      <c r="CR1297" s="8"/>
      <c r="CS1297" s="8"/>
      <c r="CT1297" s="8"/>
      <c r="CU1297" s="8"/>
      <c r="CV1297" s="8"/>
      <c r="CW1297" s="8"/>
      <c r="CX1297" s="8"/>
      <c r="CY1297" s="8"/>
      <c r="CZ1297" s="8"/>
      <c r="DA1297" s="8"/>
      <c r="DB1297" s="8"/>
      <c r="DC1297" s="8"/>
      <c r="DD1297" s="8"/>
      <c r="DE1297" s="8"/>
      <c r="DF1297" s="8"/>
      <c r="DG1297" s="8"/>
      <c r="DH1297" s="8"/>
      <c r="DI1297" s="8"/>
      <c r="DJ1297" s="8"/>
      <c r="DK1297" s="8"/>
      <c r="DL1297" s="8"/>
      <c r="DM1297" s="8"/>
      <c r="DN1297" s="8"/>
      <c r="DO1297" s="8"/>
      <c r="DP1297" s="8"/>
      <c r="DQ1297" s="8"/>
      <c r="DR1297" s="8"/>
      <c r="DS1297" s="8"/>
      <c r="DT1297" s="8"/>
      <c r="DU1297" s="8"/>
      <c r="DV1297" s="8"/>
      <c r="DW1297" s="8"/>
      <c r="DX1297" s="8"/>
      <c r="DY1297" s="8"/>
      <c r="DZ1297" s="8"/>
      <c r="EA1297" s="8"/>
      <c r="EB1297" s="8"/>
      <c r="EC1297" s="8"/>
      <c r="ED1297" s="8"/>
      <c r="EE1297" s="8"/>
      <c r="EF1297" s="8"/>
      <c r="EG1297" s="8"/>
      <c r="EH1297" s="8"/>
      <c r="EI1297" s="8"/>
      <c r="EJ1297" s="8"/>
      <c r="EK1297" s="8"/>
      <c r="EL1297" s="8"/>
      <c r="EM1297" s="8"/>
      <c r="EN1297" s="8"/>
      <c r="EO1297" s="8"/>
      <c r="EP1297" s="8"/>
      <c r="EQ1297" s="8"/>
      <c r="ER1297" s="8"/>
      <c r="ES1297" s="8"/>
      <c r="ET1297" s="8"/>
      <c r="EU1297" s="8"/>
      <c r="EV1297" s="8"/>
      <c r="EW1297" s="8"/>
      <c r="EX1297" s="8"/>
      <c r="EY1297" s="8"/>
      <c r="EZ1297" s="8"/>
      <c r="FA1297" s="8"/>
      <c r="FB1297" s="8"/>
      <c r="FC1297" s="8"/>
      <c r="FD1297" s="8"/>
      <c r="FE1297" s="8"/>
      <c r="FF1297" s="8"/>
      <c r="FG1297" s="8"/>
      <c r="FH1297" s="8"/>
      <c r="FI1297" s="8"/>
      <c r="FJ1297" s="8"/>
    </row>
    <row r="1298" spans="1:166" x14ac:dyDescent="0.25">
      <c r="A1298" t="s">
        <v>152</v>
      </c>
      <c r="C1298" s="6">
        <v>40644</v>
      </c>
      <c r="D1298" s="5"/>
      <c r="E1298" s="6"/>
      <c r="G1298">
        <v>114</v>
      </c>
      <c r="H1298" t="s">
        <v>117</v>
      </c>
      <c r="I1298" s="7">
        <v>8</v>
      </c>
      <c r="J1298">
        <v>750</v>
      </c>
      <c r="K1298" s="5">
        <f t="shared" si="20"/>
        <v>166.66666666666666</v>
      </c>
      <c r="L1298" s="5"/>
      <c r="M1298" s="8"/>
      <c r="N1298" s="8"/>
      <c r="O1298" s="8"/>
      <c r="P1298" s="8"/>
      <c r="Q1298" s="5"/>
      <c r="R1298" s="5"/>
      <c r="S1298" s="5"/>
      <c r="T1298" s="5"/>
      <c r="U1298" s="5"/>
      <c r="V1298" s="5"/>
      <c r="W1298" s="5"/>
      <c r="X1298" s="8"/>
      <c r="Y1298" s="8"/>
      <c r="Z1298" s="8"/>
      <c r="AA1298" s="8"/>
      <c r="AB1298" s="8"/>
      <c r="AC1298" s="5"/>
      <c r="AD1298" s="8"/>
      <c r="AE1298" s="8"/>
      <c r="AF1298" s="8"/>
      <c r="AG1298" s="8"/>
      <c r="AH1298" s="8"/>
      <c r="AI1298" s="8"/>
      <c r="AJ1298" s="5"/>
      <c r="AK1298" s="8"/>
      <c r="AL1298" s="8"/>
      <c r="AM1298" s="8"/>
      <c r="AN1298" s="8"/>
      <c r="AO1298" s="8"/>
      <c r="AP1298" s="8"/>
      <c r="AQ1298" s="9"/>
      <c r="AR1298" s="8"/>
      <c r="AS1298" s="8"/>
      <c r="AT1298" s="8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8"/>
      <c r="BJ1298" s="5"/>
      <c r="BK1298" s="5"/>
      <c r="BL1298" s="5"/>
      <c r="BM1298" s="8"/>
      <c r="BN1298" s="8"/>
      <c r="BO1298" s="7"/>
      <c r="BP1298" s="5"/>
      <c r="BQ1298" s="5"/>
      <c r="BR1298" s="5"/>
      <c r="BS1298" s="5"/>
      <c r="BT1298" s="7"/>
      <c r="BU1298" s="7"/>
      <c r="BV1298" s="7"/>
      <c r="BW1298" s="7"/>
      <c r="BX1298" s="7"/>
      <c r="BY1298" s="7"/>
      <c r="BZ1298" s="7"/>
      <c r="CA1298" s="5"/>
      <c r="CB1298" s="5"/>
      <c r="CC1298" s="5"/>
      <c r="CD1298" s="5"/>
      <c r="CE1298" s="5"/>
      <c r="CF1298" s="5"/>
      <c r="CG1298" s="5"/>
      <c r="CH1298" s="5"/>
      <c r="CI1298" s="5"/>
      <c r="CJ1298" s="5">
        <v>9.1525423728813564</v>
      </c>
      <c r="CK1298" s="8">
        <v>5.0296296296296292</v>
      </c>
      <c r="CL1298" s="5"/>
      <c r="CM1298" s="5"/>
      <c r="CN1298" s="8"/>
      <c r="CO1298" s="5"/>
      <c r="CP1298" s="5"/>
      <c r="CQ1298" s="5"/>
      <c r="CR1298" s="8"/>
      <c r="CS1298" s="8"/>
      <c r="CT1298" s="8"/>
      <c r="CU1298" s="8"/>
      <c r="CV1298" s="8"/>
      <c r="CW1298" s="8"/>
      <c r="CX1298" s="8"/>
      <c r="CY1298" s="8"/>
      <c r="CZ1298" s="8"/>
      <c r="DA1298" s="8"/>
      <c r="DB1298" s="8"/>
      <c r="DC1298" s="8"/>
      <c r="DD1298" s="8"/>
      <c r="DE1298" s="8"/>
      <c r="DF1298" s="8"/>
      <c r="DG1298" s="8"/>
      <c r="DH1298" s="8"/>
      <c r="DI1298" s="8"/>
      <c r="DJ1298" s="8"/>
      <c r="DK1298" s="8"/>
      <c r="DL1298" s="8"/>
      <c r="DM1298" s="8"/>
      <c r="DN1298" s="8"/>
      <c r="DO1298" s="8"/>
      <c r="DP1298" s="8"/>
      <c r="DQ1298" s="8"/>
      <c r="DR1298" s="8"/>
      <c r="DS1298" s="8"/>
      <c r="DT1298" s="8"/>
      <c r="DU1298" s="8"/>
      <c r="DV1298" s="8"/>
      <c r="DW1298" s="8"/>
      <c r="DX1298" s="8"/>
      <c r="DY1298" s="8"/>
      <c r="DZ1298" s="8"/>
      <c r="EA1298" s="8"/>
      <c r="EB1298" s="8"/>
      <c r="EC1298" s="8"/>
      <c r="ED1298" s="8"/>
      <c r="EE1298" s="8"/>
      <c r="EF1298" s="8"/>
      <c r="EG1298" s="8"/>
      <c r="EH1298" s="8"/>
      <c r="EI1298" s="8"/>
      <c r="EJ1298" s="8"/>
      <c r="EK1298" s="8"/>
      <c r="EL1298" s="8"/>
      <c r="EM1298" s="8"/>
      <c r="EN1298" s="8"/>
      <c r="EO1298" s="8"/>
      <c r="EP1298" s="8"/>
      <c r="EQ1298" s="8"/>
      <c r="ER1298" s="8"/>
      <c r="ES1298" s="8"/>
      <c r="ET1298" s="8"/>
      <c r="EU1298" s="8"/>
      <c r="EV1298" s="8"/>
      <c r="EW1298" s="8"/>
      <c r="EX1298" s="8"/>
      <c r="EY1298" s="8"/>
      <c r="EZ1298" s="8"/>
      <c r="FA1298" s="8"/>
      <c r="FB1298" s="8"/>
      <c r="FC1298" s="8"/>
      <c r="FD1298" s="8"/>
      <c r="FE1298" s="8"/>
      <c r="FF1298" s="8"/>
      <c r="FG1298" s="8"/>
      <c r="FH1298" s="8"/>
      <c r="FI1298" s="8"/>
      <c r="FJ1298" s="8"/>
    </row>
    <row r="1299" spans="1:166" x14ac:dyDescent="0.25">
      <c r="A1299" t="s">
        <v>152</v>
      </c>
      <c r="C1299" s="6">
        <v>40647</v>
      </c>
      <c r="D1299" s="5"/>
      <c r="E1299" s="6"/>
      <c r="G1299">
        <v>117</v>
      </c>
      <c r="H1299" t="s">
        <v>117</v>
      </c>
      <c r="I1299" s="7">
        <v>8</v>
      </c>
      <c r="J1299">
        <v>750</v>
      </c>
      <c r="K1299" s="5">
        <f t="shared" si="20"/>
        <v>166.66666666666666</v>
      </c>
      <c r="L1299" s="5"/>
      <c r="M1299" s="8"/>
      <c r="N1299" s="8"/>
      <c r="O1299" s="8"/>
      <c r="P1299" s="8"/>
      <c r="Q1299" s="5"/>
      <c r="R1299" s="5"/>
      <c r="S1299" s="5"/>
      <c r="T1299" s="5"/>
      <c r="U1299" s="5"/>
      <c r="V1299" s="5"/>
      <c r="W1299" s="5"/>
      <c r="X1299" s="8"/>
      <c r="Y1299" s="8"/>
      <c r="Z1299" s="8"/>
      <c r="AA1299" s="8"/>
      <c r="AB1299" s="8"/>
      <c r="AC1299" s="5"/>
      <c r="AD1299" s="8"/>
      <c r="AE1299" s="8"/>
      <c r="AF1299" s="8"/>
      <c r="AG1299" s="8"/>
      <c r="AH1299" s="8"/>
      <c r="AI1299" s="8"/>
      <c r="AJ1299" s="5"/>
      <c r="AK1299" s="8"/>
      <c r="AL1299" s="8"/>
      <c r="AM1299" s="8"/>
      <c r="AN1299" s="8"/>
      <c r="AO1299" s="8"/>
      <c r="AP1299" s="8"/>
      <c r="AQ1299" s="9"/>
      <c r="AR1299" s="8"/>
      <c r="AS1299" s="8"/>
      <c r="AT1299" s="8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8"/>
      <c r="BJ1299" s="5"/>
      <c r="BK1299" s="5"/>
      <c r="BL1299" s="5"/>
      <c r="BM1299" s="8"/>
      <c r="BN1299" s="8"/>
      <c r="BO1299" s="7"/>
      <c r="BP1299" s="5"/>
      <c r="BQ1299" s="5"/>
      <c r="BR1299" s="5"/>
      <c r="BS1299" s="5"/>
      <c r="BT1299" s="7"/>
      <c r="BU1299" s="7"/>
      <c r="BV1299" s="7"/>
      <c r="BW1299" s="7"/>
      <c r="BX1299" s="7"/>
      <c r="BY1299" s="7"/>
      <c r="BZ1299" s="7"/>
      <c r="CA1299" s="5"/>
      <c r="CB1299" s="5"/>
      <c r="CC1299" s="5"/>
      <c r="CD1299" s="5"/>
      <c r="CE1299" s="5"/>
      <c r="CF1299" s="5"/>
      <c r="CG1299" s="5"/>
      <c r="CH1299" s="5"/>
      <c r="CI1299" s="5"/>
      <c r="CJ1299" s="5">
        <v>16.158192090395481</v>
      </c>
      <c r="CK1299" s="8">
        <v>4.830645161290323</v>
      </c>
      <c r="CL1299" s="5"/>
      <c r="CM1299" s="5"/>
      <c r="CN1299" s="8"/>
      <c r="CO1299" s="5"/>
      <c r="CP1299" s="5"/>
      <c r="CQ1299" s="5"/>
      <c r="CR1299" s="8"/>
      <c r="CS1299" s="8"/>
      <c r="CT1299" s="8"/>
      <c r="CU1299" s="8"/>
      <c r="CV1299" s="8"/>
      <c r="CW1299" s="8"/>
      <c r="CX1299" s="8"/>
      <c r="CY1299" s="8"/>
      <c r="CZ1299" s="8"/>
      <c r="DA1299" s="8"/>
      <c r="DB1299" s="8"/>
      <c r="DC1299" s="8"/>
      <c r="DD1299" s="8"/>
      <c r="DE1299" s="8"/>
      <c r="DF1299" s="8"/>
      <c r="DG1299" s="8"/>
      <c r="DH1299" s="8"/>
      <c r="DI1299" s="8"/>
      <c r="DJ1299" s="8"/>
      <c r="DK1299" s="8"/>
      <c r="DL1299" s="8"/>
      <c r="DM1299" s="8"/>
      <c r="DN1299" s="8"/>
      <c r="DO1299" s="8"/>
      <c r="DP1299" s="8"/>
      <c r="DQ1299" s="8"/>
      <c r="DR1299" s="8"/>
      <c r="DS1299" s="8"/>
      <c r="DT1299" s="8"/>
      <c r="DU1299" s="8"/>
      <c r="DV1299" s="8"/>
      <c r="DW1299" s="8"/>
      <c r="DX1299" s="8"/>
      <c r="DY1299" s="8"/>
      <c r="DZ1299" s="8"/>
      <c r="EA1299" s="8"/>
      <c r="EB1299" s="8"/>
      <c r="EC1299" s="8"/>
      <c r="ED1299" s="8"/>
      <c r="EE1299" s="8"/>
      <c r="EF1299" s="8"/>
      <c r="EG1299" s="8"/>
      <c r="EH1299" s="8"/>
      <c r="EI1299" s="8"/>
      <c r="EJ1299" s="8"/>
      <c r="EK1299" s="8"/>
      <c r="EL1299" s="8"/>
      <c r="EM1299" s="8"/>
      <c r="EN1299" s="8"/>
      <c r="EO1299" s="8"/>
      <c r="EP1299" s="8"/>
      <c r="EQ1299" s="8"/>
      <c r="ER1299" s="8"/>
      <c r="ES1299" s="8"/>
      <c r="ET1299" s="8"/>
      <c r="EU1299" s="8"/>
      <c r="EV1299" s="8"/>
      <c r="EW1299" s="8"/>
      <c r="EX1299" s="8"/>
      <c r="EY1299" s="8"/>
      <c r="EZ1299" s="8"/>
      <c r="FA1299" s="8"/>
      <c r="FB1299" s="8"/>
      <c r="FC1299" s="8"/>
      <c r="FD1299" s="8"/>
      <c r="FE1299" s="8"/>
      <c r="FF1299" s="8"/>
      <c r="FG1299" s="8"/>
      <c r="FH1299" s="8"/>
      <c r="FI1299" s="8"/>
      <c r="FJ1299" s="8"/>
    </row>
    <row r="1300" spans="1:166" x14ac:dyDescent="0.25">
      <c r="A1300" t="s">
        <v>152</v>
      </c>
      <c r="C1300" s="6">
        <v>40650</v>
      </c>
      <c r="D1300" s="5"/>
      <c r="E1300" s="6"/>
      <c r="G1300">
        <v>120</v>
      </c>
      <c r="H1300" t="s">
        <v>117</v>
      </c>
      <c r="I1300" s="7">
        <v>8</v>
      </c>
      <c r="J1300">
        <v>750</v>
      </c>
      <c r="K1300" s="5">
        <f t="shared" si="20"/>
        <v>166.66666666666666</v>
      </c>
      <c r="L1300" s="5"/>
      <c r="M1300" s="8"/>
      <c r="N1300" s="7">
        <v>25.7</v>
      </c>
      <c r="O1300" s="7"/>
      <c r="P1300" s="7"/>
      <c r="Q1300" s="5"/>
      <c r="R1300" s="5"/>
      <c r="S1300" s="5"/>
      <c r="T1300" s="5"/>
      <c r="U1300" s="5"/>
      <c r="V1300" s="5"/>
      <c r="W1300" s="5"/>
      <c r="X1300" s="8"/>
      <c r="Y1300" s="8"/>
      <c r="Z1300" s="8"/>
      <c r="AA1300" s="8"/>
      <c r="AB1300" s="8"/>
      <c r="AC1300" s="5"/>
      <c r="AD1300" s="8"/>
      <c r="AE1300" s="8"/>
      <c r="AF1300" s="8"/>
      <c r="AG1300" s="8"/>
      <c r="AH1300" s="8"/>
      <c r="AI1300" s="8"/>
      <c r="AJ1300" s="5"/>
      <c r="AK1300" s="8"/>
      <c r="AL1300" s="8"/>
      <c r="AM1300" s="8"/>
      <c r="AN1300" s="8"/>
      <c r="AO1300" s="8"/>
      <c r="AP1300" s="8"/>
      <c r="AQ1300" s="9"/>
      <c r="AR1300" s="8"/>
      <c r="AS1300" s="8"/>
      <c r="AT1300" s="8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8"/>
      <c r="BJ1300" s="5"/>
      <c r="BK1300" s="5"/>
      <c r="BL1300" s="5"/>
      <c r="BM1300" s="8"/>
      <c r="BN1300" s="8"/>
      <c r="BO1300" s="7"/>
      <c r="BP1300" s="5"/>
      <c r="BQ1300" s="5"/>
      <c r="BR1300" s="5"/>
      <c r="BS1300" s="5"/>
      <c r="BT1300" s="7"/>
      <c r="BU1300" s="7"/>
      <c r="BV1300" s="7"/>
      <c r="BW1300" s="7"/>
      <c r="BX1300" s="7"/>
      <c r="BY1300" s="7"/>
      <c r="BZ1300" s="7"/>
      <c r="CA1300" s="5"/>
      <c r="CB1300" s="5"/>
      <c r="CC1300" s="5"/>
      <c r="CD1300" s="5"/>
      <c r="CE1300" s="5"/>
      <c r="CF1300" s="5"/>
      <c r="CG1300" s="5"/>
      <c r="CH1300" s="5"/>
      <c r="CI1300" s="5"/>
      <c r="CJ1300" s="5"/>
      <c r="CK1300" s="8"/>
      <c r="CL1300" s="5"/>
      <c r="CM1300" s="5"/>
      <c r="CN1300" s="8"/>
      <c r="CO1300" s="5"/>
      <c r="CP1300" s="5"/>
      <c r="CQ1300" s="5"/>
      <c r="CR1300" s="8"/>
      <c r="CS1300" s="8"/>
      <c r="CT1300" s="8"/>
      <c r="CU1300" s="8"/>
      <c r="CV1300" s="8"/>
      <c r="CW1300" s="8"/>
      <c r="CX1300" s="8"/>
      <c r="CY1300" s="8"/>
      <c r="CZ1300" s="8"/>
      <c r="DA1300" s="8"/>
      <c r="DB1300" s="8"/>
      <c r="DC1300" s="8"/>
      <c r="DD1300" s="8"/>
      <c r="DE1300" s="8"/>
      <c r="DF1300" s="8"/>
      <c r="DG1300" s="8"/>
      <c r="DH1300" s="8"/>
      <c r="DI1300" s="8"/>
      <c r="DJ1300" s="8"/>
      <c r="DK1300" s="8"/>
      <c r="DL1300" s="8"/>
      <c r="DM1300" s="8"/>
      <c r="DN1300" s="8"/>
      <c r="DO1300" s="8"/>
      <c r="DP1300" s="8"/>
      <c r="DQ1300" s="8"/>
      <c r="DR1300" s="8"/>
      <c r="DS1300" s="8"/>
      <c r="DT1300" s="8"/>
      <c r="DU1300" s="8"/>
      <c r="DV1300" s="8"/>
      <c r="DW1300" s="8"/>
      <c r="DX1300" s="8"/>
      <c r="DY1300" s="8"/>
      <c r="DZ1300" s="8"/>
      <c r="EA1300" s="8"/>
      <c r="EB1300" s="8"/>
      <c r="EC1300" s="8"/>
      <c r="ED1300" s="8"/>
      <c r="EE1300" s="8"/>
      <c r="EF1300" s="8"/>
      <c r="EG1300" s="8"/>
      <c r="EH1300" s="8"/>
      <c r="EI1300" s="8"/>
      <c r="EJ1300" s="8"/>
      <c r="EK1300" s="8"/>
      <c r="EL1300" s="8"/>
      <c r="EM1300" s="8"/>
      <c r="EN1300" s="8"/>
      <c r="EO1300" s="8"/>
      <c r="EP1300" s="8"/>
      <c r="EQ1300" s="8"/>
      <c r="ER1300" s="8"/>
      <c r="ES1300" s="8"/>
      <c r="ET1300" s="8"/>
      <c r="EU1300" s="8"/>
      <c r="EV1300" s="8"/>
      <c r="EW1300" s="8"/>
      <c r="EX1300" s="8"/>
      <c r="EY1300" s="8"/>
      <c r="EZ1300" s="8"/>
      <c r="FA1300" s="8"/>
      <c r="FB1300" s="8"/>
      <c r="FC1300" s="8"/>
      <c r="FD1300" s="8"/>
      <c r="FE1300" s="8"/>
      <c r="FF1300" s="8"/>
      <c r="FG1300" s="8"/>
      <c r="FH1300" s="8"/>
      <c r="FI1300" s="8"/>
      <c r="FJ1300" s="8"/>
    </row>
    <row r="1301" spans="1:166" x14ac:dyDescent="0.25">
      <c r="A1301" t="s">
        <v>152</v>
      </c>
      <c r="C1301" s="6">
        <v>40653</v>
      </c>
      <c r="D1301" s="5"/>
      <c r="E1301" s="6"/>
      <c r="G1301">
        <v>123</v>
      </c>
      <c r="H1301" t="s">
        <v>117</v>
      </c>
      <c r="I1301" s="7">
        <v>8</v>
      </c>
      <c r="J1301">
        <v>750</v>
      </c>
      <c r="K1301" s="5">
        <f t="shared" si="20"/>
        <v>166.66666666666666</v>
      </c>
      <c r="L1301" s="5"/>
      <c r="M1301" s="8"/>
      <c r="N1301" s="8"/>
      <c r="O1301" s="8"/>
      <c r="P1301" s="8"/>
      <c r="Q1301" s="5"/>
      <c r="R1301" s="5"/>
      <c r="S1301" s="5"/>
      <c r="T1301" s="5"/>
      <c r="U1301" s="5"/>
      <c r="V1301" s="5"/>
      <c r="W1301" s="5"/>
      <c r="X1301" s="8"/>
      <c r="Y1301" s="8"/>
      <c r="Z1301" s="8"/>
      <c r="AA1301" s="8"/>
      <c r="AB1301" s="8"/>
      <c r="AC1301" s="5"/>
      <c r="AD1301" s="8"/>
      <c r="AE1301" s="8"/>
      <c r="AF1301" s="8"/>
      <c r="AG1301" s="8"/>
      <c r="AH1301" s="8"/>
      <c r="AI1301" s="8"/>
      <c r="AJ1301" s="5"/>
      <c r="AK1301" s="8"/>
      <c r="AL1301" s="8"/>
      <c r="AM1301" s="8"/>
      <c r="AN1301" s="8"/>
      <c r="AO1301" s="8"/>
      <c r="AP1301" s="8"/>
      <c r="AQ1301" s="9"/>
      <c r="AR1301" s="8"/>
      <c r="AS1301" s="8"/>
      <c r="AT1301" s="8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8"/>
      <c r="BJ1301" s="5"/>
      <c r="BK1301" s="5"/>
      <c r="BL1301" s="5"/>
      <c r="BM1301" s="8"/>
      <c r="BN1301" s="8"/>
      <c r="BO1301" s="7"/>
      <c r="BP1301" s="5"/>
      <c r="BQ1301" s="5"/>
      <c r="BR1301" s="5"/>
      <c r="BS1301" s="5"/>
      <c r="BT1301" s="7"/>
      <c r="BU1301" s="7"/>
      <c r="BV1301" s="7"/>
      <c r="BW1301" s="7"/>
      <c r="BX1301" s="7"/>
      <c r="BY1301" s="7"/>
      <c r="BZ1301" s="7"/>
      <c r="CA1301" s="5"/>
      <c r="CB1301" s="5"/>
      <c r="CC1301" s="5"/>
      <c r="CD1301" s="5"/>
      <c r="CE1301" s="5"/>
      <c r="CF1301" s="5"/>
      <c r="CG1301" s="5"/>
      <c r="CH1301" s="5"/>
      <c r="CI1301" s="5"/>
      <c r="CJ1301" s="5">
        <v>32.994350282485875</v>
      </c>
      <c r="CK1301" s="8">
        <v>4.8114093959731541</v>
      </c>
      <c r="CL1301" s="5"/>
      <c r="CM1301" s="5"/>
      <c r="CN1301" s="8"/>
      <c r="CO1301" s="5"/>
      <c r="CP1301" s="5"/>
      <c r="CQ1301" s="5"/>
      <c r="CR1301" s="8"/>
      <c r="CS1301" s="8"/>
      <c r="CT1301" s="8"/>
      <c r="CU1301" s="8"/>
      <c r="CV1301" s="8"/>
      <c r="CW1301" s="8"/>
      <c r="CX1301" s="8"/>
      <c r="CY1301" s="8"/>
      <c r="CZ1301" s="8"/>
      <c r="DA1301" s="8"/>
      <c r="DB1301" s="8"/>
      <c r="DC1301" s="8"/>
      <c r="DD1301" s="8"/>
      <c r="DE1301" s="8"/>
      <c r="DF1301" s="8"/>
      <c r="DG1301" s="8"/>
      <c r="DH1301" s="8"/>
      <c r="DI1301" s="8"/>
      <c r="DJ1301" s="8"/>
      <c r="DK1301" s="8"/>
      <c r="DL1301" s="8"/>
      <c r="DM1301" s="8"/>
      <c r="DN1301" s="8"/>
      <c r="DO1301" s="8"/>
      <c r="DP1301" s="8"/>
      <c r="DQ1301" s="8"/>
      <c r="DR1301" s="8"/>
      <c r="DS1301" s="8"/>
      <c r="DT1301" s="8"/>
      <c r="DU1301" s="8"/>
      <c r="DV1301" s="8"/>
      <c r="DW1301" s="8"/>
      <c r="DX1301" s="8"/>
      <c r="DY1301" s="8"/>
      <c r="DZ1301" s="8"/>
      <c r="EA1301" s="8"/>
      <c r="EB1301" s="8"/>
      <c r="EC1301" s="8"/>
      <c r="ED1301" s="8"/>
      <c r="EE1301" s="8"/>
      <c r="EF1301" s="8"/>
      <c r="EG1301" s="8"/>
      <c r="EH1301" s="8"/>
      <c r="EI1301" s="8"/>
      <c r="EJ1301" s="8"/>
      <c r="EK1301" s="8"/>
      <c r="EL1301" s="8"/>
      <c r="EM1301" s="8"/>
      <c r="EN1301" s="8"/>
      <c r="EO1301" s="8"/>
      <c r="EP1301" s="8"/>
      <c r="EQ1301" s="8"/>
      <c r="ER1301" s="8"/>
      <c r="ES1301" s="8"/>
      <c r="ET1301" s="8"/>
      <c r="EU1301" s="8"/>
      <c r="EV1301" s="8"/>
      <c r="EW1301" s="8"/>
      <c r="EX1301" s="8"/>
      <c r="EY1301" s="8"/>
      <c r="EZ1301" s="8"/>
      <c r="FA1301" s="8"/>
      <c r="FB1301" s="8"/>
      <c r="FC1301" s="8"/>
      <c r="FD1301" s="8"/>
      <c r="FE1301" s="8"/>
      <c r="FF1301" s="8"/>
      <c r="FG1301" s="8"/>
      <c r="FH1301" s="8"/>
      <c r="FI1301" s="8"/>
      <c r="FJ1301" s="8"/>
    </row>
    <row r="1302" spans="1:166" x14ac:dyDescent="0.25">
      <c r="A1302" t="s">
        <v>152</v>
      </c>
      <c r="C1302" s="6">
        <v>40660</v>
      </c>
      <c r="D1302" s="5"/>
      <c r="E1302" s="6"/>
      <c r="G1302">
        <v>130</v>
      </c>
      <c r="H1302" t="s">
        <v>117</v>
      </c>
      <c r="I1302" s="7">
        <v>8</v>
      </c>
      <c r="J1302">
        <v>750</v>
      </c>
      <c r="K1302" s="5">
        <f t="shared" si="20"/>
        <v>166.66666666666666</v>
      </c>
      <c r="L1302" s="5"/>
      <c r="M1302" s="8"/>
      <c r="N1302" s="8"/>
      <c r="O1302" s="8"/>
      <c r="P1302" s="8"/>
      <c r="Q1302" s="5"/>
      <c r="R1302" s="5"/>
      <c r="S1302" s="5"/>
      <c r="T1302" s="5"/>
      <c r="U1302" s="5"/>
      <c r="V1302" s="5"/>
      <c r="W1302" s="5"/>
      <c r="X1302" s="8"/>
      <c r="Y1302" s="8"/>
      <c r="Z1302" s="8"/>
      <c r="AA1302" s="8"/>
      <c r="AB1302" s="8"/>
      <c r="AC1302" s="5">
        <v>425.81549911653576</v>
      </c>
      <c r="AD1302" s="8"/>
      <c r="AE1302" s="8"/>
      <c r="AF1302" s="8"/>
      <c r="AG1302" s="8"/>
      <c r="AH1302" s="8"/>
      <c r="AI1302" s="8"/>
      <c r="AJ1302" s="5">
        <v>130.0593457133742</v>
      </c>
      <c r="AK1302" s="8">
        <v>1.6795480964188507</v>
      </c>
      <c r="AL1302" s="8"/>
      <c r="AM1302" s="8"/>
      <c r="AN1302" s="8"/>
      <c r="AO1302" s="8"/>
      <c r="AP1302" s="8"/>
      <c r="AQ1302" s="9">
        <f>AK1302/AJ1302</f>
        <v>1.2913705564229517E-2</v>
      </c>
      <c r="AR1302" s="8"/>
      <c r="AS1302" s="8"/>
      <c r="AT1302" s="8"/>
      <c r="AU1302" s="5">
        <v>0</v>
      </c>
      <c r="AV1302" s="5"/>
      <c r="AW1302" s="5"/>
      <c r="AX1302" s="5"/>
      <c r="AY1302" s="5">
        <v>287.59459547285155</v>
      </c>
      <c r="AZ1302" s="5"/>
      <c r="BA1302" s="5"/>
      <c r="BB1302" s="5"/>
      <c r="BC1302" s="5"/>
      <c r="BD1302" s="5"/>
      <c r="BE1302" s="5"/>
      <c r="BF1302" s="5">
        <v>26.210025179128387</v>
      </c>
      <c r="BG1302" s="5">
        <v>530.16387467403501</v>
      </c>
      <c r="BH1302" s="5"/>
      <c r="BI1302" s="8"/>
      <c r="BJ1302" s="5"/>
      <c r="BK1302" s="5">
        <f>AC1302+AJ1302+BH1302</f>
        <v>555.87484482990999</v>
      </c>
      <c r="BL1302" s="5"/>
      <c r="BM1302" s="8">
        <f>BH1302/BK1302</f>
        <v>0</v>
      </c>
      <c r="BN1302" s="8"/>
      <c r="BO1302" s="7"/>
      <c r="BP1302" s="5"/>
      <c r="BQ1302" s="5"/>
      <c r="BR1302" s="5"/>
      <c r="BS1302" s="5"/>
      <c r="BT1302" s="7"/>
      <c r="BU1302" s="7"/>
      <c r="BV1302" s="7"/>
      <c r="BW1302" s="7"/>
      <c r="BX1302" s="8">
        <f>AC1302/BK1302</f>
        <v>0.76602764646928645</v>
      </c>
      <c r="BY1302" s="8">
        <f>AJ1302/BK1302</f>
        <v>0.23397235353071349</v>
      </c>
      <c r="BZ1302" s="8">
        <f>BH1302/BK1302</f>
        <v>0</v>
      </c>
      <c r="CA1302" s="5">
        <v>160.01180982887183</v>
      </c>
      <c r="CB1302" s="5">
        <v>0</v>
      </c>
      <c r="CC1302" s="5">
        <v>58.105125983034753</v>
      </c>
      <c r="CD1302" s="5">
        <v>93.41224298803165</v>
      </c>
      <c r="CE1302" s="5"/>
      <c r="CF1302" s="5"/>
      <c r="CG1302" s="5"/>
      <c r="CH1302" s="5"/>
      <c r="CI1302" s="5">
        <v>8.4944408578054436</v>
      </c>
      <c r="CJ1302" s="5">
        <v>56.610169491525426</v>
      </c>
      <c r="CK1302" s="8">
        <v>5.0411483253588516</v>
      </c>
      <c r="CL1302" s="5"/>
      <c r="CM1302" s="5"/>
      <c r="CN1302" s="8"/>
      <c r="CO1302" s="5"/>
      <c r="CP1302" s="5"/>
      <c r="CQ1302" s="5"/>
      <c r="CR1302" s="8"/>
      <c r="CS1302" s="8"/>
      <c r="CT1302" s="8"/>
      <c r="CU1302" s="8"/>
      <c r="CV1302" s="8"/>
      <c r="CW1302" s="8"/>
      <c r="CX1302" s="8"/>
      <c r="CY1302" s="8"/>
      <c r="CZ1302" s="8"/>
      <c r="DA1302" s="8"/>
      <c r="DB1302" s="8"/>
      <c r="DC1302" s="8"/>
      <c r="DD1302" s="8"/>
      <c r="DE1302" s="8"/>
      <c r="DF1302" s="8"/>
      <c r="DG1302" s="8"/>
      <c r="DH1302" s="8"/>
      <c r="DI1302" s="8"/>
      <c r="DJ1302" s="8"/>
      <c r="DK1302" s="8"/>
      <c r="DL1302" s="8"/>
      <c r="DM1302" s="8"/>
      <c r="DN1302" s="8"/>
      <c r="DO1302" s="8"/>
      <c r="DP1302" s="8"/>
      <c r="DQ1302" s="8"/>
      <c r="DR1302" s="8"/>
      <c r="DS1302" s="8"/>
      <c r="DT1302" s="8"/>
      <c r="DU1302" s="8"/>
      <c r="DV1302" s="8"/>
      <c r="DW1302" s="8"/>
      <c r="DX1302" s="8"/>
      <c r="DY1302" s="8"/>
      <c r="DZ1302" s="8"/>
      <c r="EA1302" s="8"/>
      <c r="EB1302" s="8"/>
      <c r="EC1302" s="8"/>
      <c r="ED1302" s="8"/>
      <c r="EE1302" s="8"/>
      <c r="EF1302" s="8"/>
      <c r="EG1302" s="8"/>
      <c r="EH1302" s="8"/>
      <c r="EI1302" s="8"/>
      <c r="EJ1302" s="8"/>
      <c r="EK1302" s="8"/>
      <c r="EL1302" s="8"/>
      <c r="EM1302" s="8"/>
      <c r="EN1302" s="8"/>
      <c r="EO1302" s="8"/>
      <c r="EP1302" s="8"/>
      <c r="EQ1302" s="8"/>
      <c r="ER1302" s="8"/>
      <c r="ES1302" s="8"/>
      <c r="ET1302" s="8"/>
      <c r="EU1302" s="8"/>
      <c r="EV1302" s="8"/>
      <c r="EW1302" s="8"/>
      <c r="EX1302" s="8"/>
      <c r="EY1302" s="8"/>
      <c r="EZ1302" s="8"/>
      <c r="FA1302" s="8"/>
      <c r="FB1302" s="8"/>
      <c r="FC1302" s="8"/>
      <c r="FD1302" s="8"/>
      <c r="FE1302" s="8"/>
      <c r="FF1302" s="8"/>
      <c r="FG1302" s="8"/>
      <c r="FH1302" s="8"/>
      <c r="FI1302" s="8"/>
      <c r="FJ1302" s="8"/>
    </row>
    <row r="1303" spans="1:166" x14ac:dyDescent="0.25">
      <c r="A1303" t="s">
        <v>152</v>
      </c>
      <c r="C1303" s="6">
        <v>40664</v>
      </c>
      <c r="D1303" s="5">
        <v>9</v>
      </c>
      <c r="E1303" s="6" t="s">
        <v>207</v>
      </c>
      <c r="F1303" t="s">
        <v>15</v>
      </c>
      <c r="G1303">
        <v>134</v>
      </c>
      <c r="H1303" t="s">
        <v>117</v>
      </c>
      <c r="I1303" s="7">
        <v>8</v>
      </c>
      <c r="J1303">
        <v>750</v>
      </c>
      <c r="K1303" s="5">
        <f t="shared" si="20"/>
        <v>166.66666666666666</v>
      </c>
      <c r="L1303" s="5"/>
      <c r="M1303" s="8"/>
      <c r="N1303" s="8"/>
      <c r="O1303" s="8"/>
      <c r="P1303" s="8"/>
      <c r="Q1303" s="5"/>
      <c r="R1303" s="5"/>
      <c r="S1303" s="5"/>
      <c r="T1303" s="5"/>
      <c r="U1303" s="5"/>
      <c r="V1303" s="5">
        <v>134</v>
      </c>
      <c r="W1303" s="5"/>
      <c r="X1303" s="8"/>
      <c r="Y1303" s="8"/>
      <c r="Z1303" s="8"/>
      <c r="AA1303" s="8"/>
      <c r="AB1303" s="8"/>
      <c r="AC1303" s="5"/>
      <c r="AD1303" s="8"/>
      <c r="AE1303" s="8"/>
      <c r="AF1303" s="8"/>
      <c r="AG1303" s="8"/>
      <c r="AH1303" s="8"/>
      <c r="AI1303" s="8"/>
      <c r="AJ1303" s="5"/>
      <c r="AK1303" s="8"/>
      <c r="AL1303" s="8"/>
      <c r="AM1303" s="8"/>
      <c r="AN1303" s="8"/>
      <c r="AO1303" s="8"/>
      <c r="AP1303" s="8"/>
      <c r="AQ1303" s="9"/>
      <c r="AR1303" s="8"/>
      <c r="AS1303" s="8"/>
      <c r="AT1303" s="8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8"/>
      <c r="BJ1303" s="5"/>
      <c r="BK1303" s="5"/>
      <c r="BL1303" s="5"/>
      <c r="BM1303" s="8"/>
      <c r="BN1303" s="8"/>
      <c r="BO1303" s="7"/>
      <c r="BP1303" s="5"/>
      <c r="BQ1303" s="5"/>
      <c r="BR1303" s="5"/>
      <c r="BS1303" s="5"/>
      <c r="BT1303" s="7"/>
      <c r="BU1303" s="7"/>
      <c r="BV1303" s="7"/>
      <c r="BW1303" s="7"/>
      <c r="BX1303" s="7"/>
      <c r="BY1303" s="7"/>
      <c r="BZ1303" s="7"/>
      <c r="CA1303" s="5"/>
      <c r="CB1303" s="5"/>
      <c r="CC1303" s="5"/>
      <c r="CD1303" s="5"/>
      <c r="CE1303" s="5"/>
      <c r="CF1303" s="5"/>
      <c r="CG1303" s="5"/>
      <c r="CH1303" s="5"/>
      <c r="CI1303" s="5"/>
      <c r="CJ1303" s="5"/>
      <c r="CK1303" s="8"/>
      <c r="CL1303" s="5"/>
      <c r="CM1303" s="5"/>
      <c r="CN1303" s="8"/>
      <c r="CO1303" s="5"/>
      <c r="CP1303" s="5"/>
      <c r="CQ1303" s="5"/>
      <c r="CR1303" s="8"/>
      <c r="CS1303" s="8"/>
      <c r="CT1303" s="8"/>
      <c r="CU1303" s="8"/>
      <c r="CV1303" s="8"/>
      <c r="CW1303" s="8"/>
      <c r="CX1303" s="8"/>
      <c r="CY1303" s="8"/>
      <c r="CZ1303" s="8"/>
      <c r="DA1303" s="8"/>
      <c r="DB1303" s="8"/>
      <c r="DC1303" s="8"/>
      <c r="DD1303" s="8"/>
      <c r="DE1303" s="8"/>
      <c r="DF1303" s="8"/>
      <c r="DG1303" s="8"/>
      <c r="DH1303" s="8"/>
      <c r="DI1303" s="8"/>
      <c r="DJ1303" s="8"/>
      <c r="DK1303" s="8"/>
      <c r="DL1303" s="8"/>
      <c r="DM1303" s="8"/>
      <c r="DN1303" s="8"/>
      <c r="DO1303" s="8"/>
      <c r="DP1303" s="8"/>
      <c r="DQ1303" s="8"/>
      <c r="DR1303" s="8"/>
      <c r="DS1303" s="8"/>
      <c r="DT1303" s="8"/>
      <c r="DU1303" s="8"/>
      <c r="DV1303" s="8"/>
      <c r="DW1303" s="8"/>
      <c r="DX1303" s="8"/>
      <c r="DY1303" s="8"/>
      <c r="DZ1303" s="8"/>
      <c r="EA1303" s="8"/>
      <c r="EB1303" s="8"/>
      <c r="EC1303" s="8"/>
      <c r="ED1303" s="8"/>
      <c r="EE1303" s="8"/>
      <c r="EF1303" s="8"/>
      <c r="EG1303" s="8"/>
      <c r="EH1303" s="8"/>
      <c r="EI1303" s="8"/>
      <c r="EJ1303" s="8"/>
      <c r="EK1303" s="8"/>
      <c r="EL1303" s="8"/>
      <c r="EM1303" s="8"/>
      <c r="EN1303" s="8"/>
      <c r="EO1303" s="8"/>
      <c r="EP1303" s="8"/>
      <c r="EQ1303" s="8"/>
      <c r="ER1303" s="8"/>
      <c r="ES1303" s="8"/>
      <c r="ET1303" s="8"/>
      <c r="EU1303" s="8"/>
      <c r="EV1303" s="8"/>
      <c r="EW1303" s="8"/>
      <c r="EX1303" s="8"/>
      <c r="EY1303" s="8"/>
      <c r="EZ1303" s="8"/>
      <c r="FA1303" s="8"/>
      <c r="FB1303" s="8"/>
      <c r="FC1303" s="8"/>
      <c r="FD1303" s="8"/>
      <c r="FE1303" s="8"/>
      <c r="FF1303" s="8"/>
      <c r="FG1303" s="8"/>
      <c r="FH1303" s="8"/>
      <c r="FI1303" s="8"/>
      <c r="FJ1303" s="8"/>
    </row>
    <row r="1304" spans="1:166" x14ac:dyDescent="0.25">
      <c r="A1304" t="s">
        <v>152</v>
      </c>
      <c r="C1304" s="6">
        <v>40673</v>
      </c>
      <c r="D1304" s="5"/>
      <c r="E1304" s="6"/>
      <c r="G1304">
        <v>143</v>
      </c>
      <c r="H1304" t="s">
        <v>117</v>
      </c>
      <c r="I1304" s="7">
        <v>8</v>
      </c>
      <c r="J1304">
        <v>750</v>
      </c>
      <c r="K1304" s="5">
        <f t="shared" si="20"/>
        <v>166.66666666666666</v>
      </c>
      <c r="L1304" s="5"/>
      <c r="M1304" s="8"/>
      <c r="N1304" s="8"/>
      <c r="O1304" s="8"/>
      <c r="P1304" s="8"/>
      <c r="Q1304" s="5"/>
      <c r="R1304" s="5"/>
      <c r="S1304" s="5"/>
      <c r="T1304" s="5"/>
      <c r="U1304" s="5"/>
      <c r="V1304" s="5"/>
      <c r="W1304" s="5"/>
      <c r="X1304" s="8"/>
      <c r="Y1304" s="8"/>
      <c r="Z1304" s="8"/>
      <c r="AA1304" s="8"/>
      <c r="AB1304" s="8"/>
      <c r="AC1304" s="5"/>
      <c r="AD1304" s="8"/>
      <c r="AE1304" s="8"/>
      <c r="AF1304" s="8"/>
      <c r="AG1304" s="8"/>
      <c r="AH1304" s="8"/>
      <c r="AI1304" s="8"/>
      <c r="AJ1304" s="5"/>
      <c r="AK1304" s="8"/>
      <c r="AL1304" s="8"/>
      <c r="AM1304" s="8"/>
      <c r="AN1304" s="8"/>
      <c r="AO1304" s="8"/>
      <c r="AP1304" s="8"/>
      <c r="AQ1304" s="9"/>
      <c r="AR1304" s="8"/>
      <c r="AS1304" s="8"/>
      <c r="AT1304" s="8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5"/>
      <c r="BG1304" s="5"/>
      <c r="BH1304" s="5"/>
      <c r="BI1304" s="8"/>
      <c r="BJ1304" s="5"/>
      <c r="BK1304" s="5"/>
      <c r="BL1304" s="5"/>
      <c r="BM1304" s="8"/>
      <c r="BN1304" s="8"/>
      <c r="BO1304" s="7"/>
      <c r="BP1304" s="5"/>
      <c r="BQ1304" s="5"/>
      <c r="BR1304" s="5"/>
      <c r="BS1304" s="5"/>
      <c r="BT1304" s="7"/>
      <c r="BU1304" s="7"/>
      <c r="BV1304" s="7"/>
      <c r="BW1304" s="7"/>
      <c r="BX1304" s="7"/>
      <c r="BY1304" s="7"/>
      <c r="BZ1304" s="7"/>
      <c r="CA1304" s="5"/>
      <c r="CB1304" s="5"/>
      <c r="CC1304" s="5"/>
      <c r="CD1304" s="5"/>
      <c r="CE1304" s="5"/>
      <c r="CF1304" s="5"/>
      <c r="CG1304" s="5"/>
      <c r="CH1304" s="5"/>
      <c r="CI1304" s="5"/>
      <c r="CJ1304" s="5">
        <v>67.909604519774007</v>
      </c>
      <c r="CK1304" s="8">
        <v>4.79</v>
      </c>
      <c r="CL1304" s="5"/>
      <c r="CM1304" s="5"/>
      <c r="CN1304" s="8"/>
      <c r="CO1304" s="5"/>
      <c r="CP1304" s="5"/>
      <c r="CQ1304" s="5"/>
      <c r="CR1304" s="8"/>
      <c r="CS1304" s="8"/>
      <c r="CT1304" s="8"/>
      <c r="CU1304" s="8"/>
      <c r="CV1304" s="8"/>
      <c r="CW1304" s="8"/>
      <c r="CX1304" s="8"/>
      <c r="CY1304" s="8"/>
      <c r="CZ1304" s="8"/>
      <c r="DA1304" s="8"/>
      <c r="DB1304" s="8"/>
      <c r="DC1304" s="8"/>
      <c r="DD1304" s="8"/>
      <c r="DE1304" s="8"/>
      <c r="DF1304" s="8"/>
      <c r="DG1304" s="8"/>
      <c r="DH1304" s="8"/>
      <c r="DI1304" s="8"/>
      <c r="DJ1304" s="8"/>
      <c r="DK1304" s="8"/>
      <c r="DL1304" s="8"/>
      <c r="DM1304" s="8"/>
      <c r="DN1304" s="8"/>
      <c r="DO1304" s="8"/>
      <c r="DP1304" s="8"/>
      <c r="DQ1304" s="8"/>
      <c r="DR1304" s="8"/>
      <c r="DS1304" s="8"/>
      <c r="DT1304" s="8"/>
      <c r="DU1304" s="8"/>
      <c r="DV1304" s="8"/>
      <c r="DW1304" s="8"/>
      <c r="DX1304" s="8"/>
      <c r="DY1304" s="8"/>
      <c r="DZ1304" s="8"/>
      <c r="EA1304" s="8"/>
      <c r="EB1304" s="8"/>
      <c r="EC1304" s="8"/>
      <c r="ED1304" s="8"/>
      <c r="EE1304" s="8"/>
      <c r="EF1304" s="8"/>
      <c r="EG1304" s="8"/>
      <c r="EH1304" s="8"/>
      <c r="EI1304" s="8"/>
      <c r="EJ1304" s="8"/>
      <c r="EK1304" s="8"/>
      <c r="EL1304" s="8"/>
      <c r="EM1304" s="8"/>
      <c r="EN1304" s="8"/>
      <c r="EO1304" s="8"/>
      <c r="EP1304" s="8"/>
      <c r="EQ1304" s="8"/>
      <c r="ER1304" s="8"/>
      <c r="ES1304" s="8"/>
      <c r="ET1304" s="8"/>
      <c r="EU1304" s="8"/>
      <c r="EV1304" s="8"/>
      <c r="EW1304" s="8"/>
      <c r="EX1304" s="8"/>
      <c r="EY1304" s="8"/>
      <c r="EZ1304" s="8"/>
      <c r="FA1304" s="8"/>
      <c r="FB1304" s="8"/>
      <c r="FC1304" s="8"/>
      <c r="FD1304" s="8"/>
      <c r="FE1304" s="8"/>
      <c r="FF1304" s="8"/>
      <c r="FG1304" s="8"/>
      <c r="FH1304" s="8"/>
      <c r="FI1304" s="8"/>
      <c r="FJ1304" s="8"/>
    </row>
    <row r="1305" spans="1:166" x14ac:dyDescent="0.25">
      <c r="A1305" t="s">
        <v>152</v>
      </c>
      <c r="C1305" s="6">
        <v>40679</v>
      </c>
      <c r="D1305" s="5"/>
      <c r="E1305" s="6"/>
      <c r="G1305">
        <v>149</v>
      </c>
      <c r="H1305" t="s">
        <v>117</v>
      </c>
      <c r="I1305" s="7">
        <v>8</v>
      </c>
      <c r="J1305">
        <v>750</v>
      </c>
      <c r="K1305" s="5">
        <f t="shared" si="20"/>
        <v>166.66666666666666</v>
      </c>
      <c r="L1305" s="5"/>
      <c r="M1305" s="8"/>
      <c r="N1305" s="8"/>
      <c r="O1305" s="8"/>
      <c r="P1305" s="8"/>
      <c r="Q1305" s="5"/>
      <c r="R1305" s="5"/>
      <c r="S1305" s="5"/>
      <c r="T1305" s="5"/>
      <c r="U1305" s="5"/>
      <c r="V1305" s="5"/>
      <c r="W1305" s="5"/>
      <c r="X1305" s="8"/>
      <c r="Y1305" s="8"/>
      <c r="Z1305" s="8"/>
      <c r="AA1305" s="8"/>
      <c r="AB1305" s="8"/>
      <c r="AC1305" s="5"/>
      <c r="AD1305" s="8"/>
      <c r="AE1305" s="8"/>
      <c r="AF1305" s="8"/>
      <c r="AG1305" s="8"/>
      <c r="AH1305" s="8"/>
      <c r="AI1305" s="8"/>
      <c r="AJ1305" s="5"/>
      <c r="AK1305" s="8"/>
      <c r="AL1305" s="8"/>
      <c r="AM1305" s="8"/>
      <c r="AN1305" s="8"/>
      <c r="AO1305" s="8"/>
      <c r="AP1305" s="8"/>
      <c r="AQ1305" s="9"/>
      <c r="AR1305" s="8"/>
      <c r="AS1305" s="8"/>
      <c r="AT1305" s="8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8"/>
      <c r="BJ1305" s="5"/>
      <c r="BK1305" s="5"/>
      <c r="BL1305" s="5"/>
      <c r="BM1305" s="8"/>
      <c r="BN1305" s="8"/>
      <c r="BO1305" s="7"/>
      <c r="BP1305" s="5"/>
      <c r="BQ1305" s="5"/>
      <c r="BR1305" s="5"/>
      <c r="BS1305" s="5"/>
      <c r="BT1305" s="7"/>
      <c r="BU1305" s="7"/>
      <c r="BV1305" s="7"/>
      <c r="BW1305" s="7"/>
      <c r="BX1305" s="7"/>
      <c r="BY1305" s="7"/>
      <c r="BZ1305" s="7"/>
      <c r="CA1305" s="5"/>
      <c r="CB1305" s="5"/>
      <c r="CC1305" s="5"/>
      <c r="CD1305" s="5"/>
      <c r="CE1305" s="5"/>
      <c r="CF1305" s="5"/>
      <c r="CG1305" s="5"/>
      <c r="CH1305" s="5"/>
      <c r="CI1305" s="5"/>
      <c r="CJ1305" s="5">
        <v>80.903954802259875</v>
      </c>
      <c r="CK1305" s="8">
        <v>4.6391304347826088</v>
      </c>
      <c r="CL1305" s="5"/>
      <c r="CM1305" s="5"/>
      <c r="CN1305" s="8"/>
      <c r="CO1305" s="5"/>
      <c r="CP1305" s="5"/>
      <c r="CQ1305" s="5"/>
      <c r="CR1305" s="8"/>
      <c r="CS1305" s="8"/>
      <c r="CT1305" s="8"/>
      <c r="CU1305" s="8"/>
      <c r="CV1305" s="8"/>
      <c r="CW1305" s="8"/>
      <c r="CX1305" s="8"/>
      <c r="CY1305" s="8"/>
      <c r="CZ1305" s="8"/>
      <c r="DA1305" s="8"/>
      <c r="DB1305" s="8"/>
      <c r="DC1305" s="8"/>
      <c r="DD1305" s="8"/>
      <c r="DE1305" s="8"/>
      <c r="DF1305" s="8"/>
      <c r="DG1305" s="8"/>
      <c r="DH1305" s="8"/>
      <c r="DI1305" s="8"/>
      <c r="DJ1305" s="8"/>
      <c r="DK1305" s="8"/>
      <c r="DL1305" s="8"/>
      <c r="DM1305" s="8"/>
      <c r="DN1305" s="8"/>
      <c r="DO1305" s="8"/>
      <c r="DP1305" s="8"/>
      <c r="DQ1305" s="8"/>
      <c r="DR1305" s="8"/>
      <c r="DS1305" s="8"/>
      <c r="DT1305" s="8"/>
      <c r="DU1305" s="8"/>
      <c r="DV1305" s="8"/>
      <c r="DW1305" s="8"/>
      <c r="DX1305" s="8"/>
      <c r="DY1305" s="8"/>
      <c r="DZ1305" s="8"/>
      <c r="EA1305" s="8"/>
      <c r="EB1305" s="8"/>
      <c r="EC1305" s="8"/>
      <c r="ED1305" s="8"/>
      <c r="EE1305" s="8"/>
      <c r="EF1305" s="8"/>
      <c r="EG1305" s="8"/>
      <c r="EH1305" s="8"/>
      <c r="EI1305" s="8"/>
      <c r="EJ1305" s="8"/>
      <c r="EK1305" s="8"/>
      <c r="EL1305" s="8"/>
      <c r="EM1305" s="8"/>
      <c r="EN1305" s="8"/>
      <c r="EO1305" s="8"/>
      <c r="EP1305" s="8"/>
      <c r="EQ1305" s="8"/>
      <c r="ER1305" s="8"/>
      <c r="ES1305" s="8"/>
      <c r="ET1305" s="8"/>
      <c r="EU1305" s="8"/>
      <c r="EV1305" s="8"/>
      <c r="EW1305" s="8"/>
      <c r="EX1305" s="8"/>
      <c r="EY1305" s="8"/>
      <c r="EZ1305" s="8"/>
      <c r="FA1305" s="8"/>
      <c r="FB1305" s="8"/>
      <c r="FC1305" s="8"/>
      <c r="FD1305" s="8"/>
      <c r="FE1305" s="8"/>
      <c r="FF1305" s="8"/>
      <c r="FG1305" s="8"/>
      <c r="FH1305" s="8"/>
      <c r="FI1305" s="8"/>
      <c r="FJ1305" s="8"/>
    </row>
    <row r="1306" spans="1:166" x14ac:dyDescent="0.25">
      <c r="A1306" t="s">
        <v>152</v>
      </c>
      <c r="C1306" s="6">
        <v>40686</v>
      </c>
      <c r="D1306" s="5"/>
      <c r="E1306" s="6"/>
      <c r="G1306">
        <v>156</v>
      </c>
      <c r="H1306" t="s">
        <v>117</v>
      </c>
      <c r="I1306" s="7">
        <v>8</v>
      </c>
      <c r="J1306">
        <v>750</v>
      </c>
      <c r="K1306" s="5">
        <f t="shared" si="20"/>
        <v>166.66666666666666</v>
      </c>
      <c r="L1306" s="5"/>
      <c r="M1306" s="8"/>
      <c r="N1306" s="8"/>
      <c r="O1306" s="8"/>
      <c r="P1306" s="8"/>
      <c r="Q1306" s="5"/>
      <c r="R1306" s="5"/>
      <c r="S1306" s="5"/>
      <c r="T1306" s="5"/>
      <c r="U1306" s="5"/>
      <c r="V1306" s="5"/>
      <c r="W1306" s="5"/>
      <c r="X1306" s="8"/>
      <c r="Y1306" s="8"/>
      <c r="Z1306" s="8"/>
      <c r="AA1306" s="8"/>
      <c r="AB1306" s="8"/>
      <c r="AC1306" s="5"/>
      <c r="AD1306" s="8"/>
      <c r="AE1306" s="8"/>
      <c r="AF1306" s="8"/>
      <c r="AG1306" s="8"/>
      <c r="AH1306" s="8"/>
      <c r="AI1306" s="8"/>
      <c r="AJ1306" s="5"/>
      <c r="AK1306" s="8"/>
      <c r="AL1306" s="8"/>
      <c r="AM1306" s="8"/>
      <c r="AN1306" s="8"/>
      <c r="AO1306" s="8"/>
      <c r="AP1306" s="8"/>
      <c r="AQ1306" s="9"/>
      <c r="AR1306" s="8"/>
      <c r="AS1306" s="8"/>
      <c r="AT1306" s="8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5"/>
      <c r="BG1306" s="5"/>
      <c r="BH1306" s="5"/>
      <c r="BI1306" s="8"/>
      <c r="BJ1306" s="5"/>
      <c r="BK1306" s="5"/>
      <c r="BL1306" s="5"/>
      <c r="BM1306" s="8"/>
      <c r="BN1306" s="8"/>
      <c r="BO1306" s="7"/>
      <c r="BP1306" s="5"/>
      <c r="BQ1306" s="5"/>
      <c r="BR1306" s="5"/>
      <c r="BS1306" s="5"/>
      <c r="BT1306" s="7"/>
      <c r="BU1306" s="7"/>
      <c r="BV1306" s="7"/>
      <c r="BW1306" s="7"/>
      <c r="BX1306" s="7"/>
      <c r="BY1306" s="7"/>
      <c r="BZ1306" s="7"/>
      <c r="CA1306" s="5"/>
      <c r="CB1306" s="5"/>
      <c r="CC1306" s="5"/>
      <c r="CD1306" s="5"/>
      <c r="CE1306" s="5"/>
      <c r="CF1306" s="5"/>
      <c r="CG1306" s="5"/>
      <c r="CH1306" s="5"/>
      <c r="CI1306" s="5"/>
      <c r="CJ1306" s="5">
        <v>92.429378531073439</v>
      </c>
      <c r="CK1306" s="8">
        <v>4.9705882352941178</v>
      </c>
      <c r="CL1306" s="5"/>
      <c r="CM1306" s="5"/>
      <c r="CN1306" s="8"/>
      <c r="CO1306" s="5"/>
      <c r="CP1306" s="5"/>
      <c r="CQ1306" s="5"/>
      <c r="CR1306" s="8"/>
      <c r="CS1306" s="8"/>
      <c r="CT1306" s="8"/>
      <c r="CU1306" s="8"/>
      <c r="CV1306" s="8"/>
      <c r="CW1306" s="8"/>
      <c r="CX1306" s="8"/>
      <c r="CY1306" s="8"/>
      <c r="CZ1306" s="8"/>
      <c r="DA1306" s="8"/>
      <c r="DB1306" s="8"/>
      <c r="DC1306" s="8"/>
      <c r="DD1306" s="8"/>
      <c r="DE1306" s="8"/>
      <c r="DF1306" s="8"/>
      <c r="DG1306" s="8"/>
      <c r="DH1306" s="8"/>
      <c r="DI1306" s="8"/>
      <c r="DJ1306" s="8"/>
      <c r="DK1306" s="8"/>
      <c r="DL1306" s="8"/>
      <c r="DM1306" s="8"/>
      <c r="DN1306" s="8"/>
      <c r="DO1306" s="8"/>
      <c r="DP1306" s="8"/>
      <c r="DQ1306" s="8"/>
      <c r="DR1306" s="8"/>
      <c r="DS1306" s="8"/>
      <c r="DT1306" s="8"/>
      <c r="DU1306" s="8"/>
      <c r="DV1306" s="8"/>
      <c r="DW1306" s="8"/>
      <c r="DX1306" s="8"/>
      <c r="DY1306" s="8"/>
      <c r="DZ1306" s="8"/>
      <c r="EA1306" s="8"/>
      <c r="EB1306" s="8"/>
      <c r="EC1306" s="8"/>
      <c r="ED1306" s="8"/>
      <c r="EE1306" s="8"/>
      <c r="EF1306" s="8"/>
      <c r="EG1306" s="8"/>
      <c r="EH1306" s="8"/>
      <c r="EI1306" s="8"/>
      <c r="EJ1306" s="8"/>
      <c r="EK1306" s="8"/>
      <c r="EL1306" s="8"/>
      <c r="EM1306" s="8"/>
      <c r="EN1306" s="8"/>
      <c r="EO1306" s="8"/>
      <c r="EP1306" s="8"/>
      <c r="EQ1306" s="8"/>
      <c r="ER1306" s="8"/>
      <c r="ES1306" s="8"/>
      <c r="ET1306" s="8"/>
      <c r="EU1306" s="8"/>
      <c r="EV1306" s="8"/>
      <c r="EW1306" s="8"/>
      <c r="EX1306" s="8"/>
      <c r="EY1306" s="8"/>
      <c r="EZ1306" s="8"/>
      <c r="FA1306" s="8"/>
      <c r="FB1306" s="8"/>
      <c r="FC1306" s="8"/>
      <c r="FD1306" s="8"/>
      <c r="FE1306" s="8"/>
      <c r="FF1306" s="8"/>
      <c r="FG1306" s="8"/>
      <c r="FH1306" s="8"/>
      <c r="FI1306" s="8"/>
      <c r="FJ1306" s="8"/>
    </row>
    <row r="1307" spans="1:166" x14ac:dyDescent="0.25">
      <c r="A1307" t="s">
        <v>152</v>
      </c>
      <c r="C1307" s="6">
        <v>40691</v>
      </c>
      <c r="D1307" s="5">
        <v>10</v>
      </c>
      <c r="E1307" s="6" t="s">
        <v>108</v>
      </c>
      <c r="F1307" t="s">
        <v>16</v>
      </c>
      <c r="G1307">
        <v>161</v>
      </c>
      <c r="H1307" t="s">
        <v>117</v>
      </c>
      <c r="I1307" s="7">
        <v>8</v>
      </c>
      <c r="J1307">
        <v>750</v>
      </c>
      <c r="K1307" s="5">
        <f t="shared" si="20"/>
        <v>166.66666666666666</v>
      </c>
      <c r="L1307" s="5"/>
      <c r="M1307" s="8"/>
      <c r="N1307" s="8"/>
      <c r="O1307" s="8"/>
      <c r="P1307" s="8"/>
      <c r="Q1307" s="5"/>
      <c r="R1307" s="5"/>
      <c r="S1307" s="5"/>
      <c r="T1307" s="5"/>
      <c r="U1307" s="5"/>
      <c r="V1307" s="5"/>
      <c r="W1307" s="5"/>
      <c r="X1307" s="8"/>
      <c r="Y1307" s="8"/>
      <c r="Z1307" s="8"/>
      <c r="AA1307" s="8"/>
      <c r="AB1307" s="8"/>
      <c r="AC1307" s="5"/>
      <c r="AD1307" s="8"/>
      <c r="AE1307" s="8"/>
      <c r="AF1307" s="8"/>
      <c r="AG1307" s="8"/>
      <c r="AH1307" s="8"/>
      <c r="AI1307" s="8"/>
      <c r="AJ1307" s="5"/>
      <c r="AK1307" s="8"/>
      <c r="AL1307" s="8"/>
      <c r="AM1307" s="8"/>
      <c r="AN1307" s="8"/>
      <c r="AO1307" s="8"/>
      <c r="AP1307" s="8"/>
      <c r="AQ1307" s="9"/>
      <c r="AR1307" s="8"/>
      <c r="AS1307" s="8"/>
      <c r="AT1307" s="8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5"/>
      <c r="BG1307" s="5">
        <v>517.40373124999996</v>
      </c>
      <c r="BH1307" s="5"/>
      <c r="BI1307" s="8"/>
      <c r="BJ1307" s="5"/>
      <c r="BK1307" s="5"/>
      <c r="BL1307" s="5"/>
      <c r="BM1307" s="8"/>
      <c r="BN1307" s="8"/>
      <c r="BO1307" s="7">
        <v>36.4</v>
      </c>
      <c r="BP1307" s="5">
        <v>188.33495817499997</v>
      </c>
      <c r="BQ1307" s="5"/>
      <c r="BR1307" s="5"/>
      <c r="BS1307" s="5"/>
      <c r="BT1307" s="7">
        <v>8.2966941927312767</v>
      </c>
      <c r="BU1307" s="7"/>
      <c r="BV1307" s="7"/>
      <c r="BW1307" s="7"/>
      <c r="BX1307" s="7"/>
      <c r="BY1307" s="7"/>
      <c r="BZ1307" s="7"/>
      <c r="CA1307" s="5"/>
      <c r="CB1307" s="5"/>
      <c r="CC1307" s="5"/>
      <c r="CD1307" s="5"/>
      <c r="CE1307" s="5"/>
      <c r="CF1307" s="5"/>
      <c r="CG1307" s="5"/>
      <c r="CH1307" s="5"/>
      <c r="CI1307" s="5"/>
      <c r="CJ1307" s="5"/>
      <c r="CK1307" s="8"/>
      <c r="CL1307" s="5"/>
      <c r="CM1307" s="5"/>
      <c r="CN1307" s="8"/>
      <c r="CO1307" s="5"/>
      <c r="CP1307" s="5"/>
      <c r="CQ1307" s="5"/>
      <c r="CR1307" s="8"/>
      <c r="CS1307" s="8"/>
      <c r="CT1307" s="8"/>
      <c r="CU1307" s="8"/>
      <c r="CV1307" s="8"/>
      <c r="CW1307" s="8"/>
      <c r="CX1307" s="8"/>
      <c r="CY1307" s="8"/>
      <c r="CZ1307" s="8"/>
      <c r="DA1307" s="8"/>
      <c r="DB1307" s="8"/>
      <c r="DC1307" s="8"/>
      <c r="DD1307" s="8"/>
      <c r="DE1307" s="8"/>
      <c r="DF1307" s="8"/>
      <c r="DG1307" s="8"/>
      <c r="DH1307" s="8"/>
      <c r="DI1307" s="8"/>
      <c r="DJ1307" s="8"/>
      <c r="DK1307" s="8"/>
      <c r="DL1307" s="8"/>
      <c r="DM1307" s="8"/>
      <c r="DN1307" s="8"/>
      <c r="DO1307" s="8"/>
      <c r="DP1307" s="8"/>
      <c r="DQ1307" s="8"/>
      <c r="DR1307" s="8"/>
      <c r="DS1307" s="8"/>
      <c r="DT1307" s="8"/>
      <c r="DU1307" s="8"/>
      <c r="DV1307" s="8"/>
      <c r="DW1307" s="8"/>
      <c r="DX1307" s="8"/>
      <c r="DY1307" s="8"/>
      <c r="DZ1307" s="8"/>
      <c r="EA1307" s="8"/>
      <c r="EB1307" s="8"/>
      <c r="EC1307" s="8"/>
      <c r="ED1307" s="8"/>
      <c r="EE1307" s="8"/>
      <c r="EF1307" s="8"/>
      <c r="EG1307" s="8"/>
      <c r="EH1307" s="8"/>
      <c r="EI1307" s="8"/>
      <c r="EJ1307" s="8"/>
      <c r="EK1307" s="8"/>
      <c r="EL1307" s="8"/>
      <c r="EM1307" s="8"/>
      <c r="EN1307" s="8"/>
      <c r="EO1307" s="8"/>
      <c r="EP1307" s="8"/>
      <c r="EQ1307" s="8"/>
      <c r="ER1307" s="8"/>
      <c r="ES1307" s="8"/>
      <c r="ET1307" s="8"/>
      <c r="EU1307" s="8"/>
      <c r="EV1307" s="8"/>
      <c r="EW1307" s="8"/>
      <c r="EX1307" s="8"/>
      <c r="EY1307" s="8"/>
      <c r="EZ1307" s="8"/>
      <c r="FA1307" s="8"/>
      <c r="FB1307" s="8"/>
      <c r="FC1307" s="8"/>
      <c r="FD1307" s="8"/>
      <c r="FE1307" s="8"/>
      <c r="FF1307" s="8"/>
      <c r="FG1307" s="8"/>
      <c r="FH1307" s="8"/>
      <c r="FI1307" s="8"/>
      <c r="FJ1307" s="8"/>
    </row>
    <row r="1308" spans="1:166" x14ac:dyDescent="0.25">
      <c r="A1308" t="s">
        <v>152</v>
      </c>
      <c r="C1308" s="6">
        <v>40693</v>
      </c>
      <c r="D1308" s="5"/>
      <c r="E1308" s="6"/>
      <c r="G1308">
        <v>163</v>
      </c>
      <c r="H1308" t="s">
        <v>117</v>
      </c>
      <c r="I1308" s="7">
        <v>8</v>
      </c>
      <c r="J1308">
        <v>750</v>
      </c>
      <c r="K1308" s="5">
        <f t="shared" si="20"/>
        <v>166.66666666666666</v>
      </c>
      <c r="L1308" s="5"/>
      <c r="M1308" s="8"/>
      <c r="N1308" s="8"/>
      <c r="O1308" s="8"/>
      <c r="P1308" s="8"/>
      <c r="Q1308" s="5"/>
      <c r="R1308" s="5"/>
      <c r="S1308" s="5"/>
      <c r="T1308" s="5"/>
      <c r="U1308" s="5"/>
      <c r="V1308" s="5"/>
      <c r="W1308" s="5"/>
      <c r="X1308" s="8"/>
      <c r="Y1308" s="8"/>
      <c r="Z1308" s="8"/>
      <c r="AA1308" s="8"/>
      <c r="AB1308" s="8"/>
      <c r="AC1308" s="5"/>
      <c r="AD1308" s="8"/>
      <c r="AE1308" s="8"/>
      <c r="AF1308" s="8"/>
      <c r="AG1308" s="8"/>
      <c r="AH1308" s="8"/>
      <c r="AI1308" s="8"/>
      <c r="AJ1308" s="5"/>
      <c r="AK1308" s="8"/>
      <c r="AL1308" s="8"/>
      <c r="AM1308" s="8"/>
      <c r="AN1308" s="8"/>
      <c r="AO1308" s="8"/>
      <c r="AP1308" s="8"/>
      <c r="AQ1308" s="9"/>
      <c r="AR1308" s="8"/>
      <c r="AS1308" s="8"/>
      <c r="AT1308" s="8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8"/>
      <c r="BJ1308" s="5"/>
      <c r="BK1308" s="5"/>
      <c r="BL1308" s="5"/>
      <c r="BM1308" s="8"/>
      <c r="BN1308" s="8"/>
      <c r="BO1308" s="7"/>
      <c r="BP1308" s="5"/>
      <c r="BQ1308" s="5"/>
      <c r="BR1308" s="5"/>
      <c r="BS1308" s="5"/>
      <c r="BT1308" s="7"/>
      <c r="BU1308" s="7"/>
      <c r="BV1308" s="7"/>
      <c r="BW1308" s="7"/>
      <c r="BX1308" s="7"/>
      <c r="BY1308" s="7"/>
      <c r="BZ1308" s="7"/>
      <c r="CA1308" s="5"/>
      <c r="CB1308" s="5"/>
      <c r="CC1308" s="5"/>
      <c r="CD1308" s="5"/>
      <c r="CE1308" s="5"/>
      <c r="CF1308" s="5"/>
      <c r="CG1308" s="5"/>
      <c r="CH1308" s="5"/>
      <c r="CI1308" s="5"/>
      <c r="CJ1308" s="5">
        <v>100</v>
      </c>
      <c r="CK1308" s="8">
        <v>4.7925373134328364</v>
      </c>
      <c r="CL1308" s="5"/>
      <c r="CM1308" s="5"/>
      <c r="CN1308" s="8"/>
      <c r="CO1308" s="5"/>
      <c r="CP1308" s="5"/>
      <c r="CQ1308" s="5"/>
      <c r="CR1308" s="8"/>
      <c r="CS1308" s="8"/>
      <c r="CT1308" s="8"/>
      <c r="CU1308" s="8"/>
      <c r="CV1308" s="8"/>
      <c r="CW1308" s="8"/>
      <c r="CX1308" s="8"/>
      <c r="CY1308" s="8"/>
      <c r="CZ1308" s="8"/>
      <c r="DA1308" s="8"/>
      <c r="DB1308" s="8"/>
      <c r="DC1308" s="8"/>
      <c r="DD1308" s="8"/>
      <c r="DE1308" s="8"/>
      <c r="DF1308" s="8"/>
      <c r="DG1308" s="8"/>
      <c r="DH1308" s="8"/>
      <c r="DI1308" s="8"/>
      <c r="DJ1308" s="8"/>
      <c r="DK1308" s="8"/>
      <c r="DL1308" s="8"/>
      <c r="DM1308" s="8"/>
      <c r="DN1308" s="8"/>
      <c r="DO1308" s="8"/>
      <c r="DP1308" s="8"/>
      <c r="DQ1308" s="8"/>
      <c r="DR1308" s="8"/>
      <c r="DS1308" s="8"/>
      <c r="DT1308" s="8"/>
      <c r="DU1308" s="8"/>
      <c r="DV1308" s="8"/>
      <c r="DW1308" s="8"/>
      <c r="DX1308" s="8"/>
      <c r="DY1308" s="8"/>
      <c r="DZ1308" s="8"/>
      <c r="EA1308" s="8"/>
      <c r="EB1308" s="8"/>
      <c r="EC1308" s="8"/>
      <c r="ED1308" s="8"/>
      <c r="EE1308" s="8"/>
      <c r="EF1308" s="8"/>
      <c r="EG1308" s="8"/>
      <c r="EH1308" s="8"/>
      <c r="EI1308" s="8"/>
      <c r="EJ1308" s="8"/>
      <c r="EK1308" s="8"/>
      <c r="EL1308" s="8"/>
      <c r="EM1308" s="8"/>
      <c r="EN1308" s="8"/>
      <c r="EO1308" s="8"/>
      <c r="EP1308" s="8"/>
      <c r="EQ1308" s="8"/>
      <c r="ER1308" s="8"/>
      <c r="ES1308" s="8"/>
      <c r="ET1308" s="8"/>
      <c r="EU1308" s="8"/>
      <c r="EV1308" s="8"/>
      <c r="EW1308" s="8"/>
      <c r="EX1308" s="8"/>
      <c r="EY1308" s="8"/>
      <c r="EZ1308" s="8"/>
      <c r="FA1308" s="8"/>
      <c r="FB1308" s="8"/>
      <c r="FC1308" s="8"/>
      <c r="FD1308" s="8"/>
      <c r="FE1308" s="8"/>
      <c r="FF1308" s="8"/>
      <c r="FG1308" s="8"/>
      <c r="FH1308" s="8"/>
      <c r="FI1308" s="8"/>
      <c r="FJ1308" s="8"/>
    </row>
    <row r="1309" spans="1:166" x14ac:dyDescent="0.25">
      <c r="A1309" t="s">
        <v>160</v>
      </c>
      <c r="C1309" s="6">
        <v>40550</v>
      </c>
      <c r="D1309" s="5">
        <v>1</v>
      </c>
      <c r="E1309" s="6" t="s">
        <v>209</v>
      </c>
      <c r="F1309" t="s">
        <v>10</v>
      </c>
      <c r="G1309">
        <v>0</v>
      </c>
      <c r="H1309" t="s">
        <v>115</v>
      </c>
      <c r="I1309" s="7">
        <v>8</v>
      </c>
      <c r="J1309">
        <v>750</v>
      </c>
      <c r="K1309" s="5">
        <f t="shared" si="20"/>
        <v>166.66666666666666</v>
      </c>
      <c r="L1309" s="5"/>
      <c r="M1309" s="8"/>
      <c r="N1309" s="8"/>
      <c r="O1309" s="8"/>
      <c r="P1309" s="8"/>
      <c r="Q1309" s="5"/>
      <c r="R1309" s="5"/>
      <c r="S1309" s="5"/>
      <c r="T1309" s="5"/>
      <c r="U1309" s="5"/>
      <c r="V1309" s="5"/>
      <c r="W1309" s="5"/>
      <c r="X1309" s="8"/>
      <c r="Y1309" s="8"/>
      <c r="Z1309" s="8"/>
      <c r="AA1309" s="8"/>
      <c r="AB1309" s="8"/>
      <c r="AC1309" s="5"/>
      <c r="AD1309" s="8"/>
      <c r="AE1309" s="8"/>
      <c r="AF1309" s="8"/>
      <c r="AG1309" s="8"/>
      <c r="AH1309" s="8"/>
      <c r="AI1309" s="8"/>
      <c r="AJ1309" s="5"/>
      <c r="AK1309" s="8"/>
      <c r="AL1309" s="8"/>
      <c r="AM1309" s="8"/>
      <c r="AN1309" s="8"/>
      <c r="AO1309" s="8"/>
      <c r="AP1309" s="8"/>
      <c r="AQ1309" s="9"/>
      <c r="AR1309" s="8"/>
      <c r="AS1309" s="8"/>
      <c r="AT1309" s="8"/>
      <c r="AU1309" s="5">
        <v>0</v>
      </c>
      <c r="AV1309" s="5"/>
      <c r="AW1309" s="5"/>
      <c r="AX1309" s="5"/>
      <c r="AY1309" s="5">
        <v>0</v>
      </c>
      <c r="AZ1309" s="5"/>
      <c r="BA1309" s="5"/>
      <c r="BB1309" s="5"/>
      <c r="BC1309" s="5"/>
      <c r="BD1309" s="5"/>
      <c r="BE1309" s="5"/>
      <c r="BF1309" s="5">
        <v>0</v>
      </c>
      <c r="BG1309" s="5">
        <v>0</v>
      </c>
      <c r="BH1309" s="5"/>
      <c r="BI1309" s="8"/>
      <c r="BJ1309" s="5"/>
      <c r="BK1309" s="5"/>
      <c r="BL1309" s="5"/>
      <c r="BM1309" s="8"/>
      <c r="BN1309" s="8"/>
      <c r="BO1309" s="7"/>
      <c r="BP1309" s="5"/>
      <c r="BQ1309" s="5"/>
      <c r="BR1309" s="5"/>
      <c r="BS1309" s="5"/>
      <c r="BT1309" s="7"/>
      <c r="BU1309" s="7"/>
      <c r="BV1309" s="7"/>
      <c r="BW1309" s="7"/>
      <c r="BX1309" s="7"/>
      <c r="BY1309" s="7"/>
      <c r="BZ1309" s="7"/>
      <c r="CA1309" s="5">
        <v>0</v>
      </c>
      <c r="CB1309" s="5">
        <v>0</v>
      </c>
      <c r="CC1309" s="5">
        <v>0</v>
      </c>
      <c r="CD1309" s="5">
        <v>0</v>
      </c>
      <c r="CE1309" s="5"/>
      <c r="CF1309" s="5"/>
      <c r="CG1309" s="5"/>
      <c r="CH1309" s="5"/>
      <c r="CI1309" s="5">
        <v>0</v>
      </c>
      <c r="CJ1309" s="5"/>
      <c r="CK1309" s="8"/>
      <c r="CL1309" s="5"/>
      <c r="CM1309" s="5"/>
      <c r="CN1309" s="8"/>
      <c r="CO1309" s="5"/>
      <c r="CP1309" s="5"/>
      <c r="CQ1309" s="5"/>
      <c r="CR1309" s="8"/>
      <c r="CS1309" s="8"/>
      <c r="CT1309" s="8"/>
      <c r="CU1309" s="8"/>
      <c r="CV1309" s="8"/>
      <c r="CW1309" s="8"/>
      <c r="CX1309" s="8"/>
      <c r="CY1309" s="8"/>
      <c r="CZ1309" s="8"/>
      <c r="DA1309" s="8"/>
      <c r="DB1309" s="8"/>
      <c r="DC1309" s="8"/>
      <c r="DD1309" s="8"/>
      <c r="DE1309" s="8"/>
      <c r="DF1309" s="8"/>
      <c r="DG1309" s="8"/>
      <c r="DH1309" s="8"/>
      <c r="DI1309" s="8"/>
      <c r="DJ1309" s="8"/>
      <c r="DK1309" s="8"/>
      <c r="DL1309" s="8"/>
      <c r="DM1309" s="8"/>
      <c r="DN1309" s="8"/>
      <c r="DO1309" s="8"/>
      <c r="DP1309" s="8"/>
      <c r="DQ1309" s="8"/>
      <c r="DR1309" s="8"/>
      <c r="DS1309" s="8"/>
      <c r="DT1309" s="8"/>
      <c r="DU1309" s="8"/>
      <c r="DV1309" s="8"/>
      <c r="DW1309" s="8"/>
      <c r="DX1309" s="8"/>
      <c r="DY1309" s="8"/>
      <c r="DZ1309" s="8"/>
      <c r="EA1309" s="8"/>
      <c r="EB1309" s="8"/>
      <c r="EC1309" s="8"/>
      <c r="ED1309" s="8"/>
      <c r="EE1309" s="8"/>
      <c r="EF1309" s="8"/>
      <c r="EG1309" s="8"/>
      <c r="EH1309" s="8"/>
      <c r="EI1309" s="8"/>
      <c r="EJ1309" s="8"/>
      <c r="EK1309" s="8"/>
      <c r="EL1309" s="8"/>
      <c r="EM1309" s="8"/>
      <c r="EN1309" s="8"/>
      <c r="EO1309" s="8"/>
      <c r="EP1309" s="8"/>
      <c r="EQ1309" s="8"/>
      <c r="ER1309" s="8"/>
      <c r="ES1309" s="8"/>
      <c r="ET1309" s="8"/>
      <c r="EU1309" s="8"/>
      <c r="EV1309" s="8"/>
      <c r="EW1309" s="8"/>
      <c r="EX1309" s="8"/>
      <c r="EY1309" s="8"/>
      <c r="EZ1309" s="8"/>
      <c r="FA1309" s="8"/>
      <c r="FB1309" s="8"/>
      <c r="FC1309" s="8"/>
      <c r="FD1309" s="8"/>
      <c r="FE1309" s="8"/>
      <c r="FF1309" s="8"/>
      <c r="FG1309" s="8"/>
      <c r="FH1309" s="8"/>
      <c r="FI1309" s="8"/>
      <c r="FJ1309" s="8"/>
    </row>
    <row r="1310" spans="1:166" x14ac:dyDescent="0.25">
      <c r="A1310" t="s">
        <v>160</v>
      </c>
      <c r="C1310" s="6">
        <v>40574</v>
      </c>
      <c r="D1310" s="5"/>
      <c r="E1310" s="6"/>
      <c r="G1310">
        <v>24</v>
      </c>
      <c r="H1310" t="s">
        <v>115</v>
      </c>
      <c r="I1310" s="7">
        <v>8</v>
      </c>
      <c r="J1310">
        <v>750</v>
      </c>
      <c r="K1310" s="5">
        <f t="shared" si="20"/>
        <v>166.66666666666666</v>
      </c>
      <c r="L1310" s="5"/>
      <c r="M1310" s="8"/>
      <c r="N1310" s="7">
        <v>5.9</v>
      </c>
      <c r="O1310" s="7"/>
      <c r="P1310" s="7"/>
      <c r="Q1310" s="5"/>
      <c r="R1310" s="5"/>
      <c r="S1310" s="5"/>
      <c r="T1310" s="5"/>
      <c r="U1310" s="5"/>
      <c r="V1310" s="5"/>
      <c r="W1310" s="5"/>
      <c r="X1310" s="8"/>
      <c r="Y1310" s="8"/>
      <c r="Z1310" s="8"/>
      <c r="AA1310" s="8"/>
      <c r="AB1310" s="8"/>
      <c r="AC1310" s="5"/>
      <c r="AD1310" s="8"/>
      <c r="AE1310" s="8"/>
      <c r="AF1310" s="8"/>
      <c r="AG1310" s="8"/>
      <c r="AH1310" s="8"/>
      <c r="AI1310" s="8"/>
      <c r="AJ1310" s="5"/>
      <c r="AK1310" s="8"/>
      <c r="AL1310" s="8"/>
      <c r="AM1310" s="8"/>
      <c r="AN1310" s="8"/>
      <c r="AO1310" s="8"/>
      <c r="AP1310" s="8"/>
      <c r="AQ1310" s="9"/>
      <c r="AR1310" s="8"/>
      <c r="AS1310" s="8"/>
      <c r="AT1310" s="8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8"/>
      <c r="BJ1310" s="5"/>
      <c r="BK1310" s="5"/>
      <c r="BL1310" s="5"/>
      <c r="BM1310" s="8"/>
      <c r="BN1310" s="8"/>
      <c r="BO1310" s="7"/>
      <c r="BP1310" s="5"/>
      <c r="BQ1310" s="5"/>
      <c r="BR1310" s="5"/>
      <c r="BS1310" s="5"/>
      <c r="BT1310" s="7"/>
      <c r="BU1310" s="7"/>
      <c r="BV1310" s="7"/>
      <c r="BW1310" s="7"/>
      <c r="BX1310" s="7"/>
      <c r="BY1310" s="7"/>
      <c r="BZ1310" s="7"/>
      <c r="CA1310" s="5"/>
      <c r="CB1310" s="5"/>
      <c r="CC1310" s="5"/>
      <c r="CD1310" s="5"/>
      <c r="CE1310" s="5"/>
      <c r="CF1310" s="5"/>
      <c r="CG1310" s="5"/>
      <c r="CH1310" s="5"/>
      <c r="CI1310" s="5"/>
      <c r="CJ1310" s="5"/>
      <c r="CK1310" s="8"/>
      <c r="CL1310" s="5"/>
      <c r="CM1310" s="5"/>
      <c r="CN1310" s="8"/>
      <c r="CO1310" s="5"/>
      <c r="CP1310" s="5"/>
      <c r="CQ1310" s="5"/>
      <c r="CR1310" s="8"/>
      <c r="CS1310" s="8"/>
      <c r="CT1310" s="8"/>
      <c r="CU1310" s="8"/>
      <c r="CV1310" s="8"/>
      <c r="CW1310" s="8"/>
      <c r="CX1310" s="8"/>
      <c r="CY1310" s="8"/>
      <c r="CZ1310" s="8"/>
      <c r="DA1310" s="8"/>
      <c r="DB1310" s="8"/>
      <c r="DC1310" s="8"/>
      <c r="DD1310" s="8"/>
      <c r="DE1310" s="8"/>
      <c r="DF1310" s="8"/>
      <c r="DG1310" s="8"/>
      <c r="DH1310" s="8"/>
      <c r="DI1310" s="8"/>
      <c r="DJ1310" s="8"/>
      <c r="DK1310" s="8"/>
      <c r="DL1310" s="8"/>
      <c r="DM1310" s="8"/>
      <c r="DN1310" s="8"/>
      <c r="DO1310" s="8"/>
      <c r="DP1310" s="8"/>
      <c r="DQ1310" s="8"/>
      <c r="DR1310" s="8"/>
      <c r="DS1310" s="8"/>
      <c r="DT1310" s="8"/>
      <c r="DU1310" s="8"/>
      <c r="DV1310" s="8"/>
      <c r="DW1310" s="8"/>
      <c r="DX1310" s="8"/>
      <c r="DY1310" s="8"/>
      <c r="DZ1310" s="8"/>
      <c r="EA1310" s="8"/>
      <c r="EB1310" s="8"/>
      <c r="EC1310" s="8"/>
      <c r="ED1310" s="8"/>
      <c r="EE1310" s="8"/>
      <c r="EF1310" s="8"/>
      <c r="EG1310" s="8"/>
      <c r="EH1310" s="8"/>
      <c r="EI1310" s="8"/>
      <c r="EJ1310" s="8"/>
      <c r="EK1310" s="8"/>
      <c r="EL1310" s="8"/>
      <c r="EM1310" s="8"/>
      <c r="EN1310" s="8"/>
      <c r="EO1310" s="8"/>
      <c r="EP1310" s="8"/>
      <c r="EQ1310" s="8"/>
      <c r="ER1310" s="8"/>
      <c r="ES1310" s="8"/>
      <c r="ET1310" s="8"/>
      <c r="EU1310" s="8"/>
      <c r="EV1310" s="8"/>
      <c r="EW1310" s="8"/>
      <c r="EX1310" s="8"/>
      <c r="EY1310" s="8"/>
      <c r="EZ1310" s="8"/>
      <c r="FA1310" s="8"/>
      <c r="FB1310" s="8"/>
      <c r="FC1310" s="8"/>
      <c r="FD1310" s="8"/>
      <c r="FE1310" s="8"/>
      <c r="FF1310" s="8"/>
      <c r="FG1310" s="8"/>
      <c r="FH1310" s="8"/>
      <c r="FI1310" s="8"/>
      <c r="FJ1310" s="8"/>
    </row>
    <row r="1311" spans="1:166" x14ac:dyDescent="0.25">
      <c r="A1311" t="s">
        <v>160</v>
      </c>
      <c r="C1311" s="6">
        <v>40577</v>
      </c>
      <c r="D1311" s="5">
        <v>4</v>
      </c>
      <c r="E1311" t="s">
        <v>210</v>
      </c>
      <c r="F1311" t="s">
        <v>12</v>
      </c>
      <c r="G1311">
        <v>27</v>
      </c>
      <c r="H1311" t="s">
        <v>115</v>
      </c>
      <c r="I1311" s="7">
        <v>8</v>
      </c>
      <c r="J1311">
        <v>750</v>
      </c>
      <c r="K1311" s="5">
        <f t="shared" si="20"/>
        <v>166.66666666666666</v>
      </c>
      <c r="L1311" s="5"/>
      <c r="M1311" s="8"/>
      <c r="N1311" s="8"/>
      <c r="O1311" s="8"/>
      <c r="P1311" s="8"/>
      <c r="Q1311" s="5"/>
      <c r="R1311" s="5">
        <v>27</v>
      </c>
      <c r="S1311" s="5"/>
      <c r="T1311" s="5"/>
      <c r="U1311" s="5"/>
      <c r="V1311" s="5"/>
      <c r="W1311" s="5"/>
      <c r="X1311" s="8"/>
      <c r="Y1311" s="8"/>
      <c r="Z1311" s="8"/>
      <c r="AA1311" s="8"/>
      <c r="AB1311" s="8"/>
      <c r="AC1311" s="5"/>
      <c r="AD1311" s="8"/>
      <c r="AE1311" s="8"/>
      <c r="AF1311" s="8"/>
      <c r="AG1311" s="8"/>
      <c r="AH1311" s="8"/>
      <c r="AI1311" s="8"/>
      <c r="AJ1311" s="5"/>
      <c r="AK1311" s="8"/>
      <c r="AL1311" s="8"/>
      <c r="AM1311" s="8"/>
      <c r="AN1311" s="8"/>
      <c r="AO1311" s="8"/>
      <c r="AP1311" s="8"/>
      <c r="AQ1311" s="9"/>
      <c r="AR1311" s="8"/>
      <c r="AS1311" s="8"/>
      <c r="AT1311" s="8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8"/>
      <c r="BJ1311" s="5"/>
      <c r="BK1311" s="5"/>
      <c r="BL1311" s="5"/>
      <c r="BM1311" s="8"/>
      <c r="BN1311" s="8"/>
      <c r="BO1311" s="7"/>
      <c r="BP1311" s="5"/>
      <c r="BQ1311" s="5"/>
      <c r="BR1311" s="5"/>
      <c r="BS1311" s="5"/>
      <c r="BT1311" s="7"/>
      <c r="BU1311" s="7"/>
      <c r="BV1311" s="7"/>
      <c r="BW1311" s="7"/>
      <c r="BX1311" s="7"/>
      <c r="BY1311" s="7"/>
      <c r="BZ1311" s="7"/>
      <c r="CA1311" s="5"/>
      <c r="CB1311" s="5"/>
      <c r="CC1311" s="5"/>
      <c r="CD1311" s="5"/>
      <c r="CE1311" s="5"/>
      <c r="CF1311" s="5"/>
      <c r="CG1311" s="5"/>
      <c r="CH1311" s="5"/>
      <c r="CI1311" s="5"/>
      <c r="CJ1311" s="5"/>
      <c r="CK1311" s="8"/>
      <c r="CL1311" s="5"/>
      <c r="CM1311" s="5"/>
      <c r="CN1311" s="8"/>
      <c r="CO1311" s="5"/>
      <c r="CP1311" s="5"/>
      <c r="CQ1311" s="5"/>
      <c r="CR1311" s="8"/>
      <c r="CS1311" s="8"/>
      <c r="CT1311" s="8"/>
      <c r="CU1311" s="8"/>
      <c r="CV1311" s="8"/>
      <c r="CW1311" s="8"/>
      <c r="CX1311" s="8"/>
      <c r="CY1311" s="8"/>
      <c r="CZ1311" s="8"/>
      <c r="DA1311" s="8"/>
      <c r="DB1311" s="8"/>
      <c r="DC1311" s="8"/>
      <c r="DD1311" s="8"/>
      <c r="DE1311" s="8"/>
      <c r="DF1311" s="8"/>
      <c r="DG1311" s="8"/>
      <c r="DH1311" s="8"/>
      <c r="DI1311" s="8"/>
      <c r="DJ1311" s="8"/>
      <c r="DK1311" s="8"/>
      <c r="DL1311" s="8"/>
      <c r="DM1311" s="8"/>
      <c r="DN1311" s="8"/>
      <c r="DO1311" s="8"/>
      <c r="DP1311" s="8"/>
      <c r="DQ1311" s="8"/>
      <c r="DR1311" s="8"/>
      <c r="DS1311" s="8"/>
      <c r="DT1311" s="8"/>
      <c r="DU1311" s="8"/>
      <c r="DV1311" s="8"/>
      <c r="DW1311" s="8"/>
      <c r="DX1311" s="8"/>
      <c r="DY1311" s="8"/>
      <c r="DZ1311" s="8"/>
      <c r="EA1311" s="8"/>
      <c r="EB1311" s="8"/>
      <c r="EC1311" s="8"/>
      <c r="ED1311" s="8"/>
      <c r="EE1311" s="8"/>
      <c r="EF1311" s="8"/>
      <c r="EG1311" s="8"/>
      <c r="EH1311" s="8"/>
      <c r="EI1311" s="8"/>
      <c r="EJ1311" s="8"/>
      <c r="EK1311" s="8"/>
      <c r="EL1311" s="8"/>
      <c r="EM1311" s="8"/>
      <c r="EN1311" s="8"/>
      <c r="EO1311" s="8"/>
      <c r="EP1311" s="8"/>
      <c r="EQ1311" s="8"/>
      <c r="ER1311" s="8"/>
      <c r="ES1311" s="8"/>
      <c r="ET1311" s="8"/>
      <c r="EU1311" s="8"/>
      <c r="EV1311" s="8"/>
      <c r="EW1311" s="8"/>
      <c r="EX1311" s="8"/>
      <c r="EY1311" s="8"/>
      <c r="EZ1311" s="8"/>
      <c r="FA1311" s="8"/>
      <c r="FB1311" s="8"/>
      <c r="FC1311" s="8"/>
      <c r="FD1311" s="8"/>
      <c r="FE1311" s="8"/>
      <c r="FF1311" s="8"/>
      <c r="FG1311" s="8"/>
      <c r="FH1311" s="8"/>
      <c r="FI1311" s="8"/>
      <c r="FJ1311" s="8"/>
    </row>
    <row r="1312" spans="1:166" x14ac:dyDescent="0.25">
      <c r="A1312" t="s">
        <v>160</v>
      </c>
      <c r="C1312" s="6">
        <v>40585</v>
      </c>
      <c r="D1312" s="5"/>
      <c r="E1312" s="6"/>
      <c r="G1312">
        <v>35</v>
      </c>
      <c r="H1312" t="s">
        <v>115</v>
      </c>
      <c r="I1312" s="7">
        <v>8</v>
      </c>
      <c r="J1312">
        <v>750</v>
      </c>
      <c r="K1312" s="5">
        <f t="shared" si="20"/>
        <v>166.66666666666666</v>
      </c>
      <c r="L1312" s="5"/>
      <c r="M1312" s="8"/>
      <c r="N1312" s="7">
        <v>10.25</v>
      </c>
      <c r="O1312" s="7"/>
      <c r="P1312" s="7"/>
      <c r="Q1312" s="5"/>
      <c r="R1312" s="5"/>
      <c r="S1312" s="5"/>
      <c r="T1312" s="5"/>
      <c r="U1312" s="5"/>
      <c r="V1312" s="5"/>
      <c r="W1312" s="5"/>
      <c r="X1312" s="8"/>
      <c r="Y1312" s="8"/>
      <c r="Z1312" s="8"/>
      <c r="AA1312" s="8"/>
      <c r="AB1312" s="8"/>
      <c r="AC1312" s="5"/>
      <c r="AD1312" s="8"/>
      <c r="AE1312" s="8"/>
      <c r="AF1312" s="8"/>
      <c r="AG1312" s="8"/>
      <c r="AH1312" s="8"/>
      <c r="AI1312" s="8"/>
      <c r="AJ1312" s="5"/>
      <c r="AK1312" s="8"/>
      <c r="AL1312" s="8"/>
      <c r="AM1312" s="8"/>
      <c r="AN1312" s="8"/>
      <c r="AO1312" s="8"/>
      <c r="AP1312" s="8"/>
      <c r="AQ1312" s="9"/>
      <c r="AR1312" s="8"/>
      <c r="AS1312" s="8"/>
      <c r="AT1312" s="8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8"/>
      <c r="BJ1312" s="5"/>
      <c r="BK1312" s="5"/>
      <c r="BL1312" s="5"/>
      <c r="BM1312" s="8"/>
      <c r="BN1312" s="8"/>
      <c r="BO1312" s="7"/>
      <c r="BP1312" s="5"/>
      <c r="BQ1312" s="5"/>
      <c r="BR1312" s="5"/>
      <c r="BS1312" s="5"/>
      <c r="BT1312" s="7"/>
      <c r="BU1312" s="7"/>
      <c r="BV1312" s="7"/>
      <c r="BW1312" s="7"/>
      <c r="BX1312" s="7"/>
      <c r="BY1312" s="7"/>
      <c r="BZ1312" s="7"/>
      <c r="CA1312" s="5"/>
      <c r="CB1312" s="5"/>
      <c r="CC1312" s="5"/>
      <c r="CD1312" s="5"/>
      <c r="CE1312" s="5"/>
      <c r="CF1312" s="5"/>
      <c r="CG1312" s="5"/>
      <c r="CH1312" s="5"/>
      <c r="CI1312" s="5"/>
      <c r="CJ1312" s="5"/>
      <c r="CK1312" s="8"/>
      <c r="CL1312" s="5"/>
      <c r="CM1312" s="5"/>
      <c r="CN1312" s="8"/>
      <c r="CO1312" s="5"/>
      <c r="CP1312" s="5"/>
      <c r="CQ1312" s="5"/>
      <c r="CR1312" s="8"/>
      <c r="CS1312" s="8"/>
      <c r="CT1312" s="8"/>
      <c r="CU1312" s="8"/>
      <c r="CV1312" s="8"/>
      <c r="CW1312" s="8"/>
      <c r="CX1312" s="8"/>
      <c r="CY1312" s="8"/>
      <c r="CZ1312" s="8"/>
      <c r="DA1312" s="8"/>
      <c r="DB1312" s="8"/>
      <c r="DC1312" s="8"/>
      <c r="DD1312" s="8"/>
      <c r="DE1312" s="8"/>
      <c r="DF1312" s="8"/>
      <c r="DG1312" s="8"/>
      <c r="DH1312" s="8"/>
      <c r="DI1312" s="8"/>
      <c r="DJ1312" s="8"/>
      <c r="DK1312" s="8"/>
      <c r="DL1312" s="8"/>
      <c r="DM1312" s="8"/>
      <c r="DN1312" s="8"/>
      <c r="DO1312" s="8"/>
      <c r="DP1312" s="8"/>
      <c r="DQ1312" s="8"/>
      <c r="DR1312" s="8"/>
      <c r="DS1312" s="8"/>
      <c r="DT1312" s="8"/>
      <c r="DU1312" s="8"/>
      <c r="DV1312" s="8"/>
      <c r="DW1312" s="8"/>
      <c r="DX1312" s="8"/>
      <c r="DY1312" s="8"/>
      <c r="DZ1312" s="8"/>
      <c r="EA1312" s="8"/>
      <c r="EB1312" s="8"/>
      <c r="EC1312" s="8"/>
      <c r="ED1312" s="8"/>
      <c r="EE1312" s="8"/>
      <c r="EF1312" s="8"/>
      <c r="EG1312" s="8"/>
      <c r="EH1312" s="8"/>
      <c r="EI1312" s="8"/>
      <c r="EJ1312" s="8"/>
      <c r="EK1312" s="8"/>
      <c r="EL1312" s="8"/>
      <c r="EM1312" s="8"/>
      <c r="EN1312" s="8"/>
      <c r="EO1312" s="8"/>
      <c r="EP1312" s="8"/>
      <c r="EQ1312" s="8"/>
      <c r="ER1312" s="8"/>
      <c r="ES1312" s="8"/>
      <c r="ET1312" s="8"/>
      <c r="EU1312" s="8"/>
      <c r="EV1312" s="8"/>
      <c r="EW1312" s="8"/>
      <c r="EX1312" s="8"/>
      <c r="EY1312" s="8"/>
      <c r="EZ1312" s="8"/>
      <c r="FA1312" s="8"/>
      <c r="FB1312" s="8"/>
      <c r="FC1312" s="8"/>
      <c r="FD1312" s="8"/>
      <c r="FE1312" s="8"/>
      <c r="FF1312" s="8"/>
      <c r="FG1312" s="8"/>
      <c r="FH1312" s="8"/>
      <c r="FI1312" s="8"/>
      <c r="FJ1312" s="8"/>
    </row>
    <row r="1313" spans="1:166" x14ac:dyDescent="0.25">
      <c r="A1313" t="s">
        <v>160</v>
      </c>
      <c r="C1313" s="6">
        <v>40588</v>
      </c>
      <c r="D1313" s="5"/>
      <c r="E1313" s="6"/>
      <c r="G1313">
        <v>38</v>
      </c>
      <c r="H1313" t="s">
        <v>115</v>
      </c>
      <c r="I1313" s="7">
        <v>8</v>
      </c>
      <c r="J1313">
        <v>750</v>
      </c>
      <c r="K1313" s="5">
        <f t="shared" si="20"/>
        <v>166.66666666666666</v>
      </c>
      <c r="L1313" s="5"/>
      <c r="M1313" s="8"/>
      <c r="N1313" s="7">
        <v>11.15</v>
      </c>
      <c r="O1313" s="7"/>
      <c r="P1313" s="7"/>
      <c r="Q1313" s="5"/>
      <c r="R1313" s="5"/>
      <c r="S1313" s="5"/>
      <c r="T1313" s="5"/>
      <c r="U1313" s="5"/>
      <c r="V1313" s="5"/>
      <c r="W1313" s="5"/>
      <c r="X1313" s="8"/>
      <c r="Y1313" s="8"/>
      <c r="Z1313" s="8"/>
      <c r="AA1313" s="8"/>
      <c r="AB1313" s="8"/>
      <c r="AC1313" s="5"/>
      <c r="AD1313" s="8"/>
      <c r="AE1313" s="8"/>
      <c r="AF1313" s="8"/>
      <c r="AG1313" s="8"/>
      <c r="AH1313" s="8"/>
      <c r="AI1313" s="8"/>
      <c r="AJ1313" s="5"/>
      <c r="AK1313" s="8"/>
      <c r="AL1313" s="8"/>
      <c r="AM1313" s="8"/>
      <c r="AN1313" s="8"/>
      <c r="AO1313" s="8"/>
      <c r="AP1313" s="8"/>
      <c r="AQ1313" s="9"/>
      <c r="AR1313" s="8"/>
      <c r="AS1313" s="8"/>
      <c r="AT1313" s="8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5"/>
      <c r="BG1313" s="5"/>
      <c r="BH1313" s="5"/>
      <c r="BI1313" s="8"/>
      <c r="BJ1313" s="5"/>
      <c r="BK1313" s="5"/>
      <c r="BL1313" s="5"/>
      <c r="BM1313" s="8"/>
      <c r="BN1313" s="8"/>
      <c r="BO1313" s="7"/>
      <c r="BP1313" s="5"/>
      <c r="BQ1313" s="5"/>
      <c r="BR1313" s="5"/>
      <c r="BS1313" s="5"/>
      <c r="BT1313" s="7"/>
      <c r="BU1313" s="7"/>
      <c r="BV1313" s="7"/>
      <c r="BW1313" s="7"/>
      <c r="BX1313" s="7"/>
      <c r="BY1313" s="7"/>
      <c r="BZ1313" s="7"/>
      <c r="CA1313" s="5"/>
      <c r="CB1313" s="5"/>
      <c r="CC1313" s="5"/>
      <c r="CD1313" s="5"/>
      <c r="CE1313" s="5"/>
      <c r="CF1313" s="5"/>
      <c r="CG1313" s="5"/>
      <c r="CH1313" s="5"/>
      <c r="CI1313" s="5"/>
      <c r="CJ1313" s="5"/>
      <c r="CK1313" s="8"/>
      <c r="CL1313" s="5"/>
      <c r="CM1313" s="5"/>
      <c r="CN1313" s="8"/>
      <c r="CO1313" s="5"/>
      <c r="CP1313" s="5"/>
      <c r="CQ1313" s="5"/>
      <c r="CR1313" s="8"/>
      <c r="CS1313" s="8"/>
      <c r="CT1313" s="8"/>
      <c r="CU1313" s="8"/>
      <c r="CV1313" s="8"/>
      <c r="CW1313" s="8"/>
      <c r="CX1313" s="8"/>
      <c r="CY1313" s="8"/>
      <c r="CZ1313" s="8"/>
      <c r="DA1313" s="8"/>
      <c r="DB1313" s="8"/>
      <c r="DC1313" s="8"/>
      <c r="DD1313" s="8"/>
      <c r="DE1313" s="8"/>
      <c r="DF1313" s="8"/>
      <c r="DG1313" s="8"/>
      <c r="DH1313" s="8"/>
      <c r="DI1313" s="8"/>
      <c r="DJ1313" s="8"/>
      <c r="DK1313" s="8"/>
      <c r="DL1313" s="8"/>
      <c r="DM1313" s="8"/>
      <c r="DN1313" s="8"/>
      <c r="DO1313" s="8"/>
      <c r="DP1313" s="8"/>
      <c r="DQ1313" s="8"/>
      <c r="DR1313" s="8"/>
      <c r="DS1313" s="8"/>
      <c r="DT1313" s="8"/>
      <c r="DU1313" s="8"/>
      <c r="DV1313" s="8"/>
      <c r="DW1313" s="8"/>
      <c r="DX1313" s="8"/>
      <c r="DY1313" s="8"/>
      <c r="DZ1313" s="8"/>
      <c r="EA1313" s="8"/>
      <c r="EB1313" s="8"/>
      <c r="EC1313" s="8"/>
      <c r="ED1313" s="8"/>
      <c r="EE1313" s="8"/>
      <c r="EF1313" s="8"/>
      <c r="EG1313" s="8"/>
      <c r="EH1313" s="8"/>
      <c r="EI1313" s="8"/>
      <c r="EJ1313" s="8"/>
      <c r="EK1313" s="8"/>
      <c r="EL1313" s="8"/>
      <c r="EM1313" s="8"/>
      <c r="EN1313" s="8"/>
      <c r="EO1313" s="8"/>
      <c r="EP1313" s="8"/>
      <c r="EQ1313" s="8"/>
      <c r="ER1313" s="8"/>
      <c r="ES1313" s="8"/>
      <c r="ET1313" s="8"/>
      <c r="EU1313" s="8"/>
      <c r="EV1313" s="8"/>
      <c r="EW1313" s="8"/>
      <c r="EX1313" s="8"/>
      <c r="EY1313" s="8"/>
      <c r="EZ1313" s="8"/>
      <c r="FA1313" s="8"/>
      <c r="FB1313" s="8"/>
      <c r="FC1313" s="8"/>
      <c r="FD1313" s="8"/>
      <c r="FE1313" s="8"/>
      <c r="FF1313" s="8"/>
      <c r="FG1313" s="8"/>
      <c r="FH1313" s="8"/>
      <c r="FI1313" s="8"/>
      <c r="FJ1313" s="8"/>
    </row>
    <row r="1314" spans="1:166" x14ac:dyDescent="0.25">
      <c r="A1314" t="s">
        <v>160</v>
      </c>
      <c r="C1314" s="6">
        <v>40590</v>
      </c>
      <c r="D1314" s="5"/>
      <c r="E1314" s="6"/>
      <c r="G1314">
        <v>40</v>
      </c>
      <c r="H1314" t="s">
        <v>115</v>
      </c>
      <c r="I1314" s="7">
        <v>8</v>
      </c>
      <c r="J1314">
        <v>750</v>
      </c>
      <c r="K1314" s="5">
        <f t="shared" si="20"/>
        <v>166.66666666666666</v>
      </c>
      <c r="L1314" s="5"/>
      <c r="M1314" s="8"/>
      <c r="N1314" s="8"/>
      <c r="O1314" s="8"/>
      <c r="P1314" s="8"/>
      <c r="Q1314" s="5"/>
      <c r="R1314" s="5"/>
      <c r="S1314" s="5"/>
      <c r="T1314" s="5"/>
      <c r="U1314" s="5"/>
      <c r="V1314" s="5"/>
      <c r="W1314" s="5"/>
      <c r="X1314" s="8"/>
      <c r="Y1314" s="8"/>
      <c r="Z1314" s="8"/>
      <c r="AA1314" s="8"/>
      <c r="AB1314" s="8"/>
      <c r="AC1314" s="5">
        <v>57.104329468601321</v>
      </c>
      <c r="AD1314" s="8"/>
      <c r="AE1314" s="8"/>
      <c r="AF1314" s="8"/>
      <c r="AG1314" s="8"/>
      <c r="AH1314" s="8"/>
      <c r="AI1314" s="8"/>
      <c r="AJ1314" s="5">
        <v>80.333777098839562</v>
      </c>
      <c r="AK1314" s="8">
        <v>1.0922557665543102</v>
      </c>
      <c r="AL1314" s="8"/>
      <c r="AM1314" s="8"/>
      <c r="AN1314" s="8"/>
      <c r="AO1314" s="8"/>
      <c r="AP1314" s="8"/>
      <c r="AQ1314" s="9">
        <f>AK1314/AJ1314</f>
        <v>1.3596469704274469E-2</v>
      </c>
      <c r="AR1314" s="8"/>
      <c r="AS1314" s="8"/>
      <c r="AT1314" s="8"/>
      <c r="AU1314" s="5">
        <v>3.9542726544076872</v>
      </c>
      <c r="AV1314" s="5"/>
      <c r="AW1314" s="5"/>
      <c r="AX1314" s="5"/>
      <c r="AY1314" s="5">
        <v>0</v>
      </c>
      <c r="AZ1314" s="5"/>
      <c r="BA1314" s="5"/>
      <c r="BB1314" s="5"/>
      <c r="BC1314" s="5"/>
      <c r="BD1314" s="5"/>
      <c r="BE1314" s="5"/>
      <c r="BF1314" s="5">
        <v>0</v>
      </c>
      <c r="BG1314" s="5">
        <v>0</v>
      </c>
      <c r="BH1314" s="5"/>
      <c r="BI1314" s="8"/>
      <c r="BJ1314" s="5"/>
      <c r="BK1314" s="5">
        <f>AC1314+AJ1314+BH1314</f>
        <v>137.43810656744088</v>
      </c>
      <c r="BL1314" s="5"/>
      <c r="BM1314" s="8">
        <f>BH1314/BK1314</f>
        <v>0</v>
      </c>
      <c r="BN1314" s="8"/>
      <c r="BO1314" s="7"/>
      <c r="BP1314" s="5"/>
      <c r="BQ1314" s="5"/>
      <c r="BR1314" s="5"/>
      <c r="BS1314" s="5"/>
      <c r="BT1314" s="7"/>
      <c r="BU1314" s="7"/>
      <c r="BV1314" s="7"/>
      <c r="BW1314" s="7"/>
      <c r="BX1314" s="8">
        <f>AC1314/BK1314</f>
        <v>0.415491241074252</v>
      </c>
      <c r="BY1314" s="8">
        <f>AJ1314/BK1314</f>
        <v>0.58450875892574794</v>
      </c>
      <c r="BZ1314" s="8">
        <f>BH1314/BK1314</f>
        <v>0</v>
      </c>
      <c r="CA1314" s="5">
        <v>100.4705246330979</v>
      </c>
      <c r="CB1314" s="5">
        <v>100.4705246330979</v>
      </c>
      <c r="CC1314" s="5">
        <v>0</v>
      </c>
      <c r="CD1314" s="5">
        <v>0</v>
      </c>
      <c r="CE1314" s="5"/>
      <c r="CF1314" s="5"/>
      <c r="CG1314" s="5"/>
      <c r="CH1314" s="5"/>
      <c r="CI1314" s="5">
        <v>0</v>
      </c>
      <c r="CJ1314" s="5"/>
      <c r="CK1314" s="8"/>
      <c r="CL1314" s="5"/>
      <c r="CM1314" s="5"/>
      <c r="CN1314" s="8"/>
      <c r="CO1314" s="5"/>
      <c r="CP1314" s="5"/>
      <c r="CQ1314" s="5"/>
      <c r="CR1314" s="8"/>
      <c r="CS1314" s="8"/>
      <c r="CT1314" s="8"/>
      <c r="CU1314" s="8"/>
      <c r="CV1314" s="8"/>
      <c r="CW1314" s="8"/>
      <c r="CX1314" s="8"/>
      <c r="CY1314" s="8"/>
      <c r="CZ1314" s="8"/>
      <c r="DA1314" s="8"/>
      <c r="DB1314" s="8"/>
      <c r="DC1314" s="8"/>
      <c r="DD1314" s="8"/>
      <c r="DE1314" s="8"/>
      <c r="DF1314" s="8"/>
      <c r="DG1314" s="8"/>
      <c r="DH1314" s="8"/>
      <c r="DI1314" s="8"/>
      <c r="DJ1314" s="8"/>
      <c r="DK1314" s="8"/>
      <c r="DL1314" s="8"/>
      <c r="DM1314" s="8"/>
      <c r="DN1314" s="8"/>
      <c r="DO1314" s="8"/>
      <c r="DP1314" s="8"/>
      <c r="DQ1314" s="8"/>
      <c r="DR1314" s="8"/>
      <c r="DS1314" s="8"/>
      <c r="DT1314" s="8"/>
      <c r="DU1314" s="8"/>
      <c r="DV1314" s="8"/>
      <c r="DW1314" s="8"/>
      <c r="DX1314" s="8"/>
      <c r="DY1314" s="8"/>
      <c r="DZ1314" s="8"/>
      <c r="EA1314" s="8"/>
      <c r="EB1314" s="8"/>
      <c r="EC1314" s="8"/>
      <c r="ED1314" s="8"/>
      <c r="EE1314" s="8"/>
      <c r="EF1314" s="8"/>
      <c r="EG1314" s="8"/>
      <c r="EH1314" s="8"/>
      <c r="EI1314" s="8"/>
      <c r="EJ1314" s="8"/>
      <c r="EK1314" s="8"/>
      <c r="EL1314" s="8"/>
      <c r="EM1314" s="8"/>
      <c r="EN1314" s="8"/>
      <c r="EO1314" s="8"/>
      <c r="EP1314" s="8"/>
      <c r="EQ1314" s="8"/>
      <c r="ER1314" s="8"/>
      <c r="ES1314" s="8"/>
      <c r="ET1314" s="8"/>
      <c r="EU1314" s="8"/>
      <c r="EV1314" s="8"/>
      <c r="EW1314" s="8"/>
      <c r="EX1314" s="8"/>
      <c r="EY1314" s="8"/>
      <c r="EZ1314" s="8"/>
      <c r="FA1314" s="8"/>
      <c r="FB1314" s="8"/>
      <c r="FC1314" s="8"/>
      <c r="FD1314" s="8"/>
      <c r="FE1314" s="8"/>
      <c r="FF1314" s="8"/>
      <c r="FG1314" s="8"/>
      <c r="FH1314" s="8"/>
      <c r="FI1314" s="8"/>
      <c r="FJ1314" s="8"/>
    </row>
    <row r="1315" spans="1:166" x14ac:dyDescent="0.25">
      <c r="A1315" t="s">
        <v>160</v>
      </c>
      <c r="C1315" s="6">
        <v>40604</v>
      </c>
      <c r="D1315" s="5">
        <v>4</v>
      </c>
      <c r="E1315" t="s">
        <v>206</v>
      </c>
      <c r="F1315" t="s">
        <v>13</v>
      </c>
      <c r="G1315">
        <v>54</v>
      </c>
      <c r="H1315" t="s">
        <v>115</v>
      </c>
      <c r="I1315" s="7">
        <v>8</v>
      </c>
      <c r="J1315">
        <v>750</v>
      </c>
      <c r="K1315" s="5">
        <f t="shared" si="20"/>
        <v>166.66666666666666</v>
      </c>
      <c r="L1315" s="5"/>
      <c r="M1315" s="8"/>
      <c r="N1315" s="8"/>
      <c r="O1315" s="8"/>
      <c r="P1315" s="8"/>
      <c r="Q1315" s="5"/>
      <c r="R1315" s="5"/>
      <c r="S1315" s="5">
        <v>54</v>
      </c>
      <c r="T1315" s="5"/>
      <c r="U1315" s="5"/>
      <c r="V1315" s="5"/>
      <c r="W1315" s="5"/>
      <c r="X1315" s="8"/>
      <c r="Y1315" s="8"/>
      <c r="Z1315" s="8"/>
      <c r="AA1315" s="8"/>
      <c r="AB1315" s="8"/>
      <c r="AC1315" s="5">
        <v>147.20658479025582</v>
      </c>
      <c r="AD1315" s="8"/>
      <c r="AE1315" s="8"/>
      <c r="AF1315" s="8"/>
      <c r="AG1315" s="8"/>
      <c r="AH1315" s="8"/>
      <c r="AI1315" s="8"/>
      <c r="AJ1315" s="5">
        <v>127.69538963366745</v>
      </c>
      <c r="AK1315" s="8">
        <v>2.3696106970064559</v>
      </c>
      <c r="AL1315" s="8"/>
      <c r="AM1315" s="8"/>
      <c r="AN1315" s="8"/>
      <c r="AO1315" s="8"/>
      <c r="AP1315" s="8"/>
      <c r="AQ1315" s="9">
        <f>AK1315/AJ1315</f>
        <v>1.8556744325730127E-2</v>
      </c>
      <c r="AR1315" s="8"/>
      <c r="AS1315" s="8"/>
      <c r="AT1315" s="8"/>
      <c r="AU1315" s="5">
        <v>25.47453882358348</v>
      </c>
      <c r="AV1315" s="5"/>
      <c r="AW1315" s="5"/>
      <c r="AX1315" s="5"/>
      <c r="AY1315" s="5">
        <v>0.37409000452280383</v>
      </c>
      <c r="AZ1315" s="5"/>
      <c r="BA1315" s="5"/>
      <c r="BB1315" s="5"/>
      <c r="BC1315" s="5"/>
      <c r="BD1315" s="5"/>
      <c r="BE1315" s="5"/>
      <c r="BF1315" s="5">
        <v>0</v>
      </c>
      <c r="BG1315" s="5">
        <v>0</v>
      </c>
      <c r="BH1315" s="5"/>
      <c r="BI1315" s="8"/>
      <c r="BJ1315" s="5"/>
      <c r="BK1315" s="5">
        <f>AC1315+AJ1315+BH1315</f>
        <v>274.90197442392326</v>
      </c>
      <c r="BL1315" s="5"/>
      <c r="BM1315" s="8">
        <f>BH1315/BK1315</f>
        <v>0</v>
      </c>
      <c r="BN1315" s="8"/>
      <c r="BO1315" s="7"/>
      <c r="BP1315" s="5"/>
      <c r="BQ1315" s="5"/>
      <c r="BR1315" s="5"/>
      <c r="BS1315" s="5"/>
      <c r="BT1315" s="7"/>
      <c r="BU1315" s="7"/>
      <c r="BV1315" s="7"/>
      <c r="BW1315" s="7"/>
      <c r="BX1315" s="8">
        <f>AC1315/BK1315</f>
        <v>0.53548755005757143</v>
      </c>
      <c r="BY1315" s="8">
        <f>AJ1315/BK1315</f>
        <v>0.46451244994242863</v>
      </c>
      <c r="BZ1315" s="8">
        <f>BH1315/BK1315</f>
        <v>0</v>
      </c>
      <c r="CA1315" s="5">
        <v>263.35037818844467</v>
      </c>
      <c r="CB1315" s="5">
        <v>262.28380573408668</v>
      </c>
      <c r="CC1315" s="5">
        <v>1.0665724543579558</v>
      </c>
      <c r="CD1315" s="5">
        <v>0</v>
      </c>
      <c r="CE1315" s="5"/>
      <c r="CF1315" s="5"/>
      <c r="CG1315" s="5"/>
      <c r="CH1315" s="5"/>
      <c r="CI1315" s="5">
        <v>0</v>
      </c>
      <c r="CJ1315" s="5"/>
      <c r="CK1315" s="8"/>
      <c r="CL1315" s="5"/>
      <c r="CM1315" s="5"/>
      <c r="CN1315" s="8"/>
      <c r="CO1315" s="5"/>
      <c r="CP1315" s="5"/>
      <c r="CQ1315" s="5"/>
      <c r="CR1315" s="8"/>
      <c r="CS1315" s="8"/>
      <c r="CT1315" s="8"/>
      <c r="CU1315" s="8"/>
      <c r="CV1315" s="8"/>
      <c r="CW1315" s="8"/>
      <c r="CX1315" s="8"/>
      <c r="CY1315" s="8"/>
      <c r="CZ1315" s="8"/>
      <c r="DA1315" s="8"/>
      <c r="DB1315" s="8"/>
      <c r="DC1315" s="8"/>
      <c r="DD1315" s="8"/>
      <c r="DE1315" s="8"/>
      <c r="DF1315" s="8"/>
      <c r="DG1315" s="8"/>
      <c r="DH1315" s="8"/>
      <c r="DI1315" s="8"/>
      <c r="DJ1315" s="8"/>
      <c r="DK1315" s="8"/>
      <c r="DL1315" s="8"/>
      <c r="DM1315" s="8"/>
      <c r="DN1315" s="8"/>
      <c r="DO1315" s="8"/>
      <c r="DP1315" s="8"/>
      <c r="DQ1315" s="8"/>
      <c r="DR1315" s="8"/>
      <c r="DS1315" s="8"/>
      <c r="DT1315" s="8"/>
      <c r="DU1315" s="8"/>
      <c r="DV1315" s="8"/>
      <c r="DW1315" s="8"/>
      <c r="DX1315" s="8"/>
      <c r="DY1315" s="8"/>
      <c r="DZ1315" s="8"/>
      <c r="EA1315" s="8"/>
      <c r="EB1315" s="8"/>
      <c r="EC1315" s="8"/>
      <c r="ED1315" s="8"/>
      <c r="EE1315" s="8"/>
      <c r="EF1315" s="8"/>
      <c r="EG1315" s="8"/>
      <c r="EH1315" s="8"/>
      <c r="EI1315" s="8"/>
      <c r="EJ1315" s="8"/>
      <c r="EK1315" s="8"/>
      <c r="EL1315" s="8"/>
      <c r="EM1315" s="8"/>
      <c r="EN1315" s="8"/>
      <c r="EO1315" s="8"/>
      <c r="EP1315" s="8"/>
      <c r="EQ1315" s="8"/>
      <c r="ER1315" s="8"/>
      <c r="ES1315" s="8"/>
      <c r="ET1315" s="8"/>
      <c r="EU1315" s="8"/>
      <c r="EV1315" s="8"/>
      <c r="EW1315" s="8"/>
      <c r="EX1315" s="8"/>
      <c r="EY1315" s="8"/>
      <c r="EZ1315" s="8"/>
      <c r="FA1315" s="8"/>
      <c r="FB1315" s="8"/>
      <c r="FC1315" s="8"/>
      <c r="FD1315" s="8"/>
      <c r="FE1315" s="8"/>
      <c r="FF1315" s="8"/>
      <c r="FG1315" s="8"/>
      <c r="FH1315" s="8"/>
      <c r="FI1315" s="8"/>
      <c r="FJ1315" s="8"/>
    </row>
    <row r="1316" spans="1:166" x14ac:dyDescent="0.25">
      <c r="A1316" t="s">
        <v>160</v>
      </c>
      <c r="C1316" s="6">
        <v>40610</v>
      </c>
      <c r="D1316" s="5"/>
      <c r="E1316" s="6"/>
      <c r="G1316">
        <v>60</v>
      </c>
      <c r="H1316" t="s">
        <v>115</v>
      </c>
      <c r="I1316" s="7">
        <v>8</v>
      </c>
      <c r="J1316">
        <v>750</v>
      </c>
      <c r="K1316" s="5">
        <f t="shared" si="20"/>
        <v>166.66666666666666</v>
      </c>
      <c r="L1316" s="5"/>
      <c r="M1316" s="8"/>
      <c r="N1316" s="7">
        <v>16.3</v>
      </c>
      <c r="O1316" s="7"/>
      <c r="P1316" s="7"/>
      <c r="Q1316" s="5"/>
      <c r="R1316" s="5"/>
      <c r="S1316" s="5"/>
      <c r="T1316" s="5"/>
      <c r="U1316" s="5"/>
      <c r="V1316" s="5"/>
      <c r="W1316" s="5"/>
      <c r="X1316" s="8"/>
      <c r="Y1316" s="8"/>
      <c r="Z1316" s="8"/>
      <c r="AA1316" s="8"/>
      <c r="AB1316" s="8"/>
      <c r="AD1316" s="8"/>
      <c r="AE1316" s="8"/>
      <c r="AF1316" s="8"/>
      <c r="AG1316" s="8"/>
      <c r="AH1316" s="8"/>
      <c r="AI1316" s="8"/>
      <c r="AJ1316" s="5"/>
      <c r="AK1316" s="8"/>
      <c r="AL1316" s="8"/>
      <c r="AM1316" s="8"/>
      <c r="AN1316" s="8"/>
      <c r="AO1316" s="8"/>
      <c r="AP1316" s="8"/>
      <c r="AQ1316" s="9"/>
      <c r="AR1316" s="8"/>
      <c r="AS1316" s="8"/>
      <c r="AT1316" s="8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8"/>
      <c r="BJ1316" s="5"/>
      <c r="BK1316" s="5"/>
      <c r="BL1316" s="5"/>
      <c r="BM1316" s="8"/>
      <c r="BN1316" s="8"/>
      <c r="BO1316" s="7"/>
      <c r="BP1316" s="5"/>
      <c r="BQ1316" s="5"/>
      <c r="BR1316" s="5"/>
      <c r="BS1316" s="5"/>
      <c r="BT1316" s="7"/>
      <c r="BU1316" s="7"/>
      <c r="BV1316" s="7"/>
      <c r="BW1316" s="7"/>
      <c r="BX1316" s="7"/>
      <c r="BY1316" s="7"/>
      <c r="BZ1316" s="7"/>
      <c r="CA1316" s="5"/>
      <c r="CB1316" s="5"/>
      <c r="CC1316" s="5"/>
      <c r="CD1316" s="5"/>
      <c r="CE1316" s="5"/>
      <c r="CF1316" s="5"/>
      <c r="CG1316" s="5"/>
      <c r="CH1316" s="5"/>
      <c r="CI1316" s="5"/>
      <c r="CJ1316" s="5"/>
      <c r="CK1316" s="8"/>
      <c r="CL1316" s="5"/>
      <c r="CM1316" s="5"/>
      <c r="CN1316" s="8"/>
      <c r="CO1316" s="5"/>
      <c r="CP1316" s="5"/>
      <c r="CQ1316" s="5"/>
      <c r="CR1316" s="8"/>
      <c r="CS1316" s="8"/>
      <c r="CT1316" s="8"/>
      <c r="CU1316" s="8"/>
      <c r="CV1316" s="8"/>
      <c r="CW1316" s="8"/>
      <c r="CX1316" s="8"/>
      <c r="CY1316" s="8"/>
      <c r="CZ1316" s="8"/>
      <c r="DA1316" s="8"/>
      <c r="DB1316" s="8"/>
      <c r="DC1316" s="8"/>
      <c r="DD1316" s="8"/>
      <c r="DE1316" s="8"/>
      <c r="DF1316" s="8"/>
      <c r="DG1316" s="8"/>
      <c r="DH1316" s="8"/>
      <c r="DI1316" s="8"/>
      <c r="DJ1316" s="8"/>
      <c r="DK1316" s="8"/>
      <c r="DL1316" s="8"/>
      <c r="DM1316" s="8"/>
      <c r="DN1316" s="8"/>
      <c r="DO1316" s="8"/>
      <c r="DP1316" s="8"/>
      <c r="DQ1316" s="8"/>
      <c r="DR1316" s="8"/>
      <c r="DS1316" s="8"/>
      <c r="DT1316" s="8"/>
      <c r="DU1316" s="8"/>
      <c r="DV1316" s="8"/>
      <c r="DW1316" s="8"/>
      <c r="DX1316" s="8"/>
      <c r="DY1316" s="8"/>
      <c r="DZ1316" s="8"/>
      <c r="EA1316" s="8"/>
      <c r="EB1316" s="8"/>
      <c r="EC1316" s="8"/>
      <c r="ED1316" s="8"/>
      <c r="EE1316" s="8"/>
      <c r="EF1316" s="8"/>
      <c r="EG1316" s="8"/>
      <c r="EH1316" s="8"/>
      <c r="EI1316" s="8"/>
      <c r="EJ1316" s="8"/>
      <c r="EK1316" s="8"/>
      <c r="EL1316" s="8"/>
      <c r="EM1316" s="8"/>
      <c r="EN1316" s="8"/>
      <c r="EO1316" s="8"/>
      <c r="EP1316" s="8"/>
      <c r="EQ1316" s="8"/>
      <c r="ER1316" s="8"/>
      <c r="ES1316" s="8"/>
      <c r="ET1316" s="8"/>
      <c r="EU1316" s="8"/>
      <c r="EV1316" s="8"/>
      <c r="EW1316" s="8"/>
      <c r="EX1316" s="8"/>
      <c r="EY1316" s="8"/>
      <c r="EZ1316" s="8"/>
      <c r="FA1316" s="8"/>
      <c r="FB1316" s="8"/>
      <c r="FC1316" s="8"/>
      <c r="FD1316" s="8"/>
      <c r="FE1316" s="8"/>
      <c r="FF1316" s="8"/>
      <c r="FG1316" s="8"/>
      <c r="FH1316" s="8"/>
      <c r="FI1316" s="8"/>
      <c r="FJ1316" s="8"/>
    </row>
    <row r="1317" spans="1:166" x14ac:dyDescent="0.25">
      <c r="A1317" t="s">
        <v>160</v>
      </c>
      <c r="C1317" s="6">
        <v>40617</v>
      </c>
      <c r="D1317" s="5"/>
      <c r="E1317" s="6"/>
      <c r="G1317">
        <v>67</v>
      </c>
      <c r="H1317" t="s">
        <v>115</v>
      </c>
      <c r="I1317" s="7">
        <v>8</v>
      </c>
      <c r="J1317">
        <v>750</v>
      </c>
      <c r="K1317" s="5">
        <f t="shared" si="20"/>
        <v>166.66666666666666</v>
      </c>
      <c r="L1317" s="5"/>
      <c r="M1317" s="8"/>
      <c r="N1317" s="8"/>
      <c r="O1317" s="8"/>
      <c r="P1317" s="8"/>
      <c r="Q1317" s="5"/>
      <c r="R1317" s="5"/>
      <c r="S1317" s="5"/>
      <c r="T1317" s="5"/>
      <c r="U1317" s="5"/>
      <c r="V1317" s="5"/>
      <c r="W1317" s="5"/>
      <c r="X1317" s="8"/>
      <c r="Y1317" s="8"/>
      <c r="Z1317" s="8"/>
      <c r="AA1317" s="8"/>
      <c r="AB1317" s="8"/>
      <c r="AC1317" s="5">
        <v>339.0857008464717</v>
      </c>
      <c r="AD1317" s="8"/>
      <c r="AE1317" s="8"/>
      <c r="AF1317" s="8"/>
      <c r="AG1317" s="8"/>
      <c r="AH1317" s="8"/>
      <c r="AI1317" s="8"/>
      <c r="AJ1317" s="5">
        <v>275.92323807998815</v>
      </c>
      <c r="AK1317" s="8">
        <v>3.2384596999530935</v>
      </c>
      <c r="AL1317" s="8"/>
      <c r="AM1317" s="8"/>
      <c r="AN1317" s="8"/>
      <c r="AO1317" s="8"/>
      <c r="AP1317" s="8"/>
      <c r="AQ1317" s="9">
        <f>AK1317/AJ1317</f>
        <v>1.1736813914217284E-2</v>
      </c>
      <c r="AR1317" s="8"/>
      <c r="AS1317" s="8"/>
      <c r="AT1317" s="8"/>
      <c r="AU1317" s="5">
        <v>49.367384523520734</v>
      </c>
      <c r="AV1317" s="5"/>
      <c r="AW1317" s="5"/>
      <c r="AX1317" s="5"/>
      <c r="AY1317" s="5">
        <v>114.84677012698856</v>
      </c>
      <c r="AZ1317" s="5"/>
      <c r="BA1317" s="5"/>
      <c r="BB1317" s="5"/>
      <c r="BC1317" s="5"/>
      <c r="BD1317" s="5"/>
      <c r="BE1317" s="5"/>
      <c r="BF1317" s="5">
        <v>0</v>
      </c>
      <c r="BG1317" s="5">
        <v>0</v>
      </c>
      <c r="BH1317" s="5"/>
      <c r="BI1317" s="8"/>
      <c r="BJ1317" s="5"/>
      <c r="BK1317" s="5">
        <f>AC1317+AJ1317+BH1317</f>
        <v>615.0089389264599</v>
      </c>
      <c r="BL1317" s="5"/>
      <c r="BM1317" s="8">
        <f>BH1317/BK1317</f>
        <v>0</v>
      </c>
      <c r="BN1317" s="8"/>
      <c r="BO1317" s="7"/>
      <c r="BP1317" s="5"/>
      <c r="BQ1317" s="5"/>
      <c r="BR1317" s="5"/>
      <c r="BS1317" s="5"/>
      <c r="BT1317" s="7"/>
      <c r="BU1317" s="7"/>
      <c r="BV1317" s="7"/>
      <c r="BW1317" s="7"/>
      <c r="BX1317" s="8">
        <f>AC1317/BK1317</f>
        <v>0.55135084936874079</v>
      </c>
      <c r="BY1317" s="8">
        <f>AJ1317/BK1317</f>
        <v>0.4486491506312591</v>
      </c>
      <c r="BZ1317" s="8">
        <f>BH1317/BK1317</f>
        <v>0</v>
      </c>
      <c r="CA1317" s="5">
        <v>324.30163363925089</v>
      </c>
      <c r="CB1317" s="5">
        <v>207.4612460338335</v>
      </c>
      <c r="CC1317" s="5">
        <v>116.84038760541738</v>
      </c>
      <c r="CD1317" s="5">
        <v>0</v>
      </c>
      <c r="CE1317" s="5"/>
      <c r="CF1317" s="5"/>
      <c r="CG1317" s="5"/>
      <c r="CH1317" s="5"/>
      <c r="CI1317" s="5">
        <v>0</v>
      </c>
      <c r="CJ1317" s="5"/>
      <c r="CK1317" s="8"/>
      <c r="CL1317" s="5"/>
      <c r="CM1317" s="5"/>
      <c r="CN1317" s="8"/>
      <c r="CO1317" s="5"/>
      <c r="CP1317" s="5"/>
      <c r="CQ1317" s="5"/>
      <c r="CR1317" s="8"/>
      <c r="CS1317" s="8"/>
      <c r="CT1317" s="8"/>
      <c r="CU1317" s="8"/>
      <c r="CV1317" s="8"/>
      <c r="CW1317" s="8"/>
      <c r="CX1317" s="8"/>
      <c r="CY1317" s="8"/>
      <c r="CZ1317" s="8"/>
      <c r="DA1317" s="8"/>
      <c r="DB1317" s="8"/>
      <c r="DC1317" s="8"/>
      <c r="DD1317" s="8"/>
      <c r="DE1317" s="8"/>
      <c r="DF1317" s="8"/>
      <c r="DG1317" s="8"/>
      <c r="DH1317" s="8"/>
      <c r="DI1317" s="8"/>
      <c r="DJ1317" s="8"/>
      <c r="DK1317" s="8"/>
      <c r="DL1317" s="8"/>
      <c r="DM1317" s="8"/>
      <c r="DN1317" s="8"/>
      <c r="DO1317" s="8"/>
      <c r="DP1317" s="8"/>
      <c r="DQ1317" s="8"/>
      <c r="DR1317" s="8"/>
      <c r="DS1317" s="8"/>
      <c r="DT1317" s="8"/>
      <c r="DU1317" s="8"/>
      <c r="DV1317" s="8"/>
      <c r="DW1317" s="8"/>
      <c r="DX1317" s="8"/>
      <c r="DY1317" s="8"/>
      <c r="DZ1317" s="8"/>
      <c r="EA1317" s="8"/>
      <c r="EB1317" s="8"/>
      <c r="EC1317" s="8"/>
      <c r="ED1317" s="8"/>
      <c r="EE1317" s="8"/>
      <c r="EF1317" s="8"/>
      <c r="EG1317" s="8"/>
      <c r="EH1317" s="8"/>
      <c r="EI1317" s="8"/>
      <c r="EJ1317" s="8"/>
      <c r="EK1317" s="8"/>
      <c r="EL1317" s="8"/>
      <c r="EM1317" s="8"/>
      <c r="EN1317" s="8"/>
      <c r="EO1317" s="8"/>
      <c r="EP1317" s="8"/>
      <c r="EQ1317" s="8"/>
      <c r="ER1317" s="8"/>
      <c r="ES1317" s="8"/>
      <c r="ET1317" s="8"/>
      <c r="EU1317" s="8"/>
      <c r="EV1317" s="8"/>
      <c r="EW1317" s="8"/>
      <c r="EX1317" s="8"/>
      <c r="EY1317" s="8"/>
      <c r="EZ1317" s="8"/>
      <c r="FA1317" s="8"/>
      <c r="FB1317" s="8"/>
      <c r="FC1317" s="8"/>
      <c r="FD1317" s="8"/>
      <c r="FE1317" s="8"/>
      <c r="FF1317" s="8"/>
      <c r="FG1317" s="8"/>
      <c r="FH1317" s="8"/>
      <c r="FI1317" s="8"/>
      <c r="FJ1317" s="8"/>
    </row>
    <row r="1318" spans="1:166" x14ac:dyDescent="0.25">
      <c r="A1318" t="s">
        <v>160</v>
      </c>
      <c r="C1318" s="6">
        <v>40623</v>
      </c>
      <c r="D1318" s="5"/>
      <c r="E1318" s="6"/>
      <c r="G1318">
        <v>73</v>
      </c>
      <c r="H1318" t="s">
        <v>115</v>
      </c>
      <c r="I1318" s="7">
        <v>8</v>
      </c>
      <c r="J1318">
        <v>750</v>
      </c>
      <c r="K1318" s="5">
        <f t="shared" ref="K1318:K1381" si="21">1000000/I1318/J1318</f>
        <v>166.66666666666666</v>
      </c>
      <c r="L1318" s="5"/>
      <c r="M1318" s="8"/>
      <c r="N1318" s="7">
        <v>18.850000000000001</v>
      </c>
      <c r="O1318" s="7"/>
      <c r="P1318" s="7"/>
      <c r="Q1318" s="5"/>
      <c r="R1318" s="5"/>
      <c r="S1318" s="5"/>
      <c r="T1318" s="5"/>
      <c r="U1318" s="5"/>
      <c r="V1318" s="5"/>
      <c r="W1318" s="5"/>
      <c r="X1318" s="8"/>
      <c r="Y1318" s="8"/>
      <c r="Z1318" s="8"/>
      <c r="AA1318" s="8"/>
      <c r="AB1318" s="8"/>
      <c r="AD1318" s="8"/>
      <c r="AE1318" s="8"/>
      <c r="AF1318" s="8"/>
      <c r="AG1318" s="8"/>
      <c r="AH1318" s="8"/>
      <c r="AI1318" s="8"/>
      <c r="AJ1318" s="5"/>
      <c r="AK1318" s="8"/>
      <c r="AL1318" s="8"/>
      <c r="AM1318" s="8"/>
      <c r="AN1318" s="8"/>
      <c r="AO1318" s="8"/>
      <c r="AP1318" s="8"/>
      <c r="AQ1318" s="9"/>
      <c r="AR1318" s="8"/>
      <c r="AS1318" s="8"/>
      <c r="AT1318" s="8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8"/>
      <c r="BJ1318" s="5"/>
      <c r="BK1318" s="5"/>
      <c r="BL1318" s="5"/>
      <c r="BM1318" s="8"/>
      <c r="BN1318" s="8"/>
      <c r="BO1318" s="7"/>
      <c r="BP1318" s="5"/>
      <c r="BQ1318" s="5"/>
      <c r="BR1318" s="5"/>
      <c r="BS1318" s="5"/>
      <c r="BT1318" s="7"/>
      <c r="BU1318" s="7"/>
      <c r="BV1318" s="7"/>
      <c r="BW1318" s="7"/>
      <c r="BX1318" s="7"/>
      <c r="BY1318" s="7"/>
      <c r="BZ1318" s="7"/>
      <c r="CA1318" s="5"/>
      <c r="CB1318" s="5"/>
      <c r="CC1318" s="5"/>
      <c r="CD1318" s="5"/>
      <c r="CE1318" s="5"/>
      <c r="CF1318" s="5"/>
      <c r="CG1318" s="5"/>
      <c r="CH1318" s="5"/>
      <c r="CI1318" s="5"/>
      <c r="CJ1318" s="5"/>
      <c r="CK1318" s="8"/>
      <c r="CL1318" s="5"/>
      <c r="CM1318" s="5"/>
      <c r="CN1318" s="8"/>
      <c r="CO1318" s="5"/>
      <c r="CP1318" s="5"/>
      <c r="CQ1318" s="5"/>
      <c r="CR1318" s="8"/>
      <c r="CS1318" s="8"/>
      <c r="CT1318" s="8"/>
      <c r="CU1318" s="8"/>
      <c r="CV1318" s="8"/>
      <c r="CW1318" s="8"/>
      <c r="CX1318" s="8"/>
      <c r="CY1318" s="8"/>
      <c r="CZ1318" s="8"/>
      <c r="DA1318" s="8"/>
      <c r="DB1318" s="8"/>
      <c r="DC1318" s="8"/>
      <c r="DD1318" s="8"/>
      <c r="DE1318" s="8"/>
      <c r="DF1318" s="8"/>
      <c r="DG1318" s="8"/>
      <c r="DH1318" s="8"/>
      <c r="DI1318" s="8"/>
      <c r="DJ1318" s="8"/>
      <c r="DK1318" s="8"/>
      <c r="DL1318" s="8"/>
      <c r="DM1318" s="8"/>
      <c r="DN1318" s="8"/>
      <c r="DO1318" s="8"/>
      <c r="DP1318" s="8"/>
      <c r="DQ1318" s="8"/>
      <c r="DR1318" s="8"/>
      <c r="DS1318" s="8"/>
      <c r="DT1318" s="8"/>
      <c r="DU1318" s="8"/>
      <c r="DV1318" s="8"/>
      <c r="DW1318" s="8"/>
      <c r="DX1318" s="8"/>
      <c r="DY1318" s="8"/>
      <c r="DZ1318" s="8"/>
      <c r="EA1318" s="8"/>
      <c r="EB1318" s="8"/>
      <c r="EC1318" s="8"/>
      <c r="ED1318" s="8"/>
      <c r="EE1318" s="8"/>
      <c r="EF1318" s="8"/>
      <c r="EG1318" s="8"/>
      <c r="EH1318" s="8"/>
      <c r="EI1318" s="8"/>
      <c r="EJ1318" s="8"/>
      <c r="EK1318" s="8"/>
      <c r="EL1318" s="8"/>
      <c r="EM1318" s="8"/>
      <c r="EN1318" s="8"/>
      <c r="EO1318" s="8"/>
      <c r="EP1318" s="8"/>
      <c r="EQ1318" s="8"/>
      <c r="ER1318" s="8"/>
      <c r="ES1318" s="8"/>
      <c r="ET1318" s="8"/>
      <c r="EU1318" s="8"/>
      <c r="EV1318" s="8"/>
      <c r="EW1318" s="8"/>
      <c r="EX1318" s="8"/>
      <c r="EY1318" s="8"/>
      <c r="EZ1318" s="8"/>
      <c r="FA1318" s="8"/>
      <c r="FB1318" s="8"/>
      <c r="FC1318" s="8"/>
      <c r="FD1318" s="8"/>
      <c r="FE1318" s="8"/>
      <c r="FF1318" s="8"/>
      <c r="FG1318" s="8"/>
      <c r="FH1318" s="8"/>
      <c r="FI1318" s="8"/>
      <c r="FJ1318" s="8"/>
    </row>
    <row r="1319" spans="1:166" x14ac:dyDescent="0.25">
      <c r="A1319" t="s">
        <v>160</v>
      </c>
      <c r="C1319" s="6">
        <v>40638</v>
      </c>
      <c r="D1319" s="5">
        <v>6</v>
      </c>
      <c r="E1319" s="6" t="s">
        <v>239</v>
      </c>
      <c r="F1319" t="s">
        <v>89</v>
      </c>
      <c r="G1319">
        <v>88</v>
      </c>
      <c r="H1319" t="s">
        <v>115</v>
      </c>
      <c r="I1319" s="7">
        <v>8</v>
      </c>
      <c r="J1319">
        <v>750</v>
      </c>
      <c r="K1319" s="5">
        <f t="shared" si="21"/>
        <v>166.66666666666666</v>
      </c>
      <c r="L1319" s="5"/>
      <c r="M1319" s="8"/>
      <c r="N1319" s="8"/>
      <c r="O1319" s="8"/>
      <c r="P1319" s="8"/>
      <c r="Q1319" s="5"/>
      <c r="R1319" s="5"/>
      <c r="S1319" s="5"/>
      <c r="T1319" s="5"/>
      <c r="U1319" s="5"/>
      <c r="V1319" s="5"/>
      <c r="W1319" s="5"/>
      <c r="X1319" s="8"/>
      <c r="Y1319" s="8"/>
      <c r="Z1319" s="8"/>
      <c r="AA1319" s="8"/>
      <c r="AB1319" s="8"/>
      <c r="AC1319" s="5">
        <v>330.26981497732436</v>
      </c>
      <c r="AD1319" s="8"/>
      <c r="AE1319" s="8"/>
      <c r="AF1319" s="8"/>
      <c r="AG1319" s="8"/>
      <c r="AH1319" s="8"/>
      <c r="AI1319" s="8"/>
      <c r="AJ1319" s="5">
        <v>217.39531239221168</v>
      </c>
      <c r="AK1319" s="8">
        <v>3.4867244096325472</v>
      </c>
      <c r="AL1319" s="8"/>
      <c r="AM1319" s="8"/>
      <c r="AN1319" s="8"/>
      <c r="AO1319" s="8"/>
      <c r="AP1319" s="8"/>
      <c r="AQ1319" s="9">
        <f>AK1319/AJ1319</f>
        <v>1.6038636579900154E-2</v>
      </c>
      <c r="AR1319" s="8"/>
      <c r="AS1319" s="8"/>
      <c r="AT1319" s="8"/>
      <c r="AU1319" s="5">
        <v>2.6522942912673502</v>
      </c>
      <c r="AV1319" s="5"/>
      <c r="AW1319" s="5"/>
      <c r="AX1319" s="5"/>
      <c r="AY1319" s="5">
        <v>324.79178103006973</v>
      </c>
      <c r="AZ1319" s="5"/>
      <c r="BA1319" s="5"/>
      <c r="BB1319" s="5"/>
      <c r="BC1319" s="5"/>
      <c r="BD1319" s="5"/>
      <c r="BE1319" s="5"/>
      <c r="BF1319" s="5">
        <v>0</v>
      </c>
      <c r="BG1319" s="5">
        <v>0</v>
      </c>
      <c r="BH1319" s="5"/>
      <c r="BI1319" s="8"/>
      <c r="BJ1319" s="5"/>
      <c r="BK1319" s="5">
        <f>AC1319+AJ1319+BH1319</f>
        <v>547.66512736953609</v>
      </c>
      <c r="BL1319" s="5"/>
      <c r="BM1319" s="8">
        <f>BH1319/BK1319</f>
        <v>0</v>
      </c>
      <c r="BN1319" s="8"/>
      <c r="BO1319" s="7"/>
      <c r="BP1319" s="5"/>
      <c r="BQ1319" s="5"/>
      <c r="BR1319" s="5"/>
      <c r="BS1319" s="5"/>
      <c r="BT1319" s="7"/>
      <c r="BU1319" s="7"/>
      <c r="BV1319" s="7"/>
      <c r="BW1319" s="7"/>
      <c r="BX1319" s="8">
        <f>AC1319/BK1319</f>
        <v>0.60305065718466933</v>
      </c>
      <c r="BY1319" s="8">
        <f>AJ1319/BK1319</f>
        <v>0.39694934281533062</v>
      </c>
      <c r="BZ1319" s="8">
        <f>BH1319/BK1319</f>
        <v>0</v>
      </c>
      <c r="CA1319" s="5">
        <v>139.56235325587483</v>
      </c>
      <c r="CB1319" s="5">
        <v>15.203626474191996</v>
      </c>
      <c r="CC1319" s="5">
        <v>124.35872678168283</v>
      </c>
      <c r="CD1319" s="5">
        <v>0</v>
      </c>
      <c r="CE1319" s="5"/>
      <c r="CF1319" s="5"/>
      <c r="CG1319" s="5"/>
      <c r="CH1319" s="5"/>
      <c r="CI1319" s="5">
        <v>0</v>
      </c>
      <c r="CJ1319" s="5"/>
      <c r="CK1319" s="8"/>
      <c r="CL1319" s="5"/>
      <c r="CM1319" s="5"/>
      <c r="CN1319" s="8"/>
      <c r="CO1319" s="5"/>
      <c r="CP1319" s="5"/>
      <c r="CQ1319" s="5"/>
      <c r="CR1319" s="8"/>
      <c r="CS1319" s="8"/>
      <c r="CT1319" s="8"/>
      <c r="CU1319" s="8"/>
      <c r="CV1319" s="8"/>
      <c r="CW1319" s="8"/>
      <c r="CX1319" s="8"/>
      <c r="CY1319" s="8"/>
      <c r="CZ1319" s="8"/>
      <c r="DA1319" s="8"/>
      <c r="DB1319" s="8"/>
      <c r="DC1319" s="8"/>
      <c r="DD1319" s="8"/>
      <c r="DE1319" s="8"/>
      <c r="DF1319" s="8"/>
      <c r="DG1319" s="8"/>
      <c r="DH1319" s="8"/>
      <c r="DI1319" s="8"/>
      <c r="DJ1319" s="8"/>
      <c r="DK1319" s="8"/>
      <c r="DL1319" s="8"/>
      <c r="DM1319" s="8"/>
      <c r="DN1319" s="8"/>
      <c r="DO1319" s="8"/>
      <c r="DP1319" s="8"/>
      <c r="DQ1319" s="8"/>
      <c r="DR1319" s="8"/>
      <c r="DS1319" s="8"/>
      <c r="DT1319" s="8"/>
      <c r="DU1319" s="8"/>
      <c r="DV1319" s="8"/>
      <c r="DW1319" s="8"/>
      <c r="DX1319" s="8"/>
      <c r="DY1319" s="8"/>
      <c r="DZ1319" s="8"/>
      <c r="EA1319" s="8"/>
      <c r="EB1319" s="8"/>
      <c r="EC1319" s="8"/>
      <c r="ED1319" s="8"/>
      <c r="EE1319" s="8"/>
      <c r="EF1319" s="8"/>
      <c r="EG1319" s="8"/>
      <c r="EH1319" s="8"/>
      <c r="EI1319" s="8"/>
      <c r="EJ1319" s="8"/>
      <c r="EK1319" s="8"/>
      <c r="EL1319" s="8"/>
      <c r="EM1319" s="8"/>
      <c r="EN1319" s="8"/>
      <c r="EO1319" s="8"/>
      <c r="EP1319" s="8"/>
      <c r="EQ1319" s="8"/>
      <c r="ER1319" s="8"/>
      <c r="ES1319" s="8"/>
      <c r="ET1319" s="8"/>
      <c r="EU1319" s="8"/>
      <c r="EV1319" s="8"/>
      <c r="EW1319" s="8"/>
      <c r="EX1319" s="8"/>
      <c r="EY1319" s="8"/>
      <c r="EZ1319" s="8"/>
      <c r="FA1319" s="8"/>
      <c r="FB1319" s="8"/>
      <c r="FC1319" s="8"/>
      <c r="FD1319" s="8"/>
      <c r="FE1319" s="8"/>
      <c r="FF1319" s="8"/>
      <c r="FG1319" s="8"/>
      <c r="FH1319" s="8"/>
      <c r="FI1319" s="8"/>
      <c r="FJ1319" s="8"/>
    </row>
    <row r="1320" spans="1:166" x14ac:dyDescent="0.25">
      <c r="A1320" t="s">
        <v>160</v>
      </c>
      <c r="C1320" s="6">
        <v>40641</v>
      </c>
      <c r="D1320" s="5"/>
      <c r="E1320" s="6"/>
      <c r="G1320">
        <v>91</v>
      </c>
      <c r="H1320" t="s">
        <v>115</v>
      </c>
      <c r="I1320" s="7">
        <v>8</v>
      </c>
      <c r="J1320">
        <v>750</v>
      </c>
      <c r="K1320" s="5">
        <f t="shared" si="21"/>
        <v>166.66666666666666</v>
      </c>
      <c r="L1320" s="5"/>
      <c r="M1320" s="8"/>
      <c r="N1320" s="7">
        <v>19.899999999999999</v>
      </c>
      <c r="O1320" s="7"/>
      <c r="P1320" s="7"/>
      <c r="Q1320" s="5"/>
      <c r="R1320" s="5"/>
      <c r="S1320" s="5"/>
      <c r="T1320" s="5"/>
      <c r="U1320" s="5"/>
      <c r="V1320" s="5"/>
      <c r="W1320" s="5"/>
      <c r="X1320" s="8"/>
      <c r="Y1320" s="8"/>
      <c r="Z1320" s="8"/>
      <c r="AA1320" s="8"/>
      <c r="AB1320" s="8"/>
      <c r="AD1320" s="8"/>
      <c r="AE1320" s="8"/>
      <c r="AF1320" s="8"/>
      <c r="AG1320" s="8"/>
      <c r="AH1320" s="8"/>
      <c r="AI1320" s="8"/>
      <c r="AJ1320" s="5"/>
      <c r="AK1320" s="8"/>
      <c r="AL1320" s="8"/>
      <c r="AM1320" s="8"/>
      <c r="AN1320" s="8"/>
      <c r="AO1320" s="8"/>
      <c r="AP1320" s="8"/>
      <c r="AQ1320" s="9"/>
      <c r="AR1320" s="8"/>
      <c r="AS1320" s="8"/>
      <c r="AT1320" s="8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8"/>
      <c r="BJ1320" s="5"/>
      <c r="BK1320" s="5"/>
      <c r="BL1320" s="5"/>
      <c r="BM1320" s="8"/>
      <c r="BN1320" s="8"/>
      <c r="BO1320" s="7"/>
      <c r="BP1320" s="5"/>
      <c r="BQ1320" s="5"/>
      <c r="BR1320" s="5"/>
      <c r="BS1320" s="5"/>
      <c r="BT1320" s="7"/>
      <c r="BU1320" s="7"/>
      <c r="BV1320" s="7"/>
      <c r="BW1320" s="7"/>
      <c r="BX1320" s="7"/>
      <c r="BY1320" s="7"/>
      <c r="BZ1320" s="7"/>
      <c r="CA1320" s="5"/>
      <c r="CB1320" s="5"/>
      <c r="CC1320" s="5"/>
      <c r="CD1320" s="5"/>
      <c r="CE1320" s="5"/>
      <c r="CF1320" s="5"/>
      <c r="CG1320" s="5"/>
      <c r="CH1320" s="5"/>
      <c r="CI1320" s="5"/>
      <c r="CJ1320" s="5"/>
      <c r="CK1320" s="8"/>
      <c r="CL1320" s="5"/>
      <c r="CM1320" s="5"/>
      <c r="CN1320" s="8"/>
      <c r="CO1320" s="5"/>
      <c r="CP1320" s="5"/>
      <c r="CQ1320" s="5"/>
      <c r="CR1320" s="8"/>
      <c r="CS1320" s="8"/>
      <c r="CT1320" s="8"/>
      <c r="CU1320" s="8"/>
      <c r="CV1320" s="8"/>
      <c r="CW1320" s="8"/>
      <c r="CX1320" s="8"/>
      <c r="CY1320" s="8"/>
      <c r="CZ1320" s="8"/>
      <c r="DA1320" s="8"/>
      <c r="DB1320" s="8"/>
      <c r="DC1320" s="8"/>
      <c r="DD1320" s="8"/>
      <c r="DE1320" s="8"/>
      <c r="DF1320" s="8"/>
      <c r="DG1320" s="8"/>
      <c r="DH1320" s="8"/>
      <c r="DI1320" s="8"/>
      <c r="DJ1320" s="8"/>
      <c r="DK1320" s="8"/>
      <c r="DL1320" s="8"/>
      <c r="DM1320" s="8"/>
      <c r="DN1320" s="8"/>
      <c r="DO1320" s="8"/>
      <c r="DP1320" s="8"/>
      <c r="DQ1320" s="8"/>
      <c r="DR1320" s="8"/>
      <c r="DS1320" s="8"/>
      <c r="DT1320" s="8"/>
      <c r="DU1320" s="8"/>
      <c r="DV1320" s="8"/>
      <c r="DW1320" s="8"/>
      <c r="DX1320" s="8"/>
      <c r="DY1320" s="8"/>
      <c r="DZ1320" s="8"/>
      <c r="EA1320" s="8"/>
      <c r="EB1320" s="8"/>
      <c r="EC1320" s="8"/>
      <c r="ED1320" s="8"/>
      <c r="EE1320" s="8"/>
      <c r="EF1320" s="8"/>
      <c r="EG1320" s="8"/>
      <c r="EH1320" s="8"/>
      <c r="EI1320" s="8"/>
      <c r="EJ1320" s="8"/>
      <c r="EK1320" s="8"/>
      <c r="EL1320" s="8"/>
      <c r="EM1320" s="8"/>
      <c r="EN1320" s="8"/>
      <c r="EO1320" s="8"/>
      <c r="EP1320" s="8"/>
      <c r="EQ1320" s="8"/>
      <c r="ER1320" s="8"/>
      <c r="ES1320" s="8"/>
      <c r="ET1320" s="8"/>
      <c r="EU1320" s="8"/>
      <c r="EV1320" s="8"/>
      <c r="EW1320" s="8"/>
      <c r="EX1320" s="8"/>
      <c r="EY1320" s="8"/>
      <c r="EZ1320" s="8"/>
      <c r="FA1320" s="8"/>
      <c r="FB1320" s="8"/>
      <c r="FC1320" s="8"/>
      <c r="FD1320" s="8"/>
      <c r="FE1320" s="8"/>
      <c r="FF1320" s="8"/>
      <c r="FG1320" s="8"/>
      <c r="FH1320" s="8"/>
      <c r="FI1320" s="8"/>
      <c r="FJ1320" s="8"/>
    </row>
    <row r="1321" spans="1:166" x14ac:dyDescent="0.25">
      <c r="A1321" t="s">
        <v>160</v>
      </c>
      <c r="C1321" s="6">
        <v>40660</v>
      </c>
      <c r="D1321" s="5">
        <v>8</v>
      </c>
      <c r="E1321" t="s">
        <v>208</v>
      </c>
      <c r="F1321" t="s">
        <v>14</v>
      </c>
      <c r="G1321">
        <v>110</v>
      </c>
      <c r="H1321" t="s">
        <v>115</v>
      </c>
      <c r="I1321" s="7">
        <v>8</v>
      </c>
      <c r="J1321">
        <v>750</v>
      </c>
      <c r="K1321" s="5">
        <f t="shared" si="21"/>
        <v>166.66666666666666</v>
      </c>
      <c r="L1321" s="5"/>
      <c r="M1321" s="8"/>
      <c r="N1321" s="8"/>
      <c r="O1321" s="8"/>
      <c r="P1321" s="8"/>
      <c r="Q1321" s="5"/>
      <c r="R1321" s="5"/>
      <c r="S1321" s="5"/>
      <c r="T1321" s="5"/>
      <c r="U1321" s="5">
        <v>110</v>
      </c>
      <c r="V1321" s="5"/>
      <c r="W1321" s="5"/>
      <c r="X1321" s="8"/>
      <c r="Y1321" s="8"/>
      <c r="Z1321" s="8"/>
      <c r="AA1321" s="8"/>
      <c r="AB1321" s="8"/>
      <c r="AD1321" s="8"/>
      <c r="AE1321" s="8"/>
      <c r="AF1321" s="8"/>
      <c r="AG1321" s="8"/>
      <c r="AH1321" s="8"/>
      <c r="AI1321" s="8"/>
      <c r="AJ1321" s="5"/>
      <c r="AK1321" s="8"/>
      <c r="AL1321" s="8"/>
      <c r="AM1321" s="8"/>
      <c r="AN1321" s="8"/>
      <c r="AO1321" s="8"/>
      <c r="AP1321" s="8"/>
      <c r="AQ1321" s="9"/>
      <c r="AR1321" s="8"/>
      <c r="AS1321" s="8"/>
      <c r="AT1321" s="8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8"/>
      <c r="BJ1321" s="5"/>
      <c r="BK1321" s="5"/>
      <c r="BL1321" s="5"/>
      <c r="BM1321" s="8"/>
      <c r="BN1321" s="8"/>
      <c r="BO1321" s="7"/>
      <c r="BP1321" s="5"/>
      <c r="BQ1321" s="5"/>
      <c r="BR1321" s="5"/>
      <c r="BS1321" s="5"/>
      <c r="BT1321" s="7"/>
      <c r="BU1321" s="7"/>
      <c r="BV1321" s="7"/>
      <c r="BW1321" s="7"/>
      <c r="BX1321" s="7"/>
      <c r="BY1321" s="7"/>
      <c r="BZ1321" s="7"/>
      <c r="CA1321" s="5"/>
      <c r="CB1321" s="5"/>
      <c r="CC1321" s="5"/>
      <c r="CD1321" s="5"/>
      <c r="CE1321" s="5"/>
      <c r="CF1321" s="5"/>
      <c r="CG1321" s="5"/>
      <c r="CH1321" s="5"/>
      <c r="CI1321" s="5"/>
      <c r="CJ1321" s="5"/>
      <c r="CK1321" s="8"/>
      <c r="CL1321" s="5"/>
      <c r="CM1321" s="5"/>
      <c r="CN1321" s="8"/>
      <c r="CO1321" s="5"/>
      <c r="CP1321" s="5"/>
      <c r="CQ1321" s="5"/>
      <c r="CR1321" s="8"/>
      <c r="CS1321" s="8"/>
      <c r="CT1321" s="8"/>
      <c r="CU1321" s="8"/>
      <c r="CV1321" s="8"/>
      <c r="CW1321" s="8"/>
      <c r="CX1321" s="8"/>
      <c r="CY1321" s="8"/>
      <c r="CZ1321" s="8"/>
      <c r="DA1321" s="8"/>
      <c r="DB1321" s="8"/>
      <c r="DC1321" s="8"/>
      <c r="DD1321" s="8"/>
      <c r="DE1321" s="8"/>
      <c r="DF1321" s="8"/>
      <c r="DG1321" s="8"/>
      <c r="DH1321" s="8"/>
      <c r="DI1321" s="8"/>
      <c r="DJ1321" s="8"/>
      <c r="DK1321" s="8"/>
      <c r="DL1321" s="8"/>
      <c r="DM1321" s="8"/>
      <c r="DN1321" s="8"/>
      <c r="DO1321" s="8"/>
      <c r="DP1321" s="8"/>
      <c r="DQ1321" s="8"/>
      <c r="DR1321" s="8"/>
      <c r="DS1321" s="8"/>
      <c r="DT1321" s="8"/>
      <c r="DU1321" s="8"/>
      <c r="DV1321" s="8"/>
      <c r="DW1321" s="8"/>
      <c r="DX1321" s="8"/>
      <c r="DY1321" s="8"/>
      <c r="DZ1321" s="8"/>
      <c r="EA1321" s="8"/>
      <c r="EB1321" s="8"/>
      <c r="EC1321" s="8"/>
      <c r="ED1321" s="8"/>
      <c r="EE1321" s="8"/>
      <c r="EF1321" s="8"/>
      <c r="EG1321" s="8"/>
      <c r="EH1321" s="8"/>
      <c r="EI1321" s="8"/>
      <c r="EJ1321" s="8"/>
      <c r="EK1321" s="8"/>
      <c r="EL1321" s="8"/>
      <c r="EM1321" s="8"/>
      <c r="EN1321" s="8"/>
      <c r="EO1321" s="8"/>
      <c r="EP1321" s="8"/>
      <c r="EQ1321" s="8"/>
      <c r="ER1321" s="8"/>
      <c r="ES1321" s="8"/>
      <c r="ET1321" s="8"/>
      <c r="EU1321" s="8"/>
      <c r="EV1321" s="8"/>
      <c r="EW1321" s="8"/>
      <c r="EX1321" s="8"/>
      <c r="EY1321" s="8"/>
      <c r="EZ1321" s="8"/>
      <c r="FA1321" s="8"/>
      <c r="FB1321" s="8"/>
      <c r="FC1321" s="8"/>
      <c r="FD1321" s="8"/>
      <c r="FE1321" s="8"/>
      <c r="FF1321" s="8"/>
      <c r="FG1321" s="8"/>
      <c r="FH1321" s="8"/>
      <c r="FI1321" s="8"/>
      <c r="FJ1321" s="8"/>
    </row>
    <row r="1322" spans="1:166" x14ac:dyDescent="0.25">
      <c r="A1322" t="s">
        <v>160</v>
      </c>
      <c r="C1322" s="6">
        <v>40661</v>
      </c>
      <c r="D1322" s="5"/>
      <c r="E1322" s="6"/>
      <c r="G1322">
        <v>111</v>
      </c>
      <c r="H1322" t="s">
        <v>115</v>
      </c>
      <c r="I1322" s="7">
        <v>8</v>
      </c>
      <c r="J1322">
        <v>750</v>
      </c>
      <c r="K1322" s="5">
        <f t="shared" si="21"/>
        <v>166.66666666666666</v>
      </c>
      <c r="L1322" s="5"/>
      <c r="M1322" s="8"/>
      <c r="N1322" s="8"/>
      <c r="O1322" s="8"/>
      <c r="P1322" s="8"/>
      <c r="Q1322" s="5"/>
      <c r="R1322" s="5"/>
      <c r="S1322" s="5"/>
      <c r="T1322" s="5"/>
      <c r="U1322" s="5"/>
      <c r="V1322" s="5"/>
      <c r="W1322" s="5"/>
      <c r="X1322" s="8"/>
      <c r="Y1322" s="8"/>
      <c r="Z1322" s="8"/>
      <c r="AA1322" s="8"/>
      <c r="AB1322" s="8"/>
      <c r="AC1322" s="5">
        <v>350.76153915445042</v>
      </c>
      <c r="AD1322" s="8"/>
      <c r="AE1322" s="8"/>
      <c r="AF1322" s="8"/>
      <c r="AG1322" s="8"/>
      <c r="AH1322" s="8"/>
      <c r="AI1322" s="8"/>
      <c r="AJ1322" s="5">
        <v>193.72911962366845</v>
      </c>
      <c r="AK1322" s="8">
        <v>2.8905625066081502</v>
      </c>
      <c r="AL1322" s="8"/>
      <c r="AM1322" s="8"/>
      <c r="AN1322" s="8"/>
      <c r="AO1322" s="8"/>
      <c r="AP1322" s="8"/>
      <c r="AQ1322" s="9">
        <f>AK1322/AJ1322</f>
        <v>1.4920640284864031E-2</v>
      </c>
      <c r="AR1322" s="8"/>
      <c r="AS1322" s="8"/>
      <c r="AT1322" s="8"/>
      <c r="AU1322" s="5">
        <v>0</v>
      </c>
      <c r="AV1322" s="5"/>
      <c r="AW1322" s="5"/>
      <c r="AX1322" s="5"/>
      <c r="AY1322" s="5">
        <v>500.39564723189221</v>
      </c>
      <c r="AZ1322" s="5"/>
      <c r="BA1322" s="5"/>
      <c r="BB1322" s="5"/>
      <c r="BC1322" s="5"/>
      <c r="BD1322" s="5"/>
      <c r="BE1322" s="5"/>
      <c r="BF1322" s="5">
        <v>5.3134532032329416</v>
      </c>
      <c r="BG1322" s="5">
        <v>44.640053056406117</v>
      </c>
      <c r="BH1322" s="5"/>
      <c r="BI1322" s="8"/>
      <c r="BJ1322" s="5"/>
      <c r="BK1322" s="5">
        <f>AC1322+AJ1322+BH1322</f>
        <v>544.49065877811881</v>
      </c>
      <c r="BL1322" s="5"/>
      <c r="BM1322" s="8">
        <f>BH1322/BK1322</f>
        <v>0</v>
      </c>
      <c r="BN1322" s="8"/>
      <c r="BO1322" s="7"/>
      <c r="BP1322" s="5"/>
      <c r="BQ1322" s="5"/>
      <c r="BR1322" s="5"/>
      <c r="BS1322" s="5"/>
      <c r="BT1322" s="7"/>
      <c r="BU1322" s="7"/>
      <c r="BV1322" s="7"/>
      <c r="BW1322" s="7"/>
      <c r="BX1322" s="8">
        <f>AC1322/BK1322</f>
        <v>0.64420120620909782</v>
      </c>
      <c r="BY1322" s="8">
        <f>AJ1322/BK1322</f>
        <v>0.35579879379090229</v>
      </c>
      <c r="BZ1322" s="8">
        <f>BH1322/BK1322</f>
        <v>0</v>
      </c>
      <c r="CA1322" s="5">
        <v>147.66820525710105</v>
      </c>
      <c r="CB1322" s="5">
        <v>0</v>
      </c>
      <c r="CC1322" s="5">
        <v>136.69316690565529</v>
      </c>
      <c r="CD1322" s="5">
        <v>9.905911612685232</v>
      </c>
      <c r="CE1322" s="5"/>
      <c r="CF1322" s="5"/>
      <c r="CG1322" s="5"/>
      <c r="CH1322" s="5"/>
      <c r="CI1322" s="5">
        <v>1.0691267387605301</v>
      </c>
      <c r="CJ1322" s="5"/>
      <c r="CK1322" s="8"/>
      <c r="CL1322" s="5"/>
      <c r="CM1322" s="5"/>
      <c r="CN1322" s="8"/>
      <c r="CO1322" s="5"/>
      <c r="CP1322" s="5"/>
      <c r="CQ1322" s="5"/>
      <c r="CR1322" s="8"/>
      <c r="CS1322" s="8"/>
      <c r="CT1322" s="8"/>
      <c r="CU1322" s="8"/>
      <c r="CV1322" s="8"/>
      <c r="CW1322" s="8"/>
      <c r="CX1322" s="8"/>
      <c r="CY1322" s="8"/>
      <c r="CZ1322" s="8"/>
      <c r="DA1322" s="8"/>
      <c r="DB1322" s="8"/>
      <c r="DC1322" s="8"/>
      <c r="DD1322" s="8"/>
      <c r="DE1322" s="8"/>
      <c r="DF1322" s="8"/>
      <c r="DG1322" s="8"/>
      <c r="DH1322" s="8"/>
      <c r="DI1322" s="8"/>
      <c r="DJ1322" s="8"/>
      <c r="DK1322" s="8"/>
      <c r="DL1322" s="8"/>
      <c r="DM1322" s="8"/>
      <c r="DN1322" s="8"/>
      <c r="DO1322" s="8"/>
      <c r="DP1322" s="8"/>
      <c r="DQ1322" s="8"/>
      <c r="DR1322" s="8"/>
      <c r="DS1322" s="8"/>
      <c r="DT1322" s="8"/>
      <c r="DU1322" s="8"/>
      <c r="DV1322" s="8"/>
      <c r="DW1322" s="8"/>
      <c r="DX1322" s="8"/>
      <c r="DY1322" s="8"/>
      <c r="DZ1322" s="8"/>
      <c r="EA1322" s="8"/>
      <c r="EB1322" s="8"/>
      <c r="EC1322" s="8"/>
      <c r="ED1322" s="8"/>
      <c r="EE1322" s="8"/>
      <c r="EF1322" s="8"/>
      <c r="EG1322" s="8"/>
      <c r="EH1322" s="8"/>
      <c r="EI1322" s="8"/>
      <c r="EJ1322" s="8"/>
      <c r="EK1322" s="8"/>
      <c r="EL1322" s="8"/>
      <c r="EM1322" s="8"/>
      <c r="EN1322" s="8"/>
      <c r="EO1322" s="8"/>
      <c r="EP1322" s="8"/>
      <c r="EQ1322" s="8"/>
      <c r="ER1322" s="8"/>
      <c r="ES1322" s="8"/>
      <c r="ET1322" s="8"/>
      <c r="EU1322" s="8"/>
      <c r="EV1322" s="8"/>
      <c r="EW1322" s="8"/>
      <c r="EX1322" s="8"/>
      <c r="EY1322" s="8"/>
      <c r="EZ1322" s="8"/>
      <c r="FA1322" s="8"/>
      <c r="FB1322" s="8"/>
      <c r="FC1322" s="8"/>
      <c r="FD1322" s="8"/>
      <c r="FE1322" s="8"/>
      <c r="FF1322" s="8"/>
      <c r="FG1322" s="8"/>
      <c r="FH1322" s="8"/>
      <c r="FI1322" s="8"/>
      <c r="FJ1322" s="8"/>
    </row>
    <row r="1323" spans="1:166" x14ac:dyDescent="0.25">
      <c r="A1323" t="s">
        <v>160</v>
      </c>
      <c r="C1323" s="6">
        <v>40673</v>
      </c>
      <c r="D1323" s="5"/>
      <c r="E1323" s="6"/>
      <c r="G1323">
        <v>123</v>
      </c>
      <c r="H1323" t="s">
        <v>115</v>
      </c>
      <c r="I1323" s="7">
        <v>8</v>
      </c>
      <c r="J1323">
        <v>750</v>
      </c>
      <c r="K1323" s="5">
        <f t="shared" si="21"/>
        <v>166.66666666666666</v>
      </c>
      <c r="L1323" s="5"/>
      <c r="M1323" s="8"/>
      <c r="N1323" s="8"/>
      <c r="O1323" s="8"/>
      <c r="P1323" s="8"/>
      <c r="Q1323" s="5"/>
      <c r="R1323" s="5"/>
      <c r="S1323" s="5"/>
      <c r="T1323" s="5"/>
      <c r="U1323" s="5"/>
      <c r="V1323" s="5"/>
      <c r="W1323" s="5"/>
      <c r="X1323" s="8"/>
      <c r="Y1323" s="8"/>
      <c r="Z1323" s="8"/>
      <c r="AA1323" s="8"/>
      <c r="AB1323" s="8"/>
      <c r="AD1323" s="8"/>
      <c r="AE1323" s="8"/>
      <c r="AF1323" s="8"/>
      <c r="AG1323" s="8"/>
      <c r="AH1323" s="8"/>
      <c r="AI1323" s="8"/>
      <c r="AJ1323" s="5"/>
      <c r="AK1323" s="8"/>
      <c r="AL1323" s="8"/>
      <c r="AM1323" s="8"/>
      <c r="AN1323" s="8"/>
      <c r="AO1323" s="8"/>
      <c r="AP1323" s="8"/>
      <c r="AQ1323" s="9"/>
      <c r="AR1323" s="8"/>
      <c r="AS1323" s="8"/>
      <c r="AT1323" s="8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5"/>
      <c r="BG1323" s="5"/>
      <c r="BH1323" s="5"/>
      <c r="BI1323" s="8"/>
      <c r="BJ1323" s="5"/>
      <c r="BK1323" s="5"/>
      <c r="BL1323" s="5"/>
      <c r="BM1323" s="8"/>
      <c r="BN1323" s="8"/>
      <c r="BO1323" s="7"/>
      <c r="BP1323" s="5"/>
      <c r="BQ1323" s="5"/>
      <c r="BR1323" s="5"/>
      <c r="BS1323" s="5"/>
      <c r="BT1323" s="7"/>
      <c r="BU1323" s="7"/>
      <c r="BV1323" s="7"/>
      <c r="BW1323" s="7"/>
      <c r="BX1323" s="7"/>
      <c r="BY1323" s="7"/>
      <c r="BZ1323" s="7"/>
      <c r="CA1323" s="5"/>
      <c r="CB1323" s="5"/>
      <c r="CC1323" s="5"/>
      <c r="CD1323" s="5"/>
      <c r="CE1323" s="5"/>
      <c r="CF1323" s="5"/>
      <c r="CG1323" s="5"/>
      <c r="CH1323" s="5"/>
      <c r="CI1323" s="5"/>
      <c r="CJ1323" s="5">
        <v>15.257531584062194</v>
      </c>
      <c r="CK1323" s="8">
        <v>4.6751592356687901</v>
      </c>
      <c r="CL1323" s="5"/>
      <c r="CM1323" s="5"/>
      <c r="CN1323" s="8"/>
      <c r="CO1323" s="5"/>
      <c r="CP1323" s="5"/>
      <c r="CQ1323" s="5"/>
      <c r="CR1323" s="8"/>
      <c r="CS1323" s="8"/>
      <c r="CT1323" s="8"/>
      <c r="CU1323" s="8"/>
      <c r="CV1323" s="8"/>
      <c r="CW1323" s="8"/>
      <c r="CX1323" s="8"/>
      <c r="CY1323" s="8"/>
      <c r="CZ1323" s="8"/>
      <c r="DA1323" s="8"/>
      <c r="DB1323" s="8"/>
      <c r="DC1323" s="8"/>
      <c r="DD1323" s="8"/>
      <c r="DE1323" s="8"/>
      <c r="DF1323" s="8"/>
      <c r="DG1323" s="8"/>
      <c r="DH1323" s="8"/>
      <c r="DI1323" s="8"/>
      <c r="DJ1323" s="8"/>
      <c r="DK1323" s="8"/>
      <c r="DL1323" s="8"/>
      <c r="DM1323" s="8"/>
      <c r="DN1323" s="8"/>
      <c r="DO1323" s="8"/>
      <c r="DP1323" s="8"/>
      <c r="DQ1323" s="8"/>
      <c r="DR1323" s="8"/>
      <c r="DS1323" s="8"/>
      <c r="DT1323" s="8"/>
      <c r="DU1323" s="8"/>
      <c r="DV1323" s="8"/>
      <c r="DW1323" s="8"/>
      <c r="DX1323" s="8"/>
      <c r="DY1323" s="8"/>
      <c r="DZ1323" s="8"/>
      <c r="EA1323" s="8"/>
      <c r="EB1323" s="8"/>
      <c r="EC1323" s="8"/>
      <c r="ED1323" s="8"/>
      <c r="EE1323" s="8"/>
      <c r="EF1323" s="8"/>
      <c r="EG1323" s="8"/>
      <c r="EH1323" s="8"/>
      <c r="EI1323" s="8"/>
      <c r="EJ1323" s="8"/>
      <c r="EK1323" s="8"/>
      <c r="EL1323" s="8"/>
      <c r="EM1323" s="8"/>
      <c r="EN1323" s="8"/>
      <c r="EO1323" s="8"/>
      <c r="EP1323" s="8"/>
      <c r="EQ1323" s="8"/>
      <c r="ER1323" s="8"/>
      <c r="ES1323" s="8"/>
      <c r="ET1323" s="8"/>
      <c r="EU1323" s="8"/>
      <c r="EV1323" s="8"/>
      <c r="EW1323" s="8"/>
      <c r="EX1323" s="8"/>
      <c r="EY1323" s="8"/>
      <c r="EZ1323" s="8"/>
      <c r="FA1323" s="8"/>
      <c r="FB1323" s="8"/>
      <c r="FC1323" s="8"/>
      <c r="FD1323" s="8"/>
      <c r="FE1323" s="8"/>
      <c r="FF1323" s="8"/>
      <c r="FG1323" s="8"/>
      <c r="FH1323" s="8"/>
      <c r="FI1323" s="8"/>
      <c r="FJ1323" s="8"/>
    </row>
    <row r="1324" spans="1:166" x14ac:dyDescent="0.25">
      <c r="A1324" t="s">
        <v>160</v>
      </c>
      <c r="C1324" s="6">
        <v>40679</v>
      </c>
      <c r="D1324" s="5"/>
      <c r="E1324" s="6"/>
      <c r="G1324">
        <v>129</v>
      </c>
      <c r="H1324" t="s">
        <v>115</v>
      </c>
      <c r="I1324" s="7">
        <v>8</v>
      </c>
      <c r="J1324">
        <v>750</v>
      </c>
      <c r="K1324" s="5">
        <f t="shared" si="21"/>
        <v>166.66666666666666</v>
      </c>
      <c r="L1324" s="5"/>
      <c r="M1324" s="8"/>
      <c r="N1324" s="8"/>
      <c r="O1324" s="8"/>
      <c r="P1324" s="8"/>
      <c r="Q1324" s="5"/>
      <c r="R1324" s="5"/>
      <c r="S1324" s="5"/>
      <c r="T1324" s="5"/>
      <c r="U1324" s="5"/>
      <c r="V1324" s="5"/>
      <c r="W1324" s="5"/>
      <c r="X1324" s="8"/>
      <c r="Y1324" s="8"/>
      <c r="Z1324" s="8"/>
      <c r="AA1324" s="8"/>
      <c r="AB1324" s="8"/>
      <c r="AC1324" s="5"/>
      <c r="AD1324" s="8"/>
      <c r="AE1324" s="8"/>
      <c r="AF1324" s="8"/>
      <c r="AG1324" s="8"/>
      <c r="AH1324" s="8"/>
      <c r="AI1324" s="8"/>
      <c r="AJ1324" s="5"/>
      <c r="AK1324" s="8"/>
      <c r="AL1324" s="8"/>
      <c r="AM1324" s="8"/>
      <c r="AN1324" s="8"/>
      <c r="AO1324" s="8"/>
      <c r="AP1324" s="8"/>
      <c r="AQ1324" s="9"/>
      <c r="AR1324" s="8"/>
      <c r="AS1324" s="8"/>
      <c r="AT1324" s="8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5"/>
      <c r="BG1324" s="5"/>
      <c r="BH1324" s="5"/>
      <c r="BI1324" s="8"/>
      <c r="BJ1324" s="5"/>
      <c r="BK1324" s="5"/>
      <c r="BL1324" s="5"/>
      <c r="BM1324" s="8"/>
      <c r="BN1324" s="8"/>
      <c r="BO1324" s="7"/>
      <c r="BP1324" s="5"/>
      <c r="BQ1324" s="5"/>
      <c r="BR1324" s="5"/>
      <c r="BS1324" s="5"/>
      <c r="BT1324" s="7"/>
      <c r="BU1324" s="7"/>
      <c r="BV1324" s="7"/>
      <c r="BW1324" s="7"/>
      <c r="BX1324" s="7"/>
      <c r="BY1324" s="7"/>
      <c r="BZ1324" s="7"/>
      <c r="CA1324" s="5"/>
      <c r="CB1324" s="5"/>
      <c r="CC1324" s="5"/>
      <c r="CD1324" s="5"/>
      <c r="CE1324" s="5"/>
      <c r="CF1324" s="5"/>
      <c r="CG1324" s="5"/>
      <c r="CH1324" s="5"/>
      <c r="CI1324" s="5"/>
      <c r="CJ1324" s="5">
        <v>37.414965986394556</v>
      </c>
      <c r="CK1324" s="8">
        <v>4.442982456140351</v>
      </c>
      <c r="CL1324" s="5"/>
      <c r="CM1324" s="5"/>
      <c r="CN1324" s="8"/>
      <c r="CO1324" s="5"/>
      <c r="CP1324" s="5"/>
      <c r="CQ1324" s="5"/>
      <c r="CR1324" s="8"/>
      <c r="CS1324" s="8"/>
      <c r="CT1324" s="8"/>
      <c r="CU1324" s="8"/>
      <c r="CV1324" s="8"/>
      <c r="CW1324" s="8"/>
      <c r="CX1324" s="8"/>
      <c r="CY1324" s="8"/>
      <c r="CZ1324" s="8"/>
      <c r="DA1324" s="8"/>
      <c r="DB1324" s="8"/>
      <c r="DC1324" s="8"/>
      <c r="DD1324" s="8"/>
      <c r="DE1324" s="8"/>
      <c r="DF1324" s="8"/>
      <c r="DG1324" s="8"/>
      <c r="DH1324" s="8"/>
      <c r="DI1324" s="8"/>
      <c r="DJ1324" s="8"/>
      <c r="DK1324" s="8"/>
      <c r="DL1324" s="8"/>
      <c r="DM1324" s="8"/>
      <c r="DN1324" s="8"/>
      <c r="DO1324" s="8"/>
      <c r="DP1324" s="8"/>
      <c r="DQ1324" s="8"/>
      <c r="DR1324" s="8"/>
      <c r="DS1324" s="8"/>
      <c r="DT1324" s="8"/>
      <c r="DU1324" s="8"/>
      <c r="DV1324" s="8"/>
      <c r="DW1324" s="8"/>
      <c r="DX1324" s="8"/>
      <c r="DY1324" s="8"/>
      <c r="DZ1324" s="8"/>
      <c r="EA1324" s="8"/>
      <c r="EB1324" s="8"/>
      <c r="EC1324" s="8"/>
      <c r="ED1324" s="8"/>
      <c r="EE1324" s="8"/>
      <c r="EF1324" s="8"/>
      <c r="EG1324" s="8"/>
      <c r="EH1324" s="8"/>
      <c r="EI1324" s="8"/>
      <c r="EJ1324" s="8"/>
      <c r="EK1324" s="8"/>
      <c r="EL1324" s="8"/>
      <c r="EM1324" s="8"/>
      <c r="EN1324" s="8"/>
      <c r="EO1324" s="8"/>
      <c r="EP1324" s="8"/>
      <c r="EQ1324" s="8"/>
      <c r="ER1324" s="8"/>
      <c r="ES1324" s="8"/>
      <c r="ET1324" s="8"/>
      <c r="EU1324" s="8"/>
      <c r="EV1324" s="8"/>
      <c r="EW1324" s="8"/>
      <c r="EX1324" s="8"/>
      <c r="EY1324" s="8"/>
      <c r="EZ1324" s="8"/>
      <c r="FA1324" s="8"/>
      <c r="FB1324" s="8"/>
      <c r="FC1324" s="8"/>
      <c r="FD1324" s="8"/>
      <c r="FE1324" s="8"/>
      <c r="FF1324" s="8"/>
      <c r="FG1324" s="8"/>
      <c r="FH1324" s="8"/>
      <c r="FI1324" s="8"/>
      <c r="FJ1324" s="8"/>
    </row>
    <row r="1325" spans="1:166" x14ac:dyDescent="0.25">
      <c r="A1325" t="s">
        <v>160</v>
      </c>
      <c r="C1325" s="6">
        <v>40683</v>
      </c>
      <c r="D1325" s="5"/>
      <c r="E1325" s="6"/>
      <c r="G1325">
        <v>133</v>
      </c>
      <c r="H1325" t="s">
        <v>115</v>
      </c>
      <c r="I1325" s="7">
        <v>8</v>
      </c>
      <c r="J1325">
        <v>750</v>
      </c>
      <c r="K1325" s="5">
        <f t="shared" si="21"/>
        <v>166.66666666666666</v>
      </c>
      <c r="L1325" s="5"/>
      <c r="M1325" s="8"/>
      <c r="N1325" s="8"/>
      <c r="O1325" s="8"/>
      <c r="P1325" s="8"/>
      <c r="Q1325" s="5"/>
      <c r="R1325" s="5"/>
      <c r="S1325" s="5"/>
      <c r="T1325" s="5"/>
      <c r="U1325" s="5"/>
      <c r="V1325" s="5"/>
      <c r="W1325" s="5"/>
      <c r="X1325" s="8"/>
      <c r="Y1325" s="8"/>
      <c r="Z1325" s="8"/>
      <c r="AA1325" s="8"/>
      <c r="AB1325" s="8"/>
      <c r="AC1325" s="5">
        <v>359.70565045815363</v>
      </c>
      <c r="AD1325" s="8"/>
      <c r="AE1325" s="8"/>
      <c r="AF1325" s="8"/>
      <c r="AG1325" s="8"/>
      <c r="AH1325" s="8"/>
      <c r="AI1325" s="8"/>
      <c r="AJ1325" s="5">
        <v>155.60744235443951</v>
      </c>
      <c r="AK1325" s="8">
        <v>1.9982303752500863</v>
      </c>
      <c r="AL1325" s="8"/>
      <c r="AM1325" s="8"/>
      <c r="AN1325" s="8"/>
      <c r="AO1325" s="8"/>
      <c r="AP1325" s="8"/>
      <c r="AQ1325" s="9">
        <f>AK1325/AJ1325</f>
        <v>1.2841483318635603E-2</v>
      </c>
      <c r="AR1325" s="8"/>
      <c r="AS1325" s="8"/>
      <c r="AT1325" s="8"/>
      <c r="AU1325" s="5">
        <v>0</v>
      </c>
      <c r="AV1325" s="5"/>
      <c r="AW1325" s="5"/>
      <c r="AX1325" s="5"/>
      <c r="AY1325" s="5">
        <v>293.19050815845452</v>
      </c>
      <c r="AZ1325" s="5"/>
      <c r="BA1325" s="5"/>
      <c r="BB1325" s="5"/>
      <c r="BC1325" s="5"/>
      <c r="BD1325" s="5"/>
      <c r="BE1325" s="5"/>
      <c r="BF1325" s="5">
        <v>41.995910451136055</v>
      </c>
      <c r="BG1325" s="5">
        <v>347.43289399962612</v>
      </c>
      <c r="BH1325" s="5"/>
      <c r="BI1325" s="8"/>
      <c r="BJ1325" s="5"/>
      <c r="BK1325" s="5">
        <f>AC1325+AJ1325+BH1325</f>
        <v>515.31309281259314</v>
      </c>
      <c r="BL1325" s="5"/>
      <c r="BM1325" s="8">
        <f>BH1325/BK1325</f>
        <v>0</v>
      </c>
      <c r="BN1325" s="8"/>
      <c r="BO1325" s="7"/>
      <c r="BP1325" s="5"/>
      <c r="BQ1325" s="5"/>
      <c r="BR1325" s="5"/>
      <c r="BS1325" s="5"/>
      <c r="BT1325" s="7"/>
      <c r="BU1325" s="7"/>
      <c r="BV1325" s="7"/>
      <c r="BW1325" s="7"/>
      <c r="BX1325" s="8">
        <f>AC1325/BK1325</f>
        <v>0.69803320636561017</v>
      </c>
      <c r="BY1325" s="8">
        <f>AJ1325/BK1325</f>
        <v>0.30196679363438989</v>
      </c>
      <c r="BZ1325" s="8">
        <f>BH1325/BK1325</f>
        <v>0</v>
      </c>
      <c r="CA1325" s="5">
        <v>122.92034113302475</v>
      </c>
      <c r="CB1325" s="5">
        <v>0</v>
      </c>
      <c r="CC1325" s="5">
        <v>52.260652103461602</v>
      </c>
      <c r="CD1325" s="5">
        <v>59.574984075322298</v>
      </c>
      <c r="CE1325" s="5"/>
      <c r="CF1325" s="5"/>
      <c r="CG1325" s="5"/>
      <c r="CH1325" s="5"/>
      <c r="CI1325" s="5">
        <v>11.084704954240848</v>
      </c>
      <c r="CJ1325" s="5"/>
      <c r="CK1325" s="8"/>
      <c r="CL1325" s="5"/>
      <c r="CM1325" s="5"/>
      <c r="CN1325" s="8"/>
      <c r="CO1325" s="5"/>
      <c r="CP1325" s="5"/>
      <c r="CQ1325" s="5"/>
      <c r="CR1325" s="8"/>
      <c r="CS1325" s="8"/>
      <c r="CT1325" s="8"/>
      <c r="CU1325" s="8"/>
      <c r="CV1325" s="8"/>
      <c r="CW1325" s="8"/>
      <c r="CX1325" s="8"/>
      <c r="CY1325" s="8"/>
      <c r="CZ1325" s="8"/>
      <c r="DA1325" s="8"/>
      <c r="DB1325" s="8"/>
      <c r="DC1325" s="8"/>
      <c r="DD1325" s="8"/>
      <c r="DE1325" s="8"/>
      <c r="DF1325" s="8"/>
      <c r="DG1325" s="8"/>
      <c r="DH1325" s="8"/>
      <c r="DI1325" s="8"/>
      <c r="DJ1325" s="8"/>
      <c r="DK1325" s="8"/>
      <c r="DL1325" s="8"/>
      <c r="DM1325" s="8"/>
      <c r="DN1325" s="8"/>
      <c r="DO1325" s="8"/>
      <c r="DP1325" s="8"/>
      <c r="DQ1325" s="8"/>
      <c r="DR1325" s="8"/>
      <c r="DS1325" s="8"/>
      <c r="DT1325" s="8"/>
      <c r="DU1325" s="8"/>
      <c r="DV1325" s="8"/>
      <c r="DW1325" s="8"/>
      <c r="DX1325" s="8"/>
      <c r="DY1325" s="8"/>
      <c r="DZ1325" s="8"/>
      <c r="EA1325" s="8"/>
      <c r="EB1325" s="8"/>
      <c r="EC1325" s="8"/>
      <c r="ED1325" s="8"/>
      <c r="EE1325" s="8"/>
      <c r="EF1325" s="8"/>
      <c r="EG1325" s="8"/>
      <c r="EH1325" s="8"/>
      <c r="EI1325" s="8"/>
      <c r="EJ1325" s="8"/>
      <c r="EK1325" s="8"/>
      <c r="EL1325" s="8"/>
      <c r="EM1325" s="8"/>
      <c r="EN1325" s="8"/>
      <c r="EO1325" s="8"/>
      <c r="EP1325" s="8"/>
      <c r="EQ1325" s="8"/>
      <c r="ER1325" s="8"/>
      <c r="ES1325" s="8"/>
      <c r="ET1325" s="8"/>
      <c r="EU1325" s="8"/>
      <c r="EV1325" s="8"/>
      <c r="EW1325" s="8"/>
      <c r="EX1325" s="8"/>
      <c r="EY1325" s="8"/>
      <c r="EZ1325" s="8"/>
      <c r="FA1325" s="8"/>
      <c r="FB1325" s="8"/>
      <c r="FC1325" s="8"/>
      <c r="FD1325" s="8"/>
      <c r="FE1325" s="8"/>
      <c r="FF1325" s="8"/>
      <c r="FG1325" s="8"/>
      <c r="FH1325" s="8"/>
      <c r="FI1325" s="8"/>
      <c r="FJ1325" s="8"/>
    </row>
    <row r="1326" spans="1:166" x14ac:dyDescent="0.25">
      <c r="A1326" t="s">
        <v>160</v>
      </c>
      <c r="C1326" s="6">
        <v>40686</v>
      </c>
      <c r="D1326" s="5">
        <v>9</v>
      </c>
      <c r="E1326" s="6" t="s">
        <v>207</v>
      </c>
      <c r="F1326" t="s">
        <v>15</v>
      </c>
      <c r="G1326">
        <v>136</v>
      </c>
      <c r="H1326" t="s">
        <v>115</v>
      </c>
      <c r="I1326" s="7">
        <v>8</v>
      </c>
      <c r="J1326">
        <v>750</v>
      </c>
      <c r="K1326" s="5">
        <f t="shared" si="21"/>
        <v>166.66666666666666</v>
      </c>
      <c r="L1326" s="5"/>
      <c r="M1326" s="8"/>
      <c r="N1326" s="8"/>
      <c r="O1326" s="8"/>
      <c r="P1326" s="8"/>
      <c r="Q1326" s="5"/>
      <c r="R1326" s="5"/>
      <c r="S1326" s="5"/>
      <c r="T1326" s="5"/>
      <c r="U1326" s="5"/>
      <c r="V1326" s="5">
        <v>136</v>
      </c>
      <c r="W1326" s="5"/>
      <c r="X1326" s="8"/>
      <c r="Y1326" s="8"/>
      <c r="Z1326" s="8"/>
      <c r="AA1326" s="8"/>
      <c r="AB1326" s="8"/>
      <c r="AC1326" s="5"/>
      <c r="AD1326" s="8"/>
      <c r="AE1326" s="8"/>
      <c r="AF1326" s="8"/>
      <c r="AG1326" s="8"/>
      <c r="AH1326" s="8"/>
      <c r="AI1326" s="8"/>
      <c r="AJ1326" s="5"/>
      <c r="AK1326" s="8"/>
      <c r="AL1326" s="8"/>
      <c r="AM1326" s="8"/>
      <c r="AN1326" s="8"/>
      <c r="AO1326" s="8"/>
      <c r="AP1326" s="8"/>
      <c r="AQ1326" s="9"/>
      <c r="AR1326" s="8"/>
      <c r="AS1326" s="8"/>
      <c r="AT1326" s="8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8"/>
      <c r="BJ1326" s="5"/>
      <c r="BK1326" s="5"/>
      <c r="BL1326" s="5"/>
      <c r="BM1326" s="8"/>
      <c r="BN1326" s="8"/>
      <c r="BO1326" s="7"/>
      <c r="BP1326" s="5"/>
      <c r="BQ1326" s="5"/>
      <c r="BR1326" s="5"/>
      <c r="BS1326" s="5"/>
      <c r="BT1326" s="7"/>
      <c r="BU1326" s="7"/>
      <c r="BV1326" s="7"/>
      <c r="BW1326" s="7"/>
      <c r="BX1326" s="7"/>
      <c r="BY1326" s="7"/>
      <c r="BZ1326" s="7"/>
      <c r="CA1326" s="5"/>
      <c r="CB1326" s="5"/>
      <c r="CC1326" s="5"/>
      <c r="CD1326" s="5"/>
      <c r="CE1326" s="5"/>
      <c r="CF1326" s="5"/>
      <c r="CG1326" s="5"/>
      <c r="CH1326" s="5"/>
      <c r="CI1326" s="5"/>
      <c r="CJ1326" s="5">
        <v>58.40621963070943</v>
      </c>
      <c r="CK1326" s="8">
        <v>5.3703703703703702</v>
      </c>
      <c r="CL1326" s="5"/>
      <c r="CM1326" s="5"/>
      <c r="CN1326" s="8"/>
      <c r="CO1326" s="5"/>
      <c r="CP1326" s="5"/>
      <c r="CQ1326" s="5"/>
      <c r="CR1326" s="8"/>
      <c r="CS1326" s="8"/>
      <c r="CT1326" s="8"/>
      <c r="CU1326" s="8"/>
      <c r="CV1326" s="8"/>
      <c r="CW1326" s="8"/>
      <c r="CX1326" s="8"/>
      <c r="CY1326" s="8"/>
      <c r="CZ1326" s="8"/>
      <c r="DA1326" s="8"/>
      <c r="DB1326" s="8"/>
      <c r="DC1326" s="8"/>
      <c r="DD1326" s="8"/>
      <c r="DE1326" s="8"/>
      <c r="DF1326" s="8"/>
      <c r="DG1326" s="8"/>
      <c r="DH1326" s="8"/>
      <c r="DI1326" s="8"/>
      <c r="DJ1326" s="8"/>
      <c r="DK1326" s="8"/>
      <c r="DL1326" s="8"/>
      <c r="DM1326" s="8"/>
      <c r="DN1326" s="8"/>
      <c r="DO1326" s="8"/>
      <c r="DP1326" s="8"/>
      <c r="DQ1326" s="8"/>
      <c r="DR1326" s="8"/>
      <c r="DS1326" s="8"/>
      <c r="DT1326" s="8"/>
      <c r="DU1326" s="8"/>
      <c r="DV1326" s="8"/>
      <c r="DW1326" s="8"/>
      <c r="DX1326" s="8"/>
      <c r="DY1326" s="8"/>
      <c r="DZ1326" s="8"/>
      <c r="EA1326" s="8"/>
      <c r="EB1326" s="8"/>
      <c r="EC1326" s="8"/>
      <c r="ED1326" s="8"/>
      <c r="EE1326" s="8"/>
      <c r="EF1326" s="8"/>
      <c r="EG1326" s="8"/>
      <c r="EH1326" s="8"/>
      <c r="EI1326" s="8"/>
      <c r="EJ1326" s="8"/>
      <c r="EK1326" s="8"/>
      <c r="EL1326" s="8"/>
      <c r="EM1326" s="8"/>
      <c r="EN1326" s="8"/>
      <c r="EO1326" s="8"/>
      <c r="EP1326" s="8"/>
      <c r="EQ1326" s="8"/>
      <c r="ER1326" s="8"/>
      <c r="ES1326" s="8"/>
      <c r="ET1326" s="8"/>
      <c r="EU1326" s="8"/>
      <c r="EV1326" s="8"/>
      <c r="EW1326" s="8"/>
      <c r="EX1326" s="8"/>
      <c r="EY1326" s="8"/>
      <c r="EZ1326" s="8"/>
      <c r="FA1326" s="8"/>
      <c r="FB1326" s="8"/>
      <c r="FC1326" s="8"/>
      <c r="FD1326" s="8"/>
      <c r="FE1326" s="8"/>
      <c r="FF1326" s="8"/>
      <c r="FG1326" s="8"/>
      <c r="FH1326" s="8"/>
      <c r="FI1326" s="8"/>
      <c r="FJ1326" s="8"/>
    </row>
    <row r="1327" spans="1:166" x14ac:dyDescent="0.25">
      <c r="A1327" t="s">
        <v>160</v>
      </c>
      <c r="C1327" s="6">
        <v>40693</v>
      </c>
      <c r="D1327" s="5"/>
      <c r="E1327" s="6"/>
      <c r="G1327">
        <v>143</v>
      </c>
      <c r="H1327" t="s">
        <v>115</v>
      </c>
      <c r="I1327" s="7">
        <v>8</v>
      </c>
      <c r="J1327">
        <v>750</v>
      </c>
      <c r="K1327" s="5">
        <f t="shared" si="21"/>
        <v>166.66666666666666</v>
      </c>
      <c r="L1327" s="5"/>
      <c r="M1327" s="8"/>
      <c r="N1327" s="8"/>
      <c r="O1327" s="8"/>
      <c r="P1327" s="8"/>
      <c r="Q1327" s="5"/>
      <c r="R1327" s="5"/>
      <c r="S1327" s="5"/>
      <c r="T1327" s="5"/>
      <c r="U1327" s="5"/>
      <c r="V1327" s="5"/>
      <c r="W1327" s="5"/>
      <c r="X1327" s="8"/>
      <c r="Y1327" s="8"/>
      <c r="Z1327" s="8"/>
      <c r="AA1327" s="8"/>
      <c r="AB1327" s="8"/>
      <c r="AC1327" s="5"/>
      <c r="AD1327" s="8"/>
      <c r="AE1327" s="8"/>
      <c r="AF1327" s="8"/>
      <c r="AG1327" s="8"/>
      <c r="AH1327" s="8"/>
      <c r="AI1327" s="8"/>
      <c r="AJ1327" s="5"/>
      <c r="AK1327" s="8"/>
      <c r="AL1327" s="8"/>
      <c r="AM1327" s="8"/>
      <c r="AN1327" s="8"/>
      <c r="AO1327" s="8"/>
      <c r="AP1327" s="8"/>
      <c r="AQ1327" s="9"/>
      <c r="AR1327" s="8"/>
      <c r="AS1327" s="8"/>
      <c r="AT1327" s="8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8"/>
      <c r="BJ1327" s="5"/>
      <c r="BK1327" s="5"/>
      <c r="BL1327" s="5"/>
      <c r="BM1327" s="8"/>
      <c r="BN1327" s="8"/>
      <c r="BO1327" s="7"/>
      <c r="BP1327" s="5"/>
      <c r="BQ1327" s="5"/>
      <c r="BR1327" s="5"/>
      <c r="BS1327" s="5"/>
      <c r="BT1327" s="7"/>
      <c r="BU1327" s="7"/>
      <c r="BV1327" s="7"/>
      <c r="BW1327" s="7"/>
      <c r="BX1327" s="7"/>
      <c r="BY1327" s="7"/>
      <c r="BZ1327" s="7"/>
      <c r="CA1327" s="5"/>
      <c r="CB1327" s="5"/>
      <c r="CC1327" s="5"/>
      <c r="CD1327" s="5"/>
      <c r="CE1327" s="5"/>
      <c r="CF1327" s="5"/>
      <c r="CG1327" s="5"/>
      <c r="CH1327" s="5"/>
      <c r="CI1327" s="5"/>
      <c r="CJ1327" s="5">
        <v>75.218658892128289</v>
      </c>
      <c r="CK1327" s="8">
        <v>5.2745664739884397</v>
      </c>
      <c r="CL1327" s="5"/>
      <c r="CM1327" s="5"/>
      <c r="CN1327" s="8"/>
      <c r="CO1327" s="5"/>
      <c r="CP1327" s="5"/>
      <c r="CQ1327" s="5"/>
      <c r="CR1327" s="8"/>
      <c r="CS1327" s="8"/>
      <c r="CT1327" s="8"/>
      <c r="CU1327" s="8"/>
      <c r="CV1327" s="8"/>
      <c r="CW1327" s="8"/>
      <c r="CX1327" s="8"/>
      <c r="CY1327" s="8"/>
      <c r="CZ1327" s="8"/>
      <c r="DA1327" s="8"/>
      <c r="DB1327" s="8"/>
      <c r="DC1327" s="8"/>
      <c r="DD1327" s="8"/>
      <c r="DE1327" s="8"/>
      <c r="DF1327" s="8"/>
      <c r="DG1327" s="8"/>
      <c r="DH1327" s="8"/>
      <c r="DI1327" s="8"/>
      <c r="DJ1327" s="8"/>
      <c r="DK1327" s="8"/>
      <c r="DL1327" s="8"/>
      <c r="DM1327" s="8"/>
      <c r="DN1327" s="8"/>
      <c r="DO1327" s="8"/>
      <c r="DP1327" s="8"/>
      <c r="DQ1327" s="8"/>
      <c r="DR1327" s="8"/>
      <c r="DS1327" s="8"/>
      <c r="DT1327" s="8"/>
      <c r="DU1327" s="8"/>
      <c r="DV1327" s="8"/>
      <c r="DW1327" s="8"/>
      <c r="DX1327" s="8"/>
      <c r="DY1327" s="8"/>
      <c r="DZ1327" s="8"/>
      <c r="EA1327" s="8"/>
      <c r="EB1327" s="8"/>
      <c r="EC1327" s="8"/>
      <c r="ED1327" s="8"/>
      <c r="EE1327" s="8"/>
      <c r="EF1327" s="8"/>
      <c r="EG1327" s="8"/>
      <c r="EH1327" s="8"/>
      <c r="EI1327" s="8"/>
      <c r="EJ1327" s="8"/>
      <c r="EK1327" s="8"/>
      <c r="EL1327" s="8"/>
      <c r="EM1327" s="8"/>
      <c r="EN1327" s="8"/>
      <c r="EO1327" s="8"/>
      <c r="EP1327" s="8"/>
      <c r="EQ1327" s="8"/>
      <c r="ER1327" s="8"/>
      <c r="ES1327" s="8"/>
      <c r="ET1327" s="8"/>
      <c r="EU1327" s="8"/>
      <c r="EV1327" s="8"/>
      <c r="EW1327" s="8"/>
      <c r="EX1327" s="8"/>
      <c r="EY1327" s="8"/>
      <c r="EZ1327" s="8"/>
      <c r="FA1327" s="8"/>
      <c r="FB1327" s="8"/>
      <c r="FC1327" s="8"/>
      <c r="FD1327" s="8"/>
      <c r="FE1327" s="8"/>
      <c r="FF1327" s="8"/>
      <c r="FG1327" s="8"/>
      <c r="FH1327" s="8"/>
      <c r="FI1327" s="8"/>
      <c r="FJ1327" s="8"/>
    </row>
    <row r="1328" spans="1:166" x14ac:dyDescent="0.25">
      <c r="A1328" t="s">
        <v>160</v>
      </c>
      <c r="C1328" s="6">
        <v>40700</v>
      </c>
      <c r="D1328" s="5"/>
      <c r="E1328" s="6"/>
      <c r="G1328">
        <v>150</v>
      </c>
      <c r="H1328" t="s">
        <v>115</v>
      </c>
      <c r="I1328" s="7">
        <v>8</v>
      </c>
      <c r="J1328">
        <v>750</v>
      </c>
      <c r="K1328" s="5">
        <f t="shared" si="21"/>
        <v>166.66666666666666</v>
      </c>
      <c r="L1328" s="5"/>
      <c r="M1328" s="8"/>
      <c r="N1328" s="8"/>
      <c r="O1328" s="8"/>
      <c r="P1328" s="8"/>
      <c r="Q1328" s="5"/>
      <c r="R1328" s="5"/>
      <c r="S1328" s="5"/>
      <c r="T1328" s="5"/>
      <c r="U1328" s="5"/>
      <c r="V1328" s="5"/>
      <c r="W1328" s="5"/>
      <c r="X1328" s="8"/>
      <c r="Y1328" s="8"/>
      <c r="Z1328" s="8"/>
      <c r="AA1328" s="8"/>
      <c r="AB1328" s="8"/>
      <c r="AC1328" s="5"/>
      <c r="AD1328" s="8"/>
      <c r="AE1328" s="8"/>
      <c r="AF1328" s="8"/>
      <c r="AG1328" s="8"/>
      <c r="AH1328" s="8"/>
      <c r="AI1328" s="8"/>
      <c r="AJ1328" s="5"/>
      <c r="AK1328" s="8"/>
      <c r="AL1328" s="8"/>
      <c r="AM1328" s="8"/>
      <c r="AN1328" s="8"/>
      <c r="AO1328" s="8"/>
      <c r="AP1328" s="8"/>
      <c r="AQ1328" s="9"/>
      <c r="AR1328" s="8"/>
      <c r="AS1328" s="8"/>
      <c r="AT1328" s="8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8"/>
      <c r="BJ1328" s="5"/>
      <c r="BK1328" s="5"/>
      <c r="BL1328" s="5"/>
      <c r="BM1328" s="8"/>
      <c r="BN1328" s="8"/>
      <c r="BO1328" s="7"/>
      <c r="BP1328" s="5"/>
      <c r="BQ1328" s="5"/>
      <c r="BR1328" s="5"/>
      <c r="BS1328" s="5"/>
      <c r="BT1328" s="7"/>
      <c r="BU1328" s="7"/>
      <c r="BV1328" s="7"/>
      <c r="BW1328" s="7"/>
      <c r="BX1328" s="7"/>
      <c r="BY1328" s="7"/>
      <c r="BZ1328" s="7"/>
      <c r="CA1328" s="5"/>
      <c r="CB1328" s="5"/>
      <c r="CC1328" s="5"/>
      <c r="CD1328" s="5"/>
      <c r="CE1328" s="5"/>
      <c r="CF1328" s="5"/>
      <c r="CG1328" s="5"/>
      <c r="CH1328" s="5"/>
      <c r="CI1328" s="5"/>
      <c r="CJ1328" s="5">
        <v>88.532555879494666</v>
      </c>
      <c r="CK1328" s="8">
        <v>4.6350364963503647</v>
      </c>
      <c r="CL1328" s="5"/>
      <c r="CM1328" s="5"/>
      <c r="CN1328" s="8"/>
      <c r="CO1328" s="5"/>
      <c r="CP1328" s="5"/>
      <c r="CQ1328" s="5"/>
      <c r="CR1328" s="8"/>
      <c r="CS1328" s="8"/>
      <c r="CT1328" s="8"/>
      <c r="CU1328" s="8"/>
      <c r="CV1328" s="8"/>
      <c r="CW1328" s="8"/>
      <c r="CX1328" s="8"/>
      <c r="CY1328" s="8"/>
      <c r="CZ1328" s="8"/>
      <c r="DA1328" s="8"/>
      <c r="DB1328" s="8"/>
      <c r="DC1328" s="8"/>
      <c r="DD1328" s="8"/>
      <c r="DE1328" s="8"/>
      <c r="DF1328" s="8"/>
      <c r="DG1328" s="8"/>
      <c r="DH1328" s="8"/>
      <c r="DI1328" s="8"/>
      <c r="DJ1328" s="8"/>
      <c r="DK1328" s="8"/>
      <c r="DL1328" s="8"/>
      <c r="DM1328" s="8"/>
      <c r="DN1328" s="8"/>
      <c r="DO1328" s="8"/>
      <c r="DP1328" s="8"/>
      <c r="DQ1328" s="8"/>
      <c r="DR1328" s="8"/>
      <c r="DS1328" s="8"/>
      <c r="DT1328" s="8"/>
      <c r="DU1328" s="8"/>
      <c r="DV1328" s="8"/>
      <c r="DW1328" s="8"/>
      <c r="DX1328" s="8"/>
      <c r="DY1328" s="8"/>
      <c r="DZ1328" s="8"/>
      <c r="EA1328" s="8"/>
      <c r="EB1328" s="8"/>
      <c r="EC1328" s="8"/>
      <c r="ED1328" s="8"/>
      <c r="EE1328" s="8"/>
      <c r="EF1328" s="8"/>
      <c r="EG1328" s="8"/>
      <c r="EH1328" s="8"/>
      <c r="EI1328" s="8"/>
      <c r="EJ1328" s="8"/>
      <c r="EK1328" s="8"/>
      <c r="EL1328" s="8"/>
      <c r="EM1328" s="8"/>
      <c r="EN1328" s="8"/>
      <c r="EO1328" s="8"/>
      <c r="EP1328" s="8"/>
      <c r="EQ1328" s="8"/>
      <c r="ER1328" s="8"/>
      <c r="ES1328" s="8"/>
      <c r="ET1328" s="8"/>
      <c r="EU1328" s="8"/>
      <c r="EV1328" s="8"/>
      <c r="EW1328" s="8"/>
      <c r="EX1328" s="8"/>
      <c r="EY1328" s="8"/>
      <c r="EZ1328" s="8"/>
      <c r="FA1328" s="8"/>
      <c r="FB1328" s="8"/>
      <c r="FC1328" s="8"/>
      <c r="FD1328" s="8"/>
      <c r="FE1328" s="8"/>
      <c r="FF1328" s="8"/>
      <c r="FG1328" s="8"/>
      <c r="FH1328" s="8"/>
      <c r="FI1328" s="8"/>
      <c r="FJ1328" s="8"/>
    </row>
    <row r="1329" spans="1:166" x14ac:dyDescent="0.25">
      <c r="A1329" t="s">
        <v>160</v>
      </c>
      <c r="C1329" s="6">
        <v>40704</v>
      </c>
      <c r="D1329" s="5">
        <v>10</v>
      </c>
      <c r="E1329" s="6" t="s">
        <v>108</v>
      </c>
      <c r="F1329" t="s">
        <v>16</v>
      </c>
      <c r="G1329">
        <v>154</v>
      </c>
      <c r="H1329" t="s">
        <v>115</v>
      </c>
      <c r="I1329" s="7">
        <v>8</v>
      </c>
      <c r="J1329">
        <v>750</v>
      </c>
      <c r="K1329" s="5">
        <f t="shared" si="21"/>
        <v>166.66666666666666</v>
      </c>
      <c r="L1329" s="5"/>
      <c r="M1329" s="8"/>
      <c r="N1329" s="8"/>
      <c r="O1329" s="8"/>
      <c r="P1329" s="8"/>
      <c r="Q1329" s="5"/>
      <c r="R1329" s="5"/>
      <c r="S1329" s="5"/>
      <c r="T1329" s="5"/>
      <c r="U1329" s="5"/>
      <c r="V1329" s="5"/>
      <c r="W1329" s="5"/>
      <c r="X1329" s="8"/>
      <c r="Y1329" s="8"/>
      <c r="Z1329" s="8"/>
      <c r="AA1329" s="8"/>
      <c r="AB1329" s="8"/>
      <c r="AC1329" s="5"/>
      <c r="AD1329" s="8"/>
      <c r="AE1329" s="8"/>
      <c r="AF1329" s="8"/>
      <c r="AG1329" s="8"/>
      <c r="AH1329" s="8"/>
      <c r="AI1329" s="8"/>
      <c r="AJ1329" s="5"/>
      <c r="AK1329" s="8"/>
      <c r="AL1329" s="8"/>
      <c r="AM1329" s="8"/>
      <c r="AN1329" s="8"/>
      <c r="AO1329" s="8"/>
      <c r="AP1329" s="8"/>
      <c r="AQ1329" s="9"/>
      <c r="AR1329" s="8"/>
      <c r="AS1329" s="8"/>
      <c r="AT1329" s="8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5"/>
      <c r="BG1329" s="5">
        <v>531.20894166666665</v>
      </c>
      <c r="BH1329" s="5"/>
      <c r="BI1329" s="8"/>
      <c r="BJ1329" s="5"/>
      <c r="BK1329" s="5"/>
      <c r="BL1329" s="5"/>
      <c r="BM1329" s="8"/>
      <c r="BN1329" s="8"/>
      <c r="BO1329" s="7">
        <v>36.520000000000003</v>
      </c>
      <c r="BP1329" s="5">
        <v>193.99750549666666</v>
      </c>
      <c r="BQ1329" s="5"/>
      <c r="BR1329" s="5"/>
      <c r="BS1329" s="5"/>
      <c r="BT1329" s="7">
        <v>8.546145616593245</v>
      </c>
      <c r="BU1329" s="7"/>
      <c r="BV1329" s="7"/>
      <c r="BW1329" s="7"/>
      <c r="BX1329" s="7"/>
      <c r="BY1329" s="7"/>
      <c r="BZ1329" s="7"/>
      <c r="CA1329" s="5"/>
      <c r="CB1329" s="5"/>
      <c r="CC1329" s="5"/>
      <c r="CD1329" s="5"/>
      <c r="CE1329" s="5"/>
      <c r="CF1329" s="5"/>
      <c r="CG1329" s="5"/>
      <c r="CH1329" s="5"/>
      <c r="CI1329" s="5"/>
      <c r="CJ1329" s="5"/>
      <c r="CK1329" s="8"/>
      <c r="CL1329" s="5"/>
      <c r="CM1329" s="5"/>
      <c r="CN1329" s="8"/>
      <c r="CO1329" s="5"/>
      <c r="CP1329" s="5"/>
      <c r="CQ1329" s="5"/>
      <c r="CR1329" s="8"/>
      <c r="CS1329" s="8"/>
      <c r="CT1329" s="8"/>
      <c r="CU1329" s="8"/>
      <c r="CV1329" s="8"/>
      <c r="CW1329" s="8"/>
      <c r="CX1329" s="8"/>
      <c r="CY1329" s="8"/>
      <c r="CZ1329" s="8"/>
      <c r="DA1329" s="8"/>
      <c r="DB1329" s="8"/>
      <c r="DC1329" s="8"/>
      <c r="DD1329" s="8"/>
      <c r="DE1329" s="8"/>
      <c r="DF1329" s="8"/>
      <c r="DG1329" s="8"/>
      <c r="DH1329" s="8"/>
      <c r="DI1329" s="8"/>
      <c r="DJ1329" s="8"/>
      <c r="DK1329" s="8"/>
      <c r="DL1329" s="8"/>
      <c r="DM1329" s="8"/>
      <c r="DN1329" s="8"/>
      <c r="DO1329" s="8"/>
      <c r="DP1329" s="8"/>
      <c r="DQ1329" s="8"/>
      <c r="DR1329" s="8"/>
      <c r="DS1329" s="8"/>
      <c r="DT1329" s="8"/>
      <c r="DU1329" s="8"/>
      <c r="DV1329" s="8"/>
      <c r="DW1329" s="8"/>
      <c r="DX1329" s="8"/>
      <c r="DY1329" s="8"/>
      <c r="DZ1329" s="8"/>
      <c r="EA1329" s="8"/>
      <c r="EB1329" s="8"/>
      <c r="EC1329" s="8"/>
      <c r="ED1329" s="8"/>
      <c r="EE1329" s="8"/>
      <c r="EF1329" s="8"/>
      <c r="EG1329" s="8"/>
      <c r="EH1329" s="8"/>
      <c r="EI1329" s="8"/>
      <c r="EJ1329" s="8"/>
      <c r="EK1329" s="8"/>
      <c r="EL1329" s="8"/>
      <c r="EM1329" s="8"/>
      <c r="EN1329" s="8"/>
      <c r="EO1329" s="8"/>
      <c r="EP1329" s="8"/>
      <c r="EQ1329" s="8"/>
      <c r="ER1329" s="8"/>
      <c r="ES1329" s="8"/>
      <c r="ET1329" s="8"/>
      <c r="EU1329" s="8"/>
      <c r="EV1329" s="8"/>
      <c r="EW1329" s="8"/>
      <c r="EX1329" s="8"/>
      <c r="EY1329" s="8"/>
      <c r="EZ1329" s="8"/>
      <c r="FA1329" s="8"/>
      <c r="FB1329" s="8"/>
      <c r="FC1329" s="8"/>
      <c r="FD1329" s="8"/>
      <c r="FE1329" s="8"/>
      <c r="FF1329" s="8"/>
      <c r="FG1329" s="8"/>
      <c r="FH1329" s="8"/>
      <c r="FI1329" s="8"/>
      <c r="FJ1329" s="8"/>
    </row>
    <row r="1330" spans="1:166" x14ac:dyDescent="0.25">
      <c r="A1330" t="s">
        <v>160</v>
      </c>
      <c r="C1330" s="6">
        <v>40708</v>
      </c>
      <c r="D1330" s="5"/>
      <c r="E1330" s="6"/>
      <c r="G1330">
        <v>158</v>
      </c>
      <c r="H1330" t="s">
        <v>115</v>
      </c>
      <c r="I1330" s="7">
        <v>8</v>
      </c>
      <c r="J1330">
        <v>750</v>
      </c>
      <c r="K1330" s="5">
        <f t="shared" si="21"/>
        <v>166.66666666666666</v>
      </c>
      <c r="L1330" s="5"/>
      <c r="M1330" s="8"/>
      <c r="N1330" s="8"/>
      <c r="O1330" s="8"/>
      <c r="P1330" s="8"/>
      <c r="Q1330" s="5"/>
      <c r="R1330" s="5"/>
      <c r="S1330" s="5"/>
      <c r="T1330" s="5"/>
      <c r="U1330" s="5"/>
      <c r="V1330" s="5"/>
      <c r="W1330" s="5"/>
      <c r="X1330" s="8"/>
      <c r="Y1330" s="8"/>
      <c r="Z1330" s="8"/>
      <c r="AA1330" s="8"/>
      <c r="AB1330" s="8"/>
      <c r="AC1330" s="5"/>
      <c r="AD1330" s="8"/>
      <c r="AE1330" s="8"/>
      <c r="AF1330" s="8"/>
      <c r="AG1330" s="8"/>
      <c r="AH1330" s="8"/>
      <c r="AI1330" s="8"/>
      <c r="AJ1330" s="5"/>
      <c r="AK1330" s="8"/>
      <c r="AL1330" s="8"/>
      <c r="AM1330" s="8"/>
      <c r="AN1330" s="8"/>
      <c r="AO1330" s="8"/>
      <c r="AP1330" s="8"/>
      <c r="AQ1330" s="9"/>
      <c r="AR1330" s="8"/>
      <c r="AS1330" s="8"/>
      <c r="AT1330" s="8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8"/>
      <c r="BJ1330" s="5"/>
      <c r="BK1330" s="5"/>
      <c r="BL1330" s="5"/>
      <c r="BM1330" s="8"/>
      <c r="BN1330" s="8"/>
      <c r="BO1330" s="7"/>
      <c r="BP1330" s="5"/>
      <c r="BQ1330" s="5"/>
      <c r="BR1330" s="5"/>
      <c r="BS1330" s="5"/>
      <c r="BT1330" s="7"/>
      <c r="BU1330" s="7"/>
      <c r="BV1330" s="7"/>
      <c r="BW1330" s="7"/>
      <c r="BX1330" s="7"/>
      <c r="BY1330" s="7"/>
      <c r="BZ1330" s="7"/>
      <c r="CA1330" s="5"/>
      <c r="CB1330" s="5"/>
      <c r="CC1330" s="5"/>
      <c r="CD1330" s="5"/>
      <c r="CE1330" s="5"/>
      <c r="CF1330" s="5"/>
      <c r="CG1330" s="5"/>
      <c r="CH1330" s="5"/>
      <c r="CI1330" s="5"/>
      <c r="CJ1330" s="5">
        <v>100</v>
      </c>
      <c r="CK1330" s="8">
        <v>4.4491525423728815</v>
      </c>
      <c r="CL1330" s="5"/>
      <c r="CM1330" s="5"/>
      <c r="CN1330" s="8"/>
      <c r="CO1330" s="5"/>
      <c r="CP1330" s="5"/>
      <c r="CQ1330" s="5"/>
      <c r="CR1330" s="8"/>
      <c r="CS1330" s="8"/>
      <c r="CT1330" s="8"/>
      <c r="CU1330" s="8"/>
      <c r="CV1330" s="8"/>
      <c r="CW1330" s="8"/>
      <c r="CX1330" s="8"/>
      <c r="CY1330" s="8"/>
      <c r="CZ1330" s="8"/>
      <c r="DA1330" s="8"/>
      <c r="DB1330" s="8"/>
      <c r="DC1330" s="8"/>
      <c r="DD1330" s="8"/>
      <c r="DE1330" s="8"/>
      <c r="DF1330" s="8"/>
      <c r="DG1330" s="8"/>
      <c r="DH1330" s="8"/>
      <c r="DI1330" s="8"/>
      <c r="DJ1330" s="8"/>
      <c r="DK1330" s="8"/>
      <c r="DL1330" s="8"/>
      <c r="DM1330" s="8"/>
      <c r="DN1330" s="8"/>
      <c r="DO1330" s="8"/>
      <c r="DP1330" s="8"/>
      <c r="DQ1330" s="8"/>
      <c r="DR1330" s="8"/>
      <c r="DS1330" s="8"/>
      <c r="DT1330" s="8"/>
      <c r="DU1330" s="8"/>
      <c r="DV1330" s="8"/>
      <c r="DW1330" s="8"/>
      <c r="DX1330" s="8"/>
      <c r="DY1330" s="8"/>
      <c r="DZ1330" s="8"/>
      <c r="EA1330" s="8"/>
      <c r="EB1330" s="8"/>
      <c r="EC1330" s="8"/>
      <c r="ED1330" s="8"/>
      <c r="EE1330" s="8"/>
      <c r="EF1330" s="8"/>
      <c r="EG1330" s="8"/>
      <c r="EH1330" s="8"/>
      <c r="EI1330" s="8"/>
      <c r="EJ1330" s="8"/>
      <c r="EK1330" s="8"/>
      <c r="EL1330" s="8"/>
      <c r="EM1330" s="8"/>
      <c r="EN1330" s="8"/>
      <c r="EO1330" s="8"/>
      <c r="EP1330" s="8"/>
      <c r="EQ1330" s="8"/>
      <c r="ER1330" s="8"/>
      <c r="ES1330" s="8"/>
      <c r="ET1330" s="8"/>
      <c r="EU1330" s="8"/>
      <c r="EV1330" s="8"/>
      <c r="EW1330" s="8"/>
      <c r="EX1330" s="8"/>
      <c r="EY1330" s="8"/>
      <c r="EZ1330" s="8"/>
      <c r="FA1330" s="8"/>
      <c r="FB1330" s="8"/>
      <c r="FC1330" s="8"/>
      <c r="FD1330" s="8"/>
      <c r="FE1330" s="8"/>
      <c r="FF1330" s="8"/>
      <c r="FG1330" s="8"/>
      <c r="FH1330" s="8"/>
      <c r="FI1330" s="8"/>
      <c r="FJ1330" s="8"/>
    </row>
    <row r="1331" spans="1:166" x14ac:dyDescent="0.25">
      <c r="A1331" t="s">
        <v>146</v>
      </c>
      <c r="C1331" s="6">
        <v>40550</v>
      </c>
      <c r="D1331" s="5">
        <v>1</v>
      </c>
      <c r="E1331" s="6" t="s">
        <v>209</v>
      </c>
      <c r="F1331" t="s">
        <v>10</v>
      </c>
      <c r="G1331">
        <v>0</v>
      </c>
      <c r="H1331" t="s">
        <v>116</v>
      </c>
      <c r="I1331" s="7">
        <v>8</v>
      </c>
      <c r="J1331">
        <v>750</v>
      </c>
      <c r="K1331" s="5">
        <f t="shared" si="21"/>
        <v>166.66666666666666</v>
      </c>
      <c r="L1331" s="5"/>
      <c r="M1331" s="8"/>
      <c r="N1331" s="8"/>
      <c r="O1331" s="8"/>
      <c r="P1331" s="8"/>
      <c r="Q1331" s="5"/>
      <c r="R1331" s="5"/>
      <c r="S1331" s="5"/>
      <c r="T1331" s="5"/>
      <c r="U1331" s="5"/>
      <c r="V1331" s="5"/>
      <c r="W1331" s="5"/>
      <c r="X1331" s="8"/>
      <c r="Y1331" s="8"/>
      <c r="Z1331" s="8"/>
      <c r="AA1331" s="8"/>
      <c r="AB1331" s="8"/>
      <c r="AC1331" s="5"/>
      <c r="AD1331" s="8"/>
      <c r="AE1331" s="8"/>
      <c r="AF1331" s="8"/>
      <c r="AG1331" s="8"/>
      <c r="AH1331" s="8"/>
      <c r="AI1331" s="8"/>
      <c r="AJ1331" s="5"/>
      <c r="AK1331" s="8"/>
      <c r="AL1331" s="8"/>
      <c r="AM1331" s="8"/>
      <c r="AN1331" s="8"/>
      <c r="AO1331" s="8"/>
      <c r="AP1331" s="8"/>
      <c r="AQ1331" s="9"/>
      <c r="AR1331" s="8"/>
      <c r="AS1331" s="8"/>
      <c r="AT1331" s="8"/>
      <c r="AU1331" s="5">
        <v>0</v>
      </c>
      <c r="AV1331" s="5"/>
      <c r="AW1331" s="5"/>
      <c r="AX1331" s="5"/>
      <c r="AY1331" s="5">
        <v>0</v>
      </c>
      <c r="AZ1331" s="5"/>
      <c r="BA1331" s="5"/>
      <c r="BB1331" s="5"/>
      <c r="BC1331" s="5"/>
      <c r="BD1331" s="5"/>
      <c r="BE1331" s="5"/>
      <c r="BF1331" s="5">
        <v>0</v>
      </c>
      <c r="BG1331" s="5">
        <v>0</v>
      </c>
      <c r="BH1331" s="5"/>
      <c r="BI1331" s="8"/>
      <c r="BJ1331" s="5"/>
      <c r="BK1331" s="5"/>
      <c r="BL1331" s="5"/>
      <c r="BM1331" s="8"/>
      <c r="BN1331" s="8"/>
      <c r="BO1331" s="7"/>
      <c r="BP1331" s="5"/>
      <c r="BQ1331" s="5"/>
      <c r="BR1331" s="5"/>
      <c r="BS1331" s="5"/>
      <c r="BT1331" s="7"/>
      <c r="BU1331" s="7"/>
      <c r="BV1331" s="7"/>
      <c r="BW1331" s="7"/>
      <c r="BX1331" s="7"/>
      <c r="BY1331" s="7"/>
      <c r="BZ1331" s="7"/>
      <c r="CA1331" s="5">
        <v>0</v>
      </c>
      <c r="CB1331" s="5">
        <v>0</v>
      </c>
      <c r="CC1331" s="5">
        <v>0</v>
      </c>
      <c r="CD1331" s="5">
        <v>0</v>
      </c>
      <c r="CE1331" s="5"/>
      <c r="CF1331" s="5"/>
      <c r="CG1331" s="5"/>
      <c r="CH1331" s="5"/>
      <c r="CI1331" s="5">
        <v>0</v>
      </c>
      <c r="CJ1331" s="5"/>
      <c r="CK1331" s="8"/>
      <c r="CL1331" s="5"/>
      <c r="CM1331" s="5"/>
      <c r="CN1331" s="8"/>
      <c r="CO1331" s="5"/>
      <c r="CP1331" s="5"/>
      <c r="CQ1331" s="5"/>
      <c r="CR1331" s="8"/>
      <c r="CS1331" s="8"/>
      <c r="CT1331" s="8"/>
      <c r="CU1331" s="8"/>
      <c r="CV1331" s="8"/>
      <c r="CW1331" s="8"/>
      <c r="CX1331" s="8"/>
      <c r="CY1331" s="8"/>
      <c r="CZ1331" s="8"/>
      <c r="DA1331" s="8"/>
      <c r="DB1331" s="8"/>
      <c r="DC1331" s="8"/>
      <c r="DD1331" s="8"/>
      <c r="DE1331" s="8"/>
      <c r="DF1331" s="8"/>
      <c r="DG1331" s="8"/>
      <c r="DH1331" s="8"/>
      <c r="DI1331" s="8"/>
      <c r="DJ1331" s="8"/>
      <c r="DK1331" s="8"/>
      <c r="DL1331" s="8"/>
      <c r="DM1331" s="8"/>
      <c r="DN1331" s="8"/>
      <c r="DO1331" s="8"/>
      <c r="DP1331" s="8"/>
      <c r="DQ1331" s="8"/>
      <c r="DR1331" s="8"/>
      <c r="DS1331" s="8"/>
      <c r="DT1331" s="8"/>
      <c r="DU1331" s="8"/>
      <c r="DV1331" s="8"/>
      <c r="DW1331" s="8"/>
      <c r="DX1331" s="8"/>
      <c r="DY1331" s="8"/>
      <c r="DZ1331" s="8"/>
      <c r="EA1331" s="8"/>
      <c r="EB1331" s="8"/>
      <c r="EC1331" s="8"/>
      <c r="ED1331" s="8"/>
      <c r="EE1331" s="8"/>
      <c r="EF1331" s="8"/>
      <c r="EG1331" s="8"/>
      <c r="EH1331" s="8"/>
      <c r="EI1331" s="8"/>
      <c r="EJ1331" s="8"/>
      <c r="EK1331" s="8"/>
      <c r="EL1331" s="8"/>
      <c r="EM1331" s="8"/>
      <c r="EN1331" s="8"/>
      <c r="EO1331" s="8"/>
      <c r="EP1331" s="8"/>
      <c r="EQ1331" s="8"/>
      <c r="ER1331" s="8"/>
      <c r="ES1331" s="8"/>
      <c r="ET1331" s="8"/>
      <c r="EU1331" s="8"/>
      <c r="EV1331" s="8"/>
      <c r="EW1331" s="8"/>
      <c r="EX1331" s="8"/>
      <c r="EY1331" s="8"/>
      <c r="EZ1331" s="8"/>
      <c r="FA1331" s="8"/>
      <c r="FB1331" s="8"/>
      <c r="FC1331" s="8"/>
      <c r="FD1331" s="8"/>
      <c r="FE1331" s="8"/>
      <c r="FF1331" s="8"/>
      <c r="FG1331" s="8"/>
      <c r="FH1331" s="8"/>
      <c r="FI1331" s="8"/>
      <c r="FJ1331" s="8"/>
    </row>
    <row r="1332" spans="1:166" x14ac:dyDescent="0.25">
      <c r="A1332" t="s">
        <v>146</v>
      </c>
      <c r="C1332" s="6">
        <v>40574</v>
      </c>
      <c r="D1332" s="5"/>
      <c r="E1332" s="6"/>
      <c r="G1332">
        <v>24</v>
      </c>
      <c r="H1332" t="s">
        <v>116</v>
      </c>
      <c r="I1332" s="7">
        <v>8</v>
      </c>
      <c r="J1332">
        <v>750</v>
      </c>
      <c r="K1332" s="5">
        <f t="shared" si="21"/>
        <v>166.66666666666666</v>
      </c>
      <c r="L1332" s="5"/>
      <c r="M1332" s="8"/>
      <c r="N1332" s="7">
        <v>6.05</v>
      </c>
      <c r="O1332" s="7"/>
      <c r="P1332" s="7"/>
      <c r="Q1332" s="5"/>
      <c r="R1332" s="5"/>
      <c r="S1332" s="5"/>
      <c r="T1332" s="5"/>
      <c r="U1332" s="5"/>
      <c r="V1332" s="5"/>
      <c r="W1332" s="5"/>
      <c r="X1332" s="8"/>
      <c r="Y1332" s="8"/>
      <c r="Z1332" s="8"/>
      <c r="AA1332" s="8"/>
      <c r="AB1332" s="8"/>
      <c r="AC1332" s="5"/>
      <c r="AD1332" s="8"/>
      <c r="AE1332" s="8"/>
      <c r="AF1332" s="8"/>
      <c r="AG1332" s="8"/>
      <c r="AH1332" s="8"/>
      <c r="AI1332" s="8"/>
      <c r="AJ1332" s="5"/>
      <c r="AK1332" s="8"/>
      <c r="AL1332" s="8"/>
      <c r="AM1332" s="8"/>
      <c r="AN1332" s="8"/>
      <c r="AO1332" s="8"/>
      <c r="AP1332" s="8"/>
      <c r="AQ1332" s="9"/>
      <c r="AR1332" s="8"/>
      <c r="AS1332" s="8"/>
      <c r="AT1332" s="8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8"/>
      <c r="BJ1332" s="5"/>
      <c r="BK1332" s="5"/>
      <c r="BL1332" s="5"/>
      <c r="BM1332" s="8"/>
      <c r="BN1332" s="8"/>
      <c r="BO1332" s="7"/>
      <c r="BP1332" s="5"/>
      <c r="BQ1332" s="5"/>
      <c r="BR1332" s="5"/>
      <c r="BS1332" s="5"/>
      <c r="BT1332" s="7"/>
      <c r="BU1332" s="7"/>
      <c r="BV1332" s="7"/>
      <c r="BW1332" s="7"/>
      <c r="BX1332" s="7"/>
      <c r="BY1332" s="7"/>
      <c r="BZ1332" s="7"/>
      <c r="CA1332" s="5"/>
      <c r="CB1332" s="5"/>
      <c r="CC1332" s="5"/>
      <c r="CD1332" s="5"/>
      <c r="CE1332" s="5"/>
      <c r="CF1332" s="5"/>
      <c r="CG1332" s="5"/>
      <c r="CH1332" s="5"/>
      <c r="CI1332" s="5"/>
      <c r="CJ1332" s="5"/>
      <c r="CK1332" s="8"/>
      <c r="CL1332" s="5"/>
      <c r="CM1332" s="5"/>
      <c r="CN1332" s="8"/>
      <c r="CO1332" s="5"/>
      <c r="CP1332" s="5"/>
      <c r="CQ1332" s="5"/>
      <c r="CR1332" s="8"/>
      <c r="CS1332" s="8"/>
      <c r="CT1332" s="8"/>
      <c r="CU1332" s="8"/>
      <c r="CV1332" s="8"/>
      <c r="CW1332" s="8"/>
      <c r="CX1332" s="8"/>
      <c r="CY1332" s="8"/>
      <c r="CZ1332" s="8"/>
      <c r="DA1332" s="8"/>
      <c r="DB1332" s="8"/>
      <c r="DC1332" s="8"/>
      <c r="DD1332" s="8"/>
      <c r="DE1332" s="8"/>
      <c r="DF1332" s="8"/>
      <c r="DG1332" s="8"/>
      <c r="DH1332" s="8"/>
      <c r="DI1332" s="8"/>
      <c r="DJ1332" s="8"/>
      <c r="DK1332" s="8"/>
      <c r="DL1332" s="8"/>
      <c r="DM1332" s="8"/>
      <c r="DN1332" s="8"/>
      <c r="DO1332" s="8"/>
      <c r="DP1332" s="8"/>
      <c r="DQ1332" s="8"/>
      <c r="DR1332" s="8"/>
      <c r="DS1332" s="8"/>
      <c r="DT1332" s="8"/>
      <c r="DU1332" s="8"/>
      <c r="DV1332" s="8"/>
      <c r="DW1332" s="8"/>
      <c r="DX1332" s="8"/>
      <c r="DY1332" s="8"/>
      <c r="DZ1332" s="8"/>
      <c r="EA1332" s="8"/>
      <c r="EB1332" s="8"/>
      <c r="EC1332" s="8"/>
      <c r="ED1332" s="8"/>
      <c r="EE1332" s="8"/>
      <c r="EF1332" s="8"/>
      <c r="EG1332" s="8"/>
      <c r="EH1332" s="8"/>
      <c r="EI1332" s="8"/>
      <c r="EJ1332" s="8"/>
      <c r="EK1332" s="8"/>
      <c r="EL1332" s="8"/>
      <c r="EM1332" s="8"/>
      <c r="EN1332" s="8"/>
      <c r="EO1332" s="8"/>
      <c r="EP1332" s="8"/>
      <c r="EQ1332" s="8"/>
      <c r="ER1332" s="8"/>
      <c r="ES1332" s="8"/>
      <c r="ET1332" s="8"/>
      <c r="EU1332" s="8"/>
      <c r="EV1332" s="8"/>
      <c r="EW1332" s="8"/>
      <c r="EX1332" s="8"/>
      <c r="EY1332" s="8"/>
      <c r="EZ1332" s="8"/>
      <c r="FA1332" s="8"/>
      <c r="FB1332" s="8"/>
      <c r="FC1332" s="8"/>
      <c r="FD1332" s="8"/>
      <c r="FE1332" s="8"/>
      <c r="FF1332" s="8"/>
      <c r="FG1332" s="8"/>
      <c r="FH1332" s="8"/>
      <c r="FI1332" s="8"/>
      <c r="FJ1332" s="8"/>
    </row>
    <row r="1333" spans="1:166" x14ac:dyDescent="0.25">
      <c r="A1333" t="s">
        <v>146</v>
      </c>
      <c r="C1333" s="6">
        <v>40577</v>
      </c>
      <c r="D1333" s="5">
        <v>4</v>
      </c>
      <c r="E1333" t="s">
        <v>210</v>
      </c>
      <c r="F1333" t="s">
        <v>12</v>
      </c>
      <c r="G1333">
        <v>27</v>
      </c>
      <c r="H1333" t="s">
        <v>116</v>
      </c>
      <c r="I1333" s="7">
        <v>8</v>
      </c>
      <c r="J1333">
        <v>750</v>
      </c>
      <c r="K1333" s="5">
        <f t="shared" si="21"/>
        <v>166.66666666666666</v>
      </c>
      <c r="L1333" s="5"/>
      <c r="M1333" s="8"/>
      <c r="N1333" s="8"/>
      <c r="O1333" s="8"/>
      <c r="P1333" s="8"/>
      <c r="Q1333" s="5"/>
      <c r="R1333" s="5">
        <v>27</v>
      </c>
      <c r="S1333" s="5"/>
      <c r="T1333" s="5"/>
      <c r="U1333" s="5"/>
      <c r="V1333" s="5"/>
      <c r="W1333" s="5"/>
      <c r="X1333" s="8"/>
      <c r="Y1333" s="8"/>
      <c r="Z1333" s="8"/>
      <c r="AA1333" s="8"/>
      <c r="AB1333" s="8"/>
      <c r="AC1333" s="5"/>
      <c r="AD1333" s="8"/>
      <c r="AE1333" s="8"/>
      <c r="AF1333" s="8"/>
      <c r="AG1333" s="8"/>
      <c r="AH1333" s="8"/>
      <c r="AI1333" s="8"/>
      <c r="AJ1333" s="5"/>
      <c r="AK1333" s="8"/>
      <c r="AL1333" s="8"/>
      <c r="AM1333" s="8"/>
      <c r="AN1333" s="8"/>
      <c r="AO1333" s="8"/>
      <c r="AP1333" s="8"/>
      <c r="AQ1333" s="9"/>
      <c r="AR1333" s="8"/>
      <c r="AS1333" s="8"/>
      <c r="AT1333" s="8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5"/>
      <c r="BG1333" s="5"/>
      <c r="BH1333" s="5"/>
      <c r="BI1333" s="8"/>
      <c r="BJ1333" s="5"/>
      <c r="BK1333" s="5"/>
      <c r="BL1333" s="5"/>
      <c r="BM1333" s="8"/>
      <c r="BN1333" s="8"/>
      <c r="BO1333" s="7"/>
      <c r="BP1333" s="5"/>
      <c r="BQ1333" s="5"/>
      <c r="BR1333" s="5"/>
      <c r="BS1333" s="5"/>
      <c r="BT1333" s="7"/>
      <c r="BU1333" s="7"/>
      <c r="BV1333" s="7"/>
      <c r="BW1333" s="7"/>
      <c r="BX1333" s="7"/>
      <c r="BY1333" s="7"/>
      <c r="BZ1333" s="7"/>
      <c r="CA1333" s="5"/>
      <c r="CB1333" s="5"/>
      <c r="CC1333" s="5"/>
      <c r="CD1333" s="5"/>
      <c r="CE1333" s="5"/>
      <c r="CF1333" s="5"/>
      <c r="CG1333" s="5"/>
      <c r="CH1333" s="5"/>
      <c r="CI1333" s="5"/>
      <c r="CJ1333" s="5"/>
      <c r="CK1333" s="8"/>
      <c r="CL1333" s="5"/>
      <c r="CM1333" s="5"/>
      <c r="CN1333" s="8"/>
      <c r="CO1333" s="5"/>
      <c r="CP1333" s="5"/>
      <c r="CQ1333" s="5"/>
      <c r="CR1333" s="8"/>
      <c r="CS1333" s="8"/>
      <c r="CT1333" s="8"/>
      <c r="CU1333" s="8"/>
      <c r="CV1333" s="8"/>
      <c r="CW1333" s="8"/>
      <c r="CX1333" s="8"/>
      <c r="CY1333" s="8"/>
      <c r="CZ1333" s="8"/>
      <c r="DA1333" s="8"/>
      <c r="DB1333" s="8"/>
      <c r="DC1333" s="8"/>
      <c r="DD1333" s="8"/>
      <c r="DE1333" s="8"/>
      <c r="DF1333" s="8"/>
      <c r="DG1333" s="8"/>
      <c r="DH1333" s="8"/>
      <c r="DI1333" s="8"/>
      <c r="DJ1333" s="8"/>
      <c r="DK1333" s="8"/>
      <c r="DL1333" s="8"/>
      <c r="DM1333" s="8"/>
      <c r="DN1333" s="8"/>
      <c r="DO1333" s="8"/>
      <c r="DP1333" s="8"/>
      <c r="DQ1333" s="8"/>
      <c r="DR1333" s="8"/>
      <c r="DS1333" s="8"/>
      <c r="DT1333" s="8"/>
      <c r="DU1333" s="8"/>
      <c r="DV1333" s="8"/>
      <c r="DW1333" s="8"/>
      <c r="DX1333" s="8"/>
      <c r="DY1333" s="8"/>
      <c r="DZ1333" s="8"/>
      <c r="EA1333" s="8"/>
      <c r="EB1333" s="8"/>
      <c r="EC1333" s="8"/>
      <c r="ED1333" s="8"/>
      <c r="EE1333" s="8"/>
      <c r="EF1333" s="8"/>
      <c r="EG1333" s="8"/>
      <c r="EH1333" s="8"/>
      <c r="EI1333" s="8"/>
      <c r="EJ1333" s="8"/>
      <c r="EK1333" s="8"/>
      <c r="EL1333" s="8"/>
      <c r="EM1333" s="8"/>
      <c r="EN1333" s="8"/>
      <c r="EO1333" s="8"/>
      <c r="EP1333" s="8"/>
      <c r="EQ1333" s="8"/>
      <c r="ER1333" s="8"/>
      <c r="ES1333" s="8"/>
      <c r="ET1333" s="8"/>
      <c r="EU1333" s="8"/>
      <c r="EV1333" s="8"/>
      <c r="EW1333" s="8"/>
      <c r="EX1333" s="8"/>
      <c r="EY1333" s="8"/>
      <c r="EZ1333" s="8"/>
      <c r="FA1333" s="8"/>
      <c r="FB1333" s="8"/>
      <c r="FC1333" s="8"/>
      <c r="FD1333" s="8"/>
      <c r="FE1333" s="8"/>
      <c r="FF1333" s="8"/>
      <c r="FG1333" s="8"/>
      <c r="FH1333" s="8"/>
      <c r="FI1333" s="8"/>
      <c r="FJ1333" s="8"/>
    </row>
    <row r="1334" spans="1:166" x14ac:dyDescent="0.25">
      <c r="A1334" t="s">
        <v>146</v>
      </c>
      <c r="C1334" s="6">
        <v>40585</v>
      </c>
      <c r="D1334" s="5"/>
      <c r="E1334" s="6"/>
      <c r="G1334">
        <v>35</v>
      </c>
      <c r="H1334" t="s">
        <v>116</v>
      </c>
      <c r="I1334" s="7">
        <v>8</v>
      </c>
      <c r="J1334">
        <v>750</v>
      </c>
      <c r="K1334" s="5">
        <f t="shared" si="21"/>
        <v>166.66666666666666</v>
      </c>
      <c r="L1334" s="5"/>
      <c r="M1334" s="8"/>
      <c r="N1334" s="7">
        <v>10.199999999999999</v>
      </c>
      <c r="O1334" s="7"/>
      <c r="P1334" s="7"/>
      <c r="Q1334" s="5"/>
      <c r="R1334" s="5"/>
      <c r="S1334" s="5"/>
      <c r="T1334" s="5"/>
      <c r="U1334" s="5"/>
      <c r="V1334" s="5"/>
      <c r="W1334" s="5"/>
      <c r="X1334" s="8"/>
      <c r="Y1334" s="8"/>
      <c r="Z1334" s="8"/>
      <c r="AA1334" s="8"/>
      <c r="AB1334" s="8"/>
      <c r="AC1334" s="5"/>
      <c r="AD1334" s="8"/>
      <c r="AE1334" s="8"/>
      <c r="AF1334" s="8"/>
      <c r="AG1334" s="8"/>
      <c r="AH1334" s="8"/>
      <c r="AI1334" s="8"/>
      <c r="AJ1334" s="5"/>
      <c r="AK1334" s="8"/>
      <c r="AL1334" s="8"/>
      <c r="AM1334" s="8"/>
      <c r="AN1334" s="8"/>
      <c r="AO1334" s="8"/>
      <c r="AP1334" s="8"/>
      <c r="AQ1334" s="9"/>
      <c r="AR1334" s="8"/>
      <c r="AS1334" s="8"/>
      <c r="AT1334" s="8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8"/>
      <c r="BJ1334" s="5"/>
      <c r="BK1334" s="5"/>
      <c r="BL1334" s="5"/>
      <c r="BM1334" s="8"/>
      <c r="BN1334" s="8"/>
      <c r="BO1334" s="7"/>
      <c r="BP1334" s="5"/>
      <c r="BQ1334" s="5"/>
      <c r="BR1334" s="5"/>
      <c r="BS1334" s="5"/>
      <c r="BT1334" s="7"/>
      <c r="BU1334" s="7"/>
      <c r="BV1334" s="7"/>
      <c r="BW1334" s="7"/>
      <c r="BX1334" s="7"/>
      <c r="BY1334" s="7"/>
      <c r="BZ1334" s="7"/>
      <c r="CA1334" s="5"/>
      <c r="CB1334" s="5"/>
      <c r="CC1334" s="5"/>
      <c r="CD1334" s="5"/>
      <c r="CE1334" s="5"/>
      <c r="CF1334" s="5"/>
      <c r="CG1334" s="5"/>
      <c r="CH1334" s="5"/>
      <c r="CI1334" s="5"/>
      <c r="CJ1334" s="5"/>
      <c r="CK1334" s="8"/>
      <c r="CL1334" s="5"/>
      <c r="CM1334" s="5"/>
      <c r="CN1334" s="8"/>
      <c r="CO1334" s="5"/>
      <c r="CP1334" s="5"/>
      <c r="CQ1334" s="5"/>
      <c r="CR1334" s="8"/>
      <c r="CS1334" s="8"/>
      <c r="CT1334" s="8"/>
      <c r="CU1334" s="8"/>
      <c r="CV1334" s="8"/>
      <c r="CW1334" s="8"/>
      <c r="CX1334" s="8"/>
      <c r="CY1334" s="8"/>
      <c r="CZ1334" s="8"/>
      <c r="DA1334" s="8"/>
      <c r="DB1334" s="8"/>
      <c r="DC1334" s="8"/>
      <c r="DD1334" s="8"/>
      <c r="DE1334" s="8"/>
      <c r="DF1334" s="8"/>
      <c r="DG1334" s="8"/>
      <c r="DH1334" s="8"/>
      <c r="DI1334" s="8"/>
      <c r="DJ1334" s="8"/>
      <c r="DK1334" s="8"/>
      <c r="DL1334" s="8"/>
      <c r="DM1334" s="8"/>
      <c r="DN1334" s="8"/>
      <c r="DO1334" s="8"/>
      <c r="DP1334" s="8"/>
      <c r="DQ1334" s="8"/>
      <c r="DR1334" s="8"/>
      <c r="DS1334" s="8"/>
      <c r="DT1334" s="8"/>
      <c r="DU1334" s="8"/>
      <c r="DV1334" s="8"/>
      <c r="DW1334" s="8"/>
      <c r="DX1334" s="8"/>
      <c r="DY1334" s="8"/>
      <c r="DZ1334" s="8"/>
      <c r="EA1334" s="8"/>
      <c r="EB1334" s="8"/>
      <c r="EC1334" s="8"/>
      <c r="ED1334" s="8"/>
      <c r="EE1334" s="8"/>
      <c r="EF1334" s="8"/>
      <c r="EG1334" s="8"/>
      <c r="EH1334" s="8"/>
      <c r="EI1334" s="8"/>
      <c r="EJ1334" s="8"/>
      <c r="EK1334" s="8"/>
      <c r="EL1334" s="8"/>
      <c r="EM1334" s="8"/>
      <c r="EN1334" s="8"/>
      <c r="EO1334" s="8"/>
      <c r="EP1334" s="8"/>
      <c r="EQ1334" s="8"/>
      <c r="ER1334" s="8"/>
      <c r="ES1334" s="8"/>
      <c r="ET1334" s="8"/>
      <c r="EU1334" s="8"/>
      <c r="EV1334" s="8"/>
      <c r="EW1334" s="8"/>
      <c r="EX1334" s="8"/>
      <c r="EY1334" s="8"/>
      <c r="EZ1334" s="8"/>
      <c r="FA1334" s="8"/>
      <c r="FB1334" s="8"/>
      <c r="FC1334" s="8"/>
      <c r="FD1334" s="8"/>
      <c r="FE1334" s="8"/>
      <c r="FF1334" s="8"/>
      <c r="FG1334" s="8"/>
      <c r="FH1334" s="8"/>
      <c r="FI1334" s="8"/>
      <c r="FJ1334" s="8"/>
    </row>
    <row r="1335" spans="1:166" x14ac:dyDescent="0.25">
      <c r="A1335" t="s">
        <v>146</v>
      </c>
      <c r="C1335" s="6">
        <v>40588</v>
      </c>
      <c r="D1335" s="5"/>
      <c r="E1335" s="6"/>
      <c r="G1335">
        <v>38</v>
      </c>
      <c r="H1335" t="s">
        <v>116</v>
      </c>
      <c r="I1335" s="7">
        <v>8</v>
      </c>
      <c r="J1335">
        <v>750</v>
      </c>
      <c r="K1335" s="5">
        <f t="shared" si="21"/>
        <v>166.66666666666666</v>
      </c>
      <c r="L1335" s="5"/>
      <c r="M1335" s="8"/>
      <c r="N1335" s="7">
        <v>11.75</v>
      </c>
      <c r="O1335" s="7"/>
      <c r="P1335" s="7"/>
      <c r="Q1335" s="5"/>
      <c r="R1335" s="5"/>
      <c r="S1335" s="5"/>
      <c r="T1335" s="5"/>
      <c r="U1335" s="5"/>
      <c r="V1335" s="5"/>
      <c r="W1335" s="5"/>
      <c r="X1335" s="8"/>
      <c r="Y1335" s="8"/>
      <c r="Z1335" s="8"/>
      <c r="AA1335" s="8"/>
      <c r="AB1335" s="8"/>
      <c r="AC1335" s="5"/>
      <c r="AD1335" s="8"/>
      <c r="AE1335" s="8"/>
      <c r="AF1335" s="8"/>
      <c r="AG1335" s="8"/>
      <c r="AH1335" s="8"/>
      <c r="AI1335" s="8"/>
      <c r="AJ1335" s="5"/>
      <c r="AK1335" s="8"/>
      <c r="AL1335" s="8"/>
      <c r="AM1335" s="8"/>
      <c r="AN1335" s="8"/>
      <c r="AO1335" s="8"/>
      <c r="AP1335" s="8"/>
      <c r="AQ1335" s="9"/>
      <c r="AR1335" s="8"/>
      <c r="AS1335" s="8"/>
      <c r="AT1335" s="8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8"/>
      <c r="BJ1335" s="5"/>
      <c r="BK1335" s="5"/>
      <c r="BL1335" s="5"/>
      <c r="BM1335" s="8"/>
      <c r="BN1335" s="8"/>
      <c r="BO1335" s="7"/>
      <c r="BP1335" s="5"/>
      <c r="BQ1335" s="5"/>
      <c r="BR1335" s="5"/>
      <c r="BS1335" s="5"/>
      <c r="BT1335" s="7"/>
      <c r="BU1335" s="7"/>
      <c r="BV1335" s="7"/>
      <c r="BW1335" s="7"/>
      <c r="BX1335" s="7"/>
      <c r="BY1335" s="7"/>
      <c r="BZ1335" s="7"/>
      <c r="CA1335" s="5"/>
      <c r="CB1335" s="5"/>
      <c r="CC1335" s="5"/>
      <c r="CD1335" s="5"/>
      <c r="CE1335" s="5"/>
      <c r="CF1335" s="5"/>
      <c r="CG1335" s="5"/>
      <c r="CH1335" s="5"/>
      <c r="CI1335" s="5"/>
      <c r="CJ1335" s="5"/>
      <c r="CK1335" s="8"/>
      <c r="CL1335" s="5"/>
      <c r="CM1335" s="5"/>
      <c r="CN1335" s="8"/>
      <c r="CO1335" s="5"/>
      <c r="CP1335" s="5"/>
      <c r="CQ1335" s="5"/>
      <c r="CR1335" s="8"/>
      <c r="CS1335" s="8"/>
      <c r="CT1335" s="8"/>
      <c r="CU1335" s="8"/>
      <c r="CV1335" s="8"/>
      <c r="CW1335" s="8"/>
      <c r="CX1335" s="8"/>
      <c r="CY1335" s="8"/>
      <c r="CZ1335" s="8"/>
      <c r="DA1335" s="8"/>
      <c r="DB1335" s="8"/>
      <c r="DC1335" s="8"/>
      <c r="DD1335" s="8"/>
      <c r="DE1335" s="8"/>
      <c r="DF1335" s="8"/>
      <c r="DG1335" s="8"/>
      <c r="DH1335" s="8"/>
      <c r="DI1335" s="8"/>
      <c r="DJ1335" s="8"/>
      <c r="DK1335" s="8"/>
      <c r="DL1335" s="8"/>
      <c r="DM1335" s="8"/>
      <c r="DN1335" s="8"/>
      <c r="DO1335" s="8"/>
      <c r="DP1335" s="8"/>
      <c r="DQ1335" s="8"/>
      <c r="DR1335" s="8"/>
      <c r="DS1335" s="8"/>
      <c r="DT1335" s="8"/>
      <c r="DU1335" s="8"/>
      <c r="DV1335" s="8"/>
      <c r="DW1335" s="8"/>
      <c r="DX1335" s="8"/>
      <c r="DY1335" s="8"/>
      <c r="DZ1335" s="8"/>
      <c r="EA1335" s="8"/>
      <c r="EB1335" s="8"/>
      <c r="EC1335" s="8"/>
      <c r="ED1335" s="8"/>
      <c r="EE1335" s="8"/>
      <c r="EF1335" s="8"/>
      <c r="EG1335" s="8"/>
      <c r="EH1335" s="8"/>
      <c r="EI1335" s="8"/>
      <c r="EJ1335" s="8"/>
      <c r="EK1335" s="8"/>
      <c r="EL1335" s="8"/>
      <c r="EM1335" s="8"/>
      <c r="EN1335" s="8"/>
      <c r="EO1335" s="8"/>
      <c r="EP1335" s="8"/>
      <c r="EQ1335" s="8"/>
      <c r="ER1335" s="8"/>
      <c r="ES1335" s="8"/>
      <c r="ET1335" s="8"/>
      <c r="EU1335" s="8"/>
      <c r="EV1335" s="8"/>
      <c r="EW1335" s="8"/>
      <c r="EX1335" s="8"/>
      <c r="EY1335" s="8"/>
      <c r="EZ1335" s="8"/>
      <c r="FA1335" s="8"/>
      <c r="FB1335" s="8"/>
      <c r="FC1335" s="8"/>
      <c r="FD1335" s="8"/>
      <c r="FE1335" s="8"/>
      <c r="FF1335" s="8"/>
      <c r="FG1335" s="8"/>
      <c r="FH1335" s="8"/>
      <c r="FI1335" s="8"/>
      <c r="FJ1335" s="8"/>
    </row>
    <row r="1336" spans="1:166" x14ac:dyDescent="0.25">
      <c r="A1336" t="s">
        <v>146</v>
      </c>
      <c r="C1336" s="6">
        <v>40590</v>
      </c>
      <c r="D1336" s="5"/>
      <c r="E1336" s="6"/>
      <c r="G1336">
        <v>40</v>
      </c>
      <c r="H1336" t="s">
        <v>116</v>
      </c>
      <c r="I1336" s="7">
        <v>8</v>
      </c>
      <c r="J1336">
        <v>750</v>
      </c>
      <c r="K1336" s="5">
        <f t="shared" si="21"/>
        <v>166.66666666666666</v>
      </c>
      <c r="L1336" s="5"/>
      <c r="M1336" s="8"/>
      <c r="N1336" s="8"/>
      <c r="O1336" s="8"/>
      <c r="P1336" s="8"/>
      <c r="Q1336" s="5"/>
      <c r="R1336" s="5"/>
      <c r="S1336" s="5"/>
      <c r="T1336" s="5"/>
      <c r="U1336" s="5"/>
      <c r="V1336" s="5"/>
      <c r="W1336" s="5"/>
      <c r="X1336" s="8"/>
      <c r="Y1336" s="8"/>
      <c r="Z1336" s="8"/>
      <c r="AA1336" s="8"/>
      <c r="AB1336" s="8"/>
      <c r="AC1336" s="5">
        <v>62.578175576163652</v>
      </c>
      <c r="AD1336" s="8"/>
      <c r="AE1336" s="8"/>
      <c r="AF1336" s="8"/>
      <c r="AG1336" s="8"/>
      <c r="AH1336" s="8"/>
      <c r="AI1336" s="8"/>
      <c r="AJ1336" s="5">
        <v>84.282319091679824</v>
      </c>
      <c r="AK1336" s="8">
        <v>1.1467163978830048</v>
      </c>
      <c r="AL1336" s="8"/>
      <c r="AM1336" s="8"/>
      <c r="AN1336" s="8"/>
      <c r="AO1336" s="8"/>
      <c r="AP1336" s="8"/>
      <c r="AQ1336" s="9">
        <f>AK1336/AJ1336</f>
        <v>1.3605657868000056E-2</v>
      </c>
      <c r="AR1336" s="8"/>
      <c r="AS1336" s="8"/>
      <c r="AT1336" s="8"/>
      <c r="AU1336" s="5">
        <v>5.1070076500302637</v>
      </c>
      <c r="AV1336" s="5"/>
      <c r="AW1336" s="5"/>
      <c r="AX1336" s="5"/>
      <c r="AY1336" s="5">
        <v>0</v>
      </c>
      <c r="AZ1336" s="5"/>
      <c r="BA1336" s="5"/>
      <c r="BB1336" s="5"/>
      <c r="BC1336" s="5"/>
      <c r="BD1336" s="5"/>
      <c r="BE1336" s="5"/>
      <c r="BF1336" s="5">
        <v>0</v>
      </c>
      <c r="BG1336" s="5">
        <v>0</v>
      </c>
      <c r="BH1336" s="5"/>
      <c r="BI1336" s="8"/>
      <c r="BJ1336" s="5"/>
      <c r="BK1336" s="5">
        <f>AC1336+AJ1336+BH1336</f>
        <v>146.86049466784348</v>
      </c>
      <c r="BL1336" s="5"/>
      <c r="BM1336" s="8">
        <f>BH1336/BK1336</f>
        <v>0</v>
      </c>
      <c r="BN1336" s="8"/>
      <c r="BO1336" s="7"/>
      <c r="BP1336" s="5"/>
      <c r="BQ1336" s="5"/>
      <c r="BR1336" s="5"/>
      <c r="BS1336" s="5"/>
      <c r="BT1336" s="7"/>
      <c r="BU1336" s="7"/>
      <c r="BV1336" s="7"/>
      <c r="BW1336" s="7"/>
      <c r="BX1336" s="8">
        <f>AC1336/BK1336</f>
        <v>0.42610625626515575</v>
      </c>
      <c r="BY1336" s="8">
        <f>AJ1336/BK1336</f>
        <v>0.57389374373484425</v>
      </c>
      <c r="BZ1336" s="8">
        <f>BH1336/BK1336</f>
        <v>0</v>
      </c>
      <c r="CA1336" s="5">
        <v>110.07526465268563</v>
      </c>
      <c r="CB1336" s="5">
        <v>110.07526465268563</v>
      </c>
      <c r="CC1336" s="5">
        <v>0</v>
      </c>
      <c r="CD1336" s="5">
        <v>0</v>
      </c>
      <c r="CE1336" s="5"/>
      <c r="CF1336" s="5"/>
      <c r="CG1336" s="5"/>
      <c r="CH1336" s="5"/>
      <c r="CI1336" s="5">
        <v>0</v>
      </c>
      <c r="CJ1336" s="5"/>
      <c r="CK1336" s="8"/>
      <c r="CL1336" s="5"/>
      <c r="CM1336" s="5"/>
      <c r="CN1336" s="8"/>
      <c r="CO1336" s="5"/>
      <c r="CP1336" s="5"/>
      <c r="CQ1336" s="5"/>
      <c r="CR1336" s="8"/>
      <c r="CS1336" s="8"/>
      <c r="CT1336" s="8"/>
      <c r="CU1336" s="8"/>
      <c r="CV1336" s="8"/>
      <c r="CW1336" s="8"/>
      <c r="CX1336" s="8"/>
      <c r="CY1336" s="8"/>
      <c r="CZ1336" s="8"/>
      <c r="DA1336" s="8"/>
      <c r="DB1336" s="8"/>
      <c r="DC1336" s="8"/>
      <c r="DD1336" s="8"/>
      <c r="DE1336" s="8"/>
      <c r="DF1336" s="8"/>
      <c r="DG1336" s="8"/>
      <c r="DH1336" s="8"/>
      <c r="DI1336" s="8"/>
      <c r="DJ1336" s="8"/>
      <c r="DK1336" s="8"/>
      <c r="DL1336" s="8"/>
      <c r="DM1336" s="8"/>
      <c r="DN1336" s="8"/>
      <c r="DO1336" s="8"/>
      <c r="DP1336" s="8"/>
      <c r="DQ1336" s="8"/>
      <c r="DR1336" s="8"/>
      <c r="DS1336" s="8"/>
      <c r="DT1336" s="8"/>
      <c r="DU1336" s="8"/>
      <c r="DV1336" s="8"/>
      <c r="DW1336" s="8"/>
      <c r="DX1336" s="8"/>
      <c r="DY1336" s="8"/>
      <c r="DZ1336" s="8"/>
      <c r="EA1336" s="8"/>
      <c r="EB1336" s="8"/>
      <c r="EC1336" s="8"/>
      <c r="ED1336" s="8"/>
      <c r="EE1336" s="8"/>
      <c r="EF1336" s="8"/>
      <c r="EG1336" s="8"/>
      <c r="EH1336" s="8"/>
      <c r="EI1336" s="8"/>
      <c r="EJ1336" s="8"/>
      <c r="EK1336" s="8"/>
      <c r="EL1336" s="8"/>
      <c r="EM1336" s="8"/>
      <c r="EN1336" s="8"/>
      <c r="EO1336" s="8"/>
      <c r="EP1336" s="8"/>
      <c r="EQ1336" s="8"/>
      <c r="ER1336" s="8"/>
      <c r="ES1336" s="8"/>
      <c r="ET1336" s="8"/>
      <c r="EU1336" s="8"/>
      <c r="EV1336" s="8"/>
      <c r="EW1336" s="8"/>
      <c r="EX1336" s="8"/>
      <c r="EY1336" s="8"/>
      <c r="EZ1336" s="8"/>
      <c r="FA1336" s="8"/>
      <c r="FB1336" s="8"/>
      <c r="FC1336" s="8"/>
      <c r="FD1336" s="8"/>
      <c r="FE1336" s="8"/>
      <c r="FF1336" s="8"/>
      <c r="FG1336" s="8"/>
      <c r="FH1336" s="8"/>
      <c r="FI1336" s="8"/>
      <c r="FJ1336" s="8"/>
    </row>
    <row r="1337" spans="1:166" x14ac:dyDescent="0.25">
      <c r="A1337" t="s">
        <v>146</v>
      </c>
      <c r="C1337" s="6">
        <v>40604</v>
      </c>
      <c r="D1337" s="5">
        <v>4</v>
      </c>
      <c r="E1337" t="s">
        <v>206</v>
      </c>
      <c r="F1337" t="s">
        <v>13</v>
      </c>
      <c r="G1337">
        <v>54</v>
      </c>
      <c r="H1337" t="s">
        <v>116</v>
      </c>
      <c r="I1337" s="7">
        <v>8</v>
      </c>
      <c r="J1337">
        <v>750</v>
      </c>
      <c r="K1337" s="5">
        <f t="shared" si="21"/>
        <v>166.66666666666666</v>
      </c>
      <c r="L1337" s="5"/>
      <c r="M1337" s="8"/>
      <c r="N1337" s="8"/>
      <c r="O1337" s="8"/>
      <c r="P1337" s="8"/>
      <c r="Q1337" s="5"/>
      <c r="R1337" s="5"/>
      <c r="S1337" s="5">
        <v>54</v>
      </c>
      <c r="T1337" s="5"/>
      <c r="U1337" s="5"/>
      <c r="V1337" s="5"/>
      <c r="W1337" s="5"/>
      <c r="X1337" s="8"/>
      <c r="Y1337" s="8"/>
      <c r="Z1337" s="8"/>
      <c r="AA1337" s="8"/>
      <c r="AB1337" s="8"/>
      <c r="AC1337" s="5">
        <v>154.68499722865016</v>
      </c>
      <c r="AD1337" s="8"/>
      <c r="AE1337" s="8"/>
      <c r="AF1337" s="8"/>
      <c r="AG1337" s="8"/>
      <c r="AH1337" s="8"/>
      <c r="AI1337" s="8"/>
      <c r="AJ1337" s="5">
        <v>139.44546921732061</v>
      </c>
      <c r="AK1337" s="8">
        <v>2.6671957295602544</v>
      </c>
      <c r="AL1337" s="8"/>
      <c r="AM1337" s="8"/>
      <c r="AN1337" s="8"/>
      <c r="AO1337" s="8"/>
      <c r="AP1337" s="8"/>
      <c r="AQ1337" s="9">
        <f>AK1337/AJ1337</f>
        <v>1.91271594877244E-2</v>
      </c>
      <c r="AR1337" s="8"/>
      <c r="AS1337" s="8"/>
      <c r="AT1337" s="8"/>
      <c r="AU1337" s="5">
        <v>27.344106467441172</v>
      </c>
      <c r="AV1337" s="5"/>
      <c r="AW1337" s="5"/>
      <c r="AX1337" s="5"/>
      <c r="AY1337" s="5">
        <v>0.90210189413790531</v>
      </c>
      <c r="AZ1337" s="5"/>
      <c r="BA1337" s="5"/>
      <c r="BB1337" s="5"/>
      <c r="BC1337" s="5"/>
      <c r="BD1337" s="5"/>
      <c r="BE1337" s="5"/>
      <c r="BF1337" s="5">
        <v>0</v>
      </c>
      <c r="BG1337" s="5">
        <v>0</v>
      </c>
      <c r="BH1337" s="5"/>
      <c r="BI1337" s="8"/>
      <c r="BJ1337" s="5"/>
      <c r="BK1337" s="5">
        <f>AC1337+AJ1337+BH1337</f>
        <v>294.1304664459708</v>
      </c>
      <c r="BL1337" s="5"/>
      <c r="BM1337" s="8">
        <f>BH1337/BK1337</f>
        <v>0</v>
      </c>
      <c r="BN1337" s="8"/>
      <c r="BO1337" s="7"/>
      <c r="BP1337" s="5"/>
      <c r="BQ1337" s="5"/>
      <c r="BR1337" s="5"/>
      <c r="BS1337" s="5"/>
      <c r="BT1337" s="7"/>
      <c r="BU1337" s="7"/>
      <c r="BV1337" s="7"/>
      <c r="BW1337" s="7"/>
      <c r="BX1337" s="8">
        <f>AC1337/BK1337</f>
        <v>0.52590606847952781</v>
      </c>
      <c r="BY1337" s="8">
        <f>AJ1337/BK1337</f>
        <v>0.47409393152047213</v>
      </c>
      <c r="BZ1337" s="8">
        <f>BH1337/BK1337</f>
        <v>0</v>
      </c>
      <c r="CA1337" s="5">
        <v>265.30961841666976</v>
      </c>
      <c r="CB1337" s="5">
        <v>262.5339202808608</v>
      </c>
      <c r="CC1337" s="5">
        <v>2.775698135808939</v>
      </c>
      <c r="CD1337" s="5">
        <v>0</v>
      </c>
      <c r="CE1337" s="5"/>
      <c r="CF1337" s="5"/>
      <c r="CG1337" s="5"/>
      <c r="CH1337" s="5"/>
      <c r="CI1337" s="5">
        <v>0</v>
      </c>
      <c r="CJ1337" s="5"/>
      <c r="CK1337" s="8"/>
      <c r="CL1337" s="5"/>
      <c r="CM1337" s="5"/>
      <c r="CN1337" s="8"/>
      <c r="CO1337" s="5"/>
      <c r="CP1337" s="5"/>
      <c r="CQ1337" s="5"/>
      <c r="CR1337" s="8"/>
      <c r="CS1337" s="8"/>
      <c r="CT1337" s="8"/>
      <c r="CU1337" s="8"/>
      <c r="CV1337" s="8"/>
      <c r="CW1337" s="8"/>
      <c r="CX1337" s="8"/>
      <c r="CY1337" s="8"/>
      <c r="CZ1337" s="8"/>
      <c r="DA1337" s="8"/>
      <c r="DB1337" s="8"/>
      <c r="DC1337" s="8"/>
      <c r="DD1337" s="8"/>
      <c r="DE1337" s="8"/>
      <c r="DF1337" s="8"/>
      <c r="DG1337" s="8"/>
      <c r="DH1337" s="8"/>
      <c r="DI1337" s="8"/>
      <c r="DJ1337" s="8"/>
      <c r="DK1337" s="8"/>
      <c r="DL1337" s="8"/>
      <c r="DM1337" s="8"/>
      <c r="DN1337" s="8"/>
      <c r="DO1337" s="8"/>
      <c r="DP1337" s="8"/>
      <c r="DQ1337" s="8"/>
      <c r="DR1337" s="8"/>
      <c r="DS1337" s="8"/>
      <c r="DT1337" s="8"/>
      <c r="DU1337" s="8"/>
      <c r="DV1337" s="8"/>
      <c r="DW1337" s="8"/>
      <c r="DX1337" s="8"/>
      <c r="DY1337" s="8"/>
      <c r="DZ1337" s="8"/>
      <c r="EA1337" s="8"/>
      <c r="EB1337" s="8"/>
      <c r="EC1337" s="8"/>
      <c r="ED1337" s="8"/>
      <c r="EE1337" s="8"/>
      <c r="EF1337" s="8"/>
      <c r="EG1337" s="8"/>
      <c r="EH1337" s="8"/>
      <c r="EI1337" s="8"/>
      <c r="EJ1337" s="8"/>
      <c r="EK1337" s="8"/>
      <c r="EL1337" s="8"/>
      <c r="EM1337" s="8"/>
      <c r="EN1337" s="8"/>
      <c r="EO1337" s="8"/>
      <c r="EP1337" s="8"/>
      <c r="EQ1337" s="8"/>
      <c r="ER1337" s="8"/>
      <c r="ES1337" s="8"/>
      <c r="ET1337" s="8"/>
      <c r="EU1337" s="8"/>
      <c r="EV1337" s="8"/>
      <c r="EW1337" s="8"/>
      <c r="EX1337" s="8"/>
      <c r="EY1337" s="8"/>
      <c r="EZ1337" s="8"/>
      <c r="FA1337" s="8"/>
      <c r="FB1337" s="8"/>
      <c r="FC1337" s="8"/>
      <c r="FD1337" s="8"/>
      <c r="FE1337" s="8"/>
      <c r="FF1337" s="8"/>
      <c r="FG1337" s="8"/>
      <c r="FH1337" s="8"/>
      <c r="FI1337" s="8"/>
      <c r="FJ1337" s="8"/>
    </row>
    <row r="1338" spans="1:166" x14ac:dyDescent="0.25">
      <c r="A1338" t="s">
        <v>146</v>
      </c>
      <c r="C1338" s="6">
        <v>40610</v>
      </c>
      <c r="D1338" s="5"/>
      <c r="E1338" s="6"/>
      <c r="G1338">
        <v>60</v>
      </c>
      <c r="H1338" t="s">
        <v>116</v>
      </c>
      <c r="I1338" s="7">
        <v>8</v>
      </c>
      <c r="J1338">
        <v>750</v>
      </c>
      <c r="K1338" s="5">
        <f t="shared" si="21"/>
        <v>166.66666666666666</v>
      </c>
      <c r="L1338" s="5"/>
      <c r="M1338" s="8"/>
      <c r="N1338" s="7">
        <v>17.5</v>
      </c>
      <c r="O1338" s="7"/>
      <c r="P1338" s="7"/>
      <c r="Q1338" s="5"/>
      <c r="R1338" s="5"/>
      <c r="S1338" s="5"/>
      <c r="T1338" s="5"/>
      <c r="U1338" s="5"/>
      <c r="V1338" s="5"/>
      <c r="W1338" s="5"/>
      <c r="X1338" s="8"/>
      <c r="Y1338" s="8"/>
      <c r="Z1338" s="8"/>
      <c r="AA1338" s="8"/>
      <c r="AB1338" s="8"/>
      <c r="AD1338" s="8"/>
      <c r="AE1338" s="8"/>
      <c r="AF1338" s="8"/>
      <c r="AG1338" s="8"/>
      <c r="AH1338" s="8"/>
      <c r="AI1338" s="8"/>
      <c r="AJ1338" s="5"/>
      <c r="AK1338" s="8"/>
      <c r="AL1338" s="8"/>
      <c r="AM1338" s="8"/>
      <c r="AN1338" s="8"/>
      <c r="AO1338" s="8"/>
      <c r="AP1338" s="8"/>
      <c r="AQ1338" s="9"/>
      <c r="AR1338" s="8"/>
      <c r="AS1338" s="8"/>
      <c r="AT1338" s="8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5"/>
      <c r="BG1338" s="5"/>
      <c r="BH1338" s="5"/>
      <c r="BI1338" s="8"/>
      <c r="BJ1338" s="5"/>
      <c r="BK1338" s="5"/>
      <c r="BL1338" s="5"/>
      <c r="BM1338" s="8"/>
      <c r="BN1338" s="8"/>
      <c r="BO1338" s="7"/>
      <c r="BP1338" s="5"/>
      <c r="BQ1338" s="5"/>
      <c r="BR1338" s="5"/>
      <c r="BS1338" s="5"/>
      <c r="BT1338" s="7"/>
      <c r="BU1338" s="7"/>
      <c r="BV1338" s="7"/>
      <c r="BW1338" s="7"/>
      <c r="BX1338" s="7"/>
      <c r="BY1338" s="7"/>
      <c r="BZ1338" s="7"/>
      <c r="CA1338" s="5"/>
      <c r="CB1338" s="5"/>
      <c r="CC1338" s="5"/>
      <c r="CD1338" s="5"/>
      <c r="CE1338" s="5"/>
      <c r="CF1338" s="5"/>
      <c r="CG1338" s="5"/>
      <c r="CH1338" s="5"/>
      <c r="CI1338" s="5"/>
      <c r="CJ1338" s="5"/>
      <c r="CK1338" s="8"/>
      <c r="CL1338" s="5"/>
      <c r="CM1338" s="5"/>
      <c r="CN1338" s="8"/>
      <c r="CO1338" s="5"/>
      <c r="CP1338" s="5"/>
      <c r="CQ1338" s="5"/>
      <c r="CR1338" s="8"/>
      <c r="CS1338" s="8"/>
      <c r="CT1338" s="8"/>
      <c r="CU1338" s="8"/>
      <c r="CV1338" s="8"/>
      <c r="CW1338" s="8"/>
      <c r="CX1338" s="8"/>
      <c r="CY1338" s="8"/>
      <c r="CZ1338" s="8"/>
      <c r="DA1338" s="8"/>
      <c r="DB1338" s="8"/>
      <c r="DC1338" s="8"/>
      <c r="DD1338" s="8"/>
      <c r="DE1338" s="8"/>
      <c r="DF1338" s="8"/>
      <c r="DG1338" s="8"/>
      <c r="DH1338" s="8"/>
      <c r="DI1338" s="8"/>
      <c r="DJ1338" s="8"/>
      <c r="DK1338" s="8"/>
      <c r="DL1338" s="8"/>
      <c r="DM1338" s="8"/>
      <c r="DN1338" s="8"/>
      <c r="DO1338" s="8"/>
      <c r="DP1338" s="8"/>
      <c r="DQ1338" s="8"/>
      <c r="DR1338" s="8"/>
      <c r="DS1338" s="8"/>
      <c r="DT1338" s="8"/>
      <c r="DU1338" s="8"/>
      <c r="DV1338" s="8"/>
      <c r="DW1338" s="8"/>
      <c r="DX1338" s="8"/>
      <c r="DY1338" s="8"/>
      <c r="DZ1338" s="8"/>
      <c r="EA1338" s="8"/>
      <c r="EB1338" s="8"/>
      <c r="EC1338" s="8"/>
      <c r="ED1338" s="8"/>
      <c r="EE1338" s="8"/>
      <c r="EF1338" s="8"/>
      <c r="EG1338" s="8"/>
      <c r="EH1338" s="8"/>
      <c r="EI1338" s="8"/>
      <c r="EJ1338" s="8"/>
      <c r="EK1338" s="8"/>
      <c r="EL1338" s="8"/>
      <c r="EM1338" s="8"/>
      <c r="EN1338" s="8"/>
      <c r="EO1338" s="8"/>
      <c r="EP1338" s="8"/>
      <c r="EQ1338" s="8"/>
      <c r="ER1338" s="8"/>
      <c r="ES1338" s="8"/>
      <c r="ET1338" s="8"/>
      <c r="EU1338" s="8"/>
      <c r="EV1338" s="8"/>
      <c r="EW1338" s="8"/>
      <c r="EX1338" s="8"/>
      <c r="EY1338" s="8"/>
      <c r="EZ1338" s="8"/>
      <c r="FA1338" s="8"/>
      <c r="FB1338" s="8"/>
      <c r="FC1338" s="8"/>
      <c r="FD1338" s="8"/>
      <c r="FE1338" s="8"/>
      <c r="FF1338" s="8"/>
      <c r="FG1338" s="8"/>
      <c r="FH1338" s="8"/>
      <c r="FI1338" s="8"/>
      <c r="FJ1338" s="8"/>
    </row>
    <row r="1339" spans="1:166" x14ac:dyDescent="0.25">
      <c r="A1339" t="s">
        <v>146</v>
      </c>
      <c r="C1339" s="6">
        <v>40617</v>
      </c>
      <c r="D1339" s="5"/>
      <c r="E1339" s="6"/>
      <c r="G1339">
        <v>67</v>
      </c>
      <c r="H1339" t="s">
        <v>116</v>
      </c>
      <c r="I1339" s="7">
        <v>8</v>
      </c>
      <c r="J1339">
        <v>750</v>
      </c>
      <c r="K1339" s="5">
        <f t="shared" si="21"/>
        <v>166.66666666666666</v>
      </c>
      <c r="L1339" s="5"/>
      <c r="M1339" s="8"/>
      <c r="N1339" s="8"/>
      <c r="O1339" s="8"/>
      <c r="P1339" s="8"/>
      <c r="Q1339" s="5"/>
      <c r="R1339" s="5"/>
      <c r="S1339" s="5"/>
      <c r="T1339" s="5"/>
      <c r="U1339" s="5"/>
      <c r="V1339" s="5"/>
      <c r="W1339" s="5"/>
      <c r="X1339" s="8"/>
      <c r="Y1339" s="8"/>
      <c r="Z1339" s="8"/>
      <c r="AA1339" s="8"/>
      <c r="AB1339" s="8"/>
      <c r="AC1339" s="5">
        <v>383.78147168886198</v>
      </c>
      <c r="AD1339" s="8"/>
      <c r="AE1339" s="8"/>
      <c r="AF1339" s="8"/>
      <c r="AG1339" s="8"/>
      <c r="AH1339" s="8"/>
      <c r="AI1339" s="8"/>
      <c r="AJ1339" s="5">
        <v>313.29614695751457</v>
      </c>
      <c r="AK1339" s="8">
        <v>3.7056597246295802</v>
      </c>
      <c r="AL1339" s="8"/>
      <c r="AM1339" s="8"/>
      <c r="AN1339" s="8"/>
      <c r="AO1339" s="8"/>
      <c r="AP1339" s="8"/>
      <c r="AQ1339" s="9">
        <f>AK1339/AJ1339</f>
        <v>1.1827977332680369E-2</v>
      </c>
      <c r="AR1339" s="8"/>
      <c r="AS1339" s="8"/>
      <c r="AT1339" s="8"/>
      <c r="AU1339" s="5">
        <v>56.542353022692751</v>
      </c>
      <c r="AV1339" s="5"/>
      <c r="AW1339" s="5"/>
      <c r="AX1339" s="5"/>
      <c r="AY1339" s="5">
        <v>82.092765316727309</v>
      </c>
      <c r="AZ1339" s="5"/>
      <c r="BA1339" s="5"/>
      <c r="BB1339" s="5"/>
      <c r="BC1339" s="5"/>
      <c r="BD1339" s="5"/>
      <c r="BE1339" s="5"/>
      <c r="BF1339" s="5">
        <v>0</v>
      </c>
      <c r="BG1339" s="5">
        <v>0</v>
      </c>
      <c r="BH1339" s="5"/>
      <c r="BI1339" s="8"/>
      <c r="BJ1339" s="5"/>
      <c r="BK1339" s="5">
        <f>AC1339+AJ1339+BH1339</f>
        <v>697.07761864637655</v>
      </c>
      <c r="BL1339" s="5"/>
      <c r="BM1339" s="8">
        <f>BH1339/BK1339</f>
        <v>0</v>
      </c>
      <c r="BN1339" s="8"/>
      <c r="BO1339" s="7"/>
      <c r="BP1339" s="5"/>
      <c r="BQ1339" s="5"/>
      <c r="BR1339" s="5"/>
      <c r="BS1339" s="5"/>
      <c r="BT1339" s="7"/>
      <c r="BU1339" s="7"/>
      <c r="BV1339" s="7"/>
      <c r="BW1339" s="7"/>
      <c r="BX1339" s="8">
        <f>AC1339/BK1339</f>
        <v>0.55055773047786249</v>
      </c>
      <c r="BY1339" s="8">
        <f>AJ1339/BK1339</f>
        <v>0.44944226952213751</v>
      </c>
      <c r="BZ1339" s="8">
        <f>BH1339/BK1339</f>
        <v>0</v>
      </c>
      <c r="CA1339" s="5">
        <v>318.77935119816948</v>
      </c>
      <c r="CB1339" s="5">
        <v>233.50714307571559</v>
      </c>
      <c r="CC1339" s="5">
        <v>85.27220812245389</v>
      </c>
      <c r="CD1339" s="5">
        <v>0</v>
      </c>
      <c r="CE1339" s="5"/>
      <c r="CF1339" s="5"/>
      <c r="CG1339" s="5"/>
      <c r="CH1339" s="5"/>
      <c r="CI1339" s="5">
        <v>0</v>
      </c>
      <c r="CJ1339" s="5"/>
      <c r="CK1339" s="8"/>
      <c r="CL1339" s="5"/>
      <c r="CM1339" s="5"/>
      <c r="CN1339" s="8"/>
      <c r="CO1339" s="5"/>
      <c r="CP1339" s="5"/>
      <c r="CQ1339" s="5"/>
      <c r="CR1339" s="8"/>
      <c r="CS1339" s="8"/>
      <c r="CT1339" s="8"/>
      <c r="CU1339" s="8"/>
      <c r="CV1339" s="8"/>
      <c r="CW1339" s="8"/>
      <c r="CX1339" s="8"/>
      <c r="CY1339" s="8"/>
      <c r="CZ1339" s="8"/>
      <c r="DA1339" s="8"/>
      <c r="DB1339" s="8"/>
      <c r="DC1339" s="8"/>
      <c r="DD1339" s="8"/>
      <c r="DE1339" s="8"/>
      <c r="DF1339" s="8"/>
      <c r="DG1339" s="8"/>
      <c r="DH1339" s="8"/>
      <c r="DI1339" s="8"/>
      <c r="DJ1339" s="8"/>
      <c r="DK1339" s="8"/>
      <c r="DL1339" s="8"/>
      <c r="DM1339" s="8"/>
      <c r="DN1339" s="8"/>
      <c r="DO1339" s="8"/>
      <c r="DP1339" s="8"/>
      <c r="DQ1339" s="8"/>
      <c r="DR1339" s="8"/>
      <c r="DS1339" s="8"/>
      <c r="DT1339" s="8"/>
      <c r="DU1339" s="8"/>
      <c r="DV1339" s="8"/>
      <c r="DW1339" s="8"/>
      <c r="DX1339" s="8"/>
      <c r="DY1339" s="8"/>
      <c r="DZ1339" s="8"/>
      <c r="EA1339" s="8"/>
      <c r="EB1339" s="8"/>
      <c r="EC1339" s="8"/>
      <c r="ED1339" s="8"/>
      <c r="EE1339" s="8"/>
      <c r="EF1339" s="8"/>
      <c r="EG1339" s="8"/>
      <c r="EH1339" s="8"/>
      <c r="EI1339" s="8"/>
      <c r="EJ1339" s="8"/>
      <c r="EK1339" s="8"/>
      <c r="EL1339" s="8"/>
      <c r="EM1339" s="8"/>
      <c r="EN1339" s="8"/>
      <c r="EO1339" s="8"/>
      <c r="EP1339" s="8"/>
      <c r="EQ1339" s="8"/>
      <c r="ER1339" s="8"/>
      <c r="ES1339" s="8"/>
      <c r="ET1339" s="8"/>
      <c r="EU1339" s="8"/>
      <c r="EV1339" s="8"/>
      <c r="EW1339" s="8"/>
      <c r="EX1339" s="8"/>
      <c r="EY1339" s="8"/>
      <c r="EZ1339" s="8"/>
      <c r="FA1339" s="8"/>
      <c r="FB1339" s="8"/>
      <c r="FC1339" s="8"/>
      <c r="FD1339" s="8"/>
      <c r="FE1339" s="8"/>
      <c r="FF1339" s="8"/>
      <c r="FG1339" s="8"/>
      <c r="FH1339" s="8"/>
      <c r="FI1339" s="8"/>
      <c r="FJ1339" s="8"/>
    </row>
    <row r="1340" spans="1:166" x14ac:dyDescent="0.25">
      <c r="A1340" t="s">
        <v>146</v>
      </c>
      <c r="C1340" s="6">
        <v>40623</v>
      </c>
      <c r="D1340" s="5"/>
      <c r="E1340" s="6"/>
      <c r="G1340">
        <v>73</v>
      </c>
      <c r="H1340" t="s">
        <v>116</v>
      </c>
      <c r="I1340" s="7">
        <v>8</v>
      </c>
      <c r="J1340">
        <v>750</v>
      </c>
      <c r="K1340" s="5">
        <f t="shared" si="21"/>
        <v>166.66666666666666</v>
      </c>
      <c r="L1340" s="5"/>
      <c r="M1340" s="8"/>
      <c r="N1340" s="7">
        <v>20.75</v>
      </c>
      <c r="O1340" s="7"/>
      <c r="P1340" s="7"/>
      <c r="Q1340" s="5"/>
      <c r="R1340" s="5"/>
      <c r="S1340" s="5"/>
      <c r="T1340" s="5"/>
      <c r="U1340" s="5"/>
      <c r="V1340" s="5"/>
      <c r="W1340" s="5"/>
      <c r="X1340" s="8"/>
      <c r="Y1340" s="8"/>
      <c r="Z1340" s="8"/>
      <c r="AA1340" s="8"/>
      <c r="AB1340" s="8"/>
      <c r="AD1340" s="8"/>
      <c r="AE1340" s="8"/>
      <c r="AF1340" s="8"/>
      <c r="AG1340" s="8"/>
      <c r="AH1340" s="8"/>
      <c r="AI1340" s="8"/>
      <c r="AJ1340" s="5"/>
      <c r="AK1340" s="8"/>
      <c r="AL1340" s="8"/>
      <c r="AM1340" s="8"/>
      <c r="AN1340" s="8"/>
      <c r="AO1340" s="8"/>
      <c r="AP1340" s="8"/>
      <c r="AQ1340" s="9"/>
      <c r="AR1340" s="8"/>
      <c r="AS1340" s="8"/>
      <c r="AT1340" s="8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8"/>
      <c r="BJ1340" s="5"/>
      <c r="BK1340" s="5"/>
      <c r="BL1340" s="5"/>
      <c r="BM1340" s="8"/>
      <c r="BN1340" s="8"/>
      <c r="BO1340" s="7"/>
      <c r="BP1340" s="5"/>
      <c r="BQ1340" s="5"/>
      <c r="BR1340" s="5"/>
      <c r="BS1340" s="5"/>
      <c r="BT1340" s="7"/>
      <c r="BU1340" s="7"/>
      <c r="BV1340" s="7"/>
      <c r="BW1340" s="7"/>
      <c r="BX1340" s="7"/>
      <c r="BY1340" s="7"/>
      <c r="BZ1340" s="7"/>
      <c r="CA1340" s="5"/>
      <c r="CB1340" s="5"/>
      <c r="CC1340" s="5"/>
      <c r="CD1340" s="5"/>
      <c r="CE1340" s="5"/>
      <c r="CF1340" s="5"/>
      <c r="CG1340" s="5"/>
      <c r="CH1340" s="5"/>
      <c r="CI1340" s="5"/>
      <c r="CJ1340" s="5"/>
      <c r="CK1340" s="8"/>
      <c r="CL1340" s="5"/>
      <c r="CM1340" s="5"/>
      <c r="CN1340" s="8"/>
      <c r="CO1340" s="5"/>
      <c r="CP1340" s="5"/>
      <c r="CQ1340" s="5"/>
      <c r="CR1340" s="8"/>
      <c r="CS1340" s="8"/>
      <c r="CT1340" s="8"/>
      <c r="CU1340" s="8"/>
      <c r="CV1340" s="8"/>
      <c r="CW1340" s="8"/>
      <c r="CX1340" s="8"/>
      <c r="CY1340" s="8"/>
      <c r="CZ1340" s="8"/>
      <c r="DA1340" s="8"/>
      <c r="DB1340" s="8"/>
      <c r="DC1340" s="8"/>
      <c r="DD1340" s="8"/>
      <c r="DE1340" s="8"/>
      <c r="DF1340" s="8"/>
      <c r="DG1340" s="8"/>
      <c r="DH1340" s="8"/>
      <c r="DI1340" s="8"/>
      <c r="DJ1340" s="8"/>
      <c r="DK1340" s="8"/>
      <c r="DL1340" s="8"/>
      <c r="DM1340" s="8"/>
      <c r="DN1340" s="8"/>
      <c r="DO1340" s="8"/>
      <c r="DP1340" s="8"/>
      <c r="DQ1340" s="8"/>
      <c r="DR1340" s="8"/>
      <c r="DS1340" s="8"/>
      <c r="DT1340" s="8"/>
      <c r="DU1340" s="8"/>
      <c r="DV1340" s="8"/>
      <c r="DW1340" s="8"/>
      <c r="DX1340" s="8"/>
      <c r="DY1340" s="8"/>
      <c r="DZ1340" s="8"/>
      <c r="EA1340" s="8"/>
      <c r="EB1340" s="8"/>
      <c r="EC1340" s="8"/>
      <c r="ED1340" s="8"/>
      <c r="EE1340" s="8"/>
      <c r="EF1340" s="8"/>
      <c r="EG1340" s="8"/>
      <c r="EH1340" s="8"/>
      <c r="EI1340" s="8"/>
      <c r="EJ1340" s="8"/>
      <c r="EK1340" s="8"/>
      <c r="EL1340" s="8"/>
      <c r="EM1340" s="8"/>
      <c r="EN1340" s="8"/>
      <c r="EO1340" s="8"/>
      <c r="EP1340" s="8"/>
      <c r="EQ1340" s="8"/>
      <c r="ER1340" s="8"/>
      <c r="ES1340" s="8"/>
      <c r="ET1340" s="8"/>
      <c r="EU1340" s="8"/>
      <c r="EV1340" s="8"/>
      <c r="EW1340" s="8"/>
      <c r="EX1340" s="8"/>
      <c r="EY1340" s="8"/>
      <c r="EZ1340" s="8"/>
      <c r="FA1340" s="8"/>
      <c r="FB1340" s="8"/>
      <c r="FC1340" s="8"/>
      <c r="FD1340" s="8"/>
      <c r="FE1340" s="8"/>
      <c r="FF1340" s="8"/>
      <c r="FG1340" s="8"/>
      <c r="FH1340" s="8"/>
      <c r="FI1340" s="8"/>
      <c r="FJ1340" s="8"/>
    </row>
    <row r="1341" spans="1:166" x14ac:dyDescent="0.25">
      <c r="A1341" t="s">
        <v>146</v>
      </c>
      <c r="C1341" s="6">
        <v>40638</v>
      </c>
      <c r="D1341" s="5">
        <v>6</v>
      </c>
      <c r="E1341" s="6" t="s">
        <v>239</v>
      </c>
      <c r="F1341" t="s">
        <v>89</v>
      </c>
      <c r="G1341">
        <v>88</v>
      </c>
      <c r="H1341" t="s">
        <v>116</v>
      </c>
      <c r="I1341" s="7">
        <v>8</v>
      </c>
      <c r="J1341">
        <v>750</v>
      </c>
      <c r="K1341" s="5">
        <f t="shared" si="21"/>
        <v>166.66666666666666</v>
      </c>
      <c r="L1341" s="5"/>
      <c r="M1341" s="8"/>
      <c r="N1341" s="8"/>
      <c r="O1341" s="8"/>
      <c r="P1341" s="8"/>
      <c r="Q1341" s="5"/>
      <c r="R1341" s="5"/>
      <c r="S1341" s="5"/>
      <c r="T1341" s="5"/>
      <c r="U1341" s="5"/>
      <c r="V1341" s="5"/>
      <c r="W1341" s="5"/>
      <c r="X1341" s="8"/>
      <c r="Y1341" s="8"/>
      <c r="Z1341" s="8"/>
      <c r="AA1341" s="8"/>
      <c r="AB1341" s="8"/>
      <c r="AC1341" s="5">
        <v>341.82001875153833</v>
      </c>
      <c r="AD1341" s="8"/>
      <c r="AE1341" s="8"/>
      <c r="AF1341" s="8"/>
      <c r="AG1341" s="8"/>
      <c r="AH1341" s="8"/>
      <c r="AI1341" s="8"/>
      <c r="AJ1341" s="5">
        <v>206.35029846803636</v>
      </c>
      <c r="AK1341" s="8">
        <v>3.4885290455563744</v>
      </c>
      <c r="AL1341" s="8"/>
      <c r="AM1341" s="8"/>
      <c r="AN1341" s="8"/>
      <c r="AO1341" s="8"/>
      <c r="AP1341" s="8"/>
      <c r="AQ1341" s="9">
        <f>AK1341/AJ1341</f>
        <v>1.6905858976001178E-2</v>
      </c>
      <c r="AR1341" s="8"/>
      <c r="AS1341" s="8"/>
      <c r="AT1341" s="8"/>
      <c r="AU1341" s="5">
        <v>3.3364823417172564</v>
      </c>
      <c r="AV1341" s="5"/>
      <c r="AW1341" s="5"/>
      <c r="AX1341" s="5"/>
      <c r="AY1341" s="5">
        <v>252.72235237191279</v>
      </c>
      <c r="AZ1341" s="5"/>
      <c r="BA1341" s="5"/>
      <c r="BB1341" s="5"/>
      <c r="BC1341" s="5"/>
      <c r="BD1341" s="5"/>
      <c r="BE1341" s="5"/>
      <c r="BF1341" s="5">
        <v>0</v>
      </c>
      <c r="BG1341" s="5">
        <v>0</v>
      </c>
      <c r="BH1341" s="5"/>
      <c r="BI1341" s="8"/>
      <c r="BJ1341" s="5"/>
      <c r="BK1341" s="5">
        <f>AC1341+AJ1341+BH1341</f>
        <v>548.17031721957471</v>
      </c>
      <c r="BL1341" s="5"/>
      <c r="BM1341" s="8">
        <f>BH1341/BK1341</f>
        <v>0</v>
      </c>
      <c r="BN1341" s="8"/>
      <c r="BO1341" s="7"/>
      <c r="BP1341" s="5"/>
      <c r="BQ1341" s="5"/>
      <c r="BR1341" s="5"/>
      <c r="BS1341" s="5"/>
      <c r="BT1341" s="7"/>
      <c r="BU1341" s="7"/>
      <c r="BV1341" s="7"/>
      <c r="BW1341" s="7"/>
      <c r="BX1341" s="8">
        <f>AC1341/BK1341</f>
        <v>0.62356535553642378</v>
      </c>
      <c r="BY1341" s="8">
        <f>AJ1341/BK1341</f>
        <v>0.37643464446357616</v>
      </c>
      <c r="BZ1341" s="8">
        <f>BH1341/BK1341</f>
        <v>0</v>
      </c>
      <c r="CA1341" s="5">
        <v>121.97121760805041</v>
      </c>
      <c r="CB1341" s="5">
        <v>22.240611462039887</v>
      </c>
      <c r="CC1341" s="5">
        <v>99.73060614601053</v>
      </c>
      <c r="CD1341" s="5">
        <v>0</v>
      </c>
      <c r="CE1341" s="5"/>
      <c r="CF1341" s="5"/>
      <c r="CG1341" s="5"/>
      <c r="CH1341" s="5"/>
      <c r="CI1341" s="5">
        <v>0</v>
      </c>
      <c r="CJ1341" s="5"/>
      <c r="CK1341" s="8"/>
      <c r="CL1341" s="5"/>
      <c r="CM1341" s="5"/>
      <c r="CN1341" s="8"/>
      <c r="CO1341" s="5"/>
      <c r="CP1341" s="5"/>
      <c r="CQ1341" s="5"/>
      <c r="CR1341" s="8"/>
      <c r="CS1341" s="8"/>
      <c r="CT1341" s="8"/>
      <c r="CU1341" s="8"/>
      <c r="CV1341" s="8"/>
      <c r="CW1341" s="8"/>
      <c r="CX1341" s="8"/>
      <c r="CY1341" s="8"/>
      <c r="CZ1341" s="8"/>
      <c r="DA1341" s="8"/>
      <c r="DB1341" s="8"/>
      <c r="DC1341" s="8"/>
      <c r="DD1341" s="8"/>
      <c r="DE1341" s="8"/>
      <c r="DF1341" s="8"/>
      <c r="DG1341" s="8"/>
      <c r="DH1341" s="8"/>
      <c r="DI1341" s="8"/>
      <c r="DJ1341" s="8"/>
      <c r="DK1341" s="8"/>
      <c r="DL1341" s="8"/>
      <c r="DM1341" s="8"/>
      <c r="DN1341" s="8"/>
      <c r="DO1341" s="8"/>
      <c r="DP1341" s="8"/>
      <c r="DQ1341" s="8"/>
      <c r="DR1341" s="8"/>
      <c r="DS1341" s="8"/>
      <c r="DT1341" s="8"/>
      <c r="DU1341" s="8"/>
      <c r="DV1341" s="8"/>
      <c r="DW1341" s="8"/>
      <c r="DX1341" s="8"/>
      <c r="DY1341" s="8"/>
      <c r="DZ1341" s="8"/>
      <c r="EA1341" s="8"/>
      <c r="EB1341" s="8"/>
      <c r="EC1341" s="8"/>
      <c r="ED1341" s="8"/>
      <c r="EE1341" s="8"/>
      <c r="EF1341" s="8"/>
      <c r="EG1341" s="8"/>
      <c r="EH1341" s="8"/>
      <c r="EI1341" s="8"/>
      <c r="EJ1341" s="8"/>
      <c r="EK1341" s="8"/>
      <c r="EL1341" s="8"/>
      <c r="EM1341" s="8"/>
      <c r="EN1341" s="8"/>
      <c r="EO1341" s="8"/>
      <c r="EP1341" s="8"/>
      <c r="EQ1341" s="8"/>
      <c r="ER1341" s="8"/>
      <c r="ES1341" s="8"/>
      <c r="ET1341" s="8"/>
      <c r="EU1341" s="8"/>
      <c r="EV1341" s="8"/>
      <c r="EW1341" s="8"/>
      <c r="EX1341" s="8"/>
      <c r="EY1341" s="8"/>
      <c r="EZ1341" s="8"/>
      <c r="FA1341" s="8"/>
      <c r="FB1341" s="8"/>
      <c r="FC1341" s="8"/>
      <c r="FD1341" s="8"/>
      <c r="FE1341" s="8"/>
      <c r="FF1341" s="8"/>
      <c r="FG1341" s="8"/>
      <c r="FH1341" s="8"/>
      <c r="FI1341" s="8"/>
      <c r="FJ1341" s="8"/>
    </row>
    <row r="1342" spans="1:166" x14ac:dyDescent="0.25">
      <c r="A1342" t="s">
        <v>146</v>
      </c>
      <c r="C1342" s="6">
        <v>40641</v>
      </c>
      <c r="D1342" s="5"/>
      <c r="E1342" s="6"/>
      <c r="G1342">
        <v>91</v>
      </c>
      <c r="H1342" t="s">
        <v>116</v>
      </c>
      <c r="I1342" s="7">
        <v>8</v>
      </c>
      <c r="J1342">
        <v>750</v>
      </c>
      <c r="K1342" s="5">
        <f t="shared" si="21"/>
        <v>166.66666666666666</v>
      </c>
      <c r="L1342" s="5"/>
      <c r="M1342" s="8"/>
      <c r="N1342" s="7">
        <v>21.8</v>
      </c>
      <c r="O1342" s="7"/>
      <c r="P1342" s="7"/>
      <c r="Q1342" s="5"/>
      <c r="R1342" s="5"/>
      <c r="S1342" s="5"/>
      <c r="T1342" s="5"/>
      <c r="U1342" s="5"/>
      <c r="V1342" s="5"/>
      <c r="W1342" s="5"/>
      <c r="X1342" s="8"/>
      <c r="Y1342" s="8"/>
      <c r="Z1342" s="8"/>
      <c r="AA1342" s="8"/>
      <c r="AB1342" s="8"/>
      <c r="AD1342" s="8"/>
      <c r="AE1342" s="8"/>
      <c r="AF1342" s="8"/>
      <c r="AG1342" s="8"/>
      <c r="AH1342" s="8"/>
      <c r="AI1342" s="8"/>
      <c r="AJ1342" s="5"/>
      <c r="AK1342" s="8"/>
      <c r="AL1342" s="8"/>
      <c r="AM1342" s="8"/>
      <c r="AN1342" s="8"/>
      <c r="AO1342" s="8"/>
      <c r="AP1342" s="8"/>
      <c r="AQ1342" s="9"/>
      <c r="AR1342" s="8"/>
      <c r="AS1342" s="8"/>
      <c r="AT1342" s="8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8"/>
      <c r="BJ1342" s="5"/>
      <c r="BK1342" s="5"/>
      <c r="BL1342" s="5"/>
      <c r="BM1342" s="8"/>
      <c r="BN1342" s="8"/>
      <c r="BO1342" s="7"/>
      <c r="BP1342" s="5"/>
      <c r="BQ1342" s="5"/>
      <c r="BR1342" s="5"/>
      <c r="BS1342" s="5"/>
      <c r="BT1342" s="7"/>
      <c r="BU1342" s="7"/>
      <c r="BV1342" s="7"/>
      <c r="BW1342" s="7"/>
      <c r="BX1342" s="7"/>
      <c r="BY1342" s="7"/>
      <c r="BZ1342" s="7"/>
      <c r="CA1342" s="5"/>
      <c r="CB1342" s="5"/>
      <c r="CC1342" s="5"/>
      <c r="CD1342" s="5"/>
      <c r="CE1342" s="5"/>
      <c r="CF1342" s="5"/>
      <c r="CG1342" s="5"/>
      <c r="CH1342" s="5"/>
      <c r="CI1342" s="5"/>
      <c r="CJ1342" s="5"/>
      <c r="CK1342" s="8"/>
      <c r="CL1342" s="5"/>
      <c r="CM1342" s="5"/>
      <c r="CN1342" s="8"/>
      <c r="CO1342" s="5"/>
      <c r="CP1342" s="5"/>
      <c r="CQ1342" s="5"/>
      <c r="CR1342" s="8"/>
      <c r="CS1342" s="8"/>
      <c r="CT1342" s="8"/>
      <c r="CU1342" s="8"/>
      <c r="CV1342" s="8"/>
      <c r="CW1342" s="8"/>
      <c r="CX1342" s="8"/>
      <c r="CY1342" s="8"/>
      <c r="CZ1342" s="8"/>
      <c r="DA1342" s="8"/>
      <c r="DB1342" s="8"/>
      <c r="DC1342" s="8"/>
      <c r="DD1342" s="8"/>
      <c r="DE1342" s="8"/>
      <c r="DF1342" s="8"/>
      <c r="DG1342" s="8"/>
      <c r="DH1342" s="8"/>
      <c r="DI1342" s="8"/>
      <c r="DJ1342" s="8"/>
      <c r="DK1342" s="8"/>
      <c r="DL1342" s="8"/>
      <c r="DM1342" s="8"/>
      <c r="DN1342" s="8"/>
      <c r="DO1342" s="8"/>
      <c r="DP1342" s="8"/>
      <c r="DQ1342" s="8"/>
      <c r="DR1342" s="8"/>
      <c r="DS1342" s="8"/>
      <c r="DT1342" s="8"/>
      <c r="DU1342" s="8"/>
      <c r="DV1342" s="8"/>
      <c r="DW1342" s="8"/>
      <c r="DX1342" s="8"/>
      <c r="DY1342" s="8"/>
      <c r="DZ1342" s="8"/>
      <c r="EA1342" s="8"/>
      <c r="EB1342" s="8"/>
      <c r="EC1342" s="8"/>
      <c r="ED1342" s="8"/>
      <c r="EE1342" s="8"/>
      <c r="EF1342" s="8"/>
      <c r="EG1342" s="8"/>
      <c r="EH1342" s="8"/>
      <c r="EI1342" s="8"/>
      <c r="EJ1342" s="8"/>
      <c r="EK1342" s="8"/>
      <c r="EL1342" s="8"/>
      <c r="EM1342" s="8"/>
      <c r="EN1342" s="8"/>
      <c r="EO1342" s="8"/>
      <c r="EP1342" s="8"/>
      <c r="EQ1342" s="8"/>
      <c r="ER1342" s="8"/>
      <c r="ES1342" s="8"/>
      <c r="ET1342" s="8"/>
      <c r="EU1342" s="8"/>
      <c r="EV1342" s="8"/>
      <c r="EW1342" s="8"/>
      <c r="EX1342" s="8"/>
      <c r="EY1342" s="8"/>
      <c r="EZ1342" s="8"/>
      <c r="FA1342" s="8"/>
      <c r="FB1342" s="8"/>
      <c r="FC1342" s="8"/>
      <c r="FD1342" s="8"/>
      <c r="FE1342" s="8"/>
      <c r="FF1342" s="8"/>
      <c r="FG1342" s="8"/>
      <c r="FH1342" s="8"/>
      <c r="FI1342" s="8"/>
      <c r="FJ1342" s="8"/>
    </row>
    <row r="1343" spans="1:166" x14ac:dyDescent="0.25">
      <c r="A1343" t="s">
        <v>146</v>
      </c>
      <c r="C1343" s="6">
        <v>40660</v>
      </c>
      <c r="D1343" s="5">
        <v>8</v>
      </c>
      <c r="E1343" t="s">
        <v>208</v>
      </c>
      <c r="F1343" t="s">
        <v>14</v>
      </c>
      <c r="G1343">
        <v>110</v>
      </c>
      <c r="H1343" t="s">
        <v>116</v>
      </c>
      <c r="I1343" s="7">
        <v>8</v>
      </c>
      <c r="J1343">
        <v>750</v>
      </c>
      <c r="K1343" s="5">
        <f t="shared" si="21"/>
        <v>166.66666666666666</v>
      </c>
      <c r="L1343" s="5"/>
      <c r="M1343" s="8"/>
      <c r="N1343" s="8"/>
      <c r="O1343" s="8"/>
      <c r="P1343" s="8"/>
      <c r="Q1343" s="5"/>
      <c r="R1343" s="5"/>
      <c r="S1343" s="5"/>
      <c r="T1343" s="5"/>
      <c r="U1343" s="5">
        <v>110</v>
      </c>
      <c r="V1343" s="5"/>
      <c r="W1343" s="5"/>
      <c r="X1343" s="8"/>
      <c r="Y1343" s="8"/>
      <c r="Z1343" s="8"/>
      <c r="AA1343" s="8"/>
      <c r="AB1343" s="8"/>
      <c r="AD1343" s="8"/>
      <c r="AE1343" s="8"/>
      <c r="AF1343" s="8"/>
      <c r="AG1343" s="8"/>
      <c r="AH1343" s="8"/>
      <c r="AI1343" s="8"/>
      <c r="AJ1343" s="5"/>
      <c r="AK1343" s="8"/>
      <c r="AL1343" s="8"/>
      <c r="AM1343" s="8"/>
      <c r="AN1343" s="8"/>
      <c r="AO1343" s="8"/>
      <c r="AP1343" s="8"/>
      <c r="AQ1343" s="9"/>
      <c r="AR1343" s="8"/>
      <c r="AS1343" s="8"/>
      <c r="AT1343" s="8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8"/>
      <c r="BJ1343" s="5"/>
      <c r="BK1343" s="5"/>
      <c r="BL1343" s="5"/>
      <c r="BM1343" s="8"/>
      <c r="BN1343" s="8"/>
      <c r="BO1343" s="7"/>
      <c r="BP1343" s="5"/>
      <c r="BQ1343" s="5"/>
      <c r="BR1343" s="5"/>
      <c r="BS1343" s="5"/>
      <c r="BT1343" s="7"/>
      <c r="BU1343" s="7"/>
      <c r="BV1343" s="7"/>
      <c r="BW1343" s="7"/>
      <c r="BX1343" s="7"/>
      <c r="BY1343" s="7"/>
      <c r="BZ1343" s="7"/>
      <c r="CA1343" s="5"/>
      <c r="CB1343" s="5"/>
      <c r="CC1343" s="5"/>
      <c r="CD1343" s="5"/>
      <c r="CE1343" s="5"/>
      <c r="CF1343" s="5"/>
      <c r="CG1343" s="5"/>
      <c r="CH1343" s="5"/>
      <c r="CI1343" s="5"/>
      <c r="CJ1343" s="5"/>
      <c r="CK1343" s="8"/>
      <c r="CL1343" s="5"/>
      <c r="CM1343" s="5"/>
      <c r="CN1343" s="8"/>
      <c r="CO1343" s="5"/>
      <c r="CP1343" s="5"/>
      <c r="CQ1343" s="5"/>
      <c r="CR1343" s="8"/>
      <c r="CS1343" s="8"/>
      <c r="CT1343" s="8"/>
      <c r="CU1343" s="8"/>
      <c r="CV1343" s="8"/>
      <c r="CW1343" s="8"/>
      <c r="CX1343" s="8"/>
      <c r="CY1343" s="8"/>
      <c r="CZ1343" s="8"/>
      <c r="DA1343" s="8"/>
      <c r="DB1343" s="8"/>
      <c r="DC1343" s="8"/>
      <c r="DD1343" s="8"/>
      <c r="DE1343" s="8"/>
      <c r="DF1343" s="8"/>
      <c r="DG1343" s="8"/>
      <c r="DH1343" s="8"/>
      <c r="DI1343" s="8"/>
      <c r="DJ1343" s="8"/>
      <c r="DK1343" s="8"/>
      <c r="DL1343" s="8"/>
      <c r="DM1343" s="8"/>
      <c r="DN1343" s="8"/>
      <c r="DO1343" s="8"/>
      <c r="DP1343" s="8"/>
      <c r="DQ1343" s="8"/>
      <c r="DR1343" s="8"/>
      <c r="DS1343" s="8"/>
      <c r="DT1343" s="8"/>
      <c r="DU1343" s="8"/>
      <c r="DV1343" s="8"/>
      <c r="DW1343" s="8"/>
      <c r="DX1343" s="8"/>
      <c r="DY1343" s="8"/>
      <c r="DZ1343" s="8"/>
      <c r="EA1343" s="8"/>
      <c r="EB1343" s="8"/>
      <c r="EC1343" s="8"/>
      <c r="ED1343" s="8"/>
      <c r="EE1343" s="8"/>
      <c r="EF1343" s="8"/>
      <c r="EG1343" s="8"/>
      <c r="EH1343" s="8"/>
      <c r="EI1343" s="8"/>
      <c r="EJ1343" s="8"/>
      <c r="EK1343" s="8"/>
      <c r="EL1343" s="8"/>
      <c r="EM1343" s="8"/>
      <c r="EN1343" s="8"/>
      <c r="EO1343" s="8"/>
      <c r="EP1343" s="8"/>
      <c r="EQ1343" s="8"/>
      <c r="ER1343" s="8"/>
      <c r="ES1343" s="8"/>
      <c r="ET1343" s="8"/>
      <c r="EU1343" s="8"/>
      <c r="EV1343" s="8"/>
      <c r="EW1343" s="8"/>
      <c r="EX1343" s="8"/>
      <c r="EY1343" s="8"/>
      <c r="EZ1343" s="8"/>
      <c r="FA1343" s="8"/>
      <c r="FB1343" s="8"/>
      <c r="FC1343" s="8"/>
      <c r="FD1343" s="8"/>
      <c r="FE1343" s="8"/>
      <c r="FF1343" s="8"/>
      <c r="FG1343" s="8"/>
      <c r="FH1343" s="8"/>
      <c r="FI1343" s="8"/>
      <c r="FJ1343" s="8"/>
    </row>
    <row r="1344" spans="1:166" x14ac:dyDescent="0.25">
      <c r="A1344" t="s">
        <v>146</v>
      </c>
      <c r="C1344" s="6">
        <v>40661</v>
      </c>
      <c r="D1344" s="5"/>
      <c r="E1344" s="6"/>
      <c r="G1344">
        <v>111</v>
      </c>
      <c r="H1344" t="s">
        <v>116</v>
      </c>
      <c r="I1344" s="7">
        <v>8</v>
      </c>
      <c r="J1344">
        <v>750</v>
      </c>
      <c r="K1344" s="5">
        <f t="shared" si="21"/>
        <v>166.66666666666666</v>
      </c>
      <c r="L1344" s="5"/>
      <c r="M1344" s="8"/>
      <c r="N1344" s="8"/>
      <c r="O1344" s="8"/>
      <c r="P1344" s="8"/>
      <c r="Q1344" s="5"/>
      <c r="R1344" s="5"/>
      <c r="S1344" s="5"/>
      <c r="T1344" s="5"/>
      <c r="U1344" s="5"/>
      <c r="V1344" s="5"/>
      <c r="W1344" s="5"/>
      <c r="X1344" s="8"/>
      <c r="Y1344" s="8"/>
      <c r="Z1344" s="8"/>
      <c r="AA1344" s="8"/>
      <c r="AB1344" s="8"/>
      <c r="AC1344" s="5">
        <v>419.9370955184437</v>
      </c>
      <c r="AD1344" s="8"/>
      <c r="AE1344" s="8"/>
      <c r="AF1344" s="8"/>
      <c r="AG1344" s="8"/>
      <c r="AH1344" s="8"/>
      <c r="AI1344" s="8"/>
      <c r="AJ1344" s="5">
        <v>190.54247406315989</v>
      </c>
      <c r="AK1344" s="8">
        <v>3.1279240731103979</v>
      </c>
      <c r="AL1344" s="8"/>
      <c r="AM1344" s="8"/>
      <c r="AN1344" s="8"/>
      <c r="AO1344" s="8"/>
      <c r="AP1344" s="8"/>
      <c r="AQ1344" s="9">
        <f>AK1344/AJ1344</f>
        <v>1.6415888837853401E-2</v>
      </c>
      <c r="AR1344" s="8"/>
      <c r="AS1344" s="8"/>
      <c r="AT1344" s="8"/>
      <c r="AU1344" s="5">
        <v>0</v>
      </c>
      <c r="AV1344" s="5"/>
      <c r="AW1344" s="5"/>
      <c r="AX1344" s="5"/>
      <c r="AY1344" s="5">
        <v>522.61448086361906</v>
      </c>
      <c r="AZ1344" s="5"/>
      <c r="BA1344" s="5"/>
      <c r="BB1344" s="5"/>
      <c r="BC1344" s="5"/>
      <c r="BD1344" s="5"/>
      <c r="BE1344" s="5"/>
      <c r="BF1344" s="5">
        <v>12.118061914859393</v>
      </c>
      <c r="BG1344" s="5">
        <v>33.961508340432324</v>
      </c>
      <c r="BH1344" s="5"/>
      <c r="BI1344" s="8"/>
      <c r="BJ1344" s="5"/>
      <c r="BK1344" s="5">
        <f>AC1344+AJ1344+BH1344</f>
        <v>610.47956958160353</v>
      </c>
      <c r="BL1344" s="5"/>
      <c r="BM1344" s="8">
        <f>BH1344/BK1344</f>
        <v>0</v>
      </c>
      <c r="BN1344" s="8"/>
      <c r="BO1344" s="7"/>
      <c r="BP1344" s="5"/>
      <c r="BQ1344" s="5"/>
      <c r="BR1344" s="5"/>
      <c r="BS1344" s="5"/>
      <c r="BT1344" s="7"/>
      <c r="BU1344" s="7"/>
      <c r="BV1344" s="7"/>
      <c r="BW1344" s="7"/>
      <c r="BX1344" s="8">
        <f>AC1344/BK1344</f>
        <v>0.68788067028393851</v>
      </c>
      <c r="BY1344" s="8">
        <f>AJ1344/BK1344</f>
        <v>0.3121193297160616</v>
      </c>
      <c r="BZ1344" s="8">
        <f>BH1344/BK1344</f>
        <v>0</v>
      </c>
      <c r="CA1344" s="5">
        <v>121.62307080743204</v>
      </c>
      <c r="CB1344" s="5">
        <v>0</v>
      </c>
      <c r="CC1344" s="5">
        <v>110.23649712391665</v>
      </c>
      <c r="CD1344" s="5">
        <v>6.9627158951419448</v>
      </c>
      <c r="CE1344" s="5"/>
      <c r="CF1344" s="5"/>
      <c r="CG1344" s="5"/>
      <c r="CH1344" s="5"/>
      <c r="CI1344" s="5">
        <v>4.4238577883734607</v>
      </c>
      <c r="CJ1344" s="5"/>
      <c r="CK1344" s="8"/>
      <c r="CL1344" s="5"/>
      <c r="CM1344" s="5"/>
      <c r="CN1344" s="8"/>
      <c r="CO1344" s="5"/>
      <c r="CP1344" s="5"/>
      <c r="CQ1344" s="5"/>
      <c r="CR1344" s="8"/>
      <c r="CS1344" s="8"/>
      <c r="CT1344" s="8"/>
      <c r="CU1344" s="8"/>
      <c r="CV1344" s="8"/>
      <c r="CW1344" s="8"/>
      <c r="CX1344" s="8"/>
      <c r="CY1344" s="8"/>
      <c r="CZ1344" s="8"/>
      <c r="DA1344" s="8"/>
      <c r="DB1344" s="8"/>
      <c r="DC1344" s="8"/>
      <c r="DD1344" s="8"/>
      <c r="DE1344" s="8"/>
      <c r="DF1344" s="8"/>
      <c r="DG1344" s="8"/>
      <c r="DH1344" s="8"/>
      <c r="DI1344" s="8"/>
      <c r="DJ1344" s="8"/>
      <c r="DK1344" s="8"/>
      <c r="DL1344" s="8"/>
      <c r="DM1344" s="8"/>
      <c r="DN1344" s="8"/>
      <c r="DO1344" s="8"/>
      <c r="DP1344" s="8"/>
      <c r="DQ1344" s="8"/>
      <c r="DR1344" s="8"/>
      <c r="DS1344" s="8"/>
      <c r="DT1344" s="8"/>
      <c r="DU1344" s="8"/>
      <c r="DV1344" s="8"/>
      <c r="DW1344" s="8"/>
      <c r="DX1344" s="8"/>
      <c r="DY1344" s="8"/>
      <c r="DZ1344" s="8"/>
      <c r="EA1344" s="8"/>
      <c r="EB1344" s="8"/>
      <c r="EC1344" s="8"/>
      <c r="ED1344" s="8"/>
      <c r="EE1344" s="8"/>
      <c r="EF1344" s="8"/>
      <c r="EG1344" s="8"/>
      <c r="EH1344" s="8"/>
      <c r="EI1344" s="8"/>
      <c r="EJ1344" s="8"/>
      <c r="EK1344" s="8"/>
      <c r="EL1344" s="8"/>
      <c r="EM1344" s="8"/>
      <c r="EN1344" s="8"/>
      <c r="EO1344" s="8"/>
      <c r="EP1344" s="8"/>
      <c r="EQ1344" s="8"/>
      <c r="ER1344" s="8"/>
      <c r="ES1344" s="8"/>
      <c r="ET1344" s="8"/>
      <c r="EU1344" s="8"/>
      <c r="EV1344" s="8"/>
      <c r="EW1344" s="8"/>
      <c r="EX1344" s="8"/>
      <c r="EY1344" s="8"/>
      <c r="EZ1344" s="8"/>
      <c r="FA1344" s="8"/>
      <c r="FB1344" s="8"/>
      <c r="FC1344" s="8"/>
      <c r="FD1344" s="8"/>
      <c r="FE1344" s="8"/>
      <c r="FF1344" s="8"/>
      <c r="FG1344" s="8"/>
      <c r="FH1344" s="8"/>
      <c r="FI1344" s="8"/>
      <c r="FJ1344" s="8"/>
    </row>
    <row r="1345" spans="1:166" x14ac:dyDescent="0.25">
      <c r="A1345" t="s">
        <v>146</v>
      </c>
      <c r="C1345" s="6">
        <v>40673</v>
      </c>
      <c r="D1345" s="5"/>
      <c r="E1345" s="6"/>
      <c r="G1345">
        <v>123</v>
      </c>
      <c r="H1345" t="s">
        <v>116</v>
      </c>
      <c r="I1345" s="7">
        <v>8</v>
      </c>
      <c r="J1345">
        <v>750</v>
      </c>
      <c r="K1345" s="5">
        <f t="shared" si="21"/>
        <v>166.66666666666666</v>
      </c>
      <c r="L1345" s="5"/>
      <c r="M1345" s="8"/>
      <c r="N1345" s="8"/>
      <c r="O1345" s="8"/>
      <c r="P1345" s="8"/>
      <c r="Q1345" s="5"/>
      <c r="R1345" s="5"/>
      <c r="S1345" s="5"/>
      <c r="T1345" s="5"/>
      <c r="U1345" s="5"/>
      <c r="V1345" s="5"/>
      <c r="W1345" s="5"/>
      <c r="X1345" s="8"/>
      <c r="Y1345" s="8"/>
      <c r="Z1345" s="8"/>
      <c r="AA1345" s="8"/>
      <c r="AB1345" s="8"/>
      <c r="AD1345" s="8"/>
      <c r="AE1345" s="8"/>
      <c r="AF1345" s="8"/>
      <c r="AG1345" s="8"/>
      <c r="AH1345" s="8"/>
      <c r="AI1345" s="8"/>
      <c r="AJ1345" s="5"/>
      <c r="AK1345" s="8"/>
      <c r="AL1345" s="8"/>
      <c r="AM1345" s="8"/>
      <c r="AN1345" s="8"/>
      <c r="AO1345" s="8"/>
      <c r="AP1345" s="8"/>
      <c r="AQ1345" s="9"/>
      <c r="AR1345" s="8"/>
      <c r="AS1345" s="8"/>
      <c r="AT1345" s="8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8"/>
      <c r="BJ1345" s="5"/>
      <c r="BK1345" s="5"/>
      <c r="BL1345" s="5"/>
      <c r="BM1345" s="8"/>
      <c r="BN1345" s="8"/>
      <c r="BO1345" s="7"/>
      <c r="BP1345" s="5"/>
      <c r="BQ1345" s="5"/>
      <c r="BR1345" s="5"/>
      <c r="BS1345" s="5"/>
      <c r="BT1345" s="7"/>
      <c r="BU1345" s="7"/>
      <c r="BV1345" s="7"/>
      <c r="BW1345" s="7"/>
      <c r="BX1345" s="7"/>
      <c r="BY1345" s="7"/>
      <c r="BZ1345" s="7"/>
      <c r="CA1345" s="5"/>
      <c r="CB1345" s="5"/>
      <c r="CC1345" s="5"/>
      <c r="CD1345" s="5"/>
      <c r="CE1345" s="5"/>
      <c r="CF1345" s="5"/>
      <c r="CG1345" s="5"/>
      <c r="CH1345" s="5"/>
      <c r="CI1345" s="5"/>
      <c r="CJ1345" s="5">
        <v>22.481572481572481</v>
      </c>
      <c r="CK1345" s="8">
        <v>4.639344262295082</v>
      </c>
      <c r="CL1345" s="5"/>
      <c r="CM1345" s="5"/>
      <c r="CN1345" s="8"/>
      <c r="CO1345" s="5"/>
      <c r="CP1345" s="5"/>
      <c r="CQ1345" s="5"/>
      <c r="CR1345" s="8"/>
      <c r="CS1345" s="8"/>
      <c r="CT1345" s="8"/>
      <c r="CU1345" s="8"/>
      <c r="CV1345" s="8"/>
      <c r="CW1345" s="8"/>
      <c r="CX1345" s="8"/>
      <c r="CY1345" s="8"/>
      <c r="CZ1345" s="8"/>
      <c r="DA1345" s="8"/>
      <c r="DB1345" s="8"/>
      <c r="DC1345" s="8"/>
      <c r="DD1345" s="8"/>
      <c r="DE1345" s="8"/>
      <c r="DF1345" s="8"/>
      <c r="DG1345" s="8"/>
      <c r="DH1345" s="8"/>
      <c r="DI1345" s="8"/>
      <c r="DJ1345" s="8"/>
      <c r="DK1345" s="8"/>
      <c r="DL1345" s="8"/>
      <c r="DM1345" s="8"/>
      <c r="DN1345" s="8"/>
      <c r="DO1345" s="8"/>
      <c r="DP1345" s="8"/>
      <c r="DQ1345" s="8"/>
      <c r="DR1345" s="8"/>
      <c r="DS1345" s="8"/>
      <c r="DT1345" s="8"/>
      <c r="DU1345" s="8"/>
      <c r="DV1345" s="8"/>
      <c r="DW1345" s="8"/>
      <c r="DX1345" s="8"/>
      <c r="DY1345" s="8"/>
      <c r="DZ1345" s="8"/>
      <c r="EA1345" s="8"/>
      <c r="EB1345" s="8"/>
      <c r="EC1345" s="8"/>
      <c r="ED1345" s="8"/>
      <c r="EE1345" s="8"/>
      <c r="EF1345" s="8"/>
      <c r="EG1345" s="8"/>
      <c r="EH1345" s="8"/>
      <c r="EI1345" s="8"/>
      <c r="EJ1345" s="8"/>
      <c r="EK1345" s="8"/>
      <c r="EL1345" s="8"/>
      <c r="EM1345" s="8"/>
      <c r="EN1345" s="8"/>
      <c r="EO1345" s="8"/>
      <c r="EP1345" s="8"/>
      <c r="EQ1345" s="8"/>
      <c r="ER1345" s="8"/>
      <c r="ES1345" s="8"/>
      <c r="ET1345" s="8"/>
      <c r="EU1345" s="8"/>
      <c r="EV1345" s="8"/>
      <c r="EW1345" s="8"/>
      <c r="EX1345" s="8"/>
      <c r="EY1345" s="8"/>
      <c r="EZ1345" s="8"/>
      <c r="FA1345" s="8"/>
      <c r="FB1345" s="8"/>
      <c r="FC1345" s="8"/>
      <c r="FD1345" s="8"/>
      <c r="FE1345" s="8"/>
      <c r="FF1345" s="8"/>
      <c r="FG1345" s="8"/>
      <c r="FH1345" s="8"/>
      <c r="FI1345" s="8"/>
      <c r="FJ1345" s="8"/>
    </row>
    <row r="1346" spans="1:166" x14ac:dyDescent="0.25">
      <c r="A1346" t="s">
        <v>146</v>
      </c>
      <c r="C1346" s="6">
        <v>40679</v>
      </c>
      <c r="D1346" s="5"/>
      <c r="E1346" s="6"/>
      <c r="G1346">
        <v>129</v>
      </c>
      <c r="H1346" t="s">
        <v>116</v>
      </c>
      <c r="I1346" s="7">
        <v>8</v>
      </c>
      <c r="J1346">
        <v>750</v>
      </c>
      <c r="K1346" s="5">
        <f t="shared" si="21"/>
        <v>166.66666666666666</v>
      </c>
      <c r="L1346" s="5"/>
      <c r="M1346" s="8"/>
      <c r="N1346" s="8"/>
      <c r="O1346" s="8"/>
      <c r="P1346" s="8"/>
      <c r="Q1346" s="5"/>
      <c r="R1346" s="5"/>
      <c r="S1346" s="5"/>
      <c r="T1346" s="5"/>
      <c r="U1346" s="5"/>
      <c r="V1346" s="5"/>
      <c r="W1346" s="5"/>
      <c r="X1346" s="8"/>
      <c r="Y1346" s="8"/>
      <c r="Z1346" s="8"/>
      <c r="AA1346" s="8"/>
      <c r="AB1346" s="8"/>
      <c r="AC1346" s="5"/>
      <c r="AD1346" s="8"/>
      <c r="AE1346" s="8"/>
      <c r="AF1346" s="8"/>
      <c r="AG1346" s="8"/>
      <c r="AH1346" s="8"/>
      <c r="AI1346" s="8"/>
      <c r="AJ1346" s="5"/>
      <c r="AK1346" s="8"/>
      <c r="AL1346" s="8"/>
      <c r="AM1346" s="8"/>
      <c r="AN1346" s="8"/>
      <c r="AO1346" s="8"/>
      <c r="AP1346" s="8"/>
      <c r="AQ1346" s="9"/>
      <c r="AR1346" s="8"/>
      <c r="AS1346" s="8"/>
      <c r="AT1346" s="8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8"/>
      <c r="BJ1346" s="5"/>
      <c r="BK1346" s="5"/>
      <c r="BL1346" s="5"/>
      <c r="BM1346" s="8"/>
      <c r="BN1346" s="8"/>
      <c r="BO1346" s="7"/>
      <c r="BP1346" s="5"/>
      <c r="BQ1346" s="5"/>
      <c r="BR1346" s="5"/>
      <c r="BS1346" s="5"/>
      <c r="BT1346" s="7"/>
      <c r="BU1346" s="7"/>
      <c r="BV1346" s="7"/>
      <c r="BW1346" s="7"/>
      <c r="BX1346" s="7"/>
      <c r="BY1346" s="7"/>
      <c r="BZ1346" s="7"/>
      <c r="CA1346" s="5"/>
      <c r="CB1346" s="5"/>
      <c r="CC1346" s="5"/>
      <c r="CD1346" s="5"/>
      <c r="CE1346" s="5"/>
      <c r="CF1346" s="5"/>
      <c r="CG1346" s="5"/>
      <c r="CH1346" s="5"/>
      <c r="CI1346" s="5"/>
      <c r="CJ1346" s="5">
        <v>40.54054054054054</v>
      </c>
      <c r="CK1346" s="8">
        <v>4.870748299319728</v>
      </c>
      <c r="CL1346" s="5"/>
      <c r="CM1346" s="5"/>
      <c r="CN1346" s="8"/>
      <c r="CO1346" s="5"/>
      <c r="CP1346" s="5"/>
      <c r="CQ1346" s="5"/>
      <c r="CR1346" s="8"/>
      <c r="CS1346" s="8"/>
      <c r="CT1346" s="8"/>
      <c r="CU1346" s="8"/>
      <c r="CV1346" s="8"/>
      <c r="CW1346" s="8"/>
      <c r="CX1346" s="8"/>
      <c r="CY1346" s="8"/>
      <c r="CZ1346" s="8"/>
      <c r="DA1346" s="8"/>
      <c r="DB1346" s="8"/>
      <c r="DC1346" s="8"/>
      <c r="DD1346" s="8"/>
      <c r="DE1346" s="8"/>
      <c r="DF1346" s="8"/>
      <c r="DG1346" s="8"/>
      <c r="DH1346" s="8"/>
      <c r="DI1346" s="8"/>
      <c r="DJ1346" s="8"/>
      <c r="DK1346" s="8"/>
      <c r="DL1346" s="8"/>
      <c r="DM1346" s="8"/>
      <c r="DN1346" s="8"/>
      <c r="DO1346" s="8"/>
      <c r="DP1346" s="8"/>
      <c r="DQ1346" s="8"/>
      <c r="DR1346" s="8"/>
      <c r="DS1346" s="8"/>
      <c r="DT1346" s="8"/>
      <c r="DU1346" s="8"/>
      <c r="DV1346" s="8"/>
      <c r="DW1346" s="8"/>
      <c r="DX1346" s="8"/>
      <c r="DY1346" s="8"/>
      <c r="DZ1346" s="8"/>
      <c r="EA1346" s="8"/>
      <c r="EB1346" s="8"/>
      <c r="EC1346" s="8"/>
      <c r="ED1346" s="8"/>
      <c r="EE1346" s="8"/>
      <c r="EF1346" s="8"/>
      <c r="EG1346" s="8"/>
      <c r="EH1346" s="8"/>
      <c r="EI1346" s="8"/>
      <c r="EJ1346" s="8"/>
      <c r="EK1346" s="8"/>
      <c r="EL1346" s="8"/>
      <c r="EM1346" s="8"/>
      <c r="EN1346" s="8"/>
      <c r="EO1346" s="8"/>
      <c r="EP1346" s="8"/>
      <c r="EQ1346" s="8"/>
      <c r="ER1346" s="8"/>
      <c r="ES1346" s="8"/>
      <c r="ET1346" s="8"/>
      <c r="EU1346" s="8"/>
      <c r="EV1346" s="8"/>
      <c r="EW1346" s="8"/>
      <c r="EX1346" s="8"/>
      <c r="EY1346" s="8"/>
      <c r="EZ1346" s="8"/>
      <c r="FA1346" s="8"/>
      <c r="FB1346" s="8"/>
      <c r="FC1346" s="8"/>
      <c r="FD1346" s="8"/>
      <c r="FE1346" s="8"/>
      <c r="FF1346" s="8"/>
      <c r="FG1346" s="8"/>
      <c r="FH1346" s="8"/>
      <c r="FI1346" s="8"/>
      <c r="FJ1346" s="8"/>
    </row>
    <row r="1347" spans="1:166" x14ac:dyDescent="0.25">
      <c r="A1347" t="s">
        <v>146</v>
      </c>
      <c r="C1347" s="6">
        <v>40683</v>
      </c>
      <c r="D1347" s="5"/>
      <c r="E1347" s="6"/>
      <c r="G1347">
        <v>133</v>
      </c>
      <c r="H1347" t="s">
        <v>116</v>
      </c>
      <c r="I1347" s="7">
        <v>8</v>
      </c>
      <c r="J1347">
        <v>750</v>
      </c>
      <c r="K1347" s="5">
        <f t="shared" si="21"/>
        <v>166.66666666666666</v>
      </c>
      <c r="L1347" s="5"/>
      <c r="M1347" s="8"/>
      <c r="N1347" s="8"/>
      <c r="O1347" s="8"/>
      <c r="P1347" s="8"/>
      <c r="Q1347" s="5"/>
      <c r="R1347" s="5"/>
      <c r="S1347" s="5"/>
      <c r="T1347" s="5"/>
      <c r="U1347" s="5"/>
      <c r="V1347" s="5"/>
      <c r="W1347" s="5"/>
      <c r="X1347" s="8"/>
      <c r="Y1347" s="8"/>
      <c r="Z1347" s="8"/>
      <c r="AA1347" s="8"/>
      <c r="AB1347" s="8"/>
      <c r="AC1347" s="5">
        <v>540.31958659369889</v>
      </c>
      <c r="AD1347" s="8"/>
      <c r="AE1347" s="8"/>
      <c r="AF1347" s="8"/>
      <c r="AG1347" s="8"/>
      <c r="AH1347" s="8"/>
      <c r="AI1347" s="8"/>
      <c r="AJ1347" s="5">
        <v>177.70671382597979</v>
      </c>
      <c r="AK1347" s="8">
        <v>2.7185859990995964</v>
      </c>
      <c r="AL1347" s="8"/>
      <c r="AM1347" s="8"/>
      <c r="AN1347" s="8"/>
      <c r="AO1347" s="8"/>
      <c r="AP1347" s="8"/>
      <c r="AQ1347" s="9">
        <f>AK1347/AJ1347</f>
        <v>1.52981614513551E-2</v>
      </c>
      <c r="AR1347" s="8"/>
      <c r="AS1347" s="8"/>
      <c r="AT1347" s="8"/>
      <c r="AU1347" s="5">
        <v>0</v>
      </c>
      <c r="AV1347" s="5"/>
      <c r="AW1347" s="5"/>
      <c r="AX1347" s="5"/>
      <c r="AY1347" s="5">
        <v>369.69610776962656</v>
      </c>
      <c r="AZ1347" s="5"/>
      <c r="BA1347" s="5"/>
      <c r="BB1347" s="5"/>
      <c r="BC1347" s="5"/>
      <c r="BD1347" s="5"/>
      <c r="BE1347" s="5"/>
      <c r="BF1347" s="5">
        <v>21.494754645106497</v>
      </c>
      <c r="BG1347" s="5">
        <v>423.46431154083257</v>
      </c>
      <c r="BH1347" s="5"/>
      <c r="BI1347" s="8"/>
      <c r="BJ1347" s="5"/>
      <c r="BK1347" s="5">
        <f>AC1347+AJ1347+BH1347</f>
        <v>718.02630041967871</v>
      </c>
      <c r="BL1347" s="5"/>
      <c r="BM1347" s="8">
        <f>BH1347/BK1347</f>
        <v>0</v>
      </c>
      <c r="BN1347" s="8"/>
      <c r="BO1347" s="7"/>
      <c r="BP1347" s="5"/>
      <c r="BQ1347" s="5"/>
      <c r="BR1347" s="5"/>
      <c r="BS1347" s="5"/>
      <c r="BT1347" s="7"/>
      <c r="BU1347" s="7"/>
      <c r="BV1347" s="7"/>
      <c r="BW1347" s="7"/>
      <c r="BX1347" s="8">
        <f>AC1347/BK1347</f>
        <v>0.75250667876356037</v>
      </c>
      <c r="BY1347" s="8">
        <f>AJ1347/BK1347</f>
        <v>0.24749332123643955</v>
      </c>
      <c r="BZ1347" s="8">
        <f>BH1347/BK1347</f>
        <v>0</v>
      </c>
      <c r="CA1347" s="5">
        <v>143.06157068887947</v>
      </c>
      <c r="CB1347" s="5">
        <v>0</v>
      </c>
      <c r="CC1347" s="5">
        <v>62.205271358802456</v>
      </c>
      <c r="CD1347" s="5">
        <v>71.620570840742118</v>
      </c>
      <c r="CE1347" s="5"/>
      <c r="CF1347" s="5"/>
      <c r="CG1347" s="5"/>
      <c r="CH1347" s="5"/>
      <c r="CI1347" s="5">
        <v>9.235728489334889</v>
      </c>
      <c r="CJ1347" s="5"/>
      <c r="CK1347" s="8"/>
      <c r="CL1347" s="5"/>
      <c r="CM1347" s="5"/>
      <c r="CN1347" s="8"/>
      <c r="CO1347" s="5"/>
      <c r="CP1347" s="5"/>
      <c r="CQ1347" s="5"/>
      <c r="CR1347" s="8"/>
      <c r="CS1347" s="8"/>
      <c r="CT1347" s="8"/>
      <c r="CU1347" s="8"/>
      <c r="CV1347" s="8"/>
      <c r="CW1347" s="8"/>
      <c r="CX1347" s="8"/>
      <c r="CY1347" s="8"/>
      <c r="CZ1347" s="8"/>
      <c r="DA1347" s="8"/>
      <c r="DB1347" s="8"/>
      <c r="DC1347" s="8"/>
      <c r="DD1347" s="8"/>
      <c r="DE1347" s="8"/>
      <c r="DF1347" s="8"/>
      <c r="DG1347" s="8"/>
      <c r="DH1347" s="8"/>
      <c r="DI1347" s="8"/>
      <c r="DJ1347" s="8"/>
      <c r="DK1347" s="8"/>
      <c r="DL1347" s="8"/>
      <c r="DM1347" s="8"/>
      <c r="DN1347" s="8"/>
      <c r="DO1347" s="8"/>
      <c r="DP1347" s="8"/>
      <c r="DQ1347" s="8"/>
      <c r="DR1347" s="8"/>
      <c r="DS1347" s="8"/>
      <c r="DT1347" s="8"/>
      <c r="DU1347" s="8"/>
      <c r="DV1347" s="8"/>
      <c r="DW1347" s="8"/>
      <c r="DX1347" s="8"/>
      <c r="DY1347" s="8"/>
      <c r="DZ1347" s="8"/>
      <c r="EA1347" s="8"/>
      <c r="EB1347" s="8"/>
      <c r="EC1347" s="8"/>
      <c r="ED1347" s="8"/>
      <c r="EE1347" s="8"/>
      <c r="EF1347" s="8"/>
      <c r="EG1347" s="8"/>
      <c r="EH1347" s="8"/>
      <c r="EI1347" s="8"/>
      <c r="EJ1347" s="8"/>
      <c r="EK1347" s="8"/>
      <c r="EL1347" s="8"/>
      <c r="EM1347" s="8"/>
      <c r="EN1347" s="8"/>
      <c r="EO1347" s="8"/>
      <c r="EP1347" s="8"/>
      <c r="EQ1347" s="8"/>
      <c r="ER1347" s="8"/>
      <c r="ES1347" s="8"/>
      <c r="ET1347" s="8"/>
      <c r="EU1347" s="8"/>
      <c r="EV1347" s="8"/>
      <c r="EW1347" s="8"/>
      <c r="EX1347" s="8"/>
      <c r="EY1347" s="8"/>
      <c r="EZ1347" s="8"/>
      <c r="FA1347" s="8"/>
      <c r="FB1347" s="8"/>
      <c r="FC1347" s="8"/>
      <c r="FD1347" s="8"/>
      <c r="FE1347" s="8"/>
      <c r="FF1347" s="8"/>
      <c r="FG1347" s="8"/>
      <c r="FH1347" s="8"/>
      <c r="FI1347" s="8"/>
      <c r="FJ1347" s="8"/>
    </row>
    <row r="1348" spans="1:166" x14ac:dyDescent="0.25">
      <c r="A1348" t="s">
        <v>146</v>
      </c>
      <c r="C1348" s="6">
        <v>40686</v>
      </c>
      <c r="D1348" s="5">
        <v>9</v>
      </c>
      <c r="E1348" s="6" t="s">
        <v>207</v>
      </c>
      <c r="F1348" t="s">
        <v>15</v>
      </c>
      <c r="G1348">
        <v>136</v>
      </c>
      <c r="H1348" t="s">
        <v>116</v>
      </c>
      <c r="I1348" s="7">
        <v>8</v>
      </c>
      <c r="J1348">
        <v>750</v>
      </c>
      <c r="K1348" s="5">
        <f t="shared" si="21"/>
        <v>166.66666666666666</v>
      </c>
      <c r="L1348" s="5"/>
      <c r="M1348" s="8"/>
      <c r="N1348" s="8"/>
      <c r="O1348" s="8"/>
      <c r="P1348" s="8"/>
      <c r="Q1348" s="5"/>
      <c r="R1348" s="5"/>
      <c r="S1348" s="5"/>
      <c r="T1348" s="5"/>
      <c r="U1348" s="5"/>
      <c r="V1348" s="5">
        <v>136</v>
      </c>
      <c r="W1348" s="5"/>
      <c r="X1348" s="8"/>
      <c r="Y1348" s="8"/>
      <c r="Z1348" s="8"/>
      <c r="AA1348" s="8"/>
      <c r="AB1348" s="8"/>
      <c r="AC1348" s="5"/>
      <c r="AD1348" s="8"/>
      <c r="AE1348" s="8"/>
      <c r="AF1348" s="8"/>
      <c r="AG1348" s="8"/>
      <c r="AH1348" s="8"/>
      <c r="AI1348" s="8"/>
      <c r="AJ1348" s="5"/>
      <c r="AK1348" s="8"/>
      <c r="AL1348" s="8"/>
      <c r="AM1348" s="8"/>
      <c r="AN1348" s="8"/>
      <c r="AO1348" s="8"/>
      <c r="AP1348" s="8"/>
      <c r="AQ1348" s="9"/>
      <c r="AR1348" s="8"/>
      <c r="AS1348" s="8"/>
      <c r="AT1348" s="8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8"/>
      <c r="BJ1348" s="5"/>
      <c r="BK1348" s="5"/>
      <c r="BL1348" s="5"/>
      <c r="BM1348" s="8"/>
      <c r="BN1348" s="8"/>
      <c r="BO1348" s="7"/>
      <c r="BP1348" s="5"/>
      <c r="BQ1348" s="5"/>
      <c r="BR1348" s="5"/>
      <c r="BS1348" s="5"/>
      <c r="BT1348" s="7"/>
      <c r="BU1348" s="7"/>
      <c r="BV1348" s="7"/>
      <c r="BW1348" s="7"/>
      <c r="BX1348" s="7"/>
      <c r="BY1348" s="7"/>
      <c r="BZ1348" s="7"/>
      <c r="CA1348" s="5"/>
      <c r="CB1348" s="5"/>
      <c r="CC1348" s="5"/>
      <c r="CD1348" s="5"/>
      <c r="CE1348" s="5"/>
      <c r="CF1348" s="5"/>
      <c r="CG1348" s="5"/>
      <c r="CH1348" s="5"/>
      <c r="CI1348" s="5"/>
      <c r="CJ1348" s="5">
        <v>61.17936117936118</v>
      </c>
      <c r="CK1348" s="8">
        <v>5.4375</v>
      </c>
      <c r="CL1348" s="5"/>
      <c r="CM1348" s="5"/>
      <c r="CN1348" s="8"/>
      <c r="CO1348" s="5"/>
      <c r="CP1348" s="5"/>
      <c r="CQ1348" s="5"/>
      <c r="CR1348" s="8"/>
      <c r="CS1348" s="8"/>
      <c r="CT1348" s="8"/>
      <c r="CU1348" s="8"/>
      <c r="CV1348" s="8"/>
      <c r="CW1348" s="8"/>
      <c r="CX1348" s="8"/>
      <c r="CY1348" s="8"/>
      <c r="CZ1348" s="8"/>
      <c r="DA1348" s="8"/>
      <c r="DB1348" s="8"/>
      <c r="DC1348" s="8"/>
      <c r="DD1348" s="8"/>
      <c r="DE1348" s="8"/>
      <c r="DF1348" s="8"/>
      <c r="DG1348" s="8"/>
      <c r="DH1348" s="8"/>
      <c r="DI1348" s="8"/>
      <c r="DJ1348" s="8"/>
      <c r="DK1348" s="8"/>
      <c r="DL1348" s="8"/>
      <c r="DM1348" s="8"/>
      <c r="DN1348" s="8"/>
      <c r="DO1348" s="8"/>
      <c r="DP1348" s="8"/>
      <c r="DQ1348" s="8"/>
      <c r="DR1348" s="8"/>
      <c r="DS1348" s="8"/>
      <c r="DT1348" s="8"/>
      <c r="DU1348" s="8"/>
      <c r="DV1348" s="8"/>
      <c r="DW1348" s="8"/>
      <c r="DX1348" s="8"/>
      <c r="DY1348" s="8"/>
      <c r="DZ1348" s="8"/>
      <c r="EA1348" s="8"/>
      <c r="EB1348" s="8"/>
      <c r="EC1348" s="8"/>
      <c r="ED1348" s="8"/>
      <c r="EE1348" s="8"/>
      <c r="EF1348" s="8"/>
      <c r="EG1348" s="8"/>
      <c r="EH1348" s="8"/>
      <c r="EI1348" s="8"/>
      <c r="EJ1348" s="8"/>
      <c r="EK1348" s="8"/>
      <c r="EL1348" s="8"/>
      <c r="EM1348" s="8"/>
      <c r="EN1348" s="8"/>
      <c r="EO1348" s="8"/>
      <c r="EP1348" s="8"/>
      <c r="EQ1348" s="8"/>
      <c r="ER1348" s="8"/>
      <c r="ES1348" s="8"/>
      <c r="ET1348" s="8"/>
      <c r="EU1348" s="8"/>
      <c r="EV1348" s="8"/>
      <c r="EW1348" s="8"/>
      <c r="EX1348" s="8"/>
      <c r="EY1348" s="8"/>
      <c r="EZ1348" s="8"/>
      <c r="FA1348" s="8"/>
      <c r="FB1348" s="8"/>
      <c r="FC1348" s="8"/>
      <c r="FD1348" s="8"/>
      <c r="FE1348" s="8"/>
      <c r="FF1348" s="8"/>
      <c r="FG1348" s="8"/>
      <c r="FH1348" s="8"/>
      <c r="FI1348" s="8"/>
      <c r="FJ1348" s="8"/>
    </row>
    <row r="1349" spans="1:166" x14ac:dyDescent="0.25">
      <c r="A1349" t="s">
        <v>146</v>
      </c>
      <c r="C1349" s="6">
        <v>40693</v>
      </c>
      <c r="D1349" s="5"/>
      <c r="E1349" s="6"/>
      <c r="G1349">
        <v>143</v>
      </c>
      <c r="H1349" t="s">
        <v>116</v>
      </c>
      <c r="I1349" s="7">
        <v>8</v>
      </c>
      <c r="J1349">
        <v>750</v>
      </c>
      <c r="K1349" s="5">
        <f t="shared" si="21"/>
        <v>166.66666666666666</v>
      </c>
      <c r="L1349" s="5"/>
      <c r="M1349" s="8"/>
      <c r="N1349" s="8"/>
      <c r="O1349" s="8"/>
      <c r="P1349" s="8"/>
      <c r="Q1349" s="5"/>
      <c r="R1349" s="5"/>
      <c r="S1349" s="5"/>
      <c r="T1349" s="5"/>
      <c r="U1349" s="5"/>
      <c r="V1349" s="5"/>
      <c r="W1349" s="5"/>
      <c r="X1349" s="8"/>
      <c r="Y1349" s="8"/>
      <c r="Z1349" s="8"/>
      <c r="AA1349" s="8"/>
      <c r="AB1349" s="8"/>
      <c r="AC1349" s="5"/>
      <c r="AD1349" s="8"/>
      <c r="AE1349" s="8"/>
      <c r="AF1349" s="8"/>
      <c r="AG1349" s="8"/>
      <c r="AH1349" s="8"/>
      <c r="AI1349" s="8"/>
      <c r="AJ1349" s="5"/>
      <c r="AK1349" s="8"/>
      <c r="AL1349" s="8"/>
      <c r="AM1349" s="8"/>
      <c r="AN1349" s="8"/>
      <c r="AO1349" s="8"/>
      <c r="AP1349" s="8"/>
      <c r="AQ1349" s="9"/>
      <c r="AR1349" s="8"/>
      <c r="AS1349" s="8"/>
      <c r="AT1349" s="8"/>
      <c r="AU1349" s="5"/>
      <c r="AV1349" s="5"/>
      <c r="AW1349" s="5"/>
      <c r="AX1349" s="5"/>
      <c r="AY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8"/>
      <c r="BJ1349" s="5"/>
      <c r="BK1349" s="5"/>
      <c r="BL1349" s="5"/>
      <c r="BM1349" s="8"/>
      <c r="BN1349" s="8"/>
      <c r="BO1349" s="7"/>
      <c r="BP1349" s="5"/>
      <c r="BQ1349" s="5"/>
      <c r="BR1349" s="5"/>
      <c r="BS1349" s="5"/>
      <c r="BT1349" s="7"/>
      <c r="BU1349" s="7"/>
      <c r="BV1349" s="7"/>
      <c r="BW1349" s="7"/>
      <c r="BX1349" s="7"/>
      <c r="BY1349" s="7"/>
      <c r="BZ1349" s="7"/>
      <c r="CA1349" s="5"/>
      <c r="CB1349" s="5"/>
      <c r="CC1349" s="5"/>
      <c r="CD1349" s="5"/>
      <c r="CE1349" s="5"/>
      <c r="CF1349" s="5"/>
      <c r="CG1349" s="5"/>
      <c r="CH1349" s="5"/>
      <c r="CI1349" s="5"/>
      <c r="CJ1349" s="5">
        <v>76.781326781326783</v>
      </c>
      <c r="CK1349" s="8">
        <v>4.71259842519685</v>
      </c>
      <c r="CL1349" s="5"/>
      <c r="CM1349" s="5"/>
      <c r="CN1349" s="8"/>
      <c r="CO1349" s="5"/>
      <c r="CP1349" s="5"/>
      <c r="CQ1349" s="5"/>
      <c r="CR1349" s="8"/>
      <c r="CS1349" s="8"/>
      <c r="CT1349" s="8"/>
      <c r="CU1349" s="8"/>
      <c r="CV1349" s="8"/>
      <c r="CW1349" s="8"/>
      <c r="CX1349" s="8"/>
      <c r="CY1349" s="8"/>
      <c r="CZ1349" s="8"/>
      <c r="DA1349" s="8"/>
      <c r="DB1349" s="8"/>
      <c r="DC1349" s="8"/>
      <c r="DD1349" s="8"/>
      <c r="DE1349" s="8"/>
      <c r="DF1349" s="8"/>
      <c r="DG1349" s="8"/>
      <c r="DH1349" s="8"/>
      <c r="DI1349" s="8"/>
      <c r="DJ1349" s="8"/>
      <c r="DK1349" s="8"/>
      <c r="DL1349" s="8"/>
      <c r="DM1349" s="8"/>
      <c r="DN1349" s="8"/>
      <c r="DO1349" s="8"/>
      <c r="DP1349" s="8"/>
      <c r="DQ1349" s="8"/>
      <c r="DR1349" s="8"/>
      <c r="DS1349" s="8"/>
      <c r="DT1349" s="8"/>
      <c r="DU1349" s="8"/>
      <c r="DV1349" s="8"/>
      <c r="DW1349" s="8"/>
      <c r="DX1349" s="8"/>
      <c r="DY1349" s="8"/>
      <c r="DZ1349" s="8"/>
      <c r="EA1349" s="8"/>
      <c r="EB1349" s="8"/>
      <c r="EC1349" s="8"/>
      <c r="ED1349" s="8"/>
      <c r="EE1349" s="8"/>
      <c r="EF1349" s="8"/>
      <c r="EG1349" s="8"/>
      <c r="EH1349" s="8"/>
      <c r="EI1349" s="8"/>
      <c r="EJ1349" s="8"/>
      <c r="EK1349" s="8"/>
      <c r="EL1349" s="8"/>
      <c r="EM1349" s="8"/>
      <c r="EN1349" s="8"/>
      <c r="EO1349" s="8"/>
      <c r="EP1349" s="8"/>
      <c r="EQ1349" s="8"/>
      <c r="ER1349" s="8"/>
      <c r="ES1349" s="8"/>
      <c r="ET1349" s="8"/>
      <c r="EU1349" s="8"/>
      <c r="EV1349" s="8"/>
      <c r="EW1349" s="8"/>
      <c r="EX1349" s="8"/>
      <c r="EY1349" s="8"/>
      <c r="EZ1349" s="8"/>
      <c r="FA1349" s="8"/>
      <c r="FB1349" s="8"/>
      <c r="FC1349" s="8"/>
      <c r="FD1349" s="8"/>
      <c r="FE1349" s="8"/>
      <c r="FF1349" s="8"/>
      <c r="FG1349" s="8"/>
      <c r="FH1349" s="8"/>
      <c r="FI1349" s="8"/>
      <c r="FJ1349" s="8"/>
    </row>
    <row r="1350" spans="1:166" x14ac:dyDescent="0.25">
      <c r="A1350" t="s">
        <v>146</v>
      </c>
      <c r="C1350" s="6">
        <v>40700</v>
      </c>
      <c r="D1350" s="5"/>
      <c r="E1350" s="6"/>
      <c r="G1350">
        <v>150</v>
      </c>
      <c r="H1350" t="s">
        <v>116</v>
      </c>
      <c r="I1350" s="7">
        <v>8</v>
      </c>
      <c r="J1350">
        <v>750</v>
      </c>
      <c r="K1350" s="5">
        <f t="shared" si="21"/>
        <v>166.66666666666666</v>
      </c>
      <c r="L1350" s="5"/>
      <c r="M1350" s="8"/>
      <c r="N1350" s="8"/>
      <c r="O1350" s="8"/>
      <c r="P1350" s="8"/>
      <c r="Q1350" s="5"/>
      <c r="R1350" s="5"/>
      <c r="S1350" s="5"/>
      <c r="T1350" s="5"/>
      <c r="U1350" s="5"/>
      <c r="V1350" s="5"/>
      <c r="W1350" s="5"/>
      <c r="X1350" s="8"/>
      <c r="Y1350" s="8"/>
      <c r="Z1350" s="8"/>
      <c r="AA1350" s="8"/>
      <c r="AB1350" s="8"/>
      <c r="AC1350" s="5"/>
      <c r="AD1350" s="8"/>
      <c r="AE1350" s="8"/>
      <c r="AF1350" s="8"/>
      <c r="AG1350" s="8"/>
      <c r="AH1350" s="8"/>
      <c r="AI1350" s="8"/>
      <c r="AJ1350" s="5"/>
      <c r="AK1350" s="8"/>
      <c r="AL1350" s="8"/>
      <c r="AM1350" s="8"/>
      <c r="AN1350" s="8"/>
      <c r="AO1350" s="8"/>
      <c r="AP1350" s="8"/>
      <c r="AQ1350" s="9"/>
      <c r="AR1350" s="8"/>
      <c r="AS1350" s="8"/>
      <c r="AT1350" s="8"/>
      <c r="AU1350" s="5"/>
      <c r="AV1350" s="5"/>
      <c r="AW1350" s="5"/>
      <c r="AX1350" s="5"/>
      <c r="AY1350" s="5"/>
      <c r="AZ1350" s="5"/>
      <c r="BA1350" s="5"/>
      <c r="BB1350" s="5"/>
      <c r="BC1350" s="5"/>
      <c r="BD1350" s="5"/>
      <c r="BE1350" s="5"/>
      <c r="BF1350" s="5"/>
      <c r="BG1350" s="5"/>
      <c r="BH1350" s="5"/>
      <c r="BI1350" s="8"/>
      <c r="BJ1350" s="5"/>
      <c r="BK1350" s="5"/>
      <c r="BL1350" s="5"/>
      <c r="BM1350" s="8"/>
      <c r="BN1350" s="8"/>
      <c r="BO1350" s="7"/>
      <c r="BP1350" s="5"/>
      <c r="BQ1350" s="5"/>
      <c r="BR1350" s="5"/>
      <c r="BS1350" s="5"/>
      <c r="BT1350" s="7"/>
      <c r="BU1350" s="7"/>
      <c r="BV1350" s="7"/>
      <c r="BW1350" s="7"/>
      <c r="BX1350" s="7"/>
      <c r="BY1350" s="7"/>
      <c r="BZ1350" s="7"/>
      <c r="CA1350" s="5"/>
      <c r="CB1350" s="5"/>
      <c r="CC1350" s="5"/>
      <c r="CD1350" s="5"/>
      <c r="CE1350" s="5"/>
      <c r="CF1350" s="5"/>
      <c r="CG1350" s="5"/>
      <c r="CH1350" s="5"/>
      <c r="CI1350" s="5"/>
      <c r="CJ1350" s="5">
        <v>84.275184275184273</v>
      </c>
      <c r="CK1350" s="8">
        <v>4.8442622950819674</v>
      </c>
      <c r="CL1350" s="5"/>
      <c r="CM1350" s="5"/>
      <c r="CN1350" s="8"/>
      <c r="CO1350" s="5"/>
      <c r="CP1350" s="5"/>
      <c r="CQ1350" s="5"/>
      <c r="CR1350" s="8"/>
      <c r="CS1350" s="8"/>
      <c r="CT1350" s="8"/>
      <c r="CU1350" s="8"/>
      <c r="CV1350" s="8"/>
      <c r="CW1350" s="8"/>
      <c r="CX1350" s="8"/>
      <c r="CY1350" s="8"/>
      <c r="CZ1350" s="8"/>
      <c r="DA1350" s="8"/>
      <c r="DB1350" s="8"/>
      <c r="DC1350" s="8"/>
      <c r="DD1350" s="8"/>
      <c r="DE1350" s="8"/>
      <c r="DF1350" s="8"/>
      <c r="DG1350" s="8"/>
      <c r="DH1350" s="8"/>
      <c r="DI1350" s="8"/>
      <c r="DJ1350" s="8"/>
      <c r="DK1350" s="8"/>
      <c r="DL1350" s="8"/>
      <c r="DM1350" s="8"/>
      <c r="DN1350" s="8"/>
      <c r="DO1350" s="8"/>
      <c r="DP1350" s="8"/>
      <c r="DQ1350" s="8"/>
      <c r="DR1350" s="8"/>
      <c r="DS1350" s="8"/>
      <c r="DT1350" s="8"/>
      <c r="DU1350" s="8"/>
      <c r="DV1350" s="8"/>
      <c r="DW1350" s="8"/>
      <c r="DX1350" s="8"/>
      <c r="DY1350" s="8"/>
      <c r="DZ1350" s="8"/>
      <c r="EA1350" s="8"/>
      <c r="EB1350" s="8"/>
      <c r="EC1350" s="8"/>
      <c r="ED1350" s="8"/>
      <c r="EE1350" s="8"/>
      <c r="EF1350" s="8"/>
      <c r="EG1350" s="8"/>
      <c r="EH1350" s="8"/>
      <c r="EI1350" s="8"/>
      <c r="EJ1350" s="8"/>
      <c r="EK1350" s="8"/>
      <c r="EL1350" s="8"/>
      <c r="EM1350" s="8"/>
      <c r="EN1350" s="8"/>
      <c r="EO1350" s="8"/>
      <c r="EP1350" s="8"/>
      <c r="EQ1350" s="8"/>
      <c r="ER1350" s="8"/>
      <c r="ES1350" s="8"/>
      <c r="ET1350" s="8"/>
      <c r="EU1350" s="8"/>
      <c r="EV1350" s="8"/>
      <c r="EW1350" s="8"/>
      <c r="EX1350" s="8"/>
      <c r="EY1350" s="8"/>
      <c r="EZ1350" s="8"/>
      <c r="FA1350" s="8"/>
      <c r="FB1350" s="8"/>
      <c r="FC1350" s="8"/>
      <c r="FD1350" s="8"/>
      <c r="FE1350" s="8"/>
      <c r="FF1350" s="8"/>
      <c r="FG1350" s="8"/>
      <c r="FH1350" s="8"/>
      <c r="FI1350" s="8"/>
      <c r="FJ1350" s="8"/>
    </row>
    <row r="1351" spans="1:166" x14ac:dyDescent="0.25">
      <c r="A1351" t="s">
        <v>146</v>
      </c>
      <c r="C1351" s="6">
        <v>40708</v>
      </c>
      <c r="D1351" s="5"/>
      <c r="E1351" s="6"/>
      <c r="G1351">
        <v>158</v>
      </c>
      <c r="H1351" t="s">
        <v>116</v>
      </c>
      <c r="I1351" s="7">
        <v>8</v>
      </c>
      <c r="J1351">
        <v>750</v>
      </c>
      <c r="K1351" s="5">
        <f t="shared" si="21"/>
        <v>166.66666666666666</v>
      </c>
      <c r="L1351" s="5"/>
      <c r="M1351" s="8"/>
      <c r="N1351" s="8"/>
      <c r="O1351" s="8"/>
      <c r="P1351" s="8"/>
      <c r="Q1351" s="5"/>
      <c r="R1351" s="5"/>
      <c r="S1351" s="5"/>
      <c r="T1351" s="5"/>
      <c r="U1351" s="5"/>
      <c r="V1351" s="5"/>
      <c r="W1351" s="5"/>
      <c r="X1351" s="8"/>
      <c r="Y1351" s="8"/>
      <c r="Z1351" s="8"/>
      <c r="AA1351" s="8"/>
      <c r="AB1351" s="8"/>
      <c r="AC1351" s="5"/>
      <c r="AD1351" s="8"/>
      <c r="AE1351" s="8"/>
      <c r="AF1351" s="8"/>
      <c r="AG1351" s="8"/>
      <c r="AH1351" s="8"/>
      <c r="AI1351" s="8"/>
      <c r="AJ1351" s="5"/>
      <c r="AK1351" s="8"/>
      <c r="AL1351" s="8"/>
      <c r="AM1351" s="8"/>
      <c r="AN1351" s="8"/>
      <c r="AO1351" s="8"/>
      <c r="AP1351" s="8"/>
      <c r="AQ1351" s="9"/>
      <c r="AR1351" s="8"/>
      <c r="AS1351" s="8"/>
      <c r="AT1351" s="8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8"/>
      <c r="BJ1351" s="5"/>
      <c r="BK1351" s="5"/>
      <c r="BL1351" s="5"/>
      <c r="BM1351" s="8"/>
      <c r="BN1351" s="8"/>
      <c r="BO1351" s="7"/>
      <c r="BP1351" s="5"/>
      <c r="BQ1351" s="5"/>
      <c r="BR1351" s="5"/>
      <c r="BS1351" s="5"/>
      <c r="BT1351" s="7"/>
      <c r="BU1351" s="7"/>
      <c r="BV1351" s="7"/>
      <c r="BW1351" s="7"/>
      <c r="BX1351" s="7"/>
      <c r="BY1351" s="7"/>
      <c r="BZ1351" s="7"/>
      <c r="CA1351" s="5"/>
      <c r="CB1351" s="5"/>
      <c r="CC1351" s="5"/>
      <c r="CD1351" s="5"/>
      <c r="CE1351" s="5"/>
      <c r="CF1351" s="5"/>
      <c r="CG1351" s="5"/>
      <c r="CH1351" s="5"/>
      <c r="CI1351" s="5"/>
      <c r="CJ1351" s="5">
        <v>100</v>
      </c>
      <c r="CK1351" s="8">
        <v>4.90625</v>
      </c>
      <c r="CL1351" s="5"/>
      <c r="CM1351" s="5"/>
      <c r="CN1351" s="8"/>
      <c r="CO1351" s="5"/>
      <c r="CP1351" s="5"/>
      <c r="CQ1351" s="5"/>
      <c r="CR1351" s="8"/>
      <c r="CS1351" s="8"/>
      <c r="CT1351" s="8"/>
      <c r="CU1351" s="8"/>
      <c r="CV1351" s="8"/>
      <c r="CW1351" s="8"/>
      <c r="CX1351" s="8"/>
      <c r="CY1351" s="8"/>
      <c r="CZ1351" s="8"/>
      <c r="DA1351" s="8"/>
      <c r="DB1351" s="8"/>
      <c r="DC1351" s="8"/>
      <c r="DD1351" s="8"/>
      <c r="DE1351" s="8"/>
      <c r="DF1351" s="8"/>
      <c r="DG1351" s="8"/>
      <c r="DH1351" s="8"/>
      <c r="DI1351" s="8"/>
      <c r="DJ1351" s="8"/>
      <c r="DK1351" s="8"/>
      <c r="DL1351" s="8"/>
      <c r="DM1351" s="8"/>
      <c r="DN1351" s="8"/>
      <c r="DO1351" s="8"/>
      <c r="DP1351" s="8"/>
      <c r="DQ1351" s="8"/>
      <c r="DR1351" s="8"/>
      <c r="DS1351" s="8"/>
      <c r="DT1351" s="8"/>
      <c r="DU1351" s="8"/>
      <c r="DV1351" s="8"/>
      <c r="DW1351" s="8"/>
      <c r="DX1351" s="8"/>
      <c r="DY1351" s="8"/>
      <c r="DZ1351" s="8"/>
      <c r="EA1351" s="8"/>
      <c r="EB1351" s="8"/>
      <c r="EC1351" s="8"/>
      <c r="ED1351" s="8"/>
      <c r="EE1351" s="8"/>
      <c r="EF1351" s="8"/>
      <c r="EG1351" s="8"/>
      <c r="EH1351" s="8"/>
      <c r="EI1351" s="8"/>
      <c r="EJ1351" s="8"/>
      <c r="EK1351" s="8"/>
      <c r="EL1351" s="8"/>
      <c r="EM1351" s="8"/>
      <c r="EN1351" s="8"/>
      <c r="EO1351" s="8"/>
      <c r="EP1351" s="8"/>
      <c r="EQ1351" s="8"/>
      <c r="ER1351" s="8"/>
      <c r="ES1351" s="8"/>
      <c r="ET1351" s="8"/>
      <c r="EU1351" s="8"/>
      <c r="EV1351" s="8"/>
      <c r="EW1351" s="8"/>
      <c r="EX1351" s="8"/>
      <c r="EY1351" s="8"/>
      <c r="EZ1351" s="8"/>
      <c r="FA1351" s="8"/>
      <c r="FB1351" s="8"/>
      <c r="FC1351" s="8"/>
      <c r="FD1351" s="8"/>
      <c r="FE1351" s="8"/>
      <c r="FF1351" s="8"/>
      <c r="FG1351" s="8"/>
      <c r="FH1351" s="8"/>
      <c r="FI1351" s="8"/>
      <c r="FJ1351" s="8"/>
    </row>
    <row r="1352" spans="1:166" x14ac:dyDescent="0.25">
      <c r="A1352" t="s">
        <v>146</v>
      </c>
      <c r="C1352" s="6">
        <v>40710</v>
      </c>
      <c r="D1352" s="5">
        <v>10</v>
      </c>
      <c r="E1352" s="6" t="s">
        <v>108</v>
      </c>
      <c r="F1352" t="s">
        <v>16</v>
      </c>
      <c r="G1352">
        <v>160</v>
      </c>
      <c r="H1352" t="s">
        <v>116</v>
      </c>
      <c r="I1352" s="7">
        <v>8</v>
      </c>
      <c r="J1352">
        <v>750</v>
      </c>
      <c r="K1352" s="5">
        <f t="shared" si="21"/>
        <v>166.66666666666666</v>
      </c>
      <c r="L1352" s="5"/>
      <c r="M1352" s="8"/>
      <c r="N1352" s="8"/>
      <c r="O1352" s="8"/>
      <c r="P1352" s="8"/>
      <c r="Q1352" s="5"/>
      <c r="R1352" s="5"/>
      <c r="S1352" s="5"/>
      <c r="T1352" s="5"/>
      <c r="U1352" s="5"/>
      <c r="V1352" s="5"/>
      <c r="W1352" s="5"/>
      <c r="X1352" s="8"/>
      <c r="Y1352" s="8"/>
      <c r="Z1352" s="8"/>
      <c r="AA1352" s="8"/>
      <c r="AB1352" s="8"/>
      <c r="AC1352" s="5"/>
      <c r="AD1352" s="8"/>
      <c r="AE1352" s="8"/>
      <c r="AF1352" s="8"/>
      <c r="AG1352" s="8"/>
      <c r="AH1352" s="8"/>
      <c r="AI1352" s="8"/>
      <c r="AJ1352" s="5"/>
      <c r="AK1352" s="8"/>
      <c r="AL1352" s="8"/>
      <c r="AM1352" s="8"/>
      <c r="AN1352" s="8"/>
      <c r="AO1352" s="8"/>
      <c r="AP1352" s="8"/>
      <c r="AQ1352" s="9"/>
      <c r="AR1352" s="8"/>
      <c r="AS1352" s="8"/>
      <c r="AT1352" s="8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5"/>
      <c r="BG1352" s="5">
        <v>473.09928333333329</v>
      </c>
      <c r="BH1352" s="5"/>
      <c r="BI1352" s="8"/>
      <c r="BJ1352" s="5"/>
      <c r="BK1352" s="5"/>
      <c r="BL1352" s="5"/>
      <c r="BM1352" s="8"/>
      <c r="BN1352" s="8"/>
      <c r="BO1352" s="7">
        <v>41.3</v>
      </c>
      <c r="BP1352" s="5">
        <v>195.39000401666664</v>
      </c>
      <c r="BQ1352" s="5"/>
      <c r="BR1352" s="5"/>
      <c r="BS1352" s="5"/>
      <c r="BT1352" s="7">
        <v>8.6074891637298077</v>
      </c>
      <c r="BU1352" s="7"/>
      <c r="BV1352" s="7"/>
      <c r="BW1352" s="7"/>
      <c r="BX1352" s="7"/>
      <c r="BY1352" s="7"/>
      <c r="BZ1352" s="7"/>
      <c r="CA1352" s="5"/>
      <c r="CB1352" s="5"/>
      <c r="CC1352" s="5"/>
      <c r="CD1352" s="5"/>
      <c r="CE1352" s="5"/>
      <c r="CF1352" s="5"/>
      <c r="CG1352" s="5"/>
      <c r="CH1352" s="5"/>
      <c r="CI1352" s="5"/>
      <c r="CJ1352" s="5"/>
      <c r="CK1352" s="8"/>
      <c r="CL1352" s="5"/>
      <c r="CM1352" s="5"/>
      <c r="CN1352" s="8"/>
      <c r="CO1352" s="5"/>
      <c r="CP1352" s="5"/>
      <c r="CQ1352" s="5"/>
      <c r="CR1352" s="8"/>
      <c r="CS1352" s="8"/>
      <c r="CT1352" s="8"/>
      <c r="CU1352" s="8"/>
      <c r="CV1352" s="8"/>
      <c r="CW1352" s="8"/>
      <c r="CX1352" s="8"/>
      <c r="CY1352" s="8"/>
      <c r="CZ1352" s="8"/>
      <c r="DA1352" s="8"/>
      <c r="DB1352" s="8"/>
      <c r="DC1352" s="8"/>
      <c r="DD1352" s="8"/>
      <c r="DE1352" s="8"/>
      <c r="DF1352" s="8"/>
      <c r="DG1352" s="8"/>
      <c r="DH1352" s="8"/>
      <c r="DI1352" s="8"/>
      <c r="DJ1352" s="8"/>
      <c r="DK1352" s="8"/>
      <c r="DL1352" s="8"/>
      <c r="DM1352" s="8"/>
      <c r="DN1352" s="8"/>
      <c r="DO1352" s="8"/>
      <c r="DP1352" s="8"/>
      <c r="DQ1352" s="8"/>
      <c r="DR1352" s="8"/>
      <c r="DS1352" s="8"/>
      <c r="DT1352" s="8"/>
      <c r="DU1352" s="8"/>
      <c r="DV1352" s="8"/>
      <c r="DW1352" s="8"/>
      <c r="DX1352" s="8"/>
      <c r="DY1352" s="8"/>
      <c r="DZ1352" s="8"/>
      <c r="EA1352" s="8"/>
      <c r="EB1352" s="8"/>
      <c r="EC1352" s="8"/>
      <c r="ED1352" s="8"/>
      <c r="EE1352" s="8"/>
      <c r="EF1352" s="8"/>
      <c r="EG1352" s="8"/>
      <c r="EH1352" s="8"/>
      <c r="EI1352" s="8"/>
      <c r="EJ1352" s="8"/>
      <c r="EK1352" s="8"/>
      <c r="EL1352" s="8"/>
      <c r="EM1352" s="8"/>
      <c r="EN1352" s="8"/>
      <c r="EO1352" s="8"/>
      <c r="EP1352" s="8"/>
      <c r="EQ1352" s="8"/>
      <c r="ER1352" s="8"/>
      <c r="ES1352" s="8"/>
      <c r="ET1352" s="8"/>
      <c r="EU1352" s="8"/>
      <c r="EV1352" s="8"/>
      <c r="EW1352" s="8"/>
      <c r="EX1352" s="8"/>
      <c r="EY1352" s="8"/>
      <c r="EZ1352" s="8"/>
      <c r="FA1352" s="8"/>
      <c r="FB1352" s="8"/>
      <c r="FC1352" s="8"/>
      <c r="FD1352" s="8"/>
      <c r="FE1352" s="8"/>
      <c r="FF1352" s="8"/>
      <c r="FG1352" s="8"/>
      <c r="FH1352" s="8"/>
      <c r="FI1352" s="8"/>
      <c r="FJ1352" s="8"/>
    </row>
    <row r="1353" spans="1:166" x14ac:dyDescent="0.25">
      <c r="A1353" t="s">
        <v>153</v>
      </c>
      <c r="C1353" s="6">
        <v>40550</v>
      </c>
      <c r="D1353" s="5">
        <v>1</v>
      </c>
      <c r="E1353" s="6" t="s">
        <v>209</v>
      </c>
      <c r="F1353" t="s">
        <v>10</v>
      </c>
      <c r="G1353">
        <v>0</v>
      </c>
      <c r="H1353" t="s">
        <v>117</v>
      </c>
      <c r="I1353" s="7">
        <v>8</v>
      </c>
      <c r="J1353">
        <v>750</v>
      </c>
      <c r="K1353" s="5">
        <f t="shared" si="21"/>
        <v>166.66666666666666</v>
      </c>
      <c r="L1353" s="5"/>
      <c r="M1353" s="8"/>
      <c r="N1353" s="8"/>
      <c r="O1353" s="8"/>
      <c r="P1353" s="8"/>
      <c r="Q1353" s="5"/>
      <c r="R1353" s="5"/>
      <c r="S1353" s="5"/>
      <c r="T1353" s="5"/>
      <c r="U1353" s="5"/>
      <c r="V1353" s="5"/>
      <c r="W1353" s="5"/>
      <c r="X1353" s="8"/>
      <c r="Y1353" s="8"/>
      <c r="Z1353" s="8"/>
      <c r="AA1353" s="8"/>
      <c r="AB1353" s="8"/>
      <c r="AC1353" s="5"/>
      <c r="AD1353" s="8"/>
      <c r="AE1353" s="8"/>
      <c r="AF1353" s="8"/>
      <c r="AG1353" s="8"/>
      <c r="AH1353" s="8"/>
      <c r="AI1353" s="8"/>
      <c r="AJ1353" s="5"/>
      <c r="AK1353" s="8"/>
      <c r="AL1353" s="8"/>
      <c r="AM1353" s="8"/>
      <c r="AN1353" s="8"/>
      <c r="AO1353" s="8"/>
      <c r="AP1353" s="8"/>
      <c r="AQ1353" s="9"/>
      <c r="AR1353" s="8"/>
      <c r="AS1353" s="8"/>
      <c r="AT1353" s="8"/>
      <c r="AU1353" s="5">
        <v>0</v>
      </c>
      <c r="AV1353" s="5"/>
      <c r="AW1353" s="5"/>
      <c r="AX1353" s="5"/>
      <c r="AY1353" s="5">
        <v>0</v>
      </c>
      <c r="AZ1353" s="5"/>
      <c r="BA1353" s="5"/>
      <c r="BB1353" s="5"/>
      <c r="BC1353" s="5"/>
      <c r="BD1353" s="5"/>
      <c r="BE1353" s="5"/>
      <c r="BF1353" s="5">
        <v>0</v>
      </c>
      <c r="BG1353" s="5">
        <v>0</v>
      </c>
      <c r="BH1353" s="5"/>
      <c r="BI1353" s="8"/>
      <c r="BJ1353" s="5"/>
      <c r="BK1353" s="5"/>
      <c r="BL1353" s="5"/>
      <c r="BM1353" s="8"/>
      <c r="BN1353" s="8"/>
      <c r="BO1353" s="7"/>
      <c r="BP1353" s="5"/>
      <c r="BQ1353" s="5"/>
      <c r="BR1353" s="5"/>
      <c r="BS1353" s="5"/>
      <c r="BT1353" s="7"/>
      <c r="BU1353" s="7"/>
      <c r="BV1353" s="7"/>
      <c r="BW1353" s="7"/>
      <c r="BX1353" s="7"/>
      <c r="BY1353" s="7"/>
      <c r="BZ1353" s="7"/>
      <c r="CA1353" s="5">
        <v>0</v>
      </c>
      <c r="CB1353" s="5">
        <v>0</v>
      </c>
      <c r="CC1353" s="5">
        <v>0</v>
      </c>
      <c r="CD1353" s="5">
        <v>0</v>
      </c>
      <c r="CE1353" s="5"/>
      <c r="CF1353" s="5"/>
      <c r="CG1353" s="5"/>
      <c r="CH1353" s="5"/>
      <c r="CI1353" s="5">
        <v>0</v>
      </c>
      <c r="CJ1353" s="5"/>
      <c r="CK1353" s="8"/>
      <c r="CL1353" s="5"/>
      <c r="CM1353" s="5"/>
      <c r="CN1353" s="8"/>
      <c r="CO1353" s="5"/>
      <c r="CP1353" s="5"/>
      <c r="CQ1353" s="5"/>
      <c r="CR1353" s="8"/>
      <c r="CS1353" s="8"/>
      <c r="CT1353" s="8"/>
      <c r="CU1353" s="8"/>
      <c r="CV1353" s="8"/>
      <c r="CW1353" s="8"/>
      <c r="CX1353" s="8"/>
      <c r="CY1353" s="8"/>
      <c r="CZ1353" s="8"/>
      <c r="DA1353" s="8"/>
      <c r="DB1353" s="8"/>
      <c r="DC1353" s="8"/>
      <c r="DD1353" s="8"/>
      <c r="DE1353" s="8"/>
      <c r="DF1353" s="8"/>
      <c r="DG1353" s="8"/>
      <c r="DH1353" s="8"/>
      <c r="DI1353" s="8"/>
      <c r="DJ1353" s="8"/>
      <c r="DK1353" s="8"/>
      <c r="DL1353" s="8"/>
      <c r="DM1353" s="8"/>
      <c r="DN1353" s="8"/>
      <c r="DO1353" s="8"/>
      <c r="DP1353" s="8"/>
      <c r="DQ1353" s="8"/>
      <c r="DR1353" s="8"/>
      <c r="DS1353" s="8"/>
      <c r="DT1353" s="8"/>
      <c r="DU1353" s="8"/>
      <c r="DV1353" s="8"/>
      <c r="DW1353" s="8"/>
      <c r="DX1353" s="8"/>
      <c r="DY1353" s="8"/>
      <c r="DZ1353" s="8"/>
      <c r="EA1353" s="8"/>
      <c r="EB1353" s="8"/>
      <c r="EC1353" s="8"/>
      <c r="ED1353" s="8"/>
      <c r="EE1353" s="8"/>
      <c r="EF1353" s="8"/>
      <c r="EG1353" s="8"/>
      <c r="EH1353" s="8"/>
      <c r="EI1353" s="8"/>
      <c r="EJ1353" s="8"/>
      <c r="EK1353" s="8"/>
      <c r="EL1353" s="8"/>
      <c r="EM1353" s="8"/>
      <c r="EN1353" s="8"/>
      <c r="EO1353" s="8"/>
      <c r="EP1353" s="8"/>
      <c r="EQ1353" s="8"/>
      <c r="ER1353" s="8"/>
      <c r="ES1353" s="8"/>
      <c r="ET1353" s="8"/>
      <c r="EU1353" s="8"/>
      <c r="EV1353" s="8"/>
      <c r="EW1353" s="8"/>
      <c r="EX1353" s="8"/>
      <c r="EY1353" s="8"/>
      <c r="EZ1353" s="8"/>
      <c r="FA1353" s="8"/>
      <c r="FB1353" s="8"/>
      <c r="FC1353" s="8"/>
      <c r="FD1353" s="8"/>
      <c r="FE1353" s="8"/>
      <c r="FF1353" s="8"/>
      <c r="FG1353" s="8"/>
      <c r="FH1353" s="8"/>
      <c r="FI1353" s="8"/>
      <c r="FJ1353" s="8"/>
    </row>
    <row r="1354" spans="1:166" x14ac:dyDescent="0.25">
      <c r="A1354" t="s">
        <v>153</v>
      </c>
      <c r="C1354" s="6">
        <v>40574</v>
      </c>
      <c r="D1354" s="5"/>
      <c r="E1354" s="6"/>
      <c r="G1354">
        <v>24</v>
      </c>
      <c r="H1354" t="s">
        <v>117</v>
      </c>
      <c r="I1354" s="7">
        <v>8</v>
      </c>
      <c r="J1354">
        <v>750</v>
      </c>
      <c r="K1354" s="5">
        <f t="shared" si="21"/>
        <v>166.66666666666666</v>
      </c>
      <c r="L1354" s="5"/>
      <c r="M1354" s="8"/>
      <c r="N1354" s="7">
        <v>6.8</v>
      </c>
      <c r="O1354" s="7"/>
      <c r="P1354" s="7"/>
      <c r="Q1354" s="5"/>
      <c r="R1354" s="5"/>
      <c r="S1354" s="5"/>
      <c r="T1354" s="5"/>
      <c r="U1354" s="5"/>
      <c r="V1354" s="5"/>
      <c r="W1354" s="5"/>
      <c r="X1354" s="8"/>
      <c r="Y1354" s="8"/>
      <c r="Z1354" s="8"/>
      <c r="AA1354" s="8"/>
      <c r="AB1354" s="8"/>
      <c r="AC1354" s="5"/>
      <c r="AD1354" s="8"/>
      <c r="AE1354" s="8"/>
      <c r="AF1354" s="8"/>
      <c r="AG1354" s="8"/>
      <c r="AH1354" s="8"/>
      <c r="AI1354" s="8"/>
      <c r="AJ1354" s="5"/>
      <c r="AK1354" s="8"/>
      <c r="AL1354" s="8"/>
      <c r="AM1354" s="8"/>
      <c r="AN1354" s="8"/>
      <c r="AO1354" s="8"/>
      <c r="AP1354" s="8"/>
      <c r="AQ1354" s="9"/>
      <c r="AR1354" s="8"/>
      <c r="AS1354" s="8"/>
      <c r="AT1354" s="8"/>
      <c r="AU1354" s="5"/>
      <c r="AV1354" s="5"/>
      <c r="AW1354" s="5"/>
      <c r="AX1354" s="5"/>
      <c r="AY1354" s="5"/>
      <c r="AZ1354" s="5"/>
      <c r="BA1354" s="5"/>
      <c r="BB1354" s="5"/>
      <c r="BC1354" s="5"/>
      <c r="BD1354" s="5"/>
      <c r="BE1354" s="5"/>
      <c r="BF1354" s="5"/>
      <c r="BG1354" s="5"/>
      <c r="BH1354" s="5"/>
      <c r="BI1354" s="8"/>
      <c r="BJ1354" s="5"/>
      <c r="BK1354" s="5"/>
      <c r="BL1354" s="5"/>
      <c r="BM1354" s="8"/>
      <c r="BN1354" s="8"/>
      <c r="BO1354" s="7"/>
      <c r="BP1354" s="5"/>
      <c r="BQ1354" s="5"/>
      <c r="BR1354" s="5"/>
      <c r="BS1354" s="5"/>
      <c r="BT1354" s="7"/>
      <c r="BU1354" s="7"/>
      <c r="BV1354" s="7"/>
      <c r="BW1354" s="7"/>
      <c r="BX1354" s="7"/>
      <c r="BY1354" s="7"/>
      <c r="BZ1354" s="7"/>
      <c r="CA1354" s="5"/>
      <c r="CB1354" s="5"/>
      <c r="CC1354" s="5"/>
      <c r="CD1354" s="5"/>
      <c r="CE1354" s="5"/>
      <c r="CF1354" s="5"/>
      <c r="CG1354" s="5"/>
      <c r="CH1354" s="5"/>
      <c r="CI1354" s="5"/>
      <c r="CJ1354" s="5"/>
      <c r="CK1354" s="8"/>
      <c r="CL1354" s="5"/>
      <c r="CM1354" s="5"/>
      <c r="CN1354" s="8"/>
      <c r="CO1354" s="5"/>
      <c r="CP1354" s="5"/>
      <c r="CQ1354" s="5"/>
      <c r="CR1354" s="8"/>
      <c r="CS1354" s="8"/>
      <c r="CT1354" s="8"/>
      <c r="CU1354" s="8"/>
      <c r="CV1354" s="8"/>
      <c r="CW1354" s="8"/>
      <c r="CX1354" s="8"/>
      <c r="CY1354" s="8"/>
      <c r="CZ1354" s="8"/>
      <c r="DA1354" s="8"/>
      <c r="DB1354" s="8"/>
      <c r="DC1354" s="8"/>
      <c r="DD1354" s="8"/>
      <c r="DE1354" s="8"/>
      <c r="DF1354" s="8"/>
      <c r="DG1354" s="8"/>
      <c r="DH1354" s="8"/>
      <c r="DI1354" s="8"/>
      <c r="DJ1354" s="8"/>
      <c r="DK1354" s="8"/>
      <c r="DL1354" s="8"/>
      <c r="DM1354" s="8"/>
      <c r="DN1354" s="8"/>
      <c r="DO1354" s="8"/>
      <c r="DP1354" s="8"/>
      <c r="DQ1354" s="8"/>
      <c r="DR1354" s="8"/>
      <c r="DS1354" s="8"/>
      <c r="DT1354" s="8"/>
      <c r="DU1354" s="8"/>
      <c r="DV1354" s="8"/>
      <c r="DW1354" s="8"/>
      <c r="DX1354" s="8"/>
      <c r="DY1354" s="8"/>
      <c r="DZ1354" s="8"/>
      <c r="EA1354" s="8"/>
      <c r="EB1354" s="8"/>
      <c r="EC1354" s="8"/>
      <c r="ED1354" s="8"/>
      <c r="EE1354" s="8"/>
      <c r="EF1354" s="8"/>
      <c r="EG1354" s="8"/>
      <c r="EH1354" s="8"/>
      <c r="EI1354" s="8"/>
      <c r="EJ1354" s="8"/>
      <c r="EK1354" s="8"/>
      <c r="EL1354" s="8"/>
      <c r="EM1354" s="8"/>
      <c r="EN1354" s="8"/>
      <c r="EO1354" s="8"/>
      <c r="EP1354" s="8"/>
      <c r="EQ1354" s="8"/>
      <c r="ER1354" s="8"/>
      <c r="ES1354" s="8"/>
      <c r="ET1354" s="8"/>
      <c r="EU1354" s="8"/>
      <c r="EV1354" s="8"/>
      <c r="EW1354" s="8"/>
      <c r="EX1354" s="8"/>
      <c r="EY1354" s="8"/>
      <c r="EZ1354" s="8"/>
      <c r="FA1354" s="8"/>
      <c r="FB1354" s="8"/>
      <c r="FC1354" s="8"/>
      <c r="FD1354" s="8"/>
      <c r="FE1354" s="8"/>
      <c r="FF1354" s="8"/>
      <c r="FG1354" s="8"/>
      <c r="FH1354" s="8"/>
      <c r="FI1354" s="8"/>
      <c r="FJ1354" s="8"/>
    </row>
    <row r="1355" spans="1:166" x14ac:dyDescent="0.25">
      <c r="A1355" t="s">
        <v>153</v>
      </c>
      <c r="C1355" s="6">
        <v>40577</v>
      </c>
      <c r="D1355" s="5">
        <v>4</v>
      </c>
      <c r="E1355" t="s">
        <v>210</v>
      </c>
      <c r="F1355" t="s">
        <v>12</v>
      </c>
      <c r="G1355">
        <v>27</v>
      </c>
      <c r="H1355" t="s">
        <v>117</v>
      </c>
      <c r="I1355" s="7">
        <v>8</v>
      </c>
      <c r="J1355">
        <v>750</v>
      </c>
      <c r="K1355" s="5">
        <f t="shared" si="21"/>
        <v>166.66666666666666</v>
      </c>
      <c r="L1355" s="5"/>
      <c r="M1355" s="8"/>
      <c r="N1355" s="8"/>
      <c r="O1355" s="8"/>
      <c r="P1355" s="8"/>
      <c r="Q1355" s="5"/>
      <c r="R1355" s="5">
        <v>27</v>
      </c>
      <c r="S1355" s="5"/>
      <c r="T1355" s="5"/>
      <c r="U1355" s="5"/>
      <c r="V1355" s="5"/>
      <c r="W1355" s="5"/>
      <c r="X1355" s="8"/>
      <c r="Y1355" s="8"/>
      <c r="Z1355" s="8"/>
      <c r="AA1355" s="8"/>
      <c r="AB1355" s="8"/>
      <c r="AC1355" s="5"/>
      <c r="AD1355" s="8"/>
      <c r="AE1355" s="8"/>
      <c r="AF1355" s="8"/>
      <c r="AG1355" s="8"/>
      <c r="AH1355" s="8"/>
      <c r="AI1355" s="8"/>
      <c r="AJ1355" s="5"/>
      <c r="AK1355" s="8"/>
      <c r="AL1355" s="8"/>
      <c r="AM1355" s="8"/>
      <c r="AN1355" s="8"/>
      <c r="AO1355" s="8"/>
      <c r="AP1355" s="8"/>
      <c r="AQ1355" s="9"/>
      <c r="AR1355" s="8"/>
      <c r="AS1355" s="8"/>
      <c r="AT1355" s="8"/>
      <c r="AU1355" s="5"/>
      <c r="AV1355" s="5"/>
      <c r="AW1355" s="5"/>
      <c r="AX1355" s="5"/>
      <c r="AY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8"/>
      <c r="BJ1355" s="5"/>
      <c r="BK1355" s="5"/>
      <c r="BL1355" s="5"/>
      <c r="BM1355" s="8"/>
      <c r="BN1355" s="8"/>
      <c r="BO1355" s="7"/>
      <c r="BP1355" s="5"/>
      <c r="BQ1355" s="5"/>
      <c r="BR1355" s="5"/>
      <c r="BS1355" s="5"/>
      <c r="BT1355" s="7"/>
      <c r="BU1355" s="7"/>
      <c r="BV1355" s="7"/>
      <c r="BW1355" s="7"/>
      <c r="BX1355" s="7"/>
      <c r="BY1355" s="7"/>
      <c r="BZ1355" s="7"/>
      <c r="CA1355" s="5"/>
      <c r="CB1355" s="5"/>
      <c r="CC1355" s="5"/>
      <c r="CD1355" s="5"/>
      <c r="CE1355" s="5"/>
      <c r="CF1355" s="5"/>
      <c r="CG1355" s="5"/>
      <c r="CH1355" s="5"/>
      <c r="CI1355" s="5"/>
      <c r="CJ1355" s="5"/>
      <c r="CK1355" s="8"/>
      <c r="CL1355" s="5"/>
      <c r="CM1355" s="5"/>
      <c r="CN1355" s="8"/>
      <c r="CO1355" s="5"/>
      <c r="CP1355" s="5"/>
      <c r="CQ1355" s="5"/>
      <c r="CR1355" s="8"/>
      <c r="CS1355" s="8"/>
      <c r="CT1355" s="8"/>
      <c r="CU1355" s="8"/>
      <c r="CV1355" s="8"/>
      <c r="CW1355" s="8"/>
      <c r="CX1355" s="8"/>
      <c r="CY1355" s="8"/>
      <c r="CZ1355" s="8"/>
      <c r="DA1355" s="8"/>
      <c r="DB1355" s="8"/>
      <c r="DC1355" s="8"/>
      <c r="DD1355" s="8"/>
      <c r="DE1355" s="8"/>
      <c r="DF1355" s="8"/>
      <c r="DG1355" s="8"/>
      <c r="DH1355" s="8"/>
      <c r="DI1355" s="8"/>
      <c r="DJ1355" s="8"/>
      <c r="DK1355" s="8"/>
      <c r="DL1355" s="8"/>
      <c r="DM1355" s="8"/>
      <c r="DN1355" s="8"/>
      <c r="DO1355" s="8"/>
      <c r="DP1355" s="8"/>
      <c r="DQ1355" s="8"/>
      <c r="DR1355" s="8"/>
      <c r="DS1355" s="8"/>
      <c r="DT1355" s="8"/>
      <c r="DU1355" s="8"/>
      <c r="DV1355" s="8"/>
      <c r="DW1355" s="8"/>
      <c r="DX1355" s="8"/>
      <c r="DY1355" s="8"/>
      <c r="DZ1355" s="8"/>
      <c r="EA1355" s="8"/>
      <c r="EB1355" s="8"/>
      <c r="EC1355" s="8"/>
      <c r="ED1355" s="8"/>
      <c r="EE1355" s="8"/>
      <c r="EF1355" s="8"/>
      <c r="EG1355" s="8"/>
      <c r="EH1355" s="8"/>
      <c r="EI1355" s="8"/>
      <c r="EJ1355" s="8"/>
      <c r="EK1355" s="8"/>
      <c r="EL1355" s="8"/>
      <c r="EM1355" s="8"/>
      <c r="EN1355" s="8"/>
      <c r="EO1355" s="8"/>
      <c r="EP1355" s="8"/>
      <c r="EQ1355" s="8"/>
      <c r="ER1355" s="8"/>
      <c r="ES1355" s="8"/>
      <c r="ET1355" s="8"/>
      <c r="EU1355" s="8"/>
      <c r="EV1355" s="8"/>
      <c r="EW1355" s="8"/>
      <c r="EX1355" s="8"/>
      <c r="EY1355" s="8"/>
      <c r="EZ1355" s="8"/>
      <c r="FA1355" s="8"/>
      <c r="FB1355" s="8"/>
      <c r="FC1355" s="8"/>
      <c r="FD1355" s="8"/>
      <c r="FE1355" s="8"/>
      <c r="FF1355" s="8"/>
      <c r="FG1355" s="8"/>
      <c r="FH1355" s="8"/>
      <c r="FI1355" s="8"/>
      <c r="FJ1355" s="8"/>
    </row>
    <row r="1356" spans="1:166" x14ac:dyDescent="0.25">
      <c r="A1356" t="s">
        <v>153</v>
      </c>
      <c r="C1356" s="6">
        <v>40585</v>
      </c>
      <c r="D1356" s="5"/>
      <c r="E1356" s="6"/>
      <c r="G1356">
        <v>35</v>
      </c>
      <c r="H1356" t="s">
        <v>117</v>
      </c>
      <c r="I1356" s="7">
        <v>8</v>
      </c>
      <c r="J1356">
        <v>750</v>
      </c>
      <c r="K1356" s="5">
        <f t="shared" si="21"/>
        <v>166.66666666666666</v>
      </c>
      <c r="L1356" s="5"/>
      <c r="M1356" s="8"/>
      <c r="N1356" s="7">
        <v>11.1</v>
      </c>
      <c r="O1356" s="7"/>
      <c r="P1356" s="7"/>
      <c r="Q1356" s="5"/>
      <c r="R1356" s="5"/>
      <c r="S1356" s="5"/>
      <c r="T1356" s="5"/>
      <c r="U1356" s="5"/>
      <c r="V1356" s="5"/>
      <c r="W1356" s="5"/>
      <c r="X1356" s="8"/>
      <c r="Y1356" s="8"/>
      <c r="Z1356" s="8"/>
      <c r="AA1356" s="8"/>
      <c r="AB1356" s="8"/>
      <c r="AC1356" s="5"/>
      <c r="AD1356" s="8"/>
      <c r="AE1356" s="8"/>
      <c r="AF1356" s="8"/>
      <c r="AG1356" s="8"/>
      <c r="AH1356" s="8"/>
      <c r="AI1356" s="8"/>
      <c r="AJ1356" s="5"/>
      <c r="AK1356" s="8"/>
      <c r="AL1356" s="8"/>
      <c r="AM1356" s="8"/>
      <c r="AN1356" s="8"/>
      <c r="AO1356" s="8"/>
      <c r="AP1356" s="8"/>
      <c r="AQ1356" s="9"/>
      <c r="AR1356" s="8"/>
      <c r="AS1356" s="8"/>
      <c r="AT1356" s="8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8"/>
      <c r="BJ1356" s="5"/>
      <c r="BK1356" s="5"/>
      <c r="BL1356" s="5"/>
      <c r="BM1356" s="8"/>
      <c r="BN1356" s="8"/>
      <c r="BO1356" s="7"/>
      <c r="BP1356" s="5"/>
      <c r="BQ1356" s="5"/>
      <c r="BR1356" s="5"/>
      <c r="BS1356" s="5"/>
      <c r="BT1356" s="7"/>
      <c r="BU1356" s="7"/>
      <c r="BV1356" s="7"/>
      <c r="BW1356" s="7"/>
      <c r="BX1356" s="7"/>
      <c r="BY1356" s="7"/>
      <c r="BZ1356" s="7"/>
      <c r="CA1356" s="5"/>
      <c r="CB1356" s="5"/>
      <c r="CC1356" s="5"/>
      <c r="CD1356" s="5"/>
      <c r="CE1356" s="5"/>
      <c r="CF1356" s="5"/>
      <c r="CG1356" s="5"/>
      <c r="CH1356" s="5"/>
      <c r="CI1356" s="5"/>
      <c r="CJ1356" s="5"/>
      <c r="CK1356" s="8"/>
      <c r="CL1356" s="5"/>
      <c r="CM1356" s="5"/>
      <c r="CN1356" s="8"/>
      <c r="CO1356" s="5"/>
      <c r="CP1356" s="5"/>
      <c r="CQ1356" s="5"/>
      <c r="CR1356" s="8"/>
      <c r="CS1356" s="8"/>
      <c r="CT1356" s="8"/>
      <c r="CU1356" s="8"/>
      <c r="CV1356" s="8"/>
      <c r="CW1356" s="8"/>
      <c r="CX1356" s="8"/>
      <c r="CY1356" s="8"/>
      <c r="CZ1356" s="8"/>
      <c r="DA1356" s="8"/>
      <c r="DB1356" s="8"/>
      <c r="DC1356" s="8"/>
      <c r="DD1356" s="8"/>
      <c r="DE1356" s="8"/>
      <c r="DF1356" s="8"/>
      <c r="DG1356" s="8"/>
      <c r="DH1356" s="8"/>
      <c r="DI1356" s="8"/>
      <c r="DJ1356" s="8"/>
      <c r="DK1356" s="8"/>
      <c r="DL1356" s="8"/>
      <c r="DM1356" s="8"/>
      <c r="DN1356" s="8"/>
      <c r="DO1356" s="8"/>
      <c r="DP1356" s="8"/>
      <c r="DQ1356" s="8"/>
      <c r="DR1356" s="8"/>
      <c r="DS1356" s="8"/>
      <c r="DT1356" s="8"/>
      <c r="DU1356" s="8"/>
      <c r="DV1356" s="8"/>
      <c r="DW1356" s="8"/>
      <c r="DX1356" s="8"/>
      <c r="DY1356" s="8"/>
      <c r="DZ1356" s="8"/>
      <c r="EA1356" s="8"/>
      <c r="EB1356" s="8"/>
      <c r="EC1356" s="8"/>
      <c r="ED1356" s="8"/>
      <c r="EE1356" s="8"/>
      <c r="EF1356" s="8"/>
      <c r="EG1356" s="8"/>
      <c r="EH1356" s="8"/>
      <c r="EI1356" s="8"/>
      <c r="EJ1356" s="8"/>
      <c r="EK1356" s="8"/>
      <c r="EL1356" s="8"/>
      <c r="EM1356" s="8"/>
      <c r="EN1356" s="8"/>
      <c r="EO1356" s="8"/>
      <c r="EP1356" s="8"/>
      <c r="EQ1356" s="8"/>
      <c r="ER1356" s="8"/>
      <c r="ES1356" s="8"/>
      <c r="ET1356" s="8"/>
      <c r="EU1356" s="8"/>
      <c r="EV1356" s="8"/>
      <c r="EW1356" s="8"/>
      <c r="EX1356" s="8"/>
      <c r="EY1356" s="8"/>
      <c r="EZ1356" s="8"/>
      <c r="FA1356" s="8"/>
      <c r="FB1356" s="8"/>
      <c r="FC1356" s="8"/>
      <c r="FD1356" s="8"/>
      <c r="FE1356" s="8"/>
      <c r="FF1356" s="8"/>
      <c r="FG1356" s="8"/>
      <c r="FH1356" s="8"/>
      <c r="FI1356" s="8"/>
      <c r="FJ1356" s="8"/>
    </row>
    <row r="1357" spans="1:166" x14ac:dyDescent="0.25">
      <c r="A1357" t="s">
        <v>153</v>
      </c>
      <c r="C1357" s="6">
        <v>40588</v>
      </c>
      <c r="D1357" s="5"/>
      <c r="E1357" s="6"/>
      <c r="G1357">
        <v>38</v>
      </c>
      <c r="H1357" t="s">
        <v>117</v>
      </c>
      <c r="I1357" s="7">
        <v>8</v>
      </c>
      <c r="J1357">
        <v>750</v>
      </c>
      <c r="K1357" s="5">
        <f t="shared" si="21"/>
        <v>166.66666666666666</v>
      </c>
      <c r="L1357" s="5"/>
      <c r="M1357" s="8"/>
      <c r="N1357" s="7">
        <v>12.4</v>
      </c>
      <c r="O1357" s="7"/>
      <c r="P1357" s="7"/>
      <c r="Q1357" s="5"/>
      <c r="R1357" s="5"/>
      <c r="S1357" s="5"/>
      <c r="T1357" s="5"/>
      <c r="U1357" s="5"/>
      <c r="V1357" s="5"/>
      <c r="W1357" s="5"/>
      <c r="X1357" s="8"/>
      <c r="Y1357" s="8"/>
      <c r="Z1357" s="8"/>
      <c r="AA1357" s="8"/>
      <c r="AB1357" s="8"/>
      <c r="AC1357" s="5"/>
      <c r="AD1357" s="8"/>
      <c r="AE1357" s="8"/>
      <c r="AF1357" s="8"/>
      <c r="AG1357" s="8"/>
      <c r="AH1357" s="8"/>
      <c r="AI1357" s="8"/>
      <c r="AJ1357" s="5"/>
      <c r="AK1357" s="8"/>
      <c r="AL1357" s="8"/>
      <c r="AM1357" s="8"/>
      <c r="AN1357" s="8"/>
      <c r="AO1357" s="8"/>
      <c r="AP1357" s="8"/>
      <c r="AQ1357" s="9"/>
      <c r="AR1357" s="8"/>
      <c r="AS1357" s="8"/>
      <c r="AT1357" s="8"/>
      <c r="AU1357" s="5"/>
      <c r="AV1357" s="5"/>
      <c r="AW1357" s="5"/>
      <c r="AX1357" s="5"/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8"/>
      <c r="BJ1357" s="5"/>
      <c r="BK1357" s="5"/>
      <c r="BL1357" s="5"/>
      <c r="BM1357" s="8"/>
      <c r="BN1357" s="8"/>
      <c r="BO1357" s="7"/>
      <c r="BP1357" s="5"/>
      <c r="BQ1357" s="5"/>
      <c r="BR1357" s="5"/>
      <c r="BS1357" s="5"/>
      <c r="BT1357" s="7"/>
      <c r="BU1357" s="7"/>
      <c r="BV1357" s="7"/>
      <c r="BW1357" s="7"/>
      <c r="BX1357" s="7"/>
      <c r="BY1357" s="7"/>
      <c r="BZ1357" s="7"/>
      <c r="CA1357" s="5"/>
      <c r="CB1357" s="5"/>
      <c r="CC1357" s="5"/>
      <c r="CD1357" s="5"/>
      <c r="CE1357" s="5"/>
      <c r="CF1357" s="5"/>
      <c r="CG1357" s="5"/>
      <c r="CH1357" s="5"/>
      <c r="CI1357" s="5"/>
      <c r="CJ1357" s="5"/>
      <c r="CK1357" s="8"/>
      <c r="CL1357" s="5"/>
      <c r="CM1357" s="5"/>
      <c r="CN1357" s="8"/>
      <c r="CO1357" s="5"/>
      <c r="CP1357" s="5"/>
      <c r="CQ1357" s="5"/>
      <c r="CR1357" s="8"/>
      <c r="CS1357" s="8"/>
      <c r="CT1357" s="8"/>
      <c r="CU1357" s="8"/>
      <c r="CV1357" s="8"/>
      <c r="CW1357" s="8"/>
      <c r="CX1357" s="8"/>
      <c r="CY1357" s="8"/>
      <c r="CZ1357" s="8"/>
      <c r="DA1357" s="8"/>
      <c r="DB1357" s="8"/>
      <c r="DC1357" s="8"/>
      <c r="DD1357" s="8"/>
      <c r="DE1357" s="8"/>
      <c r="DF1357" s="8"/>
      <c r="DG1357" s="8"/>
      <c r="DH1357" s="8"/>
      <c r="DI1357" s="8"/>
      <c r="DJ1357" s="8"/>
      <c r="DK1357" s="8"/>
      <c r="DL1357" s="8"/>
      <c r="DM1357" s="8"/>
      <c r="DN1357" s="8"/>
      <c r="DO1357" s="8"/>
      <c r="DP1357" s="8"/>
      <c r="DQ1357" s="8"/>
      <c r="DR1357" s="8"/>
      <c r="DS1357" s="8"/>
      <c r="DT1357" s="8"/>
      <c r="DU1357" s="8"/>
      <c r="DV1357" s="8"/>
      <c r="DW1357" s="8"/>
      <c r="DX1357" s="8"/>
      <c r="DY1357" s="8"/>
      <c r="DZ1357" s="8"/>
      <c r="EA1357" s="8"/>
      <c r="EB1357" s="8"/>
      <c r="EC1357" s="8"/>
      <c r="ED1357" s="8"/>
      <c r="EE1357" s="8"/>
      <c r="EF1357" s="8"/>
      <c r="EG1357" s="8"/>
      <c r="EH1357" s="8"/>
      <c r="EI1357" s="8"/>
      <c r="EJ1357" s="8"/>
      <c r="EK1357" s="8"/>
      <c r="EL1357" s="8"/>
      <c r="EM1357" s="8"/>
      <c r="EN1357" s="8"/>
      <c r="EO1357" s="8"/>
      <c r="EP1357" s="8"/>
      <c r="EQ1357" s="8"/>
      <c r="ER1357" s="8"/>
      <c r="ES1357" s="8"/>
      <c r="ET1357" s="8"/>
      <c r="EU1357" s="8"/>
      <c r="EV1357" s="8"/>
      <c r="EW1357" s="8"/>
      <c r="EX1357" s="8"/>
      <c r="EY1357" s="8"/>
      <c r="EZ1357" s="8"/>
      <c r="FA1357" s="8"/>
      <c r="FB1357" s="8"/>
      <c r="FC1357" s="8"/>
      <c r="FD1357" s="8"/>
      <c r="FE1357" s="8"/>
      <c r="FF1357" s="8"/>
      <c r="FG1357" s="8"/>
      <c r="FH1357" s="8"/>
      <c r="FI1357" s="8"/>
      <c r="FJ1357" s="8"/>
    </row>
    <row r="1358" spans="1:166" x14ac:dyDescent="0.25">
      <c r="A1358" t="s">
        <v>153</v>
      </c>
      <c r="C1358" s="6">
        <v>40590</v>
      </c>
      <c r="D1358" s="5"/>
      <c r="E1358" s="6"/>
      <c r="G1358">
        <v>40</v>
      </c>
      <c r="H1358" t="s">
        <v>117</v>
      </c>
      <c r="I1358" s="7">
        <v>8</v>
      </c>
      <c r="J1358">
        <v>750</v>
      </c>
      <c r="K1358" s="5">
        <f t="shared" si="21"/>
        <v>166.66666666666666</v>
      </c>
      <c r="L1358" s="5"/>
      <c r="M1358" s="8"/>
      <c r="N1358" s="8"/>
      <c r="O1358" s="8"/>
      <c r="P1358" s="8"/>
      <c r="Q1358" s="5"/>
      <c r="R1358" s="5"/>
      <c r="S1358" s="5"/>
      <c r="T1358" s="5"/>
      <c r="U1358" s="5"/>
      <c r="V1358" s="5"/>
      <c r="W1358" s="5"/>
      <c r="X1358" s="8"/>
      <c r="Y1358" s="8"/>
      <c r="Z1358" s="8"/>
      <c r="AA1358" s="8"/>
      <c r="AB1358" s="8"/>
      <c r="AC1358" s="5">
        <v>67.148292396776483</v>
      </c>
      <c r="AD1358" s="8"/>
      <c r="AE1358" s="8"/>
      <c r="AF1358" s="8"/>
      <c r="AG1358" s="8"/>
      <c r="AH1358" s="8"/>
      <c r="AI1358" s="8"/>
      <c r="AJ1358" s="5">
        <v>71.845204119324066</v>
      </c>
      <c r="AK1358" s="8">
        <v>0.94238697388069304</v>
      </c>
      <c r="AL1358" s="8"/>
      <c r="AM1358" s="8"/>
      <c r="AN1358" s="8"/>
      <c r="AO1358" s="8"/>
      <c r="AP1358" s="8"/>
      <c r="AQ1358" s="9">
        <f>AK1358/AJ1358</f>
        <v>1.3116908573542783E-2</v>
      </c>
      <c r="AR1358" s="8"/>
      <c r="AS1358" s="8"/>
      <c r="AT1358" s="8"/>
      <c r="AU1358" s="5">
        <v>5.8980027502812717</v>
      </c>
      <c r="AV1358" s="5"/>
      <c r="AW1358" s="5"/>
      <c r="AX1358" s="5"/>
      <c r="AY1358" s="5">
        <v>0</v>
      </c>
      <c r="AZ1358" s="5"/>
      <c r="BA1358" s="5"/>
      <c r="BB1358" s="5"/>
      <c r="BC1358" s="5"/>
      <c r="BD1358" s="5"/>
      <c r="BE1358" s="5"/>
      <c r="BF1358" s="5">
        <v>0</v>
      </c>
      <c r="BG1358" s="5">
        <v>0</v>
      </c>
      <c r="BH1358" s="5"/>
      <c r="BI1358" s="8"/>
      <c r="BJ1358" s="5"/>
      <c r="BK1358" s="5">
        <f>AC1358+AJ1358+BH1358</f>
        <v>138.99349651610055</v>
      </c>
      <c r="BL1358" s="5"/>
      <c r="BM1358" s="8">
        <f>BH1358/BK1358</f>
        <v>0</v>
      </c>
      <c r="BN1358" s="8"/>
      <c r="BO1358" s="7"/>
      <c r="BP1358" s="5"/>
      <c r="BQ1358" s="5"/>
      <c r="BR1358" s="5"/>
      <c r="BS1358" s="5"/>
      <c r="BT1358" s="7"/>
      <c r="BU1358" s="7"/>
      <c r="BV1358" s="7"/>
      <c r="BW1358" s="7"/>
      <c r="BX1358" s="8">
        <f>AC1358/BK1358</f>
        <v>0.48310384356003483</v>
      </c>
      <c r="BY1358" s="8">
        <f>AJ1358/BK1358</f>
        <v>0.51689615643996523</v>
      </c>
      <c r="BZ1358" s="8">
        <f>BH1358/BK1358</f>
        <v>0</v>
      </c>
      <c r="CA1358" s="5">
        <v>118.39674589230393</v>
      </c>
      <c r="CB1358" s="5">
        <v>118.39674589230393</v>
      </c>
      <c r="CC1358" s="5">
        <v>0</v>
      </c>
      <c r="CD1358" s="5">
        <v>0</v>
      </c>
      <c r="CE1358" s="5"/>
      <c r="CF1358" s="5"/>
      <c r="CG1358" s="5"/>
      <c r="CH1358" s="5"/>
      <c r="CI1358" s="5">
        <v>0</v>
      </c>
      <c r="CJ1358" s="5"/>
      <c r="CK1358" s="8"/>
      <c r="CL1358" s="5"/>
      <c r="CM1358" s="5"/>
      <c r="CN1358" s="8"/>
      <c r="CO1358" s="5"/>
      <c r="CP1358" s="5"/>
      <c r="CQ1358" s="5"/>
      <c r="CR1358" s="8"/>
      <c r="CS1358" s="8"/>
      <c r="CT1358" s="8"/>
      <c r="CU1358" s="8"/>
      <c r="CV1358" s="8"/>
      <c r="CW1358" s="8"/>
      <c r="CX1358" s="8"/>
      <c r="CY1358" s="8"/>
      <c r="CZ1358" s="8"/>
      <c r="DA1358" s="8"/>
      <c r="DB1358" s="8"/>
      <c r="DC1358" s="8"/>
      <c r="DD1358" s="8"/>
      <c r="DE1358" s="8"/>
      <c r="DF1358" s="8"/>
      <c r="DG1358" s="8"/>
      <c r="DH1358" s="8"/>
      <c r="DI1358" s="8"/>
      <c r="DJ1358" s="8"/>
      <c r="DK1358" s="8"/>
      <c r="DL1358" s="8"/>
      <c r="DM1358" s="8"/>
      <c r="DN1358" s="8"/>
      <c r="DO1358" s="8"/>
      <c r="DP1358" s="8"/>
      <c r="DQ1358" s="8"/>
      <c r="DR1358" s="8"/>
      <c r="DS1358" s="8"/>
      <c r="DT1358" s="8"/>
      <c r="DU1358" s="8"/>
      <c r="DV1358" s="8"/>
      <c r="DW1358" s="8"/>
      <c r="DX1358" s="8"/>
      <c r="DY1358" s="8"/>
      <c r="DZ1358" s="8"/>
      <c r="EA1358" s="8"/>
      <c r="EB1358" s="8"/>
      <c r="EC1358" s="8"/>
      <c r="ED1358" s="8"/>
      <c r="EE1358" s="8"/>
      <c r="EF1358" s="8"/>
      <c r="EG1358" s="8"/>
      <c r="EH1358" s="8"/>
      <c r="EI1358" s="8"/>
      <c r="EJ1358" s="8"/>
      <c r="EK1358" s="8"/>
      <c r="EL1358" s="8"/>
      <c r="EM1358" s="8"/>
      <c r="EN1358" s="8"/>
      <c r="EO1358" s="8"/>
      <c r="EP1358" s="8"/>
      <c r="EQ1358" s="8"/>
      <c r="ER1358" s="8"/>
      <c r="ES1358" s="8"/>
      <c r="ET1358" s="8"/>
      <c r="EU1358" s="8"/>
      <c r="EV1358" s="8"/>
      <c r="EW1358" s="8"/>
      <c r="EX1358" s="8"/>
      <c r="EY1358" s="8"/>
      <c r="EZ1358" s="8"/>
      <c r="FA1358" s="8"/>
      <c r="FB1358" s="8"/>
      <c r="FC1358" s="8"/>
      <c r="FD1358" s="8"/>
      <c r="FE1358" s="8"/>
      <c r="FF1358" s="8"/>
      <c r="FG1358" s="8"/>
      <c r="FH1358" s="8"/>
      <c r="FI1358" s="8"/>
      <c r="FJ1358" s="8"/>
    </row>
    <row r="1359" spans="1:166" x14ac:dyDescent="0.25">
      <c r="A1359" t="s">
        <v>153</v>
      </c>
      <c r="C1359" s="6">
        <v>40604</v>
      </c>
      <c r="D1359" s="5">
        <v>5</v>
      </c>
      <c r="E1359" t="s">
        <v>206</v>
      </c>
      <c r="F1359" t="s">
        <v>13</v>
      </c>
      <c r="G1359">
        <v>54</v>
      </c>
      <c r="H1359" t="s">
        <v>117</v>
      </c>
      <c r="I1359" s="7">
        <v>8</v>
      </c>
      <c r="J1359">
        <v>750</v>
      </c>
      <c r="K1359" s="5">
        <f t="shared" si="21"/>
        <v>166.66666666666666</v>
      </c>
      <c r="L1359" s="5"/>
      <c r="M1359" s="8"/>
      <c r="N1359" s="8"/>
      <c r="O1359" s="8"/>
      <c r="P1359" s="8"/>
      <c r="Q1359" s="5"/>
      <c r="R1359" s="5"/>
      <c r="S1359" s="5">
        <v>54</v>
      </c>
      <c r="T1359" s="5"/>
      <c r="U1359" s="5"/>
      <c r="V1359" s="5"/>
      <c r="W1359" s="5"/>
      <c r="X1359" s="8"/>
      <c r="Y1359" s="8"/>
      <c r="Z1359" s="8"/>
      <c r="AA1359" s="8"/>
      <c r="AB1359" s="8"/>
      <c r="AC1359" s="5">
        <v>188.69341185867762</v>
      </c>
      <c r="AD1359" s="8"/>
      <c r="AE1359" s="8"/>
      <c r="AF1359" s="8"/>
      <c r="AG1359" s="8"/>
      <c r="AH1359" s="8"/>
      <c r="AI1359" s="8"/>
      <c r="AJ1359" s="5">
        <v>139.28090719926735</v>
      </c>
      <c r="AK1359" s="8">
        <v>2.495510624197915</v>
      </c>
      <c r="AL1359" s="8"/>
      <c r="AM1359" s="8"/>
      <c r="AN1359" s="8"/>
      <c r="AO1359" s="8"/>
      <c r="AP1359" s="8"/>
      <c r="AQ1359" s="9">
        <f>AK1359/AJ1359</f>
        <v>1.7917104895271978E-2</v>
      </c>
      <c r="AR1359" s="8"/>
      <c r="AS1359" s="8"/>
      <c r="AT1359" s="8"/>
      <c r="AU1359" s="5">
        <v>29.594714549809332</v>
      </c>
      <c r="AV1359" s="5"/>
      <c r="AW1359" s="5"/>
      <c r="AX1359" s="5"/>
      <c r="AY1359" s="5">
        <v>0.78702990513375659</v>
      </c>
      <c r="AZ1359" s="5"/>
      <c r="BA1359" s="5"/>
      <c r="BB1359" s="5"/>
      <c r="BC1359" s="5"/>
      <c r="BD1359" s="5"/>
      <c r="BE1359" s="5"/>
      <c r="BF1359" s="5">
        <v>0</v>
      </c>
      <c r="BG1359" s="5">
        <v>0</v>
      </c>
      <c r="BH1359" s="5"/>
      <c r="BI1359" s="8"/>
      <c r="BJ1359" s="5"/>
      <c r="BK1359" s="5">
        <f>AC1359+AJ1359+BH1359</f>
        <v>327.97431905794497</v>
      </c>
      <c r="BL1359" s="5"/>
      <c r="BM1359" s="8">
        <f>BH1359/BK1359</f>
        <v>0</v>
      </c>
      <c r="BN1359" s="8"/>
      <c r="BO1359" s="7"/>
      <c r="BP1359" s="5"/>
      <c r="BQ1359" s="5"/>
      <c r="BR1359" s="5"/>
      <c r="BS1359" s="5"/>
      <c r="BT1359" s="7"/>
      <c r="BU1359" s="7"/>
      <c r="BV1359" s="7"/>
      <c r="BW1359" s="7"/>
      <c r="BX1359" s="8">
        <f>AC1359/BK1359</f>
        <v>0.57532983802106819</v>
      </c>
      <c r="BY1359" s="8">
        <f>AJ1359/BK1359</f>
        <v>0.42467016197893181</v>
      </c>
      <c r="BZ1359" s="8">
        <f>BH1359/BK1359</f>
        <v>0</v>
      </c>
      <c r="CA1359" s="5">
        <v>315.31926639574976</v>
      </c>
      <c r="CB1359" s="5">
        <v>312.90158230472821</v>
      </c>
      <c r="CC1359" s="5">
        <v>2.4176840910215511</v>
      </c>
      <c r="CD1359" s="5">
        <v>0</v>
      </c>
      <c r="CE1359" s="5"/>
      <c r="CF1359" s="5"/>
      <c r="CG1359" s="5"/>
      <c r="CH1359" s="5"/>
      <c r="CI1359" s="5">
        <v>0</v>
      </c>
      <c r="CJ1359" s="5"/>
      <c r="CK1359" s="8"/>
      <c r="CL1359" s="5"/>
      <c r="CM1359" s="5"/>
      <c r="CN1359" s="8"/>
      <c r="CO1359" s="5"/>
      <c r="CP1359" s="5"/>
      <c r="CQ1359" s="5"/>
      <c r="CR1359" s="8"/>
      <c r="CS1359" s="8"/>
      <c r="CT1359" s="8"/>
      <c r="CU1359" s="8"/>
      <c r="CV1359" s="8"/>
      <c r="CW1359" s="8"/>
      <c r="CX1359" s="8"/>
      <c r="CY1359" s="8"/>
      <c r="CZ1359" s="8"/>
      <c r="DA1359" s="8"/>
      <c r="DB1359" s="8"/>
      <c r="DC1359" s="8"/>
      <c r="DD1359" s="8"/>
      <c r="DE1359" s="8"/>
      <c r="DF1359" s="8"/>
      <c r="DG1359" s="8"/>
      <c r="DH1359" s="8"/>
      <c r="DI1359" s="8"/>
      <c r="DJ1359" s="8"/>
      <c r="DK1359" s="8"/>
      <c r="DL1359" s="8"/>
      <c r="DM1359" s="8"/>
      <c r="DN1359" s="8"/>
      <c r="DO1359" s="8"/>
      <c r="DP1359" s="8"/>
      <c r="DQ1359" s="8"/>
      <c r="DR1359" s="8"/>
      <c r="DS1359" s="8"/>
      <c r="DT1359" s="8"/>
      <c r="DU1359" s="8"/>
      <c r="DV1359" s="8"/>
      <c r="DW1359" s="8"/>
      <c r="DX1359" s="8"/>
      <c r="DY1359" s="8"/>
      <c r="DZ1359" s="8"/>
      <c r="EA1359" s="8"/>
      <c r="EB1359" s="8"/>
      <c r="EC1359" s="8"/>
      <c r="ED1359" s="8"/>
      <c r="EE1359" s="8"/>
      <c r="EF1359" s="8"/>
      <c r="EG1359" s="8"/>
      <c r="EH1359" s="8"/>
      <c r="EI1359" s="8"/>
      <c r="EJ1359" s="8"/>
      <c r="EK1359" s="8"/>
      <c r="EL1359" s="8"/>
      <c r="EM1359" s="8"/>
      <c r="EN1359" s="8"/>
      <c r="EO1359" s="8"/>
      <c r="EP1359" s="8"/>
      <c r="EQ1359" s="8"/>
      <c r="ER1359" s="8"/>
      <c r="ES1359" s="8"/>
      <c r="ET1359" s="8"/>
      <c r="EU1359" s="8"/>
      <c r="EV1359" s="8"/>
      <c r="EW1359" s="8"/>
      <c r="EX1359" s="8"/>
      <c r="EY1359" s="8"/>
      <c r="EZ1359" s="8"/>
      <c r="FA1359" s="8"/>
      <c r="FB1359" s="8"/>
      <c r="FC1359" s="8"/>
      <c r="FD1359" s="8"/>
      <c r="FE1359" s="8"/>
      <c r="FF1359" s="8"/>
      <c r="FG1359" s="8"/>
      <c r="FH1359" s="8"/>
      <c r="FI1359" s="8"/>
      <c r="FJ1359" s="8"/>
    </row>
    <row r="1360" spans="1:166" x14ac:dyDescent="0.25">
      <c r="A1360" t="s">
        <v>153</v>
      </c>
      <c r="C1360" s="6">
        <v>40610</v>
      </c>
      <c r="D1360" s="5"/>
      <c r="E1360" s="6"/>
      <c r="G1360">
        <v>60</v>
      </c>
      <c r="H1360" t="s">
        <v>117</v>
      </c>
      <c r="I1360" s="7">
        <v>8</v>
      </c>
      <c r="J1360">
        <v>750</v>
      </c>
      <c r="K1360" s="5">
        <f t="shared" si="21"/>
        <v>166.66666666666666</v>
      </c>
      <c r="L1360" s="5"/>
      <c r="M1360" s="8"/>
      <c r="N1360" s="7">
        <v>18.45</v>
      </c>
      <c r="O1360" s="7"/>
      <c r="P1360" s="7"/>
      <c r="Q1360" s="5"/>
      <c r="R1360" s="5"/>
      <c r="S1360" s="5"/>
      <c r="T1360" s="5"/>
      <c r="U1360" s="5"/>
      <c r="V1360" s="5"/>
      <c r="W1360" s="5"/>
      <c r="X1360" s="8"/>
      <c r="Y1360" s="8"/>
      <c r="Z1360" s="8"/>
      <c r="AA1360" s="8"/>
      <c r="AB1360" s="8"/>
      <c r="AD1360" s="8"/>
      <c r="AE1360" s="8"/>
      <c r="AF1360" s="8"/>
      <c r="AG1360" s="8"/>
      <c r="AH1360" s="8"/>
      <c r="AI1360" s="8"/>
      <c r="AJ1360" s="5"/>
      <c r="AK1360" s="8"/>
      <c r="AL1360" s="8"/>
      <c r="AM1360" s="8"/>
      <c r="AN1360" s="8"/>
      <c r="AO1360" s="8"/>
      <c r="AP1360" s="8"/>
      <c r="AQ1360" s="9"/>
      <c r="AR1360" s="8"/>
      <c r="AS1360" s="8"/>
      <c r="AT1360" s="8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8"/>
      <c r="BJ1360" s="5"/>
      <c r="BK1360" s="5"/>
      <c r="BL1360" s="5"/>
      <c r="BM1360" s="8"/>
      <c r="BN1360" s="8"/>
      <c r="BO1360" s="7"/>
      <c r="BP1360" s="5"/>
      <c r="BQ1360" s="5"/>
      <c r="BR1360" s="5"/>
      <c r="BS1360" s="5"/>
      <c r="BT1360" s="7"/>
      <c r="BU1360" s="7"/>
      <c r="BV1360" s="7"/>
      <c r="BW1360" s="7"/>
      <c r="BX1360" s="7"/>
      <c r="BY1360" s="7"/>
      <c r="BZ1360" s="7"/>
      <c r="CA1360" s="5"/>
      <c r="CB1360" s="5"/>
      <c r="CC1360" s="5"/>
      <c r="CD1360" s="5"/>
      <c r="CE1360" s="5"/>
      <c r="CF1360" s="5"/>
      <c r="CG1360" s="5"/>
      <c r="CH1360" s="5"/>
      <c r="CI1360" s="5"/>
      <c r="CJ1360" s="5"/>
      <c r="CK1360" s="8"/>
      <c r="CL1360" s="5"/>
      <c r="CM1360" s="5"/>
      <c r="CN1360" s="8"/>
      <c r="CO1360" s="5"/>
      <c r="CP1360" s="5"/>
      <c r="CQ1360" s="5"/>
      <c r="CR1360" s="8"/>
      <c r="CS1360" s="8"/>
      <c r="CT1360" s="8"/>
      <c r="CU1360" s="8"/>
      <c r="CV1360" s="8"/>
      <c r="CW1360" s="8"/>
      <c r="CX1360" s="8"/>
      <c r="CY1360" s="8"/>
      <c r="CZ1360" s="8"/>
      <c r="DA1360" s="8"/>
      <c r="DB1360" s="8"/>
      <c r="DC1360" s="8"/>
      <c r="DD1360" s="8"/>
      <c r="DE1360" s="8"/>
      <c r="DF1360" s="8"/>
      <c r="DG1360" s="8"/>
      <c r="DH1360" s="8"/>
      <c r="DI1360" s="8"/>
      <c r="DJ1360" s="8"/>
      <c r="DK1360" s="8"/>
      <c r="DL1360" s="8"/>
      <c r="DM1360" s="8"/>
      <c r="DN1360" s="8"/>
      <c r="DO1360" s="8"/>
      <c r="DP1360" s="8"/>
      <c r="DQ1360" s="8"/>
      <c r="DR1360" s="8"/>
      <c r="DS1360" s="8"/>
      <c r="DT1360" s="8"/>
      <c r="DU1360" s="8"/>
      <c r="DV1360" s="8"/>
      <c r="DW1360" s="8"/>
      <c r="DX1360" s="8"/>
      <c r="DY1360" s="8"/>
      <c r="DZ1360" s="8"/>
      <c r="EA1360" s="8"/>
      <c r="EB1360" s="8"/>
      <c r="EC1360" s="8"/>
      <c r="ED1360" s="8"/>
      <c r="EE1360" s="8"/>
      <c r="EF1360" s="8"/>
      <c r="EG1360" s="8"/>
      <c r="EH1360" s="8"/>
      <c r="EI1360" s="8"/>
      <c r="EJ1360" s="8"/>
      <c r="EK1360" s="8"/>
      <c r="EL1360" s="8"/>
      <c r="EM1360" s="8"/>
      <c r="EN1360" s="8"/>
      <c r="EO1360" s="8"/>
      <c r="EP1360" s="8"/>
      <c r="EQ1360" s="8"/>
      <c r="ER1360" s="8"/>
      <c r="ES1360" s="8"/>
      <c r="ET1360" s="8"/>
      <c r="EU1360" s="8"/>
      <c r="EV1360" s="8"/>
      <c r="EW1360" s="8"/>
      <c r="EX1360" s="8"/>
      <c r="EY1360" s="8"/>
      <c r="EZ1360" s="8"/>
      <c r="FA1360" s="8"/>
      <c r="FB1360" s="8"/>
      <c r="FC1360" s="8"/>
      <c r="FD1360" s="8"/>
      <c r="FE1360" s="8"/>
      <c r="FF1360" s="8"/>
      <c r="FG1360" s="8"/>
      <c r="FH1360" s="8"/>
      <c r="FI1360" s="8"/>
      <c r="FJ1360" s="8"/>
    </row>
    <row r="1361" spans="1:166" x14ac:dyDescent="0.25">
      <c r="A1361" t="s">
        <v>153</v>
      </c>
      <c r="C1361" s="6">
        <v>40617</v>
      </c>
      <c r="D1361" s="5"/>
      <c r="E1361" s="6"/>
      <c r="G1361">
        <v>67</v>
      </c>
      <c r="H1361" t="s">
        <v>117</v>
      </c>
      <c r="I1361" s="7">
        <v>8</v>
      </c>
      <c r="J1361">
        <v>750</v>
      </c>
      <c r="K1361" s="5">
        <f t="shared" si="21"/>
        <v>166.66666666666666</v>
      </c>
      <c r="L1361" s="5"/>
      <c r="M1361" s="8"/>
      <c r="N1361" s="8"/>
      <c r="O1361" s="8"/>
      <c r="P1361" s="8"/>
      <c r="Q1361" s="5"/>
      <c r="R1361" s="5"/>
      <c r="S1361" s="5"/>
      <c r="T1361" s="5"/>
      <c r="U1361" s="5"/>
      <c r="V1361" s="5"/>
      <c r="W1361" s="5"/>
      <c r="X1361" s="8"/>
      <c r="Y1361" s="8"/>
      <c r="Z1361" s="8"/>
      <c r="AA1361" s="8"/>
      <c r="AB1361" s="8"/>
      <c r="AC1361" s="5">
        <v>401.36750447300318</v>
      </c>
      <c r="AD1361" s="8"/>
      <c r="AE1361" s="8"/>
      <c r="AF1361" s="8"/>
      <c r="AG1361" s="8"/>
      <c r="AH1361" s="8"/>
      <c r="AI1361" s="8"/>
      <c r="AJ1361" s="5">
        <v>269.78443855564535</v>
      </c>
      <c r="AK1361" s="8">
        <v>2.5999601934764049</v>
      </c>
      <c r="AL1361" s="8"/>
      <c r="AM1361" s="8"/>
      <c r="AN1361" s="8"/>
      <c r="AO1361" s="8"/>
      <c r="AP1361" s="8"/>
      <c r="AQ1361" s="9">
        <f>AK1361/AJ1361</f>
        <v>9.6371762856149353E-3</v>
      </c>
      <c r="AR1361" s="8"/>
      <c r="AS1361" s="8"/>
      <c r="AT1361" s="8"/>
      <c r="AU1361" s="5">
        <v>57.509511434158654</v>
      </c>
      <c r="AV1361" s="5"/>
      <c r="AW1361" s="5"/>
      <c r="AX1361" s="5"/>
      <c r="AY1361" s="5">
        <v>100.86903449138151</v>
      </c>
      <c r="AZ1361" s="5"/>
      <c r="BA1361" s="5"/>
      <c r="BB1361" s="5"/>
      <c r="BC1361" s="5"/>
      <c r="BD1361" s="5"/>
      <c r="BE1361" s="5"/>
      <c r="BF1361" s="5">
        <v>0</v>
      </c>
      <c r="BG1361" s="5">
        <v>0</v>
      </c>
      <c r="BH1361" s="5"/>
      <c r="BI1361" s="8"/>
      <c r="BJ1361" s="5"/>
      <c r="BK1361" s="5">
        <f>AC1361+AJ1361+BH1361</f>
        <v>671.15194302864847</v>
      </c>
      <c r="BL1361" s="5"/>
      <c r="BM1361" s="8">
        <f>BH1361/BK1361</f>
        <v>0</v>
      </c>
      <c r="BN1361" s="8"/>
      <c r="BO1361" s="7"/>
      <c r="BP1361" s="5"/>
      <c r="BQ1361" s="5"/>
      <c r="BR1361" s="5"/>
      <c r="BS1361" s="5"/>
      <c r="BT1361" s="7"/>
      <c r="BU1361" s="7"/>
      <c r="BV1361" s="7"/>
      <c r="BW1361" s="7"/>
      <c r="BX1361" s="8">
        <f>AC1361/BK1361</f>
        <v>0.59802777693198239</v>
      </c>
      <c r="BY1361" s="8">
        <f>AJ1361/BK1361</f>
        <v>0.40197222306801766</v>
      </c>
      <c r="BZ1361" s="8">
        <f>BH1361/BK1361</f>
        <v>0</v>
      </c>
      <c r="CA1361" s="5">
        <v>369.48085178771237</v>
      </c>
      <c r="CB1361" s="5">
        <v>252.37688100268696</v>
      </c>
      <c r="CC1361" s="5">
        <v>117.10397078502544</v>
      </c>
      <c r="CD1361" s="5">
        <v>0</v>
      </c>
      <c r="CE1361" s="5"/>
      <c r="CF1361" s="5"/>
      <c r="CG1361" s="5"/>
      <c r="CH1361" s="5"/>
      <c r="CI1361" s="5">
        <v>0</v>
      </c>
      <c r="CJ1361" s="5"/>
      <c r="CK1361" s="8"/>
      <c r="CL1361" s="5"/>
      <c r="CM1361" s="5"/>
      <c r="CN1361" s="8"/>
      <c r="CO1361" s="5"/>
      <c r="CP1361" s="5"/>
      <c r="CQ1361" s="5"/>
      <c r="CR1361" s="8"/>
      <c r="CS1361" s="8"/>
      <c r="CT1361" s="8"/>
      <c r="CU1361" s="8"/>
      <c r="CV1361" s="8"/>
      <c r="CW1361" s="8"/>
      <c r="CX1361" s="8"/>
      <c r="CY1361" s="8"/>
      <c r="CZ1361" s="8"/>
      <c r="DA1361" s="8"/>
      <c r="DB1361" s="8"/>
      <c r="DC1361" s="8"/>
      <c r="DD1361" s="8"/>
      <c r="DE1361" s="8"/>
      <c r="DF1361" s="8"/>
      <c r="DG1361" s="8"/>
      <c r="DH1361" s="8"/>
      <c r="DI1361" s="8"/>
      <c r="DJ1361" s="8"/>
      <c r="DK1361" s="8"/>
      <c r="DL1361" s="8"/>
      <c r="DM1361" s="8"/>
      <c r="DN1361" s="8"/>
      <c r="DO1361" s="8"/>
      <c r="DP1361" s="8"/>
      <c r="DQ1361" s="8"/>
      <c r="DR1361" s="8"/>
      <c r="DS1361" s="8"/>
      <c r="DT1361" s="8"/>
      <c r="DU1361" s="8"/>
      <c r="DV1361" s="8"/>
      <c r="DW1361" s="8"/>
      <c r="DX1361" s="8"/>
      <c r="DY1361" s="8"/>
      <c r="DZ1361" s="8"/>
      <c r="EA1361" s="8"/>
      <c r="EB1361" s="8"/>
      <c r="EC1361" s="8"/>
      <c r="ED1361" s="8"/>
      <c r="EE1361" s="8"/>
      <c r="EF1361" s="8"/>
      <c r="EG1361" s="8"/>
      <c r="EH1361" s="8"/>
      <c r="EI1361" s="8"/>
      <c r="EJ1361" s="8"/>
      <c r="EK1361" s="8"/>
      <c r="EL1361" s="8"/>
      <c r="EM1361" s="8"/>
      <c r="EN1361" s="8"/>
      <c r="EO1361" s="8"/>
      <c r="EP1361" s="8"/>
      <c r="EQ1361" s="8"/>
      <c r="ER1361" s="8"/>
      <c r="ES1361" s="8"/>
      <c r="ET1361" s="8"/>
      <c r="EU1361" s="8"/>
      <c r="EV1361" s="8"/>
      <c r="EW1361" s="8"/>
      <c r="EX1361" s="8"/>
      <c r="EY1361" s="8"/>
      <c r="EZ1361" s="8"/>
      <c r="FA1361" s="8"/>
      <c r="FB1361" s="8"/>
      <c r="FC1361" s="8"/>
      <c r="FD1361" s="8"/>
      <c r="FE1361" s="8"/>
      <c r="FF1361" s="8"/>
      <c r="FG1361" s="8"/>
      <c r="FH1361" s="8"/>
      <c r="FI1361" s="8"/>
      <c r="FJ1361" s="8"/>
    </row>
    <row r="1362" spans="1:166" x14ac:dyDescent="0.25">
      <c r="A1362" t="s">
        <v>153</v>
      </c>
      <c r="C1362" s="6">
        <v>40623</v>
      </c>
      <c r="D1362" s="5"/>
      <c r="E1362" s="6"/>
      <c r="G1362">
        <v>73</v>
      </c>
      <c r="H1362" t="s">
        <v>117</v>
      </c>
      <c r="I1362" s="7">
        <v>8</v>
      </c>
      <c r="J1362">
        <v>750</v>
      </c>
      <c r="K1362" s="5">
        <f t="shared" si="21"/>
        <v>166.66666666666666</v>
      </c>
      <c r="L1362" s="5"/>
      <c r="M1362" s="8"/>
      <c r="N1362" s="7">
        <v>21.65</v>
      </c>
      <c r="O1362" s="7"/>
      <c r="P1362" s="7"/>
      <c r="Q1362" s="5"/>
      <c r="R1362" s="5"/>
      <c r="S1362" s="5"/>
      <c r="T1362" s="5"/>
      <c r="U1362" s="5"/>
      <c r="V1362" s="5"/>
      <c r="W1362" s="5"/>
      <c r="X1362" s="8"/>
      <c r="Y1362" s="8"/>
      <c r="Z1362" s="8"/>
      <c r="AA1362" s="8"/>
      <c r="AB1362" s="8"/>
      <c r="AD1362" s="8"/>
      <c r="AE1362" s="8"/>
      <c r="AF1362" s="8"/>
      <c r="AG1362" s="8"/>
      <c r="AH1362" s="8"/>
      <c r="AI1362" s="8"/>
      <c r="AJ1362" s="5"/>
      <c r="AK1362" s="8"/>
      <c r="AL1362" s="8"/>
      <c r="AM1362" s="8"/>
      <c r="AN1362" s="8"/>
      <c r="AO1362" s="8"/>
      <c r="AP1362" s="8"/>
      <c r="AQ1362" s="9"/>
      <c r="AR1362" s="8"/>
      <c r="AS1362" s="8"/>
      <c r="AT1362" s="8"/>
      <c r="AU1362" s="5"/>
      <c r="AV1362" s="5"/>
      <c r="AW1362" s="5"/>
      <c r="AX1362" s="5"/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8"/>
      <c r="BJ1362" s="5"/>
      <c r="BK1362" s="5"/>
      <c r="BL1362" s="5"/>
      <c r="BM1362" s="8"/>
      <c r="BN1362" s="8"/>
      <c r="BO1362" s="7"/>
      <c r="BP1362" s="5"/>
      <c r="BQ1362" s="5"/>
      <c r="BR1362" s="5"/>
      <c r="BS1362" s="5"/>
      <c r="BT1362" s="7"/>
      <c r="BU1362" s="7"/>
      <c r="BV1362" s="7"/>
      <c r="BW1362" s="7"/>
      <c r="BX1362" s="7"/>
      <c r="BY1362" s="7"/>
      <c r="BZ1362" s="7"/>
      <c r="CA1362" s="5"/>
      <c r="CB1362" s="5"/>
      <c r="CC1362" s="5"/>
      <c r="CD1362" s="5"/>
      <c r="CE1362" s="5"/>
      <c r="CF1362" s="5"/>
      <c r="CG1362" s="5"/>
      <c r="CH1362" s="5"/>
      <c r="CI1362" s="5"/>
      <c r="CJ1362" s="5"/>
      <c r="CK1362" s="8"/>
      <c r="CL1362" s="5"/>
      <c r="CM1362" s="5"/>
      <c r="CN1362" s="8"/>
      <c r="CO1362" s="5"/>
      <c r="CP1362" s="5"/>
      <c r="CQ1362" s="5"/>
      <c r="CR1362" s="8"/>
      <c r="CS1362" s="8"/>
      <c r="CT1362" s="8"/>
      <c r="CU1362" s="8"/>
      <c r="CV1362" s="8"/>
      <c r="CW1362" s="8"/>
      <c r="CX1362" s="8"/>
      <c r="CY1362" s="8"/>
      <c r="CZ1362" s="8"/>
      <c r="DA1362" s="8"/>
      <c r="DB1362" s="8"/>
      <c r="DC1362" s="8"/>
      <c r="DD1362" s="8"/>
      <c r="DE1362" s="8"/>
      <c r="DF1362" s="8"/>
      <c r="DG1362" s="8"/>
      <c r="DH1362" s="8"/>
      <c r="DI1362" s="8"/>
      <c r="DJ1362" s="8"/>
      <c r="DK1362" s="8"/>
      <c r="DL1362" s="8"/>
      <c r="DM1362" s="8"/>
      <c r="DN1362" s="8"/>
      <c r="DO1362" s="8"/>
      <c r="DP1362" s="8"/>
      <c r="DQ1362" s="8"/>
      <c r="DR1362" s="8"/>
      <c r="DS1362" s="8"/>
      <c r="DT1362" s="8"/>
      <c r="DU1362" s="8"/>
      <c r="DV1362" s="8"/>
      <c r="DW1362" s="8"/>
      <c r="DX1362" s="8"/>
      <c r="DY1362" s="8"/>
      <c r="DZ1362" s="8"/>
      <c r="EA1362" s="8"/>
      <c r="EB1362" s="8"/>
      <c r="EC1362" s="8"/>
      <c r="ED1362" s="8"/>
      <c r="EE1362" s="8"/>
      <c r="EF1362" s="8"/>
      <c r="EG1362" s="8"/>
      <c r="EH1362" s="8"/>
      <c r="EI1362" s="8"/>
      <c r="EJ1362" s="8"/>
      <c r="EK1362" s="8"/>
      <c r="EL1362" s="8"/>
      <c r="EM1362" s="8"/>
      <c r="EN1362" s="8"/>
      <c r="EO1362" s="8"/>
      <c r="EP1362" s="8"/>
      <c r="EQ1362" s="8"/>
      <c r="ER1362" s="8"/>
      <c r="ES1362" s="8"/>
      <c r="ET1362" s="8"/>
      <c r="EU1362" s="8"/>
      <c r="EV1362" s="8"/>
      <c r="EW1362" s="8"/>
      <c r="EX1362" s="8"/>
      <c r="EY1362" s="8"/>
      <c r="EZ1362" s="8"/>
      <c r="FA1362" s="8"/>
      <c r="FB1362" s="8"/>
      <c r="FC1362" s="8"/>
      <c r="FD1362" s="8"/>
      <c r="FE1362" s="8"/>
      <c r="FF1362" s="8"/>
      <c r="FG1362" s="8"/>
      <c r="FH1362" s="8"/>
      <c r="FI1362" s="8"/>
      <c r="FJ1362" s="8"/>
    </row>
    <row r="1363" spans="1:166" x14ac:dyDescent="0.25">
      <c r="A1363" t="s">
        <v>153</v>
      </c>
      <c r="C1363" s="6">
        <v>40638</v>
      </c>
      <c r="D1363" s="5">
        <v>6</v>
      </c>
      <c r="E1363" s="6" t="s">
        <v>239</v>
      </c>
      <c r="F1363" t="s">
        <v>89</v>
      </c>
      <c r="G1363">
        <v>88</v>
      </c>
      <c r="H1363" t="s">
        <v>117</v>
      </c>
      <c r="I1363" s="7">
        <v>8</v>
      </c>
      <c r="J1363">
        <v>750</v>
      </c>
      <c r="K1363" s="5">
        <f t="shared" si="21"/>
        <v>166.66666666666666</v>
      </c>
      <c r="L1363" s="5"/>
      <c r="M1363" s="8"/>
      <c r="N1363" s="8"/>
      <c r="O1363" s="8"/>
      <c r="P1363" s="8"/>
      <c r="Q1363" s="5"/>
      <c r="R1363" s="5"/>
      <c r="S1363" s="5"/>
      <c r="T1363" s="5"/>
      <c r="U1363" s="5"/>
      <c r="V1363" s="5"/>
      <c r="W1363" s="5"/>
      <c r="X1363" s="8"/>
      <c r="Y1363" s="8"/>
      <c r="Z1363" s="8"/>
      <c r="AA1363" s="8"/>
      <c r="AB1363" s="8"/>
      <c r="AC1363" s="5">
        <v>374.05050740628087</v>
      </c>
      <c r="AD1363" s="8"/>
      <c r="AE1363" s="8"/>
      <c r="AF1363" s="8"/>
      <c r="AG1363" s="8"/>
      <c r="AH1363" s="8"/>
      <c r="AI1363" s="8"/>
      <c r="AJ1363" s="5">
        <v>178.04051770384359</v>
      </c>
      <c r="AK1363" s="8">
        <v>2.6995178555659707</v>
      </c>
      <c r="AL1363" s="8"/>
      <c r="AM1363" s="8"/>
      <c r="AN1363" s="8"/>
      <c r="AO1363" s="8"/>
      <c r="AP1363" s="8"/>
      <c r="AQ1363" s="9">
        <f>AK1363/AJ1363</f>
        <v>1.5162379274005518E-2</v>
      </c>
      <c r="AR1363" s="8"/>
      <c r="AS1363" s="8"/>
      <c r="AT1363" s="8"/>
      <c r="AU1363" s="5">
        <v>1.2404072150860248</v>
      </c>
      <c r="AV1363" s="5"/>
      <c r="AW1363" s="5"/>
      <c r="AX1363" s="5"/>
      <c r="AY1363" s="5">
        <v>304.73866888924454</v>
      </c>
      <c r="AZ1363" s="5"/>
      <c r="BA1363" s="5"/>
      <c r="BB1363" s="5"/>
      <c r="BC1363" s="5"/>
      <c r="BD1363" s="5"/>
      <c r="BE1363" s="5"/>
      <c r="BF1363" s="5">
        <v>0</v>
      </c>
      <c r="BG1363" s="5">
        <v>0</v>
      </c>
      <c r="BH1363" s="5"/>
      <c r="BI1363" s="8"/>
      <c r="BJ1363" s="5"/>
      <c r="BK1363" s="5">
        <f>AC1363+AJ1363+BH1363</f>
        <v>552.09102511012452</v>
      </c>
      <c r="BL1363" s="5"/>
      <c r="BM1363" s="8">
        <f>BH1363/BK1363</f>
        <v>0</v>
      </c>
      <c r="BN1363" s="8"/>
      <c r="BO1363" s="7"/>
      <c r="BP1363" s="5"/>
      <c r="BQ1363" s="5"/>
      <c r="BR1363" s="5"/>
      <c r="BS1363" s="5"/>
      <c r="BT1363" s="7"/>
      <c r="BU1363" s="7"/>
      <c r="BV1363" s="7"/>
      <c r="BW1363" s="7"/>
      <c r="BX1363" s="8">
        <f>AC1363/BK1363</f>
        <v>0.67751600803811241</v>
      </c>
      <c r="BY1363" s="8">
        <f>AJ1363/BK1363</f>
        <v>0.32248399196188743</v>
      </c>
      <c r="BZ1363" s="8">
        <f>BH1363/BK1363</f>
        <v>0</v>
      </c>
      <c r="CA1363" s="5">
        <v>136.88397312481413</v>
      </c>
      <c r="CB1363" s="5">
        <v>6.9569427058603388</v>
      </c>
      <c r="CC1363" s="5">
        <v>129.92703041895379</v>
      </c>
      <c r="CD1363" s="5">
        <v>0</v>
      </c>
      <c r="CE1363" s="5"/>
      <c r="CF1363" s="5"/>
      <c r="CG1363" s="5"/>
      <c r="CH1363" s="5"/>
      <c r="CI1363" s="5">
        <v>0</v>
      </c>
      <c r="CJ1363" s="5"/>
      <c r="CK1363" s="8"/>
      <c r="CL1363" s="5"/>
      <c r="CM1363" s="5"/>
      <c r="CN1363" s="8"/>
      <c r="CO1363" s="5"/>
      <c r="CP1363" s="5"/>
      <c r="CQ1363" s="5"/>
      <c r="CR1363" s="8"/>
      <c r="CS1363" s="8"/>
      <c r="CT1363" s="8"/>
      <c r="CU1363" s="8"/>
      <c r="CV1363" s="8"/>
      <c r="CW1363" s="8"/>
      <c r="CX1363" s="8"/>
      <c r="CY1363" s="8"/>
      <c r="CZ1363" s="8"/>
      <c r="DA1363" s="8"/>
      <c r="DB1363" s="8"/>
      <c r="DC1363" s="8"/>
      <c r="DD1363" s="8"/>
      <c r="DE1363" s="8"/>
      <c r="DF1363" s="8"/>
      <c r="DG1363" s="8"/>
      <c r="DH1363" s="8"/>
      <c r="DI1363" s="8"/>
      <c r="DJ1363" s="8"/>
      <c r="DK1363" s="8"/>
      <c r="DL1363" s="8"/>
      <c r="DM1363" s="8"/>
      <c r="DN1363" s="8"/>
      <c r="DO1363" s="8"/>
      <c r="DP1363" s="8"/>
      <c r="DQ1363" s="8"/>
      <c r="DR1363" s="8"/>
      <c r="DS1363" s="8"/>
      <c r="DT1363" s="8"/>
      <c r="DU1363" s="8"/>
      <c r="DV1363" s="8"/>
      <c r="DW1363" s="8"/>
      <c r="DX1363" s="8"/>
      <c r="DY1363" s="8"/>
      <c r="DZ1363" s="8"/>
      <c r="EA1363" s="8"/>
      <c r="EB1363" s="8"/>
      <c r="EC1363" s="8"/>
      <c r="ED1363" s="8"/>
      <c r="EE1363" s="8"/>
      <c r="EF1363" s="8"/>
      <c r="EG1363" s="8"/>
      <c r="EH1363" s="8"/>
      <c r="EI1363" s="8"/>
      <c r="EJ1363" s="8"/>
      <c r="EK1363" s="8"/>
      <c r="EL1363" s="8"/>
      <c r="EM1363" s="8"/>
      <c r="EN1363" s="8"/>
      <c r="EO1363" s="8"/>
      <c r="EP1363" s="8"/>
      <c r="EQ1363" s="8"/>
      <c r="ER1363" s="8"/>
      <c r="ES1363" s="8"/>
      <c r="ET1363" s="8"/>
      <c r="EU1363" s="8"/>
      <c r="EV1363" s="8"/>
      <c r="EW1363" s="8"/>
      <c r="EX1363" s="8"/>
      <c r="EY1363" s="8"/>
      <c r="EZ1363" s="8"/>
      <c r="FA1363" s="8"/>
      <c r="FB1363" s="8"/>
      <c r="FC1363" s="8"/>
      <c r="FD1363" s="8"/>
      <c r="FE1363" s="8"/>
      <c r="FF1363" s="8"/>
      <c r="FG1363" s="8"/>
      <c r="FH1363" s="8"/>
      <c r="FI1363" s="8"/>
      <c r="FJ1363" s="8"/>
    </row>
    <row r="1364" spans="1:166" x14ac:dyDescent="0.25">
      <c r="A1364" t="s">
        <v>153</v>
      </c>
      <c r="C1364" s="6">
        <v>40641</v>
      </c>
      <c r="D1364" s="5"/>
      <c r="E1364" s="6"/>
      <c r="G1364">
        <v>91</v>
      </c>
      <c r="H1364" t="s">
        <v>117</v>
      </c>
      <c r="I1364" s="7">
        <v>8</v>
      </c>
      <c r="J1364">
        <v>750</v>
      </c>
      <c r="K1364" s="5">
        <f t="shared" si="21"/>
        <v>166.66666666666666</v>
      </c>
      <c r="L1364" s="5"/>
      <c r="M1364" s="8"/>
      <c r="N1364" s="7">
        <v>22.7</v>
      </c>
      <c r="O1364" s="7"/>
      <c r="P1364" s="7"/>
      <c r="Q1364" s="5"/>
      <c r="R1364" s="5"/>
      <c r="S1364" s="5"/>
      <c r="T1364" s="5"/>
      <c r="U1364" s="5"/>
      <c r="V1364" s="5"/>
      <c r="W1364" s="5"/>
      <c r="X1364" s="8"/>
      <c r="Y1364" s="8"/>
      <c r="Z1364" s="8"/>
      <c r="AA1364" s="8"/>
      <c r="AB1364" s="8"/>
      <c r="AD1364" s="8"/>
      <c r="AE1364" s="8"/>
      <c r="AF1364" s="8"/>
      <c r="AG1364" s="8"/>
      <c r="AH1364" s="8"/>
      <c r="AI1364" s="8"/>
      <c r="AJ1364" s="5"/>
      <c r="AK1364" s="8"/>
      <c r="AL1364" s="8"/>
      <c r="AM1364" s="8"/>
      <c r="AN1364" s="8"/>
      <c r="AO1364" s="8"/>
      <c r="AP1364" s="8"/>
      <c r="AQ1364" s="9"/>
      <c r="AR1364" s="8"/>
      <c r="AS1364" s="8"/>
      <c r="AT1364" s="8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8"/>
      <c r="BJ1364" s="5"/>
      <c r="BK1364" s="5"/>
      <c r="BL1364" s="5"/>
      <c r="BM1364" s="8"/>
      <c r="BN1364" s="8"/>
      <c r="BO1364" s="7"/>
      <c r="BP1364" s="5"/>
      <c r="BQ1364" s="5"/>
      <c r="BR1364" s="5"/>
      <c r="BS1364" s="5"/>
      <c r="BT1364" s="7"/>
      <c r="BU1364" s="7"/>
      <c r="BV1364" s="7"/>
      <c r="BW1364" s="7"/>
      <c r="BX1364" s="7"/>
      <c r="BY1364" s="7"/>
      <c r="BZ1364" s="7"/>
      <c r="CA1364" s="5"/>
      <c r="CB1364" s="5"/>
      <c r="CC1364" s="5"/>
      <c r="CD1364" s="5"/>
      <c r="CE1364" s="5"/>
      <c r="CF1364" s="5"/>
      <c r="CG1364" s="5"/>
      <c r="CH1364" s="5"/>
      <c r="CI1364" s="5"/>
      <c r="CJ1364" s="5"/>
      <c r="CK1364" s="8"/>
      <c r="CL1364" s="5"/>
      <c r="CM1364" s="5"/>
      <c r="CN1364" s="8"/>
      <c r="CO1364" s="5"/>
      <c r="CP1364" s="5"/>
      <c r="CQ1364" s="5"/>
      <c r="CR1364" s="8"/>
      <c r="CS1364" s="8"/>
      <c r="CT1364" s="8"/>
      <c r="CU1364" s="8"/>
      <c r="CV1364" s="8"/>
      <c r="CW1364" s="8"/>
      <c r="CX1364" s="8"/>
      <c r="CY1364" s="8"/>
      <c r="CZ1364" s="8"/>
      <c r="DA1364" s="8"/>
      <c r="DB1364" s="8"/>
      <c r="DC1364" s="8"/>
      <c r="DD1364" s="8"/>
      <c r="DE1364" s="8"/>
      <c r="DF1364" s="8"/>
      <c r="DG1364" s="8"/>
      <c r="DH1364" s="8"/>
      <c r="DI1364" s="8"/>
      <c r="DJ1364" s="8"/>
      <c r="DK1364" s="8"/>
      <c r="DL1364" s="8"/>
      <c r="DM1364" s="8"/>
      <c r="DN1364" s="8"/>
      <c r="DO1364" s="8"/>
      <c r="DP1364" s="8"/>
      <c r="DQ1364" s="8"/>
      <c r="DR1364" s="8"/>
      <c r="DS1364" s="8"/>
      <c r="DT1364" s="8"/>
      <c r="DU1364" s="8"/>
      <c r="DV1364" s="8"/>
      <c r="DW1364" s="8"/>
      <c r="DX1364" s="8"/>
      <c r="DY1364" s="8"/>
      <c r="DZ1364" s="8"/>
      <c r="EA1364" s="8"/>
      <c r="EB1364" s="8"/>
      <c r="EC1364" s="8"/>
      <c r="ED1364" s="8"/>
      <c r="EE1364" s="8"/>
      <c r="EF1364" s="8"/>
      <c r="EG1364" s="8"/>
      <c r="EH1364" s="8"/>
      <c r="EI1364" s="8"/>
      <c r="EJ1364" s="8"/>
      <c r="EK1364" s="8"/>
      <c r="EL1364" s="8"/>
      <c r="EM1364" s="8"/>
      <c r="EN1364" s="8"/>
      <c r="EO1364" s="8"/>
      <c r="EP1364" s="8"/>
      <c r="EQ1364" s="8"/>
      <c r="ER1364" s="8"/>
      <c r="ES1364" s="8"/>
      <c r="ET1364" s="8"/>
      <c r="EU1364" s="8"/>
      <c r="EV1364" s="8"/>
      <c r="EW1364" s="8"/>
      <c r="EX1364" s="8"/>
      <c r="EY1364" s="8"/>
      <c r="EZ1364" s="8"/>
      <c r="FA1364" s="8"/>
      <c r="FB1364" s="8"/>
      <c r="FC1364" s="8"/>
      <c r="FD1364" s="8"/>
      <c r="FE1364" s="8"/>
      <c r="FF1364" s="8"/>
      <c r="FG1364" s="8"/>
      <c r="FH1364" s="8"/>
      <c r="FI1364" s="8"/>
      <c r="FJ1364" s="8"/>
    </row>
    <row r="1365" spans="1:166" x14ac:dyDescent="0.25">
      <c r="A1365" t="s">
        <v>153</v>
      </c>
      <c r="C1365" s="6">
        <v>40660</v>
      </c>
      <c r="D1365" s="5">
        <v>8</v>
      </c>
      <c r="E1365" t="s">
        <v>208</v>
      </c>
      <c r="F1365" t="s">
        <v>14</v>
      </c>
      <c r="G1365">
        <v>110</v>
      </c>
      <c r="H1365" t="s">
        <v>117</v>
      </c>
      <c r="I1365" s="7">
        <v>8</v>
      </c>
      <c r="J1365">
        <v>750</v>
      </c>
      <c r="K1365" s="5">
        <f t="shared" si="21"/>
        <v>166.66666666666666</v>
      </c>
      <c r="L1365" s="5"/>
      <c r="M1365" s="8"/>
      <c r="N1365" s="8"/>
      <c r="O1365" s="8"/>
      <c r="P1365" s="8"/>
      <c r="Q1365" s="5"/>
      <c r="R1365" s="5"/>
      <c r="S1365" s="5"/>
      <c r="T1365" s="5"/>
      <c r="U1365" s="5">
        <v>110</v>
      </c>
      <c r="V1365" s="5"/>
      <c r="W1365" s="5"/>
      <c r="X1365" s="8"/>
      <c r="Y1365" s="8"/>
      <c r="Z1365" s="8"/>
      <c r="AA1365" s="8"/>
      <c r="AB1365" s="8"/>
      <c r="AD1365" s="8"/>
      <c r="AE1365" s="8"/>
      <c r="AF1365" s="8"/>
      <c r="AG1365" s="8"/>
      <c r="AH1365" s="8"/>
      <c r="AI1365" s="8"/>
      <c r="AJ1365" s="5"/>
      <c r="AK1365" s="8"/>
      <c r="AL1365" s="8"/>
      <c r="AM1365" s="8"/>
      <c r="AN1365" s="8"/>
      <c r="AO1365" s="8"/>
      <c r="AP1365" s="8"/>
      <c r="AQ1365" s="9"/>
      <c r="AR1365" s="8"/>
      <c r="AS1365" s="8"/>
      <c r="AT1365" s="8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8"/>
      <c r="BJ1365" s="5"/>
      <c r="BK1365" s="5"/>
      <c r="BL1365" s="5"/>
      <c r="BM1365" s="8"/>
      <c r="BN1365" s="8"/>
      <c r="BO1365" s="7"/>
      <c r="BP1365" s="5"/>
      <c r="BQ1365" s="5"/>
      <c r="BR1365" s="5"/>
      <c r="BS1365" s="5"/>
      <c r="BT1365" s="7"/>
      <c r="BU1365" s="7"/>
      <c r="BV1365" s="7"/>
      <c r="BW1365" s="7"/>
      <c r="BX1365" s="7"/>
      <c r="BY1365" s="7"/>
      <c r="BZ1365" s="7"/>
      <c r="CA1365" s="5"/>
      <c r="CB1365" s="5"/>
      <c r="CC1365" s="5"/>
      <c r="CD1365" s="5"/>
      <c r="CE1365" s="5"/>
      <c r="CF1365" s="5"/>
      <c r="CG1365" s="5"/>
      <c r="CH1365" s="5"/>
      <c r="CI1365" s="5"/>
      <c r="CJ1365" s="5"/>
      <c r="CK1365" s="8"/>
      <c r="CL1365" s="5"/>
      <c r="CM1365" s="5"/>
      <c r="CN1365" s="8"/>
      <c r="CO1365" s="5"/>
      <c r="CP1365" s="5"/>
      <c r="CQ1365" s="5"/>
      <c r="CR1365" s="8"/>
      <c r="CS1365" s="8"/>
      <c r="CT1365" s="8"/>
      <c r="CU1365" s="8"/>
      <c r="CV1365" s="8"/>
      <c r="CW1365" s="8"/>
      <c r="CX1365" s="8"/>
      <c r="CY1365" s="8"/>
      <c r="CZ1365" s="8"/>
      <c r="DA1365" s="8"/>
      <c r="DB1365" s="8"/>
      <c r="DC1365" s="8"/>
      <c r="DD1365" s="8"/>
      <c r="DE1365" s="8"/>
      <c r="DF1365" s="8"/>
      <c r="DG1365" s="8"/>
      <c r="DH1365" s="8"/>
      <c r="DI1365" s="8"/>
      <c r="DJ1365" s="8"/>
      <c r="DK1365" s="8"/>
      <c r="DL1365" s="8"/>
      <c r="DM1365" s="8"/>
      <c r="DN1365" s="8"/>
      <c r="DO1365" s="8"/>
      <c r="DP1365" s="8"/>
      <c r="DQ1365" s="8"/>
      <c r="DR1365" s="8"/>
      <c r="DS1365" s="8"/>
      <c r="DT1365" s="8"/>
      <c r="DU1365" s="8"/>
      <c r="DV1365" s="8"/>
      <c r="DW1365" s="8"/>
      <c r="DX1365" s="8"/>
      <c r="DY1365" s="8"/>
      <c r="DZ1365" s="8"/>
      <c r="EA1365" s="8"/>
      <c r="EB1365" s="8"/>
      <c r="EC1365" s="8"/>
      <c r="ED1365" s="8"/>
      <c r="EE1365" s="8"/>
      <c r="EF1365" s="8"/>
      <c r="EG1365" s="8"/>
      <c r="EH1365" s="8"/>
      <c r="EI1365" s="8"/>
      <c r="EJ1365" s="8"/>
      <c r="EK1365" s="8"/>
      <c r="EL1365" s="8"/>
      <c r="EM1365" s="8"/>
      <c r="EN1365" s="8"/>
      <c r="EO1365" s="8"/>
      <c r="EP1365" s="8"/>
      <c r="EQ1365" s="8"/>
      <c r="ER1365" s="8"/>
      <c r="ES1365" s="8"/>
      <c r="ET1365" s="8"/>
      <c r="EU1365" s="8"/>
      <c r="EV1365" s="8"/>
      <c r="EW1365" s="8"/>
      <c r="EX1365" s="8"/>
      <c r="EY1365" s="8"/>
      <c r="EZ1365" s="8"/>
      <c r="FA1365" s="8"/>
      <c r="FB1365" s="8"/>
      <c r="FC1365" s="8"/>
      <c r="FD1365" s="8"/>
      <c r="FE1365" s="8"/>
      <c r="FF1365" s="8"/>
      <c r="FG1365" s="8"/>
      <c r="FH1365" s="8"/>
      <c r="FI1365" s="8"/>
      <c r="FJ1365" s="8"/>
    </row>
    <row r="1366" spans="1:166" x14ac:dyDescent="0.25">
      <c r="A1366" t="s">
        <v>153</v>
      </c>
      <c r="C1366" s="6">
        <v>40661</v>
      </c>
      <c r="D1366" s="5"/>
      <c r="E1366" s="6"/>
      <c r="G1366">
        <v>111</v>
      </c>
      <c r="H1366" t="s">
        <v>117</v>
      </c>
      <c r="I1366" s="7">
        <v>8</v>
      </c>
      <c r="J1366">
        <v>750</v>
      </c>
      <c r="K1366" s="5">
        <f t="shared" si="21"/>
        <v>166.66666666666666</v>
      </c>
      <c r="L1366" s="5"/>
      <c r="M1366" s="8"/>
      <c r="N1366" s="8"/>
      <c r="O1366" s="8"/>
      <c r="P1366" s="8"/>
      <c r="Q1366" s="5"/>
      <c r="R1366" s="5"/>
      <c r="S1366" s="5"/>
      <c r="T1366" s="5"/>
      <c r="U1366" s="5"/>
      <c r="V1366" s="5"/>
      <c r="W1366" s="5"/>
      <c r="X1366" s="8"/>
      <c r="Y1366" s="8"/>
      <c r="Z1366" s="8"/>
      <c r="AA1366" s="8"/>
      <c r="AB1366" s="8"/>
      <c r="AC1366" s="5">
        <v>407.86352919238442</v>
      </c>
      <c r="AD1366" s="8"/>
      <c r="AE1366" s="8"/>
      <c r="AF1366" s="8"/>
      <c r="AG1366" s="8"/>
      <c r="AH1366" s="8"/>
      <c r="AI1366" s="8"/>
      <c r="AJ1366" s="5">
        <v>174.97546312908409</v>
      </c>
      <c r="AK1366" s="8">
        <v>2.5044218172669344</v>
      </c>
      <c r="AL1366" s="8"/>
      <c r="AM1366" s="8"/>
      <c r="AN1366" s="8"/>
      <c r="AO1366" s="8"/>
      <c r="AP1366" s="8"/>
      <c r="AQ1366" s="9">
        <f>AK1366/AJ1366</f>
        <v>1.4312988646981635E-2</v>
      </c>
      <c r="AR1366" s="8"/>
      <c r="AS1366" s="8"/>
      <c r="AT1366" s="8"/>
      <c r="AU1366" s="5">
        <v>0</v>
      </c>
      <c r="AV1366" s="5"/>
      <c r="AW1366" s="5"/>
      <c r="AX1366" s="5"/>
      <c r="AY1366" s="5">
        <v>543.50011067637899</v>
      </c>
      <c r="AZ1366" s="5"/>
      <c r="BA1366" s="5"/>
      <c r="BB1366" s="5"/>
      <c r="BC1366" s="5"/>
      <c r="BD1366" s="5"/>
      <c r="BE1366" s="5"/>
      <c r="BF1366" s="5">
        <v>9.912168459285585</v>
      </c>
      <c r="BG1366" s="5">
        <v>55.196481113265236</v>
      </c>
      <c r="BH1366" s="5"/>
      <c r="BI1366" s="8"/>
      <c r="BJ1366" s="5"/>
      <c r="BK1366" s="5">
        <f>AC1366+AJ1366+BH1366</f>
        <v>582.83899232146848</v>
      </c>
      <c r="BL1366" s="5"/>
      <c r="BM1366" s="8">
        <f>BH1366/BK1366</f>
        <v>0</v>
      </c>
      <c r="BN1366" s="8"/>
      <c r="BO1366" s="7"/>
      <c r="BP1366" s="5"/>
      <c r="BQ1366" s="5"/>
      <c r="BR1366" s="5"/>
      <c r="BS1366" s="5"/>
      <c r="BT1366" s="7"/>
      <c r="BU1366" s="7"/>
      <c r="BV1366" s="7"/>
      <c r="BW1366" s="7"/>
      <c r="BX1366" s="8">
        <f>AC1366/BK1366</f>
        <v>0.69978765073326588</v>
      </c>
      <c r="BY1366" s="8">
        <f>AJ1366/BK1366</f>
        <v>0.30021234926673418</v>
      </c>
      <c r="BZ1366" s="8">
        <f>BH1366/BK1366</f>
        <v>0</v>
      </c>
      <c r="CA1366" s="5">
        <v>125.69079359006315</v>
      </c>
      <c r="CB1366" s="5">
        <v>0</v>
      </c>
      <c r="CC1366" s="5">
        <v>114.51969462623644</v>
      </c>
      <c r="CD1366" s="5">
        <v>9.2560285774487987</v>
      </c>
      <c r="CE1366" s="5"/>
      <c r="CF1366" s="5"/>
      <c r="CG1366" s="5"/>
      <c r="CH1366" s="5"/>
      <c r="CI1366" s="5">
        <v>1.9150703863779031</v>
      </c>
      <c r="CJ1366" s="5"/>
      <c r="CK1366" s="8"/>
      <c r="CL1366" s="5"/>
      <c r="CM1366" s="5"/>
      <c r="CN1366" s="8"/>
      <c r="CO1366" s="5"/>
      <c r="CP1366" s="5"/>
      <c r="CQ1366" s="5"/>
      <c r="CR1366" s="8"/>
      <c r="CS1366" s="8"/>
      <c r="CT1366" s="8"/>
      <c r="CU1366" s="8"/>
      <c r="CV1366" s="8"/>
      <c r="CW1366" s="8"/>
      <c r="CX1366" s="8"/>
      <c r="CY1366" s="8"/>
      <c r="CZ1366" s="8"/>
      <c r="DA1366" s="8"/>
      <c r="DB1366" s="8"/>
      <c r="DC1366" s="8"/>
      <c r="DD1366" s="8"/>
      <c r="DE1366" s="8"/>
      <c r="DF1366" s="8"/>
      <c r="DG1366" s="8"/>
      <c r="DH1366" s="8"/>
      <c r="DI1366" s="8"/>
      <c r="DJ1366" s="8"/>
      <c r="DK1366" s="8"/>
      <c r="DL1366" s="8"/>
      <c r="DM1366" s="8"/>
      <c r="DN1366" s="8"/>
      <c r="DO1366" s="8"/>
      <c r="DP1366" s="8"/>
      <c r="DQ1366" s="8"/>
      <c r="DR1366" s="8"/>
      <c r="DS1366" s="8"/>
      <c r="DT1366" s="8"/>
      <c r="DU1366" s="8"/>
      <c r="DV1366" s="8"/>
      <c r="DW1366" s="8"/>
      <c r="DX1366" s="8"/>
      <c r="DY1366" s="8"/>
      <c r="DZ1366" s="8"/>
      <c r="EA1366" s="8"/>
      <c r="EB1366" s="8"/>
      <c r="EC1366" s="8"/>
      <c r="ED1366" s="8"/>
      <c r="EE1366" s="8"/>
      <c r="EF1366" s="8"/>
      <c r="EG1366" s="8"/>
      <c r="EH1366" s="8"/>
      <c r="EI1366" s="8"/>
      <c r="EJ1366" s="8"/>
      <c r="EK1366" s="8"/>
      <c r="EL1366" s="8"/>
      <c r="EM1366" s="8"/>
      <c r="EN1366" s="8"/>
      <c r="EO1366" s="8"/>
      <c r="EP1366" s="8"/>
      <c r="EQ1366" s="8"/>
      <c r="ER1366" s="8"/>
      <c r="ES1366" s="8"/>
      <c r="ET1366" s="8"/>
      <c r="EU1366" s="8"/>
      <c r="EV1366" s="8"/>
      <c r="EW1366" s="8"/>
      <c r="EX1366" s="8"/>
      <c r="EY1366" s="8"/>
      <c r="EZ1366" s="8"/>
      <c r="FA1366" s="8"/>
      <c r="FB1366" s="8"/>
      <c r="FC1366" s="8"/>
      <c r="FD1366" s="8"/>
      <c r="FE1366" s="8"/>
      <c r="FF1366" s="8"/>
      <c r="FG1366" s="8"/>
      <c r="FH1366" s="8"/>
      <c r="FI1366" s="8"/>
      <c r="FJ1366" s="8"/>
    </row>
    <row r="1367" spans="1:166" x14ac:dyDescent="0.25">
      <c r="A1367" t="s">
        <v>153</v>
      </c>
      <c r="C1367" s="6">
        <v>40673</v>
      </c>
      <c r="D1367" s="5"/>
      <c r="E1367" s="6"/>
      <c r="G1367">
        <v>123</v>
      </c>
      <c r="H1367" t="s">
        <v>117</v>
      </c>
      <c r="I1367" s="7">
        <v>8</v>
      </c>
      <c r="J1367">
        <v>750</v>
      </c>
      <c r="K1367" s="5">
        <f t="shared" si="21"/>
        <v>166.66666666666666</v>
      </c>
      <c r="L1367" s="5"/>
      <c r="M1367" s="8"/>
      <c r="N1367" s="8"/>
      <c r="O1367" s="8"/>
      <c r="P1367" s="8"/>
      <c r="Q1367" s="5"/>
      <c r="R1367" s="5"/>
      <c r="S1367" s="5"/>
      <c r="T1367" s="5"/>
      <c r="U1367" s="5"/>
      <c r="V1367" s="5"/>
      <c r="W1367" s="5"/>
      <c r="X1367" s="8"/>
      <c r="Y1367" s="8"/>
      <c r="Z1367" s="8"/>
      <c r="AA1367" s="8"/>
      <c r="AB1367" s="8"/>
      <c r="AD1367" s="8"/>
      <c r="AE1367" s="8"/>
      <c r="AF1367" s="8"/>
      <c r="AG1367" s="8"/>
      <c r="AH1367" s="8"/>
      <c r="AI1367" s="8"/>
      <c r="AJ1367" s="5"/>
      <c r="AK1367" s="8"/>
      <c r="AL1367" s="8"/>
      <c r="AM1367" s="8"/>
      <c r="AN1367" s="8"/>
      <c r="AO1367" s="8"/>
      <c r="AP1367" s="8"/>
      <c r="AQ1367" s="9"/>
      <c r="AR1367" s="8"/>
      <c r="AS1367" s="8"/>
      <c r="AT1367" s="8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5"/>
      <c r="BG1367" s="5"/>
      <c r="BH1367" s="5"/>
      <c r="BI1367" s="8"/>
      <c r="BJ1367" s="5"/>
      <c r="BK1367" s="5"/>
      <c r="BL1367" s="5"/>
      <c r="BM1367" s="8"/>
      <c r="BN1367" s="8"/>
      <c r="BO1367" s="7"/>
      <c r="BP1367" s="5"/>
      <c r="BQ1367" s="5"/>
      <c r="BR1367" s="5"/>
      <c r="BS1367" s="5"/>
      <c r="BT1367" s="7"/>
      <c r="BU1367" s="7"/>
      <c r="BV1367" s="7"/>
      <c r="BW1367" s="7"/>
      <c r="BX1367" s="7"/>
      <c r="BY1367" s="7"/>
      <c r="BZ1367" s="7"/>
      <c r="CA1367" s="5"/>
      <c r="CB1367" s="5"/>
      <c r="CC1367" s="5"/>
      <c r="CD1367" s="5"/>
      <c r="CE1367" s="5"/>
      <c r="CF1367" s="5"/>
      <c r="CG1367" s="5"/>
      <c r="CH1367" s="5"/>
      <c r="CI1367" s="5"/>
      <c r="CJ1367" s="5">
        <v>14.209968186638388</v>
      </c>
      <c r="CK1367" s="8">
        <v>5.25</v>
      </c>
      <c r="CL1367" s="5"/>
      <c r="CM1367" s="5"/>
      <c r="CN1367" s="8"/>
      <c r="CO1367" s="5"/>
      <c r="CP1367" s="5"/>
      <c r="CQ1367" s="5"/>
      <c r="CR1367" s="8"/>
      <c r="CS1367" s="8"/>
      <c r="CT1367" s="8"/>
      <c r="CU1367" s="8"/>
      <c r="CV1367" s="8"/>
      <c r="CW1367" s="8"/>
      <c r="CX1367" s="8"/>
      <c r="CY1367" s="8"/>
      <c r="CZ1367" s="8"/>
      <c r="DA1367" s="8"/>
      <c r="DB1367" s="8"/>
      <c r="DC1367" s="8"/>
      <c r="DD1367" s="8"/>
      <c r="DE1367" s="8"/>
      <c r="DF1367" s="8"/>
      <c r="DG1367" s="8"/>
      <c r="DH1367" s="8"/>
      <c r="DI1367" s="8"/>
      <c r="DJ1367" s="8"/>
      <c r="DK1367" s="8"/>
      <c r="DL1367" s="8"/>
      <c r="DM1367" s="8"/>
      <c r="DN1367" s="8"/>
      <c r="DO1367" s="8"/>
      <c r="DP1367" s="8"/>
      <c r="DQ1367" s="8"/>
      <c r="DR1367" s="8"/>
      <c r="DS1367" s="8"/>
      <c r="DT1367" s="8"/>
      <c r="DU1367" s="8"/>
      <c r="DV1367" s="8"/>
      <c r="DW1367" s="8"/>
      <c r="DX1367" s="8"/>
      <c r="DY1367" s="8"/>
      <c r="DZ1367" s="8"/>
      <c r="EA1367" s="8"/>
      <c r="EB1367" s="8"/>
      <c r="EC1367" s="8"/>
      <c r="ED1367" s="8"/>
      <c r="EE1367" s="8"/>
      <c r="EF1367" s="8"/>
      <c r="EG1367" s="8"/>
      <c r="EH1367" s="8"/>
      <c r="EI1367" s="8"/>
      <c r="EJ1367" s="8"/>
      <c r="EK1367" s="8"/>
      <c r="EL1367" s="8"/>
      <c r="EM1367" s="8"/>
      <c r="EN1367" s="8"/>
      <c r="EO1367" s="8"/>
      <c r="EP1367" s="8"/>
      <c r="EQ1367" s="8"/>
      <c r="ER1367" s="8"/>
      <c r="ES1367" s="8"/>
      <c r="ET1367" s="8"/>
      <c r="EU1367" s="8"/>
      <c r="EV1367" s="8"/>
      <c r="EW1367" s="8"/>
      <c r="EX1367" s="8"/>
      <c r="EY1367" s="8"/>
      <c r="EZ1367" s="8"/>
      <c r="FA1367" s="8"/>
      <c r="FB1367" s="8"/>
      <c r="FC1367" s="8"/>
      <c r="FD1367" s="8"/>
      <c r="FE1367" s="8"/>
      <c r="FF1367" s="8"/>
      <c r="FG1367" s="8"/>
      <c r="FH1367" s="8"/>
      <c r="FI1367" s="8"/>
      <c r="FJ1367" s="8"/>
    </row>
    <row r="1368" spans="1:166" x14ac:dyDescent="0.25">
      <c r="A1368" t="s">
        <v>153</v>
      </c>
      <c r="C1368" s="6">
        <v>40679</v>
      </c>
      <c r="D1368" s="5"/>
      <c r="E1368" s="6"/>
      <c r="G1368">
        <v>129</v>
      </c>
      <c r="H1368" t="s">
        <v>117</v>
      </c>
      <c r="I1368" s="7">
        <v>8</v>
      </c>
      <c r="J1368">
        <v>750</v>
      </c>
      <c r="K1368" s="5">
        <f t="shared" si="21"/>
        <v>166.66666666666666</v>
      </c>
      <c r="L1368" s="5"/>
      <c r="M1368" s="8"/>
      <c r="N1368" s="8"/>
      <c r="O1368" s="8"/>
      <c r="P1368" s="8"/>
      <c r="Q1368" s="5"/>
      <c r="R1368" s="5"/>
      <c r="S1368" s="5"/>
      <c r="T1368" s="5"/>
      <c r="U1368" s="5"/>
      <c r="V1368" s="5"/>
      <c r="W1368" s="5"/>
      <c r="X1368" s="8"/>
      <c r="Y1368" s="8"/>
      <c r="Z1368" s="8"/>
      <c r="AA1368" s="8"/>
      <c r="AB1368" s="8"/>
      <c r="AC1368" s="5"/>
      <c r="AD1368" s="8"/>
      <c r="AE1368" s="8"/>
      <c r="AF1368" s="8"/>
      <c r="AG1368" s="8"/>
      <c r="AH1368" s="8"/>
      <c r="AI1368" s="8"/>
      <c r="AJ1368" s="5"/>
      <c r="AK1368" s="8"/>
      <c r="AL1368" s="8"/>
      <c r="AM1368" s="8"/>
      <c r="AN1368" s="8"/>
      <c r="AO1368" s="8"/>
      <c r="AP1368" s="8"/>
      <c r="AQ1368" s="9"/>
      <c r="AR1368" s="8"/>
      <c r="AS1368" s="8"/>
      <c r="AT1368" s="8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8"/>
      <c r="BJ1368" s="5"/>
      <c r="BK1368" s="5"/>
      <c r="BL1368" s="5"/>
      <c r="BM1368" s="8"/>
      <c r="BN1368" s="8"/>
      <c r="BO1368" s="7"/>
      <c r="BP1368" s="5"/>
      <c r="BQ1368" s="5"/>
      <c r="BR1368" s="5"/>
      <c r="BS1368" s="5"/>
      <c r="BT1368" s="7"/>
      <c r="BU1368" s="7"/>
      <c r="BV1368" s="7"/>
      <c r="BW1368" s="7"/>
      <c r="BX1368" s="7"/>
      <c r="BY1368" s="7"/>
      <c r="BZ1368" s="7"/>
      <c r="CA1368" s="5"/>
      <c r="CB1368" s="5"/>
      <c r="CC1368" s="5"/>
      <c r="CD1368" s="5"/>
      <c r="CE1368" s="5"/>
      <c r="CF1368" s="5"/>
      <c r="CG1368" s="5"/>
      <c r="CH1368" s="5"/>
      <c r="CI1368" s="5"/>
      <c r="CJ1368" s="5">
        <v>37.751855779427359</v>
      </c>
      <c r="CK1368" s="8">
        <v>4.7905405405405403</v>
      </c>
      <c r="CL1368" s="5"/>
      <c r="CM1368" s="5"/>
      <c r="CN1368" s="8"/>
      <c r="CO1368" s="5"/>
      <c r="CP1368" s="5"/>
      <c r="CQ1368" s="5"/>
      <c r="CR1368" s="8"/>
      <c r="CS1368" s="8"/>
      <c r="CT1368" s="8"/>
      <c r="CU1368" s="8"/>
      <c r="CV1368" s="8"/>
      <c r="CW1368" s="8"/>
      <c r="CX1368" s="8"/>
      <c r="CY1368" s="8"/>
      <c r="CZ1368" s="8"/>
      <c r="DA1368" s="8"/>
      <c r="DB1368" s="8"/>
      <c r="DC1368" s="8"/>
      <c r="DD1368" s="8"/>
      <c r="DE1368" s="8"/>
      <c r="DF1368" s="8"/>
      <c r="DG1368" s="8"/>
      <c r="DH1368" s="8"/>
      <c r="DI1368" s="8"/>
      <c r="DJ1368" s="8"/>
      <c r="DK1368" s="8"/>
      <c r="DL1368" s="8"/>
      <c r="DM1368" s="8"/>
      <c r="DN1368" s="8"/>
      <c r="DO1368" s="8"/>
      <c r="DP1368" s="8"/>
      <c r="DQ1368" s="8"/>
      <c r="DR1368" s="8"/>
      <c r="DS1368" s="8"/>
      <c r="DT1368" s="8"/>
      <c r="DU1368" s="8"/>
      <c r="DV1368" s="8"/>
      <c r="DW1368" s="8"/>
      <c r="DX1368" s="8"/>
      <c r="DY1368" s="8"/>
      <c r="DZ1368" s="8"/>
      <c r="EA1368" s="8"/>
      <c r="EB1368" s="8"/>
      <c r="EC1368" s="8"/>
      <c r="ED1368" s="8"/>
      <c r="EE1368" s="8"/>
      <c r="EF1368" s="8"/>
      <c r="EG1368" s="8"/>
      <c r="EH1368" s="8"/>
      <c r="EI1368" s="8"/>
      <c r="EJ1368" s="8"/>
      <c r="EK1368" s="8"/>
      <c r="EL1368" s="8"/>
      <c r="EM1368" s="8"/>
      <c r="EN1368" s="8"/>
      <c r="EO1368" s="8"/>
      <c r="EP1368" s="8"/>
      <c r="EQ1368" s="8"/>
      <c r="ER1368" s="8"/>
      <c r="ES1368" s="8"/>
      <c r="ET1368" s="8"/>
      <c r="EU1368" s="8"/>
      <c r="EV1368" s="8"/>
      <c r="EW1368" s="8"/>
      <c r="EX1368" s="8"/>
      <c r="EY1368" s="8"/>
      <c r="EZ1368" s="8"/>
      <c r="FA1368" s="8"/>
      <c r="FB1368" s="8"/>
      <c r="FC1368" s="8"/>
      <c r="FD1368" s="8"/>
      <c r="FE1368" s="8"/>
      <c r="FF1368" s="8"/>
      <c r="FG1368" s="8"/>
      <c r="FH1368" s="8"/>
      <c r="FI1368" s="8"/>
      <c r="FJ1368" s="8"/>
    </row>
    <row r="1369" spans="1:166" x14ac:dyDescent="0.25">
      <c r="A1369" t="s">
        <v>153</v>
      </c>
      <c r="C1369" s="6">
        <v>40683</v>
      </c>
      <c r="D1369" s="5"/>
      <c r="E1369" s="6"/>
      <c r="G1369">
        <v>133</v>
      </c>
      <c r="H1369" t="s">
        <v>117</v>
      </c>
      <c r="I1369" s="7">
        <v>8</v>
      </c>
      <c r="J1369">
        <v>750</v>
      </c>
      <c r="K1369" s="5">
        <f t="shared" si="21"/>
        <v>166.66666666666666</v>
      </c>
      <c r="L1369" s="5"/>
      <c r="M1369" s="8"/>
      <c r="N1369" s="8"/>
      <c r="O1369" s="8"/>
      <c r="P1369" s="8"/>
      <c r="Q1369" s="5"/>
      <c r="R1369" s="5"/>
      <c r="S1369" s="5"/>
      <c r="T1369" s="5"/>
      <c r="U1369" s="5"/>
      <c r="V1369" s="5"/>
      <c r="W1369" s="5"/>
      <c r="X1369" s="8"/>
      <c r="Y1369" s="8"/>
      <c r="Z1369" s="8"/>
      <c r="AA1369" s="8"/>
      <c r="AB1369" s="8"/>
      <c r="AC1369" s="5">
        <v>462.52340610633439</v>
      </c>
      <c r="AD1369" s="8"/>
      <c r="AE1369" s="8"/>
      <c r="AF1369" s="8"/>
      <c r="AG1369" s="8"/>
      <c r="AH1369" s="8"/>
      <c r="AI1369" s="8"/>
      <c r="AJ1369" s="5">
        <v>123.82204301139825</v>
      </c>
      <c r="AK1369" s="8">
        <v>1.5258428747631716</v>
      </c>
      <c r="AL1369" s="8"/>
      <c r="AM1369" s="8"/>
      <c r="AN1369" s="8"/>
      <c r="AO1369" s="8"/>
      <c r="AP1369" s="8"/>
      <c r="AQ1369" s="9">
        <f>AK1369/AJ1369</f>
        <v>1.2322869479893112E-2</v>
      </c>
      <c r="AR1369" s="8"/>
      <c r="AS1369" s="8"/>
      <c r="AT1369" s="8"/>
      <c r="AU1369" s="5">
        <v>0</v>
      </c>
      <c r="AV1369" s="5"/>
      <c r="AW1369" s="5"/>
      <c r="AX1369" s="5"/>
      <c r="AY1369" s="5">
        <v>246.53006318985331</v>
      </c>
      <c r="AZ1369" s="5"/>
      <c r="BA1369" s="5"/>
      <c r="BB1369" s="5"/>
      <c r="BC1369" s="5"/>
      <c r="BD1369" s="5"/>
      <c r="BE1369" s="5"/>
      <c r="BF1369" s="5">
        <v>20.28421154239361</v>
      </c>
      <c r="BG1369" s="5">
        <v>414.84183331508939</v>
      </c>
      <c r="BH1369" s="5"/>
      <c r="BI1369" s="8"/>
      <c r="BJ1369" s="5"/>
      <c r="BK1369" s="5">
        <f>AC1369+AJ1369+BH1369</f>
        <v>586.34544911773264</v>
      </c>
      <c r="BL1369" s="5"/>
      <c r="BM1369" s="8">
        <f>BH1369/BK1369</f>
        <v>0</v>
      </c>
      <c r="BN1369" s="8"/>
      <c r="BO1369" s="7"/>
      <c r="BP1369" s="5"/>
      <c r="BQ1369" s="5"/>
      <c r="BR1369" s="5"/>
      <c r="BS1369" s="5"/>
      <c r="BT1369" s="7"/>
      <c r="BU1369" s="7"/>
      <c r="BV1369" s="7"/>
      <c r="BW1369" s="7"/>
      <c r="BX1369" s="8">
        <f>AC1369/BK1369</f>
        <v>0.78882407427615941</v>
      </c>
      <c r="BY1369" s="8">
        <f>AJ1369/BK1369</f>
        <v>0.21117592572384059</v>
      </c>
      <c r="BZ1369" s="8">
        <f>BH1369/BK1369</f>
        <v>0</v>
      </c>
      <c r="CA1369" s="5">
        <v>119.50114017767898</v>
      </c>
      <c r="CB1369" s="5">
        <v>0</v>
      </c>
      <c r="CC1369" s="5">
        <v>45.564422768489656</v>
      </c>
      <c r="CD1369" s="5">
        <v>66.691813127998586</v>
      </c>
      <c r="CE1369" s="5"/>
      <c r="CF1369" s="5"/>
      <c r="CG1369" s="5"/>
      <c r="CH1369" s="5"/>
      <c r="CI1369" s="5">
        <v>7.2449042811907329</v>
      </c>
      <c r="CJ1369" s="5"/>
      <c r="CK1369" s="8"/>
      <c r="CL1369" s="5"/>
      <c r="CM1369" s="5"/>
      <c r="CN1369" s="8"/>
      <c r="CO1369" s="5"/>
      <c r="CP1369" s="5"/>
      <c r="CQ1369" s="5"/>
      <c r="CR1369" s="8"/>
      <c r="CS1369" s="8"/>
      <c r="CT1369" s="8"/>
      <c r="CU1369" s="8"/>
      <c r="CV1369" s="8"/>
      <c r="CW1369" s="8"/>
      <c r="CX1369" s="8"/>
      <c r="CY1369" s="8"/>
      <c r="CZ1369" s="8"/>
      <c r="DA1369" s="8"/>
      <c r="DB1369" s="8"/>
      <c r="DC1369" s="8"/>
      <c r="DD1369" s="8"/>
      <c r="DE1369" s="8"/>
      <c r="DF1369" s="8"/>
      <c r="DG1369" s="8"/>
      <c r="DH1369" s="8"/>
      <c r="DI1369" s="8"/>
      <c r="DJ1369" s="8"/>
      <c r="DK1369" s="8"/>
      <c r="DL1369" s="8"/>
      <c r="DM1369" s="8"/>
      <c r="DN1369" s="8"/>
      <c r="DO1369" s="8"/>
      <c r="DP1369" s="8"/>
      <c r="DQ1369" s="8"/>
      <c r="DR1369" s="8"/>
      <c r="DS1369" s="8"/>
      <c r="DT1369" s="8"/>
      <c r="DU1369" s="8"/>
      <c r="DV1369" s="8"/>
      <c r="DW1369" s="8"/>
      <c r="DX1369" s="8"/>
      <c r="DY1369" s="8"/>
      <c r="DZ1369" s="8"/>
      <c r="EA1369" s="8"/>
      <c r="EB1369" s="8"/>
      <c r="EC1369" s="8"/>
      <c r="ED1369" s="8"/>
      <c r="EE1369" s="8"/>
      <c r="EF1369" s="8"/>
      <c r="EG1369" s="8"/>
      <c r="EH1369" s="8"/>
      <c r="EI1369" s="8"/>
      <c r="EJ1369" s="8"/>
      <c r="EK1369" s="8"/>
      <c r="EL1369" s="8"/>
      <c r="EM1369" s="8"/>
      <c r="EN1369" s="8"/>
      <c r="EO1369" s="8"/>
      <c r="EP1369" s="8"/>
      <c r="EQ1369" s="8"/>
      <c r="ER1369" s="8"/>
      <c r="ES1369" s="8"/>
      <c r="ET1369" s="8"/>
      <c r="EU1369" s="8"/>
      <c r="EV1369" s="8"/>
      <c r="EW1369" s="8"/>
      <c r="EX1369" s="8"/>
      <c r="EY1369" s="8"/>
      <c r="EZ1369" s="8"/>
      <c r="FA1369" s="8"/>
      <c r="FB1369" s="8"/>
      <c r="FC1369" s="8"/>
      <c r="FD1369" s="8"/>
      <c r="FE1369" s="8"/>
      <c r="FF1369" s="8"/>
      <c r="FG1369" s="8"/>
      <c r="FH1369" s="8"/>
      <c r="FI1369" s="8"/>
      <c r="FJ1369" s="8"/>
    </row>
    <row r="1370" spans="1:166" x14ac:dyDescent="0.25">
      <c r="A1370" t="s">
        <v>153</v>
      </c>
      <c r="C1370" s="6">
        <v>40685</v>
      </c>
      <c r="D1370" s="5">
        <v>9</v>
      </c>
      <c r="E1370" s="6" t="s">
        <v>207</v>
      </c>
      <c r="F1370" t="s">
        <v>15</v>
      </c>
      <c r="G1370">
        <v>135</v>
      </c>
      <c r="H1370" t="s">
        <v>117</v>
      </c>
      <c r="I1370" s="7">
        <v>8</v>
      </c>
      <c r="J1370">
        <v>750</v>
      </c>
      <c r="K1370" s="5">
        <f t="shared" si="21"/>
        <v>166.66666666666666</v>
      </c>
      <c r="L1370" s="5"/>
      <c r="M1370" s="8"/>
      <c r="N1370" s="8"/>
      <c r="O1370" s="8"/>
      <c r="P1370" s="8"/>
      <c r="Q1370" s="5"/>
      <c r="R1370" s="5"/>
      <c r="S1370" s="5"/>
      <c r="T1370" s="5"/>
      <c r="U1370" s="5"/>
      <c r="V1370" s="5">
        <v>135</v>
      </c>
      <c r="W1370" s="5"/>
      <c r="X1370" s="8"/>
      <c r="Y1370" s="8"/>
      <c r="Z1370" s="8"/>
      <c r="AA1370" s="8"/>
      <c r="AB1370" s="8"/>
      <c r="AC1370" s="5"/>
      <c r="AD1370" s="8"/>
      <c r="AE1370" s="8"/>
      <c r="AF1370" s="8"/>
      <c r="AG1370" s="8"/>
      <c r="AH1370" s="8"/>
      <c r="AI1370" s="8"/>
      <c r="AJ1370" s="5"/>
      <c r="AK1370" s="8"/>
      <c r="AL1370" s="8"/>
      <c r="AM1370" s="8"/>
      <c r="AN1370" s="8"/>
      <c r="AO1370" s="8"/>
      <c r="AP1370" s="8"/>
      <c r="AQ1370" s="9"/>
      <c r="AR1370" s="8"/>
      <c r="AS1370" s="8"/>
      <c r="AT1370" s="8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8"/>
      <c r="BJ1370" s="5"/>
      <c r="BK1370" s="5"/>
      <c r="BL1370" s="5"/>
      <c r="BM1370" s="8"/>
      <c r="BN1370" s="8"/>
      <c r="BO1370" s="7"/>
      <c r="BP1370" s="5"/>
      <c r="BQ1370" s="5"/>
      <c r="BR1370" s="5"/>
      <c r="BS1370" s="5"/>
      <c r="BT1370" s="7"/>
      <c r="BU1370" s="7"/>
      <c r="BV1370" s="7"/>
      <c r="BW1370" s="7"/>
      <c r="BX1370" s="7"/>
      <c r="BY1370" s="7"/>
      <c r="BZ1370" s="7"/>
      <c r="CA1370" s="5"/>
      <c r="CB1370" s="5"/>
      <c r="CC1370" s="5"/>
      <c r="CD1370" s="5"/>
      <c r="CE1370" s="5"/>
      <c r="CF1370" s="5"/>
      <c r="CG1370" s="5"/>
      <c r="CH1370" s="5"/>
      <c r="CI1370" s="5"/>
      <c r="CJ1370" s="5"/>
      <c r="CK1370" s="8"/>
      <c r="CL1370" s="5"/>
      <c r="CM1370" s="5"/>
      <c r="CN1370" s="8"/>
      <c r="CO1370" s="5"/>
      <c r="CP1370" s="5"/>
      <c r="CQ1370" s="5"/>
      <c r="CR1370" s="8"/>
      <c r="CS1370" s="8"/>
      <c r="CT1370" s="8"/>
      <c r="CU1370" s="8"/>
      <c r="CV1370" s="8"/>
      <c r="CW1370" s="8"/>
      <c r="CX1370" s="8"/>
      <c r="CY1370" s="8"/>
      <c r="CZ1370" s="8"/>
      <c r="DA1370" s="8"/>
      <c r="DB1370" s="8"/>
      <c r="DC1370" s="8"/>
      <c r="DD1370" s="8"/>
      <c r="DE1370" s="8"/>
      <c r="DF1370" s="8"/>
      <c r="DG1370" s="8"/>
      <c r="DH1370" s="8"/>
      <c r="DI1370" s="8"/>
      <c r="DJ1370" s="8"/>
      <c r="DK1370" s="8"/>
      <c r="DL1370" s="8"/>
      <c r="DM1370" s="8"/>
      <c r="DN1370" s="8"/>
      <c r="DO1370" s="8"/>
      <c r="DP1370" s="8"/>
      <c r="DQ1370" s="8"/>
      <c r="DR1370" s="8"/>
      <c r="DS1370" s="8"/>
      <c r="DT1370" s="8"/>
      <c r="DU1370" s="8"/>
      <c r="DV1370" s="8"/>
      <c r="DW1370" s="8"/>
      <c r="DX1370" s="8"/>
      <c r="DY1370" s="8"/>
      <c r="DZ1370" s="8"/>
      <c r="EA1370" s="8"/>
      <c r="EB1370" s="8"/>
      <c r="EC1370" s="8"/>
      <c r="ED1370" s="8"/>
      <c r="EE1370" s="8"/>
      <c r="EF1370" s="8"/>
      <c r="EG1370" s="8"/>
      <c r="EH1370" s="8"/>
      <c r="EI1370" s="8"/>
      <c r="EJ1370" s="8"/>
      <c r="EK1370" s="8"/>
      <c r="EL1370" s="8"/>
      <c r="EM1370" s="8"/>
      <c r="EN1370" s="8"/>
      <c r="EO1370" s="8"/>
      <c r="EP1370" s="8"/>
      <c r="EQ1370" s="8"/>
      <c r="ER1370" s="8"/>
      <c r="ES1370" s="8"/>
      <c r="ET1370" s="8"/>
      <c r="EU1370" s="8"/>
      <c r="EV1370" s="8"/>
      <c r="EW1370" s="8"/>
      <c r="EX1370" s="8"/>
      <c r="EY1370" s="8"/>
      <c r="EZ1370" s="8"/>
      <c r="FA1370" s="8"/>
      <c r="FB1370" s="8"/>
      <c r="FC1370" s="8"/>
      <c r="FD1370" s="8"/>
      <c r="FE1370" s="8"/>
      <c r="FF1370" s="8"/>
      <c r="FG1370" s="8"/>
      <c r="FH1370" s="8"/>
      <c r="FI1370" s="8"/>
      <c r="FJ1370" s="8"/>
    </row>
    <row r="1371" spans="1:166" x14ac:dyDescent="0.25">
      <c r="A1371" t="s">
        <v>153</v>
      </c>
      <c r="C1371" s="6">
        <v>40686</v>
      </c>
      <c r="D1371" s="5"/>
      <c r="E1371" s="6"/>
      <c r="G1371">
        <v>136</v>
      </c>
      <c r="H1371" t="s">
        <v>117</v>
      </c>
      <c r="I1371" s="7">
        <v>8</v>
      </c>
      <c r="J1371">
        <v>750</v>
      </c>
      <c r="K1371" s="5">
        <f t="shared" si="21"/>
        <v>166.66666666666666</v>
      </c>
      <c r="L1371" s="5"/>
      <c r="M1371" s="8"/>
      <c r="N1371" s="8"/>
      <c r="O1371" s="8"/>
      <c r="P1371" s="8"/>
      <c r="Q1371" s="5"/>
      <c r="R1371" s="5"/>
      <c r="S1371" s="5"/>
      <c r="T1371" s="5"/>
      <c r="U1371" s="5"/>
      <c r="V1371" s="5"/>
      <c r="W1371" s="5"/>
      <c r="X1371" s="8"/>
      <c r="Y1371" s="8"/>
      <c r="Z1371" s="8"/>
      <c r="AA1371" s="8"/>
      <c r="AB1371" s="8"/>
      <c r="AC1371" s="5"/>
      <c r="AD1371" s="8"/>
      <c r="AE1371" s="8"/>
      <c r="AF1371" s="8"/>
      <c r="AG1371" s="8"/>
      <c r="AH1371" s="8"/>
      <c r="AI1371" s="8"/>
      <c r="AJ1371" s="5"/>
      <c r="AK1371" s="8"/>
      <c r="AL1371" s="8"/>
      <c r="AM1371" s="8"/>
      <c r="AN1371" s="8"/>
      <c r="AO1371" s="8"/>
      <c r="AP1371" s="8"/>
      <c r="AQ1371" s="9"/>
      <c r="AR1371" s="8"/>
      <c r="AS1371" s="8"/>
      <c r="AT1371" s="8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8"/>
      <c r="BJ1371" s="5"/>
      <c r="BK1371" s="5"/>
      <c r="BL1371" s="5"/>
      <c r="BM1371" s="8"/>
      <c r="BN1371" s="8"/>
      <c r="BO1371" s="7"/>
      <c r="BP1371" s="5"/>
      <c r="BQ1371" s="5"/>
      <c r="BR1371" s="5"/>
      <c r="BS1371" s="5"/>
      <c r="BT1371" s="7"/>
      <c r="BU1371" s="7"/>
      <c r="BV1371" s="7"/>
      <c r="BW1371" s="7"/>
      <c r="BX1371" s="7"/>
      <c r="BY1371" s="7"/>
      <c r="BZ1371" s="7"/>
      <c r="CA1371" s="5"/>
      <c r="CB1371" s="5"/>
      <c r="CC1371" s="5"/>
      <c r="CD1371" s="5"/>
      <c r="CE1371" s="5"/>
      <c r="CF1371" s="5"/>
      <c r="CG1371" s="5"/>
      <c r="CH1371" s="5"/>
      <c r="CI1371" s="5"/>
      <c r="CJ1371" s="5">
        <v>62.460233297985155</v>
      </c>
      <c r="CK1371" s="8">
        <v>4.9334763948497855</v>
      </c>
      <c r="CL1371" s="5"/>
      <c r="CM1371" s="5"/>
      <c r="CN1371" s="8"/>
      <c r="CO1371" s="5"/>
      <c r="CP1371" s="5"/>
      <c r="CQ1371" s="5"/>
      <c r="CR1371" s="8"/>
      <c r="CS1371" s="8"/>
      <c r="CT1371" s="8"/>
      <c r="CU1371" s="8"/>
      <c r="CV1371" s="8"/>
      <c r="CW1371" s="8"/>
      <c r="CX1371" s="8"/>
      <c r="CY1371" s="8"/>
      <c r="CZ1371" s="8"/>
      <c r="DA1371" s="8"/>
      <c r="DB1371" s="8"/>
      <c r="DC1371" s="8"/>
      <c r="DD1371" s="8"/>
      <c r="DE1371" s="8"/>
      <c r="DF1371" s="8"/>
      <c r="DG1371" s="8"/>
      <c r="DH1371" s="8"/>
      <c r="DI1371" s="8"/>
      <c r="DJ1371" s="8"/>
      <c r="DK1371" s="8"/>
      <c r="DL1371" s="8"/>
      <c r="DM1371" s="8"/>
      <c r="DN1371" s="8"/>
      <c r="DO1371" s="8"/>
      <c r="DP1371" s="8"/>
      <c r="DQ1371" s="8"/>
      <c r="DR1371" s="8"/>
      <c r="DS1371" s="8"/>
      <c r="DT1371" s="8"/>
      <c r="DU1371" s="8"/>
      <c r="DV1371" s="8"/>
      <c r="DW1371" s="8"/>
      <c r="DX1371" s="8"/>
      <c r="DY1371" s="8"/>
      <c r="DZ1371" s="8"/>
      <c r="EA1371" s="8"/>
      <c r="EB1371" s="8"/>
      <c r="EC1371" s="8"/>
      <c r="ED1371" s="8"/>
      <c r="EE1371" s="8"/>
      <c r="EF1371" s="8"/>
      <c r="EG1371" s="8"/>
      <c r="EH1371" s="8"/>
      <c r="EI1371" s="8"/>
      <c r="EJ1371" s="8"/>
      <c r="EK1371" s="8"/>
      <c r="EL1371" s="8"/>
      <c r="EM1371" s="8"/>
      <c r="EN1371" s="8"/>
      <c r="EO1371" s="8"/>
      <c r="EP1371" s="8"/>
      <c r="EQ1371" s="8"/>
      <c r="ER1371" s="8"/>
      <c r="ES1371" s="8"/>
      <c r="ET1371" s="8"/>
      <c r="EU1371" s="8"/>
      <c r="EV1371" s="8"/>
      <c r="EW1371" s="8"/>
      <c r="EX1371" s="8"/>
      <c r="EY1371" s="8"/>
      <c r="EZ1371" s="8"/>
      <c r="FA1371" s="8"/>
      <c r="FB1371" s="8"/>
      <c r="FC1371" s="8"/>
      <c r="FD1371" s="8"/>
      <c r="FE1371" s="8"/>
      <c r="FF1371" s="8"/>
      <c r="FG1371" s="8"/>
      <c r="FH1371" s="8"/>
      <c r="FI1371" s="8"/>
      <c r="FJ1371" s="8"/>
    </row>
    <row r="1372" spans="1:166" x14ac:dyDescent="0.25">
      <c r="A1372" t="s">
        <v>153</v>
      </c>
      <c r="C1372" s="6">
        <v>40693</v>
      </c>
      <c r="D1372" s="5"/>
      <c r="E1372" s="6"/>
      <c r="G1372">
        <v>143</v>
      </c>
      <c r="H1372" t="s">
        <v>117</v>
      </c>
      <c r="I1372" s="7">
        <v>8</v>
      </c>
      <c r="J1372">
        <v>750</v>
      </c>
      <c r="K1372" s="5">
        <f t="shared" si="21"/>
        <v>166.66666666666666</v>
      </c>
      <c r="L1372" s="5"/>
      <c r="M1372" s="8"/>
      <c r="N1372" s="8"/>
      <c r="O1372" s="8"/>
      <c r="P1372" s="8"/>
      <c r="Q1372" s="5"/>
      <c r="R1372" s="5"/>
      <c r="S1372" s="5"/>
      <c r="T1372" s="5"/>
      <c r="U1372" s="5"/>
      <c r="V1372" s="5"/>
      <c r="W1372" s="5"/>
      <c r="X1372" s="8"/>
      <c r="Y1372" s="8"/>
      <c r="Z1372" s="8"/>
      <c r="AA1372" s="8"/>
      <c r="AB1372" s="8"/>
      <c r="AC1372" s="5"/>
      <c r="AD1372" s="8"/>
      <c r="AE1372" s="8"/>
      <c r="AF1372" s="8"/>
      <c r="AG1372" s="8"/>
      <c r="AH1372" s="8"/>
      <c r="AI1372" s="8"/>
      <c r="AJ1372" s="5"/>
      <c r="AK1372" s="8"/>
      <c r="AL1372" s="8"/>
      <c r="AM1372" s="8"/>
      <c r="AN1372" s="8"/>
      <c r="AO1372" s="8"/>
      <c r="AP1372" s="8"/>
      <c r="AQ1372" s="9"/>
      <c r="AR1372" s="8"/>
      <c r="AS1372" s="8"/>
      <c r="AT1372" s="8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8"/>
      <c r="BJ1372" s="5"/>
      <c r="BK1372" s="5"/>
      <c r="BL1372" s="5"/>
      <c r="BM1372" s="8"/>
      <c r="BN1372" s="8"/>
      <c r="BO1372" s="7"/>
      <c r="BP1372" s="5"/>
      <c r="BQ1372" s="5"/>
      <c r="BR1372" s="5"/>
      <c r="BS1372" s="5"/>
      <c r="BT1372" s="7"/>
      <c r="BU1372" s="7"/>
      <c r="BV1372" s="7"/>
      <c r="BW1372" s="7"/>
      <c r="BX1372" s="7"/>
      <c r="BY1372" s="7"/>
      <c r="BZ1372" s="7"/>
      <c r="CA1372" s="5"/>
      <c r="CB1372" s="5"/>
      <c r="CC1372" s="5"/>
      <c r="CD1372" s="5"/>
      <c r="CE1372" s="5"/>
      <c r="CF1372" s="5"/>
      <c r="CG1372" s="5"/>
      <c r="CH1372" s="5"/>
      <c r="CI1372" s="5"/>
      <c r="CJ1372" s="5">
        <v>78.685047720042419</v>
      </c>
      <c r="CK1372" s="8">
        <v>4.7941176470588234</v>
      </c>
      <c r="CL1372" s="5"/>
      <c r="CM1372" s="5"/>
      <c r="CN1372" s="8"/>
      <c r="CO1372" s="5"/>
      <c r="CP1372" s="5"/>
      <c r="CQ1372" s="5"/>
      <c r="CR1372" s="8"/>
      <c r="CS1372" s="8"/>
      <c r="CT1372" s="8"/>
      <c r="CU1372" s="8"/>
      <c r="CV1372" s="8"/>
      <c r="CW1372" s="8"/>
      <c r="CX1372" s="8"/>
      <c r="CY1372" s="8"/>
      <c r="CZ1372" s="8"/>
      <c r="DA1372" s="8"/>
      <c r="DB1372" s="8"/>
      <c r="DC1372" s="8"/>
      <c r="DD1372" s="8"/>
      <c r="DE1372" s="8"/>
      <c r="DF1372" s="8"/>
      <c r="DG1372" s="8"/>
      <c r="DH1372" s="8"/>
      <c r="DI1372" s="8"/>
      <c r="DJ1372" s="8"/>
      <c r="DK1372" s="8"/>
      <c r="DL1372" s="8"/>
      <c r="DM1372" s="8"/>
      <c r="DN1372" s="8"/>
      <c r="DO1372" s="8"/>
      <c r="DP1372" s="8"/>
      <c r="DQ1372" s="8"/>
      <c r="DR1372" s="8"/>
      <c r="DS1372" s="8"/>
      <c r="DT1372" s="8"/>
      <c r="DU1372" s="8"/>
      <c r="DV1372" s="8"/>
      <c r="DW1372" s="8"/>
      <c r="DX1372" s="8"/>
      <c r="DY1372" s="8"/>
      <c r="DZ1372" s="8"/>
      <c r="EA1372" s="8"/>
      <c r="EB1372" s="8"/>
      <c r="EC1372" s="8"/>
      <c r="ED1372" s="8"/>
      <c r="EE1372" s="8"/>
      <c r="EF1372" s="8"/>
      <c r="EG1372" s="8"/>
      <c r="EH1372" s="8"/>
      <c r="EI1372" s="8"/>
      <c r="EJ1372" s="8"/>
      <c r="EK1372" s="8"/>
      <c r="EL1372" s="8"/>
      <c r="EM1372" s="8"/>
      <c r="EN1372" s="8"/>
      <c r="EO1372" s="8"/>
      <c r="EP1372" s="8"/>
      <c r="EQ1372" s="8"/>
      <c r="ER1372" s="8"/>
      <c r="ES1372" s="8"/>
      <c r="ET1372" s="8"/>
      <c r="EU1372" s="8"/>
      <c r="EV1372" s="8"/>
      <c r="EW1372" s="8"/>
      <c r="EX1372" s="8"/>
      <c r="EY1372" s="8"/>
      <c r="EZ1372" s="8"/>
      <c r="FA1372" s="8"/>
      <c r="FB1372" s="8"/>
      <c r="FC1372" s="8"/>
      <c r="FD1372" s="8"/>
      <c r="FE1372" s="8"/>
      <c r="FF1372" s="8"/>
      <c r="FG1372" s="8"/>
      <c r="FH1372" s="8"/>
      <c r="FI1372" s="8"/>
      <c r="FJ1372" s="8"/>
    </row>
    <row r="1373" spans="1:166" x14ac:dyDescent="0.25">
      <c r="A1373" t="s">
        <v>153</v>
      </c>
      <c r="C1373" s="6">
        <v>40700</v>
      </c>
      <c r="D1373" s="5"/>
      <c r="E1373" s="6"/>
      <c r="G1373">
        <v>150</v>
      </c>
      <c r="H1373" t="s">
        <v>117</v>
      </c>
      <c r="I1373" s="7">
        <v>8</v>
      </c>
      <c r="J1373">
        <v>750</v>
      </c>
      <c r="K1373" s="5">
        <f t="shared" si="21"/>
        <v>166.66666666666666</v>
      </c>
      <c r="L1373" s="5"/>
      <c r="M1373" s="8"/>
      <c r="N1373" s="8"/>
      <c r="O1373" s="8"/>
      <c r="P1373" s="8"/>
      <c r="Q1373" s="5"/>
      <c r="R1373" s="5"/>
      <c r="S1373" s="5"/>
      <c r="T1373" s="5"/>
      <c r="U1373" s="5"/>
      <c r="V1373" s="5"/>
      <c r="W1373" s="5"/>
      <c r="X1373" s="8"/>
      <c r="Y1373" s="8"/>
      <c r="Z1373" s="8"/>
      <c r="AA1373" s="8"/>
      <c r="AB1373" s="8"/>
      <c r="AC1373" s="5"/>
      <c r="AD1373" s="8"/>
      <c r="AE1373" s="8"/>
      <c r="AF1373" s="8"/>
      <c r="AG1373" s="8"/>
      <c r="AH1373" s="8"/>
      <c r="AI1373" s="8"/>
      <c r="AJ1373" s="5"/>
      <c r="AK1373" s="8"/>
      <c r="AL1373" s="8"/>
      <c r="AM1373" s="8"/>
      <c r="AN1373" s="8"/>
      <c r="AO1373" s="8"/>
      <c r="AP1373" s="8"/>
      <c r="AQ1373" s="9"/>
      <c r="AR1373" s="8"/>
      <c r="AS1373" s="8"/>
      <c r="AT1373" s="8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8"/>
      <c r="BJ1373" s="5"/>
      <c r="BK1373" s="5"/>
      <c r="BL1373" s="5"/>
      <c r="BM1373" s="8"/>
      <c r="BN1373" s="8"/>
      <c r="BO1373" s="7"/>
      <c r="BP1373" s="5"/>
      <c r="BQ1373" s="5"/>
      <c r="BR1373" s="5"/>
      <c r="BS1373" s="5"/>
      <c r="BT1373" s="7"/>
      <c r="BU1373" s="7"/>
      <c r="BV1373" s="7"/>
      <c r="BW1373" s="7"/>
      <c r="BX1373" s="7"/>
      <c r="BY1373" s="7"/>
      <c r="BZ1373" s="7"/>
      <c r="CA1373" s="5"/>
      <c r="CB1373" s="5"/>
      <c r="CC1373" s="5"/>
      <c r="CD1373" s="5"/>
      <c r="CE1373" s="5"/>
      <c r="CF1373" s="5"/>
      <c r="CG1373" s="5"/>
      <c r="CH1373" s="5"/>
      <c r="CI1373" s="5"/>
      <c r="CJ1373" s="5">
        <v>91.622481442205725</v>
      </c>
      <c r="CK1373" s="8">
        <v>4.7622950819672134</v>
      </c>
      <c r="CL1373" s="5"/>
      <c r="CM1373" s="5"/>
      <c r="CN1373" s="8"/>
      <c r="CO1373" s="5"/>
      <c r="CP1373" s="5"/>
      <c r="CQ1373" s="5"/>
      <c r="CR1373" s="8"/>
      <c r="CS1373" s="8"/>
      <c r="CT1373" s="8"/>
      <c r="CU1373" s="8"/>
      <c r="CV1373" s="8"/>
      <c r="CW1373" s="8"/>
      <c r="CX1373" s="8"/>
      <c r="CY1373" s="8"/>
      <c r="CZ1373" s="8"/>
      <c r="DA1373" s="8"/>
      <c r="DB1373" s="8"/>
      <c r="DC1373" s="8"/>
      <c r="DD1373" s="8"/>
      <c r="DE1373" s="8"/>
      <c r="DF1373" s="8"/>
      <c r="DG1373" s="8"/>
      <c r="DH1373" s="8"/>
      <c r="DI1373" s="8"/>
      <c r="DJ1373" s="8"/>
      <c r="DK1373" s="8"/>
      <c r="DL1373" s="8"/>
      <c r="DM1373" s="8"/>
      <c r="DN1373" s="8"/>
      <c r="DO1373" s="8"/>
      <c r="DP1373" s="8"/>
      <c r="DQ1373" s="8"/>
      <c r="DR1373" s="8"/>
      <c r="DS1373" s="8"/>
      <c r="DT1373" s="8"/>
      <c r="DU1373" s="8"/>
      <c r="DV1373" s="8"/>
      <c r="DW1373" s="8"/>
      <c r="DX1373" s="8"/>
      <c r="DY1373" s="8"/>
      <c r="DZ1373" s="8"/>
      <c r="EA1373" s="8"/>
      <c r="EB1373" s="8"/>
      <c r="EC1373" s="8"/>
      <c r="ED1373" s="8"/>
      <c r="EE1373" s="8"/>
      <c r="EF1373" s="8"/>
      <c r="EG1373" s="8"/>
      <c r="EH1373" s="8"/>
      <c r="EI1373" s="8"/>
      <c r="EJ1373" s="8"/>
      <c r="EK1373" s="8"/>
      <c r="EL1373" s="8"/>
      <c r="EM1373" s="8"/>
      <c r="EN1373" s="8"/>
      <c r="EO1373" s="8"/>
      <c r="EP1373" s="8"/>
      <c r="EQ1373" s="8"/>
      <c r="ER1373" s="8"/>
      <c r="ES1373" s="8"/>
      <c r="ET1373" s="8"/>
      <c r="EU1373" s="8"/>
      <c r="EV1373" s="8"/>
      <c r="EW1373" s="8"/>
      <c r="EX1373" s="8"/>
      <c r="EY1373" s="8"/>
      <c r="EZ1373" s="8"/>
      <c r="FA1373" s="8"/>
      <c r="FB1373" s="8"/>
      <c r="FC1373" s="8"/>
      <c r="FD1373" s="8"/>
      <c r="FE1373" s="8"/>
      <c r="FF1373" s="8"/>
      <c r="FG1373" s="8"/>
      <c r="FH1373" s="8"/>
      <c r="FI1373" s="8"/>
      <c r="FJ1373" s="8"/>
    </row>
    <row r="1374" spans="1:166" x14ac:dyDescent="0.25">
      <c r="A1374" t="s">
        <v>153</v>
      </c>
      <c r="C1374" s="6">
        <v>40704</v>
      </c>
      <c r="D1374" s="5">
        <v>10</v>
      </c>
      <c r="E1374" s="6" t="s">
        <v>108</v>
      </c>
      <c r="F1374" t="s">
        <v>16</v>
      </c>
      <c r="G1374">
        <v>154</v>
      </c>
      <c r="H1374" t="s">
        <v>117</v>
      </c>
      <c r="I1374" s="7">
        <v>8</v>
      </c>
      <c r="J1374">
        <v>750</v>
      </c>
      <c r="K1374" s="5">
        <f t="shared" si="21"/>
        <v>166.66666666666666</v>
      </c>
      <c r="L1374" s="5"/>
      <c r="M1374" s="8"/>
      <c r="N1374" s="8"/>
      <c r="O1374" s="8"/>
      <c r="P1374" s="8"/>
      <c r="Q1374" s="5"/>
      <c r="R1374" s="5"/>
      <c r="S1374" s="5"/>
      <c r="T1374" s="5"/>
      <c r="U1374" s="5"/>
      <c r="V1374" s="5"/>
      <c r="W1374" s="5"/>
      <c r="X1374" s="8"/>
      <c r="Y1374" s="8"/>
      <c r="Z1374" s="8"/>
      <c r="AA1374" s="8"/>
      <c r="AB1374" s="8"/>
      <c r="AC1374" s="5"/>
      <c r="AD1374" s="8"/>
      <c r="AE1374" s="8"/>
      <c r="AF1374" s="8"/>
      <c r="AG1374" s="8"/>
      <c r="AH1374" s="8"/>
      <c r="AI1374" s="8"/>
      <c r="AJ1374" s="5"/>
      <c r="AK1374" s="8"/>
      <c r="AL1374" s="8"/>
      <c r="AM1374" s="8"/>
      <c r="AN1374" s="8"/>
      <c r="AO1374" s="8"/>
      <c r="AP1374" s="8"/>
      <c r="AQ1374" s="9"/>
      <c r="AR1374" s="8"/>
      <c r="AS1374" s="8"/>
      <c r="AT1374" s="8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5"/>
      <c r="BG1374" s="5">
        <v>504.98737500000004</v>
      </c>
      <c r="BH1374" s="5"/>
      <c r="BI1374" s="8"/>
      <c r="BJ1374" s="5"/>
      <c r="BK1374" s="5"/>
      <c r="BL1374" s="5"/>
      <c r="BM1374" s="8"/>
      <c r="BN1374" s="8"/>
      <c r="BO1374" s="7">
        <v>37.9</v>
      </c>
      <c r="BP1374" s="5">
        <v>191.39021512500003</v>
      </c>
      <c r="BQ1374" s="5"/>
      <c r="BR1374" s="5"/>
      <c r="BS1374" s="5"/>
      <c r="BT1374" s="7">
        <v>8.4312870099118964</v>
      </c>
      <c r="BU1374" s="7"/>
      <c r="BV1374" s="7"/>
      <c r="BW1374" s="7"/>
      <c r="BX1374" s="7"/>
      <c r="BY1374" s="7"/>
      <c r="BZ1374" s="7"/>
      <c r="CA1374" s="5"/>
      <c r="CB1374" s="5"/>
      <c r="CC1374" s="5"/>
      <c r="CD1374" s="5"/>
      <c r="CE1374" s="5"/>
      <c r="CF1374" s="5"/>
      <c r="CG1374" s="5"/>
      <c r="CH1374" s="5"/>
      <c r="CI1374" s="5"/>
      <c r="CJ1374" s="5"/>
      <c r="CK1374" s="8"/>
      <c r="CL1374" s="5"/>
      <c r="CM1374" s="5"/>
      <c r="CN1374" s="8"/>
      <c r="CO1374" s="5"/>
      <c r="CP1374" s="5"/>
      <c r="CQ1374" s="5"/>
      <c r="CR1374" s="8"/>
      <c r="CS1374" s="8"/>
      <c r="CT1374" s="8"/>
      <c r="CU1374" s="8"/>
      <c r="CV1374" s="8"/>
      <c r="CW1374" s="8"/>
      <c r="CX1374" s="8"/>
      <c r="CY1374" s="8"/>
      <c r="CZ1374" s="8"/>
      <c r="DA1374" s="8"/>
      <c r="DB1374" s="8"/>
      <c r="DC1374" s="8"/>
      <c r="DD1374" s="8"/>
      <c r="DE1374" s="8"/>
      <c r="DF1374" s="8"/>
      <c r="DG1374" s="8"/>
      <c r="DH1374" s="8"/>
      <c r="DI1374" s="8"/>
      <c r="DJ1374" s="8"/>
      <c r="DK1374" s="8"/>
      <c r="DL1374" s="8"/>
      <c r="DM1374" s="8"/>
      <c r="DN1374" s="8"/>
      <c r="DO1374" s="8"/>
      <c r="DP1374" s="8"/>
      <c r="DQ1374" s="8"/>
      <c r="DR1374" s="8"/>
      <c r="DS1374" s="8"/>
      <c r="DT1374" s="8"/>
      <c r="DU1374" s="8"/>
      <c r="DV1374" s="8"/>
      <c r="DW1374" s="8"/>
      <c r="DX1374" s="8"/>
      <c r="DY1374" s="8"/>
      <c r="DZ1374" s="8"/>
      <c r="EA1374" s="8"/>
      <c r="EB1374" s="8"/>
      <c r="EC1374" s="8"/>
      <c r="ED1374" s="8"/>
      <c r="EE1374" s="8"/>
      <c r="EF1374" s="8"/>
      <c r="EG1374" s="8"/>
      <c r="EH1374" s="8"/>
      <c r="EI1374" s="8"/>
      <c r="EJ1374" s="8"/>
      <c r="EK1374" s="8"/>
      <c r="EL1374" s="8"/>
      <c r="EM1374" s="8"/>
      <c r="EN1374" s="8"/>
      <c r="EO1374" s="8"/>
      <c r="EP1374" s="8"/>
      <c r="EQ1374" s="8"/>
      <c r="ER1374" s="8"/>
      <c r="ES1374" s="8"/>
      <c r="ET1374" s="8"/>
      <c r="EU1374" s="8"/>
      <c r="EV1374" s="8"/>
      <c r="EW1374" s="8"/>
      <c r="EX1374" s="8"/>
      <c r="EY1374" s="8"/>
      <c r="EZ1374" s="8"/>
      <c r="FA1374" s="8"/>
      <c r="FB1374" s="8"/>
      <c r="FC1374" s="8"/>
      <c r="FD1374" s="8"/>
      <c r="FE1374" s="8"/>
      <c r="FF1374" s="8"/>
      <c r="FG1374" s="8"/>
      <c r="FH1374" s="8"/>
      <c r="FI1374" s="8"/>
      <c r="FJ1374" s="8"/>
    </row>
    <row r="1375" spans="1:166" x14ac:dyDescent="0.25">
      <c r="A1375" t="s">
        <v>153</v>
      </c>
      <c r="C1375" s="6">
        <v>40708</v>
      </c>
      <c r="D1375" s="5"/>
      <c r="E1375" s="6"/>
      <c r="G1375">
        <v>158</v>
      </c>
      <c r="H1375" t="s">
        <v>117</v>
      </c>
      <c r="I1375" s="7">
        <v>8</v>
      </c>
      <c r="J1375">
        <v>750</v>
      </c>
      <c r="K1375" s="5">
        <f t="shared" si="21"/>
        <v>166.66666666666666</v>
      </c>
      <c r="L1375" s="5"/>
      <c r="M1375" s="8"/>
      <c r="N1375" s="8"/>
      <c r="O1375" s="8"/>
      <c r="P1375" s="8"/>
      <c r="Q1375" s="5"/>
      <c r="R1375" s="5"/>
      <c r="S1375" s="5"/>
      <c r="T1375" s="5"/>
      <c r="U1375" s="5"/>
      <c r="V1375" s="5"/>
      <c r="W1375" s="5"/>
      <c r="X1375" s="8"/>
      <c r="Y1375" s="8"/>
      <c r="Z1375" s="8"/>
      <c r="AA1375" s="8"/>
      <c r="AB1375" s="8"/>
      <c r="AC1375" s="5"/>
      <c r="AD1375" s="8"/>
      <c r="AE1375" s="8"/>
      <c r="AF1375" s="8"/>
      <c r="AG1375" s="8"/>
      <c r="AH1375" s="8"/>
      <c r="AI1375" s="8"/>
      <c r="AJ1375" s="5"/>
      <c r="AK1375" s="8"/>
      <c r="AL1375" s="8"/>
      <c r="AM1375" s="8"/>
      <c r="AN1375" s="8"/>
      <c r="AO1375" s="8"/>
      <c r="AP1375" s="8"/>
      <c r="AQ1375" s="9"/>
      <c r="AR1375" s="8"/>
      <c r="AS1375" s="8"/>
      <c r="AT1375" s="8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8"/>
      <c r="BJ1375" s="5"/>
      <c r="BK1375" s="5"/>
      <c r="BL1375" s="5"/>
      <c r="BM1375" s="8"/>
      <c r="BN1375" s="8"/>
      <c r="BO1375" s="7"/>
      <c r="BP1375" s="5"/>
      <c r="BQ1375" s="5"/>
      <c r="BR1375" s="5"/>
      <c r="BS1375" s="5"/>
      <c r="BT1375" s="7"/>
      <c r="BU1375" s="7"/>
      <c r="BV1375" s="7"/>
      <c r="BW1375" s="7"/>
      <c r="BX1375" s="7"/>
      <c r="BY1375" s="7"/>
      <c r="BZ1375" s="7"/>
      <c r="CA1375" s="5"/>
      <c r="CB1375" s="5"/>
      <c r="CC1375" s="5"/>
      <c r="CD1375" s="5"/>
      <c r="CE1375" s="5"/>
      <c r="CF1375" s="5"/>
      <c r="CG1375" s="5"/>
      <c r="CH1375" s="5"/>
      <c r="CI1375" s="5"/>
      <c r="CJ1375" s="5">
        <v>100</v>
      </c>
      <c r="CK1375" s="8">
        <v>4.3734177215189876</v>
      </c>
      <c r="CL1375" s="5"/>
      <c r="CM1375" s="5"/>
      <c r="CN1375" s="8"/>
      <c r="CO1375" s="5"/>
      <c r="CP1375" s="5"/>
      <c r="CQ1375" s="5"/>
      <c r="CR1375" s="8"/>
      <c r="CS1375" s="8"/>
      <c r="CT1375" s="8"/>
      <c r="CU1375" s="8"/>
      <c r="CV1375" s="8"/>
      <c r="CW1375" s="8"/>
      <c r="CX1375" s="8"/>
      <c r="CY1375" s="8"/>
      <c r="CZ1375" s="8"/>
      <c r="DA1375" s="8"/>
      <c r="DB1375" s="8"/>
      <c r="DC1375" s="8"/>
      <c r="DD1375" s="8"/>
      <c r="DE1375" s="8"/>
      <c r="DF1375" s="8"/>
      <c r="DG1375" s="8"/>
      <c r="DH1375" s="8"/>
      <c r="DI1375" s="8"/>
      <c r="DJ1375" s="8"/>
      <c r="DK1375" s="8"/>
      <c r="DL1375" s="8"/>
      <c r="DM1375" s="8"/>
      <c r="DN1375" s="8"/>
      <c r="DO1375" s="8"/>
      <c r="DP1375" s="8"/>
      <c r="DQ1375" s="8"/>
      <c r="DR1375" s="8"/>
      <c r="DS1375" s="8"/>
      <c r="DT1375" s="8"/>
      <c r="DU1375" s="8"/>
      <c r="DV1375" s="8"/>
      <c r="DW1375" s="8"/>
      <c r="DX1375" s="8"/>
      <c r="DY1375" s="8"/>
      <c r="DZ1375" s="8"/>
      <c r="EA1375" s="8"/>
      <c r="EB1375" s="8"/>
      <c r="EC1375" s="8"/>
      <c r="ED1375" s="8"/>
      <c r="EE1375" s="8"/>
      <c r="EF1375" s="8"/>
      <c r="EG1375" s="8"/>
      <c r="EH1375" s="8"/>
      <c r="EI1375" s="8"/>
      <c r="EJ1375" s="8"/>
      <c r="EK1375" s="8"/>
      <c r="EL1375" s="8"/>
      <c r="EM1375" s="8"/>
      <c r="EN1375" s="8"/>
      <c r="EO1375" s="8"/>
      <c r="EP1375" s="8"/>
      <c r="EQ1375" s="8"/>
      <c r="ER1375" s="8"/>
      <c r="ES1375" s="8"/>
      <c r="ET1375" s="8"/>
      <c r="EU1375" s="8"/>
      <c r="EV1375" s="8"/>
      <c r="EW1375" s="8"/>
      <c r="EX1375" s="8"/>
      <c r="EY1375" s="8"/>
      <c r="EZ1375" s="8"/>
      <c r="FA1375" s="8"/>
      <c r="FB1375" s="8"/>
      <c r="FC1375" s="8"/>
      <c r="FD1375" s="8"/>
      <c r="FE1375" s="8"/>
      <c r="FF1375" s="8"/>
      <c r="FG1375" s="8"/>
      <c r="FH1375" s="8"/>
      <c r="FI1375" s="8"/>
      <c r="FJ1375" s="8"/>
    </row>
    <row r="1376" spans="1:166" x14ac:dyDescent="0.25">
      <c r="A1376" t="s">
        <v>161</v>
      </c>
      <c r="C1376" s="6">
        <v>40895</v>
      </c>
      <c r="D1376" s="5">
        <v>1</v>
      </c>
      <c r="E1376" s="6" t="s">
        <v>209</v>
      </c>
      <c r="F1376" t="s">
        <v>10</v>
      </c>
      <c r="G1376">
        <v>0</v>
      </c>
      <c r="H1376" t="s">
        <v>115</v>
      </c>
      <c r="I1376" s="7">
        <v>8</v>
      </c>
      <c r="J1376">
        <v>750</v>
      </c>
      <c r="K1376" s="5">
        <f t="shared" si="21"/>
        <v>166.66666666666666</v>
      </c>
      <c r="L1376" s="5"/>
      <c r="M1376" s="8"/>
      <c r="N1376" s="8"/>
      <c r="O1376" s="8"/>
      <c r="P1376" s="8"/>
      <c r="Q1376" s="5"/>
      <c r="R1376" s="5"/>
      <c r="S1376" s="5"/>
      <c r="T1376" s="5"/>
      <c r="U1376" s="5"/>
      <c r="V1376" s="5"/>
      <c r="W1376" s="5"/>
      <c r="X1376" s="8"/>
      <c r="Y1376" s="8"/>
      <c r="Z1376" s="8"/>
      <c r="AA1376" s="8"/>
      <c r="AB1376" s="8"/>
      <c r="AC1376" s="5"/>
      <c r="AD1376" s="8"/>
      <c r="AE1376" s="8"/>
      <c r="AF1376" s="8"/>
      <c r="AG1376" s="8"/>
      <c r="AH1376" s="8"/>
      <c r="AI1376" s="8"/>
      <c r="AJ1376" s="5"/>
      <c r="AK1376" s="8"/>
      <c r="AL1376" s="8"/>
      <c r="AM1376" s="8"/>
      <c r="AN1376" s="8"/>
      <c r="AO1376" s="8"/>
      <c r="AP1376" s="8"/>
      <c r="AQ1376" s="9"/>
      <c r="AR1376" s="8"/>
      <c r="AS1376" s="8"/>
      <c r="AT1376" s="8"/>
      <c r="AU1376" s="5">
        <v>0</v>
      </c>
      <c r="AV1376" s="5"/>
      <c r="AW1376" s="5"/>
      <c r="AX1376" s="5"/>
      <c r="AY1376" s="5">
        <v>0</v>
      </c>
      <c r="AZ1376" s="5"/>
      <c r="BA1376" s="5"/>
      <c r="BB1376" s="5"/>
      <c r="BC1376" s="5"/>
      <c r="BD1376" s="5"/>
      <c r="BE1376" s="5"/>
      <c r="BF1376" s="5">
        <v>0</v>
      </c>
      <c r="BG1376" s="5">
        <v>0</v>
      </c>
      <c r="BH1376" s="5"/>
      <c r="BI1376" s="8"/>
      <c r="BJ1376" s="5"/>
      <c r="BK1376" s="5"/>
      <c r="BL1376" s="5"/>
      <c r="BM1376" s="8"/>
      <c r="BN1376" s="8"/>
      <c r="BO1376" s="7"/>
      <c r="BP1376" s="5"/>
      <c r="BQ1376" s="5"/>
      <c r="BR1376" s="5"/>
      <c r="BS1376" s="5"/>
      <c r="BT1376" s="7"/>
      <c r="BU1376" s="7"/>
      <c r="BV1376" s="7"/>
      <c r="BW1376" s="7"/>
      <c r="BX1376" s="7"/>
      <c r="BY1376" s="7"/>
      <c r="BZ1376" s="7"/>
      <c r="CA1376" s="5">
        <v>0</v>
      </c>
      <c r="CB1376" s="5">
        <v>0</v>
      </c>
      <c r="CC1376" s="5">
        <v>0</v>
      </c>
      <c r="CD1376" s="5">
        <v>0</v>
      </c>
      <c r="CE1376" s="5"/>
      <c r="CF1376" s="5"/>
      <c r="CG1376" s="5"/>
      <c r="CH1376" s="5"/>
      <c r="CI1376" s="5">
        <v>0</v>
      </c>
      <c r="CJ1376" s="5"/>
      <c r="CK1376" s="8"/>
      <c r="CL1376" s="5"/>
      <c r="CM1376" s="5"/>
      <c r="CN1376" s="8"/>
      <c r="CO1376" s="5"/>
      <c r="CP1376" s="5"/>
      <c r="CQ1376" s="5"/>
      <c r="CR1376" s="8"/>
      <c r="CS1376" s="8"/>
      <c r="CT1376" s="8"/>
      <c r="CU1376" s="8"/>
      <c r="CV1376" s="8"/>
      <c r="CW1376" s="8"/>
      <c r="CX1376" s="8"/>
      <c r="CY1376" s="8"/>
      <c r="CZ1376" s="8"/>
      <c r="DA1376" s="8"/>
      <c r="DB1376" s="8"/>
      <c r="DC1376" s="8"/>
      <c r="DD1376" s="8"/>
      <c r="DE1376" s="8"/>
      <c r="DF1376" s="8"/>
      <c r="DG1376" s="8"/>
      <c r="DH1376" s="8"/>
      <c r="DI1376" s="8"/>
      <c r="DJ1376" s="8"/>
      <c r="DK1376" s="8"/>
      <c r="DL1376" s="8"/>
      <c r="DM1376" s="8"/>
      <c r="DN1376" s="8"/>
      <c r="DO1376" s="8"/>
      <c r="DP1376" s="8"/>
      <c r="DQ1376" s="8"/>
      <c r="DR1376" s="8"/>
      <c r="DS1376" s="8"/>
      <c r="DT1376" s="8"/>
      <c r="DU1376" s="8"/>
      <c r="DV1376" s="8"/>
      <c r="DW1376" s="8"/>
      <c r="DX1376" s="8"/>
      <c r="DY1376" s="8"/>
      <c r="DZ1376" s="8"/>
      <c r="EA1376" s="8"/>
      <c r="EB1376" s="8"/>
      <c r="EC1376" s="8"/>
      <c r="ED1376" s="8"/>
      <c r="EE1376" s="8"/>
      <c r="EF1376" s="8"/>
      <c r="EG1376" s="8"/>
      <c r="EH1376" s="8"/>
      <c r="EI1376" s="8"/>
      <c r="EJ1376" s="8"/>
      <c r="EK1376" s="8"/>
      <c r="EL1376" s="8"/>
      <c r="EM1376" s="8"/>
      <c r="EN1376" s="8"/>
      <c r="EO1376" s="8"/>
      <c r="EP1376" s="8"/>
      <c r="EQ1376" s="8"/>
      <c r="ER1376" s="8"/>
      <c r="ES1376" s="8"/>
      <c r="ET1376" s="8"/>
      <c r="EU1376" s="8"/>
      <c r="EV1376" s="8"/>
      <c r="EW1376" s="8"/>
      <c r="EX1376" s="8"/>
      <c r="EY1376" s="8"/>
      <c r="EZ1376" s="8"/>
      <c r="FA1376" s="8"/>
      <c r="FB1376" s="8"/>
      <c r="FC1376" s="8"/>
      <c r="FD1376" s="8"/>
      <c r="FE1376" s="8"/>
      <c r="FF1376" s="8"/>
      <c r="FG1376" s="8"/>
      <c r="FH1376" s="8"/>
      <c r="FI1376" s="8"/>
      <c r="FJ1376" s="8"/>
    </row>
    <row r="1377" spans="1:166" x14ac:dyDescent="0.25">
      <c r="A1377" t="s">
        <v>161</v>
      </c>
      <c r="C1377" s="6">
        <v>40924</v>
      </c>
      <c r="D1377" s="5">
        <v>4</v>
      </c>
      <c r="E1377" t="s">
        <v>210</v>
      </c>
      <c r="F1377" t="s">
        <v>12</v>
      </c>
      <c r="G1377">
        <v>29</v>
      </c>
      <c r="H1377" t="s">
        <v>115</v>
      </c>
      <c r="I1377" s="7">
        <v>8</v>
      </c>
      <c r="J1377">
        <v>750</v>
      </c>
      <c r="K1377" s="5">
        <f t="shared" si="21"/>
        <v>166.66666666666666</v>
      </c>
      <c r="L1377" s="5"/>
      <c r="M1377" s="8"/>
      <c r="N1377" s="8"/>
      <c r="O1377" s="8"/>
      <c r="P1377" s="8"/>
      <c r="Q1377" s="5"/>
      <c r="R1377" s="5">
        <v>29</v>
      </c>
      <c r="S1377" s="5"/>
      <c r="T1377" s="5"/>
      <c r="U1377" s="5"/>
      <c r="V1377" s="5"/>
      <c r="W1377" s="5"/>
      <c r="X1377" s="8"/>
      <c r="Y1377" s="8"/>
      <c r="Z1377" s="8"/>
      <c r="AA1377" s="8"/>
      <c r="AB1377" s="8"/>
      <c r="AC1377" s="5"/>
      <c r="AD1377" s="8"/>
      <c r="AE1377" s="8"/>
      <c r="AF1377" s="8"/>
      <c r="AG1377" s="8"/>
      <c r="AH1377" s="8"/>
      <c r="AI1377" s="8"/>
      <c r="AJ1377" s="5"/>
      <c r="AK1377" s="8"/>
      <c r="AL1377" s="8"/>
      <c r="AM1377" s="8"/>
      <c r="AN1377" s="8"/>
      <c r="AO1377" s="8"/>
      <c r="AP1377" s="8"/>
      <c r="AQ1377" s="9"/>
      <c r="AR1377" s="8"/>
      <c r="AS1377" s="8"/>
      <c r="AT1377" s="8"/>
      <c r="AU1377" s="5">
        <v>0</v>
      </c>
      <c r="AV1377" s="5"/>
      <c r="AW1377" s="5"/>
      <c r="AX1377" s="5"/>
      <c r="AY1377" s="5">
        <v>0</v>
      </c>
      <c r="AZ1377" s="5"/>
      <c r="BA1377" s="5"/>
      <c r="BB1377" s="5"/>
      <c r="BC1377" s="5"/>
      <c r="BD1377" s="5"/>
      <c r="BE1377" s="5"/>
      <c r="BF1377" s="5">
        <v>0</v>
      </c>
      <c r="BG1377" s="5">
        <v>0</v>
      </c>
      <c r="BH1377" s="5"/>
      <c r="BI1377" s="8"/>
      <c r="BJ1377" s="5"/>
      <c r="BK1377" s="5"/>
      <c r="BL1377" s="5"/>
      <c r="BM1377" s="8"/>
      <c r="BN1377" s="8"/>
      <c r="BO1377" s="7"/>
      <c r="BP1377" s="5"/>
      <c r="BQ1377" s="5"/>
      <c r="BR1377" s="5"/>
      <c r="BS1377" s="5"/>
      <c r="BT1377" s="7"/>
      <c r="BU1377" s="7"/>
      <c r="BV1377" s="7"/>
      <c r="BW1377" s="7"/>
      <c r="BX1377" s="7"/>
      <c r="BY1377" s="7"/>
      <c r="BZ1377" s="7"/>
      <c r="CA1377" s="5">
        <v>0</v>
      </c>
      <c r="CB1377" s="5">
        <v>0</v>
      </c>
      <c r="CC1377" s="5">
        <v>0</v>
      </c>
      <c r="CD1377" s="5">
        <v>0</v>
      </c>
      <c r="CE1377" s="5"/>
      <c r="CF1377" s="5"/>
      <c r="CG1377" s="5"/>
      <c r="CH1377" s="5"/>
      <c r="CI1377" s="5">
        <v>0</v>
      </c>
      <c r="CJ1377" s="5"/>
      <c r="CK1377" s="8"/>
      <c r="CL1377" s="5"/>
      <c r="CM1377" s="5"/>
      <c r="CN1377" s="8"/>
      <c r="CO1377" s="5"/>
      <c r="CP1377" s="5"/>
      <c r="CQ1377" s="5"/>
      <c r="CR1377" s="8"/>
      <c r="CS1377" s="8"/>
      <c r="CT1377" s="8"/>
      <c r="CU1377" s="8"/>
      <c r="CV1377" s="8"/>
      <c r="CW1377" s="8"/>
      <c r="CX1377" s="8"/>
      <c r="CY1377" s="8"/>
      <c r="CZ1377" s="8"/>
      <c r="DA1377" s="8"/>
      <c r="DB1377" s="8"/>
      <c r="DC1377" s="8"/>
      <c r="DD1377" s="8"/>
      <c r="DE1377" s="8"/>
      <c r="DF1377" s="8"/>
      <c r="DG1377" s="8"/>
      <c r="DH1377" s="8"/>
      <c r="DI1377" s="8"/>
      <c r="DJ1377" s="8"/>
      <c r="DK1377" s="8"/>
      <c r="DL1377" s="8"/>
      <c r="DM1377" s="8"/>
      <c r="DN1377" s="8"/>
      <c r="DO1377" s="8"/>
      <c r="DP1377" s="8"/>
      <c r="DQ1377" s="8"/>
      <c r="DR1377" s="8"/>
      <c r="DS1377" s="8"/>
      <c r="DT1377" s="8"/>
      <c r="DU1377" s="8"/>
      <c r="DV1377" s="8"/>
      <c r="DW1377" s="8"/>
      <c r="DX1377" s="8"/>
      <c r="DY1377" s="8"/>
      <c r="DZ1377" s="8"/>
      <c r="EA1377" s="8"/>
      <c r="EB1377" s="8"/>
      <c r="EC1377" s="8"/>
      <c r="ED1377" s="8"/>
      <c r="EE1377" s="8"/>
      <c r="EF1377" s="8"/>
      <c r="EG1377" s="8"/>
      <c r="EH1377" s="8"/>
      <c r="EI1377" s="8"/>
      <c r="EJ1377" s="8"/>
      <c r="EK1377" s="8"/>
      <c r="EL1377" s="8"/>
      <c r="EM1377" s="8"/>
      <c r="EN1377" s="8"/>
      <c r="EO1377" s="8"/>
      <c r="EP1377" s="8"/>
      <c r="EQ1377" s="8"/>
      <c r="ER1377" s="8"/>
      <c r="ES1377" s="8"/>
      <c r="ET1377" s="8"/>
      <c r="EU1377" s="8"/>
      <c r="EV1377" s="8"/>
      <c r="EW1377" s="8"/>
      <c r="EX1377" s="8"/>
      <c r="EY1377" s="8"/>
      <c r="EZ1377" s="8"/>
      <c r="FA1377" s="8"/>
      <c r="FB1377" s="8"/>
      <c r="FC1377" s="8"/>
      <c r="FD1377" s="8"/>
      <c r="FE1377" s="8"/>
      <c r="FF1377" s="8"/>
      <c r="FG1377" s="8"/>
      <c r="FH1377" s="8"/>
      <c r="FI1377" s="8"/>
      <c r="FJ1377" s="8"/>
    </row>
    <row r="1378" spans="1:166" x14ac:dyDescent="0.25">
      <c r="A1378" t="s">
        <v>161</v>
      </c>
      <c r="C1378" s="6">
        <v>40931</v>
      </c>
      <c r="D1378" s="5"/>
      <c r="E1378" s="6"/>
      <c r="G1378">
        <v>36</v>
      </c>
      <c r="H1378" t="s">
        <v>115</v>
      </c>
      <c r="I1378" s="7">
        <v>8</v>
      </c>
      <c r="J1378">
        <v>750</v>
      </c>
      <c r="K1378" s="5">
        <f t="shared" si="21"/>
        <v>166.66666666666666</v>
      </c>
      <c r="L1378" s="5"/>
      <c r="M1378" s="8"/>
      <c r="N1378" s="7">
        <v>6.8</v>
      </c>
      <c r="O1378" s="7"/>
      <c r="P1378" s="7"/>
      <c r="Q1378" s="5"/>
      <c r="R1378" s="5"/>
      <c r="S1378" s="5"/>
      <c r="T1378" s="5"/>
      <c r="U1378" s="5"/>
      <c r="V1378" s="5"/>
      <c r="W1378" s="5"/>
      <c r="X1378" s="8"/>
      <c r="Y1378" s="8"/>
      <c r="Z1378" s="8"/>
      <c r="AA1378" s="8"/>
      <c r="AB1378" s="8"/>
      <c r="AC1378" s="5"/>
      <c r="AD1378" s="8"/>
      <c r="AE1378" s="8"/>
      <c r="AF1378" s="8"/>
      <c r="AG1378" s="8"/>
      <c r="AH1378" s="8"/>
      <c r="AI1378" s="8"/>
      <c r="AJ1378" s="5"/>
      <c r="AK1378" s="8"/>
      <c r="AL1378" s="8"/>
      <c r="AM1378" s="8"/>
      <c r="AN1378" s="8"/>
      <c r="AO1378" s="8"/>
      <c r="AP1378" s="8"/>
      <c r="AQ1378" s="9"/>
      <c r="AR1378" s="8"/>
      <c r="AS1378" s="8"/>
      <c r="AT1378" s="8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8"/>
      <c r="BJ1378" s="5"/>
      <c r="BK1378" s="5"/>
      <c r="BL1378" s="5"/>
      <c r="BM1378" s="8"/>
      <c r="BN1378" s="8"/>
      <c r="BO1378" s="7"/>
      <c r="BP1378" s="5"/>
      <c r="BQ1378" s="5"/>
      <c r="BR1378" s="5"/>
      <c r="BS1378" s="5"/>
      <c r="BT1378" s="7"/>
      <c r="BU1378" s="7"/>
      <c r="BV1378" s="7"/>
      <c r="BW1378" s="7"/>
      <c r="BX1378" s="7"/>
      <c r="BY1378" s="7"/>
      <c r="BZ1378" s="7"/>
      <c r="CA1378" s="5"/>
      <c r="CB1378" s="5"/>
      <c r="CC1378" s="5"/>
      <c r="CD1378" s="5"/>
      <c r="CE1378" s="5"/>
      <c r="CF1378" s="5"/>
      <c r="CG1378" s="5"/>
      <c r="CH1378" s="5"/>
      <c r="CI1378" s="5"/>
      <c r="CJ1378" s="5"/>
      <c r="CK1378" s="8"/>
      <c r="CL1378" s="5"/>
      <c r="CM1378" s="5"/>
      <c r="CN1378" s="8"/>
      <c r="CO1378" s="5"/>
      <c r="CP1378" s="5"/>
      <c r="CQ1378" s="5"/>
      <c r="CR1378" s="8"/>
      <c r="CS1378" s="8"/>
      <c r="CT1378" s="8"/>
      <c r="CU1378" s="8"/>
      <c r="CV1378" s="8"/>
      <c r="CW1378" s="8"/>
      <c r="CX1378" s="8"/>
      <c r="CY1378" s="8"/>
      <c r="CZ1378" s="8"/>
      <c r="DA1378" s="8"/>
      <c r="DB1378" s="8"/>
      <c r="DC1378" s="8"/>
      <c r="DD1378" s="8"/>
      <c r="DE1378" s="8"/>
      <c r="DF1378" s="8"/>
      <c r="DG1378" s="8"/>
      <c r="DH1378" s="8"/>
      <c r="DI1378" s="8"/>
      <c r="DJ1378" s="8"/>
      <c r="DK1378" s="8"/>
      <c r="DL1378" s="8"/>
      <c r="DM1378" s="8"/>
      <c r="DN1378" s="8"/>
      <c r="DO1378" s="8"/>
      <c r="DP1378" s="8"/>
      <c r="DQ1378" s="8"/>
      <c r="DR1378" s="8"/>
      <c r="DS1378" s="8"/>
      <c r="DT1378" s="8"/>
      <c r="DU1378" s="8"/>
      <c r="DV1378" s="8"/>
      <c r="DW1378" s="8"/>
      <c r="DX1378" s="8"/>
      <c r="DY1378" s="8"/>
      <c r="DZ1378" s="8"/>
      <c r="EA1378" s="8"/>
      <c r="EB1378" s="8"/>
      <c r="EC1378" s="8"/>
      <c r="ED1378" s="8"/>
      <c r="EE1378" s="8"/>
      <c r="EF1378" s="8"/>
      <c r="EG1378" s="8"/>
      <c r="EH1378" s="8"/>
      <c r="EI1378" s="8"/>
      <c r="EJ1378" s="8"/>
      <c r="EK1378" s="8"/>
      <c r="EL1378" s="8"/>
      <c r="EM1378" s="8"/>
      <c r="EN1378" s="8"/>
      <c r="EO1378" s="8"/>
      <c r="EP1378" s="8"/>
      <c r="EQ1378" s="8"/>
      <c r="ER1378" s="8"/>
      <c r="ES1378" s="8"/>
      <c r="ET1378" s="8"/>
      <c r="EU1378" s="8"/>
      <c r="EV1378" s="8"/>
      <c r="EW1378" s="8"/>
      <c r="EX1378" s="8"/>
      <c r="EY1378" s="8"/>
      <c r="EZ1378" s="8"/>
      <c r="FA1378" s="8"/>
      <c r="FB1378" s="8"/>
      <c r="FC1378" s="8"/>
      <c r="FD1378" s="8"/>
      <c r="FE1378" s="8"/>
      <c r="FF1378" s="8"/>
      <c r="FG1378" s="8"/>
      <c r="FH1378" s="8"/>
      <c r="FI1378" s="8"/>
      <c r="FJ1378" s="8"/>
    </row>
    <row r="1379" spans="1:166" x14ac:dyDescent="0.25">
      <c r="A1379" t="s">
        <v>161</v>
      </c>
      <c r="C1379" s="6">
        <v>40938</v>
      </c>
      <c r="D1379" s="5"/>
      <c r="E1379" s="6"/>
      <c r="G1379">
        <v>43</v>
      </c>
      <c r="H1379" t="s">
        <v>115</v>
      </c>
      <c r="I1379" s="7">
        <v>8</v>
      </c>
      <c r="J1379">
        <v>750</v>
      </c>
      <c r="K1379" s="5">
        <f t="shared" si="21"/>
        <v>166.66666666666666</v>
      </c>
      <c r="L1379" s="5"/>
      <c r="M1379" s="8"/>
      <c r="N1379" s="8"/>
      <c r="O1379" s="8"/>
      <c r="P1379" s="8"/>
      <c r="Q1379" s="5"/>
      <c r="R1379" s="5"/>
      <c r="S1379" s="5"/>
      <c r="T1379" s="5"/>
      <c r="U1379" s="5"/>
      <c r="V1379" s="5"/>
      <c r="W1379" s="5"/>
      <c r="X1379" s="8"/>
      <c r="Y1379" s="8"/>
      <c r="Z1379" s="8"/>
      <c r="AA1379" s="8"/>
      <c r="AB1379" s="8"/>
      <c r="AC1379" s="5">
        <v>50.0200631821562</v>
      </c>
      <c r="AD1379" s="8"/>
      <c r="AE1379" s="8"/>
      <c r="AF1379" s="8"/>
      <c r="AG1379" s="8"/>
      <c r="AH1379" s="8"/>
      <c r="AI1379" s="8"/>
      <c r="AJ1379" s="5">
        <v>87.422533844230287</v>
      </c>
      <c r="AK1379" s="8">
        <v>1.3270194331015837</v>
      </c>
      <c r="AL1379" s="8"/>
      <c r="AM1379" s="8"/>
      <c r="AN1379" s="8"/>
      <c r="AO1379" s="8"/>
      <c r="AP1379" s="8"/>
      <c r="AQ1379" s="9">
        <f>AK1379/AJ1379</f>
        <v>1.5179375096426174E-2</v>
      </c>
      <c r="AR1379" s="8"/>
      <c r="AS1379" s="8"/>
      <c r="AT1379" s="8"/>
      <c r="AU1379" s="5">
        <v>5.866048815335752</v>
      </c>
      <c r="AV1379" s="5"/>
      <c r="AW1379" s="5"/>
      <c r="AX1379" s="5"/>
      <c r="AY1379" s="5">
        <v>0</v>
      </c>
      <c r="AZ1379" s="5"/>
      <c r="BA1379" s="5"/>
      <c r="BB1379" s="5"/>
      <c r="BC1379" s="5"/>
      <c r="BD1379" s="5"/>
      <c r="BE1379" s="5"/>
      <c r="BF1379" s="5">
        <v>0</v>
      </c>
      <c r="BG1379" s="5">
        <v>0</v>
      </c>
      <c r="BH1379" s="5">
        <v>5.866048815335752</v>
      </c>
      <c r="BI1379" s="8"/>
      <c r="BJ1379" s="5"/>
      <c r="BK1379" s="5">
        <f>AC1379+AJ1379+BH1379</f>
        <v>143.30864584172224</v>
      </c>
      <c r="BL1379" s="5"/>
      <c r="BM1379" s="8">
        <f>BH1379/BK1379</f>
        <v>4.0932972193558591E-2</v>
      </c>
      <c r="BN1379" s="8"/>
      <c r="BO1379" s="7"/>
      <c r="BP1379" s="5"/>
      <c r="BQ1379" s="5"/>
      <c r="BR1379" s="5"/>
      <c r="BS1379" s="5"/>
      <c r="BT1379" s="7"/>
      <c r="BU1379" s="7"/>
      <c r="BV1379" s="7"/>
      <c r="BW1379" s="7"/>
      <c r="BX1379" s="8">
        <f>AC1379/BK1379</f>
        <v>0.34903730258815679</v>
      </c>
      <c r="BY1379" s="8">
        <f>AJ1379/BK1379</f>
        <v>0.61002972521828469</v>
      </c>
      <c r="BZ1379" s="8">
        <f>BH1379/BK1379</f>
        <v>4.0932972193558591E-2</v>
      </c>
      <c r="CA1379" s="5">
        <v>24.240975680606727</v>
      </c>
      <c r="CB1379" s="5">
        <v>24.240975680606727</v>
      </c>
      <c r="CC1379" s="5">
        <v>0</v>
      </c>
      <c r="CD1379" s="5">
        <v>0</v>
      </c>
      <c r="CE1379" s="5"/>
      <c r="CF1379" s="5"/>
      <c r="CG1379" s="5"/>
      <c r="CH1379" s="5"/>
      <c r="CI1379" s="5">
        <v>0</v>
      </c>
      <c r="CJ1379" s="5"/>
      <c r="CK1379" s="8"/>
      <c r="CL1379" s="5"/>
      <c r="CM1379" s="5"/>
      <c r="CN1379" s="8"/>
      <c r="CO1379" s="5"/>
      <c r="CP1379" s="5"/>
      <c r="CQ1379" s="5"/>
      <c r="CR1379" s="8"/>
      <c r="CS1379" s="8"/>
      <c r="CT1379" s="8"/>
      <c r="CU1379" s="8"/>
      <c r="CV1379" s="8"/>
      <c r="CW1379" s="8"/>
      <c r="CX1379" s="8"/>
      <c r="CY1379" s="8"/>
      <c r="CZ1379" s="8"/>
      <c r="DA1379" s="8"/>
      <c r="DB1379" s="8"/>
      <c r="DC1379" s="8"/>
      <c r="DD1379" s="8"/>
      <c r="DE1379" s="8"/>
      <c r="DF1379" s="8"/>
      <c r="DG1379" s="8"/>
      <c r="DH1379" s="8"/>
      <c r="DI1379" s="8"/>
      <c r="DJ1379" s="8"/>
      <c r="DK1379" s="8"/>
      <c r="DL1379" s="8"/>
      <c r="DM1379" s="8"/>
      <c r="DN1379" s="8"/>
      <c r="DO1379" s="8"/>
      <c r="DP1379" s="8"/>
      <c r="DQ1379" s="8"/>
      <c r="DR1379" s="8"/>
      <c r="DS1379" s="8"/>
      <c r="DT1379" s="8"/>
      <c r="DU1379" s="8"/>
      <c r="DV1379" s="8"/>
      <c r="DW1379" s="8"/>
      <c r="DX1379" s="8"/>
      <c r="DY1379" s="8"/>
      <c r="DZ1379" s="8"/>
      <c r="EA1379" s="8"/>
      <c r="EB1379" s="8"/>
      <c r="EC1379" s="8"/>
      <c r="ED1379" s="8"/>
      <c r="EE1379" s="8"/>
      <c r="EF1379" s="8"/>
      <c r="EG1379" s="8"/>
      <c r="EH1379" s="8"/>
      <c r="EI1379" s="8"/>
      <c r="EJ1379" s="8"/>
      <c r="EK1379" s="8"/>
      <c r="EL1379" s="8"/>
      <c r="EM1379" s="8"/>
      <c r="EN1379" s="8"/>
      <c r="EO1379" s="8"/>
      <c r="EP1379" s="8"/>
      <c r="EQ1379" s="8"/>
      <c r="ER1379" s="8"/>
      <c r="ES1379" s="8"/>
      <c r="ET1379" s="8"/>
      <c r="EU1379" s="8"/>
      <c r="EV1379" s="8"/>
      <c r="EW1379" s="8"/>
      <c r="EX1379" s="8"/>
      <c r="EY1379" s="8"/>
      <c r="EZ1379" s="8"/>
      <c r="FA1379" s="8"/>
      <c r="FB1379" s="8"/>
      <c r="FC1379" s="8"/>
      <c r="FD1379" s="8"/>
      <c r="FE1379" s="8"/>
      <c r="FF1379" s="8"/>
      <c r="FG1379" s="8"/>
      <c r="FH1379" s="8"/>
      <c r="FI1379" s="8"/>
      <c r="FJ1379" s="8"/>
    </row>
    <row r="1380" spans="1:166" x14ac:dyDescent="0.25">
      <c r="A1380" t="s">
        <v>161</v>
      </c>
      <c r="C1380" s="6">
        <v>40939</v>
      </c>
      <c r="D1380" s="5"/>
      <c r="E1380" s="6"/>
      <c r="G1380">
        <v>44</v>
      </c>
      <c r="H1380" t="s">
        <v>115</v>
      </c>
      <c r="I1380" s="7">
        <v>8</v>
      </c>
      <c r="J1380">
        <v>750</v>
      </c>
      <c r="K1380" s="5">
        <f t="shared" si="21"/>
        <v>166.66666666666666</v>
      </c>
      <c r="L1380" s="5"/>
      <c r="M1380" s="8"/>
      <c r="N1380" s="7">
        <v>11.3</v>
      </c>
      <c r="O1380" s="7"/>
      <c r="P1380" s="7"/>
      <c r="Q1380" s="5"/>
      <c r="R1380" s="5"/>
      <c r="S1380" s="5"/>
      <c r="T1380" s="5"/>
      <c r="U1380" s="5"/>
      <c r="V1380" s="5"/>
      <c r="W1380" s="5"/>
      <c r="X1380" s="8"/>
      <c r="Y1380" s="8"/>
      <c r="Z1380" s="8"/>
      <c r="AA1380" s="8"/>
      <c r="AB1380" s="8"/>
      <c r="AC1380" s="5"/>
      <c r="AD1380" s="8"/>
      <c r="AE1380" s="8"/>
      <c r="AF1380" s="8"/>
      <c r="AG1380" s="8"/>
      <c r="AH1380" s="8"/>
      <c r="AI1380" s="8"/>
      <c r="AJ1380" s="5"/>
      <c r="AK1380" s="8"/>
      <c r="AL1380" s="8"/>
      <c r="AM1380" s="8"/>
      <c r="AN1380" s="8"/>
      <c r="AO1380" s="8"/>
      <c r="AP1380" s="8"/>
      <c r="AQ1380" s="9"/>
      <c r="AR1380" s="8"/>
      <c r="AS1380" s="8"/>
      <c r="AT1380" s="8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8"/>
      <c r="BJ1380" s="5"/>
      <c r="BK1380" s="5"/>
      <c r="BL1380" s="5"/>
      <c r="BM1380" s="8"/>
      <c r="BN1380" s="8"/>
      <c r="BO1380" s="7"/>
      <c r="BP1380" s="5"/>
      <c r="BQ1380" s="5"/>
      <c r="BR1380" s="5"/>
      <c r="BS1380" s="5"/>
      <c r="BT1380" s="7"/>
      <c r="BU1380" s="7"/>
      <c r="BV1380" s="7"/>
      <c r="BW1380" s="7"/>
      <c r="BX1380" s="7"/>
      <c r="BY1380" s="7"/>
      <c r="BZ1380" s="7"/>
      <c r="CA1380" s="5"/>
      <c r="CB1380" s="5"/>
      <c r="CC1380" s="5"/>
      <c r="CD1380" s="5"/>
      <c r="CE1380" s="5"/>
      <c r="CF1380" s="5"/>
      <c r="CG1380" s="5"/>
      <c r="CH1380" s="5"/>
      <c r="CI1380" s="5"/>
      <c r="CJ1380" s="5"/>
      <c r="CK1380" s="8"/>
      <c r="CL1380" s="5"/>
      <c r="CM1380" s="5"/>
      <c r="CN1380" s="8"/>
      <c r="CO1380" s="5"/>
      <c r="CP1380" s="5"/>
      <c r="CQ1380" s="5"/>
      <c r="CR1380" s="8"/>
      <c r="CS1380" s="8"/>
      <c r="CT1380" s="8"/>
      <c r="CU1380" s="8"/>
      <c r="CV1380" s="8"/>
      <c r="CW1380" s="8"/>
      <c r="CX1380" s="8"/>
      <c r="CY1380" s="8"/>
      <c r="CZ1380" s="8"/>
      <c r="DA1380" s="8"/>
      <c r="DB1380" s="8"/>
      <c r="DC1380" s="8"/>
      <c r="DD1380" s="8"/>
      <c r="DE1380" s="8"/>
      <c r="DF1380" s="8"/>
      <c r="DG1380" s="8"/>
      <c r="DH1380" s="8"/>
      <c r="DI1380" s="8"/>
      <c r="DJ1380" s="8"/>
      <c r="DK1380" s="8"/>
      <c r="DL1380" s="8"/>
      <c r="DM1380" s="8"/>
      <c r="DN1380" s="8"/>
      <c r="DO1380" s="8"/>
      <c r="DP1380" s="8"/>
      <c r="DQ1380" s="8"/>
      <c r="DR1380" s="8"/>
      <c r="DS1380" s="8"/>
      <c r="DT1380" s="8"/>
      <c r="DU1380" s="8"/>
      <c r="DV1380" s="8"/>
      <c r="DW1380" s="8"/>
      <c r="DX1380" s="8"/>
      <c r="DY1380" s="8"/>
      <c r="DZ1380" s="8"/>
      <c r="EA1380" s="8"/>
      <c r="EB1380" s="8"/>
      <c r="EC1380" s="8"/>
      <c r="ED1380" s="8"/>
      <c r="EE1380" s="8"/>
      <c r="EF1380" s="8"/>
      <c r="EG1380" s="8"/>
      <c r="EH1380" s="8"/>
      <c r="EI1380" s="8"/>
      <c r="EJ1380" s="8"/>
      <c r="EK1380" s="8"/>
      <c r="EL1380" s="8"/>
      <c r="EM1380" s="8"/>
      <c r="EN1380" s="8"/>
      <c r="EO1380" s="8"/>
      <c r="EP1380" s="8"/>
      <c r="EQ1380" s="8"/>
      <c r="ER1380" s="8"/>
      <c r="ES1380" s="8"/>
      <c r="ET1380" s="8"/>
      <c r="EU1380" s="8"/>
      <c r="EV1380" s="8"/>
      <c r="EW1380" s="8"/>
      <c r="EX1380" s="8"/>
      <c r="EY1380" s="8"/>
      <c r="EZ1380" s="8"/>
      <c r="FA1380" s="8"/>
      <c r="FB1380" s="8"/>
      <c r="FC1380" s="8"/>
      <c r="FD1380" s="8"/>
      <c r="FE1380" s="8"/>
      <c r="FF1380" s="8"/>
      <c r="FG1380" s="8"/>
      <c r="FH1380" s="8"/>
      <c r="FI1380" s="8"/>
      <c r="FJ1380" s="8"/>
    </row>
    <row r="1381" spans="1:166" x14ac:dyDescent="0.25">
      <c r="A1381" t="s">
        <v>161</v>
      </c>
      <c r="C1381" s="6">
        <v>40945</v>
      </c>
      <c r="D1381" s="5">
        <v>5</v>
      </c>
      <c r="E1381" t="s">
        <v>206</v>
      </c>
      <c r="F1381" t="s">
        <v>13</v>
      </c>
      <c r="G1381">
        <v>50</v>
      </c>
      <c r="H1381" t="s">
        <v>115</v>
      </c>
      <c r="I1381" s="7">
        <v>8</v>
      </c>
      <c r="J1381">
        <v>750</v>
      </c>
      <c r="K1381" s="5">
        <f t="shared" si="21"/>
        <v>166.66666666666666</v>
      </c>
      <c r="L1381" s="5"/>
      <c r="M1381" s="8"/>
      <c r="N1381" s="8"/>
      <c r="O1381" s="8"/>
      <c r="P1381" s="8"/>
      <c r="Q1381" s="5"/>
      <c r="R1381" s="5"/>
      <c r="S1381" s="5">
        <v>50</v>
      </c>
      <c r="T1381" s="5"/>
      <c r="U1381" s="5"/>
      <c r="V1381" s="5"/>
      <c r="W1381" s="5"/>
      <c r="X1381" s="8"/>
      <c r="Y1381" s="8"/>
      <c r="Z1381" s="8"/>
      <c r="AA1381" s="8"/>
      <c r="AB1381" s="8"/>
      <c r="AC1381" s="5">
        <v>155.8688612245985</v>
      </c>
      <c r="AD1381" s="8"/>
      <c r="AE1381" s="8"/>
      <c r="AF1381" s="8"/>
      <c r="AG1381" s="8"/>
      <c r="AH1381" s="8"/>
      <c r="AI1381" s="8"/>
      <c r="AJ1381" s="5">
        <v>225.96020388161406</v>
      </c>
      <c r="AK1381" s="8">
        <v>2.2680092234723679</v>
      </c>
      <c r="AL1381" s="8"/>
      <c r="AM1381" s="8"/>
      <c r="AN1381" s="8"/>
      <c r="AO1381" s="8"/>
      <c r="AP1381" s="8"/>
      <c r="AQ1381" s="9">
        <f>AK1381/AJ1381</f>
        <v>1.0037206483760441E-2</v>
      </c>
      <c r="AR1381" s="8"/>
      <c r="AS1381" s="8"/>
      <c r="AT1381" s="8"/>
      <c r="AU1381" s="5">
        <v>40.694474828359645</v>
      </c>
      <c r="AV1381" s="5"/>
      <c r="AW1381" s="5"/>
      <c r="AX1381" s="5"/>
      <c r="AY1381" s="5">
        <v>0</v>
      </c>
      <c r="AZ1381" s="5"/>
      <c r="BA1381" s="5"/>
      <c r="BB1381" s="5"/>
      <c r="BC1381" s="5"/>
      <c r="BD1381" s="5"/>
      <c r="BE1381" s="5"/>
      <c r="BF1381" s="5">
        <v>0</v>
      </c>
      <c r="BG1381" s="5">
        <v>0</v>
      </c>
      <c r="BH1381" s="5">
        <v>40.694474828359645</v>
      </c>
      <c r="BI1381" s="8"/>
      <c r="BJ1381" s="5"/>
      <c r="BK1381" s="5">
        <f>AC1381+AJ1381+BH1381</f>
        <v>422.52353993457223</v>
      </c>
      <c r="BL1381" s="5"/>
      <c r="BM1381" s="8">
        <f>BH1381/BK1381</f>
        <v>9.6312917464104336E-2</v>
      </c>
      <c r="BN1381" s="8"/>
      <c r="BO1381" s="7"/>
      <c r="BP1381" s="5"/>
      <c r="BQ1381" s="5"/>
      <c r="BR1381" s="5"/>
      <c r="BS1381" s="5"/>
      <c r="BT1381" s="7"/>
      <c r="BU1381" s="7"/>
      <c r="BV1381" s="7"/>
      <c r="BW1381" s="7"/>
      <c r="BX1381" s="8">
        <f>AC1381/BK1381</f>
        <v>0.36889982803972249</v>
      </c>
      <c r="BY1381" s="8">
        <f>AJ1381/BK1381</f>
        <v>0.53478725449617315</v>
      </c>
      <c r="BZ1381" s="8">
        <f>BH1381/BK1381</f>
        <v>9.6312917464104336E-2</v>
      </c>
      <c r="CA1381" s="5">
        <v>41.077305919726939</v>
      </c>
      <c r="CB1381" s="5">
        <v>39.936904425512466</v>
      </c>
      <c r="CC1381" s="5">
        <v>1.1404014942144745</v>
      </c>
      <c r="CD1381" s="5">
        <v>0</v>
      </c>
      <c r="CE1381" s="5"/>
      <c r="CF1381" s="5"/>
      <c r="CG1381" s="5"/>
      <c r="CH1381" s="5"/>
      <c r="CI1381" s="5">
        <v>0</v>
      </c>
      <c r="CJ1381" s="5"/>
      <c r="CK1381" s="8"/>
      <c r="CL1381" s="5"/>
      <c r="CM1381" s="5"/>
      <c r="CN1381" s="8"/>
      <c r="CO1381" s="5"/>
      <c r="CP1381" s="5"/>
      <c r="CQ1381" s="5"/>
      <c r="CR1381" s="8"/>
      <c r="CS1381" s="8"/>
      <c r="CT1381" s="8"/>
      <c r="CU1381" s="8"/>
      <c r="CV1381" s="8"/>
      <c r="CW1381" s="8"/>
      <c r="CX1381" s="8"/>
      <c r="CY1381" s="8"/>
      <c r="CZ1381" s="8"/>
      <c r="DA1381" s="8"/>
      <c r="DB1381" s="8"/>
      <c r="DC1381" s="8"/>
      <c r="DD1381" s="8"/>
      <c r="DE1381" s="8"/>
      <c r="DF1381" s="8"/>
      <c r="DG1381" s="8"/>
      <c r="DH1381" s="8"/>
      <c r="DI1381" s="8"/>
      <c r="DJ1381" s="8"/>
      <c r="DK1381" s="8"/>
      <c r="DL1381" s="8"/>
      <c r="DM1381" s="8"/>
      <c r="DN1381" s="8"/>
      <c r="DO1381" s="8"/>
      <c r="DP1381" s="8"/>
      <c r="DQ1381" s="8"/>
      <c r="DR1381" s="8"/>
      <c r="DS1381" s="8"/>
      <c r="DT1381" s="8"/>
      <c r="DU1381" s="8"/>
      <c r="DV1381" s="8"/>
      <c r="DW1381" s="8"/>
      <c r="DX1381" s="8"/>
      <c r="DY1381" s="8"/>
      <c r="DZ1381" s="8"/>
      <c r="EA1381" s="8"/>
      <c r="EB1381" s="8"/>
      <c r="EC1381" s="8"/>
      <c r="ED1381" s="8"/>
      <c r="EE1381" s="8"/>
      <c r="EF1381" s="8"/>
      <c r="EG1381" s="8"/>
      <c r="EH1381" s="8"/>
      <c r="EI1381" s="8"/>
      <c r="EJ1381" s="8"/>
      <c r="EK1381" s="8"/>
      <c r="EL1381" s="8"/>
      <c r="EM1381" s="8"/>
      <c r="EN1381" s="8"/>
      <c r="EO1381" s="8"/>
      <c r="EP1381" s="8"/>
      <c r="EQ1381" s="8"/>
      <c r="ER1381" s="8"/>
      <c r="ES1381" s="8"/>
      <c r="ET1381" s="8"/>
      <c r="EU1381" s="8"/>
      <c r="EV1381" s="8"/>
      <c r="EW1381" s="8"/>
      <c r="EX1381" s="8"/>
      <c r="EY1381" s="8"/>
      <c r="EZ1381" s="8"/>
      <c r="FA1381" s="8"/>
      <c r="FB1381" s="8"/>
      <c r="FC1381" s="8"/>
      <c r="FD1381" s="8"/>
      <c r="FE1381" s="8"/>
      <c r="FF1381" s="8"/>
      <c r="FG1381" s="8"/>
      <c r="FH1381" s="8"/>
      <c r="FI1381" s="8"/>
      <c r="FJ1381" s="8"/>
    </row>
    <row r="1382" spans="1:166" x14ac:dyDescent="0.25">
      <c r="A1382" t="s">
        <v>161</v>
      </c>
      <c r="C1382" s="6">
        <v>40948</v>
      </c>
      <c r="D1382" s="5"/>
      <c r="E1382" s="6"/>
      <c r="G1382">
        <v>53</v>
      </c>
      <c r="H1382" t="s">
        <v>115</v>
      </c>
      <c r="I1382" s="7">
        <v>8</v>
      </c>
      <c r="J1382">
        <v>750</v>
      </c>
      <c r="K1382" s="5">
        <f t="shared" ref="K1382:K1445" si="22">1000000/I1382/J1382</f>
        <v>166.66666666666666</v>
      </c>
      <c r="L1382" s="5"/>
      <c r="M1382" s="8"/>
      <c r="N1382" s="7">
        <v>14.4</v>
      </c>
      <c r="O1382" s="7"/>
      <c r="P1382" s="7"/>
      <c r="Q1382" s="5"/>
      <c r="R1382" s="5"/>
      <c r="S1382" s="5"/>
      <c r="T1382" s="5"/>
      <c r="U1382" s="5"/>
      <c r="V1382" s="5"/>
      <c r="W1382" s="5"/>
      <c r="X1382" s="8"/>
      <c r="Y1382" s="8"/>
      <c r="Z1382" s="8"/>
      <c r="AA1382" s="8"/>
      <c r="AB1382" s="8"/>
      <c r="AC1382" s="5"/>
      <c r="AD1382" s="8"/>
      <c r="AE1382" s="8"/>
      <c r="AF1382" s="8"/>
      <c r="AG1382" s="8"/>
      <c r="AH1382" s="8"/>
      <c r="AI1382" s="8"/>
      <c r="AJ1382" s="5"/>
      <c r="AK1382" s="8"/>
      <c r="AL1382" s="8"/>
      <c r="AM1382" s="8"/>
      <c r="AN1382" s="8"/>
      <c r="AO1382" s="8"/>
      <c r="AP1382" s="8"/>
      <c r="AQ1382" s="9"/>
      <c r="AR1382" s="8"/>
      <c r="AS1382" s="8"/>
      <c r="AT1382" s="8"/>
      <c r="AU1382" s="5"/>
      <c r="AV1382" s="5"/>
      <c r="AW1382" s="5"/>
      <c r="AX1382" s="5"/>
      <c r="AY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8"/>
      <c r="BJ1382" s="5"/>
      <c r="BK1382" s="5"/>
      <c r="BL1382" s="5"/>
      <c r="BM1382" s="8"/>
      <c r="BN1382" s="8"/>
      <c r="BO1382" s="7"/>
      <c r="BP1382" s="5"/>
      <c r="BQ1382" s="5"/>
      <c r="BR1382" s="5"/>
      <c r="BS1382" s="5"/>
      <c r="BT1382" s="7"/>
      <c r="BU1382" s="7"/>
      <c r="BV1382" s="7"/>
      <c r="BW1382" s="7"/>
      <c r="BX1382" s="7"/>
      <c r="BY1382" s="7"/>
      <c r="BZ1382" s="7"/>
      <c r="CA1382" s="5"/>
      <c r="CB1382" s="5"/>
      <c r="CC1382" s="5"/>
      <c r="CD1382" s="5"/>
      <c r="CE1382" s="5"/>
      <c r="CF1382" s="5"/>
      <c r="CG1382" s="5"/>
      <c r="CH1382" s="5"/>
      <c r="CI1382" s="5"/>
      <c r="CJ1382" s="5"/>
      <c r="CK1382" s="8"/>
      <c r="CL1382" s="5"/>
      <c r="CM1382" s="5"/>
      <c r="CN1382" s="8"/>
      <c r="CO1382" s="5"/>
      <c r="CP1382" s="5"/>
      <c r="CQ1382" s="5"/>
      <c r="CR1382" s="8"/>
      <c r="CS1382" s="8"/>
      <c r="CT1382" s="8"/>
      <c r="CU1382" s="8"/>
      <c r="CV1382" s="8"/>
      <c r="CW1382" s="8"/>
      <c r="CX1382" s="8"/>
      <c r="CY1382" s="8"/>
      <c r="CZ1382" s="8"/>
      <c r="DA1382" s="8"/>
      <c r="DB1382" s="8"/>
      <c r="DC1382" s="8"/>
      <c r="DD1382" s="8"/>
      <c r="DE1382" s="8"/>
      <c r="DF1382" s="8"/>
      <c r="DG1382" s="8"/>
      <c r="DH1382" s="8"/>
      <c r="DI1382" s="8"/>
      <c r="DJ1382" s="8"/>
      <c r="DK1382" s="8"/>
      <c r="DL1382" s="8"/>
      <c r="DM1382" s="8"/>
      <c r="DN1382" s="8"/>
      <c r="DO1382" s="8"/>
      <c r="DP1382" s="8"/>
      <c r="DQ1382" s="8"/>
      <c r="DR1382" s="8"/>
      <c r="DS1382" s="8"/>
      <c r="DT1382" s="8"/>
      <c r="DU1382" s="8"/>
      <c r="DV1382" s="8"/>
      <c r="DW1382" s="8"/>
      <c r="DX1382" s="8"/>
      <c r="DY1382" s="8"/>
      <c r="DZ1382" s="8"/>
      <c r="EA1382" s="8"/>
      <c r="EB1382" s="8"/>
      <c r="EC1382" s="8"/>
      <c r="ED1382" s="8"/>
      <c r="EE1382" s="8"/>
      <c r="EF1382" s="8"/>
      <c r="EG1382" s="8"/>
      <c r="EH1382" s="8"/>
      <c r="EI1382" s="8"/>
      <c r="EJ1382" s="8"/>
      <c r="EK1382" s="8"/>
      <c r="EL1382" s="8"/>
      <c r="EM1382" s="8"/>
      <c r="EN1382" s="8"/>
      <c r="EO1382" s="8"/>
      <c r="EP1382" s="8"/>
      <c r="EQ1382" s="8"/>
      <c r="ER1382" s="8"/>
      <c r="ES1382" s="8"/>
      <c r="ET1382" s="8"/>
      <c r="EU1382" s="8"/>
      <c r="EV1382" s="8"/>
      <c r="EW1382" s="8"/>
      <c r="EX1382" s="8"/>
      <c r="EY1382" s="8"/>
      <c r="EZ1382" s="8"/>
      <c r="FA1382" s="8"/>
      <c r="FB1382" s="8"/>
      <c r="FC1382" s="8"/>
      <c r="FD1382" s="8"/>
      <c r="FE1382" s="8"/>
      <c r="FF1382" s="8"/>
      <c r="FG1382" s="8"/>
      <c r="FH1382" s="8"/>
      <c r="FI1382" s="8"/>
      <c r="FJ1382" s="8"/>
    </row>
    <row r="1383" spans="1:166" x14ac:dyDescent="0.25">
      <c r="A1383" t="s">
        <v>161</v>
      </c>
      <c r="C1383" s="6">
        <v>40954</v>
      </c>
      <c r="D1383" s="5"/>
      <c r="E1383" s="6"/>
      <c r="G1383">
        <v>59</v>
      </c>
      <c r="H1383" t="s">
        <v>115</v>
      </c>
      <c r="I1383" s="7">
        <v>8</v>
      </c>
      <c r="J1383">
        <v>750</v>
      </c>
      <c r="K1383" s="5">
        <f t="shared" si="22"/>
        <v>166.66666666666666</v>
      </c>
      <c r="L1383" s="5"/>
      <c r="M1383" s="8"/>
      <c r="N1383" s="7">
        <v>15.95</v>
      </c>
      <c r="O1383" s="7"/>
      <c r="P1383" s="7"/>
      <c r="Q1383" s="5"/>
      <c r="R1383" s="5"/>
      <c r="S1383" s="5"/>
      <c r="T1383" s="5"/>
      <c r="U1383" s="5"/>
      <c r="V1383" s="5"/>
      <c r="W1383" s="5"/>
      <c r="X1383" s="8"/>
      <c r="Y1383" s="8"/>
      <c r="Z1383" s="8"/>
      <c r="AA1383" s="8"/>
      <c r="AB1383" s="8"/>
      <c r="AC1383" s="5"/>
      <c r="AD1383" s="8"/>
      <c r="AE1383" s="8"/>
      <c r="AF1383" s="8"/>
      <c r="AG1383" s="8"/>
      <c r="AH1383" s="8"/>
      <c r="AI1383" s="8"/>
      <c r="AJ1383" s="5"/>
      <c r="AK1383" s="8"/>
      <c r="AL1383" s="8"/>
      <c r="AM1383" s="8"/>
      <c r="AN1383" s="8"/>
      <c r="AO1383" s="8"/>
      <c r="AP1383" s="8"/>
      <c r="AQ1383" s="9"/>
      <c r="AR1383" s="8"/>
      <c r="AS1383" s="8"/>
      <c r="AT1383" s="8"/>
      <c r="AU1383" s="5"/>
      <c r="AV1383" s="5"/>
      <c r="AW1383" s="5"/>
      <c r="AX1383" s="5"/>
      <c r="AY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8"/>
      <c r="BJ1383" s="5"/>
      <c r="BK1383" s="5"/>
      <c r="BL1383" s="5"/>
      <c r="BM1383" s="8"/>
      <c r="BN1383" s="8"/>
      <c r="BO1383" s="7"/>
      <c r="BP1383" s="5"/>
      <c r="BQ1383" s="5"/>
      <c r="BR1383" s="5"/>
      <c r="BS1383" s="5"/>
      <c r="BT1383" s="7"/>
      <c r="BU1383" s="7"/>
      <c r="BV1383" s="7"/>
      <c r="BW1383" s="7"/>
      <c r="BX1383" s="7"/>
      <c r="BY1383" s="7"/>
      <c r="BZ1383" s="7"/>
      <c r="CA1383" s="5"/>
      <c r="CB1383" s="5"/>
      <c r="CC1383" s="5"/>
      <c r="CD1383" s="5"/>
      <c r="CE1383" s="5"/>
      <c r="CF1383" s="5"/>
      <c r="CG1383" s="5"/>
      <c r="CH1383" s="5"/>
      <c r="CI1383" s="5"/>
      <c r="CJ1383" s="5"/>
      <c r="CK1383" s="8"/>
      <c r="CL1383" s="5"/>
      <c r="CM1383" s="5"/>
      <c r="CN1383" s="8"/>
      <c r="CO1383" s="5"/>
      <c r="CP1383" s="5"/>
      <c r="CQ1383" s="5"/>
      <c r="CR1383" s="8"/>
      <c r="CS1383" s="8"/>
      <c r="CT1383" s="8"/>
      <c r="CU1383" s="8"/>
      <c r="CV1383" s="8"/>
      <c r="CW1383" s="8"/>
      <c r="CX1383" s="8"/>
      <c r="CY1383" s="8"/>
      <c r="CZ1383" s="8"/>
      <c r="DA1383" s="8"/>
      <c r="DB1383" s="8"/>
      <c r="DC1383" s="8"/>
      <c r="DD1383" s="8"/>
      <c r="DE1383" s="8"/>
      <c r="DF1383" s="8"/>
      <c r="DG1383" s="8"/>
      <c r="DH1383" s="8"/>
      <c r="DI1383" s="8"/>
      <c r="DJ1383" s="8"/>
      <c r="DK1383" s="8"/>
      <c r="DL1383" s="8"/>
      <c r="DM1383" s="8"/>
      <c r="DN1383" s="8"/>
      <c r="DO1383" s="8"/>
      <c r="DP1383" s="8"/>
      <c r="DQ1383" s="8"/>
      <c r="DR1383" s="8"/>
      <c r="DS1383" s="8"/>
      <c r="DT1383" s="8"/>
      <c r="DU1383" s="8"/>
      <c r="DV1383" s="8"/>
      <c r="DW1383" s="8"/>
      <c r="DX1383" s="8"/>
      <c r="DY1383" s="8"/>
      <c r="DZ1383" s="8"/>
      <c r="EA1383" s="8"/>
      <c r="EB1383" s="8"/>
      <c r="EC1383" s="8"/>
      <c r="ED1383" s="8"/>
      <c r="EE1383" s="8"/>
      <c r="EF1383" s="8"/>
      <c r="EG1383" s="8"/>
      <c r="EH1383" s="8"/>
      <c r="EI1383" s="8"/>
      <c r="EJ1383" s="8"/>
      <c r="EK1383" s="8"/>
      <c r="EL1383" s="8"/>
      <c r="EM1383" s="8"/>
      <c r="EN1383" s="8"/>
      <c r="EO1383" s="8"/>
      <c r="EP1383" s="8"/>
      <c r="EQ1383" s="8"/>
      <c r="ER1383" s="8"/>
      <c r="ES1383" s="8"/>
      <c r="ET1383" s="8"/>
      <c r="EU1383" s="8"/>
      <c r="EV1383" s="8"/>
      <c r="EW1383" s="8"/>
      <c r="EX1383" s="8"/>
      <c r="EY1383" s="8"/>
      <c r="EZ1383" s="8"/>
      <c r="FA1383" s="8"/>
      <c r="FB1383" s="8"/>
      <c r="FC1383" s="8"/>
      <c r="FD1383" s="8"/>
      <c r="FE1383" s="8"/>
      <c r="FF1383" s="8"/>
      <c r="FG1383" s="8"/>
      <c r="FH1383" s="8"/>
      <c r="FI1383" s="8"/>
      <c r="FJ1383" s="8"/>
    </row>
    <row r="1384" spans="1:166" x14ac:dyDescent="0.25">
      <c r="A1384" t="s">
        <v>161</v>
      </c>
      <c r="C1384" s="6">
        <v>40959</v>
      </c>
      <c r="D1384" s="5"/>
      <c r="E1384" s="6"/>
      <c r="G1384">
        <v>64</v>
      </c>
      <c r="H1384" t="s">
        <v>115</v>
      </c>
      <c r="I1384" s="7">
        <v>8</v>
      </c>
      <c r="J1384">
        <v>750</v>
      </c>
      <c r="K1384" s="5">
        <f t="shared" si="22"/>
        <v>166.66666666666666</v>
      </c>
      <c r="L1384" s="5"/>
      <c r="M1384" s="8"/>
      <c r="N1384" s="8"/>
      <c r="O1384" s="8"/>
      <c r="P1384" s="8"/>
      <c r="Q1384" s="5"/>
      <c r="R1384" s="5"/>
      <c r="S1384" s="5"/>
      <c r="T1384" s="5"/>
      <c r="U1384" s="5"/>
      <c r="V1384" s="5"/>
      <c r="W1384" s="5"/>
      <c r="X1384" s="8"/>
      <c r="Y1384" s="8"/>
      <c r="Z1384" s="8"/>
      <c r="AA1384" s="8"/>
      <c r="AB1384" s="8"/>
      <c r="AC1384" s="5">
        <v>335.09858072634029</v>
      </c>
      <c r="AD1384" s="8"/>
      <c r="AE1384" s="8"/>
      <c r="AF1384" s="8"/>
      <c r="AG1384" s="8"/>
      <c r="AH1384" s="8"/>
      <c r="AI1384" s="8"/>
      <c r="AJ1384" s="5">
        <v>291.37421976381029</v>
      </c>
      <c r="AK1384" s="8">
        <v>4.625238618145957</v>
      </c>
      <c r="AL1384" s="8"/>
      <c r="AM1384" s="8"/>
      <c r="AN1384" s="8"/>
      <c r="AO1384" s="8"/>
      <c r="AP1384" s="8"/>
      <c r="AQ1384" s="9">
        <f>AK1384/AJ1384</f>
        <v>1.5873877317956281E-2</v>
      </c>
      <c r="AR1384" s="8"/>
      <c r="AS1384" s="8"/>
      <c r="AT1384" s="8"/>
      <c r="AU1384" s="5">
        <v>44.042596887072648</v>
      </c>
      <c r="AV1384" s="5"/>
      <c r="AW1384" s="5"/>
      <c r="AX1384" s="5"/>
      <c r="AY1384" s="5">
        <v>55.230203811373983</v>
      </c>
      <c r="AZ1384" s="5"/>
      <c r="BA1384" s="5"/>
      <c r="BB1384" s="5"/>
      <c r="BC1384" s="5"/>
      <c r="BD1384" s="5"/>
      <c r="BE1384" s="5"/>
      <c r="BF1384" s="5">
        <v>0</v>
      </c>
      <c r="BG1384" s="5">
        <v>0</v>
      </c>
      <c r="BH1384" s="5">
        <v>99.27280069844663</v>
      </c>
      <c r="BI1384" s="8"/>
      <c r="BJ1384" s="5"/>
      <c r="BK1384" s="5">
        <f>AC1384+AJ1384+BH1384</f>
        <v>725.74560118859722</v>
      </c>
      <c r="BL1384" s="5"/>
      <c r="BM1384" s="8">
        <f>BH1384/BK1384</f>
        <v>0.136787326765552</v>
      </c>
      <c r="BN1384" s="8"/>
      <c r="BO1384" s="7"/>
      <c r="BP1384" s="5"/>
      <c r="BQ1384" s="5"/>
      <c r="BR1384" s="5"/>
      <c r="BS1384" s="5"/>
      <c r="BT1384" s="7"/>
      <c r="BU1384" s="7"/>
      <c r="BV1384" s="7"/>
      <c r="BW1384" s="7"/>
      <c r="BX1384" s="8">
        <f>AC1384/BK1384</f>
        <v>0.46173008858411158</v>
      </c>
      <c r="BY1384" s="8">
        <f>AJ1384/BK1384</f>
        <v>0.40148258465033643</v>
      </c>
      <c r="BZ1384" s="8">
        <f>BH1384/BK1384</f>
        <v>0.136787326765552</v>
      </c>
      <c r="CA1384" s="5">
        <v>170.80869465771076</v>
      </c>
      <c r="CB1384" s="5">
        <v>82.843269076242208</v>
      </c>
      <c r="CC1384" s="5">
        <v>87.965425581468537</v>
      </c>
      <c r="CD1384" s="5">
        <v>0</v>
      </c>
      <c r="CE1384" s="5"/>
      <c r="CF1384" s="5"/>
      <c r="CG1384" s="5"/>
      <c r="CH1384" s="5"/>
      <c r="CI1384" s="5">
        <v>0</v>
      </c>
      <c r="CJ1384" s="5"/>
      <c r="CK1384" s="8"/>
      <c r="CL1384" s="5"/>
      <c r="CM1384" s="5"/>
      <c r="CN1384" s="8"/>
      <c r="CO1384" s="5"/>
      <c r="CP1384" s="5"/>
      <c r="CQ1384" s="5"/>
      <c r="CR1384" s="8"/>
      <c r="CS1384" s="8"/>
      <c r="CT1384" s="8"/>
      <c r="CU1384" s="8"/>
      <c r="CV1384" s="8"/>
      <c r="CW1384" s="8"/>
      <c r="CX1384" s="8"/>
      <c r="CY1384" s="8"/>
      <c r="CZ1384" s="8"/>
      <c r="DA1384" s="8"/>
      <c r="DB1384" s="8"/>
      <c r="DC1384" s="8"/>
      <c r="DD1384" s="8"/>
      <c r="DE1384" s="8"/>
      <c r="DF1384" s="8"/>
      <c r="DG1384" s="8"/>
      <c r="DH1384" s="8"/>
      <c r="DI1384" s="8"/>
      <c r="DJ1384" s="8"/>
      <c r="DK1384" s="8"/>
      <c r="DL1384" s="8"/>
      <c r="DM1384" s="8"/>
      <c r="DN1384" s="8"/>
      <c r="DO1384" s="8"/>
      <c r="DP1384" s="8"/>
      <c r="DQ1384" s="8"/>
      <c r="DR1384" s="8"/>
      <c r="DS1384" s="8"/>
      <c r="DT1384" s="8"/>
      <c r="DU1384" s="8"/>
      <c r="DV1384" s="8"/>
      <c r="DW1384" s="8"/>
      <c r="DX1384" s="8"/>
      <c r="DY1384" s="8"/>
      <c r="DZ1384" s="8"/>
      <c r="EA1384" s="8"/>
      <c r="EB1384" s="8"/>
      <c r="EC1384" s="8"/>
      <c r="ED1384" s="8"/>
      <c r="EE1384" s="8"/>
      <c r="EF1384" s="8"/>
      <c r="EG1384" s="8"/>
      <c r="EH1384" s="8"/>
      <c r="EI1384" s="8"/>
      <c r="EJ1384" s="8"/>
      <c r="EK1384" s="8"/>
      <c r="EL1384" s="8"/>
      <c r="EM1384" s="8"/>
      <c r="EN1384" s="8"/>
      <c r="EO1384" s="8"/>
      <c r="EP1384" s="8"/>
      <c r="EQ1384" s="8"/>
      <c r="ER1384" s="8"/>
      <c r="ES1384" s="8"/>
      <c r="ET1384" s="8"/>
      <c r="EU1384" s="8"/>
      <c r="EV1384" s="8"/>
      <c r="EW1384" s="8"/>
      <c r="EX1384" s="8"/>
      <c r="EY1384" s="8"/>
      <c r="EZ1384" s="8"/>
      <c r="FA1384" s="8"/>
      <c r="FB1384" s="8"/>
      <c r="FC1384" s="8"/>
      <c r="FD1384" s="8"/>
      <c r="FE1384" s="8"/>
      <c r="FF1384" s="8"/>
      <c r="FG1384" s="8"/>
      <c r="FH1384" s="8"/>
      <c r="FI1384" s="8"/>
      <c r="FJ1384" s="8"/>
    </row>
    <row r="1385" spans="1:166" x14ac:dyDescent="0.25">
      <c r="A1385" t="s">
        <v>161</v>
      </c>
      <c r="C1385" s="6">
        <v>40960</v>
      </c>
      <c r="D1385" s="5"/>
      <c r="E1385" s="6"/>
      <c r="G1385">
        <v>65</v>
      </c>
      <c r="H1385" t="s">
        <v>115</v>
      </c>
      <c r="I1385" s="7">
        <v>8</v>
      </c>
      <c r="J1385">
        <v>750</v>
      </c>
      <c r="K1385" s="5">
        <f t="shared" si="22"/>
        <v>166.66666666666666</v>
      </c>
      <c r="L1385" s="5"/>
      <c r="M1385" s="8"/>
      <c r="N1385" s="7">
        <v>17.600000000000001</v>
      </c>
      <c r="O1385" s="7"/>
      <c r="P1385" s="7"/>
      <c r="Q1385" s="5"/>
      <c r="R1385" s="5"/>
      <c r="S1385" s="5"/>
      <c r="T1385" s="5"/>
      <c r="U1385" s="5"/>
      <c r="V1385" s="5"/>
      <c r="W1385" s="5"/>
      <c r="X1385" s="8"/>
      <c r="Y1385" s="8"/>
      <c r="Z1385" s="8"/>
      <c r="AA1385" s="8"/>
      <c r="AB1385" s="8"/>
      <c r="AC1385" s="5"/>
      <c r="AD1385" s="8"/>
      <c r="AE1385" s="8"/>
      <c r="AF1385" s="8"/>
      <c r="AG1385" s="8"/>
      <c r="AH1385" s="8"/>
      <c r="AI1385" s="8"/>
      <c r="AJ1385" s="5"/>
      <c r="AK1385" s="8"/>
      <c r="AL1385" s="8"/>
      <c r="AM1385" s="8"/>
      <c r="AN1385" s="8"/>
      <c r="AO1385" s="8"/>
      <c r="AP1385" s="8"/>
      <c r="AQ1385" s="9"/>
      <c r="AR1385" s="8"/>
      <c r="AS1385" s="8"/>
      <c r="AT1385" s="8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8"/>
      <c r="BJ1385" s="5"/>
      <c r="BK1385" s="5"/>
      <c r="BL1385" s="5"/>
      <c r="BM1385" s="8"/>
      <c r="BN1385" s="8"/>
      <c r="BO1385" s="7"/>
      <c r="BP1385" s="5"/>
      <c r="BQ1385" s="5"/>
      <c r="BR1385" s="5"/>
      <c r="BS1385" s="5"/>
      <c r="BT1385" s="7"/>
      <c r="BU1385" s="7"/>
      <c r="BV1385" s="7"/>
      <c r="BW1385" s="7"/>
      <c r="BX1385" s="7"/>
      <c r="BY1385" s="7"/>
      <c r="BZ1385" s="7"/>
      <c r="CA1385" s="5"/>
      <c r="CB1385" s="5"/>
      <c r="CC1385" s="5"/>
      <c r="CD1385" s="5"/>
      <c r="CE1385" s="5"/>
      <c r="CF1385" s="5"/>
      <c r="CG1385" s="5"/>
      <c r="CH1385" s="5"/>
      <c r="CI1385" s="5"/>
      <c r="CJ1385" s="5"/>
      <c r="CK1385" s="8"/>
      <c r="CL1385" s="5"/>
      <c r="CM1385" s="5"/>
      <c r="CN1385" s="8"/>
      <c r="CO1385" s="5"/>
      <c r="CP1385" s="5"/>
      <c r="CQ1385" s="5"/>
      <c r="CR1385" s="8"/>
      <c r="CS1385" s="8"/>
      <c r="CT1385" s="8"/>
      <c r="CU1385" s="8"/>
      <c r="CV1385" s="8"/>
      <c r="CW1385" s="8"/>
      <c r="CX1385" s="8"/>
      <c r="CY1385" s="8"/>
      <c r="CZ1385" s="8"/>
      <c r="DA1385" s="8"/>
      <c r="DB1385" s="8"/>
      <c r="DC1385" s="8"/>
      <c r="DD1385" s="8"/>
      <c r="DE1385" s="8"/>
      <c r="DF1385" s="8"/>
      <c r="DG1385" s="8"/>
      <c r="DH1385" s="8"/>
      <c r="DI1385" s="8"/>
      <c r="DJ1385" s="8"/>
      <c r="DK1385" s="8"/>
      <c r="DL1385" s="8"/>
      <c r="DM1385" s="8"/>
      <c r="DN1385" s="8"/>
      <c r="DO1385" s="8"/>
      <c r="DP1385" s="8"/>
      <c r="DQ1385" s="8"/>
      <c r="DR1385" s="8"/>
      <c r="DS1385" s="8"/>
      <c r="DT1385" s="8"/>
      <c r="DU1385" s="8"/>
      <c r="DV1385" s="8"/>
      <c r="DW1385" s="8"/>
      <c r="DX1385" s="8"/>
      <c r="DY1385" s="8"/>
      <c r="DZ1385" s="8"/>
      <c r="EA1385" s="8"/>
      <c r="EB1385" s="8"/>
      <c r="EC1385" s="8"/>
      <c r="ED1385" s="8"/>
      <c r="EE1385" s="8"/>
      <c r="EF1385" s="8"/>
      <c r="EG1385" s="8"/>
      <c r="EH1385" s="8"/>
      <c r="EI1385" s="8"/>
      <c r="EJ1385" s="8"/>
      <c r="EK1385" s="8"/>
      <c r="EL1385" s="8"/>
      <c r="EM1385" s="8"/>
      <c r="EN1385" s="8"/>
      <c r="EO1385" s="8"/>
      <c r="EP1385" s="8"/>
      <c r="EQ1385" s="8"/>
      <c r="ER1385" s="8"/>
      <c r="ES1385" s="8"/>
      <c r="ET1385" s="8"/>
      <c r="EU1385" s="8"/>
      <c r="EV1385" s="8"/>
      <c r="EW1385" s="8"/>
      <c r="EX1385" s="8"/>
      <c r="EY1385" s="8"/>
      <c r="EZ1385" s="8"/>
      <c r="FA1385" s="8"/>
      <c r="FB1385" s="8"/>
      <c r="FC1385" s="8"/>
      <c r="FD1385" s="8"/>
      <c r="FE1385" s="8"/>
      <c r="FF1385" s="8"/>
      <c r="FG1385" s="8"/>
      <c r="FH1385" s="8"/>
      <c r="FI1385" s="8"/>
      <c r="FJ1385" s="8"/>
    </row>
    <row r="1386" spans="1:166" x14ac:dyDescent="0.25">
      <c r="A1386" t="s">
        <v>161</v>
      </c>
      <c r="C1386" s="6">
        <v>40970</v>
      </c>
      <c r="D1386" s="5"/>
      <c r="E1386" s="6"/>
      <c r="G1386">
        <v>75</v>
      </c>
      <c r="H1386" t="s">
        <v>115</v>
      </c>
      <c r="I1386" s="7">
        <v>8</v>
      </c>
      <c r="J1386">
        <v>750</v>
      </c>
      <c r="K1386" s="5">
        <f t="shared" si="22"/>
        <v>166.66666666666666</v>
      </c>
      <c r="L1386" s="5"/>
      <c r="M1386" s="8"/>
      <c r="N1386" s="7">
        <v>19.850000000000001</v>
      </c>
      <c r="O1386" s="7"/>
      <c r="P1386" s="7"/>
      <c r="Q1386" s="5"/>
      <c r="R1386" s="5"/>
      <c r="S1386" s="5"/>
      <c r="T1386" s="5"/>
      <c r="U1386" s="5"/>
      <c r="V1386" s="5"/>
      <c r="W1386" s="5"/>
      <c r="X1386" s="8"/>
      <c r="Y1386" s="8"/>
      <c r="Z1386" s="8"/>
      <c r="AA1386" s="8"/>
      <c r="AB1386" s="8"/>
      <c r="AC1386" s="5"/>
      <c r="AD1386" s="8"/>
      <c r="AE1386" s="8"/>
      <c r="AF1386" s="8"/>
      <c r="AG1386" s="8"/>
      <c r="AH1386" s="8"/>
      <c r="AI1386" s="8"/>
      <c r="AJ1386" s="5"/>
      <c r="AK1386" s="8"/>
      <c r="AL1386" s="8"/>
      <c r="AM1386" s="8"/>
      <c r="AN1386" s="8"/>
      <c r="AO1386" s="8"/>
      <c r="AP1386" s="8"/>
      <c r="AQ1386" s="9"/>
      <c r="AR1386" s="8"/>
      <c r="AS1386" s="8"/>
      <c r="AT1386" s="8"/>
      <c r="AU1386" s="5"/>
      <c r="AV1386" s="5"/>
      <c r="AW1386" s="5"/>
      <c r="AX1386" s="5"/>
      <c r="AY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8"/>
      <c r="BJ1386" s="5"/>
      <c r="BK1386" s="5"/>
      <c r="BL1386" s="5"/>
      <c r="BM1386" s="8"/>
      <c r="BN1386" s="8"/>
      <c r="BO1386" s="7"/>
      <c r="BP1386" s="5"/>
      <c r="BQ1386" s="5"/>
      <c r="BR1386" s="5"/>
      <c r="BS1386" s="5"/>
      <c r="BT1386" s="7"/>
      <c r="BU1386" s="7"/>
      <c r="BV1386" s="7"/>
      <c r="BW1386" s="7"/>
      <c r="BX1386" s="7"/>
      <c r="BY1386" s="7"/>
      <c r="BZ1386" s="7"/>
      <c r="CA1386" s="5"/>
      <c r="CB1386" s="5"/>
      <c r="CC1386" s="5"/>
      <c r="CD1386" s="5"/>
      <c r="CE1386" s="5"/>
      <c r="CF1386" s="5"/>
      <c r="CG1386" s="5"/>
      <c r="CH1386" s="5"/>
      <c r="CI1386" s="5"/>
      <c r="CJ1386" s="5"/>
      <c r="CK1386" s="8"/>
      <c r="CL1386" s="5"/>
      <c r="CM1386" s="5"/>
      <c r="CN1386" s="8"/>
      <c r="CO1386" s="5"/>
      <c r="CP1386" s="5"/>
      <c r="CQ1386" s="5"/>
      <c r="CR1386" s="8"/>
      <c r="CS1386" s="8"/>
      <c r="CT1386" s="8"/>
      <c r="CU1386" s="8"/>
      <c r="CV1386" s="8"/>
      <c r="CW1386" s="8"/>
      <c r="CX1386" s="8"/>
      <c r="CY1386" s="8"/>
      <c r="CZ1386" s="8"/>
      <c r="DA1386" s="8"/>
      <c r="DB1386" s="8"/>
      <c r="DC1386" s="8"/>
      <c r="DD1386" s="8"/>
      <c r="DE1386" s="8"/>
      <c r="DF1386" s="8"/>
      <c r="DG1386" s="8"/>
      <c r="DH1386" s="8"/>
      <c r="DI1386" s="8"/>
      <c r="DJ1386" s="8"/>
      <c r="DK1386" s="8"/>
      <c r="DL1386" s="8"/>
      <c r="DM1386" s="8"/>
      <c r="DN1386" s="8"/>
      <c r="DO1386" s="8"/>
      <c r="DP1386" s="8"/>
      <c r="DQ1386" s="8"/>
      <c r="DR1386" s="8"/>
      <c r="DS1386" s="8"/>
      <c r="DT1386" s="8"/>
      <c r="DU1386" s="8"/>
      <c r="DV1386" s="8"/>
      <c r="DW1386" s="8"/>
      <c r="DX1386" s="8"/>
      <c r="DY1386" s="8"/>
      <c r="DZ1386" s="8"/>
      <c r="EA1386" s="8"/>
      <c r="EB1386" s="8"/>
      <c r="EC1386" s="8"/>
      <c r="ED1386" s="8"/>
      <c r="EE1386" s="8"/>
      <c r="EF1386" s="8"/>
      <c r="EG1386" s="8"/>
      <c r="EH1386" s="8"/>
      <c r="EI1386" s="8"/>
      <c r="EJ1386" s="8"/>
      <c r="EK1386" s="8"/>
      <c r="EL1386" s="8"/>
      <c r="EM1386" s="8"/>
      <c r="EN1386" s="8"/>
      <c r="EO1386" s="8"/>
      <c r="EP1386" s="8"/>
      <c r="EQ1386" s="8"/>
      <c r="ER1386" s="8"/>
      <c r="ES1386" s="8"/>
      <c r="ET1386" s="8"/>
      <c r="EU1386" s="8"/>
      <c r="EV1386" s="8"/>
      <c r="EW1386" s="8"/>
      <c r="EX1386" s="8"/>
      <c r="EY1386" s="8"/>
      <c r="EZ1386" s="8"/>
      <c r="FA1386" s="8"/>
      <c r="FB1386" s="8"/>
      <c r="FC1386" s="8"/>
      <c r="FD1386" s="8"/>
      <c r="FE1386" s="8"/>
      <c r="FF1386" s="8"/>
      <c r="FG1386" s="8"/>
      <c r="FH1386" s="8"/>
      <c r="FI1386" s="8"/>
      <c r="FJ1386" s="8"/>
    </row>
    <row r="1387" spans="1:166" x14ac:dyDescent="0.25">
      <c r="A1387" t="s">
        <v>161</v>
      </c>
      <c r="C1387" s="6">
        <v>40976</v>
      </c>
      <c r="D1387" s="5"/>
      <c r="E1387" s="6"/>
      <c r="G1387">
        <v>81</v>
      </c>
      <c r="H1387" t="s">
        <v>115</v>
      </c>
      <c r="I1387" s="7">
        <v>8</v>
      </c>
      <c r="J1387">
        <v>750</v>
      </c>
      <c r="K1387" s="5">
        <f t="shared" si="22"/>
        <v>166.66666666666666</v>
      </c>
      <c r="L1387" s="5"/>
      <c r="M1387" s="8"/>
      <c r="N1387" s="7">
        <v>21</v>
      </c>
      <c r="O1387" s="7"/>
      <c r="P1387" s="7"/>
      <c r="Q1387" s="5"/>
      <c r="R1387" s="5"/>
      <c r="S1387" s="5"/>
      <c r="T1387" s="5"/>
      <c r="U1387" s="5"/>
      <c r="V1387" s="5"/>
      <c r="W1387" s="5"/>
      <c r="X1387" s="8"/>
      <c r="Y1387" s="8"/>
      <c r="Z1387" s="8"/>
      <c r="AA1387" s="8"/>
      <c r="AB1387" s="8"/>
      <c r="AC1387" s="5"/>
      <c r="AD1387" s="8"/>
      <c r="AE1387" s="8"/>
      <c r="AF1387" s="8"/>
      <c r="AG1387" s="8"/>
      <c r="AH1387" s="8"/>
      <c r="AI1387" s="8"/>
      <c r="AJ1387" s="5"/>
      <c r="AK1387" s="8"/>
      <c r="AL1387" s="8"/>
      <c r="AM1387" s="8"/>
      <c r="AN1387" s="8"/>
      <c r="AO1387" s="8"/>
      <c r="AP1387" s="8"/>
      <c r="AQ1387" s="9"/>
      <c r="AR1387" s="8"/>
      <c r="AS1387" s="8"/>
      <c r="AT1387" s="8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8"/>
      <c r="BJ1387" s="5"/>
      <c r="BK1387" s="5"/>
      <c r="BL1387" s="5"/>
      <c r="BM1387" s="8"/>
      <c r="BN1387" s="8"/>
      <c r="BO1387" s="7"/>
      <c r="BP1387" s="5"/>
      <c r="BQ1387" s="5"/>
      <c r="BR1387" s="5"/>
      <c r="BS1387" s="5"/>
      <c r="BT1387" s="7"/>
      <c r="BU1387" s="7"/>
      <c r="BV1387" s="7"/>
      <c r="BW1387" s="7"/>
      <c r="BX1387" s="7"/>
      <c r="BY1387" s="7"/>
      <c r="BZ1387" s="7"/>
      <c r="CA1387" s="5"/>
      <c r="CB1387" s="5"/>
      <c r="CC1387" s="5"/>
      <c r="CD1387" s="5"/>
      <c r="CE1387" s="5"/>
      <c r="CF1387" s="5"/>
      <c r="CG1387" s="5"/>
      <c r="CH1387" s="5"/>
      <c r="CI1387" s="5"/>
      <c r="CJ1387" s="5"/>
      <c r="CK1387" s="8"/>
      <c r="CL1387" s="5"/>
      <c r="CM1387" s="5"/>
      <c r="CN1387" s="8"/>
      <c r="CO1387" s="5"/>
      <c r="CP1387" s="5"/>
      <c r="CQ1387" s="5"/>
      <c r="CR1387" s="8"/>
      <c r="CS1387" s="8"/>
      <c r="CT1387" s="8"/>
      <c r="CU1387" s="8"/>
      <c r="CV1387" s="8"/>
      <c r="CW1387" s="8"/>
      <c r="CX1387" s="8"/>
      <c r="CY1387" s="8"/>
      <c r="CZ1387" s="8"/>
      <c r="DA1387" s="8"/>
      <c r="DB1387" s="8"/>
      <c r="DC1387" s="8"/>
      <c r="DD1387" s="8"/>
      <c r="DE1387" s="8"/>
      <c r="DF1387" s="8"/>
      <c r="DG1387" s="8"/>
      <c r="DH1387" s="8"/>
      <c r="DI1387" s="8"/>
      <c r="DJ1387" s="8"/>
      <c r="DK1387" s="8"/>
      <c r="DL1387" s="8"/>
      <c r="DM1387" s="8"/>
      <c r="DN1387" s="8"/>
      <c r="DO1387" s="8"/>
      <c r="DP1387" s="8"/>
      <c r="DQ1387" s="8"/>
      <c r="DR1387" s="8"/>
      <c r="DS1387" s="8"/>
      <c r="DT1387" s="8"/>
      <c r="DU1387" s="8"/>
      <c r="DV1387" s="8"/>
      <c r="DW1387" s="8"/>
      <c r="DX1387" s="8"/>
      <c r="DY1387" s="8"/>
      <c r="DZ1387" s="8"/>
      <c r="EA1387" s="8"/>
      <c r="EB1387" s="8"/>
      <c r="EC1387" s="8"/>
      <c r="ED1387" s="8"/>
      <c r="EE1387" s="8"/>
      <c r="EF1387" s="8"/>
      <c r="EG1387" s="8"/>
      <c r="EH1387" s="8"/>
      <c r="EI1387" s="8"/>
      <c r="EJ1387" s="8"/>
      <c r="EK1387" s="8"/>
      <c r="EL1387" s="8"/>
      <c r="EM1387" s="8"/>
      <c r="EN1387" s="8"/>
      <c r="EO1387" s="8"/>
      <c r="EP1387" s="8"/>
      <c r="EQ1387" s="8"/>
      <c r="ER1387" s="8"/>
      <c r="ES1387" s="8"/>
      <c r="ET1387" s="8"/>
      <c r="EU1387" s="8"/>
      <c r="EV1387" s="8"/>
      <c r="EW1387" s="8"/>
      <c r="EX1387" s="8"/>
      <c r="EY1387" s="8"/>
      <c r="EZ1387" s="8"/>
      <c r="FA1387" s="8"/>
      <c r="FB1387" s="8"/>
      <c r="FC1387" s="8"/>
      <c r="FD1387" s="8"/>
      <c r="FE1387" s="8"/>
      <c r="FF1387" s="8"/>
      <c r="FG1387" s="8"/>
      <c r="FH1387" s="8"/>
      <c r="FI1387" s="8"/>
      <c r="FJ1387" s="8"/>
    </row>
    <row r="1388" spans="1:166" x14ac:dyDescent="0.25">
      <c r="A1388" t="s">
        <v>161</v>
      </c>
      <c r="C1388" s="6">
        <v>40980</v>
      </c>
      <c r="D1388" s="5">
        <v>6</v>
      </c>
      <c r="E1388" s="6" t="s">
        <v>239</v>
      </c>
      <c r="F1388" t="s">
        <v>89</v>
      </c>
      <c r="G1388">
        <v>85</v>
      </c>
      <c r="H1388" t="s">
        <v>115</v>
      </c>
      <c r="I1388" s="7">
        <v>8</v>
      </c>
      <c r="J1388">
        <v>750</v>
      </c>
      <c r="K1388" s="5">
        <f t="shared" si="22"/>
        <v>166.66666666666666</v>
      </c>
      <c r="L1388" s="5"/>
      <c r="M1388" s="8"/>
      <c r="N1388" s="8"/>
      <c r="O1388" s="8"/>
      <c r="P1388" s="8"/>
      <c r="Q1388" s="5"/>
      <c r="R1388" s="5"/>
      <c r="S1388" s="5"/>
      <c r="T1388" s="5"/>
      <c r="U1388" s="5"/>
      <c r="V1388" s="5"/>
      <c r="W1388" s="5"/>
      <c r="X1388" s="8"/>
      <c r="Y1388" s="8"/>
      <c r="Z1388" s="8"/>
      <c r="AA1388" s="8"/>
      <c r="AB1388" s="8"/>
      <c r="AC1388" s="5">
        <v>453.69591655673332</v>
      </c>
      <c r="AD1388" s="8"/>
      <c r="AE1388" s="8"/>
      <c r="AF1388" s="8"/>
      <c r="AG1388" s="8"/>
      <c r="AH1388" s="8"/>
      <c r="AI1388" s="8"/>
      <c r="AJ1388" s="5">
        <v>331.25714608023804</v>
      </c>
      <c r="AK1388" s="8">
        <v>5.6200304944328856</v>
      </c>
      <c r="AL1388" s="8"/>
      <c r="AM1388" s="8"/>
      <c r="AN1388" s="8"/>
      <c r="AO1388" s="8"/>
      <c r="AP1388" s="8"/>
      <c r="AQ1388" s="9">
        <f>AK1388/AJ1388</f>
        <v>1.6965763790863505E-2</v>
      </c>
      <c r="AR1388" s="8"/>
      <c r="AS1388" s="8"/>
      <c r="AT1388" s="8"/>
      <c r="AU1388" s="5">
        <v>12.051365128376847</v>
      </c>
      <c r="AV1388" s="5"/>
      <c r="AW1388" s="5"/>
      <c r="AX1388" s="5"/>
      <c r="AY1388" s="5">
        <v>311.69076546453948</v>
      </c>
      <c r="AZ1388" s="5"/>
      <c r="BA1388" s="5"/>
      <c r="BB1388" s="5"/>
      <c r="BC1388" s="5"/>
      <c r="BD1388" s="5"/>
      <c r="BE1388" s="5"/>
      <c r="BF1388" s="5">
        <v>0</v>
      </c>
      <c r="BG1388" s="5">
        <v>0</v>
      </c>
      <c r="BH1388" s="5">
        <v>323.74213059291634</v>
      </c>
      <c r="BI1388" s="8"/>
      <c r="BJ1388" s="5"/>
      <c r="BK1388" s="5">
        <f>AC1388+AJ1388+BH1388</f>
        <v>1108.6951932298878</v>
      </c>
      <c r="BL1388" s="5"/>
      <c r="BM1388" s="8">
        <f>BH1388/BK1388</f>
        <v>0.29200282689941137</v>
      </c>
      <c r="BN1388" s="8"/>
      <c r="BO1388" s="7"/>
      <c r="BP1388" s="5"/>
      <c r="BQ1388" s="5"/>
      <c r="BR1388" s="5"/>
      <c r="BS1388" s="5"/>
      <c r="BT1388" s="7"/>
      <c r="BU1388" s="7"/>
      <c r="BV1388" s="7"/>
      <c r="BW1388" s="7"/>
      <c r="BX1388" s="8">
        <f>AC1388/BK1388</f>
        <v>0.40921609413224863</v>
      </c>
      <c r="BY1388" s="8">
        <f>AJ1388/BK1388</f>
        <v>0.29878107896834</v>
      </c>
      <c r="BZ1388" s="8">
        <f>BH1388/BK1388</f>
        <v>0.29200282689941137</v>
      </c>
      <c r="CA1388" s="5">
        <v>181.74893262664014</v>
      </c>
      <c r="CB1388" s="5">
        <v>20.001244382736878</v>
      </c>
      <c r="CC1388" s="5">
        <v>161.74768824390327</v>
      </c>
      <c r="CD1388" s="5">
        <v>0</v>
      </c>
      <c r="CE1388" s="5"/>
      <c r="CF1388" s="5"/>
      <c r="CG1388" s="5"/>
      <c r="CH1388" s="5"/>
      <c r="CI1388" s="5">
        <v>0</v>
      </c>
      <c r="CJ1388" s="5"/>
      <c r="CK1388" s="8"/>
      <c r="CL1388" s="5"/>
      <c r="CM1388" s="5"/>
      <c r="CN1388" s="8"/>
      <c r="CO1388" s="5"/>
      <c r="CP1388" s="5"/>
      <c r="CQ1388" s="5"/>
      <c r="CR1388" s="8"/>
      <c r="CS1388" s="8"/>
      <c r="CT1388" s="8"/>
      <c r="CU1388" s="8"/>
      <c r="CV1388" s="8"/>
      <c r="CW1388" s="8"/>
      <c r="CX1388" s="8"/>
      <c r="CY1388" s="8"/>
      <c r="CZ1388" s="8"/>
      <c r="DA1388" s="8"/>
      <c r="DB1388" s="8"/>
      <c r="DC1388" s="8"/>
      <c r="DD1388" s="8"/>
      <c r="DE1388" s="8"/>
      <c r="DF1388" s="8"/>
      <c r="DG1388" s="8"/>
      <c r="DH1388" s="8"/>
      <c r="DI1388" s="8"/>
      <c r="DJ1388" s="8"/>
      <c r="DK1388" s="8"/>
      <c r="DL1388" s="8"/>
      <c r="DM1388" s="8"/>
      <c r="DN1388" s="8"/>
      <c r="DO1388" s="8"/>
      <c r="DP1388" s="8"/>
      <c r="DQ1388" s="8"/>
      <c r="DR1388" s="8"/>
      <c r="DS1388" s="8"/>
      <c r="DT1388" s="8"/>
      <c r="DU1388" s="8"/>
      <c r="DV1388" s="8"/>
      <c r="DW1388" s="8"/>
      <c r="DX1388" s="8"/>
      <c r="DY1388" s="8"/>
      <c r="DZ1388" s="8"/>
      <c r="EA1388" s="8"/>
      <c r="EB1388" s="8"/>
      <c r="EC1388" s="8"/>
      <c r="ED1388" s="8"/>
      <c r="EE1388" s="8"/>
      <c r="EF1388" s="8"/>
      <c r="EG1388" s="8"/>
      <c r="EH1388" s="8"/>
      <c r="EI1388" s="8"/>
      <c r="EJ1388" s="8"/>
      <c r="EK1388" s="8"/>
      <c r="EL1388" s="8"/>
      <c r="EM1388" s="8"/>
      <c r="EN1388" s="8"/>
      <c r="EO1388" s="8"/>
      <c r="EP1388" s="8"/>
      <c r="EQ1388" s="8"/>
      <c r="ER1388" s="8"/>
      <c r="ES1388" s="8"/>
      <c r="ET1388" s="8"/>
      <c r="EU1388" s="8"/>
      <c r="EV1388" s="8"/>
      <c r="EW1388" s="8"/>
      <c r="EX1388" s="8"/>
      <c r="EY1388" s="8"/>
      <c r="EZ1388" s="8"/>
      <c r="FA1388" s="8"/>
      <c r="FB1388" s="8"/>
      <c r="FC1388" s="8"/>
      <c r="FD1388" s="8"/>
      <c r="FE1388" s="8"/>
      <c r="FF1388" s="8"/>
      <c r="FG1388" s="8"/>
      <c r="FH1388" s="8"/>
      <c r="FI1388" s="8"/>
      <c r="FJ1388" s="8"/>
    </row>
    <row r="1389" spans="1:166" x14ac:dyDescent="0.25">
      <c r="A1389" t="s">
        <v>161</v>
      </c>
      <c r="C1389" s="6">
        <v>40982</v>
      </c>
      <c r="D1389" s="5"/>
      <c r="E1389" s="6"/>
      <c r="G1389">
        <v>87</v>
      </c>
      <c r="H1389" t="s">
        <v>115</v>
      </c>
      <c r="I1389" s="7">
        <v>8</v>
      </c>
      <c r="J1389">
        <v>750</v>
      </c>
      <c r="K1389" s="5">
        <f t="shared" si="22"/>
        <v>166.66666666666666</v>
      </c>
      <c r="L1389" s="5"/>
      <c r="M1389" s="8"/>
      <c r="N1389" s="7">
        <v>21.9</v>
      </c>
      <c r="O1389" s="7"/>
      <c r="P1389" s="7"/>
      <c r="Q1389" s="5"/>
      <c r="R1389" s="5"/>
      <c r="S1389" s="5"/>
      <c r="T1389" s="5"/>
      <c r="U1389" s="5"/>
      <c r="V1389" s="5"/>
      <c r="W1389" s="5"/>
      <c r="X1389" s="8"/>
      <c r="Y1389" s="8"/>
      <c r="Z1389" s="8"/>
      <c r="AA1389" s="8"/>
      <c r="AB1389" s="8"/>
      <c r="AC1389" s="5"/>
      <c r="AD1389" s="8"/>
      <c r="AE1389" s="8"/>
      <c r="AF1389" s="8"/>
      <c r="AG1389" s="8"/>
      <c r="AH1389" s="8"/>
      <c r="AI1389" s="8"/>
      <c r="AJ1389" s="5"/>
      <c r="AK1389" s="8"/>
      <c r="AL1389" s="8"/>
      <c r="AM1389" s="8"/>
      <c r="AN1389" s="8"/>
      <c r="AO1389" s="8"/>
      <c r="AP1389" s="8"/>
      <c r="AQ1389" s="9"/>
      <c r="AR1389" s="8"/>
      <c r="AS1389" s="8"/>
      <c r="AT1389" s="8"/>
      <c r="AU1389" s="5"/>
      <c r="AV1389" s="5"/>
      <c r="AW1389" s="5"/>
      <c r="AX1389" s="5"/>
      <c r="AY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8"/>
      <c r="BJ1389" s="5"/>
      <c r="BK1389" s="5"/>
      <c r="BL1389" s="5"/>
      <c r="BM1389" s="8"/>
      <c r="BN1389" s="8"/>
      <c r="BO1389" s="7"/>
      <c r="BP1389" s="5"/>
      <c r="BQ1389" s="5"/>
      <c r="BR1389" s="5"/>
      <c r="BS1389" s="5"/>
      <c r="BT1389" s="7"/>
      <c r="BU1389" s="7"/>
      <c r="BV1389" s="7"/>
      <c r="BW1389" s="7"/>
      <c r="BX1389" s="7"/>
      <c r="BY1389" s="7"/>
      <c r="BZ1389" s="7"/>
      <c r="CA1389" s="5"/>
      <c r="CB1389" s="5"/>
      <c r="CC1389" s="5"/>
      <c r="CD1389" s="5"/>
      <c r="CE1389" s="5"/>
      <c r="CF1389" s="5"/>
      <c r="CG1389" s="5"/>
      <c r="CH1389" s="5"/>
      <c r="CI1389" s="5"/>
      <c r="CJ1389" s="5"/>
      <c r="CK1389" s="8"/>
      <c r="CL1389" s="5"/>
      <c r="CM1389" s="5"/>
      <c r="CN1389" s="8"/>
      <c r="CO1389" s="5"/>
      <c r="CP1389" s="5"/>
      <c r="CQ1389" s="5"/>
      <c r="CR1389" s="8"/>
      <c r="CS1389" s="8"/>
      <c r="CT1389" s="8"/>
      <c r="CU1389" s="8"/>
      <c r="CV1389" s="8"/>
      <c r="CW1389" s="8"/>
      <c r="CX1389" s="8"/>
      <c r="CY1389" s="8"/>
      <c r="CZ1389" s="8"/>
      <c r="DA1389" s="8"/>
      <c r="DB1389" s="8"/>
      <c r="DC1389" s="8"/>
      <c r="DD1389" s="8"/>
      <c r="DE1389" s="8"/>
      <c r="DF1389" s="8"/>
      <c r="DG1389" s="8"/>
      <c r="DH1389" s="8"/>
      <c r="DI1389" s="8"/>
      <c r="DJ1389" s="8"/>
      <c r="DK1389" s="8"/>
      <c r="DL1389" s="8"/>
      <c r="DM1389" s="8"/>
      <c r="DN1389" s="8"/>
      <c r="DO1389" s="8"/>
      <c r="DP1389" s="8"/>
      <c r="DQ1389" s="8"/>
      <c r="DR1389" s="8"/>
      <c r="DS1389" s="8"/>
      <c r="DT1389" s="8"/>
      <c r="DU1389" s="8"/>
      <c r="DV1389" s="8"/>
      <c r="DW1389" s="8"/>
      <c r="DX1389" s="8"/>
      <c r="DY1389" s="8"/>
      <c r="DZ1389" s="8"/>
      <c r="EA1389" s="8"/>
      <c r="EB1389" s="8"/>
      <c r="EC1389" s="8"/>
      <c r="ED1389" s="8"/>
      <c r="EE1389" s="8"/>
      <c r="EF1389" s="8"/>
      <c r="EG1389" s="8"/>
      <c r="EH1389" s="8"/>
      <c r="EI1389" s="8"/>
      <c r="EJ1389" s="8"/>
      <c r="EK1389" s="8"/>
      <c r="EL1389" s="8"/>
      <c r="EM1389" s="8"/>
      <c r="EN1389" s="8"/>
      <c r="EO1389" s="8"/>
      <c r="EP1389" s="8"/>
      <c r="EQ1389" s="8"/>
      <c r="ER1389" s="8"/>
      <c r="ES1389" s="8"/>
      <c r="ET1389" s="8"/>
      <c r="EU1389" s="8"/>
      <c r="EV1389" s="8"/>
      <c r="EW1389" s="8"/>
      <c r="EX1389" s="8"/>
      <c r="EY1389" s="8"/>
      <c r="EZ1389" s="8"/>
      <c r="FA1389" s="8"/>
      <c r="FB1389" s="8"/>
      <c r="FC1389" s="8"/>
      <c r="FD1389" s="8"/>
      <c r="FE1389" s="8"/>
      <c r="FF1389" s="8"/>
      <c r="FG1389" s="8"/>
      <c r="FH1389" s="8"/>
      <c r="FI1389" s="8"/>
      <c r="FJ1389" s="8"/>
    </row>
    <row r="1390" spans="1:166" x14ac:dyDescent="0.25">
      <c r="A1390" t="s">
        <v>161</v>
      </c>
      <c r="C1390" s="6">
        <v>40997</v>
      </c>
      <c r="D1390" s="5">
        <v>8</v>
      </c>
      <c r="E1390" t="s">
        <v>208</v>
      </c>
      <c r="F1390" t="s">
        <v>14</v>
      </c>
      <c r="G1390">
        <v>102</v>
      </c>
      <c r="H1390" t="s">
        <v>115</v>
      </c>
      <c r="I1390" s="7">
        <v>8</v>
      </c>
      <c r="J1390">
        <v>750</v>
      </c>
      <c r="K1390" s="5">
        <f t="shared" si="22"/>
        <v>166.66666666666666</v>
      </c>
      <c r="L1390" s="5"/>
      <c r="M1390" s="8"/>
      <c r="N1390" s="8"/>
      <c r="O1390" s="8"/>
      <c r="P1390" s="8"/>
      <c r="Q1390" s="5"/>
      <c r="R1390" s="5"/>
      <c r="S1390" s="5"/>
      <c r="T1390" s="5"/>
      <c r="U1390" s="5">
        <v>102</v>
      </c>
      <c r="V1390" s="5"/>
      <c r="W1390" s="5"/>
      <c r="X1390" s="8"/>
      <c r="Y1390" s="8"/>
      <c r="Z1390" s="8"/>
      <c r="AA1390" s="8"/>
      <c r="AB1390" s="8"/>
      <c r="AC1390" s="5">
        <v>752.0464017824188</v>
      </c>
      <c r="AD1390" s="8"/>
      <c r="AE1390" s="8"/>
      <c r="AF1390" s="8"/>
      <c r="AG1390" s="8"/>
      <c r="AH1390" s="8"/>
      <c r="AI1390" s="8"/>
      <c r="AJ1390" s="5">
        <v>427.56580413365356</v>
      </c>
      <c r="AK1390" s="8">
        <v>4.4363250724396011</v>
      </c>
      <c r="AL1390" s="8"/>
      <c r="AM1390" s="8"/>
      <c r="AN1390" s="8"/>
      <c r="AO1390" s="8"/>
      <c r="AP1390" s="8"/>
      <c r="AQ1390" s="9">
        <f>AK1390/AJ1390</f>
        <v>1.0375771470846725E-2</v>
      </c>
      <c r="AR1390" s="8"/>
      <c r="AS1390" s="8"/>
      <c r="AT1390" s="8"/>
      <c r="AU1390" s="5">
        <v>0</v>
      </c>
      <c r="AV1390" s="5"/>
      <c r="AW1390" s="5"/>
      <c r="AX1390" s="5"/>
      <c r="AY1390" s="5">
        <v>492.09503691286864</v>
      </c>
      <c r="AZ1390" s="5"/>
      <c r="BA1390" s="5"/>
      <c r="BB1390" s="5"/>
      <c r="BC1390" s="5"/>
      <c r="BD1390" s="5"/>
      <c r="BE1390" s="5"/>
      <c r="BF1390" s="5">
        <v>37.726946920297408</v>
      </c>
      <c r="BG1390" s="5">
        <v>81.828487763002087</v>
      </c>
      <c r="BH1390" s="5">
        <v>611.65047159616813</v>
      </c>
      <c r="BI1390" s="8"/>
      <c r="BJ1390" s="5"/>
      <c r="BK1390" s="5">
        <f>AC1390+AJ1390+BH1390</f>
        <v>1791.2626775122403</v>
      </c>
      <c r="BL1390" s="5"/>
      <c r="BM1390" s="8">
        <f>BH1390/BK1390</f>
        <v>0.34146330366557226</v>
      </c>
      <c r="BN1390" s="8"/>
      <c r="BO1390" s="7"/>
      <c r="BP1390" s="5"/>
      <c r="BQ1390" s="5"/>
      <c r="BR1390" s="5"/>
      <c r="BS1390" s="5"/>
      <c r="BT1390" s="7"/>
      <c r="BU1390" s="7"/>
      <c r="BV1390" s="7"/>
      <c r="BW1390" s="7"/>
      <c r="BX1390" s="8">
        <f>AC1390/BK1390</f>
        <v>0.41984149573578095</v>
      </c>
      <c r="BY1390" s="8">
        <f>AJ1390/BK1390</f>
        <v>0.23869520059864691</v>
      </c>
      <c r="BZ1390" s="8">
        <f>BH1390/BK1390</f>
        <v>0.34146330366557226</v>
      </c>
      <c r="CA1390" s="5">
        <v>159.21089940163085</v>
      </c>
      <c r="CB1390" s="5">
        <v>0</v>
      </c>
      <c r="CC1390" s="5">
        <v>136.71976662029925</v>
      </c>
      <c r="CD1390" s="5">
        <v>12.588773029423706</v>
      </c>
      <c r="CE1390" s="5"/>
      <c r="CF1390" s="5"/>
      <c r="CG1390" s="5"/>
      <c r="CH1390" s="5"/>
      <c r="CI1390" s="5">
        <v>9.9023597519079107</v>
      </c>
      <c r="CJ1390" s="5"/>
      <c r="CK1390" s="8"/>
      <c r="CL1390" s="5"/>
      <c r="CM1390" s="5"/>
      <c r="CN1390" s="8"/>
      <c r="CO1390" s="5"/>
      <c r="CP1390" s="5"/>
      <c r="CQ1390" s="5"/>
      <c r="CR1390" s="8"/>
      <c r="CS1390" s="8"/>
      <c r="CT1390" s="8"/>
      <c r="CU1390" s="8"/>
      <c r="CV1390" s="8"/>
      <c r="CW1390" s="8"/>
      <c r="CX1390" s="8"/>
      <c r="CY1390" s="8"/>
      <c r="CZ1390" s="8"/>
      <c r="DA1390" s="8"/>
      <c r="DB1390" s="8"/>
      <c r="DC1390" s="8"/>
      <c r="DD1390" s="8"/>
      <c r="DE1390" s="8"/>
      <c r="DF1390" s="8"/>
      <c r="DG1390" s="8"/>
      <c r="DH1390" s="8"/>
      <c r="DI1390" s="8"/>
      <c r="DJ1390" s="8"/>
      <c r="DK1390" s="8"/>
      <c r="DL1390" s="8"/>
      <c r="DM1390" s="8"/>
      <c r="DN1390" s="8"/>
      <c r="DO1390" s="8"/>
      <c r="DP1390" s="8"/>
      <c r="DQ1390" s="8"/>
      <c r="DR1390" s="8"/>
      <c r="DS1390" s="8"/>
      <c r="DT1390" s="8"/>
      <c r="DU1390" s="8"/>
      <c r="DV1390" s="8"/>
      <c r="DW1390" s="8"/>
      <c r="DX1390" s="8"/>
      <c r="DY1390" s="8"/>
      <c r="DZ1390" s="8"/>
      <c r="EA1390" s="8"/>
      <c r="EB1390" s="8"/>
      <c r="EC1390" s="8"/>
      <c r="ED1390" s="8"/>
      <c r="EE1390" s="8"/>
      <c r="EF1390" s="8"/>
      <c r="EG1390" s="8"/>
      <c r="EH1390" s="8"/>
      <c r="EI1390" s="8"/>
      <c r="EJ1390" s="8"/>
      <c r="EK1390" s="8"/>
      <c r="EL1390" s="8"/>
      <c r="EM1390" s="8"/>
      <c r="EN1390" s="8"/>
      <c r="EO1390" s="8"/>
      <c r="EP1390" s="8"/>
      <c r="EQ1390" s="8"/>
      <c r="ER1390" s="8"/>
      <c r="ES1390" s="8"/>
      <c r="ET1390" s="8"/>
      <c r="EU1390" s="8"/>
      <c r="EV1390" s="8"/>
      <c r="EW1390" s="8"/>
      <c r="EX1390" s="8"/>
      <c r="EY1390" s="8"/>
      <c r="EZ1390" s="8"/>
      <c r="FA1390" s="8"/>
      <c r="FB1390" s="8"/>
      <c r="FC1390" s="8"/>
      <c r="FD1390" s="8"/>
      <c r="FE1390" s="8"/>
      <c r="FF1390" s="8"/>
      <c r="FG1390" s="8"/>
      <c r="FH1390" s="8"/>
      <c r="FI1390" s="8"/>
      <c r="FJ1390" s="8"/>
    </row>
    <row r="1391" spans="1:166" x14ac:dyDescent="0.25">
      <c r="A1391" t="s">
        <v>161</v>
      </c>
      <c r="C1391" s="6">
        <v>41001</v>
      </c>
      <c r="D1391" s="5"/>
      <c r="E1391" s="6"/>
      <c r="G1391">
        <v>106</v>
      </c>
      <c r="H1391" t="s">
        <v>115</v>
      </c>
      <c r="I1391" s="7">
        <v>8</v>
      </c>
      <c r="J1391">
        <v>750</v>
      </c>
      <c r="K1391" s="5">
        <f t="shared" si="22"/>
        <v>166.66666666666666</v>
      </c>
      <c r="L1391" s="5"/>
      <c r="M1391" s="8"/>
      <c r="N1391" s="7">
        <v>23.6</v>
      </c>
      <c r="O1391" s="7"/>
      <c r="P1391" s="7"/>
      <c r="Q1391" s="5"/>
      <c r="R1391" s="5"/>
      <c r="S1391" s="5"/>
      <c r="T1391" s="5"/>
      <c r="U1391" s="5"/>
      <c r="V1391" s="5"/>
      <c r="W1391" s="5"/>
      <c r="X1391" s="8"/>
      <c r="Y1391" s="8"/>
      <c r="Z1391" s="8"/>
      <c r="AA1391" s="8"/>
      <c r="AB1391" s="8"/>
      <c r="AC1391" s="5"/>
      <c r="AD1391" s="8"/>
      <c r="AE1391" s="8"/>
      <c r="AF1391" s="8"/>
      <c r="AG1391" s="8"/>
      <c r="AH1391" s="8"/>
      <c r="AI1391" s="8"/>
      <c r="AJ1391" s="5"/>
      <c r="AK1391" s="8"/>
      <c r="AL1391" s="8"/>
      <c r="AM1391" s="8"/>
      <c r="AN1391" s="8"/>
      <c r="AO1391" s="8"/>
      <c r="AP1391" s="8"/>
      <c r="AQ1391" s="9"/>
      <c r="AR1391" s="8"/>
      <c r="AS1391" s="8"/>
      <c r="AT1391" s="8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8"/>
      <c r="BJ1391" s="5"/>
      <c r="BK1391" s="5"/>
      <c r="BL1391" s="5"/>
      <c r="BM1391" s="8"/>
      <c r="BN1391" s="8"/>
      <c r="BO1391" s="7"/>
      <c r="BP1391" s="5"/>
      <c r="BQ1391" s="5"/>
      <c r="BR1391" s="5"/>
      <c r="BS1391" s="5"/>
      <c r="BT1391" s="7"/>
      <c r="BU1391" s="7"/>
      <c r="BV1391" s="7"/>
      <c r="BW1391" s="7"/>
      <c r="BX1391" s="7"/>
      <c r="BY1391" s="7"/>
      <c r="BZ1391" s="7"/>
      <c r="CA1391" s="5"/>
      <c r="CB1391" s="5"/>
      <c r="CC1391" s="5"/>
      <c r="CD1391" s="5"/>
      <c r="CE1391" s="5"/>
      <c r="CF1391" s="5"/>
      <c r="CG1391" s="5"/>
      <c r="CH1391" s="5"/>
      <c r="CI1391" s="5"/>
      <c r="CJ1391" s="5"/>
      <c r="CK1391" s="8"/>
      <c r="CL1391" s="5"/>
      <c r="CM1391" s="5"/>
      <c r="CN1391" s="8"/>
      <c r="CO1391" s="5"/>
      <c r="CP1391" s="5"/>
      <c r="CQ1391" s="5"/>
      <c r="CR1391" s="8"/>
      <c r="CS1391" s="8"/>
      <c r="CT1391" s="8"/>
      <c r="CU1391" s="8"/>
      <c r="CV1391" s="8"/>
      <c r="CW1391" s="8"/>
      <c r="CX1391" s="8"/>
      <c r="CY1391" s="8"/>
      <c r="CZ1391" s="8"/>
      <c r="DA1391" s="8"/>
      <c r="DB1391" s="8"/>
      <c r="DC1391" s="8"/>
      <c r="DD1391" s="8"/>
      <c r="DE1391" s="8"/>
      <c r="DF1391" s="8"/>
      <c r="DG1391" s="8"/>
      <c r="DH1391" s="8"/>
      <c r="DI1391" s="8"/>
      <c r="DJ1391" s="8"/>
      <c r="DK1391" s="8"/>
      <c r="DL1391" s="8"/>
      <c r="DM1391" s="8"/>
      <c r="DN1391" s="8"/>
      <c r="DO1391" s="8"/>
      <c r="DP1391" s="8"/>
      <c r="DQ1391" s="8"/>
      <c r="DR1391" s="8"/>
      <c r="DS1391" s="8"/>
      <c r="DT1391" s="8"/>
      <c r="DU1391" s="8"/>
      <c r="DV1391" s="8"/>
      <c r="DW1391" s="8"/>
      <c r="DX1391" s="8"/>
      <c r="DY1391" s="8"/>
      <c r="DZ1391" s="8"/>
      <c r="EA1391" s="8"/>
      <c r="EB1391" s="8"/>
      <c r="EC1391" s="8"/>
      <c r="ED1391" s="8"/>
      <c r="EE1391" s="8"/>
      <c r="EF1391" s="8"/>
      <c r="EG1391" s="8"/>
      <c r="EH1391" s="8"/>
      <c r="EI1391" s="8"/>
      <c r="EJ1391" s="8"/>
      <c r="EK1391" s="8"/>
      <c r="EL1391" s="8"/>
      <c r="EM1391" s="8"/>
      <c r="EN1391" s="8"/>
      <c r="EO1391" s="8"/>
      <c r="EP1391" s="8"/>
      <c r="EQ1391" s="8"/>
      <c r="ER1391" s="8"/>
      <c r="ES1391" s="8"/>
      <c r="ET1391" s="8"/>
      <c r="EU1391" s="8"/>
      <c r="EV1391" s="8"/>
      <c r="EW1391" s="8"/>
      <c r="EX1391" s="8"/>
      <c r="EY1391" s="8"/>
      <c r="EZ1391" s="8"/>
      <c r="FA1391" s="8"/>
      <c r="FB1391" s="8"/>
      <c r="FC1391" s="8"/>
      <c r="FD1391" s="8"/>
      <c r="FE1391" s="8"/>
      <c r="FF1391" s="8"/>
      <c r="FG1391" s="8"/>
      <c r="FH1391" s="8"/>
      <c r="FI1391" s="8"/>
      <c r="FJ1391" s="8"/>
    </row>
    <row r="1392" spans="1:166" x14ac:dyDescent="0.25">
      <c r="A1392" t="s">
        <v>161</v>
      </c>
      <c r="C1392" s="6">
        <v>41009</v>
      </c>
      <c r="D1392" s="5"/>
      <c r="E1392" s="6"/>
      <c r="G1392">
        <v>114</v>
      </c>
      <c r="H1392" t="s">
        <v>115</v>
      </c>
      <c r="I1392" s="7">
        <v>8</v>
      </c>
      <c r="J1392">
        <v>750</v>
      </c>
      <c r="K1392" s="5">
        <f t="shared" si="22"/>
        <v>166.66666666666666</v>
      </c>
      <c r="L1392" s="5"/>
      <c r="M1392" s="8"/>
      <c r="N1392" s="8"/>
      <c r="O1392" s="8"/>
      <c r="P1392" s="8"/>
      <c r="Q1392" s="5"/>
      <c r="R1392" s="5"/>
      <c r="S1392" s="5"/>
      <c r="T1392" s="5"/>
      <c r="U1392" s="5"/>
      <c r="V1392" s="5"/>
      <c r="W1392" s="5"/>
      <c r="X1392" s="8"/>
      <c r="Y1392" s="8"/>
      <c r="Z1392" s="8"/>
      <c r="AA1392" s="8"/>
      <c r="AB1392" s="8"/>
      <c r="AC1392" s="5"/>
      <c r="AD1392" s="8"/>
      <c r="AE1392" s="8"/>
      <c r="AF1392" s="8"/>
      <c r="AG1392" s="8"/>
      <c r="AH1392" s="8"/>
      <c r="AI1392" s="8"/>
      <c r="AJ1392" s="5"/>
      <c r="AK1392" s="8"/>
      <c r="AL1392" s="8"/>
      <c r="AM1392" s="8"/>
      <c r="AN1392" s="8"/>
      <c r="AO1392" s="8"/>
      <c r="AP1392" s="8"/>
      <c r="AQ1392" s="9"/>
      <c r="AR1392" s="8"/>
      <c r="AS1392" s="8"/>
      <c r="AT1392" s="8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8"/>
      <c r="BJ1392" s="5"/>
      <c r="BK1392" s="5"/>
      <c r="BL1392" s="5"/>
      <c r="BM1392" s="8"/>
      <c r="BN1392" s="8"/>
      <c r="BO1392" s="7"/>
      <c r="BP1392" s="5"/>
      <c r="BQ1392" s="5"/>
      <c r="BR1392" s="5"/>
      <c r="BS1392" s="5"/>
      <c r="BT1392" s="7"/>
      <c r="BU1392" s="7"/>
      <c r="BV1392" s="7"/>
      <c r="BW1392" s="7"/>
      <c r="BX1392" s="7"/>
      <c r="BY1392" s="7"/>
      <c r="BZ1392" s="7"/>
      <c r="CA1392" s="5"/>
      <c r="CB1392" s="5"/>
      <c r="CC1392" s="5"/>
      <c r="CD1392" s="5"/>
      <c r="CE1392" s="5"/>
      <c r="CF1392" s="5"/>
      <c r="CG1392" s="5"/>
      <c r="CH1392" s="5"/>
      <c r="CI1392" s="5"/>
      <c r="CJ1392" s="5">
        <v>7.8125</v>
      </c>
      <c r="CK1392" s="8">
        <v>5.14</v>
      </c>
      <c r="CL1392" s="5"/>
      <c r="CM1392" s="5"/>
      <c r="CN1392" s="8"/>
      <c r="CO1392" s="5"/>
      <c r="CP1392" s="5"/>
      <c r="CQ1392" s="5"/>
      <c r="CR1392" s="8"/>
      <c r="CS1392" s="8"/>
      <c r="CT1392" s="8"/>
      <c r="CU1392" s="8"/>
      <c r="CV1392" s="8"/>
      <c r="CW1392" s="8"/>
      <c r="CX1392" s="8"/>
      <c r="CY1392" s="8"/>
      <c r="CZ1392" s="8"/>
      <c r="DA1392" s="8"/>
      <c r="DB1392" s="8"/>
      <c r="DC1392" s="8"/>
      <c r="DD1392" s="8"/>
      <c r="DE1392" s="8"/>
      <c r="DF1392" s="8"/>
      <c r="DG1392" s="8"/>
      <c r="DH1392" s="8"/>
      <c r="DI1392" s="8"/>
      <c r="DJ1392" s="8"/>
      <c r="DK1392" s="8"/>
      <c r="DL1392" s="8"/>
      <c r="DM1392" s="8"/>
      <c r="DN1392" s="8"/>
      <c r="DO1392" s="8"/>
      <c r="DP1392" s="8"/>
      <c r="DQ1392" s="8"/>
      <c r="DR1392" s="8"/>
      <c r="DS1392" s="8"/>
      <c r="DT1392" s="8"/>
      <c r="DU1392" s="8"/>
      <c r="DV1392" s="8"/>
      <c r="DW1392" s="8"/>
      <c r="DX1392" s="8"/>
      <c r="DY1392" s="8"/>
      <c r="DZ1392" s="8"/>
      <c r="EA1392" s="8"/>
      <c r="EB1392" s="8"/>
      <c r="EC1392" s="8"/>
      <c r="ED1392" s="8"/>
      <c r="EE1392" s="8"/>
      <c r="EF1392" s="8"/>
      <c r="EG1392" s="8"/>
      <c r="EH1392" s="8"/>
      <c r="EI1392" s="8"/>
      <c r="EJ1392" s="8"/>
      <c r="EK1392" s="8"/>
      <c r="EL1392" s="8"/>
      <c r="EM1392" s="8"/>
      <c r="EN1392" s="8"/>
      <c r="EO1392" s="8"/>
      <c r="EP1392" s="8"/>
      <c r="EQ1392" s="8"/>
      <c r="ER1392" s="8"/>
      <c r="ES1392" s="8"/>
      <c r="ET1392" s="8"/>
      <c r="EU1392" s="8"/>
      <c r="EV1392" s="8"/>
      <c r="EW1392" s="8"/>
      <c r="EX1392" s="8"/>
      <c r="EY1392" s="8"/>
      <c r="EZ1392" s="8"/>
      <c r="FA1392" s="8"/>
      <c r="FB1392" s="8"/>
      <c r="FC1392" s="8"/>
      <c r="FD1392" s="8"/>
      <c r="FE1392" s="8"/>
      <c r="FF1392" s="8"/>
      <c r="FG1392" s="8"/>
      <c r="FH1392" s="8"/>
      <c r="FI1392" s="8"/>
      <c r="FJ1392" s="8"/>
    </row>
    <row r="1393" spans="1:166" x14ac:dyDescent="0.25">
      <c r="A1393" t="s">
        <v>161</v>
      </c>
      <c r="C1393" s="6">
        <v>41018</v>
      </c>
      <c r="D1393" s="5"/>
      <c r="E1393" s="6"/>
      <c r="G1393">
        <v>123</v>
      </c>
      <c r="H1393" t="s">
        <v>115</v>
      </c>
      <c r="I1393" s="7">
        <v>8</v>
      </c>
      <c r="J1393">
        <v>750</v>
      </c>
      <c r="K1393" s="5">
        <f t="shared" si="22"/>
        <v>166.66666666666666</v>
      </c>
      <c r="L1393" s="5"/>
      <c r="M1393" s="8"/>
      <c r="N1393" s="8"/>
      <c r="O1393" s="8"/>
      <c r="P1393" s="8"/>
      <c r="Q1393" s="5"/>
      <c r="R1393" s="5"/>
      <c r="S1393" s="5"/>
      <c r="T1393" s="5"/>
      <c r="U1393" s="5"/>
      <c r="V1393" s="5"/>
      <c r="W1393" s="5"/>
      <c r="X1393" s="8"/>
      <c r="Y1393" s="8"/>
      <c r="Z1393" s="8"/>
      <c r="AA1393" s="8"/>
      <c r="AB1393" s="8"/>
      <c r="AC1393" s="5"/>
      <c r="AD1393" s="8"/>
      <c r="AE1393" s="8"/>
      <c r="AF1393" s="8"/>
      <c r="AG1393" s="8"/>
      <c r="AH1393" s="8"/>
      <c r="AI1393" s="8"/>
      <c r="AJ1393" s="5"/>
      <c r="AK1393" s="8"/>
      <c r="AL1393" s="8"/>
      <c r="AM1393" s="8"/>
      <c r="AN1393" s="8"/>
      <c r="AO1393" s="8"/>
      <c r="AP1393" s="8"/>
      <c r="AQ1393" s="9"/>
      <c r="AR1393" s="8"/>
      <c r="AS1393" s="8"/>
      <c r="AT1393" s="8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8"/>
      <c r="BJ1393" s="5"/>
      <c r="BK1393" s="5"/>
      <c r="BL1393" s="5"/>
      <c r="BM1393" s="8"/>
      <c r="BN1393" s="8"/>
      <c r="BO1393" s="7"/>
      <c r="BP1393" s="5"/>
      <c r="BQ1393" s="5"/>
      <c r="BR1393" s="5"/>
      <c r="BS1393" s="5"/>
      <c r="BT1393" s="7"/>
      <c r="BU1393" s="7"/>
      <c r="BV1393" s="7"/>
      <c r="BW1393" s="7"/>
      <c r="BX1393" s="7"/>
      <c r="BY1393" s="7"/>
      <c r="BZ1393" s="7"/>
      <c r="CA1393" s="5"/>
      <c r="CB1393" s="5"/>
      <c r="CC1393" s="5"/>
      <c r="CD1393" s="5"/>
      <c r="CE1393" s="5"/>
      <c r="CF1393" s="5"/>
      <c r="CG1393" s="5"/>
      <c r="CH1393" s="5"/>
      <c r="CI1393" s="5"/>
      <c r="CJ1393" s="5">
        <v>29.84375</v>
      </c>
      <c r="CK1393" s="8">
        <v>4.4751773049645394</v>
      </c>
      <c r="CL1393" s="5"/>
      <c r="CM1393" s="5"/>
      <c r="CN1393" s="8"/>
      <c r="CO1393" s="5"/>
      <c r="CP1393" s="5"/>
      <c r="CQ1393" s="5"/>
      <c r="CR1393" s="8"/>
      <c r="CS1393" s="8"/>
      <c r="CT1393" s="8"/>
      <c r="CU1393" s="8"/>
      <c r="CV1393" s="8"/>
      <c r="CW1393" s="8"/>
      <c r="CX1393" s="8"/>
      <c r="CY1393" s="8"/>
      <c r="CZ1393" s="8"/>
      <c r="DA1393" s="8"/>
      <c r="DB1393" s="8"/>
      <c r="DC1393" s="8"/>
      <c r="DD1393" s="8"/>
      <c r="DE1393" s="8"/>
      <c r="DF1393" s="8"/>
      <c r="DG1393" s="8"/>
      <c r="DH1393" s="8"/>
      <c r="DI1393" s="8"/>
      <c r="DJ1393" s="8"/>
      <c r="DK1393" s="8"/>
      <c r="DL1393" s="8"/>
      <c r="DM1393" s="8"/>
      <c r="DN1393" s="8"/>
      <c r="DO1393" s="8"/>
      <c r="DP1393" s="8"/>
      <c r="DQ1393" s="8"/>
      <c r="DR1393" s="8"/>
      <c r="DS1393" s="8"/>
      <c r="DT1393" s="8"/>
      <c r="DU1393" s="8"/>
      <c r="DV1393" s="8"/>
      <c r="DW1393" s="8"/>
      <c r="DX1393" s="8"/>
      <c r="DY1393" s="8"/>
      <c r="DZ1393" s="8"/>
      <c r="EA1393" s="8"/>
      <c r="EB1393" s="8"/>
      <c r="EC1393" s="8"/>
      <c r="ED1393" s="8"/>
      <c r="EE1393" s="8"/>
      <c r="EF1393" s="8"/>
      <c r="EG1393" s="8"/>
      <c r="EH1393" s="8"/>
      <c r="EI1393" s="8"/>
      <c r="EJ1393" s="8"/>
      <c r="EK1393" s="8"/>
      <c r="EL1393" s="8"/>
      <c r="EM1393" s="8"/>
      <c r="EN1393" s="8"/>
      <c r="EO1393" s="8"/>
      <c r="EP1393" s="8"/>
      <c r="EQ1393" s="8"/>
      <c r="ER1393" s="8"/>
      <c r="ES1393" s="8"/>
      <c r="ET1393" s="8"/>
      <c r="EU1393" s="8"/>
      <c r="EV1393" s="8"/>
      <c r="EW1393" s="8"/>
      <c r="EX1393" s="8"/>
      <c r="EY1393" s="8"/>
      <c r="EZ1393" s="8"/>
      <c r="FA1393" s="8"/>
      <c r="FB1393" s="8"/>
      <c r="FC1393" s="8"/>
      <c r="FD1393" s="8"/>
      <c r="FE1393" s="8"/>
      <c r="FF1393" s="8"/>
      <c r="FG1393" s="8"/>
      <c r="FH1393" s="8"/>
      <c r="FI1393" s="8"/>
      <c r="FJ1393" s="8"/>
    </row>
    <row r="1394" spans="1:166" x14ac:dyDescent="0.25">
      <c r="A1394" t="s">
        <v>161</v>
      </c>
      <c r="C1394" s="6">
        <v>41025</v>
      </c>
      <c r="D1394" s="5"/>
      <c r="E1394" s="6"/>
      <c r="G1394">
        <v>130</v>
      </c>
      <c r="H1394" t="s">
        <v>115</v>
      </c>
      <c r="I1394" s="7">
        <v>8</v>
      </c>
      <c r="J1394">
        <v>750</v>
      </c>
      <c r="K1394" s="5">
        <f t="shared" si="22"/>
        <v>166.66666666666666</v>
      </c>
      <c r="L1394" s="5"/>
      <c r="M1394" s="8"/>
      <c r="N1394" s="8"/>
      <c r="O1394" s="8"/>
      <c r="P1394" s="8"/>
      <c r="Q1394" s="5"/>
      <c r="R1394" s="5"/>
      <c r="S1394" s="5"/>
      <c r="T1394" s="5"/>
      <c r="U1394" s="5"/>
      <c r="V1394" s="5"/>
      <c r="W1394" s="5"/>
      <c r="X1394" s="8"/>
      <c r="Y1394" s="8"/>
      <c r="Z1394" s="8"/>
      <c r="AA1394" s="8"/>
      <c r="AB1394" s="8"/>
      <c r="AC1394" s="5"/>
      <c r="AD1394" s="8"/>
      <c r="AE1394" s="8"/>
      <c r="AF1394" s="8"/>
      <c r="AG1394" s="8"/>
      <c r="AH1394" s="8"/>
      <c r="AI1394" s="8"/>
      <c r="AJ1394" s="5"/>
      <c r="AK1394" s="8"/>
      <c r="AL1394" s="8"/>
      <c r="AM1394" s="8"/>
      <c r="AN1394" s="8"/>
      <c r="AO1394" s="8"/>
      <c r="AP1394" s="8"/>
      <c r="AQ1394" s="9"/>
      <c r="AR1394" s="8"/>
      <c r="AS1394" s="8"/>
      <c r="AT1394" s="8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8"/>
      <c r="BJ1394" s="5"/>
      <c r="BK1394" s="5"/>
      <c r="BL1394" s="5"/>
      <c r="BM1394" s="8"/>
      <c r="BN1394" s="8"/>
      <c r="BO1394" s="7"/>
      <c r="BP1394" s="5"/>
      <c r="BQ1394" s="5"/>
      <c r="BR1394" s="5"/>
      <c r="BS1394" s="5"/>
      <c r="BT1394" s="7"/>
      <c r="BU1394" s="7"/>
      <c r="BV1394" s="7"/>
      <c r="BW1394" s="7"/>
      <c r="BX1394" s="7"/>
      <c r="BY1394" s="7"/>
      <c r="BZ1394" s="7"/>
      <c r="CA1394" s="5"/>
      <c r="CB1394" s="5"/>
      <c r="CC1394" s="5"/>
      <c r="CD1394" s="5"/>
      <c r="CE1394" s="5"/>
      <c r="CF1394" s="5"/>
      <c r="CG1394" s="5"/>
      <c r="CH1394" s="5"/>
      <c r="CI1394" s="5"/>
      <c r="CJ1394" s="5">
        <v>43.75</v>
      </c>
      <c r="CK1394" s="8">
        <v>4.4550561797752808</v>
      </c>
      <c r="CL1394" s="5"/>
      <c r="CM1394" s="5"/>
      <c r="CN1394" s="8"/>
      <c r="CO1394" s="5"/>
      <c r="CP1394" s="5"/>
      <c r="CQ1394" s="5"/>
      <c r="CR1394" s="8"/>
      <c r="CS1394" s="8"/>
      <c r="CT1394" s="8"/>
      <c r="CU1394" s="8"/>
      <c r="CV1394" s="8"/>
      <c r="CW1394" s="8"/>
      <c r="CX1394" s="8"/>
      <c r="CY1394" s="8"/>
      <c r="CZ1394" s="8"/>
      <c r="DA1394" s="8"/>
      <c r="DB1394" s="8"/>
      <c r="DC1394" s="8"/>
      <c r="DD1394" s="8"/>
      <c r="DE1394" s="8"/>
      <c r="DF1394" s="8"/>
      <c r="DG1394" s="8"/>
      <c r="DH1394" s="8"/>
      <c r="DI1394" s="8"/>
      <c r="DJ1394" s="8"/>
      <c r="DK1394" s="8"/>
      <c r="DL1394" s="8"/>
      <c r="DM1394" s="8"/>
      <c r="DN1394" s="8"/>
      <c r="DO1394" s="8"/>
      <c r="DP1394" s="8"/>
      <c r="DQ1394" s="8"/>
      <c r="DR1394" s="8"/>
      <c r="DS1394" s="8"/>
      <c r="DT1394" s="8"/>
      <c r="DU1394" s="8"/>
      <c r="DV1394" s="8"/>
      <c r="DW1394" s="8"/>
      <c r="DX1394" s="8"/>
      <c r="DY1394" s="8"/>
      <c r="DZ1394" s="8"/>
      <c r="EA1394" s="8"/>
      <c r="EB1394" s="8"/>
      <c r="EC1394" s="8"/>
      <c r="ED1394" s="8"/>
      <c r="EE1394" s="8"/>
      <c r="EF1394" s="8"/>
      <c r="EG1394" s="8"/>
      <c r="EH1394" s="8"/>
      <c r="EI1394" s="8"/>
      <c r="EJ1394" s="8"/>
      <c r="EK1394" s="8"/>
      <c r="EL1394" s="8"/>
      <c r="EM1394" s="8"/>
      <c r="EN1394" s="8"/>
      <c r="EO1394" s="8"/>
      <c r="EP1394" s="8"/>
      <c r="EQ1394" s="8"/>
      <c r="ER1394" s="8"/>
      <c r="ES1394" s="8"/>
      <c r="ET1394" s="8"/>
      <c r="EU1394" s="8"/>
      <c r="EV1394" s="8"/>
      <c r="EW1394" s="8"/>
      <c r="EX1394" s="8"/>
      <c r="EY1394" s="8"/>
      <c r="EZ1394" s="8"/>
      <c r="FA1394" s="8"/>
      <c r="FB1394" s="8"/>
      <c r="FC1394" s="8"/>
      <c r="FD1394" s="8"/>
      <c r="FE1394" s="8"/>
      <c r="FF1394" s="8"/>
      <c r="FG1394" s="8"/>
      <c r="FH1394" s="8"/>
      <c r="FI1394" s="8"/>
      <c r="FJ1394" s="8"/>
    </row>
    <row r="1395" spans="1:166" x14ac:dyDescent="0.25">
      <c r="A1395" t="s">
        <v>161</v>
      </c>
      <c r="C1395" s="6">
        <v>41032</v>
      </c>
      <c r="D1395" s="5"/>
      <c r="E1395" s="6"/>
      <c r="G1395">
        <v>137</v>
      </c>
      <c r="H1395" t="s">
        <v>115</v>
      </c>
      <c r="I1395" s="7">
        <v>8</v>
      </c>
      <c r="J1395">
        <v>750</v>
      </c>
      <c r="K1395" s="5">
        <f t="shared" si="22"/>
        <v>166.66666666666666</v>
      </c>
      <c r="L1395" s="5"/>
      <c r="M1395" s="8"/>
      <c r="N1395" s="8"/>
      <c r="O1395" s="8"/>
      <c r="P1395" s="8"/>
      <c r="Q1395" s="5"/>
      <c r="R1395" s="5"/>
      <c r="S1395" s="5"/>
      <c r="T1395" s="5"/>
      <c r="U1395" s="5"/>
      <c r="V1395" s="5"/>
      <c r="W1395" s="5"/>
      <c r="X1395" s="8"/>
      <c r="Y1395" s="8"/>
      <c r="Z1395" s="8"/>
      <c r="AA1395" s="8"/>
      <c r="AB1395" s="8"/>
      <c r="AC1395" s="5"/>
      <c r="AD1395" s="8"/>
      <c r="AE1395" s="8"/>
      <c r="AF1395" s="8"/>
      <c r="AG1395" s="8"/>
      <c r="AH1395" s="8"/>
      <c r="AI1395" s="8"/>
      <c r="AJ1395" s="5"/>
      <c r="AK1395" s="8"/>
      <c r="AL1395" s="8"/>
      <c r="AM1395" s="8"/>
      <c r="AN1395" s="8"/>
      <c r="AO1395" s="8"/>
      <c r="AP1395" s="8"/>
      <c r="AQ1395" s="9"/>
      <c r="AR1395" s="8"/>
      <c r="AS1395" s="8"/>
      <c r="AT1395" s="8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5"/>
      <c r="BG1395" s="5"/>
      <c r="BH1395" s="5"/>
      <c r="BI1395" s="8"/>
      <c r="BJ1395" s="5"/>
      <c r="BK1395" s="5"/>
      <c r="BL1395" s="5"/>
      <c r="BM1395" s="8"/>
      <c r="BN1395" s="8"/>
      <c r="BO1395" s="7"/>
      <c r="BP1395" s="5"/>
      <c r="BQ1395" s="5"/>
      <c r="BR1395" s="5"/>
      <c r="BS1395" s="5"/>
      <c r="BT1395" s="7"/>
      <c r="BU1395" s="7"/>
      <c r="BV1395" s="7"/>
      <c r="BW1395" s="7"/>
      <c r="BX1395" s="7"/>
      <c r="BY1395" s="7"/>
      <c r="BZ1395" s="7"/>
      <c r="CA1395" s="5"/>
      <c r="CB1395" s="5"/>
      <c r="CC1395" s="5"/>
      <c r="CD1395" s="5"/>
      <c r="CE1395" s="5"/>
      <c r="CF1395" s="5"/>
      <c r="CG1395" s="5"/>
      <c r="CH1395" s="5"/>
      <c r="CI1395" s="5"/>
      <c r="CJ1395" s="5">
        <v>56.5625</v>
      </c>
      <c r="CK1395" s="8">
        <v>4.3841463414634143</v>
      </c>
      <c r="CL1395" s="5"/>
      <c r="CM1395" s="5"/>
      <c r="CN1395" s="8"/>
      <c r="CO1395" s="5"/>
      <c r="CP1395" s="5"/>
      <c r="CQ1395" s="5"/>
      <c r="CR1395" s="8"/>
      <c r="CS1395" s="8"/>
      <c r="CT1395" s="8"/>
      <c r="CU1395" s="8"/>
      <c r="CV1395" s="8"/>
      <c r="CW1395" s="8"/>
      <c r="CX1395" s="8"/>
      <c r="CY1395" s="8"/>
      <c r="CZ1395" s="8"/>
      <c r="DA1395" s="8"/>
      <c r="DB1395" s="8"/>
      <c r="DC1395" s="8"/>
      <c r="DD1395" s="8"/>
      <c r="DE1395" s="8"/>
      <c r="DF1395" s="8"/>
      <c r="DG1395" s="8"/>
      <c r="DH1395" s="8"/>
      <c r="DI1395" s="8"/>
      <c r="DJ1395" s="8"/>
      <c r="DK1395" s="8"/>
      <c r="DL1395" s="8"/>
      <c r="DM1395" s="8"/>
      <c r="DN1395" s="8"/>
      <c r="DO1395" s="8"/>
      <c r="DP1395" s="8"/>
      <c r="DQ1395" s="8"/>
      <c r="DR1395" s="8"/>
      <c r="DS1395" s="8"/>
      <c r="DT1395" s="8"/>
      <c r="DU1395" s="8"/>
      <c r="DV1395" s="8"/>
      <c r="DW1395" s="8"/>
      <c r="DX1395" s="8"/>
      <c r="DY1395" s="8"/>
      <c r="DZ1395" s="8"/>
      <c r="EA1395" s="8"/>
      <c r="EB1395" s="8"/>
      <c r="EC1395" s="8"/>
      <c r="ED1395" s="8"/>
      <c r="EE1395" s="8"/>
      <c r="EF1395" s="8"/>
      <c r="EG1395" s="8"/>
      <c r="EH1395" s="8"/>
      <c r="EI1395" s="8"/>
      <c r="EJ1395" s="8"/>
      <c r="EK1395" s="8"/>
      <c r="EL1395" s="8"/>
      <c r="EM1395" s="8"/>
      <c r="EN1395" s="8"/>
      <c r="EO1395" s="8"/>
      <c r="EP1395" s="8"/>
      <c r="EQ1395" s="8"/>
      <c r="ER1395" s="8"/>
      <c r="ES1395" s="8"/>
      <c r="ET1395" s="8"/>
      <c r="EU1395" s="8"/>
      <c r="EV1395" s="8"/>
      <c r="EW1395" s="8"/>
      <c r="EX1395" s="8"/>
      <c r="EY1395" s="8"/>
      <c r="EZ1395" s="8"/>
      <c r="FA1395" s="8"/>
      <c r="FB1395" s="8"/>
      <c r="FC1395" s="8"/>
      <c r="FD1395" s="8"/>
      <c r="FE1395" s="8"/>
      <c r="FF1395" s="8"/>
      <c r="FG1395" s="8"/>
      <c r="FH1395" s="8"/>
      <c r="FI1395" s="8"/>
      <c r="FJ1395" s="8"/>
    </row>
    <row r="1396" spans="1:166" x14ac:dyDescent="0.25">
      <c r="A1396" t="s">
        <v>161</v>
      </c>
      <c r="C1396" s="6">
        <v>41034</v>
      </c>
      <c r="D1396" s="5">
        <v>9</v>
      </c>
      <c r="E1396" s="6" t="s">
        <v>207</v>
      </c>
      <c r="F1396" t="s">
        <v>15</v>
      </c>
      <c r="G1396">
        <v>139</v>
      </c>
      <c r="H1396" t="s">
        <v>115</v>
      </c>
      <c r="I1396" s="7">
        <v>8</v>
      </c>
      <c r="J1396">
        <v>750</v>
      </c>
      <c r="K1396" s="5">
        <f t="shared" si="22"/>
        <v>166.66666666666666</v>
      </c>
      <c r="L1396" s="5"/>
      <c r="M1396" s="8"/>
      <c r="N1396" s="8"/>
      <c r="O1396" s="8"/>
      <c r="P1396" s="8"/>
      <c r="Q1396" s="5"/>
      <c r="R1396" s="5"/>
      <c r="S1396" s="5"/>
      <c r="T1396" s="5"/>
      <c r="U1396" s="5"/>
      <c r="V1396" s="5">
        <v>139</v>
      </c>
      <c r="W1396" s="5"/>
      <c r="X1396" s="8"/>
      <c r="Y1396" s="8"/>
      <c r="Z1396" s="8"/>
      <c r="AA1396" s="8"/>
      <c r="AB1396" s="8"/>
      <c r="AC1396" s="5"/>
      <c r="AD1396" s="8"/>
      <c r="AE1396" s="8"/>
      <c r="AF1396" s="8"/>
      <c r="AG1396" s="8"/>
      <c r="AH1396" s="8"/>
      <c r="AI1396" s="8"/>
      <c r="AJ1396" s="5"/>
      <c r="AK1396" s="8"/>
      <c r="AL1396" s="8"/>
      <c r="AM1396" s="8"/>
      <c r="AN1396" s="8"/>
      <c r="AO1396" s="8"/>
      <c r="AP1396" s="8"/>
      <c r="AQ1396" s="9"/>
      <c r="AR1396" s="8"/>
      <c r="AS1396" s="8"/>
      <c r="AT1396" s="8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5"/>
      <c r="BG1396" s="5"/>
      <c r="BH1396" s="5"/>
      <c r="BI1396" s="8"/>
      <c r="BJ1396" s="5"/>
      <c r="BK1396" s="5"/>
      <c r="BL1396" s="5"/>
      <c r="BM1396" s="8"/>
      <c r="BN1396" s="8"/>
      <c r="BO1396" s="7"/>
      <c r="BP1396" s="5"/>
      <c r="BQ1396" s="5"/>
      <c r="BR1396" s="5"/>
      <c r="BS1396" s="5"/>
      <c r="BT1396" s="7"/>
      <c r="BU1396" s="7"/>
      <c r="BV1396" s="7"/>
      <c r="BW1396" s="7"/>
      <c r="BX1396" s="7"/>
      <c r="BY1396" s="7"/>
      <c r="BZ1396" s="7"/>
      <c r="CA1396" s="5"/>
      <c r="CB1396" s="5"/>
      <c r="CC1396" s="5"/>
      <c r="CD1396" s="5"/>
      <c r="CE1396" s="5"/>
      <c r="CF1396" s="5"/>
      <c r="CG1396" s="5"/>
      <c r="CH1396" s="5"/>
      <c r="CI1396" s="5"/>
      <c r="CJ1396" s="5"/>
      <c r="CK1396" s="8"/>
      <c r="CL1396" s="5"/>
      <c r="CM1396" s="5"/>
      <c r="CN1396" s="8"/>
      <c r="CO1396" s="5"/>
      <c r="CP1396" s="5"/>
      <c r="CQ1396" s="5"/>
      <c r="CR1396" s="8"/>
      <c r="CS1396" s="8"/>
      <c r="CT1396" s="8"/>
      <c r="CU1396" s="8"/>
      <c r="CV1396" s="8"/>
      <c r="CW1396" s="8"/>
      <c r="CX1396" s="8"/>
      <c r="CY1396" s="8"/>
      <c r="CZ1396" s="8"/>
      <c r="DA1396" s="8"/>
      <c r="DB1396" s="8"/>
      <c r="DC1396" s="8"/>
      <c r="DD1396" s="8"/>
      <c r="DE1396" s="8"/>
      <c r="DF1396" s="8"/>
      <c r="DG1396" s="8"/>
      <c r="DH1396" s="8"/>
      <c r="DI1396" s="8"/>
      <c r="DJ1396" s="8"/>
      <c r="DK1396" s="8"/>
      <c r="DL1396" s="8"/>
      <c r="DM1396" s="8"/>
      <c r="DN1396" s="8"/>
      <c r="DO1396" s="8"/>
      <c r="DP1396" s="8"/>
      <c r="DQ1396" s="8"/>
      <c r="DR1396" s="8"/>
      <c r="DS1396" s="8"/>
      <c r="DT1396" s="8"/>
      <c r="DU1396" s="8"/>
      <c r="DV1396" s="8"/>
      <c r="DW1396" s="8"/>
      <c r="DX1396" s="8"/>
      <c r="DY1396" s="8"/>
      <c r="DZ1396" s="8"/>
      <c r="EA1396" s="8"/>
      <c r="EB1396" s="8"/>
      <c r="EC1396" s="8"/>
      <c r="ED1396" s="8"/>
      <c r="EE1396" s="8"/>
      <c r="EF1396" s="8"/>
      <c r="EG1396" s="8"/>
      <c r="EH1396" s="8"/>
      <c r="EI1396" s="8"/>
      <c r="EJ1396" s="8"/>
      <c r="EK1396" s="8"/>
      <c r="EL1396" s="8"/>
      <c r="EM1396" s="8"/>
      <c r="EN1396" s="8"/>
      <c r="EO1396" s="8"/>
      <c r="EP1396" s="8"/>
      <c r="EQ1396" s="8"/>
      <c r="ER1396" s="8"/>
      <c r="ES1396" s="8"/>
      <c r="ET1396" s="8"/>
      <c r="EU1396" s="8"/>
      <c r="EV1396" s="8"/>
      <c r="EW1396" s="8"/>
      <c r="EX1396" s="8"/>
      <c r="EY1396" s="8"/>
      <c r="EZ1396" s="8"/>
      <c r="FA1396" s="8"/>
      <c r="FB1396" s="8"/>
      <c r="FC1396" s="8"/>
      <c r="FD1396" s="8"/>
      <c r="FE1396" s="8"/>
      <c r="FF1396" s="8"/>
      <c r="FG1396" s="8"/>
      <c r="FH1396" s="8"/>
      <c r="FI1396" s="8"/>
      <c r="FJ1396" s="8"/>
    </row>
    <row r="1397" spans="1:166" x14ac:dyDescent="0.25">
      <c r="A1397" t="s">
        <v>161</v>
      </c>
      <c r="C1397" s="6">
        <v>41038</v>
      </c>
      <c r="D1397" s="5"/>
      <c r="E1397" s="6"/>
      <c r="G1397">
        <v>143</v>
      </c>
      <c r="H1397" t="s">
        <v>115</v>
      </c>
      <c r="I1397" s="7">
        <v>8</v>
      </c>
      <c r="J1397">
        <v>750</v>
      </c>
      <c r="K1397" s="5">
        <f t="shared" si="22"/>
        <v>166.66666666666666</v>
      </c>
      <c r="L1397" s="5"/>
      <c r="M1397" s="8"/>
      <c r="N1397" s="8"/>
      <c r="O1397" s="8"/>
      <c r="P1397" s="8"/>
      <c r="Q1397" s="5"/>
      <c r="R1397" s="5"/>
      <c r="S1397" s="5"/>
      <c r="T1397" s="5"/>
      <c r="U1397" s="5"/>
      <c r="V1397" s="5"/>
      <c r="W1397" s="5"/>
      <c r="X1397" s="8"/>
      <c r="Y1397" s="8"/>
      <c r="Z1397" s="8"/>
      <c r="AA1397" s="8"/>
      <c r="AB1397" s="8"/>
      <c r="AC1397" s="5">
        <v>722.80038287361344</v>
      </c>
      <c r="AD1397" s="8"/>
      <c r="AE1397" s="8"/>
      <c r="AF1397" s="8"/>
      <c r="AG1397" s="8"/>
      <c r="AH1397" s="8"/>
      <c r="AI1397" s="8"/>
      <c r="AJ1397" s="5">
        <v>262.13515311115839</v>
      </c>
      <c r="AK1397" s="8">
        <v>4.8011022680559385</v>
      </c>
      <c r="AL1397" s="8"/>
      <c r="AM1397" s="8"/>
      <c r="AN1397" s="8"/>
      <c r="AO1397" s="8"/>
      <c r="AP1397" s="8"/>
      <c r="AQ1397" s="9">
        <f>AK1397/AJ1397</f>
        <v>1.8315369804751184E-2</v>
      </c>
      <c r="AR1397" s="8"/>
      <c r="AS1397" s="8"/>
      <c r="AT1397" s="8"/>
      <c r="AU1397" s="5">
        <v>0</v>
      </c>
      <c r="AV1397" s="5"/>
      <c r="AW1397" s="5"/>
      <c r="AX1397" s="5"/>
      <c r="AY1397" s="5">
        <v>187.20859006230751</v>
      </c>
      <c r="AZ1397" s="5"/>
      <c r="BA1397" s="5"/>
      <c r="BB1397" s="5"/>
      <c r="BC1397" s="5"/>
      <c r="BD1397" s="5"/>
      <c r="BE1397" s="5"/>
      <c r="BF1397" s="5">
        <v>41.660431989435523</v>
      </c>
      <c r="BG1397" s="5">
        <v>536.30105770782086</v>
      </c>
      <c r="BH1397" s="5">
        <v>765.17007975956381</v>
      </c>
      <c r="BI1397" s="8"/>
      <c r="BJ1397" s="5"/>
      <c r="BK1397" s="5">
        <f>AC1397+AJ1397+BH1397</f>
        <v>1750.1056157443356</v>
      </c>
      <c r="BL1397" s="5"/>
      <c r="BM1397" s="8">
        <f>BH1397/BK1397</f>
        <v>0.43721365892202457</v>
      </c>
      <c r="BN1397" s="8"/>
      <c r="BO1397" s="7"/>
      <c r="BP1397" s="5"/>
      <c r="BQ1397" s="5"/>
      <c r="BR1397" s="5"/>
      <c r="BS1397" s="5"/>
      <c r="BT1397" s="7"/>
      <c r="BU1397" s="7"/>
      <c r="BV1397" s="7"/>
      <c r="BW1397" s="7"/>
      <c r="BX1397" s="8">
        <f>AC1397/BK1397</f>
        <v>0.41300386466459049</v>
      </c>
      <c r="BY1397" s="8">
        <f>AJ1397/BK1397</f>
        <v>0.14978247641338488</v>
      </c>
      <c r="BZ1397" s="8">
        <f>BH1397/BK1397</f>
        <v>0.43721365892202457</v>
      </c>
      <c r="CA1397" s="5">
        <v>159.49228434029797</v>
      </c>
      <c r="CB1397" s="5">
        <v>0</v>
      </c>
      <c r="CC1397" s="5">
        <v>37.372449633079185</v>
      </c>
      <c r="CD1397" s="5">
        <v>103.74209618178212</v>
      </c>
      <c r="CE1397" s="5"/>
      <c r="CF1397" s="5"/>
      <c r="CG1397" s="5"/>
      <c r="CH1397" s="5"/>
      <c r="CI1397" s="5">
        <v>18.377738525436691</v>
      </c>
      <c r="CJ1397" s="5"/>
      <c r="CK1397" s="8"/>
      <c r="CL1397" s="5"/>
      <c r="CM1397" s="5"/>
      <c r="CN1397" s="8"/>
      <c r="CO1397" s="5"/>
      <c r="CP1397" s="5"/>
      <c r="CQ1397" s="5"/>
      <c r="CR1397" s="8"/>
      <c r="CS1397" s="8"/>
      <c r="CT1397" s="8"/>
      <c r="CU1397" s="8"/>
      <c r="CV1397" s="8"/>
      <c r="CW1397" s="8"/>
      <c r="CX1397" s="8"/>
      <c r="CY1397" s="8"/>
      <c r="CZ1397" s="8"/>
      <c r="DA1397" s="8"/>
      <c r="DB1397" s="8"/>
      <c r="DC1397" s="8"/>
      <c r="DD1397" s="8"/>
      <c r="DE1397" s="8"/>
      <c r="DF1397" s="8"/>
      <c r="DG1397" s="8"/>
      <c r="DH1397" s="8"/>
      <c r="DI1397" s="8"/>
      <c r="DJ1397" s="8"/>
      <c r="DK1397" s="8"/>
      <c r="DL1397" s="8"/>
      <c r="DM1397" s="8"/>
      <c r="DN1397" s="8"/>
      <c r="DO1397" s="8"/>
      <c r="DP1397" s="8"/>
      <c r="DQ1397" s="8"/>
      <c r="DR1397" s="8"/>
      <c r="DS1397" s="8"/>
      <c r="DT1397" s="8"/>
      <c r="DU1397" s="8"/>
      <c r="DV1397" s="8"/>
      <c r="DW1397" s="8"/>
      <c r="DX1397" s="8"/>
      <c r="DY1397" s="8"/>
      <c r="DZ1397" s="8"/>
      <c r="EA1397" s="8"/>
      <c r="EB1397" s="8"/>
      <c r="EC1397" s="8"/>
      <c r="ED1397" s="8"/>
      <c r="EE1397" s="8"/>
      <c r="EF1397" s="8"/>
      <c r="EG1397" s="8"/>
      <c r="EH1397" s="8"/>
      <c r="EI1397" s="8"/>
      <c r="EJ1397" s="8"/>
      <c r="EK1397" s="8"/>
      <c r="EL1397" s="8"/>
      <c r="EM1397" s="8"/>
      <c r="EN1397" s="8"/>
      <c r="EO1397" s="8"/>
      <c r="EP1397" s="8"/>
      <c r="EQ1397" s="8"/>
      <c r="ER1397" s="8"/>
      <c r="ES1397" s="8"/>
      <c r="ET1397" s="8"/>
      <c r="EU1397" s="8"/>
      <c r="EV1397" s="8"/>
      <c r="EW1397" s="8"/>
      <c r="EX1397" s="8"/>
      <c r="EY1397" s="8"/>
      <c r="EZ1397" s="8"/>
      <c r="FA1397" s="8"/>
      <c r="FB1397" s="8"/>
      <c r="FC1397" s="8"/>
      <c r="FD1397" s="8"/>
      <c r="FE1397" s="8"/>
      <c r="FF1397" s="8"/>
      <c r="FG1397" s="8"/>
      <c r="FH1397" s="8"/>
      <c r="FI1397" s="8"/>
      <c r="FJ1397" s="8"/>
    </row>
    <row r="1398" spans="1:166" x14ac:dyDescent="0.25">
      <c r="A1398" t="s">
        <v>161</v>
      </c>
      <c r="C1398" s="6">
        <v>41039</v>
      </c>
      <c r="D1398" s="5"/>
      <c r="E1398" s="6"/>
      <c r="G1398">
        <v>144</v>
      </c>
      <c r="H1398" t="s">
        <v>115</v>
      </c>
      <c r="I1398" s="7">
        <v>8</v>
      </c>
      <c r="J1398">
        <v>750</v>
      </c>
      <c r="K1398" s="5">
        <f t="shared" si="22"/>
        <v>166.66666666666666</v>
      </c>
      <c r="L1398" s="5"/>
      <c r="M1398" s="8"/>
      <c r="N1398" s="8"/>
      <c r="O1398" s="8"/>
      <c r="P1398" s="8"/>
      <c r="Q1398" s="5"/>
      <c r="R1398" s="5"/>
      <c r="S1398" s="5"/>
      <c r="T1398" s="5"/>
      <c r="U1398" s="5"/>
      <c r="V1398" s="5"/>
      <c r="W1398" s="5"/>
      <c r="X1398" s="8"/>
      <c r="Y1398" s="8"/>
      <c r="Z1398" s="8"/>
      <c r="AA1398" s="8"/>
      <c r="AB1398" s="8"/>
      <c r="AC1398" s="5"/>
      <c r="AD1398" s="8"/>
      <c r="AE1398" s="8"/>
      <c r="AF1398" s="8"/>
      <c r="AG1398" s="8"/>
      <c r="AH1398" s="8"/>
      <c r="AI1398" s="8"/>
      <c r="AJ1398" s="5"/>
      <c r="AK1398" s="8"/>
      <c r="AL1398" s="8"/>
      <c r="AM1398" s="8"/>
      <c r="AN1398" s="8"/>
      <c r="AO1398" s="8"/>
      <c r="AP1398" s="8"/>
      <c r="AQ1398" s="9"/>
      <c r="AR1398" s="8"/>
      <c r="AS1398" s="8"/>
      <c r="AT1398" s="8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8"/>
      <c r="BJ1398" s="5"/>
      <c r="BK1398" s="5"/>
      <c r="BL1398" s="5"/>
      <c r="BM1398" s="8"/>
      <c r="BN1398" s="8"/>
      <c r="BO1398" s="7"/>
      <c r="BP1398" s="5"/>
      <c r="BQ1398" s="5"/>
      <c r="BR1398" s="5"/>
      <c r="BS1398" s="5"/>
      <c r="BT1398" s="7"/>
      <c r="BU1398" s="7"/>
      <c r="BV1398" s="7"/>
      <c r="BW1398" s="7"/>
      <c r="BX1398" s="7"/>
      <c r="BY1398" s="7"/>
      <c r="BZ1398" s="7"/>
      <c r="CA1398" s="5"/>
      <c r="CB1398" s="5"/>
      <c r="CC1398" s="5"/>
      <c r="CD1398" s="5"/>
      <c r="CE1398" s="5"/>
      <c r="CF1398" s="5"/>
      <c r="CG1398" s="5"/>
      <c r="CH1398" s="5"/>
      <c r="CI1398" s="5"/>
      <c r="CJ1398" s="5">
        <v>70.15625</v>
      </c>
      <c r="CK1398" s="8">
        <v>4.6494252873563218</v>
      </c>
      <c r="CL1398" s="5"/>
      <c r="CM1398" s="5"/>
      <c r="CN1398" s="8"/>
      <c r="CO1398" s="5"/>
      <c r="CP1398" s="5"/>
      <c r="CQ1398" s="5"/>
      <c r="CR1398" s="8"/>
      <c r="CS1398" s="8"/>
      <c r="CT1398" s="8"/>
      <c r="CU1398" s="8"/>
      <c r="CV1398" s="8"/>
      <c r="CW1398" s="8"/>
      <c r="CX1398" s="8"/>
      <c r="CY1398" s="8"/>
      <c r="CZ1398" s="8"/>
      <c r="DA1398" s="8"/>
      <c r="DB1398" s="8"/>
      <c r="DC1398" s="8"/>
      <c r="DD1398" s="8"/>
      <c r="DE1398" s="8"/>
      <c r="DF1398" s="8"/>
      <c r="DG1398" s="8"/>
      <c r="DH1398" s="8"/>
      <c r="DI1398" s="8"/>
      <c r="DJ1398" s="8"/>
      <c r="DK1398" s="8"/>
      <c r="DL1398" s="8"/>
      <c r="DM1398" s="8"/>
      <c r="DN1398" s="8"/>
      <c r="DO1398" s="8"/>
      <c r="DP1398" s="8"/>
      <c r="DQ1398" s="8"/>
      <c r="DR1398" s="8"/>
      <c r="DS1398" s="8"/>
      <c r="DT1398" s="8"/>
      <c r="DU1398" s="8"/>
      <c r="DV1398" s="8"/>
      <c r="DW1398" s="8"/>
      <c r="DX1398" s="8"/>
      <c r="DY1398" s="8"/>
      <c r="DZ1398" s="8"/>
      <c r="EA1398" s="8"/>
      <c r="EB1398" s="8"/>
      <c r="EC1398" s="8"/>
      <c r="ED1398" s="8"/>
      <c r="EE1398" s="8"/>
      <c r="EF1398" s="8"/>
      <c r="EG1398" s="8"/>
      <c r="EH1398" s="8"/>
      <c r="EI1398" s="8"/>
      <c r="EJ1398" s="8"/>
      <c r="EK1398" s="8"/>
      <c r="EL1398" s="8"/>
      <c r="EM1398" s="8"/>
      <c r="EN1398" s="8"/>
      <c r="EO1398" s="8"/>
      <c r="EP1398" s="8"/>
      <c r="EQ1398" s="8"/>
      <c r="ER1398" s="8"/>
      <c r="ES1398" s="8"/>
      <c r="ET1398" s="8"/>
      <c r="EU1398" s="8"/>
      <c r="EV1398" s="8"/>
      <c r="EW1398" s="8"/>
      <c r="EX1398" s="8"/>
      <c r="EY1398" s="8"/>
      <c r="EZ1398" s="8"/>
      <c r="FA1398" s="8"/>
      <c r="FB1398" s="8"/>
      <c r="FC1398" s="8"/>
      <c r="FD1398" s="8"/>
      <c r="FE1398" s="8"/>
      <c r="FF1398" s="8"/>
      <c r="FG1398" s="8"/>
      <c r="FH1398" s="8"/>
      <c r="FI1398" s="8"/>
      <c r="FJ1398" s="8"/>
    </row>
    <row r="1399" spans="1:166" x14ac:dyDescent="0.25">
      <c r="A1399" t="s">
        <v>161</v>
      </c>
      <c r="C1399" s="6">
        <v>41043</v>
      </c>
      <c r="D1399" s="5"/>
      <c r="E1399" s="6"/>
      <c r="G1399">
        <v>148</v>
      </c>
      <c r="H1399" t="s">
        <v>115</v>
      </c>
      <c r="I1399" s="7">
        <v>8</v>
      </c>
      <c r="J1399">
        <v>750</v>
      </c>
      <c r="K1399" s="5">
        <f t="shared" si="22"/>
        <v>166.66666666666666</v>
      </c>
      <c r="L1399" s="5"/>
      <c r="M1399" s="8"/>
      <c r="N1399" s="8"/>
      <c r="O1399" s="8"/>
      <c r="P1399" s="8"/>
      <c r="Q1399" s="5"/>
      <c r="R1399" s="5"/>
      <c r="S1399" s="5"/>
      <c r="T1399" s="5"/>
      <c r="U1399" s="5"/>
      <c r="V1399" s="5"/>
      <c r="W1399" s="5"/>
      <c r="X1399" s="8"/>
      <c r="Y1399" s="8"/>
      <c r="Z1399" s="8"/>
      <c r="AA1399" s="8"/>
      <c r="AB1399" s="8"/>
      <c r="AC1399" s="5"/>
      <c r="AD1399" s="8"/>
      <c r="AE1399" s="8"/>
      <c r="AF1399" s="8"/>
      <c r="AG1399" s="8"/>
      <c r="AH1399" s="8"/>
      <c r="AI1399" s="8"/>
      <c r="AJ1399" s="5"/>
      <c r="AK1399" s="8"/>
      <c r="AL1399" s="8"/>
      <c r="AM1399" s="8"/>
      <c r="AN1399" s="8"/>
      <c r="AO1399" s="8"/>
      <c r="AP1399" s="8"/>
      <c r="AQ1399" s="9"/>
      <c r="AR1399" s="8"/>
      <c r="AS1399" s="8"/>
      <c r="AT1399" s="8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8"/>
      <c r="BJ1399" s="5"/>
      <c r="BK1399" s="5"/>
      <c r="BL1399" s="5"/>
      <c r="BM1399" s="8"/>
      <c r="BN1399" s="8"/>
      <c r="BO1399" s="7"/>
      <c r="BP1399" s="5"/>
      <c r="BQ1399" s="5"/>
      <c r="BR1399" s="5"/>
      <c r="BS1399" s="5"/>
      <c r="BT1399" s="7"/>
      <c r="BU1399" s="7"/>
      <c r="BV1399" s="7"/>
      <c r="BW1399" s="7"/>
      <c r="BX1399" s="7"/>
      <c r="BY1399" s="7"/>
      <c r="BZ1399" s="7"/>
      <c r="CA1399" s="5"/>
      <c r="CB1399" s="5"/>
      <c r="CC1399" s="5"/>
      <c r="CD1399" s="5"/>
      <c r="CE1399" s="5"/>
      <c r="CF1399" s="5"/>
      <c r="CG1399" s="5"/>
      <c r="CH1399" s="5"/>
      <c r="CI1399" s="5"/>
      <c r="CJ1399" s="5">
        <v>82.34375</v>
      </c>
      <c r="CK1399" s="8">
        <v>4.7948717948717947</v>
      </c>
      <c r="CL1399" s="5"/>
      <c r="CM1399" s="5"/>
      <c r="CN1399" s="8"/>
      <c r="CO1399" s="5"/>
      <c r="CP1399" s="5"/>
      <c r="CQ1399" s="5"/>
      <c r="CR1399" s="8"/>
      <c r="CS1399" s="8"/>
      <c r="CT1399" s="8"/>
      <c r="CU1399" s="8"/>
      <c r="CV1399" s="8"/>
      <c r="CW1399" s="8"/>
      <c r="CX1399" s="8"/>
      <c r="CY1399" s="8"/>
      <c r="CZ1399" s="8"/>
      <c r="DA1399" s="8"/>
      <c r="DB1399" s="8"/>
      <c r="DC1399" s="8"/>
      <c r="DD1399" s="8"/>
      <c r="DE1399" s="8"/>
      <c r="DF1399" s="8"/>
      <c r="DG1399" s="8"/>
      <c r="DH1399" s="8"/>
      <c r="DI1399" s="8"/>
      <c r="DJ1399" s="8"/>
      <c r="DK1399" s="8"/>
      <c r="DL1399" s="8"/>
      <c r="DM1399" s="8"/>
      <c r="DN1399" s="8"/>
      <c r="DO1399" s="8"/>
      <c r="DP1399" s="8"/>
      <c r="DQ1399" s="8"/>
      <c r="DR1399" s="8"/>
      <c r="DS1399" s="8"/>
      <c r="DT1399" s="8"/>
      <c r="DU1399" s="8"/>
      <c r="DV1399" s="8"/>
      <c r="DW1399" s="8"/>
      <c r="DX1399" s="8"/>
      <c r="DY1399" s="8"/>
      <c r="DZ1399" s="8"/>
      <c r="EA1399" s="8"/>
      <c r="EB1399" s="8"/>
      <c r="EC1399" s="8"/>
      <c r="ED1399" s="8"/>
      <c r="EE1399" s="8"/>
      <c r="EF1399" s="8"/>
      <c r="EG1399" s="8"/>
      <c r="EH1399" s="8"/>
      <c r="EI1399" s="8"/>
      <c r="EJ1399" s="8"/>
      <c r="EK1399" s="8"/>
      <c r="EL1399" s="8"/>
      <c r="EM1399" s="8"/>
      <c r="EN1399" s="8"/>
      <c r="EO1399" s="8"/>
      <c r="EP1399" s="8"/>
      <c r="EQ1399" s="8"/>
      <c r="ER1399" s="8"/>
      <c r="ES1399" s="8"/>
      <c r="ET1399" s="8"/>
      <c r="EU1399" s="8"/>
      <c r="EV1399" s="8"/>
      <c r="EW1399" s="8"/>
      <c r="EX1399" s="8"/>
      <c r="EY1399" s="8"/>
      <c r="EZ1399" s="8"/>
      <c r="FA1399" s="8"/>
      <c r="FB1399" s="8"/>
      <c r="FC1399" s="8"/>
      <c r="FD1399" s="8"/>
      <c r="FE1399" s="8"/>
      <c r="FF1399" s="8"/>
      <c r="FG1399" s="8"/>
      <c r="FH1399" s="8"/>
      <c r="FI1399" s="8"/>
      <c r="FJ1399" s="8"/>
    </row>
    <row r="1400" spans="1:166" x14ac:dyDescent="0.25">
      <c r="A1400" t="s">
        <v>161</v>
      </c>
      <c r="C1400" s="6">
        <v>41050</v>
      </c>
      <c r="D1400" s="5"/>
      <c r="E1400" s="6"/>
      <c r="G1400">
        <v>155</v>
      </c>
      <c r="H1400" t="s">
        <v>115</v>
      </c>
      <c r="I1400" s="7">
        <v>8</v>
      </c>
      <c r="J1400">
        <v>750</v>
      </c>
      <c r="K1400" s="5">
        <f t="shared" si="22"/>
        <v>166.66666666666666</v>
      </c>
      <c r="L1400" s="5"/>
      <c r="M1400" s="8"/>
      <c r="N1400" s="8"/>
      <c r="O1400" s="8"/>
      <c r="P1400" s="8"/>
      <c r="Q1400" s="5"/>
      <c r="R1400" s="5"/>
      <c r="S1400" s="5"/>
      <c r="T1400" s="5"/>
      <c r="U1400" s="5"/>
      <c r="V1400" s="5"/>
      <c r="W1400" s="5"/>
      <c r="X1400" s="8"/>
      <c r="Y1400" s="8"/>
      <c r="Z1400" s="8"/>
      <c r="AA1400" s="8"/>
      <c r="AB1400" s="8"/>
      <c r="AC1400" s="5"/>
      <c r="AD1400" s="8"/>
      <c r="AE1400" s="8"/>
      <c r="AF1400" s="8"/>
      <c r="AG1400" s="8"/>
      <c r="AH1400" s="8"/>
      <c r="AI1400" s="8"/>
      <c r="AJ1400" s="5"/>
      <c r="AK1400" s="8"/>
      <c r="AL1400" s="8"/>
      <c r="AM1400" s="8"/>
      <c r="AN1400" s="8"/>
      <c r="AO1400" s="8"/>
      <c r="AP1400" s="8"/>
      <c r="AQ1400" s="9"/>
      <c r="AR1400" s="8"/>
      <c r="AS1400" s="8"/>
      <c r="AT1400" s="8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8"/>
      <c r="BJ1400" s="5"/>
      <c r="BK1400" s="5"/>
      <c r="BL1400" s="5"/>
      <c r="BM1400" s="8"/>
      <c r="BN1400" s="8"/>
      <c r="BO1400" s="7"/>
      <c r="BP1400" s="5"/>
      <c r="BQ1400" s="5"/>
      <c r="BR1400" s="5"/>
      <c r="BS1400" s="5"/>
      <c r="BT1400" s="7"/>
      <c r="BU1400" s="7"/>
      <c r="BV1400" s="7"/>
      <c r="BW1400" s="7"/>
      <c r="BX1400" s="7"/>
      <c r="BY1400" s="7"/>
      <c r="BZ1400" s="7"/>
      <c r="CA1400" s="5"/>
      <c r="CB1400" s="5"/>
      <c r="CC1400" s="5"/>
      <c r="CD1400" s="5"/>
      <c r="CE1400" s="5"/>
      <c r="CF1400" s="5"/>
      <c r="CG1400" s="5"/>
      <c r="CH1400" s="5"/>
      <c r="CI1400" s="5"/>
      <c r="CJ1400" s="5">
        <v>88.125</v>
      </c>
      <c r="CK1400" s="8">
        <v>6.3783783783783781</v>
      </c>
      <c r="CL1400" s="5"/>
      <c r="CM1400" s="5"/>
      <c r="CN1400" s="8"/>
      <c r="CO1400" s="5"/>
      <c r="CP1400" s="5"/>
      <c r="CQ1400" s="5"/>
      <c r="CR1400" s="8"/>
      <c r="CS1400" s="8"/>
      <c r="CT1400" s="8"/>
      <c r="CU1400" s="8"/>
      <c r="CV1400" s="8"/>
      <c r="CW1400" s="8"/>
      <c r="CX1400" s="8"/>
      <c r="CY1400" s="8"/>
      <c r="CZ1400" s="8"/>
      <c r="DA1400" s="8"/>
      <c r="DB1400" s="8"/>
      <c r="DC1400" s="8"/>
      <c r="DD1400" s="8"/>
      <c r="DE1400" s="8"/>
      <c r="DF1400" s="8"/>
      <c r="DG1400" s="8"/>
      <c r="DH1400" s="8"/>
      <c r="DI1400" s="8"/>
      <c r="DJ1400" s="8"/>
      <c r="DK1400" s="8"/>
      <c r="DL1400" s="8"/>
      <c r="DM1400" s="8"/>
      <c r="DN1400" s="8"/>
      <c r="DO1400" s="8"/>
      <c r="DP1400" s="8"/>
      <c r="DQ1400" s="8"/>
      <c r="DR1400" s="8"/>
      <c r="DS1400" s="8"/>
      <c r="DT1400" s="8"/>
      <c r="DU1400" s="8"/>
      <c r="DV1400" s="8"/>
      <c r="DW1400" s="8"/>
      <c r="DX1400" s="8"/>
      <c r="DY1400" s="8"/>
      <c r="DZ1400" s="8"/>
      <c r="EA1400" s="8"/>
      <c r="EB1400" s="8"/>
      <c r="EC1400" s="8"/>
      <c r="ED1400" s="8"/>
      <c r="EE1400" s="8"/>
      <c r="EF1400" s="8"/>
      <c r="EG1400" s="8"/>
      <c r="EH1400" s="8"/>
      <c r="EI1400" s="8"/>
      <c r="EJ1400" s="8"/>
      <c r="EK1400" s="8"/>
      <c r="EL1400" s="8"/>
      <c r="EM1400" s="8"/>
      <c r="EN1400" s="8"/>
      <c r="EO1400" s="8"/>
      <c r="EP1400" s="8"/>
      <c r="EQ1400" s="8"/>
      <c r="ER1400" s="8"/>
      <c r="ES1400" s="8"/>
      <c r="ET1400" s="8"/>
      <c r="EU1400" s="8"/>
      <c r="EV1400" s="8"/>
      <c r="EW1400" s="8"/>
      <c r="EX1400" s="8"/>
      <c r="EY1400" s="8"/>
      <c r="EZ1400" s="8"/>
      <c r="FA1400" s="8"/>
      <c r="FB1400" s="8"/>
      <c r="FC1400" s="8"/>
      <c r="FD1400" s="8"/>
      <c r="FE1400" s="8"/>
      <c r="FF1400" s="8"/>
      <c r="FG1400" s="8"/>
      <c r="FH1400" s="8"/>
      <c r="FI1400" s="8"/>
      <c r="FJ1400" s="8"/>
    </row>
    <row r="1401" spans="1:166" x14ac:dyDescent="0.25">
      <c r="A1401" t="s">
        <v>161</v>
      </c>
      <c r="C1401" s="6">
        <v>41057</v>
      </c>
      <c r="D1401" s="5">
        <v>10</v>
      </c>
      <c r="E1401" s="6" t="s">
        <v>108</v>
      </c>
      <c r="F1401" t="s">
        <v>16</v>
      </c>
      <c r="G1401">
        <v>162</v>
      </c>
      <c r="H1401" t="s">
        <v>115</v>
      </c>
      <c r="I1401" s="7">
        <v>8</v>
      </c>
      <c r="J1401">
        <v>750</v>
      </c>
      <c r="K1401" s="5">
        <f t="shared" si="22"/>
        <v>166.66666666666666</v>
      </c>
      <c r="L1401" s="5"/>
      <c r="M1401" s="8"/>
      <c r="N1401" s="8"/>
      <c r="O1401" s="8"/>
      <c r="P1401" s="8"/>
      <c r="Q1401" s="5"/>
      <c r="R1401" s="5"/>
      <c r="S1401" s="5"/>
      <c r="T1401" s="5"/>
      <c r="U1401" s="5"/>
      <c r="V1401" s="5"/>
      <c r="W1401" s="5"/>
      <c r="X1401" s="8"/>
      <c r="Y1401" s="8"/>
      <c r="Z1401" s="8"/>
      <c r="AA1401" s="8"/>
      <c r="AB1401" s="8"/>
      <c r="AC1401" s="5"/>
      <c r="AD1401" s="8"/>
      <c r="AE1401" s="8"/>
      <c r="AF1401" s="8"/>
      <c r="AG1401" s="8"/>
      <c r="AH1401" s="8"/>
      <c r="AI1401" s="8"/>
      <c r="AJ1401" s="5"/>
      <c r="AK1401" s="8"/>
      <c r="AL1401" s="8"/>
      <c r="AM1401" s="8"/>
      <c r="AN1401" s="8"/>
      <c r="AO1401" s="8"/>
      <c r="AP1401" s="8"/>
      <c r="AQ1401" s="9"/>
      <c r="AR1401" s="8"/>
      <c r="AS1401" s="8"/>
      <c r="AT1401" s="8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5"/>
      <c r="BG1401" s="5">
        <v>320.80399851538112</v>
      </c>
      <c r="BH1401" s="5"/>
      <c r="BI1401" s="8"/>
      <c r="BJ1401" s="5"/>
      <c r="BK1401" s="5"/>
      <c r="BL1401" s="5"/>
      <c r="BM1401" s="8"/>
      <c r="BN1401" s="8"/>
      <c r="BO1401" s="7">
        <v>36.727343982287721</v>
      </c>
      <c r="BP1401" s="5">
        <v>117.82278804367721</v>
      </c>
      <c r="BQ1401" s="5"/>
      <c r="BR1401" s="5"/>
      <c r="BS1401" s="5"/>
      <c r="BT1401" s="7">
        <v>5.1904311913514194</v>
      </c>
      <c r="BU1401" s="7"/>
      <c r="BV1401" s="7"/>
      <c r="BW1401" s="7"/>
      <c r="BX1401" s="7"/>
      <c r="BY1401" s="7"/>
      <c r="BZ1401" s="7"/>
      <c r="CA1401" s="5"/>
      <c r="CB1401" s="5"/>
      <c r="CC1401" s="5"/>
      <c r="CD1401" s="5"/>
      <c r="CE1401" s="5"/>
      <c r="CF1401" s="5"/>
      <c r="CG1401" s="5"/>
      <c r="CH1401" s="5"/>
      <c r="CI1401" s="5"/>
      <c r="CJ1401" s="5">
        <v>100</v>
      </c>
      <c r="CK1401" s="8">
        <v>5.4144736842105265</v>
      </c>
      <c r="CL1401" s="5"/>
      <c r="CM1401" s="5"/>
      <c r="CN1401" s="8"/>
      <c r="CO1401" s="5"/>
      <c r="CP1401" s="5"/>
      <c r="CQ1401" s="5"/>
      <c r="CR1401" s="8"/>
      <c r="CS1401" s="8"/>
      <c r="CT1401" s="8"/>
      <c r="CU1401" s="8"/>
      <c r="CV1401" s="8"/>
      <c r="CW1401" s="8"/>
      <c r="CX1401" s="8"/>
      <c r="CY1401" s="8"/>
      <c r="CZ1401" s="8"/>
      <c r="DA1401" s="8"/>
      <c r="DB1401" s="8"/>
      <c r="DC1401" s="8"/>
      <c r="DD1401" s="8"/>
      <c r="DE1401" s="8"/>
      <c r="DF1401" s="8"/>
      <c r="DG1401" s="8"/>
      <c r="DH1401" s="8"/>
      <c r="DI1401" s="8"/>
      <c r="DJ1401" s="8"/>
      <c r="DK1401" s="8"/>
      <c r="DL1401" s="8"/>
      <c r="DM1401" s="8"/>
      <c r="DN1401" s="8"/>
      <c r="DO1401" s="8"/>
      <c r="DP1401" s="8"/>
      <c r="DQ1401" s="8"/>
      <c r="DR1401" s="8"/>
      <c r="DS1401" s="8"/>
      <c r="DT1401" s="8"/>
      <c r="DU1401" s="8"/>
      <c r="DV1401" s="8"/>
      <c r="DW1401" s="8"/>
      <c r="DX1401" s="8"/>
      <c r="DY1401" s="8"/>
      <c r="DZ1401" s="8"/>
      <c r="EA1401" s="8"/>
      <c r="EB1401" s="8"/>
      <c r="EC1401" s="8"/>
      <c r="ED1401" s="8"/>
      <c r="EE1401" s="8"/>
      <c r="EF1401" s="8"/>
      <c r="EG1401" s="8"/>
      <c r="EH1401" s="8"/>
      <c r="EI1401" s="8"/>
      <c r="EJ1401" s="8"/>
      <c r="EK1401" s="8"/>
      <c r="EL1401" s="8"/>
      <c r="EM1401" s="8"/>
      <c r="EN1401" s="8"/>
      <c r="EO1401" s="8"/>
      <c r="EP1401" s="8"/>
      <c r="EQ1401" s="8"/>
      <c r="ER1401" s="8"/>
      <c r="ES1401" s="8"/>
      <c r="ET1401" s="8"/>
      <c r="EU1401" s="8"/>
      <c r="EV1401" s="8"/>
      <c r="EW1401" s="8"/>
      <c r="EX1401" s="8"/>
      <c r="EY1401" s="8"/>
      <c r="EZ1401" s="8"/>
      <c r="FA1401" s="8"/>
      <c r="FB1401" s="8"/>
      <c r="FC1401" s="8"/>
      <c r="FD1401" s="8"/>
      <c r="FE1401" s="8"/>
      <c r="FF1401" s="8"/>
      <c r="FG1401" s="8"/>
      <c r="FH1401" s="8"/>
      <c r="FI1401" s="8"/>
      <c r="FJ1401" s="8"/>
    </row>
    <row r="1402" spans="1:166" x14ac:dyDescent="0.25">
      <c r="A1402" t="s">
        <v>147</v>
      </c>
      <c r="C1402" s="6">
        <v>40895</v>
      </c>
      <c r="D1402" s="5">
        <v>1</v>
      </c>
      <c r="E1402" s="6" t="s">
        <v>209</v>
      </c>
      <c r="F1402" t="s">
        <v>10</v>
      </c>
      <c r="G1402">
        <v>0</v>
      </c>
      <c r="H1402" t="s">
        <v>116</v>
      </c>
      <c r="I1402" s="7">
        <v>8</v>
      </c>
      <c r="J1402">
        <v>750</v>
      </c>
      <c r="K1402" s="5">
        <f t="shared" si="22"/>
        <v>166.66666666666666</v>
      </c>
      <c r="L1402" s="5"/>
      <c r="M1402" s="8"/>
      <c r="N1402" s="8"/>
      <c r="O1402" s="8"/>
      <c r="P1402" s="8"/>
      <c r="Q1402" s="5"/>
      <c r="R1402" s="5"/>
      <c r="S1402" s="5"/>
      <c r="T1402" s="5"/>
      <c r="U1402" s="5"/>
      <c r="V1402" s="5"/>
      <c r="W1402" s="5"/>
      <c r="X1402" s="8"/>
      <c r="Y1402" s="8"/>
      <c r="Z1402" s="8"/>
      <c r="AA1402" s="8"/>
      <c r="AB1402" s="8"/>
      <c r="AC1402" s="5"/>
      <c r="AD1402" s="8"/>
      <c r="AE1402" s="8"/>
      <c r="AF1402" s="8"/>
      <c r="AG1402" s="8"/>
      <c r="AH1402" s="8"/>
      <c r="AI1402" s="8"/>
      <c r="AJ1402" s="5"/>
      <c r="AK1402" s="8"/>
      <c r="AL1402" s="8"/>
      <c r="AM1402" s="8"/>
      <c r="AN1402" s="8"/>
      <c r="AO1402" s="8"/>
      <c r="AP1402" s="8"/>
      <c r="AQ1402" s="9"/>
      <c r="AR1402" s="8"/>
      <c r="AS1402" s="8"/>
      <c r="AT1402" s="8"/>
      <c r="AU1402" s="5">
        <v>0</v>
      </c>
      <c r="AV1402" s="5"/>
      <c r="AW1402" s="5"/>
      <c r="AX1402" s="5"/>
      <c r="AY1402" s="5">
        <v>0</v>
      </c>
      <c r="AZ1402" s="5"/>
      <c r="BA1402" s="5"/>
      <c r="BB1402" s="5"/>
      <c r="BC1402" s="5"/>
      <c r="BD1402" s="5"/>
      <c r="BE1402" s="5"/>
      <c r="BF1402" s="5">
        <v>0</v>
      </c>
      <c r="BG1402" s="5">
        <v>0</v>
      </c>
      <c r="BH1402" s="5"/>
      <c r="BI1402" s="8"/>
      <c r="BJ1402" s="5"/>
      <c r="BK1402" s="5"/>
      <c r="BL1402" s="5"/>
      <c r="BM1402" s="8"/>
      <c r="BN1402" s="8"/>
      <c r="BO1402" s="7"/>
      <c r="BP1402" s="5"/>
      <c r="BQ1402" s="5"/>
      <c r="BR1402" s="5"/>
      <c r="BS1402" s="5"/>
      <c r="BT1402" s="7"/>
      <c r="BU1402" s="7"/>
      <c r="BV1402" s="7"/>
      <c r="BW1402" s="7"/>
      <c r="BX1402" s="7"/>
      <c r="BY1402" s="7"/>
      <c r="BZ1402" s="7"/>
      <c r="CA1402" s="5">
        <v>0</v>
      </c>
      <c r="CB1402" s="5">
        <v>0</v>
      </c>
      <c r="CC1402" s="5">
        <v>0</v>
      </c>
      <c r="CD1402" s="5">
        <v>0</v>
      </c>
      <c r="CE1402" s="5"/>
      <c r="CF1402" s="5"/>
      <c r="CG1402" s="5"/>
      <c r="CH1402" s="5"/>
      <c r="CI1402" s="5">
        <v>0</v>
      </c>
      <c r="CJ1402" s="5"/>
      <c r="CK1402" s="8"/>
      <c r="CL1402" s="5"/>
      <c r="CM1402" s="5"/>
      <c r="CN1402" s="8"/>
      <c r="CO1402" s="5"/>
      <c r="CP1402" s="5"/>
      <c r="CQ1402" s="5"/>
      <c r="CR1402" s="8"/>
      <c r="CS1402" s="8"/>
      <c r="CT1402" s="8"/>
      <c r="CU1402" s="8"/>
      <c r="CV1402" s="8"/>
      <c r="CW1402" s="8"/>
      <c r="CX1402" s="8"/>
      <c r="CY1402" s="8"/>
      <c r="CZ1402" s="8"/>
      <c r="DA1402" s="8"/>
      <c r="DB1402" s="8"/>
      <c r="DC1402" s="8"/>
      <c r="DD1402" s="8"/>
      <c r="DE1402" s="8"/>
      <c r="DF1402" s="8"/>
      <c r="DG1402" s="8"/>
      <c r="DH1402" s="8"/>
      <c r="DI1402" s="8"/>
      <c r="DJ1402" s="8"/>
      <c r="DK1402" s="8"/>
      <c r="DL1402" s="8"/>
      <c r="DM1402" s="8"/>
      <c r="DN1402" s="8"/>
      <c r="DO1402" s="8"/>
      <c r="DP1402" s="8"/>
      <c r="DQ1402" s="8"/>
      <c r="DR1402" s="8"/>
      <c r="DS1402" s="8"/>
      <c r="DT1402" s="8"/>
      <c r="DU1402" s="8"/>
      <c r="DV1402" s="8"/>
      <c r="DW1402" s="8"/>
      <c r="DX1402" s="8"/>
      <c r="DY1402" s="8"/>
      <c r="DZ1402" s="8"/>
      <c r="EA1402" s="8"/>
      <c r="EB1402" s="8"/>
      <c r="EC1402" s="8"/>
      <c r="ED1402" s="8"/>
      <c r="EE1402" s="8"/>
      <c r="EF1402" s="8"/>
      <c r="EG1402" s="8"/>
      <c r="EH1402" s="8"/>
      <c r="EI1402" s="8"/>
      <c r="EJ1402" s="8"/>
      <c r="EK1402" s="8"/>
      <c r="EL1402" s="8"/>
      <c r="EM1402" s="8"/>
      <c r="EN1402" s="8"/>
      <c r="EO1402" s="8"/>
      <c r="EP1402" s="8"/>
      <c r="EQ1402" s="8"/>
      <c r="ER1402" s="8"/>
      <c r="ES1402" s="8"/>
      <c r="ET1402" s="8"/>
      <c r="EU1402" s="8"/>
      <c r="EV1402" s="8"/>
      <c r="EW1402" s="8"/>
      <c r="EX1402" s="8"/>
      <c r="EY1402" s="8"/>
      <c r="EZ1402" s="8"/>
      <c r="FA1402" s="8"/>
      <c r="FB1402" s="8"/>
      <c r="FC1402" s="8"/>
      <c r="FD1402" s="8"/>
      <c r="FE1402" s="8"/>
      <c r="FF1402" s="8"/>
      <c r="FG1402" s="8"/>
      <c r="FH1402" s="8"/>
      <c r="FI1402" s="8"/>
      <c r="FJ1402" s="8"/>
    </row>
    <row r="1403" spans="1:166" x14ac:dyDescent="0.25">
      <c r="A1403" t="s">
        <v>147</v>
      </c>
      <c r="C1403" s="6">
        <v>40924</v>
      </c>
      <c r="D1403" s="5">
        <v>4</v>
      </c>
      <c r="E1403" t="s">
        <v>210</v>
      </c>
      <c r="F1403" t="s">
        <v>12</v>
      </c>
      <c r="G1403">
        <v>29</v>
      </c>
      <c r="H1403" t="s">
        <v>116</v>
      </c>
      <c r="I1403" s="7">
        <v>8</v>
      </c>
      <c r="J1403">
        <v>750</v>
      </c>
      <c r="K1403" s="5">
        <f t="shared" si="22"/>
        <v>166.66666666666666</v>
      </c>
      <c r="L1403" s="5"/>
      <c r="M1403" s="8"/>
      <c r="N1403" s="8"/>
      <c r="O1403" s="8"/>
      <c r="P1403" s="8"/>
      <c r="Q1403" s="5"/>
      <c r="R1403" s="5">
        <v>29</v>
      </c>
      <c r="S1403" s="5"/>
      <c r="T1403" s="5"/>
      <c r="U1403" s="5"/>
      <c r="V1403" s="5"/>
      <c r="W1403" s="5"/>
      <c r="X1403" s="8"/>
      <c r="Y1403" s="8"/>
      <c r="Z1403" s="8"/>
      <c r="AA1403" s="8"/>
      <c r="AB1403" s="8"/>
      <c r="AC1403" s="5"/>
      <c r="AD1403" s="8"/>
      <c r="AE1403" s="8"/>
      <c r="AF1403" s="8"/>
      <c r="AG1403" s="8"/>
      <c r="AH1403" s="8"/>
      <c r="AI1403" s="8"/>
      <c r="AJ1403" s="5"/>
      <c r="AK1403" s="8"/>
      <c r="AL1403" s="8"/>
      <c r="AM1403" s="8"/>
      <c r="AN1403" s="8"/>
      <c r="AO1403" s="8"/>
      <c r="AP1403" s="8"/>
      <c r="AQ1403" s="9"/>
      <c r="AR1403" s="8"/>
      <c r="AS1403" s="8"/>
      <c r="AT1403" s="8"/>
      <c r="AU1403" s="5">
        <v>0</v>
      </c>
      <c r="AV1403" s="5"/>
      <c r="AW1403" s="5"/>
      <c r="AX1403" s="5"/>
      <c r="AY1403" s="5">
        <v>0</v>
      </c>
      <c r="AZ1403" s="5"/>
      <c r="BA1403" s="5"/>
      <c r="BB1403" s="5"/>
      <c r="BC1403" s="5"/>
      <c r="BD1403" s="5"/>
      <c r="BE1403" s="5"/>
      <c r="BF1403" s="5">
        <v>0</v>
      </c>
      <c r="BG1403" s="5">
        <v>0</v>
      </c>
      <c r="BH1403" s="5"/>
      <c r="BI1403" s="8"/>
      <c r="BJ1403" s="5"/>
      <c r="BK1403" s="5"/>
      <c r="BL1403" s="5"/>
      <c r="BM1403" s="8"/>
      <c r="BN1403" s="8"/>
      <c r="BO1403" s="7"/>
      <c r="BP1403" s="5"/>
      <c r="BQ1403" s="5"/>
      <c r="BR1403" s="5"/>
      <c r="BS1403" s="5"/>
      <c r="BT1403" s="7"/>
      <c r="BU1403" s="7"/>
      <c r="BV1403" s="7"/>
      <c r="BW1403" s="7"/>
      <c r="BX1403" s="7"/>
      <c r="BY1403" s="7"/>
      <c r="BZ1403" s="7"/>
      <c r="CA1403" s="5">
        <v>0</v>
      </c>
      <c r="CB1403" s="5">
        <v>0</v>
      </c>
      <c r="CC1403" s="5">
        <v>0</v>
      </c>
      <c r="CD1403" s="5">
        <v>0</v>
      </c>
      <c r="CE1403" s="5"/>
      <c r="CF1403" s="5"/>
      <c r="CG1403" s="5"/>
      <c r="CH1403" s="5"/>
      <c r="CI1403" s="5">
        <v>0</v>
      </c>
      <c r="CJ1403" s="5"/>
      <c r="CK1403" s="8"/>
      <c r="CL1403" s="5"/>
      <c r="CM1403" s="5"/>
      <c r="CN1403" s="8"/>
      <c r="CO1403" s="5"/>
      <c r="CP1403" s="5"/>
      <c r="CQ1403" s="5"/>
      <c r="CR1403" s="8"/>
      <c r="CS1403" s="8"/>
      <c r="CT1403" s="8"/>
      <c r="CU1403" s="8"/>
      <c r="CV1403" s="8"/>
      <c r="CW1403" s="8"/>
      <c r="CX1403" s="8"/>
      <c r="CY1403" s="8"/>
      <c r="CZ1403" s="8"/>
      <c r="DA1403" s="8"/>
      <c r="DB1403" s="8"/>
      <c r="DC1403" s="8"/>
      <c r="DD1403" s="8"/>
      <c r="DE1403" s="8"/>
      <c r="DF1403" s="8"/>
      <c r="DG1403" s="8"/>
      <c r="DH1403" s="8"/>
      <c r="DI1403" s="8"/>
      <c r="DJ1403" s="8"/>
      <c r="DK1403" s="8"/>
      <c r="DL1403" s="8"/>
      <c r="DM1403" s="8"/>
      <c r="DN1403" s="8"/>
      <c r="DO1403" s="8"/>
      <c r="DP1403" s="8"/>
      <c r="DQ1403" s="8"/>
      <c r="DR1403" s="8"/>
      <c r="DS1403" s="8"/>
      <c r="DT1403" s="8"/>
      <c r="DU1403" s="8"/>
      <c r="DV1403" s="8"/>
      <c r="DW1403" s="8"/>
      <c r="DX1403" s="8"/>
      <c r="DY1403" s="8"/>
      <c r="DZ1403" s="8"/>
      <c r="EA1403" s="8"/>
      <c r="EB1403" s="8"/>
      <c r="EC1403" s="8"/>
      <c r="ED1403" s="8"/>
      <c r="EE1403" s="8"/>
      <c r="EF1403" s="8"/>
      <c r="EG1403" s="8"/>
      <c r="EH1403" s="8"/>
      <c r="EI1403" s="8"/>
      <c r="EJ1403" s="8"/>
      <c r="EK1403" s="8"/>
      <c r="EL1403" s="8"/>
      <c r="EM1403" s="8"/>
      <c r="EN1403" s="8"/>
      <c r="EO1403" s="8"/>
      <c r="EP1403" s="8"/>
      <c r="EQ1403" s="8"/>
      <c r="ER1403" s="8"/>
      <c r="ES1403" s="8"/>
      <c r="ET1403" s="8"/>
      <c r="EU1403" s="8"/>
      <c r="EV1403" s="8"/>
      <c r="EW1403" s="8"/>
      <c r="EX1403" s="8"/>
      <c r="EY1403" s="8"/>
      <c r="EZ1403" s="8"/>
      <c r="FA1403" s="8"/>
      <c r="FB1403" s="8"/>
      <c r="FC1403" s="8"/>
      <c r="FD1403" s="8"/>
      <c r="FE1403" s="8"/>
      <c r="FF1403" s="8"/>
      <c r="FG1403" s="8"/>
      <c r="FH1403" s="8"/>
      <c r="FI1403" s="8"/>
      <c r="FJ1403" s="8"/>
    </row>
    <row r="1404" spans="1:166" x14ac:dyDescent="0.25">
      <c r="A1404" t="s">
        <v>147</v>
      </c>
      <c r="C1404" s="6">
        <v>40931</v>
      </c>
      <c r="D1404" s="5"/>
      <c r="E1404" s="6"/>
      <c r="G1404">
        <v>36</v>
      </c>
      <c r="H1404" t="s">
        <v>116</v>
      </c>
      <c r="I1404" s="7">
        <v>8</v>
      </c>
      <c r="J1404">
        <v>750</v>
      </c>
      <c r="K1404" s="5">
        <f t="shared" si="22"/>
        <v>166.66666666666666</v>
      </c>
      <c r="L1404" s="5"/>
      <c r="M1404" s="8"/>
      <c r="N1404" s="7">
        <v>7.2</v>
      </c>
      <c r="O1404" s="7"/>
      <c r="P1404" s="7"/>
      <c r="Q1404" s="5"/>
      <c r="R1404" s="5"/>
      <c r="S1404" s="5"/>
      <c r="T1404" s="5"/>
      <c r="U1404" s="5"/>
      <c r="V1404" s="5"/>
      <c r="W1404" s="5"/>
      <c r="X1404" s="8"/>
      <c r="Y1404" s="8"/>
      <c r="Z1404" s="8"/>
      <c r="AA1404" s="8"/>
      <c r="AB1404" s="8"/>
      <c r="AC1404" s="5"/>
      <c r="AD1404" s="8"/>
      <c r="AE1404" s="8"/>
      <c r="AF1404" s="8"/>
      <c r="AG1404" s="8"/>
      <c r="AH1404" s="8"/>
      <c r="AI1404" s="8"/>
      <c r="AJ1404" s="5"/>
      <c r="AK1404" s="8"/>
      <c r="AL1404" s="8"/>
      <c r="AM1404" s="8"/>
      <c r="AN1404" s="8"/>
      <c r="AO1404" s="8"/>
      <c r="AP1404" s="8"/>
      <c r="AQ1404" s="9"/>
      <c r="AR1404" s="8"/>
      <c r="AS1404" s="8"/>
      <c r="AT1404" s="8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8"/>
      <c r="BJ1404" s="5"/>
      <c r="BK1404" s="5"/>
      <c r="BL1404" s="5"/>
      <c r="BM1404" s="8"/>
      <c r="BN1404" s="8"/>
      <c r="BO1404" s="7"/>
      <c r="BP1404" s="5"/>
      <c r="BQ1404" s="5"/>
      <c r="BR1404" s="5"/>
      <c r="BS1404" s="5"/>
      <c r="BT1404" s="7"/>
      <c r="BU1404" s="7"/>
      <c r="BV1404" s="7"/>
      <c r="BW1404" s="7"/>
      <c r="BX1404" s="7"/>
      <c r="BY1404" s="7"/>
      <c r="BZ1404" s="7"/>
      <c r="CA1404" s="5"/>
      <c r="CB1404" s="5"/>
      <c r="CC1404" s="5"/>
      <c r="CD1404" s="5"/>
      <c r="CE1404" s="5"/>
      <c r="CF1404" s="5"/>
      <c r="CG1404" s="5"/>
      <c r="CH1404" s="5"/>
      <c r="CI1404" s="5"/>
      <c r="CJ1404" s="5"/>
      <c r="CK1404" s="8"/>
      <c r="CL1404" s="5"/>
      <c r="CM1404" s="5"/>
      <c r="CN1404" s="8"/>
      <c r="CO1404" s="5"/>
      <c r="CP1404" s="5"/>
      <c r="CQ1404" s="5"/>
      <c r="CR1404" s="8"/>
      <c r="CS1404" s="8"/>
      <c r="CT1404" s="8"/>
      <c r="CU1404" s="8"/>
      <c r="CV1404" s="8"/>
      <c r="CW1404" s="8"/>
      <c r="CX1404" s="8"/>
      <c r="CY1404" s="8"/>
      <c r="CZ1404" s="8"/>
      <c r="DA1404" s="8"/>
      <c r="DB1404" s="8"/>
      <c r="DC1404" s="8"/>
      <c r="DD1404" s="8"/>
      <c r="DE1404" s="8"/>
      <c r="DF1404" s="8"/>
      <c r="DG1404" s="8"/>
      <c r="DH1404" s="8"/>
      <c r="DI1404" s="8"/>
      <c r="DJ1404" s="8"/>
      <c r="DK1404" s="8"/>
      <c r="DL1404" s="8"/>
      <c r="DM1404" s="8"/>
      <c r="DN1404" s="8"/>
      <c r="DO1404" s="8"/>
      <c r="DP1404" s="8"/>
      <c r="DQ1404" s="8"/>
      <c r="DR1404" s="8"/>
      <c r="DS1404" s="8"/>
      <c r="DT1404" s="8"/>
      <c r="DU1404" s="8"/>
      <c r="DV1404" s="8"/>
      <c r="DW1404" s="8"/>
      <c r="DX1404" s="8"/>
      <c r="DY1404" s="8"/>
      <c r="DZ1404" s="8"/>
      <c r="EA1404" s="8"/>
      <c r="EB1404" s="8"/>
      <c r="EC1404" s="8"/>
      <c r="ED1404" s="8"/>
      <c r="EE1404" s="8"/>
      <c r="EF1404" s="8"/>
      <c r="EG1404" s="8"/>
      <c r="EH1404" s="8"/>
      <c r="EI1404" s="8"/>
      <c r="EJ1404" s="8"/>
      <c r="EK1404" s="8"/>
      <c r="EL1404" s="8"/>
      <c r="EM1404" s="8"/>
      <c r="EN1404" s="8"/>
      <c r="EO1404" s="8"/>
      <c r="EP1404" s="8"/>
      <c r="EQ1404" s="8"/>
      <c r="ER1404" s="8"/>
      <c r="ES1404" s="8"/>
      <c r="ET1404" s="8"/>
      <c r="EU1404" s="8"/>
      <c r="EV1404" s="8"/>
      <c r="EW1404" s="8"/>
      <c r="EX1404" s="8"/>
      <c r="EY1404" s="8"/>
      <c r="EZ1404" s="8"/>
      <c r="FA1404" s="8"/>
      <c r="FB1404" s="8"/>
      <c r="FC1404" s="8"/>
      <c r="FD1404" s="8"/>
      <c r="FE1404" s="8"/>
      <c r="FF1404" s="8"/>
      <c r="FG1404" s="8"/>
      <c r="FH1404" s="8"/>
      <c r="FI1404" s="8"/>
      <c r="FJ1404" s="8"/>
    </row>
    <row r="1405" spans="1:166" x14ac:dyDescent="0.25">
      <c r="A1405" t="s">
        <v>147</v>
      </c>
      <c r="C1405" s="6">
        <v>40938</v>
      </c>
      <c r="D1405" s="5"/>
      <c r="E1405" s="6"/>
      <c r="G1405">
        <v>43</v>
      </c>
      <c r="H1405" t="s">
        <v>116</v>
      </c>
      <c r="I1405" s="7">
        <v>8</v>
      </c>
      <c r="J1405">
        <v>750</v>
      </c>
      <c r="K1405" s="5">
        <f t="shared" si="22"/>
        <v>166.66666666666666</v>
      </c>
      <c r="L1405" s="5"/>
      <c r="M1405" s="8"/>
      <c r="N1405" s="8"/>
      <c r="O1405" s="8"/>
      <c r="P1405" s="8"/>
      <c r="Q1405" s="5"/>
      <c r="R1405" s="5"/>
      <c r="S1405" s="5"/>
      <c r="T1405" s="5"/>
      <c r="U1405" s="5"/>
      <c r="V1405" s="5"/>
      <c r="W1405" s="5"/>
      <c r="X1405" s="8"/>
      <c r="Y1405" s="8"/>
      <c r="Z1405" s="8"/>
      <c r="AA1405" s="8"/>
      <c r="AB1405" s="8"/>
      <c r="AC1405" s="5">
        <v>86.440315645879451</v>
      </c>
      <c r="AD1405" s="8"/>
      <c r="AE1405" s="8"/>
      <c r="AF1405" s="8"/>
      <c r="AG1405" s="8"/>
      <c r="AH1405" s="8"/>
      <c r="AI1405" s="8"/>
      <c r="AJ1405" s="5">
        <v>117.21994359408536</v>
      </c>
      <c r="AK1405" s="8">
        <v>1.8521557567592213</v>
      </c>
      <c r="AL1405" s="8"/>
      <c r="AM1405" s="8"/>
      <c r="AN1405" s="8"/>
      <c r="AO1405" s="8"/>
      <c r="AP1405" s="8"/>
      <c r="AQ1405" s="9">
        <f>AK1405/AJ1405</f>
        <v>1.5800688005557756E-2</v>
      </c>
      <c r="AR1405" s="8"/>
      <c r="AS1405" s="8"/>
      <c r="AT1405" s="8"/>
      <c r="AU1405" s="5">
        <v>11.206506117766223</v>
      </c>
      <c r="AV1405" s="5"/>
      <c r="AW1405" s="5"/>
      <c r="AX1405" s="5"/>
      <c r="AY1405" s="5">
        <v>0</v>
      </c>
      <c r="AZ1405" s="5"/>
      <c r="BA1405" s="5"/>
      <c r="BB1405" s="5"/>
      <c r="BC1405" s="5"/>
      <c r="BD1405" s="5"/>
      <c r="BE1405" s="5"/>
      <c r="BF1405" s="5">
        <v>0</v>
      </c>
      <c r="BG1405" s="5">
        <v>0</v>
      </c>
      <c r="BH1405" s="5">
        <v>11.206506117766223</v>
      </c>
      <c r="BI1405" s="8"/>
      <c r="BJ1405" s="5"/>
      <c r="BK1405" s="5">
        <f>AC1405+AJ1405+BH1405</f>
        <v>214.86676535773105</v>
      </c>
      <c r="BL1405" s="5"/>
      <c r="BM1405" s="8">
        <f>BH1405/BK1405</f>
        <v>5.2155604888957784E-2</v>
      </c>
      <c r="BN1405" s="8"/>
      <c r="BO1405" s="7"/>
      <c r="BP1405" s="5"/>
      <c r="BQ1405" s="5"/>
      <c r="BR1405" s="5"/>
      <c r="BS1405" s="5"/>
      <c r="BT1405" s="7"/>
      <c r="BU1405" s="7"/>
      <c r="BV1405" s="7"/>
      <c r="BW1405" s="7"/>
      <c r="BX1405" s="8">
        <f>AC1405/BK1405</f>
        <v>0.40229728176884511</v>
      </c>
      <c r="BY1405" s="8">
        <f>AJ1405/BK1405</f>
        <v>0.54554711334219708</v>
      </c>
      <c r="BZ1405" s="8">
        <f>BH1405/BK1405</f>
        <v>5.2155604888957784E-2</v>
      </c>
      <c r="CA1405" s="5">
        <v>31.530315839373856</v>
      </c>
      <c r="CB1405" s="5">
        <v>31.530315839373856</v>
      </c>
      <c r="CC1405" s="5">
        <v>0</v>
      </c>
      <c r="CD1405" s="5">
        <v>0</v>
      </c>
      <c r="CE1405" s="5"/>
      <c r="CF1405" s="5"/>
      <c r="CG1405" s="5"/>
      <c r="CH1405" s="5"/>
      <c r="CI1405" s="5">
        <v>0</v>
      </c>
      <c r="CJ1405" s="5"/>
      <c r="CK1405" s="8"/>
      <c r="CL1405" s="5"/>
      <c r="CM1405" s="5"/>
      <c r="CN1405" s="8"/>
      <c r="CO1405" s="5"/>
      <c r="CP1405" s="5"/>
      <c r="CQ1405" s="5"/>
      <c r="CR1405" s="8"/>
      <c r="CS1405" s="8"/>
      <c r="CT1405" s="8"/>
      <c r="CU1405" s="8"/>
      <c r="CV1405" s="8"/>
      <c r="CW1405" s="8"/>
      <c r="CX1405" s="8"/>
      <c r="CY1405" s="8"/>
      <c r="CZ1405" s="8"/>
      <c r="DA1405" s="8"/>
      <c r="DB1405" s="8"/>
      <c r="DC1405" s="8"/>
      <c r="DD1405" s="8"/>
      <c r="DE1405" s="8"/>
      <c r="DF1405" s="8"/>
      <c r="DG1405" s="8"/>
      <c r="DH1405" s="8"/>
      <c r="DI1405" s="8"/>
      <c r="DJ1405" s="8"/>
      <c r="DK1405" s="8"/>
      <c r="DL1405" s="8"/>
      <c r="DM1405" s="8"/>
      <c r="DN1405" s="8"/>
      <c r="DO1405" s="8"/>
      <c r="DP1405" s="8"/>
      <c r="DQ1405" s="8"/>
      <c r="DR1405" s="8"/>
      <c r="DS1405" s="8"/>
      <c r="DT1405" s="8"/>
      <c r="DU1405" s="8"/>
      <c r="DV1405" s="8"/>
      <c r="DW1405" s="8"/>
      <c r="DX1405" s="8"/>
      <c r="DY1405" s="8"/>
      <c r="DZ1405" s="8"/>
      <c r="EA1405" s="8"/>
      <c r="EB1405" s="8"/>
      <c r="EC1405" s="8"/>
      <c r="ED1405" s="8"/>
      <c r="EE1405" s="8"/>
      <c r="EF1405" s="8"/>
      <c r="EG1405" s="8"/>
      <c r="EH1405" s="8"/>
      <c r="EI1405" s="8"/>
      <c r="EJ1405" s="8"/>
      <c r="EK1405" s="8"/>
      <c r="EL1405" s="8"/>
      <c r="EM1405" s="8"/>
      <c r="EN1405" s="8"/>
      <c r="EO1405" s="8"/>
      <c r="EP1405" s="8"/>
      <c r="EQ1405" s="8"/>
      <c r="ER1405" s="8"/>
      <c r="ES1405" s="8"/>
      <c r="ET1405" s="8"/>
      <c r="EU1405" s="8"/>
      <c r="EV1405" s="8"/>
      <c r="EW1405" s="8"/>
      <c r="EX1405" s="8"/>
      <c r="EY1405" s="8"/>
      <c r="EZ1405" s="8"/>
      <c r="FA1405" s="8"/>
      <c r="FB1405" s="8"/>
      <c r="FC1405" s="8"/>
      <c r="FD1405" s="8"/>
      <c r="FE1405" s="8"/>
      <c r="FF1405" s="8"/>
      <c r="FG1405" s="8"/>
      <c r="FH1405" s="8"/>
      <c r="FI1405" s="8"/>
      <c r="FJ1405" s="8"/>
    </row>
    <row r="1406" spans="1:166" x14ac:dyDescent="0.25">
      <c r="A1406" t="s">
        <v>147</v>
      </c>
      <c r="C1406" s="6">
        <v>40939</v>
      </c>
      <c r="D1406" s="5"/>
      <c r="E1406" s="6"/>
      <c r="G1406">
        <v>44</v>
      </c>
      <c r="H1406" t="s">
        <v>116</v>
      </c>
      <c r="I1406" s="7">
        <v>8</v>
      </c>
      <c r="J1406">
        <v>750</v>
      </c>
      <c r="K1406" s="5">
        <f t="shared" si="22"/>
        <v>166.66666666666666</v>
      </c>
      <c r="L1406" s="5"/>
      <c r="M1406" s="8"/>
      <c r="N1406" s="7">
        <v>12.15</v>
      </c>
      <c r="O1406" s="7"/>
      <c r="P1406" s="7"/>
      <c r="Q1406" s="5"/>
      <c r="R1406" s="5"/>
      <c r="S1406" s="5"/>
      <c r="T1406" s="5"/>
      <c r="U1406" s="5"/>
      <c r="V1406" s="5"/>
      <c r="W1406" s="5"/>
      <c r="X1406" s="8"/>
      <c r="Y1406" s="8"/>
      <c r="Z1406" s="8"/>
      <c r="AA1406" s="8"/>
      <c r="AB1406" s="8"/>
      <c r="AC1406" s="5"/>
      <c r="AD1406" s="8"/>
      <c r="AE1406" s="8"/>
      <c r="AF1406" s="8"/>
      <c r="AG1406" s="8"/>
      <c r="AH1406" s="8"/>
      <c r="AI1406" s="8"/>
      <c r="AJ1406" s="5"/>
      <c r="AK1406" s="8"/>
      <c r="AL1406" s="8"/>
      <c r="AM1406" s="8"/>
      <c r="AN1406" s="8"/>
      <c r="AO1406" s="8"/>
      <c r="AP1406" s="8"/>
      <c r="AQ1406" s="9"/>
      <c r="AR1406" s="8"/>
      <c r="AS1406" s="8"/>
      <c r="AT1406" s="8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  <c r="BF1406" s="5"/>
      <c r="BG1406" s="5"/>
      <c r="BH1406" s="5"/>
      <c r="BI1406" s="8"/>
      <c r="BJ1406" s="5"/>
      <c r="BK1406" s="5"/>
      <c r="BL1406" s="5"/>
      <c r="BM1406" s="8"/>
      <c r="BN1406" s="8"/>
      <c r="BO1406" s="7"/>
      <c r="BP1406" s="5"/>
      <c r="BQ1406" s="5"/>
      <c r="BR1406" s="5"/>
      <c r="BS1406" s="5"/>
      <c r="BT1406" s="7"/>
      <c r="BU1406" s="7"/>
      <c r="BV1406" s="7"/>
      <c r="BW1406" s="7"/>
      <c r="BX1406" s="7"/>
      <c r="BY1406" s="7"/>
      <c r="BZ1406" s="7"/>
      <c r="CA1406" s="5"/>
      <c r="CB1406" s="5"/>
      <c r="CC1406" s="5"/>
      <c r="CD1406" s="5"/>
      <c r="CE1406" s="5"/>
      <c r="CF1406" s="5"/>
      <c r="CG1406" s="5"/>
      <c r="CH1406" s="5"/>
      <c r="CI1406" s="5"/>
      <c r="CJ1406" s="5"/>
      <c r="CK1406" s="8"/>
      <c r="CL1406" s="5"/>
      <c r="CM1406" s="5"/>
      <c r="CN1406" s="8"/>
      <c r="CO1406" s="5"/>
      <c r="CP1406" s="5"/>
      <c r="CQ1406" s="5"/>
      <c r="CR1406" s="8"/>
      <c r="CS1406" s="8"/>
      <c r="CT1406" s="8"/>
      <c r="CU1406" s="8"/>
      <c r="CV1406" s="8"/>
      <c r="CW1406" s="8"/>
      <c r="CX1406" s="8"/>
      <c r="CY1406" s="8"/>
      <c r="CZ1406" s="8"/>
      <c r="DA1406" s="8"/>
      <c r="DB1406" s="8"/>
      <c r="DC1406" s="8"/>
      <c r="DD1406" s="8"/>
      <c r="DE1406" s="8"/>
      <c r="DF1406" s="8"/>
      <c r="DG1406" s="8"/>
      <c r="DH1406" s="8"/>
      <c r="DI1406" s="8"/>
      <c r="DJ1406" s="8"/>
      <c r="DK1406" s="8"/>
      <c r="DL1406" s="8"/>
      <c r="DM1406" s="8"/>
      <c r="DN1406" s="8"/>
      <c r="DO1406" s="8"/>
      <c r="DP1406" s="8"/>
      <c r="DQ1406" s="8"/>
      <c r="DR1406" s="8"/>
      <c r="DS1406" s="8"/>
      <c r="DT1406" s="8"/>
      <c r="DU1406" s="8"/>
      <c r="DV1406" s="8"/>
      <c r="DW1406" s="8"/>
      <c r="DX1406" s="8"/>
      <c r="DY1406" s="8"/>
      <c r="DZ1406" s="8"/>
      <c r="EA1406" s="8"/>
      <c r="EB1406" s="8"/>
      <c r="EC1406" s="8"/>
      <c r="ED1406" s="8"/>
      <c r="EE1406" s="8"/>
      <c r="EF1406" s="8"/>
      <c r="EG1406" s="8"/>
      <c r="EH1406" s="8"/>
      <c r="EI1406" s="8"/>
      <c r="EJ1406" s="8"/>
      <c r="EK1406" s="8"/>
      <c r="EL1406" s="8"/>
      <c r="EM1406" s="8"/>
      <c r="EN1406" s="8"/>
      <c r="EO1406" s="8"/>
      <c r="EP1406" s="8"/>
      <c r="EQ1406" s="8"/>
      <c r="ER1406" s="8"/>
      <c r="ES1406" s="8"/>
      <c r="ET1406" s="8"/>
      <c r="EU1406" s="8"/>
      <c r="EV1406" s="8"/>
      <c r="EW1406" s="8"/>
      <c r="EX1406" s="8"/>
      <c r="EY1406" s="8"/>
      <c r="EZ1406" s="8"/>
      <c r="FA1406" s="8"/>
      <c r="FB1406" s="8"/>
      <c r="FC1406" s="8"/>
      <c r="FD1406" s="8"/>
      <c r="FE1406" s="8"/>
      <c r="FF1406" s="8"/>
      <c r="FG1406" s="8"/>
      <c r="FH1406" s="8"/>
      <c r="FI1406" s="8"/>
      <c r="FJ1406" s="8"/>
    </row>
    <row r="1407" spans="1:166" x14ac:dyDescent="0.25">
      <c r="A1407" t="s">
        <v>147</v>
      </c>
      <c r="C1407" s="6">
        <v>40945</v>
      </c>
      <c r="D1407" s="5">
        <v>5</v>
      </c>
      <c r="E1407" t="s">
        <v>206</v>
      </c>
      <c r="F1407" t="s">
        <v>13</v>
      </c>
      <c r="G1407">
        <v>50</v>
      </c>
      <c r="H1407" t="s">
        <v>116</v>
      </c>
      <c r="I1407" s="7">
        <v>8</v>
      </c>
      <c r="J1407">
        <v>750</v>
      </c>
      <c r="K1407" s="5">
        <f t="shared" si="22"/>
        <v>166.66666666666666</v>
      </c>
      <c r="L1407" s="5"/>
      <c r="M1407" s="8"/>
      <c r="N1407" s="8"/>
      <c r="O1407" s="8"/>
      <c r="P1407" s="8"/>
      <c r="Q1407" s="5"/>
      <c r="R1407" s="5"/>
      <c r="S1407" s="5">
        <v>50</v>
      </c>
      <c r="T1407" s="5"/>
      <c r="U1407" s="5"/>
      <c r="V1407" s="5"/>
      <c r="W1407" s="5"/>
      <c r="X1407" s="8"/>
      <c r="Y1407" s="8"/>
      <c r="Z1407" s="8"/>
      <c r="AA1407" s="8"/>
      <c r="AB1407" s="8"/>
      <c r="AC1407" s="5">
        <v>177.93634842214939</v>
      </c>
      <c r="AD1407" s="8"/>
      <c r="AE1407" s="8"/>
      <c r="AF1407" s="8"/>
      <c r="AG1407" s="8"/>
      <c r="AH1407" s="8"/>
      <c r="AI1407" s="8"/>
      <c r="AJ1407" s="5">
        <v>239.61586742561423</v>
      </c>
      <c r="AK1407" s="8">
        <v>2.50535791014656</v>
      </c>
      <c r="AL1407" s="8"/>
      <c r="AM1407" s="8"/>
      <c r="AN1407" s="8"/>
      <c r="AO1407" s="8"/>
      <c r="AP1407" s="8"/>
      <c r="AQ1407" s="9">
        <f>AK1407/AJ1407</f>
        <v>1.0455726229918047E-2</v>
      </c>
      <c r="AR1407" s="8"/>
      <c r="AS1407" s="8"/>
      <c r="AT1407" s="8"/>
      <c r="AU1407" s="5">
        <v>44.13698867884991</v>
      </c>
      <c r="AV1407" s="5"/>
      <c r="AW1407" s="5"/>
      <c r="AX1407" s="5"/>
      <c r="AY1407" s="5">
        <v>0</v>
      </c>
      <c r="AZ1407" s="5"/>
      <c r="BA1407" s="5"/>
      <c r="BB1407" s="5"/>
      <c r="BC1407" s="5"/>
      <c r="BD1407" s="5"/>
      <c r="BE1407" s="5"/>
      <c r="BF1407" s="5">
        <v>0</v>
      </c>
      <c r="BG1407" s="5">
        <v>0</v>
      </c>
      <c r="BH1407" s="5">
        <v>44.13698867884991</v>
      </c>
      <c r="BI1407" s="8"/>
      <c r="BJ1407" s="5"/>
      <c r="BK1407" s="5">
        <f>AC1407+AJ1407+BH1407</f>
        <v>461.68920452661348</v>
      </c>
      <c r="BL1407" s="5"/>
      <c r="BM1407" s="8">
        <f>BH1407/BK1407</f>
        <v>9.5598918593093704E-2</v>
      </c>
      <c r="BN1407" s="8"/>
      <c r="BO1407" s="7"/>
      <c r="BP1407" s="5"/>
      <c r="BQ1407" s="5"/>
      <c r="BR1407" s="5"/>
      <c r="BS1407" s="5"/>
      <c r="BT1407" s="7"/>
      <c r="BU1407" s="7"/>
      <c r="BV1407" s="7"/>
      <c r="BW1407" s="7"/>
      <c r="BX1407" s="8">
        <f>AC1407/BK1407</f>
        <v>0.38540287855461969</v>
      </c>
      <c r="BY1407" s="8">
        <f>AJ1407/BK1407</f>
        <v>0.51899820285228671</v>
      </c>
      <c r="BZ1407" s="8">
        <f>BH1407/BK1407</f>
        <v>9.5598918593093704E-2</v>
      </c>
      <c r="CA1407" s="5">
        <v>41.844246345554168</v>
      </c>
      <c r="CB1407" s="5">
        <v>40.76083788346569</v>
      </c>
      <c r="CC1407" s="5">
        <v>1.0834084620884756</v>
      </c>
      <c r="CD1407" s="5">
        <v>0</v>
      </c>
      <c r="CE1407" s="5"/>
      <c r="CF1407" s="5"/>
      <c r="CG1407" s="5"/>
      <c r="CH1407" s="5"/>
      <c r="CI1407" s="5">
        <v>0</v>
      </c>
      <c r="CJ1407" s="5"/>
      <c r="CK1407" s="8"/>
      <c r="CL1407" s="5"/>
      <c r="CM1407" s="5"/>
      <c r="CN1407" s="8"/>
      <c r="CO1407" s="5"/>
      <c r="CP1407" s="5"/>
      <c r="CQ1407" s="5"/>
      <c r="CR1407" s="8"/>
      <c r="CS1407" s="8"/>
      <c r="CT1407" s="8"/>
      <c r="CU1407" s="8"/>
      <c r="CV1407" s="8"/>
      <c r="CW1407" s="8"/>
      <c r="CX1407" s="8"/>
      <c r="CY1407" s="8"/>
      <c r="CZ1407" s="8"/>
      <c r="DA1407" s="8"/>
      <c r="DB1407" s="8"/>
      <c r="DC1407" s="8"/>
      <c r="DD1407" s="8"/>
      <c r="DE1407" s="8"/>
      <c r="DF1407" s="8"/>
      <c r="DG1407" s="8"/>
      <c r="DH1407" s="8"/>
      <c r="DI1407" s="8"/>
      <c r="DJ1407" s="8"/>
      <c r="DK1407" s="8"/>
      <c r="DL1407" s="8"/>
      <c r="DM1407" s="8"/>
      <c r="DN1407" s="8"/>
      <c r="DO1407" s="8"/>
      <c r="DP1407" s="8"/>
      <c r="DQ1407" s="8"/>
      <c r="DR1407" s="8"/>
      <c r="DS1407" s="8"/>
      <c r="DT1407" s="8"/>
      <c r="DU1407" s="8"/>
      <c r="DV1407" s="8"/>
      <c r="DW1407" s="8"/>
      <c r="DX1407" s="8"/>
      <c r="DY1407" s="8"/>
      <c r="DZ1407" s="8"/>
      <c r="EA1407" s="8"/>
      <c r="EB1407" s="8"/>
      <c r="EC1407" s="8"/>
      <c r="ED1407" s="8"/>
      <c r="EE1407" s="8"/>
      <c r="EF1407" s="8"/>
      <c r="EG1407" s="8"/>
      <c r="EH1407" s="8"/>
      <c r="EI1407" s="8"/>
      <c r="EJ1407" s="8"/>
      <c r="EK1407" s="8"/>
      <c r="EL1407" s="8"/>
      <c r="EM1407" s="8"/>
      <c r="EN1407" s="8"/>
      <c r="EO1407" s="8"/>
      <c r="EP1407" s="8"/>
      <c r="EQ1407" s="8"/>
      <c r="ER1407" s="8"/>
      <c r="ES1407" s="8"/>
      <c r="ET1407" s="8"/>
      <c r="EU1407" s="8"/>
      <c r="EV1407" s="8"/>
      <c r="EW1407" s="8"/>
      <c r="EX1407" s="8"/>
      <c r="EY1407" s="8"/>
      <c r="EZ1407" s="8"/>
      <c r="FA1407" s="8"/>
      <c r="FB1407" s="8"/>
      <c r="FC1407" s="8"/>
      <c r="FD1407" s="8"/>
      <c r="FE1407" s="8"/>
      <c r="FF1407" s="8"/>
      <c r="FG1407" s="8"/>
      <c r="FH1407" s="8"/>
      <c r="FI1407" s="8"/>
      <c r="FJ1407" s="8"/>
    </row>
    <row r="1408" spans="1:166" x14ac:dyDescent="0.25">
      <c r="A1408" t="s">
        <v>147</v>
      </c>
      <c r="C1408" s="6">
        <v>40948</v>
      </c>
      <c r="D1408" s="5"/>
      <c r="E1408" s="6"/>
      <c r="G1408">
        <v>53</v>
      </c>
      <c r="H1408" t="s">
        <v>116</v>
      </c>
      <c r="I1408" s="7">
        <v>8</v>
      </c>
      <c r="J1408">
        <v>750</v>
      </c>
      <c r="K1408" s="5">
        <f t="shared" si="22"/>
        <v>166.66666666666666</v>
      </c>
      <c r="L1408" s="5"/>
      <c r="M1408" s="8"/>
      <c r="N1408" s="7">
        <v>14.35</v>
      </c>
      <c r="O1408" s="7"/>
      <c r="P1408" s="7"/>
      <c r="Q1408" s="5"/>
      <c r="R1408" s="5"/>
      <c r="S1408" s="5"/>
      <c r="T1408" s="5"/>
      <c r="U1408" s="5"/>
      <c r="V1408" s="5"/>
      <c r="W1408" s="5"/>
      <c r="X1408" s="8"/>
      <c r="Y1408" s="8"/>
      <c r="Z1408" s="8"/>
      <c r="AA1408" s="8"/>
      <c r="AB1408" s="8"/>
      <c r="AC1408" s="5"/>
      <c r="AD1408" s="8"/>
      <c r="AE1408" s="8"/>
      <c r="AF1408" s="8"/>
      <c r="AG1408" s="8"/>
      <c r="AH1408" s="8"/>
      <c r="AI1408" s="8"/>
      <c r="AJ1408" s="5"/>
      <c r="AK1408" s="8"/>
      <c r="AL1408" s="8"/>
      <c r="AM1408" s="8"/>
      <c r="AN1408" s="8"/>
      <c r="AO1408" s="8"/>
      <c r="AP1408" s="8"/>
      <c r="AQ1408" s="9"/>
      <c r="AR1408" s="8"/>
      <c r="AS1408" s="8"/>
      <c r="AT1408" s="8"/>
      <c r="AU1408" s="5"/>
      <c r="AV1408" s="5"/>
      <c r="AW1408" s="5"/>
      <c r="AX1408" s="5"/>
      <c r="AY1408" s="5"/>
      <c r="AZ1408" s="5"/>
      <c r="BA1408" s="5"/>
      <c r="BB1408" s="5"/>
      <c r="BC1408" s="5"/>
      <c r="BD1408" s="5"/>
      <c r="BE1408" s="5"/>
      <c r="BF1408" s="5"/>
      <c r="BG1408" s="5"/>
      <c r="BH1408" s="5"/>
      <c r="BI1408" s="8"/>
      <c r="BJ1408" s="5"/>
      <c r="BK1408" s="5"/>
      <c r="BL1408" s="5"/>
      <c r="BM1408" s="8"/>
      <c r="BN1408" s="8"/>
      <c r="BO1408" s="7"/>
      <c r="BP1408" s="5"/>
      <c r="BQ1408" s="5"/>
      <c r="BR1408" s="5"/>
      <c r="BS1408" s="5"/>
      <c r="BT1408" s="7"/>
      <c r="BU1408" s="7"/>
      <c r="BV1408" s="7"/>
      <c r="BW1408" s="7"/>
      <c r="BX1408" s="7"/>
      <c r="BY1408" s="7"/>
      <c r="BZ1408" s="7"/>
      <c r="CA1408" s="5"/>
      <c r="CB1408" s="5"/>
      <c r="CC1408" s="5"/>
      <c r="CD1408" s="5"/>
      <c r="CE1408" s="5"/>
      <c r="CF1408" s="5"/>
      <c r="CG1408" s="5"/>
      <c r="CH1408" s="5"/>
      <c r="CI1408" s="5"/>
      <c r="CJ1408" s="5"/>
      <c r="CK1408" s="8"/>
      <c r="CL1408" s="5"/>
      <c r="CM1408" s="5"/>
      <c r="CN1408" s="8"/>
      <c r="CO1408" s="5"/>
      <c r="CP1408" s="5"/>
      <c r="CQ1408" s="5"/>
      <c r="CR1408" s="8"/>
      <c r="CS1408" s="8"/>
      <c r="CT1408" s="8"/>
      <c r="CU1408" s="8"/>
      <c r="CV1408" s="8"/>
      <c r="CW1408" s="8"/>
      <c r="CX1408" s="8"/>
      <c r="CY1408" s="8"/>
      <c r="CZ1408" s="8"/>
      <c r="DA1408" s="8"/>
      <c r="DB1408" s="8"/>
      <c r="DC1408" s="8"/>
      <c r="DD1408" s="8"/>
      <c r="DE1408" s="8"/>
      <c r="DF1408" s="8"/>
      <c r="DG1408" s="8"/>
      <c r="DH1408" s="8"/>
      <c r="DI1408" s="8"/>
      <c r="DJ1408" s="8"/>
      <c r="DK1408" s="8"/>
      <c r="DL1408" s="8"/>
      <c r="DM1408" s="8"/>
      <c r="DN1408" s="8"/>
      <c r="DO1408" s="8"/>
      <c r="DP1408" s="8"/>
      <c r="DQ1408" s="8"/>
      <c r="DR1408" s="8"/>
      <c r="DS1408" s="8"/>
      <c r="DT1408" s="8"/>
      <c r="DU1408" s="8"/>
      <c r="DV1408" s="8"/>
      <c r="DW1408" s="8"/>
      <c r="DX1408" s="8"/>
      <c r="DY1408" s="8"/>
      <c r="DZ1408" s="8"/>
      <c r="EA1408" s="8"/>
      <c r="EB1408" s="8"/>
      <c r="EC1408" s="8"/>
      <c r="ED1408" s="8"/>
      <c r="EE1408" s="8"/>
      <c r="EF1408" s="8"/>
      <c r="EG1408" s="8"/>
      <c r="EH1408" s="8"/>
      <c r="EI1408" s="8"/>
      <c r="EJ1408" s="8"/>
      <c r="EK1408" s="8"/>
      <c r="EL1408" s="8"/>
      <c r="EM1408" s="8"/>
      <c r="EN1408" s="8"/>
      <c r="EO1408" s="8"/>
      <c r="EP1408" s="8"/>
      <c r="EQ1408" s="8"/>
      <c r="ER1408" s="8"/>
      <c r="ES1408" s="8"/>
      <c r="ET1408" s="8"/>
      <c r="EU1408" s="8"/>
      <c r="EV1408" s="8"/>
      <c r="EW1408" s="8"/>
      <c r="EX1408" s="8"/>
      <c r="EY1408" s="8"/>
      <c r="EZ1408" s="8"/>
      <c r="FA1408" s="8"/>
      <c r="FB1408" s="8"/>
      <c r="FC1408" s="8"/>
      <c r="FD1408" s="8"/>
      <c r="FE1408" s="8"/>
      <c r="FF1408" s="8"/>
      <c r="FG1408" s="8"/>
      <c r="FH1408" s="8"/>
      <c r="FI1408" s="8"/>
      <c r="FJ1408" s="8"/>
    </row>
    <row r="1409" spans="1:166" x14ac:dyDescent="0.25">
      <c r="A1409" t="s">
        <v>147</v>
      </c>
      <c r="C1409" s="6">
        <v>40954</v>
      </c>
      <c r="D1409" s="5"/>
      <c r="E1409" s="6"/>
      <c r="G1409">
        <v>59</v>
      </c>
      <c r="H1409" t="s">
        <v>116</v>
      </c>
      <c r="I1409" s="7">
        <v>8</v>
      </c>
      <c r="J1409">
        <v>750</v>
      </c>
      <c r="K1409" s="5">
        <f t="shared" si="22"/>
        <v>166.66666666666666</v>
      </c>
      <c r="L1409" s="5"/>
      <c r="M1409" s="8"/>
      <c r="N1409" s="7">
        <v>16.55</v>
      </c>
      <c r="O1409" s="7"/>
      <c r="P1409" s="7"/>
      <c r="Q1409" s="5"/>
      <c r="R1409" s="5"/>
      <c r="S1409" s="5"/>
      <c r="T1409" s="5"/>
      <c r="U1409" s="5"/>
      <c r="V1409" s="5"/>
      <c r="W1409" s="5"/>
      <c r="X1409" s="8"/>
      <c r="Y1409" s="8"/>
      <c r="Z1409" s="8"/>
      <c r="AA1409" s="8"/>
      <c r="AB1409" s="8"/>
      <c r="AC1409" s="5"/>
      <c r="AD1409" s="8"/>
      <c r="AE1409" s="8"/>
      <c r="AF1409" s="8"/>
      <c r="AG1409" s="8"/>
      <c r="AH1409" s="8"/>
      <c r="AI1409" s="8"/>
      <c r="AJ1409" s="5"/>
      <c r="AK1409" s="8"/>
      <c r="AL1409" s="8"/>
      <c r="AM1409" s="8"/>
      <c r="AN1409" s="8"/>
      <c r="AO1409" s="8"/>
      <c r="AP1409" s="8"/>
      <c r="AQ1409" s="9"/>
      <c r="AR1409" s="8"/>
      <c r="AS1409" s="8"/>
      <c r="AT1409" s="8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5"/>
      <c r="BG1409" s="5"/>
      <c r="BH1409" s="5"/>
      <c r="BI1409" s="8"/>
      <c r="BJ1409" s="5"/>
      <c r="BK1409" s="5"/>
      <c r="BL1409" s="5"/>
      <c r="BM1409" s="8"/>
      <c r="BN1409" s="8"/>
      <c r="BO1409" s="7"/>
      <c r="BP1409" s="5"/>
      <c r="BQ1409" s="5"/>
      <c r="BR1409" s="5"/>
      <c r="BS1409" s="5"/>
      <c r="BT1409" s="7"/>
      <c r="BU1409" s="7"/>
      <c r="BV1409" s="7"/>
      <c r="BW1409" s="7"/>
      <c r="BX1409" s="7"/>
      <c r="BY1409" s="7"/>
      <c r="BZ1409" s="7"/>
      <c r="CA1409" s="5"/>
      <c r="CB1409" s="5"/>
      <c r="CC1409" s="5"/>
      <c r="CD1409" s="5"/>
      <c r="CE1409" s="5"/>
      <c r="CF1409" s="5"/>
      <c r="CG1409" s="5"/>
      <c r="CH1409" s="5"/>
      <c r="CI1409" s="5"/>
      <c r="CJ1409" s="5"/>
      <c r="CK1409" s="8"/>
      <c r="CL1409" s="5"/>
      <c r="CM1409" s="5"/>
      <c r="CN1409" s="8"/>
      <c r="CO1409" s="5"/>
      <c r="CP1409" s="5"/>
      <c r="CQ1409" s="5"/>
      <c r="CR1409" s="8"/>
      <c r="CS1409" s="8"/>
      <c r="CT1409" s="8"/>
      <c r="CU1409" s="8"/>
      <c r="CV1409" s="8"/>
      <c r="CW1409" s="8"/>
      <c r="CX1409" s="8"/>
      <c r="CY1409" s="8"/>
      <c r="CZ1409" s="8"/>
      <c r="DA1409" s="8"/>
      <c r="DB1409" s="8"/>
      <c r="DC1409" s="8"/>
      <c r="DD1409" s="8"/>
      <c r="DE1409" s="8"/>
      <c r="DF1409" s="8"/>
      <c r="DG1409" s="8"/>
      <c r="DH1409" s="8"/>
      <c r="DI1409" s="8"/>
      <c r="DJ1409" s="8"/>
      <c r="DK1409" s="8"/>
      <c r="DL1409" s="8"/>
      <c r="DM1409" s="8"/>
      <c r="DN1409" s="8"/>
      <c r="DO1409" s="8"/>
      <c r="DP1409" s="8"/>
      <c r="DQ1409" s="8"/>
      <c r="DR1409" s="8"/>
      <c r="DS1409" s="8"/>
      <c r="DT1409" s="8"/>
      <c r="DU1409" s="8"/>
      <c r="DV1409" s="8"/>
      <c r="DW1409" s="8"/>
      <c r="DX1409" s="8"/>
      <c r="DY1409" s="8"/>
      <c r="DZ1409" s="8"/>
      <c r="EA1409" s="8"/>
      <c r="EB1409" s="8"/>
      <c r="EC1409" s="8"/>
      <c r="ED1409" s="8"/>
      <c r="EE1409" s="8"/>
      <c r="EF1409" s="8"/>
      <c r="EG1409" s="8"/>
      <c r="EH1409" s="8"/>
      <c r="EI1409" s="8"/>
      <c r="EJ1409" s="8"/>
      <c r="EK1409" s="8"/>
      <c r="EL1409" s="8"/>
      <c r="EM1409" s="8"/>
      <c r="EN1409" s="8"/>
      <c r="EO1409" s="8"/>
      <c r="EP1409" s="8"/>
      <c r="EQ1409" s="8"/>
      <c r="ER1409" s="8"/>
      <c r="ES1409" s="8"/>
      <c r="ET1409" s="8"/>
      <c r="EU1409" s="8"/>
      <c r="EV1409" s="8"/>
      <c r="EW1409" s="8"/>
      <c r="EX1409" s="8"/>
      <c r="EY1409" s="8"/>
      <c r="EZ1409" s="8"/>
      <c r="FA1409" s="8"/>
      <c r="FB1409" s="8"/>
      <c r="FC1409" s="8"/>
      <c r="FD1409" s="8"/>
      <c r="FE1409" s="8"/>
      <c r="FF1409" s="8"/>
      <c r="FG1409" s="8"/>
      <c r="FH1409" s="8"/>
      <c r="FI1409" s="8"/>
      <c r="FJ1409" s="8"/>
    </row>
    <row r="1410" spans="1:166" x14ac:dyDescent="0.25">
      <c r="A1410" t="s">
        <v>147</v>
      </c>
      <c r="C1410" s="6">
        <v>40959</v>
      </c>
      <c r="D1410" s="5"/>
      <c r="E1410" s="6"/>
      <c r="G1410">
        <v>64</v>
      </c>
      <c r="H1410" t="s">
        <v>116</v>
      </c>
      <c r="I1410" s="7">
        <v>8</v>
      </c>
      <c r="J1410">
        <v>750</v>
      </c>
      <c r="K1410" s="5">
        <f t="shared" si="22"/>
        <v>166.66666666666666</v>
      </c>
      <c r="L1410" s="5"/>
      <c r="M1410" s="8"/>
      <c r="N1410" s="8"/>
      <c r="O1410" s="8"/>
      <c r="P1410" s="8"/>
      <c r="Q1410" s="5"/>
      <c r="R1410" s="5"/>
      <c r="S1410" s="5"/>
      <c r="T1410" s="5"/>
      <c r="U1410" s="5"/>
      <c r="V1410" s="5"/>
      <c r="W1410" s="5"/>
      <c r="X1410" s="8"/>
      <c r="Y1410" s="8"/>
      <c r="Z1410" s="8"/>
      <c r="AA1410" s="8"/>
      <c r="AB1410" s="8"/>
      <c r="AC1410" s="5">
        <v>349.00020325982257</v>
      </c>
      <c r="AD1410" s="8"/>
      <c r="AE1410" s="8"/>
      <c r="AF1410" s="8"/>
      <c r="AG1410" s="8"/>
      <c r="AH1410" s="8"/>
      <c r="AI1410" s="8"/>
      <c r="AJ1410" s="5">
        <v>280.73965775504348</v>
      </c>
      <c r="AK1410" s="8">
        <v>4.9136339401795937</v>
      </c>
      <c r="AL1410" s="8"/>
      <c r="AM1410" s="8"/>
      <c r="AN1410" s="8"/>
      <c r="AO1410" s="8"/>
      <c r="AP1410" s="8"/>
      <c r="AQ1410" s="9">
        <f>AK1410/AJ1410</f>
        <v>1.7502457541880082E-2</v>
      </c>
      <c r="AR1410" s="8"/>
      <c r="AS1410" s="8"/>
      <c r="AT1410" s="8"/>
      <c r="AU1410" s="5">
        <v>32.995768191496751</v>
      </c>
      <c r="AV1410" s="5"/>
      <c r="AW1410" s="5"/>
      <c r="AX1410" s="5"/>
      <c r="AY1410" s="5">
        <v>70.053767531498877</v>
      </c>
      <c r="AZ1410" s="5"/>
      <c r="BA1410" s="5"/>
      <c r="BB1410" s="5"/>
      <c r="BC1410" s="5"/>
      <c r="BD1410" s="5"/>
      <c r="BE1410" s="5"/>
      <c r="BF1410" s="5">
        <v>0</v>
      </c>
      <c r="BG1410" s="5">
        <v>0</v>
      </c>
      <c r="BH1410" s="5">
        <v>103.04953572299561</v>
      </c>
      <c r="BI1410" s="8"/>
      <c r="BJ1410" s="5"/>
      <c r="BK1410" s="5">
        <f>AC1410+AJ1410+BH1410</f>
        <v>732.78939673786169</v>
      </c>
      <c r="BL1410" s="5"/>
      <c r="BM1410" s="8">
        <f>BH1410/BK1410</f>
        <v>0.14062640123033765</v>
      </c>
      <c r="BN1410" s="8"/>
      <c r="BO1410" s="7"/>
      <c r="BP1410" s="5"/>
      <c r="BQ1410" s="5"/>
      <c r="BR1410" s="5"/>
      <c r="BS1410" s="5"/>
      <c r="BT1410" s="7"/>
      <c r="BU1410" s="7"/>
      <c r="BV1410" s="7"/>
      <c r="BW1410" s="7"/>
      <c r="BX1410" s="8">
        <f>AC1410/BK1410</f>
        <v>0.47626262717972878</v>
      </c>
      <c r="BY1410" s="8">
        <f>AJ1410/BK1410</f>
        <v>0.38311097158993357</v>
      </c>
      <c r="BZ1410" s="8">
        <f>BH1410/BK1410</f>
        <v>0.14062640123033765</v>
      </c>
      <c r="CA1410" s="5">
        <v>161.72379697500321</v>
      </c>
      <c r="CB1410" s="5">
        <v>60.189163974789786</v>
      </c>
      <c r="CC1410" s="5">
        <v>101.53463300021342</v>
      </c>
      <c r="CD1410" s="5">
        <v>0</v>
      </c>
      <c r="CE1410" s="5"/>
      <c r="CF1410" s="5"/>
      <c r="CG1410" s="5"/>
      <c r="CH1410" s="5"/>
      <c r="CI1410" s="5">
        <v>0</v>
      </c>
      <c r="CJ1410" s="5"/>
      <c r="CK1410" s="8"/>
      <c r="CL1410" s="5"/>
      <c r="CM1410" s="5"/>
      <c r="CN1410" s="8"/>
      <c r="CO1410" s="5"/>
      <c r="CP1410" s="5"/>
      <c r="CQ1410" s="5"/>
      <c r="CR1410" s="8"/>
      <c r="CS1410" s="8"/>
      <c r="CT1410" s="8"/>
      <c r="CU1410" s="8"/>
      <c r="CV1410" s="8"/>
      <c r="CW1410" s="8"/>
      <c r="CX1410" s="8"/>
      <c r="CY1410" s="8"/>
      <c r="CZ1410" s="8"/>
      <c r="DA1410" s="8"/>
      <c r="DB1410" s="8"/>
      <c r="DC1410" s="8"/>
      <c r="DD1410" s="8"/>
      <c r="DE1410" s="8"/>
      <c r="DF1410" s="8"/>
      <c r="DG1410" s="8"/>
      <c r="DH1410" s="8"/>
      <c r="DI1410" s="8"/>
      <c r="DJ1410" s="8"/>
      <c r="DK1410" s="8"/>
      <c r="DL1410" s="8"/>
      <c r="DM1410" s="8"/>
      <c r="DN1410" s="8"/>
      <c r="DO1410" s="8"/>
      <c r="DP1410" s="8"/>
      <c r="DQ1410" s="8"/>
      <c r="DR1410" s="8"/>
      <c r="DS1410" s="8"/>
      <c r="DT1410" s="8"/>
      <c r="DU1410" s="8"/>
      <c r="DV1410" s="8"/>
      <c r="DW1410" s="8"/>
      <c r="DX1410" s="8"/>
      <c r="DY1410" s="8"/>
      <c r="DZ1410" s="8"/>
      <c r="EA1410" s="8"/>
      <c r="EB1410" s="8"/>
      <c r="EC1410" s="8"/>
      <c r="ED1410" s="8"/>
      <c r="EE1410" s="8"/>
      <c r="EF1410" s="8"/>
      <c r="EG1410" s="8"/>
      <c r="EH1410" s="8"/>
      <c r="EI1410" s="8"/>
      <c r="EJ1410" s="8"/>
      <c r="EK1410" s="8"/>
      <c r="EL1410" s="8"/>
      <c r="EM1410" s="8"/>
      <c r="EN1410" s="8"/>
      <c r="EO1410" s="8"/>
      <c r="EP1410" s="8"/>
      <c r="EQ1410" s="8"/>
      <c r="ER1410" s="8"/>
      <c r="ES1410" s="8"/>
      <c r="ET1410" s="8"/>
      <c r="EU1410" s="8"/>
      <c r="EV1410" s="8"/>
      <c r="EW1410" s="8"/>
      <c r="EX1410" s="8"/>
      <c r="EY1410" s="8"/>
      <c r="EZ1410" s="8"/>
      <c r="FA1410" s="8"/>
      <c r="FB1410" s="8"/>
      <c r="FC1410" s="8"/>
      <c r="FD1410" s="8"/>
      <c r="FE1410" s="8"/>
      <c r="FF1410" s="8"/>
      <c r="FG1410" s="8"/>
      <c r="FH1410" s="8"/>
      <c r="FI1410" s="8"/>
      <c r="FJ1410" s="8"/>
    </row>
    <row r="1411" spans="1:166" x14ac:dyDescent="0.25">
      <c r="A1411" t="s">
        <v>147</v>
      </c>
      <c r="C1411" s="6">
        <v>40960</v>
      </c>
      <c r="D1411" s="5"/>
      <c r="E1411" s="6"/>
      <c r="G1411">
        <v>65</v>
      </c>
      <c r="H1411" t="s">
        <v>116</v>
      </c>
      <c r="I1411" s="7">
        <v>8</v>
      </c>
      <c r="J1411">
        <v>750</v>
      </c>
      <c r="K1411" s="5">
        <f t="shared" si="22"/>
        <v>166.66666666666666</v>
      </c>
      <c r="L1411" s="5"/>
      <c r="M1411" s="8"/>
      <c r="N1411" s="7">
        <v>18.149999999999999</v>
      </c>
      <c r="O1411" s="7"/>
      <c r="P1411" s="7"/>
      <c r="Q1411" s="5"/>
      <c r="R1411" s="5"/>
      <c r="S1411" s="5"/>
      <c r="T1411" s="5"/>
      <c r="U1411" s="5"/>
      <c r="V1411" s="5"/>
      <c r="W1411" s="5"/>
      <c r="X1411" s="8"/>
      <c r="Y1411" s="8"/>
      <c r="Z1411" s="8"/>
      <c r="AA1411" s="8"/>
      <c r="AB1411" s="8"/>
      <c r="AC1411" s="5"/>
      <c r="AD1411" s="8"/>
      <c r="AE1411" s="8"/>
      <c r="AF1411" s="8"/>
      <c r="AG1411" s="8"/>
      <c r="AH1411" s="8"/>
      <c r="AI1411" s="8"/>
      <c r="AJ1411" s="5"/>
      <c r="AK1411" s="8"/>
      <c r="AL1411" s="8"/>
      <c r="AM1411" s="8"/>
      <c r="AN1411" s="8"/>
      <c r="AO1411" s="8"/>
      <c r="AP1411" s="8"/>
      <c r="AQ1411" s="9"/>
      <c r="AR1411" s="8"/>
      <c r="AS1411" s="8"/>
      <c r="AT1411" s="8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8"/>
      <c r="BJ1411" s="5"/>
      <c r="BK1411" s="5"/>
      <c r="BL1411" s="5"/>
      <c r="BM1411" s="8"/>
      <c r="BN1411" s="8"/>
      <c r="BO1411" s="7"/>
      <c r="BP1411" s="5"/>
      <c r="BQ1411" s="5"/>
      <c r="BR1411" s="5"/>
      <c r="BS1411" s="5"/>
      <c r="BT1411" s="7"/>
      <c r="BU1411" s="7"/>
      <c r="BV1411" s="7"/>
      <c r="BW1411" s="7"/>
      <c r="BX1411" s="7"/>
      <c r="BY1411" s="7"/>
      <c r="BZ1411" s="7"/>
      <c r="CA1411" s="5"/>
      <c r="CB1411" s="5"/>
      <c r="CC1411" s="5"/>
      <c r="CD1411" s="5"/>
      <c r="CE1411" s="5"/>
      <c r="CF1411" s="5"/>
      <c r="CG1411" s="5"/>
      <c r="CH1411" s="5"/>
      <c r="CI1411" s="5"/>
      <c r="CJ1411" s="5"/>
      <c r="CK1411" s="8"/>
      <c r="CL1411" s="5"/>
      <c r="CM1411" s="5"/>
      <c r="CN1411" s="8"/>
      <c r="CO1411" s="5"/>
      <c r="CP1411" s="5"/>
      <c r="CQ1411" s="5"/>
      <c r="CR1411" s="8"/>
      <c r="CS1411" s="8"/>
      <c r="CT1411" s="8"/>
      <c r="CU1411" s="8"/>
      <c r="CV1411" s="8"/>
      <c r="CW1411" s="8"/>
      <c r="CX1411" s="8"/>
      <c r="CY1411" s="8"/>
      <c r="CZ1411" s="8"/>
      <c r="DA1411" s="8"/>
      <c r="DB1411" s="8"/>
      <c r="DC1411" s="8"/>
      <c r="DD1411" s="8"/>
      <c r="DE1411" s="8"/>
      <c r="DF1411" s="8"/>
      <c r="DG1411" s="8"/>
      <c r="DH1411" s="8"/>
      <c r="DI1411" s="8"/>
      <c r="DJ1411" s="8"/>
      <c r="DK1411" s="8"/>
      <c r="DL1411" s="8"/>
      <c r="DM1411" s="8"/>
      <c r="DN1411" s="8"/>
      <c r="DO1411" s="8"/>
      <c r="DP1411" s="8"/>
      <c r="DQ1411" s="8"/>
      <c r="DR1411" s="8"/>
      <c r="DS1411" s="8"/>
      <c r="DT1411" s="8"/>
      <c r="DU1411" s="8"/>
      <c r="DV1411" s="8"/>
      <c r="DW1411" s="8"/>
      <c r="DX1411" s="8"/>
      <c r="DY1411" s="8"/>
      <c r="DZ1411" s="8"/>
      <c r="EA1411" s="8"/>
      <c r="EB1411" s="8"/>
      <c r="EC1411" s="8"/>
      <c r="ED1411" s="8"/>
      <c r="EE1411" s="8"/>
      <c r="EF1411" s="8"/>
      <c r="EG1411" s="8"/>
      <c r="EH1411" s="8"/>
      <c r="EI1411" s="8"/>
      <c r="EJ1411" s="8"/>
      <c r="EK1411" s="8"/>
      <c r="EL1411" s="8"/>
      <c r="EM1411" s="8"/>
      <c r="EN1411" s="8"/>
      <c r="EO1411" s="8"/>
      <c r="EP1411" s="8"/>
      <c r="EQ1411" s="8"/>
      <c r="ER1411" s="8"/>
      <c r="ES1411" s="8"/>
      <c r="ET1411" s="8"/>
      <c r="EU1411" s="8"/>
      <c r="EV1411" s="8"/>
      <c r="EW1411" s="8"/>
      <c r="EX1411" s="8"/>
      <c r="EY1411" s="8"/>
      <c r="EZ1411" s="8"/>
      <c r="FA1411" s="8"/>
      <c r="FB1411" s="8"/>
      <c r="FC1411" s="8"/>
      <c r="FD1411" s="8"/>
      <c r="FE1411" s="8"/>
      <c r="FF1411" s="8"/>
      <c r="FG1411" s="8"/>
      <c r="FH1411" s="8"/>
      <c r="FI1411" s="8"/>
      <c r="FJ1411" s="8"/>
    </row>
    <row r="1412" spans="1:166" x14ac:dyDescent="0.25">
      <c r="A1412" t="s">
        <v>147</v>
      </c>
      <c r="C1412" s="6">
        <v>40970</v>
      </c>
      <c r="D1412" s="5"/>
      <c r="E1412" s="6"/>
      <c r="G1412">
        <v>75</v>
      </c>
      <c r="H1412" t="s">
        <v>116</v>
      </c>
      <c r="I1412" s="7">
        <v>8</v>
      </c>
      <c r="J1412">
        <v>750</v>
      </c>
      <c r="K1412" s="5">
        <f t="shared" si="22"/>
        <v>166.66666666666666</v>
      </c>
      <c r="L1412" s="5"/>
      <c r="M1412" s="8"/>
      <c r="N1412" s="7">
        <v>20.45</v>
      </c>
      <c r="O1412" s="7"/>
      <c r="P1412" s="7"/>
      <c r="Q1412" s="5"/>
      <c r="R1412" s="5"/>
      <c r="S1412" s="5"/>
      <c r="T1412" s="5"/>
      <c r="U1412" s="5"/>
      <c r="V1412" s="5"/>
      <c r="W1412" s="5"/>
      <c r="X1412" s="8"/>
      <c r="Y1412" s="8"/>
      <c r="Z1412" s="8"/>
      <c r="AA1412" s="8"/>
      <c r="AB1412" s="8"/>
      <c r="AC1412" s="5"/>
      <c r="AD1412" s="8"/>
      <c r="AE1412" s="8"/>
      <c r="AF1412" s="8"/>
      <c r="AG1412" s="8"/>
      <c r="AH1412" s="8"/>
      <c r="AI1412" s="8"/>
      <c r="AJ1412" s="5"/>
      <c r="AK1412" s="8"/>
      <c r="AL1412" s="8"/>
      <c r="AM1412" s="8"/>
      <c r="AN1412" s="8"/>
      <c r="AO1412" s="8"/>
      <c r="AP1412" s="8"/>
      <c r="AQ1412" s="9"/>
      <c r="AR1412" s="8"/>
      <c r="AS1412" s="8"/>
      <c r="AT1412" s="8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  <c r="BF1412" s="5"/>
      <c r="BG1412" s="5"/>
      <c r="BH1412" s="5"/>
      <c r="BI1412" s="8"/>
      <c r="BJ1412" s="5"/>
      <c r="BK1412" s="5"/>
      <c r="BL1412" s="5"/>
      <c r="BM1412" s="8"/>
      <c r="BN1412" s="8"/>
      <c r="BO1412" s="7"/>
      <c r="BP1412" s="5"/>
      <c r="BQ1412" s="5"/>
      <c r="BR1412" s="5"/>
      <c r="BS1412" s="5"/>
      <c r="BT1412" s="7"/>
      <c r="BU1412" s="7"/>
      <c r="BV1412" s="7"/>
      <c r="BW1412" s="7"/>
      <c r="BX1412" s="7"/>
      <c r="BY1412" s="7"/>
      <c r="BZ1412" s="7"/>
      <c r="CA1412" s="5"/>
      <c r="CB1412" s="5"/>
      <c r="CC1412" s="5"/>
      <c r="CD1412" s="5"/>
      <c r="CE1412" s="5"/>
      <c r="CF1412" s="5"/>
      <c r="CG1412" s="5"/>
      <c r="CH1412" s="5"/>
      <c r="CI1412" s="5"/>
      <c r="CJ1412" s="5"/>
      <c r="CK1412" s="8"/>
      <c r="CL1412" s="5"/>
      <c r="CM1412" s="5"/>
      <c r="CN1412" s="8"/>
      <c r="CO1412" s="5"/>
      <c r="CP1412" s="5"/>
      <c r="CQ1412" s="5"/>
      <c r="CR1412" s="8"/>
      <c r="CS1412" s="8"/>
      <c r="CT1412" s="8"/>
      <c r="CU1412" s="8"/>
      <c r="CV1412" s="8"/>
      <c r="CW1412" s="8"/>
      <c r="CX1412" s="8"/>
      <c r="CY1412" s="8"/>
      <c r="CZ1412" s="8"/>
      <c r="DA1412" s="8"/>
      <c r="DB1412" s="8"/>
      <c r="DC1412" s="8"/>
      <c r="DD1412" s="8"/>
      <c r="DE1412" s="8"/>
      <c r="DF1412" s="8"/>
      <c r="DG1412" s="8"/>
      <c r="DH1412" s="8"/>
      <c r="DI1412" s="8"/>
      <c r="DJ1412" s="8"/>
      <c r="DK1412" s="8"/>
      <c r="DL1412" s="8"/>
      <c r="DM1412" s="8"/>
      <c r="DN1412" s="8"/>
      <c r="DO1412" s="8"/>
      <c r="DP1412" s="8"/>
      <c r="DQ1412" s="8"/>
      <c r="DR1412" s="8"/>
      <c r="DS1412" s="8"/>
      <c r="DT1412" s="8"/>
      <c r="DU1412" s="8"/>
      <c r="DV1412" s="8"/>
      <c r="DW1412" s="8"/>
      <c r="DX1412" s="8"/>
      <c r="DY1412" s="8"/>
      <c r="DZ1412" s="8"/>
      <c r="EA1412" s="8"/>
      <c r="EB1412" s="8"/>
      <c r="EC1412" s="8"/>
      <c r="ED1412" s="8"/>
      <c r="EE1412" s="8"/>
      <c r="EF1412" s="8"/>
      <c r="EG1412" s="8"/>
      <c r="EH1412" s="8"/>
      <c r="EI1412" s="8"/>
      <c r="EJ1412" s="8"/>
      <c r="EK1412" s="8"/>
      <c r="EL1412" s="8"/>
      <c r="EM1412" s="8"/>
      <c r="EN1412" s="8"/>
      <c r="EO1412" s="8"/>
      <c r="EP1412" s="8"/>
      <c r="EQ1412" s="8"/>
      <c r="ER1412" s="8"/>
      <c r="ES1412" s="8"/>
      <c r="ET1412" s="8"/>
      <c r="EU1412" s="8"/>
      <c r="EV1412" s="8"/>
      <c r="EW1412" s="8"/>
      <c r="EX1412" s="8"/>
      <c r="EY1412" s="8"/>
      <c r="EZ1412" s="8"/>
      <c r="FA1412" s="8"/>
      <c r="FB1412" s="8"/>
      <c r="FC1412" s="8"/>
      <c r="FD1412" s="8"/>
      <c r="FE1412" s="8"/>
      <c r="FF1412" s="8"/>
      <c r="FG1412" s="8"/>
      <c r="FH1412" s="8"/>
      <c r="FI1412" s="8"/>
      <c r="FJ1412" s="8"/>
    </row>
    <row r="1413" spans="1:166" x14ac:dyDescent="0.25">
      <c r="A1413" t="s">
        <v>147</v>
      </c>
      <c r="C1413" s="6">
        <v>40976</v>
      </c>
      <c r="D1413" s="5"/>
      <c r="E1413" s="6"/>
      <c r="G1413">
        <v>81</v>
      </c>
      <c r="H1413" t="s">
        <v>116</v>
      </c>
      <c r="I1413" s="7">
        <v>8</v>
      </c>
      <c r="J1413">
        <v>750</v>
      </c>
      <c r="K1413" s="5">
        <f t="shared" si="22"/>
        <v>166.66666666666666</v>
      </c>
      <c r="L1413" s="5"/>
      <c r="M1413" s="8"/>
      <c r="N1413" s="7">
        <v>21.75</v>
      </c>
      <c r="O1413" s="7"/>
      <c r="P1413" s="7"/>
      <c r="Q1413" s="5"/>
      <c r="R1413" s="5"/>
      <c r="S1413" s="5"/>
      <c r="T1413" s="5"/>
      <c r="U1413" s="5"/>
      <c r="V1413" s="5"/>
      <c r="W1413" s="5"/>
      <c r="X1413" s="8"/>
      <c r="Y1413" s="8"/>
      <c r="Z1413" s="8"/>
      <c r="AA1413" s="8"/>
      <c r="AB1413" s="8"/>
      <c r="AC1413" s="5"/>
      <c r="AD1413" s="8"/>
      <c r="AE1413" s="8"/>
      <c r="AF1413" s="8"/>
      <c r="AG1413" s="8"/>
      <c r="AH1413" s="8"/>
      <c r="AI1413" s="8"/>
      <c r="AJ1413" s="5"/>
      <c r="AK1413" s="8"/>
      <c r="AL1413" s="8"/>
      <c r="AM1413" s="8"/>
      <c r="AN1413" s="8"/>
      <c r="AO1413" s="8"/>
      <c r="AP1413" s="8"/>
      <c r="AQ1413" s="9"/>
      <c r="AR1413" s="8"/>
      <c r="AS1413" s="8"/>
      <c r="AT1413" s="8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8"/>
      <c r="BJ1413" s="5"/>
      <c r="BK1413" s="5"/>
      <c r="BL1413" s="5"/>
      <c r="BM1413" s="8"/>
      <c r="BN1413" s="8"/>
      <c r="BO1413" s="7"/>
      <c r="BP1413" s="5"/>
      <c r="BQ1413" s="5"/>
      <c r="BR1413" s="5"/>
      <c r="BS1413" s="5"/>
      <c r="BT1413" s="7"/>
      <c r="BU1413" s="7"/>
      <c r="BV1413" s="7"/>
      <c r="BW1413" s="7"/>
      <c r="BX1413" s="7"/>
      <c r="BY1413" s="7"/>
      <c r="BZ1413" s="7"/>
      <c r="CA1413" s="5"/>
      <c r="CB1413" s="5"/>
      <c r="CC1413" s="5"/>
      <c r="CD1413" s="5"/>
      <c r="CE1413" s="5"/>
      <c r="CF1413" s="5"/>
      <c r="CG1413" s="5"/>
      <c r="CH1413" s="5"/>
      <c r="CI1413" s="5"/>
      <c r="CJ1413" s="5"/>
      <c r="CK1413" s="8"/>
      <c r="CL1413" s="5"/>
      <c r="CM1413" s="5"/>
      <c r="CN1413" s="8"/>
      <c r="CO1413" s="5"/>
      <c r="CP1413" s="5"/>
      <c r="CQ1413" s="5"/>
      <c r="CR1413" s="8"/>
      <c r="CS1413" s="8"/>
      <c r="CT1413" s="8"/>
      <c r="CU1413" s="8"/>
      <c r="CV1413" s="8"/>
      <c r="CW1413" s="8"/>
      <c r="CX1413" s="8"/>
      <c r="CY1413" s="8"/>
      <c r="CZ1413" s="8"/>
      <c r="DA1413" s="8"/>
      <c r="DB1413" s="8"/>
      <c r="DC1413" s="8"/>
      <c r="DD1413" s="8"/>
      <c r="DE1413" s="8"/>
      <c r="DF1413" s="8"/>
      <c r="DG1413" s="8"/>
      <c r="DH1413" s="8"/>
      <c r="DI1413" s="8"/>
      <c r="DJ1413" s="8"/>
      <c r="DK1413" s="8"/>
      <c r="DL1413" s="8"/>
      <c r="DM1413" s="8"/>
      <c r="DN1413" s="8"/>
      <c r="DO1413" s="8"/>
      <c r="DP1413" s="8"/>
      <c r="DQ1413" s="8"/>
      <c r="DR1413" s="8"/>
      <c r="DS1413" s="8"/>
      <c r="DT1413" s="8"/>
      <c r="DU1413" s="8"/>
      <c r="DV1413" s="8"/>
      <c r="DW1413" s="8"/>
      <c r="DX1413" s="8"/>
      <c r="DY1413" s="8"/>
      <c r="DZ1413" s="8"/>
      <c r="EA1413" s="8"/>
      <c r="EB1413" s="8"/>
      <c r="EC1413" s="8"/>
      <c r="ED1413" s="8"/>
      <c r="EE1413" s="8"/>
      <c r="EF1413" s="8"/>
      <c r="EG1413" s="8"/>
      <c r="EH1413" s="8"/>
      <c r="EI1413" s="8"/>
      <c r="EJ1413" s="8"/>
      <c r="EK1413" s="8"/>
      <c r="EL1413" s="8"/>
      <c r="EM1413" s="8"/>
      <c r="EN1413" s="8"/>
      <c r="EO1413" s="8"/>
      <c r="EP1413" s="8"/>
      <c r="EQ1413" s="8"/>
      <c r="ER1413" s="8"/>
      <c r="ES1413" s="8"/>
      <c r="ET1413" s="8"/>
      <c r="EU1413" s="8"/>
      <c r="EV1413" s="8"/>
      <c r="EW1413" s="8"/>
      <c r="EX1413" s="8"/>
      <c r="EY1413" s="8"/>
      <c r="EZ1413" s="8"/>
      <c r="FA1413" s="8"/>
      <c r="FB1413" s="8"/>
      <c r="FC1413" s="8"/>
      <c r="FD1413" s="8"/>
      <c r="FE1413" s="8"/>
      <c r="FF1413" s="8"/>
      <c r="FG1413" s="8"/>
      <c r="FH1413" s="8"/>
      <c r="FI1413" s="8"/>
      <c r="FJ1413" s="8"/>
    </row>
    <row r="1414" spans="1:166" x14ac:dyDescent="0.25">
      <c r="A1414" t="s">
        <v>147</v>
      </c>
      <c r="C1414" s="6">
        <v>40980</v>
      </c>
      <c r="D1414" s="5">
        <v>6</v>
      </c>
      <c r="E1414" s="6" t="s">
        <v>239</v>
      </c>
      <c r="F1414" t="s">
        <v>89</v>
      </c>
      <c r="G1414">
        <v>85</v>
      </c>
      <c r="H1414" t="s">
        <v>116</v>
      </c>
      <c r="I1414" s="7">
        <v>8</v>
      </c>
      <c r="J1414">
        <v>750</v>
      </c>
      <c r="K1414" s="5">
        <f t="shared" si="22"/>
        <v>166.66666666666666</v>
      </c>
      <c r="L1414" s="5"/>
      <c r="M1414" s="8"/>
      <c r="N1414" s="8"/>
      <c r="O1414" s="8"/>
      <c r="P1414" s="8"/>
      <c r="Q1414" s="5"/>
      <c r="R1414" s="5"/>
      <c r="S1414" s="5"/>
      <c r="T1414" s="5"/>
      <c r="U1414" s="5"/>
      <c r="V1414" s="5"/>
      <c r="W1414" s="5"/>
      <c r="X1414" s="8"/>
      <c r="Y1414" s="8"/>
      <c r="Z1414" s="8"/>
      <c r="AA1414" s="8"/>
      <c r="AB1414" s="8"/>
      <c r="AC1414" s="5">
        <v>436.66420479482377</v>
      </c>
      <c r="AD1414" s="8"/>
      <c r="AE1414" s="8"/>
      <c r="AF1414" s="8"/>
      <c r="AG1414" s="8"/>
      <c r="AH1414" s="8"/>
      <c r="AI1414" s="8"/>
      <c r="AJ1414" s="5">
        <v>296.22433370408083</v>
      </c>
      <c r="AK1414" s="8">
        <v>5.2222544587138602</v>
      </c>
      <c r="AL1414" s="8"/>
      <c r="AM1414" s="8"/>
      <c r="AN1414" s="8"/>
      <c r="AO1414" s="8"/>
      <c r="AP1414" s="8"/>
      <c r="AQ1414" s="9">
        <f>AK1414/AJ1414</f>
        <v>1.7629390514321268E-2</v>
      </c>
      <c r="AR1414" s="8"/>
      <c r="AS1414" s="8"/>
      <c r="AT1414" s="8"/>
      <c r="AU1414" s="5">
        <v>8.513739489514899</v>
      </c>
      <c r="AV1414" s="5"/>
      <c r="AW1414" s="5"/>
      <c r="AX1414" s="5"/>
      <c r="AY1414" s="5">
        <v>295.15512695861543</v>
      </c>
      <c r="AZ1414" s="5"/>
      <c r="BA1414" s="5"/>
      <c r="BB1414" s="5"/>
      <c r="BC1414" s="5"/>
      <c r="BD1414" s="5"/>
      <c r="BE1414" s="5"/>
      <c r="BF1414" s="5">
        <v>0</v>
      </c>
      <c r="BG1414" s="5">
        <v>0</v>
      </c>
      <c r="BH1414" s="5">
        <v>303.66886644813036</v>
      </c>
      <c r="BI1414" s="8"/>
      <c r="BJ1414" s="5"/>
      <c r="BK1414" s="5">
        <f>AC1414+AJ1414+BH1414</f>
        <v>1036.5574049470349</v>
      </c>
      <c r="BL1414" s="5"/>
      <c r="BM1414" s="8">
        <f>BH1414/BK1414</f>
        <v>0.29295904404218398</v>
      </c>
      <c r="BN1414" s="8"/>
      <c r="BO1414" s="7"/>
      <c r="BP1414" s="5"/>
      <c r="BQ1414" s="5"/>
      <c r="BR1414" s="5"/>
      <c r="BS1414" s="5"/>
      <c r="BT1414" s="7"/>
      <c r="BU1414" s="7"/>
      <c r="BV1414" s="7"/>
      <c r="BW1414" s="7"/>
      <c r="BX1414" s="8">
        <f>AC1414/BK1414</f>
        <v>0.42126389017223415</v>
      </c>
      <c r="BY1414" s="8">
        <f>AJ1414/BK1414</f>
        <v>0.28577706578558187</v>
      </c>
      <c r="BZ1414" s="8">
        <f>BH1414/BK1414</f>
        <v>0.29295904404218398</v>
      </c>
      <c r="CA1414" s="5">
        <v>144.98621023879744</v>
      </c>
      <c r="CB1414" s="5">
        <v>15.648036550112982</v>
      </c>
      <c r="CC1414" s="5">
        <v>129.33817368868446</v>
      </c>
      <c r="CD1414" s="5">
        <v>0</v>
      </c>
      <c r="CE1414" s="5"/>
      <c r="CF1414" s="5"/>
      <c r="CG1414" s="5"/>
      <c r="CH1414" s="5"/>
      <c r="CI1414" s="5">
        <v>0</v>
      </c>
      <c r="CJ1414" s="5"/>
      <c r="CK1414" s="8"/>
      <c r="CL1414" s="5"/>
      <c r="CM1414" s="5"/>
      <c r="CN1414" s="8"/>
      <c r="CO1414" s="5"/>
      <c r="CP1414" s="5"/>
      <c r="CQ1414" s="5"/>
      <c r="CR1414" s="8"/>
      <c r="CS1414" s="8"/>
      <c r="CT1414" s="8"/>
      <c r="CU1414" s="8"/>
      <c r="CV1414" s="8"/>
      <c r="CW1414" s="8"/>
      <c r="CX1414" s="8"/>
      <c r="CY1414" s="8"/>
      <c r="CZ1414" s="8"/>
      <c r="DA1414" s="8"/>
      <c r="DB1414" s="8"/>
      <c r="DC1414" s="8"/>
      <c r="DD1414" s="8"/>
      <c r="DE1414" s="8"/>
      <c r="DF1414" s="8"/>
      <c r="DG1414" s="8"/>
      <c r="DH1414" s="8"/>
      <c r="DI1414" s="8"/>
      <c r="DJ1414" s="8"/>
      <c r="DK1414" s="8"/>
      <c r="DL1414" s="8"/>
      <c r="DM1414" s="8"/>
      <c r="DN1414" s="8"/>
      <c r="DO1414" s="8"/>
      <c r="DP1414" s="8"/>
      <c r="DQ1414" s="8"/>
      <c r="DR1414" s="8"/>
      <c r="DS1414" s="8"/>
      <c r="DT1414" s="8"/>
      <c r="DU1414" s="8"/>
      <c r="DV1414" s="8"/>
      <c r="DW1414" s="8"/>
      <c r="DX1414" s="8"/>
      <c r="DY1414" s="8"/>
      <c r="DZ1414" s="8"/>
      <c r="EA1414" s="8"/>
      <c r="EB1414" s="8"/>
      <c r="EC1414" s="8"/>
      <c r="ED1414" s="8"/>
      <c r="EE1414" s="8"/>
      <c r="EF1414" s="8"/>
      <c r="EG1414" s="8"/>
      <c r="EH1414" s="8"/>
      <c r="EI1414" s="8"/>
      <c r="EJ1414" s="8"/>
      <c r="EK1414" s="8"/>
      <c r="EL1414" s="8"/>
      <c r="EM1414" s="8"/>
      <c r="EN1414" s="8"/>
      <c r="EO1414" s="8"/>
      <c r="EP1414" s="8"/>
      <c r="EQ1414" s="8"/>
      <c r="ER1414" s="8"/>
      <c r="ES1414" s="8"/>
      <c r="ET1414" s="8"/>
      <c r="EU1414" s="8"/>
      <c r="EV1414" s="8"/>
      <c r="EW1414" s="8"/>
      <c r="EX1414" s="8"/>
      <c r="EY1414" s="8"/>
      <c r="EZ1414" s="8"/>
      <c r="FA1414" s="8"/>
      <c r="FB1414" s="8"/>
      <c r="FC1414" s="8"/>
      <c r="FD1414" s="8"/>
      <c r="FE1414" s="8"/>
      <c r="FF1414" s="8"/>
      <c r="FG1414" s="8"/>
      <c r="FH1414" s="8"/>
      <c r="FI1414" s="8"/>
      <c r="FJ1414" s="8"/>
    </row>
    <row r="1415" spans="1:166" x14ac:dyDescent="0.25">
      <c r="A1415" t="s">
        <v>147</v>
      </c>
      <c r="C1415" s="6">
        <v>40982</v>
      </c>
      <c r="D1415" s="5"/>
      <c r="E1415" s="6"/>
      <c r="G1415">
        <v>87</v>
      </c>
      <c r="H1415" t="s">
        <v>116</v>
      </c>
      <c r="I1415" s="7">
        <v>8</v>
      </c>
      <c r="J1415">
        <v>750</v>
      </c>
      <c r="K1415" s="5">
        <f t="shared" si="22"/>
        <v>166.66666666666666</v>
      </c>
      <c r="L1415" s="5"/>
      <c r="M1415" s="8"/>
      <c r="N1415" s="7">
        <v>22.65</v>
      </c>
      <c r="O1415" s="7"/>
      <c r="P1415" s="7"/>
      <c r="Q1415" s="5"/>
      <c r="R1415" s="5"/>
      <c r="S1415" s="5"/>
      <c r="T1415" s="5"/>
      <c r="U1415" s="5"/>
      <c r="V1415" s="5"/>
      <c r="W1415" s="5"/>
      <c r="X1415" s="8"/>
      <c r="Y1415" s="8"/>
      <c r="Z1415" s="8"/>
      <c r="AA1415" s="8"/>
      <c r="AB1415" s="8"/>
      <c r="AC1415" s="5"/>
      <c r="AD1415" s="8"/>
      <c r="AE1415" s="8"/>
      <c r="AF1415" s="8"/>
      <c r="AG1415" s="8"/>
      <c r="AH1415" s="8"/>
      <c r="AI1415" s="8"/>
      <c r="AJ1415" s="5"/>
      <c r="AK1415" s="8"/>
      <c r="AL1415" s="8"/>
      <c r="AM1415" s="8"/>
      <c r="AN1415" s="8"/>
      <c r="AO1415" s="8"/>
      <c r="AP1415" s="8"/>
      <c r="AQ1415" s="9"/>
      <c r="AR1415" s="8"/>
      <c r="AS1415" s="8"/>
      <c r="AT1415" s="8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8"/>
      <c r="BJ1415" s="5"/>
      <c r="BK1415" s="5"/>
      <c r="BL1415" s="5"/>
      <c r="BM1415" s="8"/>
      <c r="BN1415" s="8"/>
      <c r="BO1415" s="7"/>
      <c r="BP1415" s="5"/>
      <c r="BQ1415" s="5"/>
      <c r="BR1415" s="5"/>
      <c r="BS1415" s="5"/>
      <c r="BT1415" s="7"/>
      <c r="BU1415" s="7"/>
      <c r="BV1415" s="7"/>
      <c r="BW1415" s="7"/>
      <c r="BX1415" s="7"/>
      <c r="BY1415" s="7"/>
      <c r="BZ1415" s="7"/>
      <c r="CA1415" s="5"/>
      <c r="CB1415" s="5"/>
      <c r="CC1415" s="5"/>
      <c r="CD1415" s="5"/>
      <c r="CE1415" s="5"/>
      <c r="CF1415" s="5"/>
      <c r="CG1415" s="5"/>
      <c r="CH1415" s="5"/>
      <c r="CI1415" s="5"/>
      <c r="CJ1415" s="5"/>
      <c r="CK1415" s="8"/>
      <c r="CL1415" s="5"/>
      <c r="CM1415" s="5"/>
      <c r="CN1415" s="8"/>
      <c r="CO1415" s="5"/>
      <c r="CP1415" s="5"/>
      <c r="CQ1415" s="5"/>
      <c r="CR1415" s="8"/>
      <c r="CS1415" s="8"/>
      <c r="CT1415" s="8"/>
      <c r="CU1415" s="8"/>
      <c r="CV1415" s="8"/>
      <c r="CW1415" s="8"/>
      <c r="CX1415" s="8"/>
      <c r="CY1415" s="8"/>
      <c r="CZ1415" s="8"/>
      <c r="DA1415" s="8"/>
      <c r="DB1415" s="8"/>
      <c r="DC1415" s="8"/>
      <c r="DD1415" s="8"/>
      <c r="DE1415" s="8"/>
      <c r="DF1415" s="8"/>
      <c r="DG1415" s="8"/>
      <c r="DH1415" s="8"/>
      <c r="DI1415" s="8"/>
      <c r="DJ1415" s="8"/>
      <c r="DK1415" s="8"/>
      <c r="DL1415" s="8"/>
      <c r="DM1415" s="8"/>
      <c r="DN1415" s="8"/>
      <c r="DO1415" s="8"/>
      <c r="DP1415" s="8"/>
      <c r="DQ1415" s="8"/>
      <c r="DR1415" s="8"/>
      <c r="DS1415" s="8"/>
      <c r="DT1415" s="8"/>
      <c r="DU1415" s="8"/>
      <c r="DV1415" s="8"/>
      <c r="DW1415" s="8"/>
      <c r="DX1415" s="8"/>
      <c r="DY1415" s="8"/>
      <c r="DZ1415" s="8"/>
      <c r="EA1415" s="8"/>
      <c r="EB1415" s="8"/>
      <c r="EC1415" s="8"/>
      <c r="ED1415" s="8"/>
      <c r="EE1415" s="8"/>
      <c r="EF1415" s="8"/>
      <c r="EG1415" s="8"/>
      <c r="EH1415" s="8"/>
      <c r="EI1415" s="8"/>
      <c r="EJ1415" s="8"/>
      <c r="EK1415" s="8"/>
      <c r="EL1415" s="8"/>
      <c r="EM1415" s="8"/>
      <c r="EN1415" s="8"/>
      <c r="EO1415" s="8"/>
      <c r="EP1415" s="8"/>
      <c r="EQ1415" s="8"/>
      <c r="ER1415" s="8"/>
      <c r="ES1415" s="8"/>
      <c r="ET1415" s="8"/>
      <c r="EU1415" s="8"/>
      <c r="EV1415" s="8"/>
      <c r="EW1415" s="8"/>
      <c r="EX1415" s="8"/>
      <c r="EY1415" s="8"/>
      <c r="EZ1415" s="8"/>
      <c r="FA1415" s="8"/>
      <c r="FB1415" s="8"/>
      <c r="FC1415" s="8"/>
      <c r="FD1415" s="8"/>
      <c r="FE1415" s="8"/>
      <c r="FF1415" s="8"/>
      <c r="FG1415" s="8"/>
      <c r="FH1415" s="8"/>
      <c r="FI1415" s="8"/>
      <c r="FJ1415" s="8"/>
    </row>
    <row r="1416" spans="1:166" x14ac:dyDescent="0.25">
      <c r="A1416" t="s">
        <v>147</v>
      </c>
      <c r="C1416" s="6">
        <v>40997</v>
      </c>
      <c r="D1416" s="5">
        <v>8</v>
      </c>
      <c r="E1416" t="s">
        <v>208</v>
      </c>
      <c r="F1416" t="s">
        <v>14</v>
      </c>
      <c r="G1416">
        <v>102</v>
      </c>
      <c r="H1416" t="s">
        <v>116</v>
      </c>
      <c r="I1416" s="7">
        <v>8</v>
      </c>
      <c r="J1416">
        <v>750</v>
      </c>
      <c r="K1416" s="5">
        <f t="shared" si="22"/>
        <v>166.66666666666666</v>
      </c>
      <c r="L1416" s="5"/>
      <c r="M1416" s="8"/>
      <c r="N1416" s="8"/>
      <c r="O1416" s="8"/>
      <c r="P1416" s="8"/>
      <c r="Q1416" s="5"/>
      <c r="R1416" s="5"/>
      <c r="S1416" s="5"/>
      <c r="T1416" s="5"/>
      <c r="U1416" s="5">
        <v>102</v>
      </c>
      <c r="V1416" s="5"/>
      <c r="W1416" s="5"/>
      <c r="X1416" s="8"/>
      <c r="Y1416" s="8"/>
      <c r="Z1416" s="8"/>
      <c r="AA1416" s="8"/>
      <c r="AB1416" s="8"/>
      <c r="AC1416" s="5">
        <v>575.00487548327874</v>
      </c>
      <c r="AD1416" s="8"/>
      <c r="AE1416" s="8"/>
      <c r="AF1416" s="8"/>
      <c r="AG1416" s="8"/>
      <c r="AH1416" s="8"/>
      <c r="AI1416" s="8"/>
      <c r="AJ1416" s="5">
        <v>262.80675543886372</v>
      </c>
      <c r="AK1416" s="8">
        <v>4.2321344408783448</v>
      </c>
      <c r="AL1416" s="8"/>
      <c r="AM1416" s="8"/>
      <c r="AN1416" s="8"/>
      <c r="AO1416" s="8"/>
      <c r="AP1416" s="8"/>
      <c r="AQ1416" s="9">
        <f>AK1416/AJ1416</f>
        <v>1.6103598379010691E-2</v>
      </c>
      <c r="AR1416" s="8"/>
      <c r="AS1416" s="8"/>
      <c r="AT1416" s="8"/>
      <c r="AU1416" s="5">
        <v>0</v>
      </c>
      <c r="AV1416" s="5"/>
      <c r="AW1416" s="5"/>
      <c r="AX1416" s="5"/>
      <c r="AY1416" s="5">
        <v>461.19718155451608</v>
      </c>
      <c r="AZ1416" s="5"/>
      <c r="BA1416" s="5"/>
      <c r="BB1416" s="5"/>
      <c r="BC1416" s="5"/>
      <c r="BD1416" s="5"/>
      <c r="BE1416" s="5"/>
      <c r="BF1416" s="5">
        <v>60.081087810837346</v>
      </c>
      <c r="BG1416" s="5">
        <v>43.336411598065133</v>
      </c>
      <c r="BH1416" s="5">
        <v>564.61468096341855</v>
      </c>
      <c r="BI1416" s="8"/>
      <c r="BJ1416" s="5"/>
      <c r="BK1416" s="5">
        <f>AC1416+AJ1416+BH1416</f>
        <v>1402.4263118855611</v>
      </c>
      <c r="BL1416" s="5"/>
      <c r="BM1416" s="8">
        <f>BH1416/BK1416</f>
        <v>0.40259846537269722</v>
      </c>
      <c r="BN1416" s="8"/>
      <c r="BO1416" s="7"/>
      <c r="BP1416" s="5"/>
      <c r="BQ1416" s="5"/>
      <c r="BR1416" s="5"/>
      <c r="BS1416" s="5"/>
      <c r="BT1416" s="7"/>
      <c r="BU1416" s="7"/>
      <c r="BV1416" s="7"/>
      <c r="BW1416" s="7"/>
      <c r="BX1416" s="8">
        <f>AC1416/BK1416</f>
        <v>0.4100071929698646</v>
      </c>
      <c r="BY1416" s="8">
        <f>AJ1416/BK1416</f>
        <v>0.18739434165743812</v>
      </c>
      <c r="BZ1416" s="8">
        <f>BH1416/BK1416</f>
        <v>0.40259846537269722</v>
      </c>
      <c r="CA1416" s="5">
        <v>143.75229327444123</v>
      </c>
      <c r="CB1416" s="5">
        <v>0</v>
      </c>
      <c r="CC1416" s="5">
        <v>123.52684162247002</v>
      </c>
      <c r="CD1416" s="5">
        <v>7.5871916769718704</v>
      </c>
      <c r="CE1416" s="5"/>
      <c r="CF1416" s="5"/>
      <c r="CG1416" s="5"/>
      <c r="CH1416" s="5"/>
      <c r="CI1416" s="5">
        <v>12.638259974999327</v>
      </c>
      <c r="CJ1416" s="5"/>
      <c r="CK1416" s="8"/>
      <c r="CL1416" s="5"/>
      <c r="CM1416" s="5"/>
      <c r="CN1416" s="8"/>
      <c r="CO1416" s="5"/>
      <c r="CP1416" s="5"/>
      <c r="CQ1416" s="5"/>
      <c r="CR1416" s="8"/>
      <c r="CS1416" s="8"/>
      <c r="CT1416" s="8"/>
      <c r="CU1416" s="8"/>
      <c r="CV1416" s="8"/>
      <c r="CW1416" s="8"/>
      <c r="CX1416" s="8"/>
      <c r="CY1416" s="8"/>
      <c r="CZ1416" s="8"/>
      <c r="DA1416" s="8"/>
      <c r="DB1416" s="8"/>
      <c r="DC1416" s="8"/>
      <c r="DD1416" s="8"/>
      <c r="DE1416" s="8"/>
      <c r="DF1416" s="8"/>
      <c r="DG1416" s="8"/>
      <c r="DH1416" s="8"/>
      <c r="DI1416" s="8"/>
      <c r="DJ1416" s="8"/>
      <c r="DK1416" s="8"/>
      <c r="DL1416" s="8"/>
      <c r="DM1416" s="8"/>
      <c r="DN1416" s="8"/>
      <c r="DO1416" s="8"/>
      <c r="DP1416" s="8"/>
      <c r="DQ1416" s="8"/>
      <c r="DR1416" s="8"/>
      <c r="DS1416" s="8"/>
      <c r="DT1416" s="8"/>
      <c r="DU1416" s="8"/>
      <c r="DV1416" s="8"/>
      <c r="DW1416" s="8"/>
      <c r="DX1416" s="8"/>
      <c r="DY1416" s="8"/>
      <c r="DZ1416" s="8"/>
      <c r="EA1416" s="8"/>
      <c r="EB1416" s="8"/>
      <c r="EC1416" s="8"/>
      <c r="ED1416" s="8"/>
      <c r="EE1416" s="8"/>
      <c r="EF1416" s="8"/>
      <c r="EG1416" s="8"/>
      <c r="EH1416" s="8"/>
      <c r="EI1416" s="8"/>
      <c r="EJ1416" s="8"/>
      <c r="EK1416" s="8"/>
      <c r="EL1416" s="8"/>
      <c r="EM1416" s="8"/>
      <c r="EN1416" s="8"/>
      <c r="EO1416" s="8"/>
      <c r="EP1416" s="8"/>
      <c r="EQ1416" s="8"/>
      <c r="ER1416" s="8"/>
      <c r="ES1416" s="8"/>
      <c r="ET1416" s="8"/>
      <c r="EU1416" s="8"/>
      <c r="EV1416" s="8"/>
      <c r="EW1416" s="8"/>
      <c r="EX1416" s="8"/>
      <c r="EY1416" s="8"/>
      <c r="EZ1416" s="8"/>
      <c r="FA1416" s="8"/>
      <c r="FB1416" s="8"/>
      <c r="FC1416" s="8"/>
      <c r="FD1416" s="8"/>
      <c r="FE1416" s="8"/>
      <c r="FF1416" s="8"/>
      <c r="FG1416" s="8"/>
      <c r="FH1416" s="8"/>
      <c r="FI1416" s="8"/>
      <c r="FJ1416" s="8"/>
    </row>
    <row r="1417" spans="1:166" x14ac:dyDescent="0.25">
      <c r="A1417" t="s">
        <v>147</v>
      </c>
      <c r="C1417" s="6">
        <v>41001</v>
      </c>
      <c r="D1417" s="5"/>
      <c r="E1417" s="6"/>
      <c r="G1417">
        <v>106</v>
      </c>
      <c r="H1417" t="s">
        <v>116</v>
      </c>
      <c r="I1417" s="7">
        <v>8</v>
      </c>
      <c r="J1417">
        <v>750</v>
      </c>
      <c r="K1417" s="5">
        <f t="shared" si="22"/>
        <v>166.66666666666666</v>
      </c>
      <c r="L1417" s="5"/>
      <c r="M1417" s="8"/>
      <c r="N1417" s="7">
        <v>24.2</v>
      </c>
      <c r="O1417" s="7"/>
      <c r="P1417" s="7"/>
      <c r="Q1417" s="5"/>
      <c r="R1417" s="5"/>
      <c r="S1417" s="5"/>
      <c r="T1417" s="5"/>
      <c r="U1417" s="5"/>
      <c r="V1417" s="5"/>
      <c r="W1417" s="5"/>
      <c r="X1417" s="8"/>
      <c r="Y1417" s="8"/>
      <c r="Z1417" s="8"/>
      <c r="AA1417" s="8"/>
      <c r="AB1417" s="8"/>
      <c r="AC1417" s="5"/>
      <c r="AD1417" s="8"/>
      <c r="AE1417" s="8"/>
      <c r="AF1417" s="8"/>
      <c r="AG1417" s="8"/>
      <c r="AH1417" s="8"/>
      <c r="AI1417" s="8"/>
      <c r="AJ1417" s="5"/>
      <c r="AK1417" s="8"/>
      <c r="AL1417" s="8"/>
      <c r="AM1417" s="8"/>
      <c r="AN1417" s="8"/>
      <c r="AO1417" s="8"/>
      <c r="AP1417" s="8"/>
      <c r="AQ1417" s="9"/>
      <c r="AR1417" s="8"/>
      <c r="AS1417" s="8"/>
      <c r="AT1417" s="8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8"/>
      <c r="BJ1417" s="5"/>
      <c r="BK1417" s="5"/>
      <c r="BL1417" s="5"/>
      <c r="BM1417" s="8"/>
      <c r="BN1417" s="8"/>
      <c r="BO1417" s="7"/>
      <c r="BP1417" s="5"/>
      <c r="BQ1417" s="5"/>
      <c r="BR1417" s="5"/>
      <c r="BS1417" s="5"/>
      <c r="BT1417" s="7"/>
      <c r="BU1417" s="7"/>
      <c r="BV1417" s="7"/>
      <c r="BW1417" s="7"/>
      <c r="BX1417" s="7"/>
      <c r="BY1417" s="7"/>
      <c r="BZ1417" s="7"/>
      <c r="CA1417" s="5"/>
      <c r="CB1417" s="5"/>
      <c r="CC1417" s="5"/>
      <c r="CD1417" s="5"/>
      <c r="CE1417" s="5"/>
      <c r="CF1417" s="5"/>
      <c r="CG1417" s="5"/>
      <c r="CH1417" s="5"/>
      <c r="CI1417" s="5"/>
      <c r="CJ1417" s="5"/>
      <c r="CK1417" s="8"/>
      <c r="CL1417" s="5"/>
      <c r="CM1417" s="5"/>
      <c r="CN1417" s="8"/>
      <c r="CO1417" s="5"/>
      <c r="CP1417" s="5"/>
      <c r="CQ1417" s="5"/>
      <c r="CR1417" s="8"/>
      <c r="CS1417" s="8"/>
      <c r="CT1417" s="8"/>
      <c r="CU1417" s="8"/>
      <c r="CV1417" s="8"/>
      <c r="CW1417" s="8"/>
      <c r="CX1417" s="8"/>
      <c r="CY1417" s="8"/>
      <c r="CZ1417" s="8"/>
      <c r="DA1417" s="8"/>
      <c r="DB1417" s="8"/>
      <c r="DC1417" s="8"/>
      <c r="DD1417" s="8"/>
      <c r="DE1417" s="8"/>
      <c r="DF1417" s="8"/>
      <c r="DG1417" s="8"/>
      <c r="DH1417" s="8"/>
      <c r="DI1417" s="8"/>
      <c r="DJ1417" s="8"/>
      <c r="DK1417" s="8"/>
      <c r="DL1417" s="8"/>
      <c r="DM1417" s="8"/>
      <c r="DN1417" s="8"/>
      <c r="DO1417" s="8"/>
      <c r="DP1417" s="8"/>
      <c r="DQ1417" s="8"/>
      <c r="DR1417" s="8"/>
      <c r="DS1417" s="8"/>
      <c r="DT1417" s="8"/>
      <c r="DU1417" s="8"/>
      <c r="DV1417" s="8"/>
      <c r="DW1417" s="8"/>
      <c r="DX1417" s="8"/>
      <c r="DY1417" s="8"/>
      <c r="DZ1417" s="8"/>
      <c r="EA1417" s="8"/>
      <c r="EB1417" s="8"/>
      <c r="EC1417" s="8"/>
      <c r="ED1417" s="8"/>
      <c r="EE1417" s="8"/>
      <c r="EF1417" s="8"/>
      <c r="EG1417" s="8"/>
      <c r="EH1417" s="8"/>
      <c r="EI1417" s="8"/>
      <c r="EJ1417" s="8"/>
      <c r="EK1417" s="8"/>
      <c r="EL1417" s="8"/>
      <c r="EM1417" s="8"/>
      <c r="EN1417" s="8"/>
      <c r="EO1417" s="8"/>
      <c r="EP1417" s="8"/>
      <c r="EQ1417" s="8"/>
      <c r="ER1417" s="8"/>
      <c r="ES1417" s="8"/>
      <c r="ET1417" s="8"/>
      <c r="EU1417" s="8"/>
      <c r="EV1417" s="8"/>
      <c r="EW1417" s="8"/>
      <c r="EX1417" s="8"/>
      <c r="EY1417" s="8"/>
      <c r="EZ1417" s="8"/>
      <c r="FA1417" s="8"/>
      <c r="FB1417" s="8"/>
      <c r="FC1417" s="8"/>
      <c r="FD1417" s="8"/>
      <c r="FE1417" s="8"/>
      <c r="FF1417" s="8"/>
      <c r="FG1417" s="8"/>
      <c r="FH1417" s="8"/>
      <c r="FI1417" s="8"/>
      <c r="FJ1417" s="8"/>
    </row>
    <row r="1418" spans="1:166" x14ac:dyDescent="0.25">
      <c r="A1418" t="s">
        <v>147</v>
      </c>
      <c r="C1418" s="6">
        <v>41009</v>
      </c>
      <c r="D1418" s="5"/>
      <c r="E1418" s="6"/>
      <c r="G1418">
        <v>114</v>
      </c>
      <c r="H1418" t="s">
        <v>116</v>
      </c>
      <c r="I1418" s="7">
        <v>8</v>
      </c>
      <c r="J1418">
        <v>750</v>
      </c>
      <c r="K1418" s="5">
        <f t="shared" si="22"/>
        <v>166.66666666666666</v>
      </c>
      <c r="L1418" s="5"/>
      <c r="M1418" s="8"/>
      <c r="N1418" s="8"/>
      <c r="O1418" s="8"/>
      <c r="P1418" s="8"/>
      <c r="Q1418" s="5"/>
      <c r="R1418" s="5"/>
      <c r="S1418" s="5"/>
      <c r="T1418" s="5"/>
      <c r="U1418" s="5"/>
      <c r="V1418" s="5"/>
      <c r="W1418" s="5"/>
      <c r="X1418" s="8"/>
      <c r="Y1418" s="8"/>
      <c r="Z1418" s="8"/>
      <c r="AA1418" s="8"/>
      <c r="AB1418" s="8"/>
      <c r="AC1418" s="5"/>
      <c r="AD1418" s="8"/>
      <c r="AE1418" s="8"/>
      <c r="AF1418" s="8"/>
      <c r="AG1418" s="8"/>
      <c r="AH1418" s="8"/>
      <c r="AI1418" s="8"/>
      <c r="AJ1418" s="5"/>
      <c r="AK1418" s="8"/>
      <c r="AL1418" s="8"/>
      <c r="AM1418" s="8"/>
      <c r="AN1418" s="8"/>
      <c r="AO1418" s="8"/>
      <c r="AP1418" s="8"/>
      <c r="AQ1418" s="9"/>
      <c r="AR1418" s="8"/>
      <c r="AS1418" s="8"/>
      <c r="AT1418" s="8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8"/>
      <c r="BJ1418" s="5"/>
      <c r="BK1418" s="5"/>
      <c r="BL1418" s="5"/>
      <c r="BM1418" s="8"/>
      <c r="BN1418" s="8"/>
      <c r="BO1418" s="7"/>
      <c r="BP1418" s="5"/>
      <c r="BQ1418" s="5"/>
      <c r="BR1418" s="5"/>
      <c r="BS1418" s="5"/>
      <c r="BT1418" s="7"/>
      <c r="BU1418" s="7"/>
      <c r="BV1418" s="7"/>
      <c r="BW1418" s="7"/>
      <c r="BX1418" s="7"/>
      <c r="BY1418" s="7"/>
      <c r="BZ1418" s="7"/>
      <c r="CA1418" s="5"/>
      <c r="CB1418" s="5"/>
      <c r="CC1418" s="5"/>
      <c r="CD1418" s="5"/>
      <c r="CE1418" s="5"/>
      <c r="CF1418" s="5"/>
      <c r="CG1418" s="5"/>
      <c r="CH1418" s="5"/>
      <c r="CI1418" s="5"/>
      <c r="CJ1418" s="5">
        <v>28.19314641744548</v>
      </c>
      <c r="CK1418" s="8">
        <v>4.165745856353591</v>
      </c>
      <c r="CL1418" s="5"/>
      <c r="CM1418" s="5"/>
      <c r="CN1418" s="8"/>
      <c r="CO1418" s="5"/>
      <c r="CP1418" s="5"/>
      <c r="CQ1418" s="5"/>
      <c r="CR1418" s="8"/>
      <c r="CS1418" s="8"/>
      <c r="CT1418" s="8"/>
      <c r="CU1418" s="8"/>
      <c r="CV1418" s="8"/>
      <c r="CW1418" s="8"/>
      <c r="CX1418" s="8"/>
      <c r="CY1418" s="8"/>
      <c r="CZ1418" s="8"/>
      <c r="DA1418" s="8"/>
      <c r="DB1418" s="8"/>
      <c r="DC1418" s="8"/>
      <c r="DD1418" s="8"/>
      <c r="DE1418" s="8"/>
      <c r="DF1418" s="8"/>
      <c r="DG1418" s="8"/>
      <c r="DH1418" s="8"/>
      <c r="DI1418" s="8"/>
      <c r="DJ1418" s="8"/>
      <c r="DK1418" s="8"/>
      <c r="DL1418" s="8"/>
      <c r="DM1418" s="8"/>
      <c r="DN1418" s="8"/>
      <c r="DO1418" s="8"/>
      <c r="DP1418" s="8"/>
      <c r="DQ1418" s="8"/>
      <c r="DR1418" s="8"/>
      <c r="DS1418" s="8"/>
      <c r="DT1418" s="8"/>
      <c r="DU1418" s="8"/>
      <c r="DV1418" s="8"/>
      <c r="DW1418" s="8"/>
      <c r="DX1418" s="8"/>
      <c r="DY1418" s="8"/>
      <c r="DZ1418" s="8"/>
      <c r="EA1418" s="8"/>
      <c r="EB1418" s="8"/>
      <c r="EC1418" s="8"/>
      <c r="ED1418" s="8"/>
      <c r="EE1418" s="8"/>
      <c r="EF1418" s="8"/>
      <c r="EG1418" s="8"/>
      <c r="EH1418" s="8"/>
      <c r="EI1418" s="8"/>
      <c r="EJ1418" s="8"/>
      <c r="EK1418" s="8"/>
      <c r="EL1418" s="8"/>
      <c r="EM1418" s="8"/>
      <c r="EN1418" s="8"/>
      <c r="EO1418" s="8"/>
      <c r="EP1418" s="8"/>
      <c r="EQ1418" s="8"/>
      <c r="ER1418" s="8"/>
      <c r="ES1418" s="8"/>
      <c r="ET1418" s="8"/>
      <c r="EU1418" s="8"/>
      <c r="EV1418" s="8"/>
      <c r="EW1418" s="8"/>
      <c r="EX1418" s="8"/>
      <c r="EY1418" s="8"/>
      <c r="EZ1418" s="8"/>
      <c r="FA1418" s="8"/>
      <c r="FB1418" s="8"/>
      <c r="FC1418" s="8"/>
      <c r="FD1418" s="8"/>
      <c r="FE1418" s="8"/>
      <c r="FF1418" s="8"/>
      <c r="FG1418" s="8"/>
      <c r="FH1418" s="8"/>
      <c r="FI1418" s="8"/>
      <c r="FJ1418" s="8"/>
    </row>
    <row r="1419" spans="1:166" x14ac:dyDescent="0.25">
      <c r="A1419" t="s">
        <v>147</v>
      </c>
      <c r="C1419" s="6">
        <v>41018</v>
      </c>
      <c r="D1419" s="5"/>
      <c r="E1419" s="6"/>
      <c r="G1419">
        <v>123</v>
      </c>
      <c r="H1419" t="s">
        <v>116</v>
      </c>
      <c r="I1419" s="7">
        <v>8</v>
      </c>
      <c r="J1419">
        <v>750</v>
      </c>
      <c r="K1419" s="5">
        <f t="shared" si="22"/>
        <v>166.66666666666666</v>
      </c>
      <c r="L1419" s="5"/>
      <c r="M1419" s="8"/>
      <c r="N1419" s="8"/>
      <c r="O1419" s="8"/>
      <c r="P1419" s="8"/>
      <c r="Q1419" s="5"/>
      <c r="R1419" s="5"/>
      <c r="S1419" s="5"/>
      <c r="T1419" s="5"/>
      <c r="U1419" s="5"/>
      <c r="V1419" s="5"/>
      <c r="W1419" s="5"/>
      <c r="X1419" s="8"/>
      <c r="Y1419" s="8"/>
      <c r="Z1419" s="8"/>
      <c r="AA1419" s="8"/>
      <c r="AB1419" s="8"/>
      <c r="AC1419" s="5"/>
      <c r="AD1419" s="8"/>
      <c r="AE1419" s="8"/>
      <c r="AF1419" s="8"/>
      <c r="AG1419" s="8"/>
      <c r="AH1419" s="8"/>
      <c r="AI1419" s="8"/>
      <c r="AJ1419" s="5"/>
      <c r="AK1419" s="8"/>
      <c r="AL1419" s="8"/>
      <c r="AM1419" s="8"/>
      <c r="AN1419" s="8"/>
      <c r="AO1419" s="8"/>
      <c r="AP1419" s="8"/>
      <c r="AQ1419" s="9"/>
      <c r="AR1419" s="8"/>
      <c r="AS1419" s="8"/>
      <c r="AT1419" s="8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8"/>
      <c r="BJ1419" s="5"/>
      <c r="BK1419" s="5"/>
      <c r="BL1419" s="5"/>
      <c r="BM1419" s="8"/>
      <c r="BN1419" s="8"/>
      <c r="BO1419" s="7"/>
      <c r="BP1419" s="5"/>
      <c r="BQ1419" s="5"/>
      <c r="BR1419" s="5"/>
      <c r="BS1419" s="5"/>
      <c r="BT1419" s="7"/>
      <c r="BU1419" s="7"/>
      <c r="BV1419" s="7"/>
      <c r="BW1419" s="7"/>
      <c r="BX1419" s="7"/>
      <c r="BY1419" s="7"/>
      <c r="BZ1419" s="7"/>
      <c r="CA1419" s="5"/>
      <c r="CB1419" s="5"/>
      <c r="CC1419" s="5"/>
      <c r="CD1419" s="5"/>
      <c r="CE1419" s="5"/>
      <c r="CF1419" s="5"/>
      <c r="CG1419" s="5"/>
      <c r="CH1419" s="5"/>
      <c r="CI1419" s="5"/>
      <c r="CJ1419" s="5">
        <v>48.598130841121488</v>
      </c>
      <c r="CK1419" s="8">
        <v>4.3549618320610683</v>
      </c>
      <c r="CL1419" s="5"/>
      <c r="CM1419" s="5"/>
      <c r="CN1419" s="8"/>
      <c r="CO1419" s="5"/>
      <c r="CP1419" s="5"/>
      <c r="CQ1419" s="5"/>
      <c r="CR1419" s="8"/>
      <c r="CS1419" s="8"/>
      <c r="CT1419" s="8"/>
      <c r="CU1419" s="8"/>
      <c r="CV1419" s="8"/>
      <c r="CW1419" s="8"/>
      <c r="CX1419" s="8"/>
      <c r="CY1419" s="8"/>
      <c r="CZ1419" s="8"/>
      <c r="DA1419" s="8"/>
      <c r="DB1419" s="8"/>
      <c r="DC1419" s="8"/>
      <c r="DD1419" s="8"/>
      <c r="DE1419" s="8"/>
      <c r="DF1419" s="8"/>
      <c r="DG1419" s="8"/>
      <c r="DH1419" s="8"/>
      <c r="DI1419" s="8"/>
      <c r="DJ1419" s="8"/>
      <c r="DK1419" s="8"/>
      <c r="DL1419" s="8"/>
      <c r="DM1419" s="8"/>
      <c r="DN1419" s="8"/>
      <c r="DO1419" s="8"/>
      <c r="DP1419" s="8"/>
      <c r="DQ1419" s="8"/>
      <c r="DR1419" s="8"/>
      <c r="DS1419" s="8"/>
      <c r="DT1419" s="8"/>
      <c r="DU1419" s="8"/>
      <c r="DV1419" s="8"/>
      <c r="DW1419" s="8"/>
      <c r="DX1419" s="8"/>
      <c r="DY1419" s="8"/>
      <c r="DZ1419" s="8"/>
      <c r="EA1419" s="8"/>
      <c r="EB1419" s="8"/>
      <c r="EC1419" s="8"/>
      <c r="ED1419" s="8"/>
      <c r="EE1419" s="8"/>
      <c r="EF1419" s="8"/>
      <c r="EG1419" s="8"/>
      <c r="EH1419" s="8"/>
      <c r="EI1419" s="8"/>
      <c r="EJ1419" s="8"/>
      <c r="EK1419" s="8"/>
      <c r="EL1419" s="8"/>
      <c r="EM1419" s="8"/>
      <c r="EN1419" s="8"/>
      <c r="EO1419" s="8"/>
      <c r="EP1419" s="8"/>
      <c r="EQ1419" s="8"/>
      <c r="ER1419" s="8"/>
      <c r="ES1419" s="8"/>
      <c r="ET1419" s="8"/>
      <c r="EU1419" s="8"/>
      <c r="EV1419" s="8"/>
      <c r="EW1419" s="8"/>
      <c r="EX1419" s="8"/>
      <c r="EY1419" s="8"/>
      <c r="EZ1419" s="8"/>
      <c r="FA1419" s="8"/>
      <c r="FB1419" s="8"/>
      <c r="FC1419" s="8"/>
      <c r="FD1419" s="8"/>
      <c r="FE1419" s="8"/>
      <c r="FF1419" s="8"/>
      <c r="FG1419" s="8"/>
      <c r="FH1419" s="8"/>
      <c r="FI1419" s="8"/>
      <c r="FJ1419" s="8"/>
    </row>
    <row r="1420" spans="1:166" x14ac:dyDescent="0.25">
      <c r="A1420" t="s">
        <v>147</v>
      </c>
      <c r="C1420" s="6">
        <v>41025</v>
      </c>
      <c r="D1420" s="5">
        <v>9</v>
      </c>
      <c r="E1420" s="6" t="s">
        <v>207</v>
      </c>
      <c r="F1420" t="s">
        <v>15</v>
      </c>
      <c r="G1420">
        <v>130</v>
      </c>
      <c r="H1420" t="s">
        <v>116</v>
      </c>
      <c r="I1420" s="7">
        <v>8</v>
      </c>
      <c r="J1420">
        <v>750</v>
      </c>
      <c r="K1420" s="5">
        <f t="shared" si="22"/>
        <v>166.66666666666666</v>
      </c>
      <c r="L1420" s="5"/>
      <c r="M1420" s="8"/>
      <c r="N1420" s="8"/>
      <c r="O1420" s="8"/>
      <c r="P1420" s="8"/>
      <c r="Q1420" s="5"/>
      <c r="R1420" s="5"/>
      <c r="S1420" s="5"/>
      <c r="T1420" s="5"/>
      <c r="U1420" s="5"/>
      <c r="V1420" s="5">
        <v>130</v>
      </c>
      <c r="W1420" s="5"/>
      <c r="X1420" s="8"/>
      <c r="Y1420" s="8"/>
      <c r="Z1420" s="8"/>
      <c r="AA1420" s="8"/>
      <c r="AB1420" s="8"/>
      <c r="AC1420" s="5"/>
      <c r="AD1420" s="8"/>
      <c r="AE1420" s="8"/>
      <c r="AF1420" s="8"/>
      <c r="AG1420" s="8"/>
      <c r="AH1420" s="8"/>
      <c r="AI1420" s="8"/>
      <c r="AJ1420" s="5"/>
      <c r="AK1420" s="8"/>
      <c r="AL1420" s="8"/>
      <c r="AM1420" s="8"/>
      <c r="AN1420" s="8"/>
      <c r="AO1420" s="8"/>
      <c r="AP1420" s="8"/>
      <c r="AQ1420" s="9"/>
      <c r="AR1420" s="8"/>
      <c r="AS1420" s="8"/>
      <c r="AT1420" s="8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  <c r="BF1420" s="5"/>
      <c r="BG1420" s="5"/>
      <c r="BH1420" s="5"/>
      <c r="BI1420" s="8"/>
      <c r="BJ1420" s="5"/>
      <c r="BK1420" s="5"/>
      <c r="BL1420" s="5"/>
      <c r="BM1420" s="8"/>
      <c r="BN1420" s="8"/>
      <c r="BO1420" s="7"/>
      <c r="BP1420" s="5"/>
      <c r="BQ1420" s="5"/>
      <c r="BR1420" s="5"/>
      <c r="BS1420" s="5"/>
      <c r="BT1420" s="7"/>
      <c r="BU1420" s="7"/>
      <c r="BV1420" s="7"/>
      <c r="BW1420" s="7"/>
      <c r="BX1420" s="7"/>
      <c r="BY1420" s="7"/>
      <c r="BZ1420" s="7"/>
      <c r="CA1420" s="5"/>
      <c r="CB1420" s="5"/>
      <c r="CC1420" s="5"/>
      <c r="CD1420" s="5"/>
      <c r="CE1420" s="5"/>
      <c r="CF1420" s="5"/>
      <c r="CG1420" s="5"/>
      <c r="CH1420" s="5"/>
      <c r="CI1420" s="5"/>
      <c r="CJ1420" s="5">
        <v>57.009345794392516</v>
      </c>
      <c r="CK1420" s="8">
        <v>4.7962962962962967</v>
      </c>
      <c r="CL1420" s="5"/>
      <c r="CM1420" s="5"/>
      <c r="CN1420" s="8"/>
      <c r="CO1420" s="5"/>
      <c r="CP1420" s="5"/>
      <c r="CQ1420" s="5"/>
      <c r="CR1420" s="8"/>
      <c r="CS1420" s="8"/>
      <c r="CT1420" s="8"/>
      <c r="CU1420" s="8"/>
      <c r="CV1420" s="8"/>
      <c r="CW1420" s="8"/>
      <c r="CX1420" s="8"/>
      <c r="CY1420" s="8"/>
      <c r="CZ1420" s="8"/>
      <c r="DA1420" s="8"/>
      <c r="DB1420" s="8"/>
      <c r="DC1420" s="8"/>
      <c r="DD1420" s="8"/>
      <c r="DE1420" s="8"/>
      <c r="DF1420" s="8"/>
      <c r="DG1420" s="8"/>
      <c r="DH1420" s="8"/>
      <c r="DI1420" s="8"/>
      <c r="DJ1420" s="8"/>
      <c r="DK1420" s="8"/>
      <c r="DL1420" s="8"/>
      <c r="DM1420" s="8"/>
      <c r="DN1420" s="8"/>
      <c r="DO1420" s="8"/>
      <c r="DP1420" s="8"/>
      <c r="DQ1420" s="8"/>
      <c r="DR1420" s="8"/>
      <c r="DS1420" s="8"/>
      <c r="DT1420" s="8"/>
      <c r="DU1420" s="8"/>
      <c r="DV1420" s="8"/>
      <c r="DW1420" s="8"/>
      <c r="DX1420" s="8"/>
      <c r="DY1420" s="8"/>
      <c r="DZ1420" s="8"/>
      <c r="EA1420" s="8"/>
      <c r="EB1420" s="8"/>
      <c r="EC1420" s="8"/>
      <c r="ED1420" s="8"/>
      <c r="EE1420" s="8"/>
      <c r="EF1420" s="8"/>
      <c r="EG1420" s="8"/>
      <c r="EH1420" s="8"/>
      <c r="EI1420" s="8"/>
      <c r="EJ1420" s="8"/>
      <c r="EK1420" s="8"/>
      <c r="EL1420" s="8"/>
      <c r="EM1420" s="8"/>
      <c r="EN1420" s="8"/>
      <c r="EO1420" s="8"/>
      <c r="EP1420" s="8"/>
      <c r="EQ1420" s="8"/>
      <c r="ER1420" s="8"/>
      <c r="ES1420" s="8"/>
      <c r="ET1420" s="8"/>
      <c r="EU1420" s="8"/>
      <c r="EV1420" s="8"/>
      <c r="EW1420" s="8"/>
      <c r="EX1420" s="8"/>
      <c r="EY1420" s="8"/>
      <c r="EZ1420" s="8"/>
      <c r="FA1420" s="8"/>
      <c r="FB1420" s="8"/>
      <c r="FC1420" s="8"/>
      <c r="FD1420" s="8"/>
      <c r="FE1420" s="8"/>
      <c r="FF1420" s="8"/>
      <c r="FG1420" s="8"/>
      <c r="FH1420" s="8"/>
      <c r="FI1420" s="8"/>
      <c r="FJ1420" s="8"/>
    </row>
    <row r="1421" spans="1:166" x14ac:dyDescent="0.25">
      <c r="A1421" t="s">
        <v>147</v>
      </c>
      <c r="C1421" s="6">
        <v>41032</v>
      </c>
      <c r="D1421" s="5"/>
      <c r="E1421" s="6"/>
      <c r="G1421">
        <v>137</v>
      </c>
      <c r="H1421" t="s">
        <v>116</v>
      </c>
      <c r="I1421" s="7">
        <v>8</v>
      </c>
      <c r="J1421">
        <v>750</v>
      </c>
      <c r="K1421" s="5">
        <f t="shared" si="22"/>
        <v>166.66666666666666</v>
      </c>
      <c r="L1421" s="5"/>
      <c r="M1421" s="8"/>
      <c r="N1421" s="8"/>
      <c r="O1421" s="8"/>
      <c r="P1421" s="8"/>
      <c r="Q1421" s="5"/>
      <c r="R1421" s="5"/>
      <c r="S1421" s="5"/>
      <c r="T1421" s="5"/>
      <c r="U1421" s="5"/>
      <c r="V1421" s="5"/>
      <c r="W1421" s="5"/>
      <c r="X1421" s="8"/>
      <c r="Y1421" s="8"/>
      <c r="Z1421" s="8"/>
      <c r="AA1421" s="8"/>
      <c r="AB1421" s="8"/>
      <c r="AC1421" s="5"/>
      <c r="AD1421" s="8"/>
      <c r="AE1421" s="8"/>
      <c r="AF1421" s="8"/>
      <c r="AG1421" s="8"/>
      <c r="AH1421" s="8"/>
      <c r="AI1421" s="8"/>
      <c r="AJ1421" s="5"/>
      <c r="AK1421" s="8"/>
      <c r="AL1421" s="8"/>
      <c r="AM1421" s="8"/>
      <c r="AN1421" s="8"/>
      <c r="AO1421" s="8"/>
      <c r="AP1421" s="8"/>
      <c r="AQ1421" s="9"/>
      <c r="AR1421" s="8"/>
      <c r="AS1421" s="8"/>
      <c r="AT1421" s="8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8"/>
      <c r="BJ1421" s="5"/>
      <c r="BK1421" s="5"/>
      <c r="BL1421" s="5"/>
      <c r="BM1421" s="8"/>
      <c r="BN1421" s="8"/>
      <c r="BO1421" s="7"/>
      <c r="BP1421" s="5"/>
      <c r="BQ1421" s="5"/>
      <c r="BR1421" s="5"/>
      <c r="BS1421" s="5"/>
      <c r="BT1421" s="7"/>
      <c r="BU1421" s="7"/>
      <c r="BV1421" s="7"/>
      <c r="BW1421" s="7"/>
      <c r="BX1421" s="7"/>
      <c r="BY1421" s="7"/>
      <c r="BZ1421" s="7"/>
      <c r="CA1421" s="5"/>
      <c r="CB1421" s="5"/>
      <c r="CC1421" s="5"/>
      <c r="CD1421" s="5"/>
      <c r="CE1421" s="5"/>
      <c r="CF1421" s="5"/>
      <c r="CG1421" s="5"/>
      <c r="CH1421" s="5"/>
      <c r="CI1421" s="5"/>
      <c r="CJ1421" s="5">
        <v>71.495327102803728</v>
      </c>
      <c r="CK1421" s="8">
        <v>4.5161290322580649</v>
      </c>
      <c r="CL1421" s="5"/>
      <c r="CM1421" s="5"/>
      <c r="CN1421" s="8"/>
      <c r="CO1421" s="5"/>
      <c r="CP1421" s="5"/>
      <c r="CQ1421" s="5"/>
      <c r="CR1421" s="8"/>
      <c r="CS1421" s="8"/>
      <c r="CT1421" s="8"/>
      <c r="CU1421" s="8"/>
      <c r="CV1421" s="8"/>
      <c r="CW1421" s="8"/>
      <c r="CX1421" s="8"/>
      <c r="CY1421" s="8"/>
      <c r="CZ1421" s="8"/>
      <c r="DA1421" s="8"/>
      <c r="DB1421" s="8"/>
      <c r="DC1421" s="8"/>
      <c r="DD1421" s="8"/>
      <c r="DE1421" s="8"/>
      <c r="DF1421" s="8"/>
      <c r="DG1421" s="8"/>
      <c r="DH1421" s="8"/>
      <c r="DI1421" s="8"/>
      <c r="DJ1421" s="8"/>
      <c r="DK1421" s="8"/>
      <c r="DL1421" s="8"/>
      <c r="DM1421" s="8"/>
      <c r="DN1421" s="8"/>
      <c r="DO1421" s="8"/>
      <c r="DP1421" s="8"/>
      <c r="DQ1421" s="8"/>
      <c r="DR1421" s="8"/>
      <c r="DS1421" s="8"/>
      <c r="DT1421" s="8"/>
      <c r="DU1421" s="8"/>
      <c r="DV1421" s="8"/>
      <c r="DW1421" s="8"/>
      <c r="DX1421" s="8"/>
      <c r="DY1421" s="8"/>
      <c r="DZ1421" s="8"/>
      <c r="EA1421" s="8"/>
      <c r="EB1421" s="8"/>
      <c r="EC1421" s="8"/>
      <c r="ED1421" s="8"/>
      <c r="EE1421" s="8"/>
      <c r="EF1421" s="8"/>
      <c r="EG1421" s="8"/>
      <c r="EH1421" s="8"/>
      <c r="EI1421" s="8"/>
      <c r="EJ1421" s="8"/>
      <c r="EK1421" s="8"/>
      <c r="EL1421" s="8"/>
      <c r="EM1421" s="8"/>
      <c r="EN1421" s="8"/>
      <c r="EO1421" s="8"/>
      <c r="EP1421" s="8"/>
      <c r="EQ1421" s="8"/>
      <c r="ER1421" s="8"/>
      <c r="ES1421" s="8"/>
      <c r="ET1421" s="8"/>
      <c r="EU1421" s="8"/>
      <c r="EV1421" s="8"/>
      <c r="EW1421" s="8"/>
      <c r="EX1421" s="8"/>
      <c r="EY1421" s="8"/>
      <c r="EZ1421" s="8"/>
      <c r="FA1421" s="8"/>
      <c r="FB1421" s="8"/>
      <c r="FC1421" s="8"/>
      <c r="FD1421" s="8"/>
      <c r="FE1421" s="8"/>
      <c r="FF1421" s="8"/>
      <c r="FG1421" s="8"/>
      <c r="FH1421" s="8"/>
      <c r="FI1421" s="8"/>
      <c r="FJ1421" s="8"/>
    </row>
    <row r="1422" spans="1:166" x14ac:dyDescent="0.25">
      <c r="A1422" t="s">
        <v>147</v>
      </c>
      <c r="C1422" s="6">
        <v>41038</v>
      </c>
      <c r="D1422" s="5"/>
      <c r="E1422" s="6"/>
      <c r="G1422">
        <v>143</v>
      </c>
      <c r="H1422" t="s">
        <v>116</v>
      </c>
      <c r="I1422" s="7">
        <v>8</v>
      </c>
      <c r="J1422">
        <v>750</v>
      </c>
      <c r="K1422" s="5">
        <f t="shared" si="22"/>
        <v>166.66666666666666</v>
      </c>
      <c r="L1422" s="5"/>
      <c r="M1422" s="8"/>
      <c r="N1422" s="8"/>
      <c r="O1422" s="8"/>
      <c r="P1422" s="8"/>
      <c r="Q1422" s="5"/>
      <c r="R1422" s="5"/>
      <c r="S1422" s="5"/>
      <c r="T1422" s="5"/>
      <c r="U1422" s="5"/>
      <c r="V1422" s="5"/>
      <c r="W1422" s="5"/>
      <c r="X1422" s="8"/>
      <c r="Y1422" s="8"/>
      <c r="Z1422" s="8"/>
      <c r="AA1422" s="8"/>
      <c r="AB1422" s="8"/>
      <c r="AC1422" s="5">
        <v>688.18439202201512</v>
      </c>
      <c r="AD1422" s="8"/>
      <c r="AE1422" s="8"/>
      <c r="AF1422" s="8"/>
      <c r="AG1422" s="8"/>
      <c r="AH1422" s="8"/>
      <c r="AI1422" s="8"/>
      <c r="AJ1422" s="5">
        <v>200.6156923874486</v>
      </c>
      <c r="AK1422" s="8">
        <v>2.7962122483387173</v>
      </c>
      <c r="AL1422" s="8"/>
      <c r="AM1422" s="8"/>
      <c r="AN1422" s="8"/>
      <c r="AO1422" s="8"/>
      <c r="AP1422" s="8"/>
      <c r="AQ1422" s="9">
        <f>AK1422/AJ1422</f>
        <v>1.3938153167691385E-2</v>
      </c>
      <c r="AR1422" s="8"/>
      <c r="AS1422" s="8"/>
      <c r="AT1422" s="8"/>
      <c r="AU1422" s="5">
        <v>0</v>
      </c>
      <c r="AV1422" s="5"/>
      <c r="AW1422" s="5"/>
      <c r="AX1422" s="5"/>
      <c r="AY1422" s="5">
        <v>140.19570270502891</v>
      </c>
      <c r="AZ1422" s="5"/>
      <c r="BA1422" s="5"/>
      <c r="BB1422" s="5"/>
      <c r="BC1422" s="5"/>
      <c r="BD1422" s="5"/>
      <c r="BE1422" s="5"/>
      <c r="BF1422" s="5">
        <v>40.926767750151654</v>
      </c>
      <c r="BG1422" s="5">
        <v>488.22843380806751</v>
      </c>
      <c r="BH1422" s="5">
        <v>669.35090426324803</v>
      </c>
      <c r="BI1422" s="8"/>
      <c r="BJ1422" s="5"/>
      <c r="BK1422" s="5">
        <f>AC1422+AJ1422+BH1422</f>
        <v>1558.1509886727117</v>
      </c>
      <c r="BL1422" s="5"/>
      <c r="BM1422" s="8">
        <f>BH1422/BK1422</f>
        <v>0.42958025835058827</v>
      </c>
      <c r="BN1422" s="8"/>
      <c r="BO1422" s="7"/>
      <c r="BP1422" s="5"/>
      <c r="BQ1422" s="5"/>
      <c r="BR1422" s="5"/>
      <c r="BS1422" s="5"/>
      <c r="BT1422" s="7"/>
      <c r="BU1422" s="7"/>
      <c r="BV1422" s="7"/>
      <c r="BW1422" s="7"/>
      <c r="BX1422" s="8">
        <f>AC1422/BK1422</f>
        <v>0.44166733328471269</v>
      </c>
      <c r="BY1422" s="8">
        <f>AJ1422/BK1422</f>
        <v>0.12875240836469909</v>
      </c>
      <c r="BZ1422" s="8">
        <f>BH1422/BK1422</f>
        <v>0.42958025835058827</v>
      </c>
      <c r="CA1422" s="5">
        <v>127.30481773240655</v>
      </c>
      <c r="CB1422" s="5">
        <v>0</v>
      </c>
      <c r="CC1422" s="5">
        <v>22.634660031627448</v>
      </c>
      <c r="CD1422" s="5">
        <v>88.981394915152549</v>
      </c>
      <c r="CE1422" s="5"/>
      <c r="CF1422" s="5"/>
      <c r="CG1422" s="5"/>
      <c r="CH1422" s="5"/>
      <c r="CI1422" s="5">
        <v>15.688762785626551</v>
      </c>
      <c r="CJ1422" s="5"/>
      <c r="CK1422" s="8"/>
      <c r="CL1422" s="5"/>
      <c r="CM1422" s="5"/>
      <c r="CN1422" s="8"/>
      <c r="CO1422" s="5"/>
      <c r="CP1422" s="5"/>
      <c r="CQ1422" s="5"/>
      <c r="CR1422" s="8"/>
      <c r="CS1422" s="8"/>
      <c r="CT1422" s="8"/>
      <c r="CU1422" s="8"/>
      <c r="CV1422" s="8"/>
      <c r="CW1422" s="8"/>
      <c r="CX1422" s="8"/>
      <c r="CY1422" s="8"/>
      <c r="CZ1422" s="8"/>
      <c r="DA1422" s="8"/>
      <c r="DB1422" s="8"/>
      <c r="DC1422" s="8"/>
      <c r="DD1422" s="8"/>
      <c r="DE1422" s="8"/>
      <c r="DF1422" s="8"/>
      <c r="DG1422" s="8"/>
      <c r="DH1422" s="8"/>
      <c r="DI1422" s="8"/>
      <c r="DJ1422" s="8"/>
      <c r="DK1422" s="8"/>
      <c r="DL1422" s="8"/>
      <c r="DM1422" s="8"/>
      <c r="DN1422" s="8"/>
      <c r="DO1422" s="8"/>
      <c r="DP1422" s="8"/>
      <c r="DQ1422" s="8"/>
      <c r="DR1422" s="8"/>
      <c r="DS1422" s="8"/>
      <c r="DT1422" s="8"/>
      <c r="DU1422" s="8"/>
      <c r="DV1422" s="8"/>
      <c r="DW1422" s="8"/>
      <c r="DX1422" s="8"/>
      <c r="DY1422" s="8"/>
      <c r="DZ1422" s="8"/>
      <c r="EA1422" s="8"/>
      <c r="EB1422" s="8"/>
      <c r="EC1422" s="8"/>
      <c r="ED1422" s="8"/>
      <c r="EE1422" s="8"/>
      <c r="EF1422" s="8"/>
      <c r="EG1422" s="8"/>
      <c r="EH1422" s="8"/>
      <c r="EI1422" s="8"/>
      <c r="EJ1422" s="8"/>
      <c r="EK1422" s="8"/>
      <c r="EL1422" s="8"/>
      <c r="EM1422" s="8"/>
      <c r="EN1422" s="8"/>
      <c r="EO1422" s="8"/>
      <c r="EP1422" s="8"/>
      <c r="EQ1422" s="8"/>
      <c r="ER1422" s="8"/>
      <c r="ES1422" s="8"/>
      <c r="ET1422" s="8"/>
      <c r="EU1422" s="8"/>
      <c r="EV1422" s="8"/>
      <c r="EW1422" s="8"/>
      <c r="EX1422" s="8"/>
      <c r="EY1422" s="8"/>
      <c r="EZ1422" s="8"/>
      <c r="FA1422" s="8"/>
      <c r="FB1422" s="8"/>
      <c r="FC1422" s="8"/>
      <c r="FD1422" s="8"/>
      <c r="FE1422" s="8"/>
      <c r="FF1422" s="8"/>
      <c r="FG1422" s="8"/>
      <c r="FH1422" s="8"/>
      <c r="FI1422" s="8"/>
      <c r="FJ1422" s="8"/>
    </row>
    <row r="1423" spans="1:166" x14ac:dyDescent="0.25">
      <c r="A1423" t="s">
        <v>147</v>
      </c>
      <c r="C1423" s="6">
        <v>41039</v>
      </c>
      <c r="D1423" s="5"/>
      <c r="E1423" s="6"/>
      <c r="G1423">
        <v>144</v>
      </c>
      <c r="H1423" t="s">
        <v>116</v>
      </c>
      <c r="I1423" s="7">
        <v>8</v>
      </c>
      <c r="J1423">
        <v>750</v>
      </c>
      <c r="K1423" s="5">
        <f t="shared" si="22"/>
        <v>166.66666666666666</v>
      </c>
      <c r="L1423" s="5"/>
      <c r="M1423" s="8"/>
      <c r="N1423" s="8"/>
      <c r="O1423" s="8"/>
      <c r="P1423" s="8"/>
      <c r="Q1423" s="5"/>
      <c r="R1423" s="5"/>
      <c r="S1423" s="5"/>
      <c r="T1423" s="5"/>
      <c r="U1423" s="5"/>
      <c r="V1423" s="5"/>
      <c r="W1423" s="5"/>
      <c r="X1423" s="8"/>
      <c r="Y1423" s="8"/>
      <c r="Z1423" s="8"/>
      <c r="AA1423" s="8"/>
      <c r="AB1423" s="8"/>
      <c r="AC1423" s="5"/>
      <c r="AD1423" s="8"/>
      <c r="AE1423" s="8"/>
      <c r="AF1423" s="8"/>
      <c r="AG1423" s="8"/>
      <c r="AH1423" s="8"/>
      <c r="AI1423" s="8"/>
      <c r="AJ1423" s="5"/>
      <c r="AK1423" s="8"/>
      <c r="AL1423" s="8"/>
      <c r="AM1423" s="8"/>
      <c r="AN1423" s="8"/>
      <c r="AO1423" s="8"/>
      <c r="AP1423" s="8"/>
      <c r="AQ1423" s="9"/>
      <c r="AR1423" s="8"/>
      <c r="AS1423" s="8"/>
      <c r="AT1423" s="8"/>
      <c r="AU1423" s="5"/>
      <c r="AV1423" s="5"/>
      <c r="AW1423" s="5"/>
      <c r="AX1423" s="5"/>
      <c r="AY1423" s="5"/>
      <c r="AZ1423" s="5"/>
      <c r="BA1423" s="5"/>
      <c r="BB1423" s="5"/>
      <c r="BC1423" s="5"/>
      <c r="BD1423" s="5"/>
      <c r="BE1423" s="5"/>
      <c r="BF1423" s="5"/>
      <c r="BG1423" s="5"/>
      <c r="BH1423" s="5"/>
      <c r="BI1423" s="8"/>
      <c r="BJ1423" s="5"/>
      <c r="BK1423" s="5"/>
      <c r="BL1423" s="5"/>
      <c r="BM1423" s="8"/>
      <c r="BN1423" s="8"/>
      <c r="BO1423" s="7"/>
      <c r="BP1423" s="5"/>
      <c r="BQ1423" s="5"/>
      <c r="BR1423" s="5"/>
      <c r="BS1423" s="5"/>
      <c r="BT1423" s="7"/>
      <c r="BU1423" s="7"/>
      <c r="BV1423" s="7"/>
      <c r="BW1423" s="7"/>
      <c r="BX1423" s="7"/>
      <c r="BY1423" s="7"/>
      <c r="BZ1423" s="7"/>
      <c r="CA1423" s="5"/>
      <c r="CB1423" s="5"/>
      <c r="CC1423" s="5"/>
      <c r="CD1423" s="5"/>
      <c r="CE1423" s="5"/>
      <c r="CF1423" s="5"/>
      <c r="CG1423" s="5"/>
      <c r="CH1423" s="5"/>
      <c r="CI1423" s="5"/>
      <c r="CJ1423" s="5">
        <v>78.037383177570078</v>
      </c>
      <c r="CK1423" s="8">
        <v>4.8809523809523814</v>
      </c>
      <c r="CL1423" s="5"/>
      <c r="CM1423" s="5"/>
      <c r="CN1423" s="8"/>
      <c r="CO1423" s="5"/>
      <c r="CP1423" s="5"/>
      <c r="CQ1423" s="5"/>
      <c r="CR1423" s="8"/>
      <c r="CS1423" s="8"/>
      <c r="CT1423" s="8"/>
      <c r="CU1423" s="8"/>
      <c r="CV1423" s="8"/>
      <c r="CW1423" s="8"/>
      <c r="CX1423" s="8"/>
      <c r="CY1423" s="8"/>
      <c r="CZ1423" s="8"/>
      <c r="DA1423" s="8"/>
      <c r="DB1423" s="8"/>
      <c r="DC1423" s="8"/>
      <c r="DD1423" s="8"/>
      <c r="DE1423" s="8"/>
      <c r="DF1423" s="8"/>
      <c r="DG1423" s="8"/>
      <c r="DH1423" s="8"/>
      <c r="DI1423" s="8"/>
      <c r="DJ1423" s="8"/>
      <c r="DK1423" s="8"/>
      <c r="DL1423" s="8"/>
      <c r="DM1423" s="8"/>
      <c r="DN1423" s="8"/>
      <c r="DO1423" s="8"/>
      <c r="DP1423" s="8"/>
      <c r="DQ1423" s="8"/>
      <c r="DR1423" s="8"/>
      <c r="DS1423" s="8"/>
      <c r="DT1423" s="8"/>
      <c r="DU1423" s="8"/>
      <c r="DV1423" s="8"/>
      <c r="DW1423" s="8"/>
      <c r="DX1423" s="8"/>
      <c r="DY1423" s="8"/>
      <c r="DZ1423" s="8"/>
      <c r="EA1423" s="8"/>
      <c r="EB1423" s="8"/>
      <c r="EC1423" s="8"/>
      <c r="ED1423" s="8"/>
      <c r="EE1423" s="8"/>
      <c r="EF1423" s="8"/>
      <c r="EG1423" s="8"/>
      <c r="EH1423" s="8"/>
      <c r="EI1423" s="8"/>
      <c r="EJ1423" s="8"/>
      <c r="EK1423" s="8"/>
      <c r="EL1423" s="8"/>
      <c r="EM1423" s="8"/>
      <c r="EN1423" s="8"/>
      <c r="EO1423" s="8"/>
      <c r="EP1423" s="8"/>
      <c r="EQ1423" s="8"/>
      <c r="ER1423" s="8"/>
      <c r="ES1423" s="8"/>
      <c r="ET1423" s="8"/>
      <c r="EU1423" s="8"/>
      <c r="EV1423" s="8"/>
      <c r="EW1423" s="8"/>
      <c r="EX1423" s="8"/>
      <c r="EY1423" s="8"/>
      <c r="EZ1423" s="8"/>
      <c r="FA1423" s="8"/>
      <c r="FB1423" s="8"/>
      <c r="FC1423" s="8"/>
      <c r="FD1423" s="8"/>
      <c r="FE1423" s="8"/>
      <c r="FF1423" s="8"/>
      <c r="FG1423" s="8"/>
      <c r="FH1423" s="8"/>
      <c r="FI1423" s="8"/>
      <c r="FJ1423" s="8"/>
    </row>
    <row r="1424" spans="1:166" x14ac:dyDescent="0.25">
      <c r="A1424" t="s">
        <v>147</v>
      </c>
      <c r="C1424" s="6">
        <v>41043</v>
      </c>
      <c r="D1424" s="5"/>
      <c r="E1424" s="6"/>
      <c r="G1424">
        <v>148</v>
      </c>
      <c r="H1424" t="s">
        <v>116</v>
      </c>
      <c r="I1424" s="7">
        <v>8</v>
      </c>
      <c r="J1424">
        <v>750</v>
      </c>
      <c r="K1424" s="5">
        <f t="shared" si="22"/>
        <v>166.66666666666666</v>
      </c>
      <c r="L1424" s="5"/>
      <c r="M1424" s="8"/>
      <c r="N1424" s="8"/>
      <c r="O1424" s="8"/>
      <c r="P1424" s="8"/>
      <c r="Q1424" s="5"/>
      <c r="R1424" s="5"/>
      <c r="S1424" s="5"/>
      <c r="T1424" s="5"/>
      <c r="U1424" s="5"/>
      <c r="V1424" s="5"/>
      <c r="W1424" s="5"/>
      <c r="X1424" s="8"/>
      <c r="Y1424" s="8"/>
      <c r="Z1424" s="8"/>
      <c r="AA1424" s="8"/>
      <c r="AB1424" s="8"/>
      <c r="AC1424" s="5"/>
      <c r="AD1424" s="8"/>
      <c r="AE1424" s="8"/>
      <c r="AF1424" s="8"/>
      <c r="AG1424" s="8"/>
      <c r="AH1424" s="8"/>
      <c r="AI1424" s="8"/>
      <c r="AJ1424" s="5"/>
      <c r="AK1424" s="8"/>
      <c r="AL1424" s="8"/>
      <c r="AM1424" s="8"/>
      <c r="AN1424" s="8"/>
      <c r="AO1424" s="8"/>
      <c r="AP1424" s="8"/>
      <c r="AQ1424" s="9"/>
      <c r="AR1424" s="8"/>
      <c r="AS1424" s="8"/>
      <c r="AT1424" s="8"/>
      <c r="AU1424" s="5"/>
      <c r="AV1424" s="5"/>
      <c r="AW1424" s="5"/>
      <c r="AX1424" s="5"/>
      <c r="AY1424" s="5"/>
      <c r="AZ1424" s="5"/>
      <c r="BA1424" s="5"/>
      <c r="BB1424" s="5"/>
      <c r="BC1424" s="5"/>
      <c r="BD1424" s="5"/>
      <c r="BE1424" s="5"/>
      <c r="BF1424" s="5"/>
      <c r="BG1424" s="5"/>
      <c r="BH1424" s="5"/>
      <c r="BI1424" s="8"/>
      <c r="BJ1424" s="5"/>
      <c r="BK1424" s="5"/>
      <c r="BL1424" s="5"/>
      <c r="BM1424" s="8"/>
      <c r="BN1424" s="8"/>
      <c r="BO1424" s="7"/>
      <c r="BP1424" s="5"/>
      <c r="BQ1424" s="5"/>
      <c r="BR1424" s="5"/>
      <c r="BS1424" s="5"/>
      <c r="BT1424" s="7"/>
      <c r="BU1424" s="7"/>
      <c r="BV1424" s="7"/>
      <c r="BW1424" s="7"/>
      <c r="BX1424" s="7"/>
      <c r="BY1424" s="7"/>
      <c r="BZ1424" s="7"/>
      <c r="CA1424" s="5"/>
      <c r="CB1424" s="5"/>
      <c r="CC1424" s="5"/>
      <c r="CD1424" s="5"/>
      <c r="CE1424" s="5"/>
      <c r="CF1424" s="5"/>
      <c r="CG1424" s="5"/>
      <c r="CH1424" s="5"/>
      <c r="CI1424" s="5"/>
      <c r="CJ1424" s="5">
        <v>82.710280373831765</v>
      </c>
      <c r="CK1424" s="8">
        <v>5.6</v>
      </c>
      <c r="CL1424" s="5"/>
      <c r="CM1424" s="5"/>
      <c r="CN1424" s="8"/>
      <c r="CO1424" s="5"/>
      <c r="CP1424" s="5"/>
      <c r="CQ1424" s="5"/>
      <c r="CR1424" s="8"/>
      <c r="CS1424" s="8"/>
      <c r="CT1424" s="8"/>
      <c r="CU1424" s="8"/>
      <c r="CV1424" s="8"/>
      <c r="CW1424" s="8"/>
      <c r="CX1424" s="8"/>
      <c r="CY1424" s="8"/>
      <c r="CZ1424" s="8"/>
      <c r="DA1424" s="8"/>
      <c r="DB1424" s="8"/>
      <c r="DC1424" s="8"/>
      <c r="DD1424" s="8"/>
      <c r="DE1424" s="8"/>
      <c r="DF1424" s="8"/>
      <c r="DG1424" s="8"/>
      <c r="DH1424" s="8"/>
      <c r="DI1424" s="8"/>
      <c r="DJ1424" s="8"/>
      <c r="DK1424" s="8"/>
      <c r="DL1424" s="8"/>
      <c r="DM1424" s="8"/>
      <c r="DN1424" s="8"/>
      <c r="DO1424" s="8"/>
      <c r="DP1424" s="8"/>
      <c r="DQ1424" s="8"/>
      <c r="DR1424" s="8"/>
      <c r="DS1424" s="8"/>
      <c r="DT1424" s="8"/>
      <c r="DU1424" s="8"/>
      <c r="DV1424" s="8"/>
      <c r="DW1424" s="8"/>
      <c r="DX1424" s="8"/>
      <c r="DY1424" s="8"/>
      <c r="DZ1424" s="8"/>
      <c r="EA1424" s="8"/>
      <c r="EB1424" s="8"/>
      <c r="EC1424" s="8"/>
      <c r="ED1424" s="8"/>
      <c r="EE1424" s="8"/>
      <c r="EF1424" s="8"/>
      <c r="EG1424" s="8"/>
      <c r="EH1424" s="8"/>
      <c r="EI1424" s="8"/>
      <c r="EJ1424" s="8"/>
      <c r="EK1424" s="8"/>
      <c r="EL1424" s="8"/>
      <c r="EM1424" s="8"/>
      <c r="EN1424" s="8"/>
      <c r="EO1424" s="8"/>
      <c r="EP1424" s="8"/>
      <c r="EQ1424" s="8"/>
      <c r="ER1424" s="8"/>
      <c r="ES1424" s="8"/>
      <c r="ET1424" s="8"/>
      <c r="EU1424" s="8"/>
      <c r="EV1424" s="8"/>
      <c r="EW1424" s="8"/>
      <c r="EX1424" s="8"/>
      <c r="EY1424" s="8"/>
      <c r="EZ1424" s="8"/>
      <c r="FA1424" s="8"/>
      <c r="FB1424" s="8"/>
      <c r="FC1424" s="8"/>
      <c r="FD1424" s="8"/>
      <c r="FE1424" s="8"/>
      <c r="FF1424" s="8"/>
      <c r="FG1424" s="8"/>
      <c r="FH1424" s="8"/>
      <c r="FI1424" s="8"/>
      <c r="FJ1424" s="8"/>
    </row>
    <row r="1425" spans="1:166" x14ac:dyDescent="0.25">
      <c r="A1425" t="s">
        <v>147</v>
      </c>
      <c r="C1425" s="6">
        <v>41050</v>
      </c>
      <c r="D1425" s="5"/>
      <c r="E1425" s="6"/>
      <c r="G1425">
        <v>155</v>
      </c>
      <c r="H1425" t="s">
        <v>116</v>
      </c>
      <c r="I1425" s="7">
        <v>8</v>
      </c>
      <c r="J1425">
        <v>750</v>
      </c>
      <c r="K1425" s="5">
        <f t="shared" si="22"/>
        <v>166.66666666666666</v>
      </c>
      <c r="L1425" s="5"/>
      <c r="M1425" s="8"/>
      <c r="N1425" s="8"/>
      <c r="O1425" s="8"/>
      <c r="P1425" s="8"/>
      <c r="Q1425" s="5"/>
      <c r="R1425" s="5"/>
      <c r="S1425" s="5"/>
      <c r="T1425" s="5"/>
      <c r="U1425" s="5"/>
      <c r="V1425" s="5"/>
      <c r="W1425" s="5"/>
      <c r="X1425" s="8"/>
      <c r="Y1425" s="8"/>
      <c r="Z1425" s="8"/>
      <c r="AA1425" s="8"/>
      <c r="AB1425" s="8"/>
      <c r="AC1425" s="5"/>
      <c r="AD1425" s="8"/>
      <c r="AE1425" s="8"/>
      <c r="AF1425" s="8"/>
      <c r="AG1425" s="8"/>
      <c r="AH1425" s="8"/>
      <c r="AI1425" s="8"/>
      <c r="AJ1425" s="5"/>
      <c r="AK1425" s="8"/>
      <c r="AL1425" s="8"/>
      <c r="AM1425" s="8"/>
      <c r="AN1425" s="8"/>
      <c r="AO1425" s="8"/>
      <c r="AP1425" s="8"/>
      <c r="AQ1425" s="9"/>
      <c r="AR1425" s="8"/>
      <c r="AS1425" s="8"/>
      <c r="AT1425" s="8"/>
      <c r="AU1425" s="5"/>
      <c r="AV1425" s="5"/>
      <c r="AW1425" s="5"/>
      <c r="AX1425" s="5"/>
      <c r="AY1425" s="5"/>
      <c r="AZ1425" s="5"/>
      <c r="BA1425" s="5"/>
      <c r="BB1425" s="5"/>
      <c r="BC1425" s="5"/>
      <c r="BD1425" s="5"/>
      <c r="BE1425" s="5"/>
      <c r="BF1425" s="5"/>
      <c r="BG1425" s="5"/>
      <c r="BH1425" s="5"/>
      <c r="BI1425" s="8"/>
      <c r="BJ1425" s="5"/>
      <c r="BK1425" s="5"/>
      <c r="BL1425" s="5"/>
      <c r="BM1425" s="8"/>
      <c r="BN1425" s="8"/>
      <c r="BO1425" s="7"/>
      <c r="BP1425" s="5"/>
      <c r="BQ1425" s="5"/>
      <c r="BR1425" s="5"/>
      <c r="BS1425" s="5"/>
      <c r="BT1425" s="7"/>
      <c r="BU1425" s="7"/>
      <c r="BV1425" s="7"/>
      <c r="BW1425" s="7"/>
      <c r="BX1425" s="7"/>
      <c r="BY1425" s="7"/>
      <c r="BZ1425" s="7"/>
      <c r="CA1425" s="5"/>
      <c r="CB1425" s="5"/>
      <c r="CC1425" s="5"/>
      <c r="CD1425" s="5"/>
      <c r="CE1425" s="5"/>
      <c r="CF1425" s="5"/>
      <c r="CG1425" s="5"/>
      <c r="CH1425" s="5"/>
      <c r="CI1425" s="5"/>
      <c r="CJ1425" s="5">
        <v>89.719626168224295</v>
      </c>
      <c r="CK1425" s="8">
        <v>6.7444444444444445</v>
      </c>
      <c r="CL1425" s="5"/>
      <c r="CM1425" s="5"/>
      <c r="CN1425" s="8"/>
      <c r="CO1425" s="5"/>
      <c r="CP1425" s="5"/>
      <c r="CQ1425" s="5"/>
      <c r="CR1425" s="8"/>
      <c r="CS1425" s="8"/>
      <c r="CT1425" s="8"/>
      <c r="CU1425" s="8"/>
      <c r="CV1425" s="8"/>
      <c r="CW1425" s="8"/>
      <c r="CX1425" s="8"/>
      <c r="CY1425" s="8"/>
      <c r="CZ1425" s="8"/>
      <c r="DA1425" s="8"/>
      <c r="DB1425" s="8"/>
      <c r="DC1425" s="8"/>
      <c r="DD1425" s="8"/>
      <c r="DE1425" s="8"/>
      <c r="DF1425" s="8"/>
      <c r="DG1425" s="8"/>
      <c r="DH1425" s="8"/>
      <c r="DI1425" s="8"/>
      <c r="DJ1425" s="8"/>
      <c r="DK1425" s="8"/>
      <c r="DL1425" s="8"/>
      <c r="DM1425" s="8"/>
      <c r="DN1425" s="8"/>
      <c r="DO1425" s="8"/>
      <c r="DP1425" s="8"/>
      <c r="DQ1425" s="8"/>
      <c r="DR1425" s="8"/>
      <c r="DS1425" s="8"/>
      <c r="DT1425" s="8"/>
      <c r="DU1425" s="8"/>
      <c r="DV1425" s="8"/>
      <c r="DW1425" s="8"/>
      <c r="DX1425" s="8"/>
      <c r="DY1425" s="8"/>
      <c r="DZ1425" s="8"/>
      <c r="EA1425" s="8"/>
      <c r="EB1425" s="8"/>
      <c r="EC1425" s="8"/>
      <c r="ED1425" s="8"/>
      <c r="EE1425" s="8"/>
      <c r="EF1425" s="8"/>
      <c r="EG1425" s="8"/>
      <c r="EH1425" s="8"/>
      <c r="EI1425" s="8"/>
      <c r="EJ1425" s="8"/>
      <c r="EK1425" s="8"/>
      <c r="EL1425" s="8"/>
      <c r="EM1425" s="8"/>
      <c r="EN1425" s="8"/>
      <c r="EO1425" s="8"/>
      <c r="EP1425" s="8"/>
      <c r="EQ1425" s="8"/>
      <c r="ER1425" s="8"/>
      <c r="ES1425" s="8"/>
      <c r="ET1425" s="8"/>
      <c r="EU1425" s="8"/>
      <c r="EV1425" s="8"/>
      <c r="EW1425" s="8"/>
      <c r="EX1425" s="8"/>
      <c r="EY1425" s="8"/>
      <c r="EZ1425" s="8"/>
      <c r="FA1425" s="8"/>
      <c r="FB1425" s="8"/>
      <c r="FC1425" s="8"/>
      <c r="FD1425" s="8"/>
      <c r="FE1425" s="8"/>
      <c r="FF1425" s="8"/>
      <c r="FG1425" s="8"/>
      <c r="FH1425" s="8"/>
      <c r="FI1425" s="8"/>
      <c r="FJ1425" s="8"/>
    </row>
    <row r="1426" spans="1:166" x14ac:dyDescent="0.25">
      <c r="A1426" t="s">
        <v>147</v>
      </c>
      <c r="C1426" s="6">
        <v>41057</v>
      </c>
      <c r="D1426" s="5"/>
      <c r="E1426" s="6"/>
      <c r="G1426">
        <v>162</v>
      </c>
      <c r="H1426" t="s">
        <v>116</v>
      </c>
      <c r="I1426" s="7">
        <v>8</v>
      </c>
      <c r="J1426">
        <v>750</v>
      </c>
      <c r="K1426" s="5">
        <f t="shared" si="22"/>
        <v>166.66666666666666</v>
      </c>
      <c r="L1426" s="5"/>
      <c r="M1426" s="8"/>
      <c r="N1426" s="8"/>
      <c r="O1426" s="8"/>
      <c r="P1426" s="8"/>
      <c r="Q1426" s="5"/>
      <c r="R1426" s="5"/>
      <c r="S1426" s="5"/>
      <c r="T1426" s="5"/>
      <c r="U1426" s="5"/>
      <c r="V1426" s="5"/>
      <c r="W1426" s="5"/>
      <c r="X1426" s="8"/>
      <c r="Y1426" s="8"/>
      <c r="Z1426" s="8"/>
      <c r="AA1426" s="8"/>
      <c r="AB1426" s="8"/>
      <c r="AC1426" s="5"/>
      <c r="AD1426" s="8"/>
      <c r="AE1426" s="8"/>
      <c r="AF1426" s="8"/>
      <c r="AG1426" s="8"/>
      <c r="AH1426" s="8"/>
      <c r="AI1426" s="8"/>
      <c r="AJ1426" s="5"/>
      <c r="AK1426" s="8"/>
      <c r="AL1426" s="8"/>
      <c r="AM1426" s="8"/>
      <c r="AN1426" s="8"/>
      <c r="AO1426" s="8"/>
      <c r="AP1426" s="8"/>
      <c r="AQ1426" s="9"/>
      <c r="AR1426" s="8"/>
      <c r="AS1426" s="8"/>
      <c r="AT1426" s="8"/>
      <c r="AU1426" s="5"/>
      <c r="AV1426" s="5"/>
      <c r="AW1426" s="5"/>
      <c r="AX1426" s="5"/>
      <c r="AY1426" s="5"/>
      <c r="AZ1426" s="5"/>
      <c r="BA1426" s="5"/>
      <c r="BB1426" s="5"/>
      <c r="BC1426" s="5"/>
      <c r="BD1426" s="5"/>
      <c r="BE1426" s="5"/>
      <c r="BF1426" s="5"/>
      <c r="BG1426" s="5"/>
      <c r="BH1426" s="5"/>
      <c r="BI1426" s="8"/>
      <c r="BJ1426" s="5"/>
      <c r="BK1426" s="5"/>
      <c r="BL1426" s="5"/>
      <c r="BM1426" s="8"/>
      <c r="BN1426" s="8"/>
      <c r="BO1426" s="7"/>
      <c r="BP1426" s="5"/>
      <c r="BQ1426" s="5"/>
      <c r="BR1426" s="5"/>
      <c r="BS1426" s="5"/>
      <c r="BT1426" s="7"/>
      <c r="BU1426" s="7"/>
      <c r="BV1426" s="7"/>
      <c r="BW1426" s="7"/>
      <c r="BX1426" s="7"/>
      <c r="BY1426" s="7"/>
      <c r="BZ1426" s="7"/>
      <c r="CA1426" s="5"/>
      <c r="CB1426" s="5"/>
      <c r="CC1426" s="5"/>
      <c r="CD1426" s="5"/>
      <c r="CE1426" s="5"/>
      <c r="CF1426" s="5"/>
      <c r="CG1426" s="5"/>
      <c r="CH1426" s="5"/>
      <c r="CI1426" s="5"/>
      <c r="CJ1426" s="5">
        <v>100</v>
      </c>
      <c r="CK1426" s="8">
        <v>5.75</v>
      </c>
      <c r="CL1426" s="5"/>
      <c r="CM1426" s="5"/>
      <c r="CN1426" s="8"/>
      <c r="CO1426" s="5"/>
      <c r="CP1426" s="5"/>
      <c r="CQ1426" s="5"/>
      <c r="CR1426" s="8"/>
      <c r="CS1426" s="8"/>
      <c r="CT1426" s="8"/>
      <c r="CU1426" s="8"/>
      <c r="CV1426" s="8"/>
      <c r="CW1426" s="8"/>
      <c r="CX1426" s="8"/>
      <c r="CY1426" s="8"/>
      <c r="CZ1426" s="8"/>
      <c r="DA1426" s="8"/>
      <c r="DB1426" s="8"/>
      <c r="DC1426" s="8"/>
      <c r="DD1426" s="8"/>
      <c r="DE1426" s="8"/>
      <c r="DF1426" s="8"/>
      <c r="DG1426" s="8"/>
      <c r="DH1426" s="8"/>
      <c r="DI1426" s="8"/>
      <c r="DJ1426" s="8"/>
      <c r="DK1426" s="8"/>
      <c r="DL1426" s="8"/>
      <c r="DM1426" s="8"/>
      <c r="DN1426" s="8"/>
      <c r="DO1426" s="8"/>
      <c r="DP1426" s="8"/>
      <c r="DQ1426" s="8"/>
      <c r="DR1426" s="8"/>
      <c r="DS1426" s="8"/>
      <c r="DT1426" s="8"/>
      <c r="DU1426" s="8"/>
      <c r="DV1426" s="8"/>
      <c r="DW1426" s="8"/>
      <c r="DX1426" s="8"/>
      <c r="DY1426" s="8"/>
      <c r="DZ1426" s="8"/>
      <c r="EA1426" s="8"/>
      <c r="EB1426" s="8"/>
      <c r="EC1426" s="8"/>
      <c r="ED1426" s="8"/>
      <c r="EE1426" s="8"/>
      <c r="EF1426" s="8"/>
      <c r="EG1426" s="8"/>
      <c r="EH1426" s="8"/>
      <c r="EI1426" s="8"/>
      <c r="EJ1426" s="8"/>
      <c r="EK1426" s="8"/>
      <c r="EL1426" s="8"/>
      <c r="EM1426" s="8"/>
      <c r="EN1426" s="8"/>
      <c r="EO1426" s="8"/>
      <c r="EP1426" s="8"/>
      <c r="EQ1426" s="8"/>
      <c r="ER1426" s="8"/>
      <c r="ES1426" s="8"/>
      <c r="ET1426" s="8"/>
      <c r="EU1426" s="8"/>
      <c r="EV1426" s="8"/>
      <c r="EW1426" s="8"/>
      <c r="EX1426" s="8"/>
      <c r="EY1426" s="8"/>
      <c r="EZ1426" s="8"/>
      <c r="FA1426" s="8"/>
      <c r="FB1426" s="8"/>
      <c r="FC1426" s="8"/>
      <c r="FD1426" s="8"/>
      <c r="FE1426" s="8"/>
      <c r="FF1426" s="8"/>
      <c r="FG1426" s="8"/>
      <c r="FH1426" s="8"/>
      <c r="FI1426" s="8"/>
      <c r="FJ1426" s="8"/>
    </row>
    <row r="1427" spans="1:166" x14ac:dyDescent="0.25">
      <c r="A1427" t="s">
        <v>147</v>
      </c>
      <c r="C1427" s="6">
        <v>41065</v>
      </c>
      <c r="D1427" s="5">
        <v>10</v>
      </c>
      <c r="E1427" s="6" t="s">
        <v>108</v>
      </c>
      <c r="F1427" t="s">
        <v>16</v>
      </c>
      <c r="G1427">
        <v>170</v>
      </c>
      <c r="H1427" t="s">
        <v>116</v>
      </c>
      <c r="I1427" s="7">
        <v>8</v>
      </c>
      <c r="J1427">
        <v>750</v>
      </c>
      <c r="K1427" s="5">
        <f t="shared" si="22"/>
        <v>166.66666666666666</v>
      </c>
      <c r="L1427" s="5"/>
      <c r="M1427" s="8"/>
      <c r="N1427" s="8"/>
      <c r="O1427" s="8"/>
      <c r="P1427" s="8"/>
      <c r="Q1427" s="5"/>
      <c r="R1427" s="5"/>
      <c r="S1427" s="5"/>
      <c r="T1427" s="5"/>
      <c r="U1427" s="5"/>
      <c r="V1427" s="5"/>
      <c r="W1427" s="5"/>
      <c r="X1427" s="8"/>
      <c r="Y1427" s="8"/>
      <c r="Z1427" s="8"/>
      <c r="AA1427" s="8"/>
      <c r="AB1427" s="8"/>
      <c r="AC1427" s="5"/>
      <c r="AD1427" s="8"/>
      <c r="AE1427" s="8"/>
      <c r="AF1427" s="8"/>
      <c r="AG1427" s="8"/>
      <c r="AH1427" s="8"/>
      <c r="AI1427" s="8"/>
      <c r="AJ1427" s="5"/>
      <c r="AK1427" s="8"/>
      <c r="AL1427" s="8"/>
      <c r="AM1427" s="8"/>
      <c r="AN1427" s="8"/>
      <c r="AO1427" s="8"/>
      <c r="AP1427" s="8"/>
      <c r="AQ1427" s="9"/>
      <c r="AR1427" s="8"/>
      <c r="AS1427" s="8"/>
      <c r="AT1427" s="8"/>
      <c r="AU1427" s="5"/>
      <c r="AV1427" s="5"/>
      <c r="AW1427" s="5"/>
      <c r="AX1427" s="5"/>
      <c r="AY1427" s="5"/>
      <c r="AZ1427" s="5"/>
      <c r="BA1427" s="5"/>
      <c r="BB1427" s="5"/>
      <c r="BC1427" s="5"/>
      <c r="BD1427" s="5"/>
      <c r="BE1427" s="5"/>
      <c r="BF1427" s="5"/>
      <c r="BG1427" s="5">
        <v>303.45124947235479</v>
      </c>
      <c r="BH1427" s="5"/>
      <c r="BI1427" s="8"/>
      <c r="BJ1427" s="5"/>
      <c r="BK1427" s="5"/>
      <c r="BL1427" s="5"/>
      <c r="BM1427" s="8"/>
      <c r="BN1427" s="8"/>
      <c r="BO1427" s="7">
        <v>40.128320761009746</v>
      </c>
      <c r="BP1427" s="5">
        <v>121.76989074155843</v>
      </c>
      <c r="BQ1427" s="5"/>
      <c r="BR1427" s="5"/>
      <c r="BS1427" s="5"/>
      <c r="BT1427" s="7">
        <v>5.3643123674695348</v>
      </c>
      <c r="BU1427" s="7"/>
      <c r="BV1427" s="7"/>
      <c r="BW1427" s="7"/>
      <c r="BX1427" s="7"/>
      <c r="BY1427" s="7"/>
      <c r="BZ1427" s="7"/>
      <c r="CA1427" s="5"/>
      <c r="CB1427" s="5"/>
      <c r="CC1427" s="5"/>
      <c r="CD1427" s="5"/>
      <c r="CE1427" s="5"/>
      <c r="CF1427" s="5"/>
      <c r="CG1427" s="5"/>
      <c r="CH1427" s="5"/>
      <c r="CI1427" s="5"/>
      <c r="CJ1427" s="5"/>
      <c r="CK1427" s="8"/>
      <c r="CL1427" s="5"/>
      <c r="CM1427" s="5"/>
      <c r="CN1427" s="8"/>
      <c r="CO1427" s="5"/>
      <c r="CP1427" s="5"/>
      <c r="CQ1427" s="5"/>
      <c r="CR1427" s="8"/>
      <c r="CS1427" s="8"/>
      <c r="CT1427" s="8"/>
      <c r="CU1427" s="8"/>
      <c r="CV1427" s="8"/>
      <c r="CW1427" s="8"/>
      <c r="CX1427" s="8"/>
      <c r="CY1427" s="8"/>
      <c r="CZ1427" s="8"/>
      <c r="DA1427" s="8"/>
      <c r="DB1427" s="8"/>
      <c r="DC1427" s="8"/>
      <c r="DD1427" s="8"/>
      <c r="DE1427" s="8"/>
      <c r="DF1427" s="8"/>
      <c r="DG1427" s="8"/>
      <c r="DH1427" s="8"/>
      <c r="DI1427" s="8"/>
      <c r="DJ1427" s="8"/>
      <c r="DK1427" s="8"/>
      <c r="DL1427" s="8"/>
      <c r="DM1427" s="8"/>
      <c r="DN1427" s="8"/>
      <c r="DO1427" s="8"/>
      <c r="DP1427" s="8"/>
      <c r="DQ1427" s="8"/>
      <c r="DR1427" s="8"/>
      <c r="DS1427" s="8"/>
      <c r="DT1427" s="8"/>
      <c r="DU1427" s="8"/>
      <c r="DV1427" s="8"/>
      <c r="DW1427" s="8"/>
      <c r="DX1427" s="8"/>
      <c r="DY1427" s="8"/>
      <c r="DZ1427" s="8"/>
      <c r="EA1427" s="8"/>
      <c r="EB1427" s="8"/>
      <c r="EC1427" s="8"/>
      <c r="ED1427" s="8"/>
      <c r="EE1427" s="8"/>
      <c r="EF1427" s="8"/>
      <c r="EG1427" s="8"/>
      <c r="EH1427" s="8"/>
      <c r="EI1427" s="8"/>
      <c r="EJ1427" s="8"/>
      <c r="EK1427" s="8"/>
      <c r="EL1427" s="8"/>
      <c r="EM1427" s="8"/>
      <c r="EN1427" s="8"/>
      <c r="EO1427" s="8"/>
      <c r="EP1427" s="8"/>
      <c r="EQ1427" s="8"/>
      <c r="ER1427" s="8"/>
      <c r="ES1427" s="8"/>
      <c r="ET1427" s="8"/>
      <c r="EU1427" s="8"/>
      <c r="EV1427" s="8"/>
      <c r="EW1427" s="8"/>
      <c r="EX1427" s="8"/>
      <c r="EY1427" s="8"/>
      <c r="EZ1427" s="8"/>
      <c r="FA1427" s="8"/>
      <c r="FB1427" s="8"/>
      <c r="FC1427" s="8"/>
      <c r="FD1427" s="8"/>
      <c r="FE1427" s="8"/>
      <c r="FF1427" s="8"/>
      <c r="FG1427" s="8"/>
      <c r="FH1427" s="8"/>
      <c r="FI1427" s="8"/>
      <c r="FJ1427" s="8"/>
    </row>
    <row r="1428" spans="1:166" x14ac:dyDescent="0.25">
      <c r="A1428" t="s">
        <v>154</v>
      </c>
      <c r="C1428" s="6">
        <v>40895</v>
      </c>
      <c r="D1428" s="5">
        <v>1</v>
      </c>
      <c r="E1428" s="6" t="s">
        <v>209</v>
      </c>
      <c r="F1428" t="s">
        <v>10</v>
      </c>
      <c r="G1428">
        <v>0</v>
      </c>
      <c r="H1428" t="s">
        <v>117</v>
      </c>
      <c r="I1428" s="7">
        <v>8</v>
      </c>
      <c r="J1428">
        <v>750</v>
      </c>
      <c r="K1428" s="5">
        <f t="shared" si="22"/>
        <v>166.66666666666666</v>
      </c>
      <c r="L1428" s="5"/>
      <c r="M1428" s="8"/>
      <c r="N1428" s="8"/>
      <c r="O1428" s="8"/>
      <c r="P1428" s="8"/>
      <c r="Q1428" s="5"/>
      <c r="R1428" s="5"/>
      <c r="S1428" s="5"/>
      <c r="T1428" s="5"/>
      <c r="U1428" s="5"/>
      <c r="V1428" s="5"/>
      <c r="W1428" s="5"/>
      <c r="X1428" s="8"/>
      <c r="Y1428" s="8"/>
      <c r="Z1428" s="8"/>
      <c r="AA1428" s="8"/>
      <c r="AB1428" s="8"/>
      <c r="AC1428" s="5"/>
      <c r="AD1428" s="8"/>
      <c r="AE1428" s="8"/>
      <c r="AF1428" s="8"/>
      <c r="AG1428" s="8"/>
      <c r="AH1428" s="8"/>
      <c r="AI1428" s="8"/>
      <c r="AJ1428" s="5"/>
      <c r="AK1428" s="8"/>
      <c r="AL1428" s="8"/>
      <c r="AM1428" s="8"/>
      <c r="AN1428" s="8"/>
      <c r="AO1428" s="8"/>
      <c r="AP1428" s="8"/>
      <c r="AQ1428" s="9"/>
      <c r="AR1428" s="8"/>
      <c r="AS1428" s="8"/>
      <c r="AT1428" s="8"/>
      <c r="AU1428" s="5">
        <v>0</v>
      </c>
      <c r="AV1428" s="5"/>
      <c r="AW1428" s="5"/>
      <c r="AX1428" s="5"/>
      <c r="AY1428" s="5">
        <v>0</v>
      </c>
      <c r="AZ1428" s="5"/>
      <c r="BA1428" s="5"/>
      <c r="BB1428" s="5"/>
      <c r="BC1428" s="5"/>
      <c r="BD1428" s="5"/>
      <c r="BE1428" s="5"/>
      <c r="BF1428" s="5">
        <v>0</v>
      </c>
      <c r="BG1428" s="5">
        <v>0</v>
      </c>
      <c r="BH1428" s="5"/>
      <c r="BI1428" s="8"/>
      <c r="BJ1428" s="5"/>
      <c r="BK1428" s="5"/>
      <c r="BL1428" s="5"/>
      <c r="BM1428" s="8"/>
      <c r="BN1428" s="8"/>
      <c r="BO1428" s="7"/>
      <c r="BP1428" s="5"/>
      <c r="BQ1428" s="5"/>
      <c r="BR1428" s="5"/>
      <c r="BS1428" s="5"/>
      <c r="BT1428" s="7"/>
      <c r="BU1428" s="7"/>
      <c r="BV1428" s="7"/>
      <c r="BW1428" s="7"/>
      <c r="BX1428" s="7"/>
      <c r="BY1428" s="7"/>
      <c r="BZ1428" s="7"/>
      <c r="CA1428" s="5">
        <v>0</v>
      </c>
      <c r="CB1428" s="5">
        <v>0</v>
      </c>
      <c r="CC1428" s="5">
        <v>0</v>
      </c>
      <c r="CD1428" s="5">
        <v>0</v>
      </c>
      <c r="CE1428" s="5"/>
      <c r="CF1428" s="5"/>
      <c r="CG1428" s="5"/>
      <c r="CH1428" s="5"/>
      <c r="CI1428" s="5">
        <v>0</v>
      </c>
      <c r="CJ1428" s="5"/>
      <c r="CK1428" s="8"/>
      <c r="CL1428" s="5"/>
      <c r="CM1428" s="5"/>
      <c r="CN1428" s="8"/>
      <c r="CO1428" s="5"/>
      <c r="CP1428" s="5"/>
      <c r="CQ1428" s="5"/>
      <c r="CR1428" s="8"/>
      <c r="CS1428" s="8"/>
      <c r="CT1428" s="8"/>
      <c r="CU1428" s="8"/>
      <c r="CV1428" s="8"/>
      <c r="CW1428" s="8"/>
      <c r="CX1428" s="8"/>
      <c r="CY1428" s="8"/>
      <c r="CZ1428" s="8"/>
      <c r="DA1428" s="8"/>
      <c r="DB1428" s="8"/>
      <c r="DC1428" s="8"/>
      <c r="DD1428" s="8"/>
      <c r="DE1428" s="8"/>
      <c r="DF1428" s="8"/>
      <c r="DG1428" s="8"/>
      <c r="DH1428" s="8"/>
      <c r="DI1428" s="8"/>
      <c r="DJ1428" s="8"/>
      <c r="DK1428" s="8"/>
      <c r="DL1428" s="8"/>
      <c r="DM1428" s="8"/>
      <c r="DN1428" s="8"/>
      <c r="DO1428" s="8"/>
      <c r="DP1428" s="8"/>
      <c r="DQ1428" s="8"/>
      <c r="DR1428" s="8"/>
      <c r="DS1428" s="8"/>
      <c r="DT1428" s="8"/>
      <c r="DU1428" s="8"/>
      <c r="DV1428" s="8"/>
      <c r="DW1428" s="8"/>
      <c r="DX1428" s="8"/>
      <c r="DY1428" s="8"/>
      <c r="DZ1428" s="8"/>
      <c r="EA1428" s="8"/>
      <c r="EB1428" s="8"/>
      <c r="EC1428" s="8"/>
      <c r="ED1428" s="8"/>
      <c r="EE1428" s="8"/>
      <c r="EF1428" s="8"/>
      <c r="EG1428" s="8"/>
      <c r="EH1428" s="8"/>
      <c r="EI1428" s="8"/>
      <c r="EJ1428" s="8"/>
      <c r="EK1428" s="8"/>
      <c r="EL1428" s="8"/>
      <c r="EM1428" s="8"/>
      <c r="EN1428" s="8"/>
      <c r="EO1428" s="8"/>
      <c r="EP1428" s="8"/>
      <c r="EQ1428" s="8"/>
      <c r="ER1428" s="8"/>
      <c r="ES1428" s="8"/>
      <c r="ET1428" s="8"/>
      <c r="EU1428" s="8"/>
      <c r="EV1428" s="8"/>
      <c r="EW1428" s="8"/>
      <c r="EX1428" s="8"/>
      <c r="EY1428" s="8"/>
      <c r="EZ1428" s="8"/>
      <c r="FA1428" s="8"/>
      <c r="FB1428" s="8"/>
      <c r="FC1428" s="8"/>
      <c r="FD1428" s="8"/>
      <c r="FE1428" s="8"/>
      <c r="FF1428" s="8"/>
      <c r="FG1428" s="8"/>
      <c r="FH1428" s="8"/>
      <c r="FI1428" s="8"/>
      <c r="FJ1428" s="8"/>
    </row>
    <row r="1429" spans="1:166" x14ac:dyDescent="0.25">
      <c r="A1429" t="s">
        <v>154</v>
      </c>
      <c r="C1429" s="6">
        <v>40924</v>
      </c>
      <c r="D1429" s="5">
        <v>4</v>
      </c>
      <c r="E1429" t="s">
        <v>210</v>
      </c>
      <c r="F1429" t="s">
        <v>12</v>
      </c>
      <c r="G1429">
        <v>29</v>
      </c>
      <c r="H1429" t="s">
        <v>117</v>
      </c>
      <c r="I1429" s="7">
        <v>8</v>
      </c>
      <c r="J1429">
        <v>750</v>
      </c>
      <c r="K1429" s="5">
        <f t="shared" si="22"/>
        <v>166.66666666666666</v>
      </c>
      <c r="L1429" s="5"/>
      <c r="M1429" s="8"/>
      <c r="N1429" s="8"/>
      <c r="O1429" s="8"/>
      <c r="P1429" s="8"/>
      <c r="Q1429" s="5"/>
      <c r="R1429" s="5">
        <v>29</v>
      </c>
      <c r="S1429" s="5"/>
      <c r="T1429" s="5"/>
      <c r="U1429" s="5"/>
      <c r="V1429" s="5"/>
      <c r="W1429" s="5"/>
      <c r="X1429" s="8"/>
      <c r="Y1429" s="8"/>
      <c r="Z1429" s="8"/>
      <c r="AA1429" s="8"/>
      <c r="AB1429" s="8"/>
      <c r="AC1429" s="5"/>
      <c r="AD1429" s="8"/>
      <c r="AE1429" s="8"/>
      <c r="AF1429" s="8"/>
      <c r="AG1429" s="8"/>
      <c r="AH1429" s="8"/>
      <c r="AI1429" s="8"/>
      <c r="AJ1429" s="5"/>
      <c r="AK1429" s="8"/>
      <c r="AL1429" s="8"/>
      <c r="AM1429" s="8"/>
      <c r="AN1429" s="8"/>
      <c r="AO1429" s="8"/>
      <c r="AP1429" s="8"/>
      <c r="AQ1429" s="9"/>
      <c r="AR1429" s="8"/>
      <c r="AS1429" s="8"/>
      <c r="AT1429" s="8"/>
      <c r="AU1429" s="5">
        <v>0</v>
      </c>
      <c r="AV1429" s="5"/>
      <c r="AW1429" s="5"/>
      <c r="AX1429" s="5"/>
      <c r="AY1429" s="5">
        <v>0</v>
      </c>
      <c r="AZ1429" s="5"/>
      <c r="BA1429" s="5"/>
      <c r="BB1429" s="5"/>
      <c r="BC1429" s="5"/>
      <c r="BD1429" s="5"/>
      <c r="BE1429" s="5"/>
      <c r="BF1429" s="5">
        <v>0</v>
      </c>
      <c r="BG1429" s="5">
        <v>0</v>
      </c>
      <c r="BH1429" s="5"/>
      <c r="BI1429" s="8"/>
      <c r="BJ1429" s="5"/>
      <c r="BK1429" s="5"/>
      <c r="BL1429" s="5"/>
      <c r="BM1429" s="8"/>
      <c r="BN1429" s="8"/>
      <c r="BO1429" s="7"/>
      <c r="BP1429" s="5"/>
      <c r="BQ1429" s="5"/>
      <c r="BR1429" s="5"/>
      <c r="BS1429" s="5"/>
      <c r="BT1429" s="7"/>
      <c r="BU1429" s="7"/>
      <c r="BV1429" s="7"/>
      <c r="BW1429" s="7"/>
      <c r="BX1429" s="7"/>
      <c r="BY1429" s="7"/>
      <c r="BZ1429" s="7"/>
      <c r="CA1429" s="5">
        <v>0</v>
      </c>
      <c r="CB1429" s="5">
        <v>0</v>
      </c>
      <c r="CC1429" s="5">
        <v>0</v>
      </c>
      <c r="CD1429" s="5">
        <v>0</v>
      </c>
      <c r="CE1429" s="5"/>
      <c r="CF1429" s="5"/>
      <c r="CG1429" s="5"/>
      <c r="CH1429" s="5"/>
      <c r="CI1429" s="5">
        <v>0</v>
      </c>
      <c r="CJ1429" s="5"/>
      <c r="CK1429" s="8"/>
      <c r="CL1429" s="5"/>
      <c r="CM1429" s="5"/>
      <c r="CN1429" s="8"/>
      <c r="CO1429" s="5"/>
      <c r="CP1429" s="5"/>
      <c r="CQ1429" s="5"/>
      <c r="CR1429" s="8"/>
      <c r="CS1429" s="8"/>
      <c r="CT1429" s="8"/>
      <c r="CU1429" s="8"/>
      <c r="CV1429" s="8"/>
      <c r="CW1429" s="8"/>
      <c r="CX1429" s="8"/>
      <c r="CY1429" s="8"/>
      <c r="CZ1429" s="8"/>
      <c r="DA1429" s="8"/>
      <c r="DB1429" s="8"/>
      <c r="DC1429" s="8"/>
      <c r="DD1429" s="8"/>
      <c r="DE1429" s="8"/>
      <c r="DF1429" s="8"/>
      <c r="DG1429" s="8"/>
      <c r="DH1429" s="8"/>
      <c r="DI1429" s="8"/>
      <c r="DJ1429" s="8"/>
      <c r="DK1429" s="8"/>
      <c r="DL1429" s="8"/>
      <c r="DM1429" s="8"/>
      <c r="DN1429" s="8"/>
      <c r="DO1429" s="8"/>
      <c r="DP1429" s="8"/>
      <c r="DQ1429" s="8"/>
      <c r="DR1429" s="8"/>
      <c r="DS1429" s="8"/>
      <c r="DT1429" s="8"/>
      <c r="DU1429" s="8"/>
      <c r="DV1429" s="8"/>
      <c r="DW1429" s="8"/>
      <c r="DX1429" s="8"/>
      <c r="DY1429" s="8"/>
      <c r="DZ1429" s="8"/>
      <c r="EA1429" s="8"/>
      <c r="EB1429" s="8"/>
      <c r="EC1429" s="8"/>
      <c r="ED1429" s="8"/>
      <c r="EE1429" s="8"/>
      <c r="EF1429" s="8"/>
      <c r="EG1429" s="8"/>
      <c r="EH1429" s="8"/>
      <c r="EI1429" s="8"/>
      <c r="EJ1429" s="8"/>
      <c r="EK1429" s="8"/>
      <c r="EL1429" s="8"/>
      <c r="EM1429" s="8"/>
      <c r="EN1429" s="8"/>
      <c r="EO1429" s="8"/>
      <c r="EP1429" s="8"/>
      <c r="EQ1429" s="8"/>
      <c r="ER1429" s="8"/>
      <c r="ES1429" s="8"/>
      <c r="ET1429" s="8"/>
      <c r="EU1429" s="8"/>
      <c r="EV1429" s="8"/>
      <c r="EW1429" s="8"/>
      <c r="EX1429" s="8"/>
      <c r="EY1429" s="8"/>
      <c r="EZ1429" s="8"/>
      <c r="FA1429" s="8"/>
      <c r="FB1429" s="8"/>
      <c r="FC1429" s="8"/>
      <c r="FD1429" s="8"/>
      <c r="FE1429" s="8"/>
      <c r="FF1429" s="8"/>
      <c r="FG1429" s="8"/>
      <c r="FH1429" s="8"/>
      <c r="FI1429" s="8"/>
      <c r="FJ1429" s="8"/>
    </row>
    <row r="1430" spans="1:166" x14ac:dyDescent="0.25">
      <c r="A1430" t="s">
        <v>154</v>
      </c>
      <c r="C1430" s="6">
        <v>40931</v>
      </c>
      <c r="D1430" s="5"/>
      <c r="E1430" s="6"/>
      <c r="G1430">
        <v>36</v>
      </c>
      <c r="H1430" t="s">
        <v>117</v>
      </c>
      <c r="I1430" s="7">
        <v>8</v>
      </c>
      <c r="J1430">
        <v>750</v>
      </c>
      <c r="K1430" s="5">
        <f t="shared" si="22"/>
        <v>166.66666666666666</v>
      </c>
      <c r="L1430" s="5"/>
      <c r="M1430" s="8"/>
      <c r="N1430" s="7">
        <v>9.5500000000000007</v>
      </c>
      <c r="O1430" s="7"/>
      <c r="P1430" s="7"/>
      <c r="Q1430" s="5"/>
      <c r="R1430" s="5"/>
      <c r="S1430" s="5"/>
      <c r="T1430" s="5"/>
      <c r="U1430" s="5"/>
      <c r="V1430" s="5"/>
      <c r="W1430" s="5"/>
      <c r="X1430" s="8"/>
      <c r="Y1430" s="8"/>
      <c r="Z1430" s="8"/>
      <c r="AA1430" s="8"/>
      <c r="AB1430" s="8"/>
      <c r="AC1430" s="5"/>
      <c r="AD1430" s="8"/>
      <c r="AE1430" s="8"/>
      <c r="AF1430" s="8"/>
      <c r="AG1430" s="8"/>
      <c r="AH1430" s="8"/>
      <c r="AI1430" s="8"/>
      <c r="AJ1430" s="5"/>
      <c r="AK1430" s="8"/>
      <c r="AL1430" s="8"/>
      <c r="AM1430" s="8"/>
      <c r="AN1430" s="8"/>
      <c r="AO1430" s="8"/>
      <c r="AP1430" s="8"/>
      <c r="AQ1430" s="9"/>
      <c r="AR1430" s="8"/>
      <c r="AS1430" s="8"/>
      <c r="AT1430" s="8"/>
      <c r="AU1430" s="5"/>
      <c r="AV1430" s="5"/>
      <c r="AW1430" s="5"/>
      <c r="AX1430" s="5"/>
      <c r="AY1430" s="5"/>
      <c r="AZ1430" s="5"/>
      <c r="BA1430" s="5"/>
      <c r="BB1430" s="5"/>
      <c r="BC1430" s="5"/>
      <c r="BD1430" s="5"/>
      <c r="BE1430" s="5"/>
      <c r="BF1430" s="5"/>
      <c r="BG1430" s="5"/>
      <c r="BH1430" s="5"/>
      <c r="BI1430" s="8"/>
      <c r="BJ1430" s="5"/>
      <c r="BK1430" s="5"/>
      <c r="BL1430" s="5"/>
      <c r="BM1430" s="8"/>
      <c r="BN1430" s="8"/>
      <c r="BO1430" s="7"/>
      <c r="BP1430" s="5"/>
      <c r="BQ1430" s="5"/>
      <c r="BR1430" s="5"/>
      <c r="BS1430" s="5"/>
      <c r="BT1430" s="7"/>
      <c r="BU1430" s="7"/>
      <c r="BV1430" s="7"/>
      <c r="BW1430" s="7"/>
      <c r="BX1430" s="7"/>
      <c r="BY1430" s="7"/>
      <c r="BZ1430" s="7"/>
      <c r="CA1430" s="5"/>
      <c r="CB1430" s="5"/>
      <c r="CC1430" s="5"/>
      <c r="CD1430" s="5"/>
      <c r="CE1430" s="5"/>
      <c r="CF1430" s="5"/>
      <c r="CG1430" s="5"/>
      <c r="CH1430" s="5"/>
      <c r="CI1430" s="5"/>
      <c r="CJ1430" s="5"/>
      <c r="CK1430" s="8"/>
      <c r="CL1430" s="5"/>
      <c r="CM1430" s="5"/>
      <c r="CN1430" s="8"/>
      <c r="CO1430" s="5"/>
      <c r="CP1430" s="5"/>
      <c r="CQ1430" s="5"/>
      <c r="CR1430" s="8"/>
      <c r="CS1430" s="8"/>
      <c r="CT1430" s="8"/>
      <c r="CU1430" s="8"/>
      <c r="CV1430" s="8"/>
      <c r="CW1430" s="8"/>
      <c r="CX1430" s="8"/>
      <c r="CY1430" s="8"/>
      <c r="CZ1430" s="8"/>
      <c r="DA1430" s="8"/>
      <c r="DB1430" s="8"/>
      <c r="DC1430" s="8"/>
      <c r="DD1430" s="8"/>
      <c r="DE1430" s="8"/>
      <c r="DF1430" s="8"/>
      <c r="DG1430" s="8"/>
      <c r="DH1430" s="8"/>
      <c r="DI1430" s="8"/>
      <c r="DJ1430" s="8"/>
      <c r="DK1430" s="8"/>
      <c r="DL1430" s="8"/>
      <c r="DM1430" s="8"/>
      <c r="DN1430" s="8"/>
      <c r="DO1430" s="8"/>
      <c r="DP1430" s="8"/>
      <c r="DQ1430" s="8"/>
      <c r="DR1430" s="8"/>
      <c r="DS1430" s="8"/>
      <c r="DT1430" s="8"/>
      <c r="DU1430" s="8"/>
      <c r="DV1430" s="8"/>
      <c r="DW1430" s="8"/>
      <c r="DX1430" s="8"/>
      <c r="DY1430" s="8"/>
      <c r="DZ1430" s="8"/>
      <c r="EA1430" s="8"/>
      <c r="EB1430" s="8"/>
      <c r="EC1430" s="8"/>
      <c r="ED1430" s="8"/>
      <c r="EE1430" s="8"/>
      <c r="EF1430" s="8"/>
      <c r="EG1430" s="8"/>
      <c r="EH1430" s="8"/>
      <c r="EI1430" s="8"/>
      <c r="EJ1430" s="8"/>
      <c r="EK1430" s="8"/>
      <c r="EL1430" s="8"/>
      <c r="EM1430" s="8"/>
      <c r="EN1430" s="8"/>
      <c r="EO1430" s="8"/>
      <c r="EP1430" s="8"/>
      <c r="EQ1430" s="8"/>
      <c r="ER1430" s="8"/>
      <c r="ES1430" s="8"/>
      <c r="ET1430" s="8"/>
      <c r="EU1430" s="8"/>
      <c r="EV1430" s="8"/>
      <c r="EW1430" s="8"/>
      <c r="EX1430" s="8"/>
      <c r="EY1430" s="8"/>
      <c r="EZ1430" s="8"/>
      <c r="FA1430" s="8"/>
      <c r="FB1430" s="8"/>
      <c r="FC1430" s="8"/>
      <c r="FD1430" s="8"/>
      <c r="FE1430" s="8"/>
      <c r="FF1430" s="8"/>
      <c r="FG1430" s="8"/>
      <c r="FH1430" s="8"/>
      <c r="FI1430" s="8"/>
      <c r="FJ1430" s="8"/>
    </row>
    <row r="1431" spans="1:166" x14ac:dyDescent="0.25">
      <c r="A1431" t="s">
        <v>154</v>
      </c>
      <c r="C1431" s="6">
        <v>40938</v>
      </c>
      <c r="D1431" s="5"/>
      <c r="E1431" s="6"/>
      <c r="G1431">
        <v>43</v>
      </c>
      <c r="H1431" t="s">
        <v>117</v>
      </c>
      <c r="I1431" s="7">
        <v>8</v>
      </c>
      <c r="J1431">
        <v>750</v>
      </c>
      <c r="K1431" s="5">
        <f t="shared" si="22"/>
        <v>166.66666666666666</v>
      </c>
      <c r="L1431" s="5"/>
      <c r="M1431" s="8"/>
      <c r="N1431" s="8"/>
      <c r="O1431" s="8"/>
      <c r="P1431" s="8"/>
      <c r="Q1431" s="5"/>
      <c r="R1431" s="5"/>
      <c r="S1431" s="5"/>
      <c r="T1431" s="5"/>
      <c r="U1431" s="5"/>
      <c r="V1431" s="5"/>
      <c r="W1431" s="5"/>
      <c r="X1431" s="8"/>
      <c r="Y1431" s="8"/>
      <c r="Z1431" s="8"/>
      <c r="AA1431" s="8"/>
      <c r="AB1431" s="8"/>
      <c r="AC1431" s="5">
        <v>124.09615580473579</v>
      </c>
      <c r="AD1431" s="8"/>
      <c r="AE1431" s="8"/>
      <c r="AF1431" s="8"/>
      <c r="AG1431" s="8"/>
      <c r="AH1431" s="8"/>
      <c r="AI1431" s="8"/>
      <c r="AJ1431" s="5">
        <v>132.09005484686756</v>
      </c>
      <c r="AK1431" s="8">
        <v>1.998037805841637</v>
      </c>
      <c r="AL1431" s="8"/>
      <c r="AM1431" s="8"/>
      <c r="AN1431" s="8"/>
      <c r="AO1431" s="8"/>
      <c r="AP1431" s="8"/>
      <c r="AQ1431" s="9">
        <f>AK1431/AJ1431</f>
        <v>1.5126330352106893E-2</v>
      </c>
      <c r="AR1431" s="8"/>
      <c r="AS1431" s="8"/>
      <c r="AT1431" s="8"/>
      <c r="AU1431" s="5">
        <v>13.043007807454861</v>
      </c>
      <c r="AV1431" s="5"/>
      <c r="AW1431" s="5"/>
      <c r="AX1431" s="5"/>
      <c r="AY1431" s="5">
        <v>0</v>
      </c>
      <c r="AZ1431" s="5"/>
      <c r="BA1431" s="5"/>
      <c r="BB1431" s="5"/>
      <c r="BC1431" s="5"/>
      <c r="BD1431" s="5"/>
      <c r="BE1431" s="5"/>
      <c r="BF1431" s="5">
        <v>0</v>
      </c>
      <c r="BG1431" s="5">
        <v>0</v>
      </c>
      <c r="BH1431" s="5">
        <v>13.043007807454861</v>
      </c>
      <c r="BI1431" s="8"/>
      <c r="BJ1431" s="5"/>
      <c r="BK1431" s="5">
        <f>AC1431+AJ1431+BH1431</f>
        <v>269.22921845905819</v>
      </c>
      <c r="BL1431" s="5"/>
      <c r="BM1431" s="8">
        <f>BH1431/BK1431</f>
        <v>4.8445736618435854E-2</v>
      </c>
      <c r="BN1431" s="8"/>
      <c r="BO1431" s="7"/>
      <c r="BP1431" s="5"/>
      <c r="BQ1431" s="5"/>
      <c r="BR1431" s="5"/>
      <c r="BS1431" s="5"/>
      <c r="BT1431" s="7"/>
      <c r="BU1431" s="7"/>
      <c r="BV1431" s="7"/>
      <c r="BW1431" s="7"/>
      <c r="BX1431" s="8">
        <f>AC1431/BK1431</f>
        <v>0.46093123367145661</v>
      </c>
      <c r="BY1431" s="8">
        <f>AJ1431/BK1431</f>
        <v>0.49062302971010763</v>
      </c>
      <c r="BZ1431" s="8">
        <f>BH1431/BK1431</f>
        <v>4.8445736618435854E-2</v>
      </c>
      <c r="CA1431" s="5">
        <v>50.681388138244735</v>
      </c>
      <c r="CB1431" s="5">
        <v>50.681388138244735</v>
      </c>
      <c r="CC1431" s="5">
        <v>0</v>
      </c>
      <c r="CD1431" s="5">
        <v>0</v>
      </c>
      <c r="CE1431" s="5"/>
      <c r="CF1431" s="5"/>
      <c r="CG1431" s="5"/>
      <c r="CH1431" s="5"/>
      <c r="CI1431" s="5">
        <v>0</v>
      </c>
      <c r="CJ1431" s="5"/>
      <c r="CK1431" s="8"/>
      <c r="CL1431" s="5"/>
      <c r="CM1431" s="5"/>
      <c r="CN1431" s="8"/>
      <c r="CO1431" s="5"/>
      <c r="CP1431" s="5"/>
      <c r="CQ1431" s="5"/>
      <c r="CR1431" s="8"/>
      <c r="CS1431" s="8"/>
      <c r="CT1431" s="8"/>
      <c r="CU1431" s="8"/>
      <c r="CV1431" s="8"/>
      <c r="CW1431" s="8"/>
      <c r="CX1431" s="8"/>
      <c r="CY1431" s="8"/>
      <c r="CZ1431" s="8"/>
      <c r="DA1431" s="8"/>
      <c r="DB1431" s="8"/>
      <c r="DC1431" s="8"/>
      <c r="DD1431" s="8"/>
      <c r="DE1431" s="8"/>
      <c r="DF1431" s="8"/>
      <c r="DG1431" s="8"/>
      <c r="DH1431" s="8"/>
      <c r="DI1431" s="8"/>
      <c r="DJ1431" s="8"/>
      <c r="DK1431" s="8"/>
      <c r="DL1431" s="8"/>
      <c r="DM1431" s="8"/>
      <c r="DN1431" s="8"/>
      <c r="DO1431" s="8"/>
      <c r="DP1431" s="8"/>
      <c r="DQ1431" s="8"/>
      <c r="DR1431" s="8"/>
      <c r="DS1431" s="8"/>
      <c r="DT1431" s="8"/>
      <c r="DU1431" s="8"/>
      <c r="DV1431" s="8"/>
      <c r="DW1431" s="8"/>
      <c r="DX1431" s="8"/>
      <c r="DY1431" s="8"/>
      <c r="DZ1431" s="8"/>
      <c r="EA1431" s="8"/>
      <c r="EB1431" s="8"/>
      <c r="EC1431" s="8"/>
      <c r="ED1431" s="8"/>
      <c r="EE1431" s="8"/>
      <c r="EF1431" s="8"/>
      <c r="EG1431" s="8"/>
      <c r="EH1431" s="8"/>
      <c r="EI1431" s="8"/>
      <c r="EJ1431" s="8"/>
      <c r="EK1431" s="8"/>
      <c r="EL1431" s="8"/>
      <c r="EM1431" s="8"/>
      <c r="EN1431" s="8"/>
      <c r="EO1431" s="8"/>
      <c r="EP1431" s="8"/>
      <c r="EQ1431" s="8"/>
      <c r="ER1431" s="8"/>
      <c r="ES1431" s="8"/>
      <c r="ET1431" s="8"/>
      <c r="EU1431" s="8"/>
      <c r="EV1431" s="8"/>
      <c r="EW1431" s="8"/>
      <c r="EX1431" s="8"/>
      <c r="EY1431" s="8"/>
      <c r="EZ1431" s="8"/>
      <c r="FA1431" s="8"/>
      <c r="FB1431" s="8"/>
      <c r="FC1431" s="8"/>
      <c r="FD1431" s="8"/>
      <c r="FE1431" s="8"/>
      <c r="FF1431" s="8"/>
      <c r="FG1431" s="8"/>
      <c r="FH1431" s="8"/>
      <c r="FI1431" s="8"/>
      <c r="FJ1431" s="8"/>
    </row>
    <row r="1432" spans="1:166" x14ac:dyDescent="0.25">
      <c r="A1432" t="s">
        <v>154</v>
      </c>
      <c r="C1432" s="6">
        <v>40939</v>
      </c>
      <c r="D1432" s="5"/>
      <c r="E1432" s="6"/>
      <c r="G1432">
        <v>44</v>
      </c>
      <c r="H1432" t="s">
        <v>117</v>
      </c>
      <c r="I1432" s="7">
        <v>8</v>
      </c>
      <c r="J1432">
        <v>750</v>
      </c>
      <c r="K1432" s="5">
        <f t="shared" si="22"/>
        <v>166.66666666666666</v>
      </c>
      <c r="L1432" s="5"/>
      <c r="M1432" s="8"/>
      <c r="N1432" s="7">
        <v>12.8</v>
      </c>
      <c r="O1432" s="7"/>
      <c r="P1432" s="7"/>
      <c r="Q1432" s="5"/>
      <c r="R1432" s="5"/>
      <c r="S1432" s="5"/>
      <c r="T1432" s="5"/>
      <c r="U1432" s="5"/>
      <c r="V1432" s="5"/>
      <c r="W1432" s="5"/>
      <c r="X1432" s="8"/>
      <c r="Y1432" s="8"/>
      <c r="Z1432" s="8"/>
      <c r="AA1432" s="8"/>
      <c r="AB1432" s="8"/>
      <c r="AC1432" s="5"/>
      <c r="AD1432" s="8"/>
      <c r="AE1432" s="8"/>
      <c r="AF1432" s="8"/>
      <c r="AG1432" s="8"/>
      <c r="AH1432" s="8"/>
      <c r="AI1432" s="8"/>
      <c r="AJ1432" s="5"/>
      <c r="AK1432" s="8"/>
      <c r="AL1432" s="8"/>
      <c r="AM1432" s="8"/>
      <c r="AN1432" s="8"/>
      <c r="AO1432" s="8"/>
      <c r="AP1432" s="8"/>
      <c r="AQ1432" s="9"/>
      <c r="AR1432" s="8"/>
      <c r="AS1432" s="8"/>
      <c r="AT1432" s="8"/>
      <c r="AU1432" s="5"/>
      <c r="AV1432" s="5"/>
      <c r="AW1432" s="5"/>
      <c r="AX1432" s="5"/>
      <c r="AY1432" s="5"/>
      <c r="AZ1432" s="5"/>
      <c r="BA1432" s="5"/>
      <c r="BB1432" s="5"/>
      <c r="BC1432" s="5"/>
      <c r="BD1432" s="5"/>
      <c r="BE1432" s="5"/>
      <c r="BF1432" s="5"/>
      <c r="BG1432" s="5"/>
      <c r="BH1432" s="5"/>
      <c r="BI1432" s="8"/>
      <c r="BJ1432" s="5"/>
      <c r="BK1432" s="5"/>
      <c r="BL1432" s="5"/>
      <c r="BM1432" s="8"/>
      <c r="BN1432" s="8"/>
      <c r="BO1432" s="7"/>
      <c r="BP1432" s="5"/>
      <c r="BQ1432" s="5"/>
      <c r="BR1432" s="5"/>
      <c r="BS1432" s="5"/>
      <c r="BT1432" s="7"/>
      <c r="BU1432" s="7"/>
      <c r="BV1432" s="7"/>
      <c r="BW1432" s="7"/>
      <c r="BX1432" s="7"/>
      <c r="BY1432" s="7"/>
      <c r="BZ1432" s="7"/>
      <c r="CA1432" s="5"/>
      <c r="CB1432" s="5"/>
      <c r="CC1432" s="5"/>
      <c r="CD1432" s="5"/>
      <c r="CE1432" s="5"/>
      <c r="CF1432" s="5"/>
      <c r="CG1432" s="5"/>
      <c r="CH1432" s="5"/>
      <c r="CI1432" s="5"/>
      <c r="CJ1432" s="5"/>
      <c r="CK1432" s="8"/>
      <c r="CL1432" s="5"/>
      <c r="CM1432" s="5"/>
      <c r="CN1432" s="8"/>
      <c r="CO1432" s="5"/>
      <c r="CP1432" s="5"/>
      <c r="CQ1432" s="5"/>
      <c r="CR1432" s="8"/>
      <c r="CS1432" s="8"/>
      <c r="CT1432" s="8"/>
      <c r="CU1432" s="8"/>
      <c r="CV1432" s="8"/>
      <c r="CW1432" s="8"/>
      <c r="CX1432" s="8"/>
      <c r="CY1432" s="8"/>
      <c r="CZ1432" s="8"/>
      <c r="DA1432" s="8"/>
      <c r="DB1432" s="8"/>
      <c r="DC1432" s="8"/>
      <c r="DD1432" s="8"/>
      <c r="DE1432" s="8"/>
      <c r="DF1432" s="8"/>
      <c r="DG1432" s="8"/>
      <c r="DH1432" s="8"/>
      <c r="DI1432" s="8"/>
      <c r="DJ1432" s="8"/>
      <c r="DK1432" s="8"/>
      <c r="DL1432" s="8"/>
      <c r="DM1432" s="8"/>
      <c r="DN1432" s="8"/>
      <c r="DO1432" s="8"/>
      <c r="DP1432" s="8"/>
      <c r="DQ1432" s="8"/>
      <c r="DR1432" s="8"/>
      <c r="DS1432" s="8"/>
      <c r="DT1432" s="8"/>
      <c r="DU1432" s="8"/>
      <c r="DV1432" s="8"/>
      <c r="DW1432" s="8"/>
      <c r="DX1432" s="8"/>
      <c r="DY1432" s="8"/>
      <c r="DZ1432" s="8"/>
      <c r="EA1432" s="8"/>
      <c r="EB1432" s="8"/>
      <c r="EC1432" s="8"/>
      <c r="ED1432" s="8"/>
      <c r="EE1432" s="8"/>
      <c r="EF1432" s="8"/>
      <c r="EG1432" s="8"/>
      <c r="EH1432" s="8"/>
      <c r="EI1432" s="8"/>
      <c r="EJ1432" s="8"/>
      <c r="EK1432" s="8"/>
      <c r="EL1432" s="8"/>
      <c r="EM1432" s="8"/>
      <c r="EN1432" s="8"/>
      <c r="EO1432" s="8"/>
      <c r="EP1432" s="8"/>
      <c r="EQ1432" s="8"/>
      <c r="ER1432" s="8"/>
      <c r="ES1432" s="8"/>
      <c r="ET1432" s="8"/>
      <c r="EU1432" s="8"/>
      <c r="EV1432" s="8"/>
      <c r="EW1432" s="8"/>
      <c r="EX1432" s="8"/>
      <c r="EY1432" s="8"/>
      <c r="EZ1432" s="8"/>
      <c r="FA1432" s="8"/>
      <c r="FB1432" s="8"/>
      <c r="FC1432" s="8"/>
      <c r="FD1432" s="8"/>
      <c r="FE1432" s="8"/>
      <c r="FF1432" s="8"/>
      <c r="FG1432" s="8"/>
      <c r="FH1432" s="8"/>
      <c r="FI1432" s="8"/>
      <c r="FJ1432" s="8"/>
    </row>
    <row r="1433" spans="1:166" x14ac:dyDescent="0.25">
      <c r="A1433" t="s">
        <v>154</v>
      </c>
      <c r="C1433" s="6">
        <v>40945</v>
      </c>
      <c r="D1433" s="5">
        <v>5</v>
      </c>
      <c r="E1433" t="s">
        <v>206</v>
      </c>
      <c r="F1433" t="s">
        <v>13</v>
      </c>
      <c r="G1433">
        <v>50</v>
      </c>
      <c r="H1433" t="s">
        <v>117</v>
      </c>
      <c r="I1433" s="7">
        <v>8</v>
      </c>
      <c r="J1433">
        <v>750</v>
      </c>
      <c r="K1433" s="5">
        <f t="shared" si="22"/>
        <v>166.66666666666666</v>
      </c>
      <c r="L1433" s="5"/>
      <c r="M1433" s="8"/>
      <c r="N1433" s="8"/>
      <c r="O1433" s="8"/>
      <c r="P1433" s="8"/>
      <c r="Q1433" s="5"/>
      <c r="R1433" s="5"/>
      <c r="S1433" s="5">
        <v>50</v>
      </c>
      <c r="T1433" s="5"/>
      <c r="U1433" s="5"/>
      <c r="V1433" s="5"/>
      <c r="W1433" s="5"/>
      <c r="X1433" s="8"/>
      <c r="Y1433" s="8"/>
      <c r="Z1433" s="8"/>
      <c r="AA1433" s="8"/>
      <c r="AB1433" s="8"/>
      <c r="AC1433" s="5">
        <v>205.32700240120971</v>
      </c>
      <c r="AD1433" s="8"/>
      <c r="AE1433" s="8"/>
      <c r="AF1433" s="8"/>
      <c r="AG1433" s="8"/>
      <c r="AH1433" s="8"/>
      <c r="AI1433" s="8"/>
      <c r="AJ1433" s="5">
        <v>223.32253340804522</v>
      </c>
      <c r="AK1433" s="8">
        <v>1.9201441675822148</v>
      </c>
      <c r="AL1433" s="8"/>
      <c r="AM1433" s="8"/>
      <c r="AN1433" s="8"/>
      <c r="AO1433" s="8"/>
      <c r="AP1433" s="8"/>
      <c r="AQ1433" s="9">
        <f>AK1433/AJ1433</f>
        <v>8.5980762365516026E-3</v>
      </c>
      <c r="AR1433" s="8"/>
      <c r="AS1433" s="8"/>
      <c r="AT1433" s="8"/>
      <c r="AU1433" s="5">
        <v>50.41480990909551</v>
      </c>
      <c r="AV1433" s="5"/>
      <c r="AW1433" s="5"/>
      <c r="AX1433" s="5"/>
      <c r="AY1433" s="5">
        <v>0</v>
      </c>
      <c r="AZ1433" s="5"/>
      <c r="BA1433" s="5"/>
      <c r="BB1433" s="5"/>
      <c r="BC1433" s="5"/>
      <c r="BD1433" s="5"/>
      <c r="BE1433" s="5"/>
      <c r="BF1433" s="5">
        <v>0</v>
      </c>
      <c r="BG1433" s="5">
        <v>0</v>
      </c>
      <c r="BH1433" s="5">
        <v>50.41480990909551</v>
      </c>
      <c r="BI1433" s="8"/>
      <c r="BJ1433" s="5"/>
      <c r="BK1433" s="5">
        <f>AC1433+AJ1433+BH1433</f>
        <v>479.06434571835041</v>
      </c>
      <c r="BL1433" s="5"/>
      <c r="BM1433" s="8">
        <f>BH1433/BK1433</f>
        <v>0.10523598835872286</v>
      </c>
      <c r="BN1433" s="8"/>
      <c r="BO1433" s="7"/>
      <c r="BP1433" s="5"/>
      <c r="BQ1433" s="5"/>
      <c r="BR1433" s="5"/>
      <c r="BS1433" s="5"/>
      <c r="BT1433" s="7"/>
      <c r="BU1433" s="7"/>
      <c r="BV1433" s="7"/>
      <c r="BW1433" s="7"/>
      <c r="BX1433" s="8">
        <f>AC1433/BK1433</f>
        <v>0.42860004973512417</v>
      </c>
      <c r="BY1433" s="8">
        <f>AJ1433/BK1433</f>
        <v>0.466163961906153</v>
      </c>
      <c r="BZ1433" s="8">
        <f>BH1433/BK1433</f>
        <v>0.10523598835872286</v>
      </c>
      <c r="CA1433" s="5">
        <v>57.420078952595169</v>
      </c>
      <c r="CB1433" s="5">
        <v>56.781770394941496</v>
      </c>
      <c r="CC1433" s="5">
        <v>0.63830855765367611</v>
      </c>
      <c r="CD1433" s="5">
        <v>0</v>
      </c>
      <c r="CE1433" s="5"/>
      <c r="CF1433" s="5"/>
      <c r="CG1433" s="5"/>
      <c r="CH1433" s="5"/>
      <c r="CI1433" s="5">
        <v>0</v>
      </c>
      <c r="CJ1433" s="5"/>
      <c r="CK1433" s="8"/>
      <c r="CL1433" s="5"/>
      <c r="CM1433" s="5"/>
      <c r="CN1433" s="8"/>
      <c r="CO1433" s="5"/>
      <c r="CP1433" s="5"/>
      <c r="CQ1433" s="5"/>
      <c r="CR1433" s="8"/>
      <c r="CS1433" s="8"/>
      <c r="CT1433" s="8"/>
      <c r="CU1433" s="8"/>
      <c r="CV1433" s="8"/>
      <c r="CW1433" s="8"/>
      <c r="CX1433" s="8"/>
      <c r="CY1433" s="8"/>
      <c r="CZ1433" s="8"/>
      <c r="DA1433" s="8"/>
      <c r="DB1433" s="8"/>
      <c r="DC1433" s="8"/>
      <c r="DD1433" s="8"/>
      <c r="DE1433" s="8"/>
      <c r="DF1433" s="8"/>
      <c r="DG1433" s="8"/>
      <c r="DH1433" s="8"/>
      <c r="DI1433" s="8"/>
      <c r="DJ1433" s="8"/>
      <c r="DK1433" s="8"/>
      <c r="DL1433" s="8"/>
      <c r="DM1433" s="8"/>
      <c r="DN1433" s="8"/>
      <c r="DO1433" s="8"/>
      <c r="DP1433" s="8"/>
      <c r="DQ1433" s="8"/>
      <c r="DR1433" s="8"/>
      <c r="DS1433" s="8"/>
      <c r="DT1433" s="8"/>
      <c r="DU1433" s="8"/>
      <c r="DV1433" s="8"/>
      <c r="DW1433" s="8"/>
      <c r="DX1433" s="8"/>
      <c r="DY1433" s="8"/>
      <c r="DZ1433" s="8"/>
      <c r="EA1433" s="8"/>
      <c r="EB1433" s="8"/>
      <c r="EC1433" s="8"/>
      <c r="ED1433" s="8"/>
      <c r="EE1433" s="8"/>
      <c r="EF1433" s="8"/>
      <c r="EG1433" s="8"/>
      <c r="EH1433" s="8"/>
      <c r="EI1433" s="8"/>
      <c r="EJ1433" s="8"/>
      <c r="EK1433" s="8"/>
      <c r="EL1433" s="8"/>
      <c r="EM1433" s="8"/>
      <c r="EN1433" s="8"/>
      <c r="EO1433" s="8"/>
      <c r="EP1433" s="8"/>
      <c r="EQ1433" s="8"/>
      <c r="ER1433" s="8"/>
      <c r="ES1433" s="8"/>
      <c r="ET1433" s="8"/>
      <c r="EU1433" s="8"/>
      <c r="EV1433" s="8"/>
      <c r="EW1433" s="8"/>
      <c r="EX1433" s="8"/>
      <c r="EY1433" s="8"/>
      <c r="EZ1433" s="8"/>
      <c r="FA1433" s="8"/>
      <c r="FB1433" s="8"/>
      <c r="FC1433" s="8"/>
      <c r="FD1433" s="8"/>
      <c r="FE1433" s="8"/>
      <c r="FF1433" s="8"/>
      <c r="FG1433" s="8"/>
      <c r="FH1433" s="8"/>
      <c r="FI1433" s="8"/>
      <c r="FJ1433" s="8"/>
    </row>
    <row r="1434" spans="1:166" x14ac:dyDescent="0.25">
      <c r="A1434" t="s">
        <v>154</v>
      </c>
      <c r="C1434" s="6">
        <v>40948</v>
      </c>
      <c r="D1434" s="5"/>
      <c r="E1434" s="6"/>
      <c r="G1434">
        <v>53</v>
      </c>
      <c r="H1434" t="s">
        <v>117</v>
      </c>
      <c r="I1434" s="7">
        <v>8</v>
      </c>
      <c r="J1434">
        <v>750</v>
      </c>
      <c r="K1434" s="5">
        <f t="shared" si="22"/>
        <v>166.66666666666666</v>
      </c>
      <c r="L1434" s="5"/>
      <c r="M1434" s="8"/>
      <c r="N1434" s="7">
        <v>15.6</v>
      </c>
      <c r="O1434" s="7"/>
      <c r="P1434" s="7"/>
      <c r="Q1434" s="5"/>
      <c r="R1434" s="5"/>
      <c r="S1434" s="5"/>
      <c r="T1434" s="5"/>
      <c r="U1434" s="5"/>
      <c r="V1434" s="5"/>
      <c r="W1434" s="5"/>
      <c r="X1434" s="8"/>
      <c r="Y1434" s="8"/>
      <c r="Z1434" s="8"/>
      <c r="AA1434" s="8"/>
      <c r="AB1434" s="8"/>
      <c r="AC1434" s="5"/>
      <c r="AD1434" s="8"/>
      <c r="AE1434" s="8"/>
      <c r="AF1434" s="8"/>
      <c r="AG1434" s="8"/>
      <c r="AH1434" s="8"/>
      <c r="AI1434" s="8"/>
      <c r="AJ1434" s="5"/>
      <c r="AK1434" s="8"/>
      <c r="AL1434" s="8"/>
      <c r="AM1434" s="8"/>
      <c r="AN1434" s="8"/>
      <c r="AO1434" s="8"/>
      <c r="AP1434" s="8"/>
      <c r="AQ1434" s="9"/>
      <c r="AR1434" s="8"/>
      <c r="AS1434" s="8"/>
      <c r="AT1434" s="8"/>
      <c r="AU1434" s="5"/>
      <c r="AV1434" s="5"/>
      <c r="AW1434" s="5"/>
      <c r="AX1434" s="5"/>
      <c r="AY1434" s="5"/>
      <c r="AZ1434" s="5"/>
      <c r="BA1434" s="5"/>
      <c r="BB1434" s="5"/>
      <c r="BC1434" s="5"/>
      <c r="BD1434" s="5"/>
      <c r="BE1434" s="5"/>
      <c r="BF1434" s="5"/>
      <c r="BG1434" s="5"/>
      <c r="BH1434" s="5"/>
      <c r="BI1434" s="8"/>
      <c r="BJ1434" s="5"/>
      <c r="BK1434" s="5"/>
      <c r="BL1434" s="5"/>
      <c r="BM1434" s="8"/>
      <c r="BN1434" s="8"/>
      <c r="BO1434" s="7"/>
      <c r="BP1434" s="5"/>
      <c r="BQ1434" s="5"/>
      <c r="BR1434" s="5"/>
      <c r="BS1434" s="5"/>
      <c r="BT1434" s="7"/>
      <c r="BU1434" s="7"/>
      <c r="BV1434" s="7"/>
      <c r="BW1434" s="7"/>
      <c r="BX1434" s="7"/>
      <c r="BY1434" s="7"/>
      <c r="BZ1434" s="7"/>
      <c r="CA1434" s="5"/>
      <c r="CB1434" s="5"/>
      <c r="CC1434" s="5"/>
      <c r="CD1434" s="5"/>
      <c r="CE1434" s="5"/>
      <c r="CF1434" s="5"/>
      <c r="CG1434" s="5"/>
      <c r="CH1434" s="5"/>
      <c r="CI1434" s="5"/>
      <c r="CJ1434" s="5"/>
      <c r="CK1434" s="8"/>
      <c r="CL1434" s="5"/>
      <c r="CM1434" s="5"/>
      <c r="CN1434" s="8"/>
      <c r="CO1434" s="5"/>
      <c r="CP1434" s="5"/>
      <c r="CQ1434" s="5"/>
      <c r="CR1434" s="8"/>
      <c r="CS1434" s="8"/>
      <c r="CT1434" s="8"/>
      <c r="CU1434" s="8"/>
      <c r="CV1434" s="8"/>
      <c r="CW1434" s="8"/>
      <c r="CX1434" s="8"/>
      <c r="CY1434" s="8"/>
      <c r="CZ1434" s="8"/>
      <c r="DA1434" s="8"/>
      <c r="DB1434" s="8"/>
      <c r="DC1434" s="8"/>
      <c r="DD1434" s="8"/>
      <c r="DE1434" s="8"/>
      <c r="DF1434" s="8"/>
      <c r="DG1434" s="8"/>
      <c r="DH1434" s="8"/>
      <c r="DI1434" s="8"/>
      <c r="DJ1434" s="8"/>
      <c r="DK1434" s="8"/>
      <c r="DL1434" s="8"/>
      <c r="DM1434" s="8"/>
      <c r="DN1434" s="8"/>
      <c r="DO1434" s="8"/>
      <c r="DP1434" s="8"/>
      <c r="DQ1434" s="8"/>
      <c r="DR1434" s="8"/>
      <c r="DS1434" s="8"/>
      <c r="DT1434" s="8"/>
      <c r="DU1434" s="8"/>
      <c r="DV1434" s="8"/>
      <c r="DW1434" s="8"/>
      <c r="DX1434" s="8"/>
      <c r="DY1434" s="8"/>
      <c r="DZ1434" s="8"/>
      <c r="EA1434" s="8"/>
      <c r="EB1434" s="8"/>
      <c r="EC1434" s="8"/>
      <c r="ED1434" s="8"/>
      <c r="EE1434" s="8"/>
      <c r="EF1434" s="8"/>
      <c r="EG1434" s="8"/>
      <c r="EH1434" s="8"/>
      <c r="EI1434" s="8"/>
      <c r="EJ1434" s="8"/>
      <c r="EK1434" s="8"/>
      <c r="EL1434" s="8"/>
      <c r="EM1434" s="8"/>
      <c r="EN1434" s="8"/>
      <c r="EO1434" s="8"/>
      <c r="EP1434" s="8"/>
      <c r="EQ1434" s="8"/>
      <c r="ER1434" s="8"/>
      <c r="ES1434" s="8"/>
      <c r="ET1434" s="8"/>
      <c r="EU1434" s="8"/>
      <c r="EV1434" s="8"/>
      <c r="EW1434" s="8"/>
      <c r="EX1434" s="8"/>
      <c r="EY1434" s="8"/>
      <c r="EZ1434" s="8"/>
      <c r="FA1434" s="8"/>
      <c r="FB1434" s="8"/>
      <c r="FC1434" s="8"/>
      <c r="FD1434" s="8"/>
      <c r="FE1434" s="8"/>
      <c r="FF1434" s="8"/>
      <c r="FG1434" s="8"/>
      <c r="FH1434" s="8"/>
      <c r="FI1434" s="8"/>
      <c r="FJ1434" s="8"/>
    </row>
    <row r="1435" spans="1:166" x14ac:dyDescent="0.25">
      <c r="A1435" t="s">
        <v>154</v>
      </c>
      <c r="C1435" s="6">
        <v>40954</v>
      </c>
      <c r="D1435" s="5"/>
      <c r="E1435" s="6"/>
      <c r="G1435">
        <v>59</v>
      </c>
      <c r="H1435" t="s">
        <v>117</v>
      </c>
      <c r="I1435" s="7">
        <v>8</v>
      </c>
      <c r="J1435">
        <v>750</v>
      </c>
      <c r="K1435" s="5">
        <f t="shared" si="22"/>
        <v>166.66666666666666</v>
      </c>
      <c r="L1435" s="5"/>
      <c r="M1435" s="8"/>
      <c r="N1435" s="7">
        <v>17.649999999999999</v>
      </c>
      <c r="O1435" s="7"/>
      <c r="P1435" s="7"/>
      <c r="Q1435" s="5"/>
      <c r="R1435" s="5"/>
      <c r="S1435" s="5"/>
      <c r="T1435" s="5"/>
      <c r="U1435" s="5"/>
      <c r="V1435" s="5"/>
      <c r="W1435" s="5"/>
      <c r="X1435" s="8"/>
      <c r="Y1435" s="8"/>
      <c r="Z1435" s="8"/>
      <c r="AA1435" s="8"/>
      <c r="AB1435" s="8"/>
      <c r="AC1435" s="5"/>
      <c r="AD1435" s="8"/>
      <c r="AE1435" s="8"/>
      <c r="AF1435" s="8"/>
      <c r="AG1435" s="8"/>
      <c r="AH1435" s="8"/>
      <c r="AI1435" s="8"/>
      <c r="AJ1435" s="5"/>
      <c r="AK1435" s="8"/>
      <c r="AL1435" s="8"/>
      <c r="AM1435" s="8"/>
      <c r="AN1435" s="8"/>
      <c r="AO1435" s="8"/>
      <c r="AP1435" s="8"/>
      <c r="AQ1435" s="9"/>
      <c r="AR1435" s="8"/>
      <c r="AS1435" s="8"/>
      <c r="AT1435" s="8"/>
      <c r="AU1435" s="5"/>
      <c r="AV1435" s="5"/>
      <c r="AW1435" s="5"/>
      <c r="AX1435" s="5"/>
      <c r="AY1435" s="5"/>
      <c r="AZ1435" s="5"/>
      <c r="BA1435" s="5"/>
      <c r="BB1435" s="5"/>
      <c r="BC1435" s="5"/>
      <c r="BD1435" s="5"/>
      <c r="BE1435" s="5"/>
      <c r="BF1435" s="5"/>
      <c r="BG1435" s="5"/>
      <c r="BH1435" s="5"/>
      <c r="BI1435" s="8"/>
      <c r="BJ1435" s="5"/>
      <c r="BK1435" s="5"/>
      <c r="BL1435" s="5"/>
      <c r="BM1435" s="8"/>
      <c r="BN1435" s="8"/>
      <c r="BO1435" s="7"/>
      <c r="BP1435" s="5"/>
      <c r="BQ1435" s="5"/>
      <c r="BR1435" s="5"/>
      <c r="BS1435" s="5"/>
      <c r="BT1435" s="7"/>
      <c r="BU1435" s="7"/>
      <c r="BV1435" s="7"/>
      <c r="BW1435" s="7"/>
      <c r="BX1435" s="7"/>
      <c r="BY1435" s="7"/>
      <c r="BZ1435" s="7"/>
      <c r="CA1435" s="5"/>
      <c r="CB1435" s="5"/>
      <c r="CC1435" s="5"/>
      <c r="CD1435" s="5"/>
      <c r="CE1435" s="5"/>
      <c r="CF1435" s="5"/>
      <c r="CG1435" s="5"/>
      <c r="CH1435" s="5"/>
      <c r="CI1435" s="5"/>
      <c r="CJ1435" s="5"/>
      <c r="CK1435" s="8"/>
      <c r="CL1435" s="5"/>
      <c r="CM1435" s="5"/>
      <c r="CN1435" s="8"/>
      <c r="CO1435" s="5"/>
      <c r="CP1435" s="5"/>
      <c r="CQ1435" s="5"/>
      <c r="CR1435" s="8"/>
      <c r="CS1435" s="8"/>
      <c r="CT1435" s="8"/>
      <c r="CU1435" s="8"/>
      <c r="CV1435" s="8"/>
      <c r="CW1435" s="8"/>
      <c r="CX1435" s="8"/>
      <c r="CY1435" s="8"/>
      <c r="CZ1435" s="8"/>
      <c r="DA1435" s="8"/>
      <c r="DB1435" s="8"/>
      <c r="DC1435" s="8"/>
      <c r="DD1435" s="8"/>
      <c r="DE1435" s="8"/>
      <c r="DF1435" s="8"/>
      <c r="DG1435" s="8"/>
      <c r="DH1435" s="8"/>
      <c r="DI1435" s="8"/>
      <c r="DJ1435" s="8"/>
      <c r="DK1435" s="8"/>
      <c r="DL1435" s="8"/>
      <c r="DM1435" s="8"/>
      <c r="DN1435" s="8"/>
      <c r="DO1435" s="8"/>
      <c r="DP1435" s="8"/>
      <c r="DQ1435" s="8"/>
      <c r="DR1435" s="8"/>
      <c r="DS1435" s="8"/>
      <c r="DT1435" s="8"/>
      <c r="DU1435" s="8"/>
      <c r="DV1435" s="8"/>
      <c r="DW1435" s="8"/>
      <c r="DX1435" s="8"/>
      <c r="DY1435" s="8"/>
      <c r="DZ1435" s="8"/>
      <c r="EA1435" s="8"/>
      <c r="EB1435" s="8"/>
      <c r="EC1435" s="8"/>
      <c r="ED1435" s="8"/>
      <c r="EE1435" s="8"/>
      <c r="EF1435" s="8"/>
      <c r="EG1435" s="8"/>
      <c r="EH1435" s="8"/>
      <c r="EI1435" s="8"/>
      <c r="EJ1435" s="8"/>
      <c r="EK1435" s="8"/>
      <c r="EL1435" s="8"/>
      <c r="EM1435" s="8"/>
      <c r="EN1435" s="8"/>
      <c r="EO1435" s="8"/>
      <c r="EP1435" s="8"/>
      <c r="EQ1435" s="8"/>
      <c r="ER1435" s="8"/>
      <c r="ES1435" s="8"/>
      <c r="ET1435" s="8"/>
      <c r="EU1435" s="8"/>
      <c r="EV1435" s="8"/>
      <c r="EW1435" s="8"/>
      <c r="EX1435" s="8"/>
      <c r="EY1435" s="8"/>
      <c r="EZ1435" s="8"/>
      <c r="FA1435" s="8"/>
      <c r="FB1435" s="8"/>
      <c r="FC1435" s="8"/>
      <c r="FD1435" s="8"/>
      <c r="FE1435" s="8"/>
      <c r="FF1435" s="8"/>
      <c r="FG1435" s="8"/>
      <c r="FH1435" s="8"/>
      <c r="FI1435" s="8"/>
      <c r="FJ1435" s="8"/>
    </row>
    <row r="1436" spans="1:166" x14ac:dyDescent="0.25">
      <c r="A1436" t="s">
        <v>154</v>
      </c>
      <c r="C1436" s="6">
        <v>40959</v>
      </c>
      <c r="D1436" s="5"/>
      <c r="E1436" s="6"/>
      <c r="G1436">
        <v>64</v>
      </c>
      <c r="H1436" t="s">
        <v>117</v>
      </c>
      <c r="I1436" s="7">
        <v>8</v>
      </c>
      <c r="J1436">
        <v>750</v>
      </c>
      <c r="K1436" s="5">
        <f t="shared" si="22"/>
        <v>166.66666666666666</v>
      </c>
      <c r="L1436" s="5"/>
      <c r="M1436" s="8"/>
      <c r="N1436" s="8"/>
      <c r="O1436" s="8"/>
      <c r="P1436" s="8"/>
      <c r="Q1436" s="5"/>
      <c r="R1436" s="5"/>
      <c r="S1436" s="5"/>
      <c r="T1436" s="5"/>
      <c r="U1436" s="5"/>
      <c r="V1436" s="5"/>
      <c r="W1436" s="5"/>
      <c r="X1436" s="8"/>
      <c r="Y1436" s="8"/>
      <c r="Z1436" s="8"/>
      <c r="AA1436" s="8"/>
      <c r="AB1436" s="8"/>
      <c r="AC1436" s="5">
        <v>381.14463268682283</v>
      </c>
      <c r="AD1436" s="8"/>
      <c r="AE1436" s="8"/>
      <c r="AF1436" s="8"/>
      <c r="AG1436" s="8"/>
      <c r="AH1436" s="8"/>
      <c r="AI1436" s="8"/>
      <c r="AJ1436" s="5">
        <v>230.65935513159758</v>
      </c>
      <c r="AK1436" s="8">
        <v>3.6666654379278203</v>
      </c>
      <c r="AL1436" s="8"/>
      <c r="AM1436" s="8"/>
      <c r="AN1436" s="8"/>
      <c r="AO1436" s="8"/>
      <c r="AP1436" s="8"/>
      <c r="AQ1436" s="9">
        <f>AK1436/AJ1436</f>
        <v>1.5896452306631507E-2</v>
      </c>
      <c r="AR1436" s="8"/>
      <c r="AS1436" s="8"/>
      <c r="AT1436" s="8"/>
      <c r="AU1436" s="5">
        <v>37.596848369996273</v>
      </c>
      <c r="AV1436" s="5"/>
      <c r="AW1436" s="5"/>
      <c r="AX1436" s="5"/>
      <c r="AY1436" s="5">
        <v>78.539929331681634</v>
      </c>
      <c r="AZ1436" s="5"/>
      <c r="BA1436" s="5"/>
      <c r="BB1436" s="5"/>
      <c r="BC1436" s="5"/>
      <c r="BD1436" s="5"/>
      <c r="BE1436" s="5"/>
      <c r="BF1436" s="5">
        <v>0</v>
      </c>
      <c r="BG1436" s="5">
        <v>0</v>
      </c>
      <c r="BH1436" s="5">
        <v>116.1367777016779</v>
      </c>
      <c r="BI1436" s="8"/>
      <c r="BJ1436" s="5"/>
      <c r="BK1436" s="5">
        <f>AC1436+AJ1436+BH1436</f>
        <v>727.94076552009835</v>
      </c>
      <c r="BL1436" s="5"/>
      <c r="BM1436" s="8">
        <f>BH1436/BK1436</f>
        <v>0.15954152206148342</v>
      </c>
      <c r="BN1436" s="8"/>
      <c r="BO1436" s="7"/>
      <c r="BP1436" s="5"/>
      <c r="BQ1436" s="5"/>
      <c r="BR1436" s="5"/>
      <c r="BS1436" s="5"/>
      <c r="BT1436" s="7"/>
      <c r="BU1436" s="7"/>
      <c r="BV1436" s="7"/>
      <c r="BW1436" s="7"/>
      <c r="BX1436" s="8">
        <f>AC1436/BK1436</f>
        <v>0.52359292230941756</v>
      </c>
      <c r="BY1436" s="8">
        <f>AJ1436/BK1436</f>
        <v>0.31686555562909891</v>
      </c>
      <c r="BZ1436" s="8">
        <f>BH1436/BK1436</f>
        <v>0.15954152206148342</v>
      </c>
      <c r="CA1436" s="5">
        <v>188.52466493493944</v>
      </c>
      <c r="CB1436" s="5">
        <v>67.194221436040252</v>
      </c>
      <c r="CC1436" s="5">
        <v>121.33044349889919</v>
      </c>
      <c r="CD1436" s="5">
        <v>0</v>
      </c>
      <c r="CE1436" s="5"/>
      <c r="CF1436" s="5"/>
      <c r="CG1436" s="5"/>
      <c r="CH1436" s="5"/>
      <c r="CI1436" s="5">
        <v>0</v>
      </c>
      <c r="CJ1436" s="5"/>
      <c r="CK1436" s="8"/>
      <c r="CL1436" s="5"/>
      <c r="CM1436" s="5"/>
      <c r="CN1436" s="8"/>
      <c r="CO1436" s="5"/>
      <c r="CP1436" s="5"/>
      <c r="CQ1436" s="5"/>
      <c r="CR1436" s="8"/>
      <c r="CS1436" s="8"/>
      <c r="CT1436" s="8"/>
      <c r="CU1436" s="8"/>
      <c r="CV1436" s="8"/>
      <c r="CW1436" s="8"/>
      <c r="CX1436" s="8"/>
      <c r="CY1436" s="8"/>
      <c r="CZ1436" s="8"/>
      <c r="DA1436" s="8"/>
      <c r="DB1436" s="8"/>
      <c r="DC1436" s="8"/>
      <c r="DD1436" s="8"/>
      <c r="DE1436" s="8"/>
      <c r="DF1436" s="8"/>
      <c r="DG1436" s="8"/>
      <c r="DH1436" s="8"/>
      <c r="DI1436" s="8"/>
      <c r="DJ1436" s="8"/>
      <c r="DK1436" s="8"/>
      <c r="DL1436" s="8"/>
      <c r="DM1436" s="8"/>
      <c r="DN1436" s="8"/>
      <c r="DO1436" s="8"/>
      <c r="DP1436" s="8"/>
      <c r="DQ1436" s="8"/>
      <c r="DR1436" s="8"/>
      <c r="DS1436" s="8"/>
      <c r="DT1436" s="8"/>
      <c r="DU1436" s="8"/>
      <c r="DV1436" s="8"/>
      <c r="DW1436" s="8"/>
      <c r="DX1436" s="8"/>
      <c r="DY1436" s="8"/>
      <c r="DZ1436" s="8"/>
      <c r="EA1436" s="8"/>
      <c r="EB1436" s="8"/>
      <c r="EC1436" s="8"/>
      <c r="ED1436" s="8"/>
      <c r="EE1436" s="8"/>
      <c r="EF1436" s="8"/>
      <c r="EG1436" s="8"/>
      <c r="EH1436" s="8"/>
      <c r="EI1436" s="8"/>
      <c r="EJ1436" s="8"/>
      <c r="EK1436" s="8"/>
      <c r="EL1436" s="8"/>
      <c r="EM1436" s="8"/>
      <c r="EN1436" s="8"/>
      <c r="EO1436" s="8"/>
      <c r="EP1436" s="8"/>
      <c r="EQ1436" s="8"/>
      <c r="ER1436" s="8"/>
      <c r="ES1436" s="8"/>
      <c r="ET1436" s="8"/>
      <c r="EU1436" s="8"/>
      <c r="EV1436" s="8"/>
      <c r="EW1436" s="8"/>
      <c r="EX1436" s="8"/>
      <c r="EY1436" s="8"/>
      <c r="EZ1436" s="8"/>
      <c r="FA1436" s="8"/>
      <c r="FB1436" s="8"/>
      <c r="FC1436" s="8"/>
      <c r="FD1436" s="8"/>
      <c r="FE1436" s="8"/>
      <c r="FF1436" s="8"/>
      <c r="FG1436" s="8"/>
      <c r="FH1436" s="8"/>
      <c r="FI1436" s="8"/>
      <c r="FJ1436" s="8"/>
    </row>
    <row r="1437" spans="1:166" x14ac:dyDescent="0.25">
      <c r="A1437" t="s">
        <v>154</v>
      </c>
      <c r="C1437" s="6">
        <v>40960</v>
      </c>
      <c r="D1437" s="5"/>
      <c r="E1437" s="6"/>
      <c r="G1437">
        <v>65</v>
      </c>
      <c r="H1437" t="s">
        <v>117</v>
      </c>
      <c r="I1437" s="7">
        <v>8</v>
      </c>
      <c r="J1437">
        <v>750</v>
      </c>
      <c r="K1437" s="5">
        <f t="shared" si="22"/>
        <v>166.66666666666666</v>
      </c>
      <c r="L1437" s="5"/>
      <c r="M1437" s="8"/>
      <c r="N1437" s="7">
        <v>19.899999999999999</v>
      </c>
      <c r="O1437" s="7"/>
      <c r="P1437" s="7"/>
      <c r="Q1437" s="5"/>
      <c r="R1437" s="5"/>
      <c r="S1437" s="5"/>
      <c r="T1437" s="5"/>
      <c r="U1437" s="5"/>
      <c r="V1437" s="5"/>
      <c r="W1437" s="5"/>
      <c r="X1437" s="8"/>
      <c r="Y1437" s="8"/>
      <c r="Z1437" s="8"/>
      <c r="AA1437" s="8"/>
      <c r="AB1437" s="8"/>
      <c r="AC1437" s="5"/>
      <c r="AD1437" s="8"/>
      <c r="AE1437" s="8"/>
      <c r="AF1437" s="8"/>
      <c r="AG1437" s="8"/>
      <c r="AH1437" s="8"/>
      <c r="AI1437" s="8"/>
      <c r="AJ1437" s="5"/>
      <c r="AK1437" s="8"/>
      <c r="AL1437" s="8"/>
      <c r="AM1437" s="8"/>
      <c r="AN1437" s="8"/>
      <c r="AO1437" s="8"/>
      <c r="AP1437" s="8"/>
      <c r="AQ1437" s="9"/>
      <c r="AR1437" s="8"/>
      <c r="AS1437" s="8"/>
      <c r="AT1437" s="8"/>
      <c r="AU1437" s="5"/>
      <c r="AV1437" s="5"/>
      <c r="AW1437" s="5"/>
      <c r="AX1437" s="5"/>
      <c r="AY1437" s="5"/>
      <c r="AZ1437" s="5"/>
      <c r="BA1437" s="5"/>
      <c r="BB1437" s="5"/>
      <c r="BC1437" s="5"/>
      <c r="BD1437" s="5"/>
      <c r="BE1437" s="5"/>
      <c r="BF1437" s="5"/>
      <c r="BG1437" s="5"/>
      <c r="BH1437" s="5"/>
      <c r="BI1437" s="8"/>
      <c r="BJ1437" s="5"/>
      <c r="BK1437" s="5"/>
      <c r="BL1437" s="5"/>
      <c r="BM1437" s="8"/>
      <c r="BN1437" s="8"/>
      <c r="BO1437" s="7"/>
      <c r="BP1437" s="5"/>
      <c r="BQ1437" s="5"/>
      <c r="BR1437" s="5"/>
      <c r="BS1437" s="5"/>
      <c r="BT1437" s="7"/>
      <c r="BU1437" s="7"/>
      <c r="BV1437" s="7"/>
      <c r="BW1437" s="7"/>
      <c r="BX1437" s="7"/>
      <c r="BY1437" s="7"/>
      <c r="BZ1437" s="7"/>
      <c r="CA1437" s="5"/>
      <c r="CB1437" s="5"/>
      <c r="CC1437" s="5"/>
      <c r="CD1437" s="5"/>
      <c r="CE1437" s="5"/>
      <c r="CF1437" s="5"/>
      <c r="CG1437" s="5"/>
      <c r="CH1437" s="5"/>
      <c r="CI1437" s="5"/>
      <c r="CJ1437" s="5"/>
      <c r="CK1437" s="8"/>
      <c r="CL1437" s="5"/>
      <c r="CM1437" s="5"/>
      <c r="CN1437" s="8"/>
      <c r="CO1437" s="5"/>
      <c r="CP1437" s="5"/>
      <c r="CQ1437" s="5"/>
      <c r="CR1437" s="8"/>
      <c r="CS1437" s="8"/>
      <c r="CT1437" s="8"/>
      <c r="CU1437" s="8"/>
      <c r="CV1437" s="8"/>
      <c r="CW1437" s="8"/>
      <c r="CX1437" s="8"/>
      <c r="CY1437" s="8"/>
      <c r="CZ1437" s="8"/>
      <c r="DA1437" s="8"/>
      <c r="DB1437" s="8"/>
      <c r="DC1437" s="8"/>
      <c r="DD1437" s="8"/>
      <c r="DE1437" s="8"/>
      <c r="DF1437" s="8"/>
      <c r="DG1437" s="8"/>
      <c r="DH1437" s="8"/>
      <c r="DI1437" s="8"/>
      <c r="DJ1437" s="8"/>
      <c r="DK1437" s="8"/>
      <c r="DL1437" s="8"/>
      <c r="DM1437" s="8"/>
      <c r="DN1437" s="8"/>
      <c r="DO1437" s="8"/>
      <c r="DP1437" s="8"/>
      <c r="DQ1437" s="8"/>
      <c r="DR1437" s="8"/>
      <c r="DS1437" s="8"/>
      <c r="DT1437" s="8"/>
      <c r="DU1437" s="8"/>
      <c r="DV1437" s="8"/>
      <c r="DW1437" s="8"/>
      <c r="DX1437" s="8"/>
      <c r="DY1437" s="8"/>
      <c r="DZ1437" s="8"/>
      <c r="EA1437" s="8"/>
      <c r="EB1437" s="8"/>
      <c r="EC1437" s="8"/>
      <c r="ED1437" s="8"/>
      <c r="EE1437" s="8"/>
      <c r="EF1437" s="8"/>
      <c r="EG1437" s="8"/>
      <c r="EH1437" s="8"/>
      <c r="EI1437" s="8"/>
      <c r="EJ1437" s="8"/>
      <c r="EK1437" s="8"/>
      <c r="EL1437" s="8"/>
      <c r="EM1437" s="8"/>
      <c r="EN1437" s="8"/>
      <c r="EO1437" s="8"/>
      <c r="EP1437" s="8"/>
      <c r="EQ1437" s="8"/>
      <c r="ER1437" s="8"/>
      <c r="ES1437" s="8"/>
      <c r="ET1437" s="8"/>
      <c r="EU1437" s="8"/>
      <c r="EV1437" s="8"/>
      <c r="EW1437" s="8"/>
      <c r="EX1437" s="8"/>
      <c r="EY1437" s="8"/>
      <c r="EZ1437" s="8"/>
      <c r="FA1437" s="8"/>
      <c r="FB1437" s="8"/>
      <c r="FC1437" s="8"/>
      <c r="FD1437" s="8"/>
      <c r="FE1437" s="8"/>
      <c r="FF1437" s="8"/>
      <c r="FG1437" s="8"/>
      <c r="FH1437" s="8"/>
      <c r="FI1437" s="8"/>
      <c r="FJ1437" s="8"/>
    </row>
    <row r="1438" spans="1:166" x14ac:dyDescent="0.25">
      <c r="A1438" t="s">
        <v>154</v>
      </c>
      <c r="C1438" s="6">
        <v>40970</v>
      </c>
      <c r="D1438" s="5"/>
      <c r="E1438" s="6"/>
      <c r="G1438">
        <v>75</v>
      </c>
      <c r="H1438" t="s">
        <v>117</v>
      </c>
      <c r="I1438" s="7">
        <v>8</v>
      </c>
      <c r="J1438">
        <v>750</v>
      </c>
      <c r="K1438" s="5">
        <f t="shared" si="22"/>
        <v>166.66666666666666</v>
      </c>
      <c r="L1438" s="5"/>
      <c r="M1438" s="8"/>
      <c r="N1438" s="7">
        <v>22.05</v>
      </c>
      <c r="O1438" s="7"/>
      <c r="P1438" s="7"/>
      <c r="Q1438" s="5"/>
      <c r="R1438" s="5"/>
      <c r="S1438" s="5"/>
      <c r="T1438" s="5"/>
      <c r="U1438" s="5"/>
      <c r="V1438" s="5"/>
      <c r="W1438" s="5"/>
      <c r="X1438" s="8"/>
      <c r="Y1438" s="8"/>
      <c r="Z1438" s="8"/>
      <c r="AA1438" s="8"/>
      <c r="AB1438" s="8"/>
      <c r="AC1438" s="5"/>
      <c r="AD1438" s="8"/>
      <c r="AE1438" s="8"/>
      <c r="AF1438" s="8"/>
      <c r="AG1438" s="8"/>
      <c r="AH1438" s="8"/>
      <c r="AI1438" s="8"/>
      <c r="AJ1438" s="5"/>
      <c r="AK1438" s="8"/>
      <c r="AL1438" s="8"/>
      <c r="AM1438" s="8"/>
      <c r="AN1438" s="8"/>
      <c r="AO1438" s="8"/>
      <c r="AP1438" s="8"/>
      <c r="AQ1438" s="9"/>
      <c r="AR1438" s="8"/>
      <c r="AS1438" s="8"/>
      <c r="AT1438" s="8"/>
      <c r="AU1438" s="5"/>
      <c r="AV1438" s="5"/>
      <c r="AW1438" s="5"/>
      <c r="AX1438" s="5"/>
      <c r="AY1438" s="5"/>
      <c r="AZ1438" s="5"/>
      <c r="BA1438" s="5"/>
      <c r="BB1438" s="5"/>
      <c r="BC1438" s="5"/>
      <c r="BD1438" s="5"/>
      <c r="BE1438" s="5"/>
      <c r="BF1438" s="5"/>
      <c r="BG1438" s="5"/>
      <c r="BH1438" s="5"/>
      <c r="BI1438" s="8"/>
      <c r="BJ1438" s="5"/>
      <c r="BK1438" s="5"/>
      <c r="BL1438" s="5"/>
      <c r="BM1438" s="8"/>
      <c r="BN1438" s="8"/>
      <c r="BO1438" s="7"/>
      <c r="BP1438" s="5"/>
      <c r="BQ1438" s="5"/>
      <c r="BR1438" s="5"/>
      <c r="BS1438" s="5"/>
      <c r="BT1438" s="7"/>
      <c r="BU1438" s="7"/>
      <c r="BV1438" s="7"/>
      <c r="BW1438" s="7"/>
      <c r="BX1438" s="7"/>
      <c r="BY1438" s="7"/>
      <c r="BZ1438" s="7"/>
      <c r="CA1438" s="5"/>
      <c r="CB1438" s="5"/>
      <c r="CC1438" s="5"/>
      <c r="CD1438" s="5"/>
      <c r="CE1438" s="5"/>
      <c r="CF1438" s="5"/>
      <c r="CG1438" s="5"/>
      <c r="CH1438" s="5"/>
      <c r="CI1438" s="5"/>
      <c r="CJ1438" s="5"/>
      <c r="CK1438" s="8"/>
      <c r="CL1438" s="5"/>
      <c r="CM1438" s="5"/>
      <c r="CN1438" s="8"/>
      <c r="CO1438" s="5"/>
      <c r="CP1438" s="5"/>
      <c r="CQ1438" s="5"/>
      <c r="CR1438" s="8"/>
      <c r="CS1438" s="8"/>
      <c r="CT1438" s="8"/>
      <c r="CU1438" s="8"/>
      <c r="CV1438" s="8"/>
      <c r="CW1438" s="8"/>
      <c r="CX1438" s="8"/>
      <c r="CY1438" s="8"/>
      <c r="CZ1438" s="8"/>
      <c r="DA1438" s="8"/>
      <c r="DB1438" s="8"/>
      <c r="DC1438" s="8"/>
      <c r="DD1438" s="8"/>
      <c r="DE1438" s="8"/>
      <c r="DF1438" s="8"/>
      <c r="DG1438" s="8"/>
      <c r="DH1438" s="8"/>
      <c r="DI1438" s="8"/>
      <c r="DJ1438" s="8"/>
      <c r="DK1438" s="8"/>
      <c r="DL1438" s="8"/>
      <c r="DM1438" s="8"/>
      <c r="DN1438" s="8"/>
      <c r="DO1438" s="8"/>
      <c r="DP1438" s="8"/>
      <c r="DQ1438" s="8"/>
      <c r="DR1438" s="8"/>
      <c r="DS1438" s="8"/>
      <c r="DT1438" s="8"/>
      <c r="DU1438" s="8"/>
      <c r="DV1438" s="8"/>
      <c r="DW1438" s="8"/>
      <c r="DX1438" s="8"/>
      <c r="DY1438" s="8"/>
      <c r="DZ1438" s="8"/>
      <c r="EA1438" s="8"/>
      <c r="EB1438" s="8"/>
      <c r="EC1438" s="8"/>
      <c r="ED1438" s="8"/>
      <c r="EE1438" s="8"/>
      <c r="EF1438" s="8"/>
      <c r="EG1438" s="8"/>
      <c r="EH1438" s="8"/>
      <c r="EI1438" s="8"/>
      <c r="EJ1438" s="8"/>
      <c r="EK1438" s="8"/>
      <c r="EL1438" s="8"/>
      <c r="EM1438" s="8"/>
      <c r="EN1438" s="8"/>
      <c r="EO1438" s="8"/>
      <c r="EP1438" s="8"/>
      <c r="EQ1438" s="8"/>
      <c r="ER1438" s="8"/>
      <c r="ES1438" s="8"/>
      <c r="ET1438" s="8"/>
      <c r="EU1438" s="8"/>
      <c r="EV1438" s="8"/>
      <c r="EW1438" s="8"/>
      <c r="EX1438" s="8"/>
      <c r="EY1438" s="8"/>
      <c r="EZ1438" s="8"/>
      <c r="FA1438" s="8"/>
      <c r="FB1438" s="8"/>
      <c r="FC1438" s="8"/>
      <c r="FD1438" s="8"/>
      <c r="FE1438" s="8"/>
      <c r="FF1438" s="8"/>
      <c r="FG1438" s="8"/>
      <c r="FH1438" s="8"/>
      <c r="FI1438" s="8"/>
      <c r="FJ1438" s="8"/>
    </row>
    <row r="1439" spans="1:166" x14ac:dyDescent="0.25">
      <c r="A1439" t="s">
        <v>154</v>
      </c>
      <c r="C1439" s="6">
        <v>40976</v>
      </c>
      <c r="D1439" s="5"/>
      <c r="E1439" s="6"/>
      <c r="G1439">
        <v>81</v>
      </c>
      <c r="H1439" t="s">
        <v>117</v>
      </c>
      <c r="I1439" s="7">
        <v>8</v>
      </c>
      <c r="J1439">
        <v>750</v>
      </c>
      <c r="K1439" s="5">
        <f t="shared" si="22"/>
        <v>166.66666666666666</v>
      </c>
      <c r="L1439" s="5"/>
      <c r="M1439" s="8"/>
      <c r="N1439" s="7">
        <v>23.1</v>
      </c>
      <c r="O1439" s="7"/>
      <c r="P1439" s="7"/>
      <c r="Q1439" s="5"/>
      <c r="R1439" s="5"/>
      <c r="S1439" s="5"/>
      <c r="T1439" s="5"/>
      <c r="U1439" s="5"/>
      <c r="V1439" s="5"/>
      <c r="W1439" s="5"/>
      <c r="X1439" s="8"/>
      <c r="Y1439" s="8"/>
      <c r="Z1439" s="8"/>
      <c r="AA1439" s="8"/>
      <c r="AB1439" s="8"/>
      <c r="AC1439" s="5"/>
      <c r="AD1439" s="8"/>
      <c r="AE1439" s="8"/>
      <c r="AF1439" s="8"/>
      <c r="AG1439" s="8"/>
      <c r="AH1439" s="8"/>
      <c r="AI1439" s="8"/>
      <c r="AJ1439" s="5"/>
      <c r="AK1439" s="8"/>
      <c r="AL1439" s="8"/>
      <c r="AM1439" s="8"/>
      <c r="AN1439" s="8"/>
      <c r="AO1439" s="8"/>
      <c r="AP1439" s="8"/>
      <c r="AQ1439" s="9"/>
      <c r="AR1439" s="8"/>
      <c r="AS1439" s="8"/>
      <c r="AT1439" s="8"/>
      <c r="AU1439" s="5"/>
      <c r="AV1439" s="5"/>
      <c r="AW1439" s="5"/>
      <c r="AX1439" s="5"/>
      <c r="AY1439" s="5"/>
      <c r="AZ1439" s="5"/>
      <c r="BA1439" s="5"/>
      <c r="BB1439" s="5"/>
      <c r="BC1439" s="5"/>
      <c r="BD1439" s="5"/>
      <c r="BE1439" s="5"/>
      <c r="BF1439" s="5"/>
      <c r="BG1439" s="5"/>
      <c r="BH1439" s="5"/>
      <c r="BI1439" s="8"/>
      <c r="BJ1439" s="5"/>
      <c r="BK1439" s="5"/>
      <c r="BL1439" s="5"/>
      <c r="BM1439" s="8"/>
      <c r="BN1439" s="8"/>
      <c r="BO1439" s="7"/>
      <c r="BP1439" s="5"/>
      <c r="BQ1439" s="5"/>
      <c r="BR1439" s="5"/>
      <c r="BS1439" s="5"/>
      <c r="BT1439" s="7"/>
      <c r="BU1439" s="7"/>
      <c r="BV1439" s="7"/>
      <c r="BW1439" s="7"/>
      <c r="BX1439" s="7"/>
      <c r="BY1439" s="7"/>
      <c r="BZ1439" s="7"/>
      <c r="CA1439" s="5"/>
      <c r="CB1439" s="5"/>
      <c r="CC1439" s="5"/>
      <c r="CD1439" s="5"/>
      <c r="CE1439" s="5"/>
      <c r="CF1439" s="5"/>
      <c r="CG1439" s="5"/>
      <c r="CH1439" s="5"/>
      <c r="CI1439" s="5"/>
      <c r="CJ1439" s="5"/>
      <c r="CK1439" s="8"/>
      <c r="CL1439" s="5"/>
      <c r="CM1439" s="5"/>
      <c r="CN1439" s="8"/>
      <c r="CO1439" s="5"/>
      <c r="CP1439" s="5"/>
      <c r="CQ1439" s="5"/>
      <c r="CR1439" s="8"/>
      <c r="CS1439" s="8"/>
      <c r="CT1439" s="8"/>
      <c r="CU1439" s="8"/>
      <c r="CV1439" s="8"/>
      <c r="CW1439" s="8"/>
      <c r="CX1439" s="8"/>
      <c r="CY1439" s="8"/>
      <c r="CZ1439" s="8"/>
      <c r="DA1439" s="8"/>
      <c r="DB1439" s="8"/>
      <c r="DC1439" s="8"/>
      <c r="DD1439" s="8"/>
      <c r="DE1439" s="8"/>
      <c r="DF1439" s="8"/>
      <c r="DG1439" s="8"/>
      <c r="DH1439" s="8"/>
      <c r="DI1439" s="8"/>
      <c r="DJ1439" s="8"/>
      <c r="DK1439" s="8"/>
      <c r="DL1439" s="8"/>
      <c r="DM1439" s="8"/>
      <c r="DN1439" s="8"/>
      <c r="DO1439" s="8"/>
      <c r="DP1439" s="8"/>
      <c r="DQ1439" s="8"/>
      <c r="DR1439" s="8"/>
      <c r="DS1439" s="8"/>
      <c r="DT1439" s="8"/>
      <c r="DU1439" s="8"/>
      <c r="DV1439" s="8"/>
      <c r="DW1439" s="8"/>
      <c r="DX1439" s="8"/>
      <c r="DY1439" s="8"/>
      <c r="DZ1439" s="8"/>
      <c r="EA1439" s="8"/>
      <c r="EB1439" s="8"/>
      <c r="EC1439" s="8"/>
      <c r="ED1439" s="8"/>
      <c r="EE1439" s="8"/>
      <c r="EF1439" s="8"/>
      <c r="EG1439" s="8"/>
      <c r="EH1439" s="8"/>
      <c r="EI1439" s="8"/>
      <c r="EJ1439" s="8"/>
      <c r="EK1439" s="8"/>
      <c r="EL1439" s="8"/>
      <c r="EM1439" s="8"/>
      <c r="EN1439" s="8"/>
      <c r="EO1439" s="8"/>
      <c r="EP1439" s="8"/>
      <c r="EQ1439" s="8"/>
      <c r="ER1439" s="8"/>
      <c r="ES1439" s="8"/>
      <c r="ET1439" s="8"/>
      <c r="EU1439" s="8"/>
      <c r="EV1439" s="8"/>
      <c r="EW1439" s="8"/>
      <c r="EX1439" s="8"/>
      <c r="EY1439" s="8"/>
      <c r="EZ1439" s="8"/>
      <c r="FA1439" s="8"/>
      <c r="FB1439" s="8"/>
      <c r="FC1439" s="8"/>
      <c r="FD1439" s="8"/>
      <c r="FE1439" s="8"/>
      <c r="FF1439" s="8"/>
      <c r="FG1439" s="8"/>
      <c r="FH1439" s="8"/>
      <c r="FI1439" s="8"/>
      <c r="FJ1439" s="8"/>
    </row>
    <row r="1440" spans="1:166" x14ac:dyDescent="0.25">
      <c r="A1440" t="s">
        <v>154</v>
      </c>
      <c r="C1440" s="6">
        <v>40980</v>
      </c>
      <c r="D1440" s="5">
        <v>6</v>
      </c>
      <c r="E1440" s="6" t="s">
        <v>239</v>
      </c>
      <c r="F1440" t="s">
        <v>89</v>
      </c>
      <c r="G1440">
        <v>85</v>
      </c>
      <c r="H1440" t="s">
        <v>117</v>
      </c>
      <c r="I1440" s="7">
        <v>8</v>
      </c>
      <c r="J1440">
        <v>750</v>
      </c>
      <c r="K1440" s="5">
        <f t="shared" si="22"/>
        <v>166.66666666666666</v>
      </c>
      <c r="L1440" s="5"/>
      <c r="M1440" s="8"/>
      <c r="N1440" s="8"/>
      <c r="O1440" s="8"/>
      <c r="P1440" s="8"/>
      <c r="Q1440" s="5"/>
      <c r="R1440" s="5"/>
      <c r="S1440" s="5"/>
      <c r="T1440" s="5"/>
      <c r="U1440" s="5"/>
      <c r="V1440" s="5"/>
      <c r="W1440" s="5"/>
      <c r="X1440" s="8"/>
      <c r="Y1440" s="8"/>
      <c r="Z1440" s="8"/>
      <c r="AA1440" s="8"/>
      <c r="AB1440" s="8"/>
      <c r="AC1440" s="5">
        <v>480.07521643120936</v>
      </c>
      <c r="AD1440" s="8"/>
      <c r="AE1440" s="8"/>
      <c r="AF1440" s="8"/>
      <c r="AG1440" s="8"/>
      <c r="AH1440" s="8"/>
      <c r="AI1440" s="8"/>
      <c r="AJ1440" s="5">
        <v>247.32554379847042</v>
      </c>
      <c r="AK1440" s="8">
        <v>4.159689123258417</v>
      </c>
      <c r="AL1440" s="8"/>
      <c r="AM1440" s="8"/>
      <c r="AN1440" s="8"/>
      <c r="AO1440" s="8"/>
      <c r="AP1440" s="8"/>
      <c r="AQ1440" s="9">
        <f>AK1440/AJ1440</f>
        <v>1.6818679782820485E-2</v>
      </c>
      <c r="AR1440" s="8"/>
      <c r="AS1440" s="8"/>
      <c r="AT1440" s="8"/>
      <c r="AU1440" s="5">
        <v>7.5058133572689512</v>
      </c>
      <c r="AV1440" s="5"/>
      <c r="AW1440" s="5"/>
      <c r="AX1440" s="5"/>
      <c r="AY1440" s="5">
        <v>324.71747247976487</v>
      </c>
      <c r="AZ1440" s="5"/>
      <c r="BA1440" s="5"/>
      <c r="BB1440" s="5"/>
      <c r="BC1440" s="5"/>
      <c r="BD1440" s="5"/>
      <c r="BE1440" s="5"/>
      <c r="BF1440" s="5">
        <v>0</v>
      </c>
      <c r="BG1440" s="5">
        <v>0</v>
      </c>
      <c r="BH1440" s="5">
        <v>332.22328583703381</v>
      </c>
      <c r="BI1440" s="8"/>
      <c r="BJ1440" s="5"/>
      <c r="BK1440" s="5">
        <f>AC1440+AJ1440+BH1440</f>
        <v>1059.6240460667136</v>
      </c>
      <c r="BL1440" s="5"/>
      <c r="BM1440" s="8">
        <f>BH1440/BK1440</f>
        <v>0.31352939476056124</v>
      </c>
      <c r="BN1440" s="8"/>
      <c r="BO1440" s="7"/>
      <c r="BP1440" s="5"/>
      <c r="BQ1440" s="5"/>
      <c r="BR1440" s="5"/>
      <c r="BS1440" s="5"/>
      <c r="BT1440" s="7"/>
      <c r="BU1440" s="7"/>
      <c r="BV1440" s="7"/>
      <c r="BW1440" s="7"/>
      <c r="BX1440" s="8">
        <f>AC1440/BK1440</f>
        <v>0.45306183661387384</v>
      </c>
      <c r="BY1440" s="8">
        <f>AJ1440/BK1440</f>
        <v>0.23340876862556484</v>
      </c>
      <c r="BZ1440" s="8">
        <f>BH1440/BK1440</f>
        <v>0.31352939476056124</v>
      </c>
      <c r="CA1440" s="5">
        <v>162.05887659581816</v>
      </c>
      <c r="CB1440" s="5">
        <v>12.243168311429885</v>
      </c>
      <c r="CC1440" s="5">
        <v>149.81570828438828</v>
      </c>
      <c r="CD1440" s="5">
        <v>0</v>
      </c>
      <c r="CE1440" s="5"/>
      <c r="CF1440" s="5"/>
      <c r="CG1440" s="5"/>
      <c r="CH1440" s="5"/>
      <c r="CI1440" s="5">
        <v>0</v>
      </c>
      <c r="CJ1440" s="5"/>
      <c r="CK1440" s="8"/>
      <c r="CL1440" s="5"/>
      <c r="CM1440" s="5"/>
      <c r="CN1440" s="8"/>
      <c r="CO1440" s="5"/>
      <c r="CP1440" s="5"/>
      <c r="CQ1440" s="5"/>
      <c r="CR1440" s="8"/>
      <c r="CS1440" s="8"/>
      <c r="CT1440" s="8"/>
      <c r="CU1440" s="8"/>
      <c r="CV1440" s="8"/>
      <c r="CW1440" s="8"/>
      <c r="CX1440" s="8"/>
      <c r="CY1440" s="8"/>
      <c r="CZ1440" s="8"/>
      <c r="DA1440" s="8"/>
      <c r="DB1440" s="8"/>
      <c r="DC1440" s="8"/>
      <c r="DD1440" s="8"/>
      <c r="DE1440" s="8"/>
      <c r="DF1440" s="8"/>
      <c r="DG1440" s="8"/>
      <c r="DH1440" s="8"/>
      <c r="DI1440" s="8"/>
      <c r="DJ1440" s="8"/>
      <c r="DK1440" s="8"/>
      <c r="DL1440" s="8"/>
      <c r="DM1440" s="8"/>
      <c r="DN1440" s="8"/>
      <c r="DO1440" s="8"/>
      <c r="DP1440" s="8"/>
      <c r="DQ1440" s="8"/>
      <c r="DR1440" s="8"/>
      <c r="DS1440" s="8"/>
      <c r="DT1440" s="8"/>
      <c r="DU1440" s="8"/>
      <c r="DV1440" s="8"/>
      <c r="DW1440" s="8"/>
      <c r="DX1440" s="8"/>
      <c r="DY1440" s="8"/>
      <c r="DZ1440" s="8"/>
      <c r="EA1440" s="8"/>
      <c r="EB1440" s="8"/>
      <c r="EC1440" s="8"/>
      <c r="ED1440" s="8"/>
      <c r="EE1440" s="8"/>
      <c r="EF1440" s="8"/>
      <c r="EG1440" s="8"/>
      <c r="EH1440" s="8"/>
      <c r="EI1440" s="8"/>
      <c r="EJ1440" s="8"/>
      <c r="EK1440" s="8"/>
      <c r="EL1440" s="8"/>
      <c r="EM1440" s="8"/>
      <c r="EN1440" s="8"/>
      <c r="EO1440" s="8"/>
      <c r="EP1440" s="8"/>
      <c r="EQ1440" s="8"/>
      <c r="ER1440" s="8"/>
      <c r="ES1440" s="8"/>
      <c r="ET1440" s="8"/>
      <c r="EU1440" s="8"/>
      <c r="EV1440" s="8"/>
      <c r="EW1440" s="8"/>
      <c r="EX1440" s="8"/>
      <c r="EY1440" s="8"/>
      <c r="EZ1440" s="8"/>
      <c r="FA1440" s="8"/>
      <c r="FB1440" s="8"/>
      <c r="FC1440" s="8"/>
      <c r="FD1440" s="8"/>
      <c r="FE1440" s="8"/>
      <c r="FF1440" s="8"/>
      <c r="FG1440" s="8"/>
      <c r="FH1440" s="8"/>
      <c r="FI1440" s="8"/>
      <c r="FJ1440" s="8"/>
    </row>
    <row r="1441" spans="1:166" x14ac:dyDescent="0.25">
      <c r="A1441" t="s">
        <v>154</v>
      </c>
      <c r="C1441" s="6">
        <v>40982</v>
      </c>
      <c r="D1441" s="5"/>
      <c r="E1441" s="6"/>
      <c r="G1441">
        <v>87</v>
      </c>
      <c r="H1441" t="s">
        <v>117</v>
      </c>
      <c r="I1441" s="7">
        <v>8</v>
      </c>
      <c r="J1441">
        <v>750</v>
      </c>
      <c r="K1441" s="5">
        <f t="shared" si="22"/>
        <v>166.66666666666666</v>
      </c>
      <c r="L1441" s="5"/>
      <c r="M1441" s="8"/>
      <c r="N1441" s="7">
        <v>24</v>
      </c>
      <c r="O1441" s="7"/>
      <c r="P1441" s="7"/>
      <c r="Q1441" s="5"/>
      <c r="R1441" s="5"/>
      <c r="S1441" s="5"/>
      <c r="T1441" s="5"/>
      <c r="U1441" s="5"/>
      <c r="V1441" s="5"/>
      <c r="W1441" s="5"/>
      <c r="X1441" s="8"/>
      <c r="Y1441" s="8"/>
      <c r="Z1441" s="8"/>
      <c r="AA1441" s="8"/>
      <c r="AB1441" s="8"/>
      <c r="AC1441" s="5"/>
      <c r="AD1441" s="8"/>
      <c r="AE1441" s="8"/>
      <c r="AF1441" s="8"/>
      <c r="AG1441" s="8"/>
      <c r="AH1441" s="8"/>
      <c r="AI1441" s="8"/>
      <c r="AJ1441" s="5"/>
      <c r="AK1441" s="8"/>
      <c r="AL1441" s="8"/>
      <c r="AM1441" s="8"/>
      <c r="AN1441" s="8"/>
      <c r="AO1441" s="8"/>
      <c r="AP1441" s="8"/>
      <c r="AQ1441" s="9"/>
      <c r="AR1441" s="8"/>
      <c r="AS1441" s="8"/>
      <c r="AT1441" s="8"/>
      <c r="AU1441" s="5"/>
      <c r="AV1441" s="5"/>
      <c r="AW1441" s="5"/>
      <c r="AX1441" s="5"/>
      <c r="AY1441" s="5"/>
      <c r="AZ1441" s="5"/>
      <c r="BA1441" s="5"/>
      <c r="BB1441" s="5"/>
      <c r="BC1441" s="5"/>
      <c r="BD1441" s="5"/>
      <c r="BE1441" s="5"/>
      <c r="BF1441" s="5"/>
      <c r="BG1441" s="5"/>
      <c r="BH1441" s="5"/>
      <c r="BI1441" s="8"/>
      <c r="BJ1441" s="5"/>
      <c r="BK1441" s="5"/>
      <c r="BL1441" s="5"/>
      <c r="BM1441" s="8"/>
      <c r="BN1441" s="8"/>
      <c r="BO1441" s="7"/>
      <c r="BP1441" s="5"/>
      <c r="BQ1441" s="5"/>
      <c r="BR1441" s="5"/>
      <c r="BS1441" s="5"/>
      <c r="BT1441" s="7"/>
      <c r="BU1441" s="7"/>
      <c r="BV1441" s="7"/>
      <c r="BW1441" s="7"/>
      <c r="BX1441" s="7"/>
      <c r="BY1441" s="7"/>
      <c r="BZ1441" s="7"/>
      <c r="CA1441" s="5"/>
      <c r="CB1441" s="5"/>
      <c r="CC1441" s="5"/>
      <c r="CD1441" s="5"/>
      <c r="CE1441" s="5"/>
      <c r="CF1441" s="5"/>
      <c r="CG1441" s="5"/>
      <c r="CH1441" s="5"/>
      <c r="CI1441" s="5"/>
      <c r="CJ1441" s="5"/>
      <c r="CK1441" s="8"/>
      <c r="CL1441" s="5"/>
      <c r="CM1441" s="5"/>
      <c r="CN1441" s="8"/>
      <c r="CO1441" s="5"/>
      <c r="CP1441" s="5"/>
      <c r="CQ1441" s="5"/>
      <c r="CR1441" s="8"/>
      <c r="CS1441" s="8"/>
      <c r="CT1441" s="8"/>
      <c r="CU1441" s="8"/>
      <c r="CV1441" s="8"/>
      <c r="CW1441" s="8"/>
      <c r="CX1441" s="8"/>
      <c r="CY1441" s="8"/>
      <c r="CZ1441" s="8"/>
      <c r="DA1441" s="8"/>
      <c r="DB1441" s="8"/>
      <c r="DC1441" s="8"/>
      <c r="DD1441" s="8"/>
      <c r="DE1441" s="8"/>
      <c r="DF1441" s="8"/>
      <c r="DG1441" s="8"/>
      <c r="DH1441" s="8"/>
      <c r="DI1441" s="8"/>
      <c r="DJ1441" s="8"/>
      <c r="DK1441" s="8"/>
      <c r="DL1441" s="8"/>
      <c r="DM1441" s="8"/>
      <c r="DN1441" s="8"/>
      <c r="DO1441" s="8"/>
      <c r="DP1441" s="8"/>
      <c r="DQ1441" s="8"/>
      <c r="DR1441" s="8"/>
      <c r="DS1441" s="8"/>
      <c r="DT1441" s="8"/>
      <c r="DU1441" s="8"/>
      <c r="DV1441" s="8"/>
      <c r="DW1441" s="8"/>
      <c r="DX1441" s="8"/>
      <c r="DY1441" s="8"/>
      <c r="DZ1441" s="8"/>
      <c r="EA1441" s="8"/>
      <c r="EB1441" s="8"/>
      <c r="EC1441" s="8"/>
      <c r="ED1441" s="8"/>
      <c r="EE1441" s="8"/>
      <c r="EF1441" s="8"/>
      <c r="EG1441" s="8"/>
      <c r="EH1441" s="8"/>
      <c r="EI1441" s="8"/>
      <c r="EJ1441" s="8"/>
      <c r="EK1441" s="8"/>
      <c r="EL1441" s="8"/>
      <c r="EM1441" s="8"/>
      <c r="EN1441" s="8"/>
      <c r="EO1441" s="8"/>
      <c r="EP1441" s="8"/>
      <c r="EQ1441" s="8"/>
      <c r="ER1441" s="8"/>
      <c r="ES1441" s="8"/>
      <c r="ET1441" s="8"/>
      <c r="EU1441" s="8"/>
      <c r="EV1441" s="8"/>
      <c r="EW1441" s="8"/>
      <c r="EX1441" s="8"/>
      <c r="EY1441" s="8"/>
      <c r="EZ1441" s="8"/>
      <c r="FA1441" s="8"/>
      <c r="FB1441" s="8"/>
      <c r="FC1441" s="8"/>
      <c r="FD1441" s="8"/>
      <c r="FE1441" s="8"/>
      <c r="FF1441" s="8"/>
      <c r="FG1441" s="8"/>
      <c r="FH1441" s="8"/>
      <c r="FI1441" s="8"/>
      <c r="FJ1441" s="8"/>
    </row>
    <row r="1442" spans="1:166" x14ac:dyDescent="0.25">
      <c r="A1442" t="s">
        <v>154</v>
      </c>
      <c r="C1442" s="6">
        <v>40997</v>
      </c>
      <c r="D1442" s="5">
        <v>8</v>
      </c>
      <c r="E1442" t="s">
        <v>208</v>
      </c>
      <c r="F1442" t="s">
        <v>14</v>
      </c>
      <c r="G1442">
        <v>102</v>
      </c>
      <c r="H1442" t="s">
        <v>117</v>
      </c>
      <c r="I1442" s="7">
        <v>8</v>
      </c>
      <c r="J1442">
        <v>750</v>
      </c>
      <c r="K1442" s="5">
        <f t="shared" si="22"/>
        <v>166.66666666666666</v>
      </c>
      <c r="L1442" s="5"/>
      <c r="M1442" s="8"/>
      <c r="N1442" s="8"/>
      <c r="O1442" s="8"/>
      <c r="P1442" s="8"/>
      <c r="Q1442" s="5"/>
      <c r="R1442" s="5"/>
      <c r="S1442" s="5"/>
      <c r="T1442" s="5"/>
      <c r="U1442" s="5">
        <v>102</v>
      </c>
      <c r="V1442" s="5"/>
      <c r="W1442" s="5"/>
      <c r="X1442" s="8"/>
      <c r="Y1442" s="8"/>
      <c r="Z1442" s="8"/>
      <c r="AA1442" s="8"/>
      <c r="AB1442" s="8"/>
      <c r="AC1442" s="5">
        <v>821.3295967675906</v>
      </c>
      <c r="AD1442" s="8"/>
      <c r="AE1442" s="8"/>
      <c r="AF1442" s="8"/>
      <c r="AG1442" s="8"/>
      <c r="AH1442" s="8"/>
      <c r="AI1442" s="8"/>
      <c r="AJ1442" s="5">
        <v>294.49042761472077</v>
      </c>
      <c r="AK1442" s="8">
        <v>3.9011052205692156</v>
      </c>
      <c r="AL1442" s="8"/>
      <c r="AM1442" s="8"/>
      <c r="AN1442" s="8"/>
      <c r="AO1442" s="8"/>
      <c r="AP1442" s="8"/>
      <c r="AQ1442" s="9">
        <f>AK1442/AJ1442</f>
        <v>1.3246967829029054E-2</v>
      </c>
      <c r="AR1442" s="8"/>
      <c r="AS1442" s="8"/>
      <c r="AT1442" s="8"/>
      <c r="AU1442" s="5">
        <v>0</v>
      </c>
      <c r="AV1442" s="5"/>
      <c r="AW1442" s="5"/>
      <c r="AX1442" s="5"/>
      <c r="AY1442" s="5">
        <v>477.25536863195447</v>
      </c>
      <c r="AZ1442" s="5"/>
      <c r="BA1442" s="5"/>
      <c r="BB1442" s="5"/>
      <c r="BC1442" s="5"/>
      <c r="BD1442" s="5"/>
      <c r="BE1442" s="5"/>
      <c r="BF1442" s="5">
        <v>21.783406961486307</v>
      </c>
      <c r="BG1442" s="5">
        <v>40.923893092683684</v>
      </c>
      <c r="BH1442" s="5">
        <v>539.96266868612452</v>
      </c>
      <c r="BI1442" s="8"/>
      <c r="BJ1442" s="5"/>
      <c r="BK1442" s="5">
        <f>AC1442+AJ1442+BH1442</f>
        <v>1655.7826930684359</v>
      </c>
      <c r="BL1442" s="5"/>
      <c r="BM1442" s="8">
        <f>BH1442/BK1442</f>
        <v>0.3261072065474277</v>
      </c>
      <c r="BN1442" s="8"/>
      <c r="BO1442" s="7"/>
      <c r="BP1442" s="5"/>
      <c r="BQ1442" s="5"/>
      <c r="BR1442" s="5"/>
      <c r="BS1442" s="5"/>
      <c r="BT1442" s="7"/>
      <c r="BU1442" s="7"/>
      <c r="BV1442" s="7"/>
      <c r="BW1442" s="7"/>
      <c r="BX1442" s="8">
        <f>AC1442/BK1442</f>
        <v>0.49603707068922953</v>
      </c>
      <c r="BY1442" s="8">
        <f>AJ1442/BK1442</f>
        <v>0.17785572276334274</v>
      </c>
      <c r="BZ1442" s="8">
        <f>BH1442/BK1442</f>
        <v>0.3261072065474277</v>
      </c>
      <c r="CA1442" s="5">
        <v>135.36447773731305</v>
      </c>
      <c r="CB1442" s="5">
        <v>0</v>
      </c>
      <c r="CC1442" s="5">
        <v>121.96285938609603</v>
      </c>
      <c r="CD1442" s="5">
        <v>7.8328555181746893</v>
      </c>
      <c r="CE1442" s="5"/>
      <c r="CF1442" s="5"/>
      <c r="CG1442" s="5"/>
      <c r="CH1442" s="5"/>
      <c r="CI1442" s="5">
        <v>5.568762833042336</v>
      </c>
      <c r="CJ1442" s="5"/>
      <c r="CK1442" s="8"/>
      <c r="CL1442" s="5"/>
      <c r="CM1442" s="5"/>
      <c r="CN1442" s="8"/>
      <c r="CO1442" s="5"/>
      <c r="CP1442" s="5"/>
      <c r="CQ1442" s="5"/>
      <c r="CR1442" s="8"/>
      <c r="CS1442" s="8"/>
      <c r="CT1442" s="8"/>
      <c r="CU1442" s="8"/>
      <c r="CV1442" s="8"/>
      <c r="CW1442" s="8"/>
      <c r="CX1442" s="8"/>
      <c r="CY1442" s="8"/>
      <c r="CZ1442" s="8"/>
      <c r="DA1442" s="8"/>
      <c r="DB1442" s="8"/>
      <c r="DC1442" s="8"/>
      <c r="DD1442" s="8"/>
      <c r="DE1442" s="8"/>
      <c r="DF1442" s="8"/>
      <c r="DG1442" s="8"/>
      <c r="DH1442" s="8"/>
      <c r="DI1442" s="8"/>
      <c r="DJ1442" s="8"/>
      <c r="DK1442" s="8"/>
      <c r="DL1442" s="8"/>
      <c r="DM1442" s="8"/>
      <c r="DN1442" s="8"/>
      <c r="DO1442" s="8"/>
      <c r="DP1442" s="8"/>
      <c r="DQ1442" s="8"/>
      <c r="DR1442" s="8"/>
      <c r="DS1442" s="8"/>
      <c r="DT1442" s="8"/>
      <c r="DU1442" s="8"/>
      <c r="DV1442" s="8"/>
      <c r="DW1442" s="8"/>
      <c r="DX1442" s="8"/>
      <c r="DY1442" s="8"/>
      <c r="DZ1442" s="8"/>
      <c r="EA1442" s="8"/>
      <c r="EB1442" s="8"/>
      <c r="EC1442" s="8"/>
      <c r="ED1442" s="8"/>
      <c r="EE1442" s="8"/>
      <c r="EF1442" s="8"/>
      <c r="EG1442" s="8"/>
      <c r="EH1442" s="8"/>
      <c r="EI1442" s="8"/>
      <c r="EJ1442" s="8"/>
      <c r="EK1442" s="8"/>
      <c r="EL1442" s="8"/>
      <c r="EM1442" s="8"/>
      <c r="EN1442" s="8"/>
      <c r="EO1442" s="8"/>
      <c r="EP1442" s="8"/>
      <c r="EQ1442" s="8"/>
      <c r="ER1442" s="8"/>
      <c r="ES1442" s="8"/>
      <c r="ET1442" s="8"/>
      <c r="EU1442" s="8"/>
      <c r="EV1442" s="8"/>
      <c r="EW1442" s="8"/>
      <c r="EX1442" s="8"/>
      <c r="EY1442" s="8"/>
      <c r="EZ1442" s="8"/>
      <c r="FA1442" s="8"/>
      <c r="FB1442" s="8"/>
      <c r="FC1442" s="8"/>
      <c r="FD1442" s="8"/>
      <c r="FE1442" s="8"/>
      <c r="FF1442" s="8"/>
      <c r="FG1442" s="8"/>
      <c r="FH1442" s="8"/>
      <c r="FI1442" s="8"/>
      <c r="FJ1442" s="8"/>
    </row>
    <row r="1443" spans="1:166" x14ac:dyDescent="0.25">
      <c r="A1443" t="s">
        <v>154</v>
      </c>
      <c r="C1443" s="6">
        <v>41001</v>
      </c>
      <c r="D1443" s="5"/>
      <c r="E1443" s="6"/>
      <c r="G1443">
        <v>106</v>
      </c>
      <c r="H1443" t="s">
        <v>117</v>
      </c>
      <c r="I1443" s="7">
        <v>8</v>
      </c>
      <c r="J1443">
        <v>750</v>
      </c>
      <c r="K1443" s="5">
        <f t="shared" si="22"/>
        <v>166.66666666666666</v>
      </c>
      <c r="L1443" s="5"/>
      <c r="M1443" s="8"/>
      <c r="N1443" s="7">
        <v>25.7</v>
      </c>
      <c r="O1443" s="7"/>
      <c r="P1443" s="7"/>
      <c r="Q1443" s="5"/>
      <c r="R1443" s="5"/>
      <c r="S1443" s="5"/>
      <c r="T1443" s="5"/>
      <c r="U1443" s="5"/>
      <c r="V1443" s="5"/>
      <c r="W1443" s="5"/>
      <c r="X1443" s="8"/>
      <c r="Y1443" s="8"/>
      <c r="Z1443" s="8"/>
      <c r="AA1443" s="8"/>
      <c r="AB1443" s="8"/>
      <c r="AC1443" s="5"/>
      <c r="AD1443" s="8"/>
      <c r="AE1443" s="8"/>
      <c r="AF1443" s="8"/>
      <c r="AG1443" s="8"/>
      <c r="AH1443" s="8"/>
      <c r="AI1443" s="8"/>
      <c r="AJ1443" s="5"/>
      <c r="AK1443" s="8"/>
      <c r="AL1443" s="8"/>
      <c r="AM1443" s="8"/>
      <c r="AN1443" s="8"/>
      <c r="AO1443" s="8"/>
      <c r="AP1443" s="8"/>
      <c r="AQ1443" s="9"/>
      <c r="AR1443" s="8"/>
      <c r="AS1443" s="8"/>
      <c r="AT1443" s="8"/>
      <c r="AU1443" s="5"/>
      <c r="AV1443" s="5"/>
      <c r="AW1443" s="5"/>
      <c r="AX1443" s="5"/>
      <c r="AY1443" s="5"/>
      <c r="AZ1443" s="5"/>
      <c r="BA1443" s="5"/>
      <c r="BB1443" s="5"/>
      <c r="BC1443" s="5"/>
      <c r="BD1443" s="5"/>
      <c r="BE1443" s="5"/>
      <c r="BF1443" s="5"/>
      <c r="BG1443" s="5"/>
      <c r="BH1443" s="5"/>
      <c r="BI1443" s="8"/>
      <c r="BJ1443" s="5"/>
      <c r="BK1443" s="5"/>
      <c r="BL1443" s="5"/>
      <c r="BM1443" s="8"/>
      <c r="BN1443" s="8"/>
      <c r="BO1443" s="7"/>
      <c r="BP1443" s="5"/>
      <c r="BQ1443" s="5"/>
      <c r="BR1443" s="5"/>
      <c r="BS1443" s="5"/>
      <c r="BT1443" s="7"/>
      <c r="BU1443" s="7"/>
      <c r="BV1443" s="7"/>
      <c r="BW1443" s="7"/>
      <c r="BX1443" s="7"/>
      <c r="BY1443" s="7"/>
      <c r="BZ1443" s="7"/>
      <c r="CA1443" s="5"/>
      <c r="CB1443" s="5"/>
      <c r="CC1443" s="5"/>
      <c r="CD1443" s="5"/>
      <c r="CE1443" s="5"/>
      <c r="CF1443" s="5"/>
      <c r="CG1443" s="5"/>
      <c r="CH1443" s="5"/>
      <c r="CI1443" s="5"/>
      <c r="CJ1443" s="5"/>
      <c r="CK1443" s="8"/>
      <c r="CL1443" s="5"/>
      <c r="CM1443" s="5"/>
      <c r="CN1443" s="8"/>
      <c r="CO1443" s="5"/>
      <c r="CP1443" s="5"/>
      <c r="CQ1443" s="5"/>
      <c r="CR1443" s="8"/>
      <c r="CS1443" s="8"/>
      <c r="CT1443" s="8"/>
      <c r="CU1443" s="8"/>
      <c r="CV1443" s="8"/>
      <c r="CW1443" s="8"/>
      <c r="CX1443" s="8"/>
      <c r="CY1443" s="8"/>
      <c r="CZ1443" s="8"/>
      <c r="DA1443" s="8"/>
      <c r="DB1443" s="8"/>
      <c r="DC1443" s="8"/>
      <c r="DD1443" s="8"/>
      <c r="DE1443" s="8"/>
      <c r="DF1443" s="8"/>
      <c r="DG1443" s="8"/>
      <c r="DH1443" s="8"/>
      <c r="DI1443" s="8"/>
      <c r="DJ1443" s="8"/>
      <c r="DK1443" s="8"/>
      <c r="DL1443" s="8"/>
      <c r="DM1443" s="8"/>
      <c r="DN1443" s="8"/>
      <c r="DO1443" s="8"/>
      <c r="DP1443" s="8"/>
      <c r="DQ1443" s="8"/>
      <c r="DR1443" s="8"/>
      <c r="DS1443" s="8"/>
      <c r="DT1443" s="8"/>
      <c r="DU1443" s="8"/>
      <c r="DV1443" s="8"/>
      <c r="DW1443" s="8"/>
      <c r="DX1443" s="8"/>
      <c r="DY1443" s="8"/>
      <c r="DZ1443" s="8"/>
      <c r="EA1443" s="8"/>
      <c r="EB1443" s="8"/>
      <c r="EC1443" s="8"/>
      <c r="ED1443" s="8"/>
      <c r="EE1443" s="8"/>
      <c r="EF1443" s="8"/>
      <c r="EG1443" s="8"/>
      <c r="EH1443" s="8"/>
      <c r="EI1443" s="8"/>
      <c r="EJ1443" s="8"/>
      <c r="EK1443" s="8"/>
      <c r="EL1443" s="8"/>
      <c r="EM1443" s="8"/>
      <c r="EN1443" s="8"/>
      <c r="EO1443" s="8"/>
      <c r="EP1443" s="8"/>
      <c r="EQ1443" s="8"/>
      <c r="ER1443" s="8"/>
      <c r="ES1443" s="8"/>
      <c r="ET1443" s="8"/>
      <c r="EU1443" s="8"/>
      <c r="EV1443" s="8"/>
      <c r="EW1443" s="8"/>
      <c r="EX1443" s="8"/>
      <c r="EY1443" s="8"/>
      <c r="EZ1443" s="8"/>
      <c r="FA1443" s="8"/>
      <c r="FB1443" s="8"/>
      <c r="FC1443" s="8"/>
      <c r="FD1443" s="8"/>
      <c r="FE1443" s="8"/>
      <c r="FF1443" s="8"/>
      <c r="FG1443" s="8"/>
      <c r="FH1443" s="8"/>
      <c r="FI1443" s="8"/>
      <c r="FJ1443" s="8"/>
    </row>
    <row r="1444" spans="1:166" x14ac:dyDescent="0.25">
      <c r="A1444" t="s">
        <v>154</v>
      </c>
      <c r="C1444" s="6">
        <v>41009</v>
      </c>
      <c r="D1444" s="5"/>
      <c r="E1444" s="6"/>
      <c r="G1444">
        <v>114</v>
      </c>
      <c r="H1444" t="s">
        <v>117</v>
      </c>
      <c r="I1444" s="7">
        <v>8</v>
      </c>
      <c r="J1444">
        <v>750</v>
      </c>
      <c r="K1444" s="5">
        <f t="shared" si="22"/>
        <v>166.66666666666666</v>
      </c>
      <c r="L1444" s="5"/>
      <c r="M1444" s="8"/>
      <c r="N1444" s="8"/>
      <c r="O1444" s="8"/>
      <c r="P1444" s="8"/>
      <c r="Q1444" s="5"/>
      <c r="R1444" s="5"/>
      <c r="S1444" s="5"/>
      <c r="T1444" s="5"/>
      <c r="U1444" s="5"/>
      <c r="V1444" s="5"/>
      <c r="W1444" s="5"/>
      <c r="X1444" s="8"/>
      <c r="Y1444" s="8"/>
      <c r="Z1444" s="8"/>
      <c r="AA1444" s="8"/>
      <c r="AB1444" s="8"/>
      <c r="AC1444" s="5"/>
      <c r="AD1444" s="8"/>
      <c r="AE1444" s="8"/>
      <c r="AF1444" s="8"/>
      <c r="AG1444" s="8"/>
      <c r="AH1444" s="8"/>
      <c r="AI1444" s="8"/>
      <c r="AJ1444" s="5"/>
      <c r="AK1444" s="8"/>
      <c r="AL1444" s="8"/>
      <c r="AM1444" s="8"/>
      <c r="AN1444" s="8"/>
      <c r="AO1444" s="8"/>
      <c r="AP1444" s="8"/>
      <c r="AQ1444" s="9"/>
      <c r="AR1444" s="8"/>
      <c r="AS1444" s="8"/>
      <c r="AT1444" s="8"/>
      <c r="AU1444" s="5"/>
      <c r="AV1444" s="5"/>
      <c r="AW1444" s="5"/>
      <c r="AX1444" s="5"/>
      <c r="AY1444" s="5"/>
      <c r="AZ1444" s="5"/>
      <c r="BA1444" s="5"/>
      <c r="BB1444" s="5"/>
      <c r="BC1444" s="5"/>
      <c r="BD1444" s="5"/>
      <c r="BE1444" s="5"/>
      <c r="BF1444" s="5"/>
      <c r="BG1444" s="5"/>
      <c r="BH1444" s="5"/>
      <c r="BI1444" s="8"/>
      <c r="BJ1444" s="5"/>
      <c r="BK1444" s="5"/>
      <c r="BL1444" s="5"/>
      <c r="BM1444" s="8"/>
      <c r="BN1444" s="8"/>
      <c r="BO1444" s="7"/>
      <c r="BP1444" s="5"/>
      <c r="BQ1444" s="5"/>
      <c r="BR1444" s="5"/>
      <c r="BS1444" s="5"/>
      <c r="BT1444" s="7"/>
      <c r="BU1444" s="7"/>
      <c r="BV1444" s="7"/>
      <c r="BW1444" s="7"/>
      <c r="BX1444" s="7"/>
      <c r="BY1444" s="7"/>
      <c r="BZ1444" s="7"/>
      <c r="CA1444" s="5"/>
      <c r="CB1444" s="5"/>
      <c r="CC1444" s="5"/>
      <c r="CD1444" s="5"/>
      <c r="CE1444" s="5"/>
      <c r="CF1444" s="5"/>
      <c r="CG1444" s="5"/>
      <c r="CH1444" s="5"/>
      <c r="CI1444" s="5"/>
      <c r="CJ1444" s="5">
        <v>19.230769230769234</v>
      </c>
      <c r="CK1444" s="8">
        <v>4.2640000000000002</v>
      </c>
      <c r="CL1444" s="5"/>
      <c r="CM1444" s="5"/>
      <c r="CN1444" s="8"/>
      <c r="CO1444" s="5"/>
      <c r="CP1444" s="5"/>
      <c r="CQ1444" s="5"/>
      <c r="CR1444" s="8"/>
      <c r="CS1444" s="8"/>
      <c r="CT1444" s="8"/>
      <c r="CU1444" s="8"/>
      <c r="CV1444" s="8"/>
      <c r="CW1444" s="8"/>
      <c r="CX1444" s="8"/>
      <c r="CY1444" s="8"/>
      <c r="CZ1444" s="8"/>
      <c r="DA1444" s="8"/>
      <c r="DB1444" s="8"/>
      <c r="DC1444" s="8"/>
      <c r="DD1444" s="8"/>
      <c r="DE1444" s="8"/>
      <c r="DF1444" s="8"/>
      <c r="DG1444" s="8"/>
      <c r="DH1444" s="8"/>
      <c r="DI1444" s="8"/>
      <c r="DJ1444" s="8"/>
      <c r="DK1444" s="8"/>
      <c r="DL1444" s="8"/>
      <c r="DM1444" s="8"/>
      <c r="DN1444" s="8"/>
      <c r="DO1444" s="8"/>
      <c r="DP1444" s="8"/>
      <c r="DQ1444" s="8"/>
      <c r="DR1444" s="8"/>
      <c r="DS1444" s="8"/>
      <c r="DT1444" s="8"/>
      <c r="DU1444" s="8"/>
      <c r="DV1444" s="8"/>
      <c r="DW1444" s="8"/>
      <c r="DX1444" s="8"/>
      <c r="DY1444" s="8"/>
      <c r="DZ1444" s="8"/>
      <c r="EA1444" s="8"/>
      <c r="EB1444" s="8"/>
      <c r="EC1444" s="8"/>
      <c r="ED1444" s="8"/>
      <c r="EE1444" s="8"/>
      <c r="EF1444" s="8"/>
      <c r="EG1444" s="8"/>
      <c r="EH1444" s="8"/>
      <c r="EI1444" s="8"/>
      <c r="EJ1444" s="8"/>
      <c r="EK1444" s="8"/>
      <c r="EL1444" s="8"/>
      <c r="EM1444" s="8"/>
      <c r="EN1444" s="8"/>
      <c r="EO1444" s="8"/>
      <c r="EP1444" s="8"/>
      <c r="EQ1444" s="8"/>
      <c r="ER1444" s="8"/>
      <c r="ES1444" s="8"/>
      <c r="ET1444" s="8"/>
      <c r="EU1444" s="8"/>
      <c r="EV1444" s="8"/>
      <c r="EW1444" s="8"/>
      <c r="EX1444" s="8"/>
      <c r="EY1444" s="8"/>
      <c r="EZ1444" s="8"/>
      <c r="FA1444" s="8"/>
      <c r="FB1444" s="8"/>
      <c r="FC1444" s="8"/>
      <c r="FD1444" s="8"/>
      <c r="FE1444" s="8"/>
      <c r="FF1444" s="8"/>
      <c r="FG1444" s="8"/>
      <c r="FH1444" s="8"/>
      <c r="FI1444" s="8"/>
      <c r="FJ1444" s="8"/>
    </row>
    <row r="1445" spans="1:166" x14ac:dyDescent="0.25">
      <c r="A1445" t="s">
        <v>154</v>
      </c>
      <c r="C1445" s="6">
        <v>41018</v>
      </c>
      <c r="D1445" s="5"/>
      <c r="E1445" s="6"/>
      <c r="G1445">
        <v>123</v>
      </c>
      <c r="H1445" t="s">
        <v>117</v>
      </c>
      <c r="I1445" s="7">
        <v>8</v>
      </c>
      <c r="J1445">
        <v>750</v>
      </c>
      <c r="K1445" s="5">
        <f t="shared" si="22"/>
        <v>166.66666666666666</v>
      </c>
      <c r="L1445" s="5"/>
      <c r="M1445" s="8"/>
      <c r="N1445" s="8"/>
      <c r="O1445" s="8"/>
      <c r="P1445" s="8"/>
      <c r="Q1445" s="5"/>
      <c r="R1445" s="5"/>
      <c r="S1445" s="5"/>
      <c r="T1445" s="5"/>
      <c r="U1445" s="5"/>
      <c r="V1445" s="5"/>
      <c r="W1445" s="5"/>
      <c r="X1445" s="8"/>
      <c r="Y1445" s="8"/>
      <c r="Z1445" s="8"/>
      <c r="AA1445" s="8"/>
      <c r="AB1445" s="8"/>
      <c r="AC1445" s="5"/>
      <c r="AD1445" s="8"/>
      <c r="AE1445" s="8"/>
      <c r="AF1445" s="8"/>
      <c r="AG1445" s="8"/>
      <c r="AH1445" s="8"/>
      <c r="AI1445" s="8"/>
      <c r="AJ1445" s="5"/>
      <c r="AK1445" s="8"/>
      <c r="AL1445" s="8"/>
      <c r="AM1445" s="8"/>
      <c r="AN1445" s="8"/>
      <c r="AO1445" s="8"/>
      <c r="AP1445" s="8"/>
      <c r="AQ1445" s="9"/>
      <c r="AR1445" s="8"/>
      <c r="AS1445" s="8"/>
      <c r="AT1445" s="8"/>
      <c r="AU1445" s="5"/>
      <c r="AV1445" s="5"/>
      <c r="AW1445" s="5"/>
      <c r="AX1445" s="5"/>
      <c r="AY1445" s="5"/>
      <c r="AZ1445" s="5"/>
      <c r="BA1445" s="5"/>
      <c r="BB1445" s="5"/>
      <c r="BC1445" s="5"/>
      <c r="BD1445" s="5"/>
      <c r="BE1445" s="5"/>
      <c r="BF1445" s="5"/>
      <c r="BG1445" s="5"/>
      <c r="BH1445" s="5"/>
      <c r="BI1445" s="8"/>
      <c r="BJ1445" s="5"/>
      <c r="BK1445" s="5"/>
      <c r="BL1445" s="5"/>
      <c r="BM1445" s="8"/>
      <c r="BN1445" s="8"/>
      <c r="BO1445" s="7"/>
      <c r="BP1445" s="5"/>
      <c r="BQ1445" s="5"/>
      <c r="BR1445" s="5"/>
      <c r="BS1445" s="5"/>
      <c r="BT1445" s="7"/>
      <c r="BU1445" s="7"/>
      <c r="BV1445" s="7"/>
      <c r="BW1445" s="7"/>
      <c r="BX1445" s="7"/>
      <c r="BY1445" s="7"/>
      <c r="BZ1445" s="7"/>
      <c r="CA1445" s="5"/>
      <c r="CB1445" s="5"/>
      <c r="CC1445" s="5"/>
      <c r="CD1445" s="5"/>
      <c r="CE1445" s="5"/>
      <c r="CF1445" s="5"/>
      <c r="CG1445" s="5"/>
      <c r="CH1445" s="5"/>
      <c r="CI1445" s="5"/>
      <c r="CJ1445" s="5">
        <v>49.230769230769234</v>
      </c>
      <c r="CK1445" s="8">
        <v>4.0999999999999996</v>
      </c>
      <c r="CL1445" s="5"/>
      <c r="CM1445" s="5"/>
      <c r="CN1445" s="8"/>
      <c r="CO1445" s="5"/>
      <c r="CP1445" s="5"/>
      <c r="CQ1445" s="5"/>
      <c r="CR1445" s="8"/>
      <c r="CS1445" s="8"/>
      <c r="CT1445" s="8"/>
      <c r="CU1445" s="8"/>
      <c r="CV1445" s="8"/>
      <c r="CW1445" s="8"/>
      <c r="CX1445" s="8"/>
      <c r="CY1445" s="8"/>
      <c r="CZ1445" s="8"/>
      <c r="DA1445" s="8"/>
      <c r="DB1445" s="8"/>
      <c r="DC1445" s="8"/>
      <c r="DD1445" s="8"/>
      <c r="DE1445" s="8"/>
      <c r="DF1445" s="8"/>
      <c r="DG1445" s="8"/>
      <c r="DH1445" s="8"/>
      <c r="DI1445" s="8"/>
      <c r="DJ1445" s="8"/>
      <c r="DK1445" s="8"/>
      <c r="DL1445" s="8"/>
      <c r="DM1445" s="8"/>
      <c r="DN1445" s="8"/>
      <c r="DO1445" s="8"/>
      <c r="DP1445" s="8"/>
      <c r="DQ1445" s="8"/>
      <c r="DR1445" s="8"/>
      <c r="DS1445" s="8"/>
      <c r="DT1445" s="8"/>
      <c r="DU1445" s="8"/>
      <c r="DV1445" s="8"/>
      <c r="DW1445" s="8"/>
      <c r="DX1445" s="8"/>
      <c r="DY1445" s="8"/>
      <c r="DZ1445" s="8"/>
      <c r="EA1445" s="8"/>
      <c r="EB1445" s="8"/>
      <c r="EC1445" s="8"/>
      <c r="ED1445" s="8"/>
      <c r="EE1445" s="8"/>
      <c r="EF1445" s="8"/>
      <c r="EG1445" s="8"/>
      <c r="EH1445" s="8"/>
      <c r="EI1445" s="8"/>
      <c r="EJ1445" s="8"/>
      <c r="EK1445" s="8"/>
      <c r="EL1445" s="8"/>
      <c r="EM1445" s="8"/>
      <c r="EN1445" s="8"/>
      <c r="EO1445" s="8"/>
      <c r="EP1445" s="8"/>
      <c r="EQ1445" s="8"/>
      <c r="ER1445" s="8"/>
      <c r="ES1445" s="8"/>
      <c r="ET1445" s="8"/>
      <c r="EU1445" s="8"/>
      <c r="EV1445" s="8"/>
      <c r="EW1445" s="8"/>
      <c r="EX1445" s="8"/>
      <c r="EY1445" s="8"/>
      <c r="EZ1445" s="8"/>
      <c r="FA1445" s="8"/>
      <c r="FB1445" s="8"/>
      <c r="FC1445" s="8"/>
      <c r="FD1445" s="8"/>
      <c r="FE1445" s="8"/>
      <c r="FF1445" s="8"/>
      <c r="FG1445" s="8"/>
      <c r="FH1445" s="8"/>
      <c r="FI1445" s="8"/>
      <c r="FJ1445" s="8"/>
    </row>
    <row r="1446" spans="1:166" x14ac:dyDescent="0.25">
      <c r="A1446" t="s">
        <v>154</v>
      </c>
      <c r="C1446" s="6">
        <v>41025</v>
      </c>
      <c r="D1446" s="5"/>
      <c r="E1446" s="6"/>
      <c r="G1446">
        <v>130</v>
      </c>
      <c r="H1446" t="s">
        <v>117</v>
      </c>
      <c r="I1446" s="7">
        <v>8</v>
      </c>
      <c r="J1446">
        <v>750</v>
      </c>
      <c r="K1446" s="5">
        <f t="shared" ref="K1446:K1509" si="23">1000000/I1446/J1446</f>
        <v>166.66666666666666</v>
      </c>
      <c r="L1446" s="5"/>
      <c r="M1446" s="8"/>
      <c r="N1446" s="8"/>
      <c r="O1446" s="8"/>
      <c r="P1446" s="8"/>
      <c r="Q1446" s="5"/>
      <c r="R1446" s="5"/>
      <c r="S1446" s="5"/>
      <c r="T1446" s="5"/>
      <c r="U1446" s="5"/>
      <c r="V1446" s="5"/>
      <c r="W1446" s="5"/>
      <c r="X1446" s="8"/>
      <c r="Y1446" s="8"/>
      <c r="Z1446" s="8"/>
      <c r="AA1446" s="8"/>
      <c r="AB1446" s="8"/>
      <c r="AC1446" s="5"/>
      <c r="AD1446" s="8"/>
      <c r="AE1446" s="8"/>
      <c r="AF1446" s="8"/>
      <c r="AG1446" s="8"/>
      <c r="AH1446" s="8"/>
      <c r="AI1446" s="8"/>
      <c r="AJ1446" s="5"/>
      <c r="AK1446" s="8"/>
      <c r="AL1446" s="8"/>
      <c r="AM1446" s="8"/>
      <c r="AN1446" s="8"/>
      <c r="AO1446" s="8"/>
      <c r="AP1446" s="8"/>
      <c r="AQ1446" s="9"/>
      <c r="AR1446" s="8"/>
      <c r="AS1446" s="8"/>
      <c r="AT1446" s="8"/>
      <c r="AU1446" s="5"/>
      <c r="AV1446" s="5"/>
      <c r="AW1446" s="5"/>
      <c r="AX1446" s="5"/>
      <c r="AY1446" s="5"/>
      <c r="AZ1446" s="5"/>
      <c r="BA1446" s="5"/>
      <c r="BB1446" s="5"/>
      <c r="BC1446" s="5"/>
      <c r="BD1446" s="5"/>
      <c r="BE1446" s="5"/>
      <c r="BF1446" s="5"/>
      <c r="BG1446" s="5"/>
      <c r="BH1446" s="5"/>
      <c r="BI1446" s="8"/>
      <c r="BJ1446" s="5"/>
      <c r="BK1446" s="5"/>
      <c r="BL1446" s="5"/>
      <c r="BM1446" s="8"/>
      <c r="BN1446" s="8"/>
      <c r="BO1446" s="7"/>
      <c r="BP1446" s="5"/>
      <c r="BQ1446" s="5"/>
      <c r="BR1446" s="5"/>
      <c r="BS1446" s="5"/>
      <c r="BT1446" s="7"/>
      <c r="BU1446" s="7"/>
      <c r="BV1446" s="7"/>
      <c r="BW1446" s="7"/>
      <c r="BX1446" s="7"/>
      <c r="BY1446" s="7"/>
      <c r="BZ1446" s="7"/>
      <c r="CA1446" s="5"/>
      <c r="CB1446" s="5"/>
      <c r="CC1446" s="5"/>
      <c r="CD1446" s="5"/>
      <c r="CE1446" s="5"/>
      <c r="CF1446" s="5"/>
      <c r="CG1446" s="5"/>
      <c r="CH1446" s="5"/>
      <c r="CI1446" s="5"/>
      <c r="CJ1446" s="5">
        <v>58.15384615384616</v>
      </c>
      <c r="CK1446" s="8">
        <v>3.7413793103448274</v>
      </c>
      <c r="CL1446" s="5"/>
      <c r="CM1446" s="5"/>
      <c r="CN1446" s="8"/>
      <c r="CO1446" s="5"/>
      <c r="CP1446" s="5"/>
      <c r="CQ1446" s="5"/>
      <c r="CR1446" s="8"/>
      <c r="CS1446" s="8"/>
      <c r="CT1446" s="8"/>
      <c r="CU1446" s="8"/>
      <c r="CV1446" s="8"/>
      <c r="CW1446" s="8"/>
      <c r="CX1446" s="8"/>
      <c r="CY1446" s="8"/>
      <c r="CZ1446" s="8"/>
      <c r="DA1446" s="8"/>
      <c r="DB1446" s="8"/>
      <c r="DC1446" s="8"/>
      <c r="DD1446" s="8"/>
      <c r="DE1446" s="8"/>
      <c r="DF1446" s="8"/>
      <c r="DG1446" s="8"/>
      <c r="DH1446" s="8"/>
      <c r="DI1446" s="8"/>
      <c r="DJ1446" s="8"/>
      <c r="DK1446" s="8"/>
      <c r="DL1446" s="8"/>
      <c r="DM1446" s="8"/>
      <c r="DN1446" s="8"/>
      <c r="DO1446" s="8"/>
      <c r="DP1446" s="8"/>
      <c r="DQ1446" s="8"/>
      <c r="DR1446" s="8"/>
      <c r="DS1446" s="8"/>
      <c r="DT1446" s="8"/>
      <c r="DU1446" s="8"/>
      <c r="DV1446" s="8"/>
      <c r="DW1446" s="8"/>
      <c r="DX1446" s="8"/>
      <c r="DY1446" s="8"/>
      <c r="DZ1446" s="8"/>
      <c r="EA1446" s="8"/>
      <c r="EB1446" s="8"/>
      <c r="EC1446" s="8"/>
      <c r="ED1446" s="8"/>
      <c r="EE1446" s="8"/>
      <c r="EF1446" s="8"/>
      <c r="EG1446" s="8"/>
      <c r="EH1446" s="8"/>
      <c r="EI1446" s="8"/>
      <c r="EJ1446" s="8"/>
      <c r="EK1446" s="8"/>
      <c r="EL1446" s="8"/>
      <c r="EM1446" s="8"/>
      <c r="EN1446" s="8"/>
      <c r="EO1446" s="8"/>
      <c r="EP1446" s="8"/>
      <c r="EQ1446" s="8"/>
      <c r="ER1446" s="8"/>
      <c r="ES1446" s="8"/>
      <c r="ET1446" s="8"/>
      <c r="EU1446" s="8"/>
      <c r="EV1446" s="8"/>
      <c r="EW1446" s="8"/>
      <c r="EX1446" s="8"/>
      <c r="EY1446" s="8"/>
      <c r="EZ1446" s="8"/>
      <c r="FA1446" s="8"/>
      <c r="FB1446" s="8"/>
      <c r="FC1446" s="8"/>
      <c r="FD1446" s="8"/>
      <c r="FE1446" s="8"/>
      <c r="FF1446" s="8"/>
      <c r="FG1446" s="8"/>
      <c r="FH1446" s="8"/>
      <c r="FI1446" s="8"/>
      <c r="FJ1446" s="8"/>
    </row>
    <row r="1447" spans="1:166" x14ac:dyDescent="0.25">
      <c r="A1447" t="s">
        <v>154</v>
      </c>
      <c r="C1447" s="6">
        <v>41030</v>
      </c>
      <c r="D1447" s="5">
        <v>9</v>
      </c>
      <c r="E1447" s="6" t="s">
        <v>207</v>
      </c>
      <c r="F1447" t="s">
        <v>15</v>
      </c>
      <c r="G1447">
        <v>135</v>
      </c>
      <c r="H1447" t="s">
        <v>117</v>
      </c>
      <c r="I1447" s="7">
        <v>8</v>
      </c>
      <c r="J1447">
        <v>750</v>
      </c>
      <c r="K1447" s="5">
        <f t="shared" si="23"/>
        <v>166.66666666666666</v>
      </c>
      <c r="L1447" s="5"/>
      <c r="M1447" s="8"/>
      <c r="N1447" s="8"/>
      <c r="O1447" s="8"/>
      <c r="P1447" s="8"/>
      <c r="Q1447" s="5"/>
      <c r="R1447" s="5"/>
      <c r="S1447" s="5"/>
      <c r="T1447" s="5"/>
      <c r="U1447" s="5"/>
      <c r="V1447" s="5">
        <v>135</v>
      </c>
      <c r="W1447" s="5"/>
      <c r="X1447" s="8"/>
      <c r="Y1447" s="8"/>
      <c r="Z1447" s="8"/>
      <c r="AA1447" s="8"/>
      <c r="AB1447" s="8"/>
      <c r="AC1447" s="5"/>
      <c r="AD1447" s="8"/>
      <c r="AE1447" s="8"/>
      <c r="AF1447" s="8"/>
      <c r="AG1447" s="8"/>
      <c r="AH1447" s="8"/>
      <c r="AI1447" s="8"/>
      <c r="AJ1447" s="5"/>
      <c r="AK1447" s="8"/>
      <c r="AL1447" s="8"/>
      <c r="AM1447" s="8"/>
      <c r="AN1447" s="8"/>
      <c r="AO1447" s="8"/>
      <c r="AP1447" s="8"/>
      <c r="AQ1447" s="9"/>
      <c r="AR1447" s="8"/>
      <c r="AS1447" s="8"/>
      <c r="AT1447" s="8"/>
      <c r="AU1447" s="5"/>
      <c r="AV1447" s="5"/>
      <c r="AW1447" s="5"/>
      <c r="AX1447" s="5"/>
      <c r="AY1447" s="5"/>
      <c r="AZ1447" s="5"/>
      <c r="BA1447" s="5"/>
      <c r="BB1447" s="5"/>
      <c r="BC1447" s="5"/>
      <c r="BD1447" s="5"/>
      <c r="BE1447" s="5"/>
      <c r="BF1447" s="5"/>
      <c r="BG1447" s="5"/>
      <c r="BH1447" s="5"/>
      <c r="BI1447" s="8"/>
      <c r="BJ1447" s="5"/>
      <c r="BK1447" s="5"/>
      <c r="BL1447" s="5"/>
      <c r="BM1447" s="8"/>
      <c r="BN1447" s="8"/>
      <c r="BO1447" s="7"/>
      <c r="BP1447" s="5"/>
      <c r="BQ1447" s="5"/>
      <c r="BR1447" s="5"/>
      <c r="BS1447" s="5"/>
      <c r="BT1447" s="7"/>
      <c r="BU1447" s="7"/>
      <c r="BV1447" s="7"/>
      <c r="BW1447" s="7"/>
      <c r="BX1447" s="7"/>
      <c r="BY1447" s="7"/>
      <c r="BZ1447" s="7"/>
      <c r="CA1447" s="5"/>
      <c r="CB1447" s="5"/>
      <c r="CC1447" s="5"/>
      <c r="CD1447" s="5"/>
      <c r="CE1447" s="5"/>
      <c r="CF1447" s="5"/>
      <c r="CG1447" s="5"/>
      <c r="CH1447" s="5"/>
      <c r="CI1447" s="5"/>
      <c r="CJ1447" s="5"/>
      <c r="CK1447" s="8"/>
      <c r="CL1447" s="5"/>
      <c r="CM1447" s="5"/>
      <c r="CN1447" s="8"/>
      <c r="CO1447" s="5"/>
      <c r="CP1447" s="5"/>
      <c r="CQ1447" s="5"/>
      <c r="CR1447" s="8"/>
      <c r="CS1447" s="8"/>
      <c r="CT1447" s="8"/>
      <c r="CU1447" s="8"/>
      <c r="CV1447" s="8"/>
      <c r="CW1447" s="8"/>
      <c r="CX1447" s="8"/>
      <c r="CY1447" s="8"/>
      <c r="CZ1447" s="8"/>
      <c r="DA1447" s="8"/>
      <c r="DB1447" s="8"/>
      <c r="DC1447" s="8"/>
      <c r="DD1447" s="8"/>
      <c r="DE1447" s="8"/>
      <c r="DF1447" s="8"/>
      <c r="DG1447" s="8"/>
      <c r="DH1447" s="8"/>
      <c r="DI1447" s="8"/>
      <c r="DJ1447" s="8"/>
      <c r="DK1447" s="8"/>
      <c r="DL1447" s="8"/>
      <c r="DM1447" s="8"/>
      <c r="DN1447" s="8"/>
      <c r="DO1447" s="8"/>
      <c r="DP1447" s="8"/>
      <c r="DQ1447" s="8"/>
      <c r="DR1447" s="8"/>
      <c r="DS1447" s="8"/>
      <c r="DT1447" s="8"/>
      <c r="DU1447" s="8"/>
      <c r="DV1447" s="8"/>
      <c r="DW1447" s="8"/>
      <c r="DX1447" s="8"/>
      <c r="DY1447" s="8"/>
      <c r="DZ1447" s="8"/>
      <c r="EA1447" s="8"/>
      <c r="EB1447" s="8"/>
      <c r="EC1447" s="8"/>
      <c r="ED1447" s="8"/>
      <c r="EE1447" s="8"/>
      <c r="EF1447" s="8"/>
      <c r="EG1447" s="8"/>
      <c r="EH1447" s="8"/>
      <c r="EI1447" s="8"/>
      <c r="EJ1447" s="8"/>
      <c r="EK1447" s="8"/>
      <c r="EL1447" s="8"/>
      <c r="EM1447" s="8"/>
      <c r="EN1447" s="8"/>
      <c r="EO1447" s="8"/>
      <c r="EP1447" s="8"/>
      <c r="EQ1447" s="8"/>
      <c r="ER1447" s="8"/>
      <c r="ES1447" s="8"/>
      <c r="ET1447" s="8"/>
      <c r="EU1447" s="8"/>
      <c r="EV1447" s="8"/>
      <c r="EW1447" s="8"/>
      <c r="EX1447" s="8"/>
      <c r="EY1447" s="8"/>
      <c r="EZ1447" s="8"/>
      <c r="FA1447" s="8"/>
      <c r="FB1447" s="8"/>
      <c r="FC1447" s="8"/>
      <c r="FD1447" s="8"/>
      <c r="FE1447" s="8"/>
      <c r="FF1447" s="8"/>
      <c r="FG1447" s="8"/>
      <c r="FH1447" s="8"/>
      <c r="FI1447" s="8"/>
      <c r="FJ1447" s="8"/>
    </row>
    <row r="1448" spans="1:166" x14ac:dyDescent="0.25">
      <c r="A1448" t="s">
        <v>154</v>
      </c>
      <c r="C1448" s="6">
        <v>41032</v>
      </c>
      <c r="D1448" s="5"/>
      <c r="E1448" s="6"/>
      <c r="G1448">
        <v>137</v>
      </c>
      <c r="H1448" t="s">
        <v>117</v>
      </c>
      <c r="I1448" s="7">
        <v>8</v>
      </c>
      <c r="J1448">
        <v>750</v>
      </c>
      <c r="K1448" s="5">
        <f t="shared" si="23"/>
        <v>166.66666666666666</v>
      </c>
      <c r="L1448" s="5"/>
      <c r="M1448" s="8"/>
      <c r="N1448" s="8"/>
      <c r="O1448" s="8"/>
      <c r="P1448" s="8"/>
      <c r="Q1448" s="5"/>
      <c r="R1448" s="5"/>
      <c r="S1448" s="5"/>
      <c r="T1448" s="5"/>
      <c r="U1448" s="5"/>
      <c r="V1448" s="5"/>
      <c r="W1448" s="5"/>
      <c r="X1448" s="8"/>
      <c r="Y1448" s="8"/>
      <c r="Z1448" s="8"/>
      <c r="AA1448" s="8"/>
      <c r="AB1448" s="8"/>
      <c r="AC1448" s="5"/>
      <c r="AD1448" s="8"/>
      <c r="AE1448" s="8"/>
      <c r="AF1448" s="8"/>
      <c r="AG1448" s="8"/>
      <c r="AH1448" s="8"/>
      <c r="AI1448" s="8"/>
      <c r="AJ1448" s="5"/>
      <c r="AK1448" s="8"/>
      <c r="AL1448" s="8"/>
      <c r="AM1448" s="8"/>
      <c r="AN1448" s="8"/>
      <c r="AO1448" s="8"/>
      <c r="AP1448" s="8"/>
      <c r="AQ1448" s="9"/>
      <c r="AR1448" s="8"/>
      <c r="AS1448" s="8"/>
      <c r="AT1448" s="8"/>
      <c r="AU1448" s="5"/>
      <c r="AV1448" s="5"/>
      <c r="AW1448" s="5"/>
      <c r="AX1448" s="5"/>
      <c r="AY1448" s="5"/>
      <c r="AZ1448" s="5"/>
      <c r="BA1448" s="5"/>
      <c r="BB1448" s="5"/>
      <c r="BC1448" s="5"/>
      <c r="BD1448" s="5"/>
      <c r="BE1448" s="5"/>
      <c r="BF1448" s="5"/>
      <c r="BG1448" s="5"/>
      <c r="BH1448" s="5"/>
      <c r="BI1448" s="8"/>
      <c r="BJ1448" s="5"/>
      <c r="BK1448" s="5"/>
      <c r="BL1448" s="5"/>
      <c r="BM1448" s="8"/>
      <c r="BN1448" s="8"/>
      <c r="BO1448" s="7"/>
      <c r="BP1448" s="5"/>
      <c r="BQ1448" s="5"/>
      <c r="BR1448" s="5"/>
      <c r="BS1448" s="5"/>
      <c r="BT1448" s="7"/>
      <c r="BU1448" s="7"/>
      <c r="BV1448" s="7"/>
      <c r="BW1448" s="7"/>
      <c r="BX1448" s="7"/>
      <c r="BY1448" s="7"/>
      <c r="BZ1448" s="7"/>
      <c r="CA1448" s="5"/>
      <c r="CB1448" s="5"/>
      <c r="CC1448" s="5"/>
      <c r="CD1448" s="5"/>
      <c r="CE1448" s="5"/>
      <c r="CF1448" s="5"/>
      <c r="CG1448" s="5"/>
      <c r="CH1448" s="5"/>
      <c r="CI1448" s="5"/>
      <c r="CJ1448" s="5">
        <v>66.615384615384627</v>
      </c>
      <c r="CK1448" s="8">
        <v>4.4636363636363638</v>
      </c>
      <c r="CL1448" s="5"/>
      <c r="CM1448" s="5"/>
      <c r="CN1448" s="8"/>
      <c r="CO1448" s="5"/>
      <c r="CP1448" s="5"/>
      <c r="CQ1448" s="5"/>
      <c r="CR1448" s="8"/>
      <c r="CS1448" s="8"/>
      <c r="CT1448" s="8"/>
      <c r="CU1448" s="8"/>
      <c r="CV1448" s="8"/>
      <c r="CW1448" s="8"/>
      <c r="CX1448" s="8"/>
      <c r="CY1448" s="8"/>
      <c r="CZ1448" s="8"/>
      <c r="DA1448" s="8"/>
      <c r="DB1448" s="8"/>
      <c r="DC1448" s="8"/>
      <c r="DD1448" s="8"/>
      <c r="DE1448" s="8"/>
      <c r="DF1448" s="8"/>
      <c r="DG1448" s="8"/>
      <c r="DH1448" s="8"/>
      <c r="DI1448" s="8"/>
      <c r="DJ1448" s="8"/>
      <c r="DK1448" s="8"/>
      <c r="DL1448" s="8"/>
      <c r="DM1448" s="8"/>
      <c r="DN1448" s="8"/>
      <c r="DO1448" s="8"/>
      <c r="DP1448" s="8"/>
      <c r="DQ1448" s="8"/>
      <c r="DR1448" s="8"/>
      <c r="DS1448" s="8"/>
      <c r="DT1448" s="8"/>
      <c r="DU1448" s="8"/>
      <c r="DV1448" s="8"/>
      <c r="DW1448" s="8"/>
      <c r="DX1448" s="8"/>
      <c r="DY1448" s="8"/>
      <c r="DZ1448" s="8"/>
      <c r="EA1448" s="8"/>
      <c r="EB1448" s="8"/>
      <c r="EC1448" s="8"/>
      <c r="ED1448" s="8"/>
      <c r="EE1448" s="8"/>
      <c r="EF1448" s="8"/>
      <c r="EG1448" s="8"/>
      <c r="EH1448" s="8"/>
      <c r="EI1448" s="8"/>
      <c r="EJ1448" s="8"/>
      <c r="EK1448" s="8"/>
      <c r="EL1448" s="8"/>
      <c r="EM1448" s="8"/>
      <c r="EN1448" s="8"/>
      <c r="EO1448" s="8"/>
      <c r="EP1448" s="8"/>
      <c r="EQ1448" s="8"/>
      <c r="ER1448" s="8"/>
      <c r="ES1448" s="8"/>
      <c r="ET1448" s="8"/>
      <c r="EU1448" s="8"/>
      <c r="EV1448" s="8"/>
      <c r="EW1448" s="8"/>
      <c r="EX1448" s="8"/>
      <c r="EY1448" s="8"/>
      <c r="EZ1448" s="8"/>
      <c r="FA1448" s="8"/>
      <c r="FB1448" s="8"/>
      <c r="FC1448" s="8"/>
      <c r="FD1448" s="8"/>
      <c r="FE1448" s="8"/>
      <c r="FF1448" s="8"/>
      <c r="FG1448" s="8"/>
      <c r="FH1448" s="8"/>
      <c r="FI1448" s="8"/>
      <c r="FJ1448" s="8"/>
    </row>
    <row r="1449" spans="1:166" x14ac:dyDescent="0.25">
      <c r="A1449" t="s">
        <v>154</v>
      </c>
      <c r="C1449" s="6">
        <v>41038</v>
      </c>
      <c r="D1449" s="5"/>
      <c r="E1449" s="6"/>
      <c r="G1449">
        <v>143</v>
      </c>
      <c r="H1449" t="s">
        <v>117</v>
      </c>
      <c r="I1449" s="7">
        <v>8</v>
      </c>
      <c r="J1449">
        <v>750</v>
      </c>
      <c r="K1449" s="5">
        <f t="shared" si="23"/>
        <v>166.66666666666666</v>
      </c>
      <c r="L1449" s="5"/>
      <c r="M1449" s="8"/>
      <c r="N1449" s="8"/>
      <c r="O1449" s="8"/>
      <c r="P1449" s="8"/>
      <c r="Q1449" s="5"/>
      <c r="R1449" s="5"/>
      <c r="S1449" s="5"/>
      <c r="T1449" s="5"/>
      <c r="U1449" s="5"/>
      <c r="V1449" s="5"/>
      <c r="W1449" s="5"/>
      <c r="X1449" s="8"/>
      <c r="Y1449" s="8"/>
      <c r="Z1449" s="8"/>
      <c r="AA1449" s="8"/>
      <c r="AB1449" s="8"/>
      <c r="AC1449" s="5">
        <v>873.19815046743349</v>
      </c>
      <c r="AD1449" s="8"/>
      <c r="AE1449" s="8"/>
      <c r="AF1449" s="8"/>
      <c r="AG1449" s="8"/>
      <c r="AH1449" s="8"/>
      <c r="AI1449" s="8"/>
      <c r="AJ1449" s="5">
        <v>201.76502240444839</v>
      </c>
      <c r="AK1449" s="8">
        <v>2.8165281958826176</v>
      </c>
      <c r="AL1449" s="8"/>
      <c r="AM1449" s="8"/>
      <c r="AN1449" s="8"/>
      <c r="AO1449" s="8"/>
      <c r="AP1449" s="8"/>
      <c r="AQ1449" s="9">
        <f>AK1449/AJ1449</f>
        <v>1.3959447293281298E-2</v>
      </c>
      <c r="AR1449" s="8"/>
      <c r="AS1449" s="8"/>
      <c r="AT1449" s="8"/>
      <c r="AU1449" s="5">
        <v>0</v>
      </c>
      <c r="AV1449" s="5"/>
      <c r="AW1449" s="5"/>
      <c r="AX1449" s="5"/>
      <c r="AY1449" s="5">
        <v>190.32918007569529</v>
      </c>
      <c r="AZ1449" s="5"/>
      <c r="BA1449" s="5"/>
      <c r="BB1449" s="5"/>
      <c r="BC1449" s="5"/>
      <c r="BD1449" s="5"/>
      <c r="BE1449" s="5"/>
      <c r="BF1449" s="5">
        <v>36.170429085090163</v>
      </c>
      <c r="BG1449" s="5">
        <v>557.58261681964143</v>
      </c>
      <c r="BH1449" s="5">
        <v>784.08222598042687</v>
      </c>
      <c r="BI1449" s="8"/>
      <c r="BJ1449" s="5"/>
      <c r="BK1449" s="5">
        <f>AC1449+AJ1449+BH1449</f>
        <v>1859.0453988523086</v>
      </c>
      <c r="BL1449" s="5"/>
      <c r="BM1449" s="8">
        <f>BH1449/BK1449</f>
        <v>0.42176604533944362</v>
      </c>
      <c r="BN1449" s="8"/>
      <c r="BO1449" s="7"/>
      <c r="BP1449" s="5"/>
      <c r="BQ1449" s="5"/>
      <c r="BR1449" s="5"/>
      <c r="BS1449" s="5"/>
      <c r="BT1449" s="7"/>
      <c r="BU1449" s="7"/>
      <c r="BV1449" s="7"/>
      <c r="BW1449" s="7"/>
      <c r="BX1449" s="8">
        <f>AC1449/BK1449</f>
        <v>0.46970243491982872</v>
      </c>
      <c r="BY1449" s="8">
        <f>AJ1449/BK1449</f>
        <v>0.10853151974072774</v>
      </c>
      <c r="BZ1449" s="8">
        <f>BH1449/BK1449</f>
        <v>0.42176604533944362</v>
      </c>
      <c r="CA1449" s="5">
        <v>159.87189497970812</v>
      </c>
      <c r="CB1449" s="5">
        <v>0</v>
      </c>
      <c r="CC1449" s="5">
        <v>35.432899724571648</v>
      </c>
      <c r="CD1449" s="5">
        <v>110.58849722714274</v>
      </c>
      <c r="CE1449" s="5"/>
      <c r="CF1449" s="5"/>
      <c r="CG1449" s="5"/>
      <c r="CH1449" s="5"/>
      <c r="CI1449" s="5">
        <v>13.850498027993723</v>
      </c>
      <c r="CJ1449" s="5"/>
      <c r="CK1449" s="8"/>
      <c r="CL1449" s="5"/>
      <c r="CM1449" s="5"/>
      <c r="CN1449" s="8"/>
      <c r="CO1449" s="5"/>
      <c r="CP1449" s="5"/>
      <c r="CQ1449" s="5"/>
      <c r="CR1449" s="8"/>
      <c r="CS1449" s="8"/>
      <c r="CT1449" s="8"/>
      <c r="CU1449" s="8"/>
      <c r="CV1449" s="8"/>
      <c r="CW1449" s="8"/>
      <c r="CX1449" s="8"/>
      <c r="CY1449" s="8"/>
      <c r="CZ1449" s="8"/>
      <c r="DA1449" s="8"/>
      <c r="DB1449" s="8"/>
      <c r="DC1449" s="8"/>
      <c r="DD1449" s="8"/>
      <c r="DE1449" s="8"/>
      <c r="DF1449" s="8"/>
      <c r="DG1449" s="8"/>
      <c r="DH1449" s="8"/>
      <c r="DI1449" s="8"/>
      <c r="DJ1449" s="8"/>
      <c r="DK1449" s="8"/>
      <c r="DL1449" s="8"/>
      <c r="DM1449" s="8"/>
      <c r="DN1449" s="8"/>
      <c r="DO1449" s="8"/>
      <c r="DP1449" s="8"/>
      <c r="DQ1449" s="8"/>
      <c r="DR1449" s="8"/>
      <c r="DS1449" s="8"/>
      <c r="DT1449" s="8"/>
      <c r="DU1449" s="8"/>
      <c r="DV1449" s="8"/>
      <c r="DW1449" s="8"/>
      <c r="DX1449" s="8"/>
      <c r="DY1449" s="8"/>
      <c r="DZ1449" s="8"/>
      <c r="EA1449" s="8"/>
      <c r="EB1449" s="8"/>
      <c r="EC1449" s="8"/>
      <c r="ED1449" s="8"/>
      <c r="EE1449" s="8"/>
      <c r="EF1449" s="8"/>
      <c r="EG1449" s="8"/>
      <c r="EH1449" s="8"/>
      <c r="EI1449" s="8"/>
      <c r="EJ1449" s="8"/>
      <c r="EK1449" s="8"/>
      <c r="EL1449" s="8"/>
      <c r="EM1449" s="8"/>
      <c r="EN1449" s="8"/>
      <c r="EO1449" s="8"/>
      <c r="EP1449" s="8"/>
      <c r="EQ1449" s="8"/>
      <c r="ER1449" s="8"/>
      <c r="ES1449" s="8"/>
      <c r="ET1449" s="8"/>
      <c r="EU1449" s="8"/>
      <c r="EV1449" s="8"/>
      <c r="EW1449" s="8"/>
      <c r="EX1449" s="8"/>
      <c r="EY1449" s="8"/>
      <c r="EZ1449" s="8"/>
      <c r="FA1449" s="8"/>
      <c r="FB1449" s="8"/>
      <c r="FC1449" s="8"/>
      <c r="FD1449" s="8"/>
      <c r="FE1449" s="8"/>
      <c r="FF1449" s="8"/>
      <c r="FG1449" s="8"/>
      <c r="FH1449" s="8"/>
      <c r="FI1449" s="8"/>
      <c r="FJ1449" s="8"/>
    </row>
    <row r="1450" spans="1:166" x14ac:dyDescent="0.25">
      <c r="A1450" t="s">
        <v>154</v>
      </c>
      <c r="C1450" s="6">
        <v>41039</v>
      </c>
      <c r="D1450" s="5"/>
      <c r="E1450" s="6"/>
      <c r="G1450">
        <v>144</v>
      </c>
      <c r="H1450" t="s">
        <v>117</v>
      </c>
      <c r="I1450" s="7">
        <v>8</v>
      </c>
      <c r="J1450">
        <v>750</v>
      </c>
      <c r="K1450" s="5">
        <f t="shared" si="23"/>
        <v>166.66666666666666</v>
      </c>
      <c r="L1450" s="5"/>
      <c r="M1450" s="8"/>
      <c r="N1450" s="8"/>
      <c r="O1450" s="8"/>
      <c r="P1450" s="8"/>
      <c r="Q1450" s="5"/>
      <c r="R1450" s="5"/>
      <c r="S1450" s="5"/>
      <c r="T1450" s="5"/>
      <c r="U1450" s="5"/>
      <c r="V1450" s="5"/>
      <c r="W1450" s="5"/>
      <c r="X1450" s="8"/>
      <c r="Y1450" s="8"/>
      <c r="Z1450" s="8"/>
      <c r="AA1450" s="8"/>
      <c r="AB1450" s="8"/>
      <c r="AC1450" s="5"/>
      <c r="AD1450" s="8"/>
      <c r="AE1450" s="8"/>
      <c r="AF1450" s="8"/>
      <c r="AG1450" s="8"/>
      <c r="AH1450" s="8"/>
      <c r="AI1450" s="8"/>
      <c r="AJ1450" s="5"/>
      <c r="AK1450" s="8"/>
      <c r="AL1450" s="8"/>
      <c r="AM1450" s="8"/>
      <c r="AN1450" s="8"/>
      <c r="AO1450" s="8"/>
      <c r="AP1450" s="8"/>
      <c r="AQ1450" s="9"/>
      <c r="AR1450" s="8"/>
      <c r="AS1450" s="8"/>
      <c r="AT1450" s="8"/>
      <c r="AU1450" s="5"/>
      <c r="AV1450" s="5"/>
      <c r="AW1450" s="5"/>
      <c r="AX1450" s="5"/>
      <c r="AY1450" s="5"/>
      <c r="AZ1450" s="5"/>
      <c r="BA1450" s="5"/>
      <c r="BB1450" s="5"/>
      <c r="BC1450" s="5"/>
      <c r="BD1450" s="5"/>
      <c r="BE1450" s="5"/>
      <c r="BF1450" s="5"/>
      <c r="BG1450" s="5"/>
      <c r="BH1450" s="5"/>
      <c r="BI1450" s="8"/>
      <c r="BJ1450" s="5"/>
      <c r="BK1450" s="5"/>
      <c r="BL1450" s="5"/>
      <c r="BM1450" s="8"/>
      <c r="BN1450" s="8"/>
      <c r="BO1450" s="7"/>
      <c r="BP1450" s="5"/>
      <c r="BQ1450" s="5"/>
      <c r="BR1450" s="5"/>
      <c r="BS1450" s="5"/>
      <c r="BT1450" s="7"/>
      <c r="BU1450" s="7"/>
      <c r="BV1450" s="7"/>
      <c r="BW1450" s="7"/>
      <c r="BX1450" s="7"/>
      <c r="BY1450" s="7"/>
      <c r="BZ1450" s="7"/>
      <c r="CA1450" s="5"/>
      <c r="CB1450" s="5"/>
      <c r="CC1450" s="5"/>
      <c r="CD1450" s="5"/>
      <c r="CE1450" s="5"/>
      <c r="CF1450" s="5"/>
      <c r="CG1450" s="5"/>
      <c r="CH1450" s="5"/>
      <c r="CI1450" s="5"/>
      <c r="CJ1450" s="5">
        <v>76.923076923076934</v>
      </c>
      <c r="CK1450" s="8">
        <v>4.7014925373134329</v>
      </c>
      <c r="CL1450" s="5"/>
      <c r="CM1450" s="5"/>
      <c r="CN1450" s="8"/>
      <c r="CO1450" s="5"/>
      <c r="CP1450" s="5"/>
      <c r="CQ1450" s="5"/>
      <c r="CR1450" s="8"/>
      <c r="CS1450" s="8"/>
      <c r="CT1450" s="8"/>
      <c r="CU1450" s="8"/>
      <c r="CV1450" s="8"/>
      <c r="CW1450" s="8"/>
      <c r="CX1450" s="8"/>
      <c r="CY1450" s="8"/>
      <c r="CZ1450" s="8"/>
      <c r="DA1450" s="8"/>
      <c r="DB1450" s="8"/>
      <c r="DC1450" s="8"/>
      <c r="DD1450" s="8"/>
      <c r="DE1450" s="8"/>
      <c r="DF1450" s="8"/>
      <c r="DG1450" s="8"/>
      <c r="DH1450" s="8"/>
      <c r="DI1450" s="8"/>
      <c r="DJ1450" s="8"/>
      <c r="DK1450" s="8"/>
      <c r="DL1450" s="8"/>
      <c r="DM1450" s="8"/>
      <c r="DN1450" s="8"/>
      <c r="DO1450" s="8"/>
      <c r="DP1450" s="8"/>
      <c r="DQ1450" s="8"/>
      <c r="DR1450" s="8"/>
      <c r="DS1450" s="8"/>
      <c r="DT1450" s="8"/>
      <c r="DU1450" s="8"/>
      <c r="DV1450" s="8"/>
      <c r="DW1450" s="8"/>
      <c r="DX1450" s="8"/>
      <c r="DY1450" s="8"/>
      <c r="DZ1450" s="8"/>
      <c r="EA1450" s="8"/>
      <c r="EB1450" s="8"/>
      <c r="EC1450" s="8"/>
      <c r="ED1450" s="8"/>
      <c r="EE1450" s="8"/>
      <c r="EF1450" s="8"/>
      <c r="EG1450" s="8"/>
      <c r="EH1450" s="8"/>
      <c r="EI1450" s="8"/>
      <c r="EJ1450" s="8"/>
      <c r="EK1450" s="8"/>
      <c r="EL1450" s="8"/>
      <c r="EM1450" s="8"/>
      <c r="EN1450" s="8"/>
      <c r="EO1450" s="8"/>
      <c r="EP1450" s="8"/>
      <c r="EQ1450" s="8"/>
      <c r="ER1450" s="8"/>
      <c r="ES1450" s="8"/>
      <c r="ET1450" s="8"/>
      <c r="EU1450" s="8"/>
      <c r="EV1450" s="8"/>
      <c r="EW1450" s="8"/>
      <c r="EX1450" s="8"/>
      <c r="EY1450" s="8"/>
      <c r="EZ1450" s="8"/>
      <c r="FA1450" s="8"/>
      <c r="FB1450" s="8"/>
      <c r="FC1450" s="8"/>
      <c r="FD1450" s="8"/>
      <c r="FE1450" s="8"/>
      <c r="FF1450" s="8"/>
      <c r="FG1450" s="8"/>
      <c r="FH1450" s="8"/>
      <c r="FI1450" s="8"/>
      <c r="FJ1450" s="8"/>
    </row>
    <row r="1451" spans="1:166" x14ac:dyDescent="0.25">
      <c r="A1451" t="s">
        <v>154</v>
      </c>
      <c r="C1451" s="6">
        <v>41043</v>
      </c>
      <c r="D1451" s="5"/>
      <c r="E1451" s="6"/>
      <c r="G1451">
        <v>148</v>
      </c>
      <c r="H1451" t="s">
        <v>117</v>
      </c>
      <c r="I1451" s="7">
        <v>8</v>
      </c>
      <c r="J1451">
        <v>750</v>
      </c>
      <c r="K1451" s="5">
        <f t="shared" si="23"/>
        <v>166.66666666666666</v>
      </c>
      <c r="L1451" s="5"/>
      <c r="M1451" s="8"/>
      <c r="N1451" s="8"/>
      <c r="O1451" s="8"/>
      <c r="P1451" s="8"/>
      <c r="Q1451" s="5"/>
      <c r="R1451" s="5"/>
      <c r="S1451" s="5"/>
      <c r="T1451" s="5"/>
      <c r="U1451" s="5"/>
      <c r="V1451" s="5"/>
      <c r="W1451" s="5"/>
      <c r="X1451" s="8"/>
      <c r="Y1451" s="8"/>
      <c r="Z1451" s="8"/>
      <c r="AA1451" s="8"/>
      <c r="AB1451" s="8"/>
      <c r="AC1451" s="5"/>
      <c r="AD1451" s="8"/>
      <c r="AE1451" s="8"/>
      <c r="AF1451" s="8"/>
      <c r="AG1451" s="8"/>
      <c r="AH1451" s="8"/>
      <c r="AI1451" s="8"/>
      <c r="AJ1451" s="5"/>
      <c r="AK1451" s="8"/>
      <c r="AL1451" s="8"/>
      <c r="AM1451" s="8"/>
      <c r="AN1451" s="8"/>
      <c r="AO1451" s="8"/>
      <c r="AP1451" s="8"/>
      <c r="AQ1451" s="9"/>
      <c r="AR1451" s="8"/>
      <c r="AS1451" s="8"/>
      <c r="AT1451" s="8"/>
      <c r="AU1451" s="5"/>
      <c r="AV1451" s="5"/>
      <c r="AW1451" s="5"/>
      <c r="AX1451" s="5"/>
      <c r="AY1451" s="5"/>
      <c r="AZ1451" s="5"/>
      <c r="BA1451" s="5"/>
      <c r="BB1451" s="5"/>
      <c r="BC1451" s="5"/>
      <c r="BD1451" s="5"/>
      <c r="BE1451" s="5"/>
      <c r="BF1451" s="5"/>
      <c r="BG1451" s="5"/>
      <c r="BH1451" s="5"/>
      <c r="BI1451" s="8"/>
      <c r="BJ1451" s="5"/>
      <c r="BK1451" s="5"/>
      <c r="BL1451" s="5"/>
      <c r="BM1451" s="8"/>
      <c r="BN1451" s="8"/>
      <c r="BO1451" s="7"/>
      <c r="BP1451" s="5"/>
      <c r="BQ1451" s="5"/>
      <c r="BR1451" s="5"/>
      <c r="BS1451" s="5"/>
      <c r="BT1451" s="7"/>
      <c r="BU1451" s="7"/>
      <c r="BV1451" s="7"/>
      <c r="BW1451" s="7"/>
      <c r="BX1451" s="7"/>
      <c r="BY1451" s="7"/>
      <c r="BZ1451" s="7"/>
      <c r="CA1451" s="5"/>
      <c r="CB1451" s="5"/>
      <c r="CC1451" s="5"/>
      <c r="CD1451" s="5"/>
      <c r="CE1451" s="5"/>
      <c r="CF1451" s="5"/>
      <c r="CG1451" s="5"/>
      <c r="CH1451" s="5"/>
      <c r="CI1451" s="5"/>
      <c r="CJ1451" s="5">
        <v>85.230769230769241</v>
      </c>
      <c r="CK1451" s="8">
        <v>4.416666666666667</v>
      </c>
      <c r="CL1451" s="5"/>
      <c r="CM1451" s="5"/>
      <c r="CN1451" s="8"/>
      <c r="CO1451" s="5"/>
      <c r="CP1451" s="5"/>
      <c r="CQ1451" s="5"/>
      <c r="CR1451" s="8"/>
      <c r="CS1451" s="8"/>
      <c r="CT1451" s="8"/>
      <c r="CU1451" s="8"/>
      <c r="CV1451" s="8"/>
      <c r="CW1451" s="8"/>
      <c r="CX1451" s="8"/>
      <c r="CY1451" s="8"/>
      <c r="CZ1451" s="8"/>
      <c r="DA1451" s="8"/>
      <c r="DB1451" s="8"/>
      <c r="DC1451" s="8"/>
      <c r="DD1451" s="8"/>
      <c r="DE1451" s="8"/>
      <c r="DF1451" s="8"/>
      <c r="DG1451" s="8"/>
      <c r="DH1451" s="8"/>
      <c r="DI1451" s="8"/>
      <c r="DJ1451" s="8"/>
      <c r="DK1451" s="8"/>
      <c r="DL1451" s="8"/>
      <c r="DM1451" s="8"/>
      <c r="DN1451" s="8"/>
      <c r="DO1451" s="8"/>
      <c r="DP1451" s="8"/>
      <c r="DQ1451" s="8"/>
      <c r="DR1451" s="8"/>
      <c r="DS1451" s="8"/>
      <c r="DT1451" s="8"/>
      <c r="DU1451" s="8"/>
      <c r="DV1451" s="8"/>
      <c r="DW1451" s="8"/>
      <c r="DX1451" s="8"/>
      <c r="DY1451" s="8"/>
      <c r="DZ1451" s="8"/>
      <c r="EA1451" s="8"/>
      <c r="EB1451" s="8"/>
      <c r="EC1451" s="8"/>
      <c r="ED1451" s="8"/>
      <c r="EE1451" s="8"/>
      <c r="EF1451" s="8"/>
      <c r="EG1451" s="8"/>
      <c r="EH1451" s="8"/>
      <c r="EI1451" s="8"/>
      <c r="EJ1451" s="8"/>
      <c r="EK1451" s="8"/>
      <c r="EL1451" s="8"/>
      <c r="EM1451" s="8"/>
      <c r="EN1451" s="8"/>
      <c r="EO1451" s="8"/>
      <c r="EP1451" s="8"/>
      <c r="EQ1451" s="8"/>
      <c r="ER1451" s="8"/>
      <c r="ES1451" s="8"/>
      <c r="ET1451" s="8"/>
      <c r="EU1451" s="8"/>
      <c r="EV1451" s="8"/>
      <c r="EW1451" s="8"/>
      <c r="EX1451" s="8"/>
      <c r="EY1451" s="8"/>
      <c r="EZ1451" s="8"/>
      <c r="FA1451" s="8"/>
      <c r="FB1451" s="8"/>
      <c r="FC1451" s="8"/>
      <c r="FD1451" s="8"/>
      <c r="FE1451" s="8"/>
      <c r="FF1451" s="8"/>
      <c r="FG1451" s="8"/>
      <c r="FH1451" s="8"/>
      <c r="FI1451" s="8"/>
      <c r="FJ1451" s="8"/>
    </row>
    <row r="1452" spans="1:166" x14ac:dyDescent="0.25">
      <c r="A1452" t="s">
        <v>154</v>
      </c>
      <c r="C1452" s="6">
        <v>41050</v>
      </c>
      <c r="D1452" s="5"/>
      <c r="E1452" s="6"/>
      <c r="G1452">
        <v>155</v>
      </c>
      <c r="H1452" t="s">
        <v>117</v>
      </c>
      <c r="I1452" s="7">
        <v>8</v>
      </c>
      <c r="J1452">
        <v>750</v>
      </c>
      <c r="K1452" s="5">
        <f t="shared" si="23"/>
        <v>166.66666666666666</v>
      </c>
      <c r="L1452" s="5"/>
      <c r="M1452" s="8"/>
      <c r="N1452" s="8"/>
      <c r="O1452" s="8"/>
      <c r="P1452" s="8"/>
      <c r="Q1452" s="5"/>
      <c r="R1452" s="5"/>
      <c r="S1452" s="5"/>
      <c r="T1452" s="5"/>
      <c r="U1452" s="5"/>
      <c r="V1452" s="5"/>
      <c r="W1452" s="5"/>
      <c r="X1452" s="8"/>
      <c r="Y1452" s="8"/>
      <c r="Z1452" s="8"/>
      <c r="AA1452" s="8"/>
      <c r="AB1452" s="8"/>
      <c r="AC1452" s="5"/>
      <c r="AD1452" s="8"/>
      <c r="AE1452" s="8"/>
      <c r="AF1452" s="8"/>
      <c r="AG1452" s="8"/>
      <c r="AH1452" s="8"/>
      <c r="AI1452" s="8"/>
      <c r="AJ1452" s="5"/>
      <c r="AK1452" s="8"/>
      <c r="AL1452" s="8"/>
      <c r="AM1452" s="8"/>
      <c r="AN1452" s="8"/>
      <c r="AO1452" s="8"/>
      <c r="AP1452" s="8"/>
      <c r="AQ1452" s="9"/>
      <c r="AR1452" s="8"/>
      <c r="AS1452" s="8"/>
      <c r="AT1452" s="8"/>
      <c r="AU1452" s="5"/>
      <c r="AV1452" s="5"/>
      <c r="AW1452" s="5"/>
      <c r="AX1452" s="5"/>
      <c r="AY1452" s="5"/>
      <c r="AZ1452" s="5"/>
      <c r="BA1452" s="5"/>
      <c r="BB1452" s="5"/>
      <c r="BC1452" s="5"/>
      <c r="BD1452" s="5"/>
      <c r="BE1452" s="5"/>
      <c r="BF1452" s="5"/>
      <c r="BG1452" s="5"/>
      <c r="BH1452" s="5"/>
      <c r="BI1452" s="8"/>
      <c r="BJ1452" s="5"/>
      <c r="BK1452" s="5"/>
      <c r="BL1452" s="5"/>
      <c r="BM1452" s="8"/>
      <c r="BN1452" s="8"/>
      <c r="BO1452" s="7"/>
      <c r="BP1452" s="5"/>
      <c r="BQ1452" s="5"/>
      <c r="BR1452" s="5"/>
      <c r="BS1452" s="5"/>
      <c r="BT1452" s="7"/>
      <c r="BU1452" s="7"/>
      <c r="BV1452" s="7"/>
      <c r="BW1452" s="7"/>
      <c r="BX1452" s="7"/>
      <c r="BY1452" s="7"/>
      <c r="BZ1452" s="7"/>
      <c r="CA1452" s="5"/>
      <c r="CB1452" s="5"/>
      <c r="CC1452" s="5"/>
      <c r="CD1452" s="5"/>
      <c r="CE1452" s="5"/>
      <c r="CF1452" s="5"/>
      <c r="CG1452" s="5"/>
      <c r="CH1452" s="5"/>
      <c r="CI1452" s="5"/>
      <c r="CJ1452" s="5">
        <v>94.615384615384627</v>
      </c>
      <c r="CK1452" s="8">
        <v>5.7295081967213113</v>
      </c>
      <c r="CL1452" s="5"/>
      <c r="CM1452" s="5"/>
      <c r="CN1452" s="8"/>
      <c r="CO1452" s="5"/>
      <c r="CP1452" s="5"/>
      <c r="CQ1452" s="5"/>
      <c r="CR1452" s="8"/>
      <c r="CS1452" s="8"/>
      <c r="CT1452" s="8"/>
      <c r="CU1452" s="8"/>
      <c r="CV1452" s="8"/>
      <c r="CW1452" s="8"/>
      <c r="CX1452" s="8"/>
      <c r="CY1452" s="8"/>
      <c r="CZ1452" s="8"/>
      <c r="DA1452" s="8"/>
      <c r="DB1452" s="8"/>
      <c r="DC1452" s="8"/>
      <c r="DD1452" s="8"/>
      <c r="DE1452" s="8"/>
      <c r="DF1452" s="8"/>
      <c r="DG1452" s="8"/>
      <c r="DH1452" s="8"/>
      <c r="DI1452" s="8"/>
      <c r="DJ1452" s="8"/>
      <c r="DK1452" s="8"/>
      <c r="DL1452" s="8"/>
      <c r="DM1452" s="8"/>
      <c r="DN1452" s="8"/>
      <c r="DO1452" s="8"/>
      <c r="DP1452" s="8"/>
      <c r="DQ1452" s="8"/>
      <c r="DR1452" s="8"/>
      <c r="DS1452" s="8"/>
      <c r="DT1452" s="8"/>
      <c r="DU1452" s="8"/>
      <c r="DV1452" s="8"/>
      <c r="DW1452" s="8"/>
      <c r="DX1452" s="8"/>
      <c r="DY1452" s="8"/>
      <c r="DZ1452" s="8"/>
      <c r="EA1452" s="8"/>
      <c r="EB1452" s="8"/>
      <c r="EC1452" s="8"/>
      <c r="ED1452" s="8"/>
      <c r="EE1452" s="8"/>
      <c r="EF1452" s="8"/>
      <c r="EG1452" s="8"/>
      <c r="EH1452" s="8"/>
      <c r="EI1452" s="8"/>
      <c r="EJ1452" s="8"/>
      <c r="EK1452" s="8"/>
      <c r="EL1452" s="8"/>
      <c r="EM1452" s="8"/>
      <c r="EN1452" s="8"/>
      <c r="EO1452" s="8"/>
      <c r="EP1452" s="8"/>
      <c r="EQ1452" s="8"/>
      <c r="ER1452" s="8"/>
      <c r="ES1452" s="8"/>
      <c r="ET1452" s="8"/>
      <c r="EU1452" s="8"/>
      <c r="EV1452" s="8"/>
      <c r="EW1452" s="8"/>
      <c r="EX1452" s="8"/>
      <c r="EY1452" s="8"/>
      <c r="EZ1452" s="8"/>
      <c r="FA1452" s="8"/>
      <c r="FB1452" s="8"/>
      <c r="FC1452" s="8"/>
      <c r="FD1452" s="8"/>
      <c r="FE1452" s="8"/>
      <c r="FF1452" s="8"/>
      <c r="FG1452" s="8"/>
      <c r="FH1452" s="8"/>
      <c r="FI1452" s="8"/>
      <c r="FJ1452" s="8"/>
    </row>
    <row r="1453" spans="1:166" x14ac:dyDescent="0.25">
      <c r="A1453" t="s">
        <v>154</v>
      </c>
      <c r="C1453" s="6">
        <v>41057</v>
      </c>
      <c r="D1453" s="5">
        <v>10</v>
      </c>
      <c r="E1453" s="6" t="s">
        <v>108</v>
      </c>
      <c r="F1453" t="s">
        <v>16</v>
      </c>
      <c r="G1453">
        <v>162</v>
      </c>
      <c r="H1453" t="s">
        <v>117</v>
      </c>
      <c r="I1453" s="7">
        <v>8</v>
      </c>
      <c r="J1453">
        <v>750</v>
      </c>
      <c r="K1453" s="5">
        <f t="shared" si="23"/>
        <v>166.66666666666666</v>
      </c>
      <c r="L1453" s="5"/>
      <c r="M1453" s="8"/>
      <c r="N1453" s="8"/>
      <c r="O1453" s="8"/>
      <c r="P1453" s="8"/>
      <c r="Q1453" s="5"/>
      <c r="R1453" s="5"/>
      <c r="S1453" s="5"/>
      <c r="T1453" s="5"/>
      <c r="U1453" s="5"/>
      <c r="V1453" s="5"/>
      <c r="W1453" s="5"/>
      <c r="X1453" s="8"/>
      <c r="Y1453" s="8"/>
      <c r="Z1453" s="8"/>
      <c r="AA1453" s="8"/>
      <c r="AB1453" s="8"/>
      <c r="AC1453" s="5"/>
      <c r="AD1453" s="8"/>
      <c r="AE1453" s="8"/>
      <c r="AF1453" s="8"/>
      <c r="AG1453" s="8"/>
      <c r="AH1453" s="8"/>
      <c r="AI1453" s="8"/>
      <c r="AJ1453" s="5"/>
      <c r="AK1453" s="8"/>
      <c r="AL1453" s="8"/>
      <c r="AM1453" s="8"/>
      <c r="AN1453" s="8"/>
      <c r="AO1453" s="8"/>
      <c r="AP1453" s="8"/>
      <c r="AQ1453" s="9"/>
      <c r="AR1453" s="8"/>
      <c r="AS1453" s="8"/>
      <c r="AT1453" s="8"/>
      <c r="AU1453" s="5"/>
      <c r="AV1453" s="5"/>
      <c r="AW1453" s="5"/>
      <c r="AX1453" s="5"/>
      <c r="AY1453" s="5"/>
      <c r="AZ1453" s="5"/>
      <c r="BA1453" s="5"/>
      <c r="BB1453" s="5"/>
      <c r="BC1453" s="5"/>
      <c r="BD1453" s="5"/>
      <c r="BE1453" s="5"/>
      <c r="BF1453" s="5"/>
      <c r="BG1453" s="5">
        <v>310.43356339065809</v>
      </c>
      <c r="BH1453" s="5"/>
      <c r="BI1453" s="8"/>
      <c r="BJ1453" s="5"/>
      <c r="BK1453" s="5"/>
      <c r="BL1453" s="5"/>
      <c r="BM1453" s="8"/>
      <c r="BN1453" s="8"/>
      <c r="BO1453" s="7">
        <v>36.822298502296881</v>
      </c>
      <c r="BP1453" s="5">
        <v>114.30877336302513</v>
      </c>
      <c r="BQ1453" s="5"/>
      <c r="BR1453" s="5"/>
      <c r="BS1453" s="5"/>
      <c r="BT1453" s="7">
        <v>5.03562878251212</v>
      </c>
      <c r="BU1453" s="7"/>
      <c r="BV1453" s="7"/>
      <c r="BW1453" s="7"/>
      <c r="BX1453" s="7"/>
      <c r="BY1453" s="7"/>
      <c r="BZ1453" s="7"/>
      <c r="CA1453" s="5"/>
      <c r="CB1453" s="5"/>
      <c r="CC1453" s="5"/>
      <c r="CD1453" s="5"/>
      <c r="CE1453" s="5"/>
      <c r="CF1453" s="5"/>
      <c r="CG1453" s="5"/>
      <c r="CH1453" s="5"/>
      <c r="CI1453" s="5"/>
      <c r="CJ1453" s="5">
        <v>100</v>
      </c>
      <c r="CK1453" s="8">
        <v>6.4571428571428573</v>
      </c>
      <c r="CL1453" s="5"/>
      <c r="CM1453" s="5"/>
      <c r="CN1453" s="8"/>
      <c r="CO1453" s="5"/>
      <c r="CP1453" s="5"/>
      <c r="CQ1453" s="5"/>
      <c r="CR1453" s="8"/>
      <c r="CS1453" s="8"/>
      <c r="CT1453" s="8"/>
      <c r="CU1453" s="8"/>
      <c r="CV1453" s="8"/>
      <c r="CW1453" s="8"/>
      <c r="CX1453" s="8"/>
      <c r="CY1453" s="8"/>
      <c r="CZ1453" s="8"/>
      <c r="DA1453" s="8"/>
      <c r="DB1453" s="8"/>
      <c r="DC1453" s="8"/>
      <c r="DD1453" s="8"/>
      <c r="DE1453" s="8"/>
      <c r="DF1453" s="8"/>
      <c r="DG1453" s="8"/>
      <c r="DH1453" s="8"/>
      <c r="DI1453" s="8"/>
      <c r="DJ1453" s="8"/>
      <c r="DK1453" s="8"/>
      <c r="DL1453" s="8"/>
      <c r="DM1453" s="8"/>
      <c r="DN1453" s="8"/>
      <c r="DO1453" s="8"/>
      <c r="DP1453" s="8"/>
      <c r="DQ1453" s="8"/>
      <c r="DR1453" s="8"/>
      <c r="DS1453" s="8"/>
      <c r="DT1453" s="8"/>
      <c r="DU1453" s="8"/>
      <c r="DV1453" s="8"/>
      <c r="DW1453" s="8"/>
      <c r="DX1453" s="8"/>
      <c r="DY1453" s="8"/>
      <c r="DZ1453" s="8"/>
      <c r="EA1453" s="8"/>
      <c r="EB1453" s="8"/>
      <c r="EC1453" s="8"/>
      <c r="ED1453" s="8"/>
      <c r="EE1453" s="8"/>
      <c r="EF1453" s="8"/>
      <c r="EG1453" s="8"/>
      <c r="EH1453" s="8"/>
      <c r="EI1453" s="8"/>
      <c r="EJ1453" s="8"/>
      <c r="EK1453" s="8"/>
      <c r="EL1453" s="8"/>
      <c r="EM1453" s="8"/>
      <c r="EN1453" s="8"/>
      <c r="EO1453" s="8"/>
      <c r="EP1453" s="8"/>
      <c r="EQ1453" s="8"/>
      <c r="ER1453" s="8"/>
      <c r="ES1453" s="8"/>
      <c r="ET1453" s="8"/>
      <c r="EU1453" s="8"/>
      <c r="EV1453" s="8"/>
      <c r="EW1453" s="8"/>
      <c r="EX1453" s="8"/>
      <c r="EY1453" s="8"/>
      <c r="EZ1453" s="8"/>
      <c r="FA1453" s="8"/>
      <c r="FB1453" s="8"/>
      <c r="FC1453" s="8"/>
      <c r="FD1453" s="8"/>
      <c r="FE1453" s="8"/>
      <c r="FF1453" s="8"/>
      <c r="FG1453" s="8"/>
      <c r="FH1453" s="8"/>
      <c r="FI1453" s="8"/>
      <c r="FJ1453" s="8"/>
    </row>
    <row r="1454" spans="1:166" x14ac:dyDescent="0.25">
      <c r="A1454" t="s">
        <v>162</v>
      </c>
      <c r="C1454" s="6">
        <v>40912</v>
      </c>
      <c r="D1454" s="5">
        <v>1</v>
      </c>
      <c r="E1454" s="6" t="s">
        <v>209</v>
      </c>
      <c r="F1454" t="s">
        <v>10</v>
      </c>
      <c r="G1454">
        <v>0</v>
      </c>
      <c r="H1454" t="s">
        <v>115</v>
      </c>
      <c r="I1454" s="7">
        <v>8</v>
      </c>
      <c r="J1454">
        <v>750</v>
      </c>
      <c r="K1454" s="5">
        <f t="shared" si="23"/>
        <v>166.66666666666666</v>
      </c>
      <c r="L1454" s="5"/>
      <c r="M1454" s="8"/>
      <c r="N1454" s="8"/>
      <c r="O1454" s="8"/>
      <c r="P1454" s="8"/>
      <c r="Q1454" s="5"/>
      <c r="R1454" s="5"/>
      <c r="S1454" s="5"/>
      <c r="T1454" s="5"/>
      <c r="U1454" s="5"/>
      <c r="V1454" s="5"/>
      <c r="W1454" s="5"/>
      <c r="X1454" s="8"/>
      <c r="Y1454" s="8"/>
      <c r="Z1454" s="8"/>
      <c r="AA1454" s="8"/>
      <c r="AB1454" s="8"/>
      <c r="AC1454" s="5"/>
      <c r="AD1454" s="8"/>
      <c r="AE1454" s="8"/>
      <c r="AF1454" s="8"/>
      <c r="AG1454" s="8"/>
      <c r="AH1454" s="8"/>
      <c r="AI1454" s="8"/>
      <c r="AJ1454" s="5"/>
      <c r="AK1454" s="8"/>
      <c r="AL1454" s="8"/>
      <c r="AM1454" s="8"/>
      <c r="AN1454" s="8"/>
      <c r="AO1454" s="8"/>
      <c r="AP1454" s="8"/>
      <c r="AQ1454" s="9"/>
      <c r="AR1454" s="8"/>
      <c r="AS1454" s="8"/>
      <c r="AT1454" s="8"/>
      <c r="AU1454" s="5">
        <v>0</v>
      </c>
      <c r="AV1454" s="5"/>
      <c r="AW1454" s="5"/>
      <c r="AX1454" s="5"/>
      <c r="AY1454" s="5">
        <v>0</v>
      </c>
      <c r="AZ1454" s="5"/>
      <c r="BA1454" s="5"/>
      <c r="BB1454" s="5"/>
      <c r="BC1454" s="5"/>
      <c r="BD1454" s="5"/>
      <c r="BE1454" s="5"/>
      <c r="BF1454" s="5">
        <v>0</v>
      </c>
      <c r="BG1454" s="5">
        <v>0</v>
      </c>
      <c r="BH1454" s="5"/>
      <c r="BI1454" s="8"/>
      <c r="BJ1454" s="5"/>
      <c r="BK1454" s="5"/>
      <c r="BL1454" s="5"/>
      <c r="BM1454" s="8"/>
      <c r="BN1454" s="8"/>
      <c r="BO1454" s="7"/>
      <c r="BP1454" s="5"/>
      <c r="BQ1454" s="5"/>
      <c r="BR1454" s="5"/>
      <c r="BS1454" s="5"/>
      <c r="BT1454" s="7"/>
      <c r="BU1454" s="7"/>
      <c r="BV1454" s="7"/>
      <c r="BW1454" s="7"/>
      <c r="BX1454" s="7"/>
      <c r="BY1454" s="7"/>
      <c r="BZ1454" s="7"/>
      <c r="CA1454" s="5">
        <v>0</v>
      </c>
      <c r="CB1454" s="5">
        <v>0</v>
      </c>
      <c r="CC1454" s="5">
        <v>0</v>
      </c>
      <c r="CD1454" s="5">
        <v>0</v>
      </c>
      <c r="CE1454" s="5"/>
      <c r="CF1454" s="5"/>
      <c r="CG1454" s="5"/>
      <c r="CH1454" s="5"/>
      <c r="CI1454" s="5">
        <v>0</v>
      </c>
      <c r="CJ1454" s="5"/>
      <c r="CK1454" s="8"/>
      <c r="CL1454" s="5"/>
      <c r="CM1454" s="5"/>
      <c r="CN1454" s="8"/>
      <c r="CO1454" s="5"/>
      <c r="CP1454" s="5"/>
      <c r="CQ1454" s="5"/>
      <c r="CR1454" s="8"/>
      <c r="CS1454" s="8"/>
      <c r="CT1454" s="8"/>
      <c r="CU1454" s="8"/>
      <c r="CV1454" s="8"/>
      <c r="CW1454" s="8"/>
      <c r="CX1454" s="8"/>
      <c r="CY1454" s="8"/>
      <c r="CZ1454" s="8"/>
      <c r="DA1454" s="8"/>
      <c r="DB1454" s="8"/>
      <c r="DC1454" s="8"/>
      <c r="DD1454" s="8"/>
      <c r="DE1454" s="8"/>
      <c r="DF1454" s="8"/>
      <c r="DG1454" s="8"/>
      <c r="DH1454" s="8"/>
      <c r="DI1454" s="8"/>
      <c r="DJ1454" s="8"/>
      <c r="DK1454" s="8"/>
      <c r="DL1454" s="8"/>
      <c r="DM1454" s="8"/>
      <c r="DN1454" s="8"/>
      <c r="DO1454" s="8"/>
      <c r="DP1454" s="8"/>
      <c r="DQ1454" s="8"/>
      <c r="DR1454" s="8"/>
      <c r="DS1454" s="8"/>
      <c r="DT1454" s="8"/>
      <c r="DU1454" s="8"/>
      <c r="DV1454" s="8"/>
      <c r="DW1454" s="8"/>
      <c r="DX1454" s="8"/>
      <c r="DY1454" s="8"/>
      <c r="DZ1454" s="8"/>
      <c r="EA1454" s="8"/>
      <c r="EB1454" s="8"/>
      <c r="EC1454" s="8"/>
      <c r="ED1454" s="8"/>
      <c r="EE1454" s="8"/>
      <c r="EF1454" s="8"/>
      <c r="EG1454" s="8"/>
      <c r="EH1454" s="8"/>
      <c r="EI1454" s="8"/>
      <c r="EJ1454" s="8"/>
      <c r="EK1454" s="8"/>
      <c r="EL1454" s="8"/>
      <c r="EM1454" s="8"/>
      <c r="EN1454" s="8"/>
      <c r="EO1454" s="8"/>
      <c r="EP1454" s="8"/>
      <c r="EQ1454" s="8"/>
      <c r="ER1454" s="8"/>
      <c r="ES1454" s="8"/>
      <c r="ET1454" s="8"/>
      <c r="EU1454" s="8"/>
      <c r="EV1454" s="8"/>
      <c r="EW1454" s="8"/>
      <c r="EX1454" s="8"/>
      <c r="EY1454" s="8"/>
      <c r="EZ1454" s="8"/>
      <c r="FA1454" s="8"/>
      <c r="FB1454" s="8"/>
      <c r="FC1454" s="8"/>
      <c r="FD1454" s="8"/>
      <c r="FE1454" s="8"/>
      <c r="FF1454" s="8"/>
      <c r="FG1454" s="8"/>
      <c r="FH1454" s="8"/>
      <c r="FI1454" s="8"/>
      <c r="FJ1454" s="8"/>
    </row>
    <row r="1455" spans="1:166" x14ac:dyDescent="0.25">
      <c r="A1455" t="s">
        <v>162</v>
      </c>
      <c r="C1455" s="6">
        <v>40945</v>
      </c>
      <c r="D1455" s="5"/>
      <c r="E1455" s="6"/>
      <c r="G1455">
        <v>33</v>
      </c>
      <c r="H1455" t="s">
        <v>115</v>
      </c>
      <c r="I1455" s="7">
        <v>8</v>
      </c>
      <c r="J1455">
        <v>750</v>
      </c>
      <c r="K1455" s="5">
        <f t="shared" si="23"/>
        <v>166.66666666666666</v>
      </c>
      <c r="L1455" s="5"/>
      <c r="M1455" s="8"/>
      <c r="N1455" s="8"/>
      <c r="O1455" s="8"/>
      <c r="P1455" s="8"/>
      <c r="Q1455" s="5"/>
      <c r="R1455" s="5"/>
      <c r="S1455" s="5"/>
      <c r="T1455" s="5"/>
      <c r="U1455" s="5"/>
      <c r="V1455" s="5"/>
      <c r="W1455" s="5"/>
      <c r="X1455" s="8"/>
      <c r="Y1455" s="8"/>
      <c r="Z1455" s="8"/>
      <c r="AA1455" s="8"/>
      <c r="AB1455" s="8"/>
      <c r="AC1455" s="5">
        <v>27.993421052631579</v>
      </c>
      <c r="AD1455" s="8"/>
      <c r="AE1455" s="8"/>
      <c r="AF1455" s="8"/>
      <c r="AG1455" s="8"/>
      <c r="AH1455" s="8"/>
      <c r="AI1455" s="8"/>
      <c r="AJ1455" s="5">
        <v>33.289473684210527</v>
      </c>
      <c r="AK1455" s="8">
        <v>0.269125</v>
      </c>
      <c r="AL1455" s="8"/>
      <c r="AM1455" s="8"/>
      <c r="AN1455" s="8"/>
      <c r="AO1455" s="8"/>
      <c r="AP1455" s="8"/>
      <c r="AQ1455" s="9">
        <f>AK1455/AJ1455</f>
        <v>8.0843873517786567E-3</v>
      </c>
      <c r="AR1455" s="8"/>
      <c r="AS1455" s="8"/>
      <c r="AT1455" s="8"/>
      <c r="AU1455" s="5">
        <v>0</v>
      </c>
      <c r="AV1455" s="5"/>
      <c r="AW1455" s="5"/>
      <c r="AX1455" s="5"/>
      <c r="AY1455" s="5">
        <v>0</v>
      </c>
      <c r="AZ1455" s="5"/>
      <c r="BA1455" s="5"/>
      <c r="BB1455" s="5"/>
      <c r="BC1455" s="5"/>
      <c r="BD1455" s="5"/>
      <c r="BE1455" s="5"/>
      <c r="BF1455" s="5">
        <v>0</v>
      </c>
      <c r="BG1455" s="5">
        <v>0</v>
      </c>
      <c r="BH1455" s="5">
        <v>0</v>
      </c>
      <c r="BI1455" s="8"/>
      <c r="BJ1455" s="5"/>
      <c r="BK1455" s="5">
        <f>AC1455+AJ1455+BH1455</f>
        <v>61.28289473684211</v>
      </c>
      <c r="BL1455" s="5"/>
      <c r="BM1455" s="8">
        <f>BH1455/BK1455</f>
        <v>0</v>
      </c>
      <c r="BN1455" s="8"/>
      <c r="BO1455" s="7"/>
      <c r="BP1455" s="5"/>
      <c r="BQ1455" s="5"/>
      <c r="BR1455" s="5"/>
      <c r="BS1455" s="5"/>
      <c r="BT1455" s="7"/>
      <c r="BU1455" s="7"/>
      <c r="BV1455" s="7"/>
      <c r="BW1455" s="7"/>
      <c r="BX1455" s="8">
        <f>AC1455/BK1455</f>
        <v>0.4567901234567901</v>
      </c>
      <c r="BY1455" s="8">
        <f>AJ1455/BK1455</f>
        <v>0.54320987654320985</v>
      </c>
      <c r="BZ1455" s="8">
        <f>BH1455/BK1455</f>
        <v>0</v>
      </c>
      <c r="CA1455" s="5">
        <v>0</v>
      </c>
      <c r="CB1455" s="5">
        <v>0</v>
      </c>
      <c r="CC1455" s="5">
        <v>0</v>
      </c>
      <c r="CD1455" s="5">
        <v>0</v>
      </c>
      <c r="CE1455" s="5"/>
      <c r="CF1455" s="5"/>
      <c r="CG1455" s="5"/>
      <c r="CH1455" s="5"/>
      <c r="CI1455" s="5">
        <v>0</v>
      </c>
      <c r="CJ1455" s="5"/>
      <c r="CK1455" s="8"/>
      <c r="CL1455" s="5"/>
      <c r="CM1455" s="5"/>
      <c r="CN1455" s="8"/>
      <c r="CO1455" s="5"/>
      <c r="CP1455" s="5"/>
      <c r="CQ1455" s="5"/>
      <c r="CR1455" s="8"/>
      <c r="CS1455" s="8"/>
      <c r="CT1455" s="8"/>
      <c r="CU1455" s="8"/>
      <c r="CV1455" s="8"/>
      <c r="CW1455" s="8"/>
      <c r="CX1455" s="8"/>
      <c r="CY1455" s="8"/>
      <c r="CZ1455" s="8"/>
      <c r="DA1455" s="8"/>
      <c r="DB1455" s="8"/>
      <c r="DC1455" s="8"/>
      <c r="DD1455" s="8"/>
      <c r="DE1455" s="8"/>
      <c r="DF1455" s="8"/>
      <c r="DG1455" s="8"/>
      <c r="DH1455" s="8"/>
      <c r="DI1455" s="8"/>
      <c r="DJ1455" s="8"/>
      <c r="DK1455" s="8"/>
      <c r="DL1455" s="8"/>
      <c r="DM1455" s="8"/>
      <c r="DN1455" s="8"/>
      <c r="DO1455" s="8"/>
      <c r="DP1455" s="8"/>
      <c r="DQ1455" s="8"/>
      <c r="DR1455" s="8"/>
      <c r="DS1455" s="8"/>
      <c r="DT1455" s="8"/>
      <c r="DU1455" s="8"/>
      <c r="DV1455" s="8"/>
      <c r="DW1455" s="8"/>
      <c r="DX1455" s="8"/>
      <c r="DY1455" s="8"/>
      <c r="DZ1455" s="8"/>
      <c r="EA1455" s="8"/>
      <c r="EB1455" s="8"/>
      <c r="EC1455" s="8"/>
      <c r="ED1455" s="8"/>
      <c r="EE1455" s="8"/>
      <c r="EF1455" s="8"/>
      <c r="EG1455" s="8"/>
      <c r="EH1455" s="8"/>
      <c r="EI1455" s="8"/>
      <c r="EJ1455" s="8"/>
      <c r="EK1455" s="8"/>
      <c r="EL1455" s="8"/>
      <c r="EM1455" s="8"/>
      <c r="EN1455" s="8"/>
      <c r="EO1455" s="8"/>
      <c r="EP1455" s="8"/>
      <c r="EQ1455" s="8"/>
      <c r="ER1455" s="8"/>
      <c r="ES1455" s="8"/>
      <c r="ET1455" s="8"/>
      <c r="EU1455" s="8"/>
      <c r="EV1455" s="8"/>
      <c r="EW1455" s="8"/>
      <c r="EX1455" s="8"/>
      <c r="EY1455" s="8"/>
      <c r="EZ1455" s="8"/>
      <c r="FA1455" s="8"/>
      <c r="FB1455" s="8"/>
      <c r="FC1455" s="8"/>
      <c r="FD1455" s="8"/>
      <c r="FE1455" s="8"/>
      <c r="FF1455" s="8"/>
      <c r="FG1455" s="8"/>
      <c r="FH1455" s="8"/>
      <c r="FI1455" s="8"/>
      <c r="FJ1455" s="8"/>
    </row>
    <row r="1456" spans="1:166" x14ac:dyDescent="0.25">
      <c r="A1456" t="s">
        <v>162</v>
      </c>
      <c r="C1456" s="6">
        <v>40947</v>
      </c>
      <c r="D1456" s="5">
        <v>4</v>
      </c>
      <c r="E1456" t="s">
        <v>210</v>
      </c>
      <c r="F1456" t="s">
        <v>12</v>
      </c>
      <c r="G1456">
        <v>35</v>
      </c>
      <c r="H1456" t="s">
        <v>115</v>
      </c>
      <c r="I1456" s="7">
        <v>8</v>
      </c>
      <c r="J1456">
        <v>750</v>
      </c>
      <c r="K1456" s="5">
        <f t="shared" si="23"/>
        <v>166.66666666666666</v>
      </c>
      <c r="L1456" s="5"/>
      <c r="M1456" s="8"/>
      <c r="N1456" s="8"/>
      <c r="O1456" s="8"/>
      <c r="P1456" s="8"/>
      <c r="Q1456" s="5"/>
      <c r="R1456" s="5">
        <v>35</v>
      </c>
      <c r="S1456" s="5"/>
      <c r="T1456" s="5"/>
      <c r="U1456" s="5"/>
      <c r="V1456" s="5"/>
      <c r="W1456" s="5"/>
      <c r="X1456" s="8"/>
      <c r="Y1456" s="8"/>
      <c r="Z1456" s="8"/>
      <c r="AA1456" s="8"/>
      <c r="AB1456" s="8"/>
      <c r="AC1456" s="5"/>
      <c r="AD1456" s="8"/>
      <c r="AE1456" s="8"/>
      <c r="AF1456" s="8"/>
      <c r="AG1456" s="8"/>
      <c r="AH1456" s="8"/>
      <c r="AI1456" s="8"/>
      <c r="AJ1456" s="5"/>
      <c r="AK1456" s="8"/>
      <c r="AL1456" s="8"/>
      <c r="AM1456" s="8"/>
      <c r="AN1456" s="8"/>
      <c r="AO1456" s="8"/>
      <c r="AP1456" s="8"/>
      <c r="AQ1456" s="9"/>
      <c r="AR1456" s="8"/>
      <c r="AS1456" s="8"/>
      <c r="AT1456" s="8"/>
      <c r="AU1456" s="5"/>
      <c r="AV1456" s="5"/>
      <c r="AW1456" s="5"/>
      <c r="AX1456" s="5"/>
      <c r="AY1456" s="5"/>
      <c r="AZ1456" s="5"/>
      <c r="BA1456" s="5"/>
      <c r="BB1456" s="5"/>
      <c r="BC1456" s="5"/>
      <c r="BD1456" s="5"/>
      <c r="BE1456" s="5"/>
      <c r="BF1456" s="5"/>
      <c r="BG1456" s="5"/>
      <c r="BH1456" s="5"/>
      <c r="BI1456" s="8"/>
      <c r="BJ1456" s="5"/>
      <c r="BK1456" s="5"/>
      <c r="BL1456" s="5"/>
      <c r="BM1456" s="8"/>
      <c r="BN1456" s="8"/>
      <c r="BO1456" s="7"/>
      <c r="BP1456" s="5"/>
      <c r="BQ1456" s="5"/>
      <c r="BR1456" s="5"/>
      <c r="BS1456" s="5"/>
      <c r="BT1456" s="7"/>
      <c r="BU1456" s="7"/>
      <c r="BV1456" s="7"/>
      <c r="BW1456" s="7"/>
      <c r="BX1456" s="7"/>
      <c r="BY1456" s="7"/>
      <c r="BZ1456" s="7"/>
      <c r="CA1456" s="5"/>
      <c r="CB1456" s="5"/>
      <c r="CC1456" s="5"/>
      <c r="CD1456" s="5"/>
      <c r="CE1456" s="5"/>
      <c r="CF1456" s="5"/>
      <c r="CG1456" s="5"/>
      <c r="CH1456" s="5"/>
      <c r="CI1456" s="5"/>
      <c r="CJ1456" s="5"/>
      <c r="CK1456" s="8"/>
      <c r="CL1456" s="5"/>
      <c r="CM1456" s="5"/>
      <c r="CN1456" s="8"/>
      <c r="CO1456" s="5"/>
      <c r="CP1456" s="5"/>
      <c r="CQ1456" s="5"/>
      <c r="CR1456" s="8"/>
      <c r="CS1456" s="8"/>
      <c r="CT1456" s="8"/>
      <c r="CU1456" s="8"/>
      <c r="CV1456" s="8"/>
      <c r="CW1456" s="8"/>
      <c r="CX1456" s="8"/>
      <c r="CY1456" s="8"/>
      <c r="CZ1456" s="8"/>
      <c r="DA1456" s="8"/>
      <c r="DB1456" s="8"/>
      <c r="DC1456" s="8"/>
      <c r="DD1456" s="8"/>
      <c r="DE1456" s="8"/>
      <c r="DF1456" s="8"/>
      <c r="DG1456" s="8"/>
      <c r="DH1456" s="8"/>
      <c r="DI1456" s="8"/>
      <c r="DJ1456" s="8"/>
      <c r="DK1456" s="8"/>
      <c r="DL1456" s="8"/>
      <c r="DM1456" s="8"/>
      <c r="DN1456" s="8"/>
      <c r="DO1456" s="8"/>
      <c r="DP1456" s="8"/>
      <c r="DQ1456" s="8"/>
      <c r="DR1456" s="8"/>
      <c r="DS1456" s="8"/>
      <c r="DT1456" s="8"/>
      <c r="DU1456" s="8"/>
      <c r="DV1456" s="8"/>
      <c r="DW1456" s="8"/>
      <c r="DX1456" s="8"/>
      <c r="DY1456" s="8"/>
      <c r="DZ1456" s="8"/>
      <c r="EA1456" s="8"/>
      <c r="EB1456" s="8"/>
      <c r="EC1456" s="8"/>
      <c r="ED1456" s="8"/>
      <c r="EE1456" s="8"/>
      <c r="EF1456" s="8"/>
      <c r="EG1456" s="8"/>
      <c r="EH1456" s="8"/>
      <c r="EI1456" s="8"/>
      <c r="EJ1456" s="8"/>
      <c r="EK1456" s="8"/>
      <c r="EL1456" s="8"/>
      <c r="EM1456" s="8"/>
      <c r="EN1456" s="8"/>
      <c r="EO1456" s="8"/>
      <c r="EP1456" s="8"/>
      <c r="EQ1456" s="8"/>
      <c r="ER1456" s="8"/>
      <c r="ES1456" s="8"/>
      <c r="ET1456" s="8"/>
      <c r="EU1456" s="8"/>
      <c r="EV1456" s="8"/>
      <c r="EW1456" s="8"/>
      <c r="EX1456" s="8"/>
      <c r="EY1456" s="8"/>
      <c r="EZ1456" s="8"/>
      <c r="FA1456" s="8"/>
      <c r="FB1456" s="8"/>
      <c r="FC1456" s="8"/>
      <c r="FD1456" s="8"/>
      <c r="FE1456" s="8"/>
      <c r="FF1456" s="8"/>
      <c r="FG1456" s="8"/>
      <c r="FH1456" s="8"/>
      <c r="FI1456" s="8"/>
      <c r="FJ1456" s="8"/>
    </row>
    <row r="1457" spans="1:166" x14ac:dyDescent="0.25">
      <c r="A1457" t="s">
        <v>162</v>
      </c>
      <c r="C1457" s="6">
        <v>40956</v>
      </c>
      <c r="D1457" s="5"/>
      <c r="E1457" s="6"/>
      <c r="G1457">
        <v>44</v>
      </c>
      <c r="H1457" t="s">
        <v>115</v>
      </c>
      <c r="I1457" s="7">
        <v>8</v>
      </c>
      <c r="J1457">
        <v>750</v>
      </c>
      <c r="K1457" s="5">
        <f t="shared" si="23"/>
        <v>166.66666666666666</v>
      </c>
      <c r="L1457" s="5"/>
      <c r="M1457" s="8"/>
      <c r="N1457" s="8"/>
      <c r="O1457" s="8"/>
      <c r="P1457" s="8"/>
      <c r="Q1457" s="5"/>
      <c r="R1457" s="5"/>
      <c r="S1457" s="5"/>
      <c r="T1457" s="5"/>
      <c r="U1457" s="5"/>
      <c r="V1457" s="5"/>
      <c r="W1457" s="5"/>
      <c r="X1457" s="8"/>
      <c r="Y1457" s="8"/>
      <c r="Z1457" s="8"/>
      <c r="AA1457" s="8"/>
      <c r="AB1457" s="8"/>
      <c r="AC1457" s="5">
        <v>33.771944030385491</v>
      </c>
      <c r="AD1457" s="8"/>
      <c r="AE1457" s="8"/>
      <c r="AF1457" s="8"/>
      <c r="AG1457" s="8"/>
      <c r="AH1457" s="8"/>
      <c r="AI1457" s="8"/>
      <c r="AJ1457" s="5">
        <v>51.039530075765548</v>
      </c>
      <c r="AK1457" s="8">
        <v>0.72301832921477316</v>
      </c>
      <c r="AL1457" s="8"/>
      <c r="AM1457" s="8"/>
      <c r="AN1457" s="8"/>
      <c r="AO1457" s="8"/>
      <c r="AP1457" s="8"/>
      <c r="AQ1457" s="9">
        <f>AK1457/AJ1457</f>
        <v>1.4165850040968046E-2</v>
      </c>
      <c r="AR1457" s="8"/>
      <c r="AS1457" s="8"/>
      <c r="AT1457" s="8"/>
      <c r="AU1457" s="5">
        <v>3.3290371477634366</v>
      </c>
      <c r="AV1457" s="5"/>
      <c r="AW1457" s="5"/>
      <c r="AX1457" s="5"/>
      <c r="AY1457" s="5">
        <v>0</v>
      </c>
      <c r="AZ1457" s="5"/>
      <c r="BA1457" s="5"/>
      <c r="BB1457" s="5"/>
      <c r="BC1457" s="5"/>
      <c r="BD1457" s="5"/>
      <c r="BE1457" s="5"/>
      <c r="BF1457" s="5">
        <v>0</v>
      </c>
      <c r="BG1457" s="5">
        <v>0</v>
      </c>
      <c r="BH1457" s="5">
        <v>3.3290371477634366</v>
      </c>
      <c r="BI1457" s="8"/>
      <c r="BJ1457" s="5"/>
      <c r="BK1457" s="5">
        <f>AC1457+AJ1457+BH1457</f>
        <v>88.140511253914468</v>
      </c>
      <c r="BL1457" s="5"/>
      <c r="BM1457" s="8">
        <f>BH1457/BK1457</f>
        <v>3.7769660062138437E-2</v>
      </c>
      <c r="BN1457" s="8"/>
      <c r="BO1457" s="7"/>
      <c r="BP1457" s="5"/>
      <c r="BQ1457" s="5"/>
      <c r="BR1457" s="5"/>
      <c r="BS1457" s="5"/>
      <c r="BT1457" s="7"/>
      <c r="BU1457" s="7"/>
      <c r="BV1457" s="7"/>
      <c r="BW1457" s="7"/>
      <c r="BX1457" s="8">
        <f>AC1457/BK1457</f>
        <v>0.3831602920148211</v>
      </c>
      <c r="BY1457" s="8">
        <f>AJ1457/BK1457</f>
        <v>0.57907004792304062</v>
      </c>
      <c r="BZ1457" s="8">
        <f>BH1457/BK1457</f>
        <v>3.7769660062138437E-2</v>
      </c>
      <c r="CA1457" s="5">
        <v>45.535713958396968</v>
      </c>
      <c r="CB1457" s="5">
        <v>45.535713958396968</v>
      </c>
      <c r="CC1457" s="5">
        <v>0</v>
      </c>
      <c r="CD1457" s="5">
        <v>0</v>
      </c>
      <c r="CE1457" s="5"/>
      <c r="CF1457" s="5"/>
      <c r="CG1457" s="5"/>
      <c r="CH1457" s="5"/>
      <c r="CI1457" s="5">
        <v>0</v>
      </c>
      <c r="CJ1457" s="5"/>
      <c r="CK1457" s="8"/>
      <c r="CL1457" s="5"/>
      <c r="CM1457" s="5"/>
      <c r="CN1457" s="8"/>
      <c r="CO1457" s="5"/>
      <c r="CP1457" s="5"/>
      <c r="CQ1457" s="5"/>
      <c r="CR1457" s="8"/>
      <c r="CS1457" s="8"/>
      <c r="CT1457" s="8"/>
      <c r="CU1457" s="8"/>
      <c r="CV1457" s="8"/>
      <c r="CW1457" s="8"/>
      <c r="CX1457" s="8"/>
      <c r="CY1457" s="8"/>
      <c r="CZ1457" s="8"/>
      <c r="DA1457" s="8"/>
      <c r="DB1457" s="8"/>
      <c r="DC1457" s="8"/>
      <c r="DD1457" s="8"/>
      <c r="DE1457" s="8"/>
      <c r="DF1457" s="8"/>
      <c r="DG1457" s="8"/>
      <c r="DH1457" s="8"/>
      <c r="DI1457" s="8"/>
      <c r="DJ1457" s="8"/>
      <c r="DK1457" s="8"/>
      <c r="DL1457" s="8"/>
      <c r="DM1457" s="8"/>
      <c r="DN1457" s="8"/>
      <c r="DO1457" s="8"/>
      <c r="DP1457" s="8"/>
      <c r="DQ1457" s="8"/>
      <c r="DR1457" s="8"/>
      <c r="DS1457" s="8"/>
      <c r="DT1457" s="8"/>
      <c r="DU1457" s="8"/>
      <c r="DV1457" s="8"/>
      <c r="DW1457" s="8"/>
      <c r="DX1457" s="8"/>
      <c r="DY1457" s="8"/>
      <c r="DZ1457" s="8"/>
      <c r="EA1457" s="8"/>
      <c r="EB1457" s="8"/>
      <c r="EC1457" s="8"/>
      <c r="ED1457" s="8"/>
      <c r="EE1457" s="8"/>
      <c r="EF1457" s="8"/>
      <c r="EG1457" s="8"/>
      <c r="EH1457" s="8"/>
      <c r="EI1457" s="8"/>
      <c r="EJ1457" s="8"/>
      <c r="EK1457" s="8"/>
      <c r="EL1457" s="8"/>
      <c r="EM1457" s="8"/>
      <c r="EN1457" s="8"/>
      <c r="EO1457" s="8"/>
      <c r="EP1457" s="8"/>
      <c r="EQ1457" s="8"/>
      <c r="ER1457" s="8"/>
      <c r="ES1457" s="8"/>
      <c r="ET1457" s="8"/>
      <c r="EU1457" s="8"/>
      <c r="EV1457" s="8"/>
      <c r="EW1457" s="8"/>
      <c r="EX1457" s="8"/>
      <c r="EY1457" s="8"/>
      <c r="EZ1457" s="8"/>
      <c r="FA1457" s="8"/>
      <c r="FB1457" s="8"/>
      <c r="FC1457" s="8"/>
      <c r="FD1457" s="8"/>
      <c r="FE1457" s="8"/>
      <c r="FF1457" s="8"/>
      <c r="FG1457" s="8"/>
      <c r="FH1457" s="8"/>
      <c r="FI1457" s="8"/>
      <c r="FJ1457" s="8"/>
    </row>
    <row r="1458" spans="1:166" x14ac:dyDescent="0.25">
      <c r="A1458" t="s">
        <v>162</v>
      </c>
      <c r="C1458" s="6">
        <v>40960</v>
      </c>
      <c r="D1458" s="5"/>
      <c r="E1458" s="6"/>
      <c r="G1458">
        <v>48</v>
      </c>
      <c r="H1458" t="s">
        <v>115</v>
      </c>
      <c r="I1458" s="7">
        <v>8</v>
      </c>
      <c r="J1458">
        <v>750</v>
      </c>
      <c r="K1458" s="5">
        <f t="shared" si="23"/>
        <v>166.66666666666666</v>
      </c>
      <c r="L1458" s="5"/>
      <c r="M1458" s="8"/>
      <c r="N1458" s="7">
        <v>11.1</v>
      </c>
      <c r="O1458" s="7"/>
      <c r="P1458" s="7"/>
      <c r="Q1458" s="5"/>
      <c r="R1458" s="5"/>
      <c r="S1458" s="5"/>
      <c r="T1458" s="5"/>
      <c r="U1458" s="5"/>
      <c r="V1458" s="5"/>
      <c r="W1458" s="5"/>
      <c r="X1458" s="8"/>
      <c r="Y1458" s="8"/>
      <c r="Z1458" s="8"/>
      <c r="AA1458" s="8"/>
      <c r="AB1458" s="8"/>
      <c r="AC1458" s="5"/>
      <c r="AD1458" s="8"/>
      <c r="AE1458" s="8"/>
      <c r="AF1458" s="8"/>
      <c r="AG1458" s="8"/>
      <c r="AH1458" s="8"/>
      <c r="AI1458" s="8"/>
      <c r="AJ1458" s="5"/>
      <c r="AK1458" s="8"/>
      <c r="AL1458" s="8"/>
      <c r="AM1458" s="8"/>
      <c r="AN1458" s="8"/>
      <c r="AO1458" s="8"/>
      <c r="AP1458" s="8"/>
      <c r="AQ1458" s="9"/>
      <c r="AR1458" s="8"/>
      <c r="AS1458" s="8"/>
      <c r="AT1458" s="8"/>
      <c r="AU1458" s="5"/>
      <c r="AV1458" s="5"/>
      <c r="AW1458" s="5"/>
      <c r="AX1458" s="5"/>
      <c r="AY1458" s="5"/>
      <c r="AZ1458" s="5"/>
      <c r="BA1458" s="5"/>
      <c r="BB1458" s="5"/>
      <c r="BC1458" s="5"/>
      <c r="BD1458" s="5"/>
      <c r="BE1458" s="5"/>
      <c r="BF1458" s="5"/>
      <c r="BG1458" s="5"/>
      <c r="BH1458" s="5"/>
      <c r="BI1458" s="8"/>
      <c r="BJ1458" s="5"/>
      <c r="BK1458" s="5"/>
      <c r="BL1458" s="5"/>
      <c r="BM1458" s="8"/>
      <c r="BN1458" s="8"/>
      <c r="BO1458" s="7"/>
      <c r="BP1458" s="5"/>
      <c r="BQ1458" s="5"/>
      <c r="BR1458" s="5"/>
      <c r="BS1458" s="5"/>
      <c r="BT1458" s="7"/>
      <c r="BU1458" s="7"/>
      <c r="BV1458" s="7"/>
      <c r="BW1458" s="7"/>
      <c r="BX1458" s="7"/>
      <c r="BY1458" s="7"/>
      <c r="BZ1458" s="7"/>
      <c r="CA1458" s="5"/>
      <c r="CB1458" s="5"/>
      <c r="CC1458" s="5"/>
      <c r="CD1458" s="5"/>
      <c r="CE1458" s="5"/>
      <c r="CF1458" s="5"/>
      <c r="CG1458" s="5"/>
      <c r="CH1458" s="5"/>
      <c r="CI1458" s="5"/>
      <c r="CJ1458" s="5"/>
      <c r="CK1458" s="8"/>
      <c r="CL1458" s="5"/>
      <c r="CM1458" s="5"/>
      <c r="CN1458" s="8"/>
      <c r="CO1458" s="5"/>
      <c r="CP1458" s="5"/>
      <c r="CQ1458" s="5"/>
      <c r="CR1458" s="8"/>
      <c r="CS1458" s="8"/>
      <c r="CT1458" s="8"/>
      <c r="CU1458" s="8"/>
      <c r="CV1458" s="8"/>
      <c r="CW1458" s="8"/>
      <c r="CX1458" s="8"/>
      <c r="CY1458" s="8"/>
      <c r="CZ1458" s="8"/>
      <c r="DA1458" s="8"/>
      <c r="DB1458" s="8"/>
      <c r="DC1458" s="8"/>
      <c r="DD1458" s="8"/>
      <c r="DE1458" s="8"/>
      <c r="DF1458" s="8"/>
      <c r="DG1458" s="8"/>
      <c r="DH1458" s="8"/>
      <c r="DI1458" s="8"/>
      <c r="DJ1458" s="8"/>
      <c r="DK1458" s="8"/>
      <c r="DL1458" s="8"/>
      <c r="DM1458" s="8"/>
      <c r="DN1458" s="8"/>
      <c r="DO1458" s="8"/>
      <c r="DP1458" s="8"/>
      <c r="DQ1458" s="8"/>
      <c r="DR1458" s="8"/>
      <c r="DS1458" s="8"/>
      <c r="DT1458" s="8"/>
      <c r="DU1458" s="8"/>
      <c r="DV1458" s="8"/>
      <c r="DW1458" s="8"/>
      <c r="DX1458" s="8"/>
      <c r="DY1458" s="8"/>
      <c r="DZ1458" s="8"/>
      <c r="EA1458" s="8"/>
      <c r="EB1458" s="8"/>
      <c r="EC1458" s="8"/>
      <c r="ED1458" s="8"/>
      <c r="EE1458" s="8"/>
      <c r="EF1458" s="8"/>
      <c r="EG1458" s="8"/>
      <c r="EH1458" s="8"/>
      <c r="EI1458" s="8"/>
      <c r="EJ1458" s="8"/>
      <c r="EK1458" s="8"/>
      <c r="EL1458" s="8"/>
      <c r="EM1458" s="8"/>
      <c r="EN1458" s="8"/>
      <c r="EO1458" s="8"/>
      <c r="EP1458" s="8"/>
      <c r="EQ1458" s="8"/>
      <c r="ER1458" s="8"/>
      <c r="ES1458" s="8"/>
      <c r="ET1458" s="8"/>
      <c r="EU1458" s="8"/>
      <c r="EV1458" s="8"/>
      <c r="EW1458" s="8"/>
      <c r="EX1458" s="8"/>
      <c r="EY1458" s="8"/>
      <c r="EZ1458" s="8"/>
      <c r="FA1458" s="8"/>
      <c r="FB1458" s="8"/>
      <c r="FC1458" s="8"/>
      <c r="FD1458" s="8"/>
      <c r="FE1458" s="8"/>
      <c r="FF1458" s="8"/>
      <c r="FG1458" s="8"/>
      <c r="FH1458" s="8"/>
      <c r="FI1458" s="8"/>
      <c r="FJ1458" s="8"/>
    </row>
    <row r="1459" spans="1:166" x14ac:dyDescent="0.25">
      <c r="A1459" t="s">
        <v>162</v>
      </c>
      <c r="C1459" s="6">
        <v>40963</v>
      </c>
      <c r="D1459" s="5">
        <v>5</v>
      </c>
      <c r="E1459" t="s">
        <v>206</v>
      </c>
      <c r="F1459" t="s">
        <v>13</v>
      </c>
      <c r="G1459">
        <v>51</v>
      </c>
      <c r="H1459" t="s">
        <v>115</v>
      </c>
      <c r="I1459" s="7">
        <v>8</v>
      </c>
      <c r="J1459">
        <v>750</v>
      </c>
      <c r="K1459" s="5">
        <f t="shared" si="23"/>
        <v>166.66666666666666</v>
      </c>
      <c r="L1459" s="5"/>
      <c r="M1459" s="8"/>
      <c r="N1459" s="8"/>
      <c r="O1459" s="8"/>
      <c r="P1459" s="8"/>
      <c r="Q1459" s="5"/>
      <c r="R1459" s="5"/>
      <c r="S1459" s="5">
        <v>51</v>
      </c>
      <c r="T1459" s="5"/>
      <c r="U1459" s="5"/>
      <c r="V1459" s="5"/>
      <c r="W1459" s="5"/>
      <c r="X1459" s="8"/>
      <c r="Y1459" s="8"/>
      <c r="Z1459" s="8"/>
      <c r="AA1459" s="8"/>
      <c r="AB1459" s="8"/>
      <c r="AC1459" s="5">
        <v>86.871664942815514</v>
      </c>
      <c r="AD1459" s="8"/>
      <c r="AE1459" s="8"/>
      <c r="AF1459" s="8"/>
      <c r="AG1459" s="8"/>
      <c r="AH1459" s="8"/>
      <c r="AI1459" s="8"/>
      <c r="AJ1459" s="5">
        <v>98.817236676169898</v>
      </c>
      <c r="AK1459" s="8">
        <v>1.9358835315470539</v>
      </c>
      <c r="AL1459" s="8"/>
      <c r="AM1459" s="8"/>
      <c r="AN1459" s="8"/>
      <c r="AO1459" s="8"/>
      <c r="AP1459" s="8"/>
      <c r="AQ1459" s="9">
        <f>AK1459/AJ1459</f>
        <v>1.9590545097826022E-2</v>
      </c>
      <c r="AR1459" s="8"/>
      <c r="AS1459" s="8"/>
      <c r="AT1459" s="8"/>
      <c r="AU1459" s="5">
        <v>12.348010327131929</v>
      </c>
      <c r="AV1459" s="5"/>
      <c r="AW1459" s="5"/>
      <c r="AX1459" s="5"/>
      <c r="AY1459" s="5">
        <v>0</v>
      </c>
      <c r="AZ1459" s="5"/>
      <c r="BA1459" s="5"/>
      <c r="BB1459" s="5"/>
      <c r="BC1459" s="5"/>
      <c r="BD1459" s="5"/>
      <c r="BE1459" s="5"/>
      <c r="BF1459" s="5">
        <v>0</v>
      </c>
      <c r="BG1459" s="5">
        <v>0</v>
      </c>
      <c r="BH1459" s="5">
        <v>12.348010327131929</v>
      </c>
      <c r="BI1459" s="8"/>
      <c r="BJ1459" s="5"/>
      <c r="BK1459" s="5">
        <f>AC1459+AJ1459+BH1459</f>
        <v>198.03691194611736</v>
      </c>
      <c r="BL1459" s="5"/>
      <c r="BM1459" s="8">
        <f>BH1459/BK1459</f>
        <v>6.2352064601429572E-2</v>
      </c>
      <c r="BN1459" s="8"/>
      <c r="BO1459" s="7"/>
      <c r="BP1459" s="5"/>
      <c r="BQ1459" s="5"/>
      <c r="BR1459" s="5"/>
      <c r="BS1459" s="5"/>
      <c r="BT1459" s="7"/>
      <c r="BU1459" s="7"/>
      <c r="BV1459" s="7"/>
      <c r="BW1459" s="7"/>
      <c r="BX1459" s="8">
        <f>AC1459/BK1459</f>
        <v>0.43866400505402697</v>
      </c>
      <c r="BY1459" s="8">
        <f>AJ1459/BK1459</f>
        <v>0.49898393034454341</v>
      </c>
      <c r="BZ1459" s="8">
        <f>BH1459/BK1459</f>
        <v>6.2352064601429572E-2</v>
      </c>
      <c r="CA1459" s="5">
        <v>144.17957337496759</v>
      </c>
      <c r="CB1459" s="5">
        <v>144.17957337496759</v>
      </c>
      <c r="CC1459" s="5">
        <v>0</v>
      </c>
      <c r="CD1459" s="5">
        <v>0</v>
      </c>
      <c r="CE1459" s="5"/>
      <c r="CF1459" s="5"/>
      <c r="CG1459" s="5"/>
      <c r="CH1459" s="5"/>
      <c r="CI1459" s="5">
        <v>0</v>
      </c>
      <c r="CJ1459" s="5"/>
      <c r="CK1459" s="8"/>
      <c r="CL1459" s="5"/>
      <c r="CM1459" s="5"/>
      <c r="CN1459" s="8"/>
      <c r="CO1459" s="5"/>
      <c r="CP1459" s="5"/>
      <c r="CQ1459" s="5"/>
      <c r="CR1459" s="8"/>
      <c r="CS1459" s="8"/>
      <c r="CT1459" s="8"/>
      <c r="CU1459" s="8"/>
      <c r="CV1459" s="8"/>
      <c r="CW1459" s="8"/>
      <c r="CX1459" s="8"/>
      <c r="CY1459" s="8"/>
      <c r="CZ1459" s="8"/>
      <c r="DA1459" s="8"/>
      <c r="DB1459" s="8"/>
      <c r="DC1459" s="8"/>
      <c r="DD1459" s="8"/>
      <c r="DE1459" s="8"/>
      <c r="DF1459" s="8"/>
      <c r="DG1459" s="8"/>
      <c r="DH1459" s="8"/>
      <c r="DI1459" s="8"/>
      <c r="DJ1459" s="8"/>
      <c r="DK1459" s="8"/>
      <c r="DL1459" s="8"/>
      <c r="DM1459" s="8"/>
      <c r="DN1459" s="8"/>
      <c r="DO1459" s="8"/>
      <c r="DP1459" s="8"/>
      <c r="DQ1459" s="8"/>
      <c r="DR1459" s="8"/>
      <c r="DS1459" s="8"/>
      <c r="DT1459" s="8"/>
      <c r="DU1459" s="8"/>
      <c r="DV1459" s="8"/>
      <c r="DW1459" s="8"/>
      <c r="DX1459" s="8"/>
      <c r="DY1459" s="8"/>
      <c r="DZ1459" s="8"/>
      <c r="EA1459" s="8"/>
      <c r="EB1459" s="8"/>
      <c r="EC1459" s="8"/>
      <c r="ED1459" s="8"/>
      <c r="EE1459" s="8"/>
      <c r="EF1459" s="8"/>
      <c r="EG1459" s="8"/>
      <c r="EH1459" s="8"/>
      <c r="EI1459" s="8"/>
      <c r="EJ1459" s="8"/>
      <c r="EK1459" s="8"/>
      <c r="EL1459" s="8"/>
      <c r="EM1459" s="8"/>
      <c r="EN1459" s="8"/>
      <c r="EO1459" s="8"/>
      <c r="EP1459" s="8"/>
      <c r="EQ1459" s="8"/>
      <c r="ER1459" s="8"/>
      <c r="ES1459" s="8"/>
      <c r="ET1459" s="8"/>
      <c r="EU1459" s="8"/>
      <c r="EV1459" s="8"/>
      <c r="EW1459" s="8"/>
      <c r="EX1459" s="8"/>
      <c r="EY1459" s="8"/>
      <c r="EZ1459" s="8"/>
      <c r="FA1459" s="8"/>
      <c r="FB1459" s="8"/>
      <c r="FC1459" s="8"/>
      <c r="FD1459" s="8"/>
      <c r="FE1459" s="8"/>
      <c r="FF1459" s="8"/>
      <c r="FG1459" s="8"/>
      <c r="FH1459" s="8"/>
      <c r="FI1459" s="8"/>
      <c r="FJ1459" s="8"/>
    </row>
    <row r="1460" spans="1:166" x14ac:dyDescent="0.25">
      <c r="A1460" t="s">
        <v>162</v>
      </c>
      <c r="C1460" s="6">
        <v>40970</v>
      </c>
      <c r="D1460" s="5"/>
      <c r="E1460" s="6"/>
      <c r="G1460">
        <v>58</v>
      </c>
      <c r="H1460" t="s">
        <v>115</v>
      </c>
      <c r="I1460" s="7">
        <v>8</v>
      </c>
      <c r="J1460">
        <v>750</v>
      </c>
      <c r="K1460" s="5">
        <f t="shared" si="23"/>
        <v>166.66666666666666</v>
      </c>
      <c r="L1460" s="5"/>
      <c r="M1460" s="8"/>
      <c r="N1460" s="7">
        <v>14.2</v>
      </c>
      <c r="O1460" s="7"/>
      <c r="P1460" s="7"/>
      <c r="Q1460" s="5"/>
      <c r="R1460" s="5"/>
      <c r="S1460" s="5"/>
      <c r="T1460" s="5"/>
      <c r="U1460" s="5"/>
      <c r="V1460" s="5"/>
      <c r="W1460" s="5"/>
      <c r="X1460" s="8"/>
      <c r="Y1460" s="8"/>
      <c r="Z1460" s="8"/>
      <c r="AA1460" s="8"/>
      <c r="AB1460" s="8"/>
      <c r="AC1460" s="5"/>
      <c r="AD1460" s="8"/>
      <c r="AE1460" s="8"/>
      <c r="AF1460" s="8"/>
      <c r="AG1460" s="8"/>
      <c r="AH1460" s="8"/>
      <c r="AI1460" s="8"/>
      <c r="AJ1460" s="5"/>
      <c r="AK1460" s="8"/>
      <c r="AL1460" s="8"/>
      <c r="AM1460" s="8"/>
      <c r="AN1460" s="8"/>
      <c r="AO1460" s="8"/>
      <c r="AP1460" s="8"/>
      <c r="AQ1460" s="9"/>
      <c r="AR1460" s="8"/>
      <c r="AS1460" s="8"/>
      <c r="AT1460" s="8"/>
      <c r="AU1460" s="5"/>
      <c r="AV1460" s="5"/>
      <c r="AW1460" s="5"/>
      <c r="AX1460" s="5"/>
      <c r="AY1460" s="5"/>
      <c r="AZ1460" s="5"/>
      <c r="BA1460" s="5"/>
      <c r="BB1460" s="5"/>
      <c r="BC1460" s="5"/>
      <c r="BD1460" s="5"/>
      <c r="BE1460" s="5"/>
      <c r="BF1460" s="5"/>
      <c r="BG1460" s="5"/>
      <c r="BH1460" s="5"/>
      <c r="BI1460" s="8"/>
      <c r="BJ1460" s="5"/>
      <c r="BK1460" s="5"/>
      <c r="BL1460" s="5"/>
      <c r="BM1460" s="8"/>
      <c r="BN1460" s="8"/>
      <c r="BO1460" s="7"/>
      <c r="BP1460" s="5"/>
      <c r="BQ1460" s="5"/>
      <c r="BR1460" s="5"/>
      <c r="BS1460" s="5"/>
      <c r="BT1460" s="7"/>
      <c r="BU1460" s="7"/>
      <c r="BV1460" s="7"/>
      <c r="BW1460" s="7"/>
      <c r="BX1460" s="7"/>
      <c r="BY1460" s="7"/>
      <c r="BZ1460" s="7"/>
      <c r="CA1460" s="5"/>
      <c r="CB1460" s="5"/>
      <c r="CC1460" s="5"/>
      <c r="CD1460" s="5"/>
      <c r="CE1460" s="5"/>
      <c r="CF1460" s="5"/>
      <c r="CG1460" s="5"/>
      <c r="CH1460" s="5"/>
      <c r="CI1460" s="5"/>
      <c r="CJ1460" s="5"/>
      <c r="CK1460" s="8"/>
      <c r="CL1460" s="5"/>
      <c r="CM1460" s="5"/>
      <c r="CN1460" s="8"/>
      <c r="CO1460" s="5"/>
      <c r="CP1460" s="5"/>
      <c r="CQ1460" s="5"/>
      <c r="CR1460" s="8"/>
      <c r="CS1460" s="8"/>
      <c r="CT1460" s="8"/>
      <c r="CU1460" s="8"/>
      <c r="CV1460" s="8"/>
      <c r="CW1460" s="8"/>
      <c r="CX1460" s="8"/>
      <c r="CY1460" s="8"/>
      <c r="CZ1460" s="8"/>
      <c r="DA1460" s="8"/>
      <c r="DB1460" s="8"/>
      <c r="DC1460" s="8"/>
      <c r="DD1460" s="8"/>
      <c r="DE1460" s="8"/>
      <c r="DF1460" s="8"/>
      <c r="DG1460" s="8"/>
      <c r="DH1460" s="8"/>
      <c r="DI1460" s="8"/>
      <c r="DJ1460" s="8"/>
      <c r="DK1460" s="8"/>
      <c r="DL1460" s="8"/>
      <c r="DM1460" s="8"/>
      <c r="DN1460" s="8"/>
      <c r="DO1460" s="8"/>
      <c r="DP1460" s="8"/>
      <c r="DQ1460" s="8"/>
      <c r="DR1460" s="8"/>
      <c r="DS1460" s="8"/>
      <c r="DT1460" s="8"/>
      <c r="DU1460" s="8"/>
      <c r="DV1460" s="8"/>
      <c r="DW1460" s="8"/>
      <c r="DX1460" s="8"/>
      <c r="DY1460" s="8"/>
      <c r="DZ1460" s="8"/>
      <c r="EA1460" s="8"/>
      <c r="EB1460" s="8"/>
      <c r="EC1460" s="8"/>
      <c r="ED1460" s="8"/>
      <c r="EE1460" s="8"/>
      <c r="EF1460" s="8"/>
      <c r="EG1460" s="8"/>
      <c r="EH1460" s="8"/>
      <c r="EI1460" s="8"/>
      <c r="EJ1460" s="8"/>
      <c r="EK1460" s="8"/>
      <c r="EL1460" s="8"/>
      <c r="EM1460" s="8"/>
      <c r="EN1460" s="8"/>
      <c r="EO1460" s="8"/>
      <c r="EP1460" s="8"/>
      <c r="EQ1460" s="8"/>
      <c r="ER1460" s="8"/>
      <c r="ES1460" s="8"/>
      <c r="ET1460" s="8"/>
      <c r="EU1460" s="8"/>
      <c r="EV1460" s="8"/>
      <c r="EW1460" s="8"/>
      <c r="EX1460" s="8"/>
      <c r="EY1460" s="8"/>
      <c r="EZ1460" s="8"/>
      <c r="FA1460" s="8"/>
      <c r="FB1460" s="8"/>
      <c r="FC1460" s="8"/>
      <c r="FD1460" s="8"/>
      <c r="FE1460" s="8"/>
      <c r="FF1460" s="8"/>
      <c r="FG1460" s="8"/>
      <c r="FH1460" s="8"/>
      <c r="FI1460" s="8"/>
      <c r="FJ1460" s="8"/>
    </row>
    <row r="1461" spans="1:166" x14ac:dyDescent="0.25">
      <c r="A1461" t="s">
        <v>162</v>
      </c>
      <c r="C1461" s="6">
        <v>40976</v>
      </c>
      <c r="D1461" s="5"/>
      <c r="E1461" s="6"/>
      <c r="G1461">
        <v>64</v>
      </c>
      <c r="H1461" t="s">
        <v>115</v>
      </c>
      <c r="I1461" s="7">
        <v>8</v>
      </c>
      <c r="J1461">
        <v>750</v>
      </c>
      <c r="K1461" s="5">
        <f t="shared" si="23"/>
        <v>166.66666666666666</v>
      </c>
      <c r="L1461" s="5"/>
      <c r="M1461" s="8"/>
      <c r="N1461" s="7">
        <v>15.8</v>
      </c>
      <c r="O1461" s="7"/>
      <c r="P1461" s="7"/>
      <c r="Q1461" s="5"/>
      <c r="R1461" s="5"/>
      <c r="S1461" s="5"/>
      <c r="T1461" s="5"/>
      <c r="U1461" s="5"/>
      <c r="V1461" s="5"/>
      <c r="W1461" s="5"/>
      <c r="X1461" s="8"/>
      <c r="Y1461" s="8"/>
      <c r="Z1461" s="8"/>
      <c r="AA1461" s="8"/>
      <c r="AB1461" s="8"/>
      <c r="AC1461" s="5"/>
      <c r="AD1461" s="8"/>
      <c r="AE1461" s="8"/>
      <c r="AF1461" s="8"/>
      <c r="AG1461" s="8"/>
      <c r="AH1461" s="8"/>
      <c r="AI1461" s="8"/>
      <c r="AJ1461" s="5"/>
      <c r="AK1461" s="8"/>
      <c r="AL1461" s="8"/>
      <c r="AM1461" s="8"/>
      <c r="AN1461" s="8"/>
      <c r="AO1461" s="8"/>
      <c r="AP1461" s="8"/>
      <c r="AQ1461" s="9"/>
      <c r="AR1461" s="8"/>
      <c r="AS1461" s="8"/>
      <c r="AT1461" s="8"/>
      <c r="AU1461" s="5"/>
      <c r="AV1461" s="5"/>
      <c r="AW1461" s="5"/>
      <c r="AX1461" s="5"/>
      <c r="AY1461" s="5"/>
      <c r="AZ1461" s="5"/>
      <c r="BA1461" s="5"/>
      <c r="BB1461" s="5"/>
      <c r="BC1461" s="5"/>
      <c r="BD1461" s="5"/>
      <c r="BE1461" s="5"/>
      <c r="BF1461" s="5"/>
      <c r="BG1461" s="5"/>
      <c r="BH1461" s="5"/>
      <c r="BI1461" s="8"/>
      <c r="BJ1461" s="5"/>
      <c r="BK1461" s="5"/>
      <c r="BL1461" s="5"/>
      <c r="BM1461" s="8"/>
      <c r="BN1461" s="8"/>
      <c r="BO1461" s="7"/>
      <c r="BP1461" s="5"/>
      <c r="BQ1461" s="5"/>
      <c r="BR1461" s="5"/>
      <c r="BS1461" s="5"/>
      <c r="BT1461" s="7"/>
      <c r="BU1461" s="7"/>
      <c r="BV1461" s="7"/>
      <c r="BW1461" s="7"/>
      <c r="BX1461" s="7"/>
      <c r="BY1461" s="7"/>
      <c r="BZ1461" s="7"/>
      <c r="CA1461" s="5"/>
      <c r="CB1461" s="5"/>
      <c r="CC1461" s="5"/>
      <c r="CD1461" s="5"/>
      <c r="CE1461" s="5"/>
      <c r="CF1461" s="5"/>
      <c r="CG1461" s="5"/>
      <c r="CH1461" s="5"/>
      <c r="CI1461" s="5"/>
      <c r="CJ1461" s="5"/>
      <c r="CK1461" s="8"/>
      <c r="CL1461" s="5"/>
      <c r="CM1461" s="5"/>
      <c r="CN1461" s="8"/>
      <c r="CO1461" s="5"/>
      <c r="CP1461" s="5"/>
      <c r="CQ1461" s="5"/>
      <c r="CR1461" s="8"/>
      <c r="CS1461" s="8"/>
      <c r="CT1461" s="8"/>
      <c r="CU1461" s="8"/>
      <c r="CV1461" s="8"/>
      <c r="CW1461" s="8"/>
      <c r="CX1461" s="8"/>
      <c r="CY1461" s="8"/>
      <c r="CZ1461" s="8"/>
      <c r="DA1461" s="8"/>
      <c r="DB1461" s="8"/>
      <c r="DC1461" s="8"/>
      <c r="DD1461" s="8"/>
      <c r="DE1461" s="8"/>
      <c r="DF1461" s="8"/>
      <c r="DG1461" s="8"/>
      <c r="DH1461" s="8"/>
      <c r="DI1461" s="8"/>
      <c r="DJ1461" s="8"/>
      <c r="DK1461" s="8"/>
      <c r="DL1461" s="8"/>
      <c r="DM1461" s="8"/>
      <c r="DN1461" s="8"/>
      <c r="DO1461" s="8"/>
      <c r="DP1461" s="8"/>
      <c r="DQ1461" s="8"/>
      <c r="DR1461" s="8"/>
      <c r="DS1461" s="8"/>
      <c r="DT1461" s="8"/>
      <c r="DU1461" s="8"/>
      <c r="DV1461" s="8"/>
      <c r="DW1461" s="8"/>
      <c r="DX1461" s="8"/>
      <c r="DY1461" s="8"/>
      <c r="DZ1461" s="8"/>
      <c r="EA1461" s="8"/>
      <c r="EB1461" s="8"/>
      <c r="EC1461" s="8"/>
      <c r="ED1461" s="8"/>
      <c r="EE1461" s="8"/>
      <c r="EF1461" s="8"/>
      <c r="EG1461" s="8"/>
      <c r="EH1461" s="8"/>
      <c r="EI1461" s="8"/>
      <c r="EJ1461" s="8"/>
      <c r="EK1461" s="8"/>
      <c r="EL1461" s="8"/>
      <c r="EM1461" s="8"/>
      <c r="EN1461" s="8"/>
      <c r="EO1461" s="8"/>
      <c r="EP1461" s="8"/>
      <c r="EQ1461" s="8"/>
      <c r="ER1461" s="8"/>
      <c r="ES1461" s="8"/>
      <c r="ET1461" s="8"/>
      <c r="EU1461" s="8"/>
      <c r="EV1461" s="8"/>
      <c r="EW1461" s="8"/>
      <c r="EX1461" s="8"/>
      <c r="EY1461" s="8"/>
      <c r="EZ1461" s="8"/>
      <c r="FA1461" s="8"/>
      <c r="FB1461" s="8"/>
      <c r="FC1461" s="8"/>
      <c r="FD1461" s="8"/>
      <c r="FE1461" s="8"/>
      <c r="FF1461" s="8"/>
      <c r="FG1461" s="8"/>
      <c r="FH1461" s="8"/>
      <c r="FI1461" s="8"/>
      <c r="FJ1461" s="8"/>
    </row>
    <row r="1462" spans="1:166" x14ac:dyDescent="0.25">
      <c r="A1462" t="s">
        <v>162</v>
      </c>
      <c r="C1462" s="6">
        <v>40980</v>
      </c>
      <c r="D1462" s="5">
        <v>6</v>
      </c>
      <c r="E1462" s="6" t="s">
        <v>239</v>
      </c>
      <c r="F1462" t="s">
        <v>89</v>
      </c>
      <c r="G1462">
        <v>68</v>
      </c>
      <c r="H1462" t="s">
        <v>115</v>
      </c>
      <c r="I1462" s="7">
        <v>8</v>
      </c>
      <c r="J1462">
        <v>750</v>
      </c>
      <c r="K1462" s="5">
        <f t="shared" si="23"/>
        <v>166.66666666666666</v>
      </c>
      <c r="L1462" s="5"/>
      <c r="M1462" s="8"/>
      <c r="N1462" s="8"/>
      <c r="O1462" s="8"/>
      <c r="P1462" s="8"/>
      <c r="Q1462" s="5"/>
      <c r="R1462" s="5"/>
      <c r="S1462" s="5"/>
      <c r="T1462" s="5"/>
      <c r="U1462" s="5"/>
      <c r="V1462" s="5"/>
      <c r="W1462" s="5"/>
      <c r="X1462" s="8"/>
      <c r="Y1462" s="8"/>
      <c r="Z1462" s="8"/>
      <c r="AA1462" s="8"/>
      <c r="AB1462" s="8"/>
      <c r="AC1462" s="5">
        <v>240.75019449984975</v>
      </c>
      <c r="AD1462" s="8"/>
      <c r="AE1462" s="8"/>
      <c r="AF1462" s="8"/>
      <c r="AG1462" s="8"/>
      <c r="AH1462" s="8"/>
      <c r="AI1462" s="8"/>
      <c r="AJ1462" s="5">
        <v>211.34179470436402</v>
      </c>
      <c r="AK1462" s="8">
        <v>3.9155990390775237</v>
      </c>
      <c r="AL1462" s="8"/>
      <c r="AM1462" s="8"/>
      <c r="AN1462" s="8"/>
      <c r="AO1462" s="8"/>
      <c r="AP1462" s="8"/>
      <c r="AQ1462" s="9">
        <f>AK1462/AJ1462</f>
        <v>1.8527329364997912E-2</v>
      </c>
      <c r="AR1462" s="8"/>
      <c r="AS1462" s="8"/>
      <c r="AT1462" s="8"/>
      <c r="AU1462" s="5">
        <v>25.730864299344557</v>
      </c>
      <c r="AV1462" s="5"/>
      <c r="AW1462" s="5"/>
      <c r="AX1462" s="5"/>
      <c r="AY1462" s="5">
        <v>21.98268434423812</v>
      </c>
      <c r="AZ1462" s="5"/>
      <c r="BA1462" s="5"/>
      <c r="BB1462" s="5"/>
      <c r="BC1462" s="5"/>
      <c r="BD1462" s="5"/>
      <c r="BE1462" s="5"/>
      <c r="BF1462" s="5">
        <v>0</v>
      </c>
      <c r="BG1462" s="5">
        <v>0</v>
      </c>
      <c r="BH1462" s="5">
        <v>47.713548643582683</v>
      </c>
      <c r="BI1462" s="8"/>
      <c r="BJ1462" s="5"/>
      <c r="BK1462" s="5">
        <f>AC1462+AJ1462+BH1462</f>
        <v>499.80553784779642</v>
      </c>
      <c r="BL1462" s="5"/>
      <c r="BM1462" s="8">
        <f>BH1462/BK1462</f>
        <v>9.5464225644720013E-2</v>
      </c>
      <c r="BN1462" s="8"/>
      <c r="BO1462" s="7"/>
      <c r="BP1462" s="5"/>
      <c r="BQ1462" s="5"/>
      <c r="BR1462" s="5"/>
      <c r="BS1462" s="5"/>
      <c r="BT1462" s="7"/>
      <c r="BU1462" s="7"/>
      <c r="BV1462" s="7"/>
      <c r="BW1462" s="7"/>
      <c r="BX1462" s="8">
        <f>AC1462/BK1462</f>
        <v>0.48168772906466745</v>
      </c>
      <c r="BY1462" s="8">
        <f>AJ1462/BK1462</f>
        <v>0.4228480452906126</v>
      </c>
      <c r="BZ1462" s="8">
        <f>BH1462/BK1462</f>
        <v>9.5464225644720013E-2</v>
      </c>
      <c r="CA1462" s="5">
        <v>336.03952782047315</v>
      </c>
      <c r="CB1462" s="5">
        <v>282.78917617607425</v>
      </c>
      <c r="CC1462" s="5">
        <v>53.250351644398933</v>
      </c>
      <c r="CD1462" s="5">
        <v>0</v>
      </c>
      <c r="CE1462" s="5"/>
      <c r="CF1462" s="5"/>
      <c r="CG1462" s="5"/>
      <c r="CH1462" s="5"/>
      <c r="CI1462" s="5">
        <v>0</v>
      </c>
      <c r="CJ1462" s="5"/>
      <c r="CK1462" s="8"/>
      <c r="CL1462" s="5"/>
      <c r="CM1462" s="5"/>
      <c r="CN1462" s="8"/>
      <c r="CO1462" s="5"/>
      <c r="CP1462" s="5"/>
      <c r="CQ1462" s="5"/>
      <c r="CR1462" s="8"/>
      <c r="CS1462" s="8"/>
      <c r="CT1462" s="8"/>
      <c r="CU1462" s="8"/>
      <c r="CV1462" s="8"/>
      <c r="CW1462" s="8"/>
      <c r="CX1462" s="8"/>
      <c r="CY1462" s="8"/>
      <c r="CZ1462" s="8"/>
      <c r="DA1462" s="8"/>
      <c r="DB1462" s="8"/>
      <c r="DC1462" s="8"/>
      <c r="DD1462" s="8"/>
      <c r="DE1462" s="8"/>
      <c r="DF1462" s="8"/>
      <c r="DG1462" s="8"/>
      <c r="DH1462" s="8"/>
      <c r="DI1462" s="8"/>
      <c r="DJ1462" s="8"/>
      <c r="DK1462" s="8"/>
      <c r="DL1462" s="8"/>
      <c r="DM1462" s="8"/>
      <c r="DN1462" s="8"/>
      <c r="DO1462" s="8"/>
      <c r="DP1462" s="8"/>
      <c r="DQ1462" s="8"/>
      <c r="DR1462" s="8"/>
      <c r="DS1462" s="8"/>
      <c r="DT1462" s="8"/>
      <c r="DU1462" s="8"/>
      <c r="DV1462" s="8"/>
      <c r="DW1462" s="8"/>
      <c r="DX1462" s="8"/>
      <c r="DY1462" s="8"/>
      <c r="DZ1462" s="8"/>
      <c r="EA1462" s="8"/>
      <c r="EB1462" s="8"/>
      <c r="EC1462" s="8"/>
      <c r="ED1462" s="8"/>
      <c r="EE1462" s="8"/>
      <c r="EF1462" s="8"/>
      <c r="EG1462" s="8"/>
      <c r="EH1462" s="8"/>
      <c r="EI1462" s="8"/>
      <c r="EJ1462" s="8"/>
      <c r="EK1462" s="8"/>
      <c r="EL1462" s="8"/>
      <c r="EM1462" s="8"/>
      <c r="EN1462" s="8"/>
      <c r="EO1462" s="8"/>
      <c r="EP1462" s="8"/>
      <c r="EQ1462" s="8"/>
      <c r="ER1462" s="8"/>
      <c r="ES1462" s="8"/>
      <c r="ET1462" s="8"/>
      <c r="EU1462" s="8"/>
      <c r="EV1462" s="8"/>
      <c r="EW1462" s="8"/>
      <c r="EX1462" s="8"/>
      <c r="EY1462" s="8"/>
      <c r="EZ1462" s="8"/>
      <c r="FA1462" s="8"/>
      <c r="FB1462" s="8"/>
      <c r="FC1462" s="8"/>
      <c r="FD1462" s="8"/>
      <c r="FE1462" s="8"/>
      <c r="FF1462" s="8"/>
      <c r="FG1462" s="8"/>
      <c r="FH1462" s="8"/>
      <c r="FI1462" s="8"/>
      <c r="FJ1462" s="8"/>
    </row>
    <row r="1463" spans="1:166" x14ac:dyDescent="0.25">
      <c r="A1463" t="s">
        <v>162</v>
      </c>
      <c r="C1463" s="6">
        <v>40982</v>
      </c>
      <c r="D1463" s="5"/>
      <c r="E1463" s="6"/>
      <c r="G1463">
        <v>70</v>
      </c>
      <c r="H1463" t="s">
        <v>115</v>
      </c>
      <c r="I1463" s="7">
        <v>8</v>
      </c>
      <c r="J1463">
        <v>750</v>
      </c>
      <c r="K1463" s="5">
        <f t="shared" si="23"/>
        <v>166.66666666666666</v>
      </c>
      <c r="L1463" s="5"/>
      <c r="M1463" s="8"/>
      <c r="N1463" s="7">
        <v>17.649999999999999</v>
      </c>
      <c r="O1463" s="7"/>
      <c r="P1463" s="7"/>
      <c r="Q1463" s="5"/>
      <c r="R1463" s="5"/>
      <c r="S1463" s="5"/>
      <c r="T1463" s="5"/>
      <c r="U1463" s="5"/>
      <c r="V1463" s="5"/>
      <c r="W1463" s="5"/>
      <c r="X1463" s="8"/>
      <c r="Y1463" s="8"/>
      <c r="Z1463" s="8"/>
      <c r="AA1463" s="8"/>
      <c r="AB1463" s="8"/>
      <c r="AC1463" s="5"/>
      <c r="AD1463" s="8"/>
      <c r="AE1463" s="8"/>
      <c r="AF1463" s="8"/>
      <c r="AG1463" s="8"/>
      <c r="AH1463" s="8"/>
      <c r="AI1463" s="8"/>
      <c r="AJ1463" s="5"/>
      <c r="AK1463" s="8"/>
      <c r="AL1463" s="8"/>
      <c r="AM1463" s="8"/>
      <c r="AN1463" s="8"/>
      <c r="AO1463" s="8"/>
      <c r="AP1463" s="8"/>
      <c r="AQ1463" s="9"/>
      <c r="AR1463" s="8"/>
      <c r="AS1463" s="8"/>
      <c r="AT1463" s="8"/>
      <c r="AU1463" s="5"/>
      <c r="AV1463" s="5"/>
      <c r="AW1463" s="5"/>
      <c r="AX1463" s="5"/>
      <c r="AY1463" s="5"/>
      <c r="AZ1463" s="5"/>
      <c r="BA1463" s="5"/>
      <c r="BB1463" s="5"/>
      <c r="BC1463" s="5"/>
      <c r="BD1463" s="5"/>
      <c r="BE1463" s="5"/>
      <c r="BF1463" s="5"/>
      <c r="BG1463" s="5"/>
      <c r="BH1463" s="5"/>
      <c r="BI1463" s="8"/>
      <c r="BJ1463" s="5"/>
      <c r="BK1463" s="5"/>
      <c r="BL1463" s="5"/>
      <c r="BM1463" s="8"/>
      <c r="BN1463" s="8"/>
      <c r="BO1463" s="7"/>
      <c r="BP1463" s="5"/>
      <c r="BQ1463" s="5"/>
      <c r="BR1463" s="5"/>
      <c r="BS1463" s="5"/>
      <c r="BT1463" s="7"/>
      <c r="BU1463" s="7"/>
      <c r="BV1463" s="7"/>
      <c r="BW1463" s="7"/>
      <c r="BX1463" s="7"/>
      <c r="BY1463" s="7"/>
      <c r="BZ1463" s="7"/>
      <c r="CA1463" s="5"/>
      <c r="CB1463" s="5"/>
      <c r="CC1463" s="5"/>
      <c r="CD1463" s="5"/>
      <c r="CE1463" s="5"/>
      <c r="CF1463" s="5"/>
      <c r="CG1463" s="5"/>
      <c r="CH1463" s="5"/>
      <c r="CI1463" s="5"/>
      <c r="CJ1463" s="5"/>
      <c r="CK1463" s="8"/>
      <c r="CL1463" s="5"/>
      <c r="CM1463" s="5"/>
      <c r="CN1463" s="8"/>
      <c r="CO1463" s="5"/>
      <c r="CP1463" s="5"/>
      <c r="CQ1463" s="5"/>
      <c r="CR1463" s="8"/>
      <c r="CS1463" s="8"/>
      <c r="CT1463" s="8"/>
      <c r="CU1463" s="8"/>
      <c r="CV1463" s="8"/>
      <c r="CW1463" s="8"/>
      <c r="CX1463" s="8"/>
      <c r="CY1463" s="8"/>
      <c r="CZ1463" s="8"/>
      <c r="DA1463" s="8"/>
      <c r="DB1463" s="8"/>
      <c r="DC1463" s="8"/>
      <c r="DD1463" s="8"/>
      <c r="DE1463" s="8"/>
      <c r="DF1463" s="8"/>
      <c r="DG1463" s="8"/>
      <c r="DH1463" s="8"/>
      <c r="DI1463" s="8"/>
      <c r="DJ1463" s="8"/>
      <c r="DK1463" s="8"/>
      <c r="DL1463" s="8"/>
      <c r="DM1463" s="8"/>
      <c r="DN1463" s="8"/>
      <c r="DO1463" s="8"/>
      <c r="DP1463" s="8"/>
      <c r="DQ1463" s="8"/>
      <c r="DR1463" s="8"/>
      <c r="DS1463" s="8"/>
      <c r="DT1463" s="8"/>
      <c r="DU1463" s="8"/>
      <c r="DV1463" s="8"/>
      <c r="DW1463" s="8"/>
      <c r="DX1463" s="8"/>
      <c r="DY1463" s="8"/>
      <c r="DZ1463" s="8"/>
      <c r="EA1463" s="8"/>
      <c r="EB1463" s="8"/>
      <c r="EC1463" s="8"/>
      <c r="ED1463" s="8"/>
      <c r="EE1463" s="8"/>
      <c r="EF1463" s="8"/>
      <c r="EG1463" s="8"/>
      <c r="EH1463" s="8"/>
      <c r="EI1463" s="8"/>
      <c r="EJ1463" s="8"/>
      <c r="EK1463" s="8"/>
      <c r="EL1463" s="8"/>
      <c r="EM1463" s="8"/>
      <c r="EN1463" s="8"/>
      <c r="EO1463" s="8"/>
      <c r="EP1463" s="8"/>
      <c r="EQ1463" s="8"/>
      <c r="ER1463" s="8"/>
      <c r="ES1463" s="8"/>
      <c r="ET1463" s="8"/>
      <c r="EU1463" s="8"/>
      <c r="EV1463" s="8"/>
      <c r="EW1463" s="8"/>
      <c r="EX1463" s="8"/>
      <c r="EY1463" s="8"/>
      <c r="EZ1463" s="8"/>
      <c r="FA1463" s="8"/>
      <c r="FB1463" s="8"/>
      <c r="FC1463" s="8"/>
      <c r="FD1463" s="8"/>
      <c r="FE1463" s="8"/>
      <c r="FF1463" s="8"/>
      <c r="FG1463" s="8"/>
      <c r="FH1463" s="8"/>
      <c r="FI1463" s="8"/>
      <c r="FJ1463" s="8"/>
    </row>
    <row r="1464" spans="1:166" x14ac:dyDescent="0.25">
      <c r="A1464" t="s">
        <v>162</v>
      </c>
      <c r="C1464" s="6">
        <v>40994</v>
      </c>
      <c r="D1464" s="5"/>
      <c r="E1464" s="6"/>
      <c r="G1464">
        <v>82</v>
      </c>
      <c r="H1464" t="s">
        <v>115</v>
      </c>
      <c r="I1464" s="7">
        <v>8</v>
      </c>
      <c r="J1464">
        <v>750</v>
      </c>
      <c r="K1464" s="5">
        <f t="shared" si="23"/>
        <v>166.66666666666666</v>
      </c>
      <c r="L1464" s="5"/>
      <c r="M1464" s="8"/>
      <c r="N1464" s="7">
        <v>19.899999999999999</v>
      </c>
      <c r="O1464" s="7"/>
      <c r="P1464" s="7"/>
      <c r="Q1464" s="5"/>
      <c r="R1464" s="5"/>
      <c r="S1464" s="5"/>
      <c r="T1464" s="5"/>
      <c r="U1464" s="5"/>
      <c r="V1464" s="5"/>
      <c r="W1464" s="5"/>
      <c r="X1464" s="8"/>
      <c r="Y1464" s="8"/>
      <c r="Z1464" s="8"/>
      <c r="AA1464" s="8"/>
      <c r="AB1464" s="8"/>
      <c r="AC1464" s="5"/>
      <c r="AD1464" s="8"/>
      <c r="AE1464" s="8"/>
      <c r="AF1464" s="8"/>
      <c r="AG1464" s="8"/>
      <c r="AH1464" s="8"/>
      <c r="AI1464" s="8"/>
      <c r="AJ1464" s="5"/>
      <c r="AK1464" s="8"/>
      <c r="AL1464" s="8"/>
      <c r="AM1464" s="8"/>
      <c r="AN1464" s="8"/>
      <c r="AO1464" s="8"/>
      <c r="AP1464" s="8"/>
      <c r="AQ1464" s="9"/>
      <c r="AR1464" s="8"/>
      <c r="AS1464" s="8"/>
      <c r="AT1464" s="8"/>
      <c r="AU1464" s="5"/>
      <c r="AV1464" s="5"/>
      <c r="AW1464" s="5"/>
      <c r="AX1464" s="5"/>
      <c r="AY1464" s="5"/>
      <c r="AZ1464" s="5"/>
      <c r="BA1464" s="5"/>
      <c r="BB1464" s="5"/>
      <c r="BC1464" s="5"/>
      <c r="BD1464" s="5"/>
      <c r="BE1464" s="5"/>
      <c r="BF1464" s="5"/>
      <c r="BG1464" s="5"/>
      <c r="BH1464" s="5"/>
      <c r="BI1464" s="8"/>
      <c r="BJ1464" s="5"/>
      <c r="BK1464" s="5"/>
      <c r="BL1464" s="5"/>
      <c r="BM1464" s="8"/>
      <c r="BN1464" s="8"/>
      <c r="BO1464" s="7"/>
      <c r="BP1464" s="5"/>
      <c r="BQ1464" s="5"/>
      <c r="BR1464" s="5"/>
      <c r="BS1464" s="5"/>
      <c r="BT1464" s="7"/>
      <c r="BU1464" s="7"/>
      <c r="BV1464" s="7"/>
      <c r="BW1464" s="7"/>
      <c r="BX1464" s="7"/>
      <c r="BY1464" s="7"/>
      <c r="BZ1464" s="7"/>
      <c r="CA1464" s="5"/>
      <c r="CB1464" s="5"/>
      <c r="CC1464" s="5"/>
      <c r="CD1464" s="5"/>
      <c r="CE1464" s="5"/>
      <c r="CF1464" s="5"/>
      <c r="CG1464" s="5"/>
      <c r="CH1464" s="5"/>
      <c r="CI1464" s="5"/>
      <c r="CJ1464" s="5"/>
      <c r="CK1464" s="8"/>
      <c r="CL1464" s="5"/>
      <c r="CM1464" s="5"/>
      <c r="CN1464" s="8"/>
      <c r="CO1464" s="5"/>
      <c r="CP1464" s="5"/>
      <c r="CQ1464" s="5"/>
      <c r="CR1464" s="8"/>
      <c r="CS1464" s="8"/>
      <c r="CT1464" s="8"/>
      <c r="CU1464" s="8"/>
      <c r="CV1464" s="8"/>
      <c r="CW1464" s="8"/>
      <c r="CX1464" s="8"/>
      <c r="CY1464" s="8"/>
      <c r="CZ1464" s="8"/>
      <c r="DA1464" s="8"/>
      <c r="DB1464" s="8"/>
      <c r="DC1464" s="8"/>
      <c r="DD1464" s="8"/>
      <c r="DE1464" s="8"/>
      <c r="DF1464" s="8"/>
      <c r="DG1464" s="8"/>
      <c r="DH1464" s="8"/>
      <c r="DI1464" s="8"/>
      <c r="DJ1464" s="8"/>
      <c r="DK1464" s="8"/>
      <c r="DL1464" s="8"/>
      <c r="DM1464" s="8"/>
      <c r="DN1464" s="8"/>
      <c r="DO1464" s="8"/>
      <c r="DP1464" s="8"/>
      <c r="DQ1464" s="8"/>
      <c r="DR1464" s="8"/>
      <c r="DS1464" s="8"/>
      <c r="DT1464" s="8"/>
      <c r="DU1464" s="8"/>
      <c r="DV1464" s="8"/>
      <c r="DW1464" s="8"/>
      <c r="DX1464" s="8"/>
      <c r="DY1464" s="8"/>
      <c r="DZ1464" s="8"/>
      <c r="EA1464" s="8"/>
      <c r="EB1464" s="8"/>
      <c r="EC1464" s="8"/>
      <c r="ED1464" s="8"/>
      <c r="EE1464" s="8"/>
      <c r="EF1464" s="8"/>
      <c r="EG1464" s="8"/>
      <c r="EH1464" s="8"/>
      <c r="EI1464" s="8"/>
      <c r="EJ1464" s="8"/>
      <c r="EK1464" s="8"/>
      <c r="EL1464" s="8"/>
      <c r="EM1464" s="8"/>
      <c r="EN1464" s="8"/>
      <c r="EO1464" s="8"/>
      <c r="EP1464" s="8"/>
      <c r="EQ1464" s="8"/>
      <c r="ER1464" s="8"/>
      <c r="ES1464" s="8"/>
      <c r="ET1464" s="8"/>
      <c r="EU1464" s="8"/>
      <c r="EV1464" s="8"/>
      <c r="EW1464" s="8"/>
      <c r="EX1464" s="8"/>
      <c r="EY1464" s="8"/>
      <c r="EZ1464" s="8"/>
      <c r="FA1464" s="8"/>
      <c r="FB1464" s="8"/>
      <c r="FC1464" s="8"/>
      <c r="FD1464" s="8"/>
      <c r="FE1464" s="8"/>
      <c r="FF1464" s="8"/>
      <c r="FG1464" s="8"/>
      <c r="FH1464" s="8"/>
      <c r="FI1464" s="8"/>
      <c r="FJ1464" s="8"/>
    </row>
    <row r="1465" spans="1:166" x14ac:dyDescent="0.25">
      <c r="A1465" t="s">
        <v>162</v>
      </c>
      <c r="C1465" s="6">
        <v>40998</v>
      </c>
      <c r="D1465" s="5">
        <v>8</v>
      </c>
      <c r="E1465" t="s">
        <v>208</v>
      </c>
      <c r="F1465" t="s">
        <v>14</v>
      </c>
      <c r="G1465">
        <v>86</v>
      </c>
      <c r="H1465" t="s">
        <v>115</v>
      </c>
      <c r="I1465" s="7">
        <v>8</v>
      </c>
      <c r="J1465">
        <v>750</v>
      </c>
      <c r="K1465" s="5">
        <f t="shared" si="23"/>
        <v>166.66666666666666</v>
      </c>
      <c r="L1465" s="5"/>
      <c r="M1465" s="8"/>
      <c r="N1465" s="8"/>
      <c r="O1465" s="8"/>
      <c r="P1465" s="8"/>
      <c r="Q1465" s="5"/>
      <c r="R1465" s="5"/>
      <c r="S1465" s="5"/>
      <c r="T1465" s="5"/>
      <c r="U1465" s="5">
        <v>86</v>
      </c>
      <c r="V1465" s="5"/>
      <c r="W1465" s="5"/>
      <c r="X1465" s="8"/>
      <c r="Y1465" s="8"/>
      <c r="Z1465" s="8"/>
      <c r="AA1465" s="8"/>
      <c r="AB1465" s="8"/>
      <c r="AC1465" s="5"/>
      <c r="AD1465" s="8"/>
      <c r="AE1465" s="8"/>
      <c r="AF1465" s="8"/>
      <c r="AG1465" s="8"/>
      <c r="AH1465" s="8"/>
      <c r="AI1465" s="8"/>
      <c r="AJ1465" s="5"/>
      <c r="AK1465" s="8"/>
      <c r="AL1465" s="8"/>
      <c r="AM1465" s="8"/>
      <c r="AN1465" s="8"/>
      <c r="AO1465" s="8"/>
      <c r="AP1465" s="8"/>
      <c r="AQ1465" s="9"/>
      <c r="AR1465" s="8"/>
      <c r="AS1465" s="8"/>
      <c r="AT1465" s="8"/>
      <c r="AU1465" s="5"/>
      <c r="AV1465" s="5"/>
      <c r="AW1465" s="5"/>
      <c r="AX1465" s="5"/>
      <c r="AY1465" s="5"/>
      <c r="AZ1465" s="5"/>
      <c r="BA1465" s="5"/>
      <c r="BB1465" s="5"/>
      <c r="BC1465" s="5"/>
      <c r="BD1465" s="5"/>
      <c r="BE1465" s="5"/>
      <c r="BF1465" s="5"/>
      <c r="BG1465" s="5"/>
      <c r="BH1465" s="5"/>
      <c r="BI1465" s="8"/>
      <c r="BJ1465" s="5"/>
      <c r="BK1465" s="5"/>
      <c r="BL1465" s="5"/>
      <c r="BM1465" s="8"/>
      <c r="BN1465" s="8"/>
      <c r="BO1465" s="7"/>
      <c r="BP1465" s="5"/>
      <c r="BQ1465" s="5"/>
      <c r="BR1465" s="5"/>
      <c r="BS1465" s="5"/>
      <c r="BT1465" s="7"/>
      <c r="BU1465" s="7"/>
      <c r="BV1465" s="7"/>
      <c r="BW1465" s="7"/>
      <c r="BX1465" s="7"/>
      <c r="BY1465" s="7"/>
      <c r="BZ1465" s="7"/>
      <c r="CA1465" s="5"/>
      <c r="CB1465" s="5"/>
      <c r="CC1465" s="5"/>
      <c r="CD1465" s="5"/>
      <c r="CE1465" s="5"/>
      <c r="CF1465" s="5"/>
      <c r="CG1465" s="5"/>
      <c r="CH1465" s="5"/>
      <c r="CI1465" s="5"/>
      <c r="CJ1465" s="5"/>
      <c r="CK1465" s="8"/>
      <c r="CL1465" s="5"/>
      <c r="CM1465" s="5"/>
      <c r="CN1465" s="8"/>
      <c r="CO1465" s="5"/>
      <c r="CP1465" s="5"/>
      <c r="CQ1465" s="5"/>
      <c r="CR1465" s="8"/>
      <c r="CS1465" s="8"/>
      <c r="CT1465" s="8"/>
      <c r="CU1465" s="8"/>
      <c r="CV1465" s="8"/>
      <c r="CW1465" s="8"/>
      <c r="CX1465" s="8"/>
      <c r="CY1465" s="8"/>
      <c r="CZ1465" s="8"/>
      <c r="DA1465" s="8"/>
      <c r="DB1465" s="8"/>
      <c r="DC1465" s="8"/>
      <c r="DD1465" s="8"/>
      <c r="DE1465" s="8"/>
      <c r="DF1465" s="8"/>
      <c r="DG1465" s="8"/>
      <c r="DH1465" s="8"/>
      <c r="DI1465" s="8"/>
      <c r="DJ1465" s="8"/>
      <c r="DK1465" s="8"/>
      <c r="DL1465" s="8"/>
      <c r="DM1465" s="8"/>
      <c r="DN1465" s="8"/>
      <c r="DO1465" s="8"/>
      <c r="DP1465" s="8"/>
      <c r="DQ1465" s="8"/>
      <c r="DR1465" s="8"/>
      <c r="DS1465" s="8"/>
      <c r="DT1465" s="8"/>
      <c r="DU1465" s="8"/>
      <c r="DV1465" s="8"/>
      <c r="DW1465" s="8"/>
      <c r="DX1465" s="8"/>
      <c r="DY1465" s="8"/>
      <c r="DZ1465" s="8"/>
      <c r="EA1465" s="8"/>
      <c r="EB1465" s="8"/>
      <c r="EC1465" s="8"/>
      <c r="ED1465" s="8"/>
      <c r="EE1465" s="8"/>
      <c r="EF1465" s="8"/>
      <c r="EG1465" s="8"/>
      <c r="EH1465" s="8"/>
      <c r="EI1465" s="8"/>
      <c r="EJ1465" s="8"/>
      <c r="EK1465" s="8"/>
      <c r="EL1465" s="8"/>
      <c r="EM1465" s="8"/>
      <c r="EN1465" s="8"/>
      <c r="EO1465" s="8"/>
      <c r="EP1465" s="8"/>
      <c r="EQ1465" s="8"/>
      <c r="ER1465" s="8"/>
      <c r="ES1465" s="8"/>
      <c r="ET1465" s="8"/>
      <c r="EU1465" s="8"/>
      <c r="EV1465" s="8"/>
      <c r="EW1465" s="8"/>
      <c r="EX1465" s="8"/>
      <c r="EY1465" s="8"/>
      <c r="EZ1465" s="8"/>
      <c r="FA1465" s="8"/>
      <c r="FB1465" s="8"/>
      <c r="FC1465" s="8"/>
      <c r="FD1465" s="8"/>
      <c r="FE1465" s="8"/>
      <c r="FF1465" s="8"/>
      <c r="FG1465" s="8"/>
      <c r="FH1465" s="8"/>
      <c r="FI1465" s="8"/>
      <c r="FJ1465" s="8"/>
    </row>
    <row r="1466" spans="1:166" x14ac:dyDescent="0.25">
      <c r="A1466" t="s">
        <v>162</v>
      </c>
      <c r="C1466" s="6">
        <v>41001</v>
      </c>
      <c r="D1466" s="5"/>
      <c r="E1466" s="6"/>
      <c r="G1466">
        <v>89</v>
      </c>
      <c r="H1466" t="s">
        <v>115</v>
      </c>
      <c r="I1466" s="7">
        <v>8</v>
      </c>
      <c r="J1466">
        <v>750</v>
      </c>
      <c r="K1466" s="5">
        <f t="shared" si="23"/>
        <v>166.66666666666666</v>
      </c>
      <c r="L1466" s="5"/>
      <c r="M1466" s="8"/>
      <c r="N1466" s="7">
        <v>20.7</v>
      </c>
      <c r="O1466" s="7"/>
      <c r="P1466" s="7"/>
      <c r="Q1466" s="5"/>
      <c r="R1466" s="5"/>
      <c r="S1466" s="5"/>
      <c r="T1466" s="5"/>
      <c r="U1466" s="5"/>
      <c r="V1466" s="5"/>
      <c r="W1466" s="5"/>
      <c r="X1466" s="8"/>
      <c r="Y1466" s="8"/>
      <c r="Z1466" s="8"/>
      <c r="AA1466" s="8"/>
      <c r="AB1466" s="8"/>
      <c r="AC1466" s="5"/>
      <c r="AD1466" s="8"/>
      <c r="AE1466" s="8"/>
      <c r="AF1466" s="8"/>
      <c r="AG1466" s="8"/>
      <c r="AH1466" s="8"/>
      <c r="AI1466" s="8"/>
      <c r="AJ1466" s="5"/>
      <c r="AK1466" s="8"/>
      <c r="AL1466" s="8"/>
      <c r="AM1466" s="8"/>
      <c r="AN1466" s="8"/>
      <c r="AO1466" s="8"/>
      <c r="AP1466" s="8"/>
      <c r="AQ1466" s="9"/>
      <c r="AR1466" s="8"/>
      <c r="AS1466" s="8"/>
      <c r="AT1466" s="8"/>
      <c r="AU1466" s="5"/>
      <c r="AV1466" s="5"/>
      <c r="AW1466" s="5"/>
      <c r="AX1466" s="5"/>
      <c r="AY1466" s="5"/>
      <c r="AZ1466" s="5"/>
      <c r="BA1466" s="5"/>
      <c r="BB1466" s="5"/>
      <c r="BC1466" s="5"/>
      <c r="BD1466" s="5"/>
      <c r="BE1466" s="5"/>
      <c r="BF1466" s="5"/>
      <c r="BG1466" s="5"/>
      <c r="BH1466" s="5"/>
      <c r="BI1466" s="8"/>
      <c r="BJ1466" s="5"/>
      <c r="BK1466" s="5"/>
      <c r="BL1466" s="5"/>
      <c r="BM1466" s="8"/>
      <c r="BN1466" s="8"/>
      <c r="BO1466" s="7"/>
      <c r="BP1466" s="5"/>
      <c r="BQ1466" s="5"/>
      <c r="BR1466" s="5"/>
      <c r="BS1466" s="5"/>
      <c r="BT1466" s="7"/>
      <c r="BU1466" s="7"/>
      <c r="BV1466" s="7"/>
      <c r="BW1466" s="7"/>
      <c r="BX1466" s="7"/>
      <c r="BY1466" s="7"/>
      <c r="BZ1466" s="7"/>
      <c r="CA1466" s="5"/>
      <c r="CB1466" s="5"/>
      <c r="CC1466" s="5"/>
      <c r="CD1466" s="5"/>
      <c r="CE1466" s="5"/>
      <c r="CF1466" s="5"/>
      <c r="CG1466" s="5"/>
      <c r="CH1466" s="5"/>
      <c r="CI1466" s="5"/>
      <c r="CJ1466" s="5"/>
      <c r="CK1466" s="8"/>
      <c r="CL1466" s="5"/>
      <c r="CM1466" s="5"/>
      <c r="CN1466" s="8"/>
      <c r="CO1466" s="5"/>
      <c r="CP1466" s="5"/>
      <c r="CQ1466" s="5"/>
      <c r="CR1466" s="8"/>
      <c r="CS1466" s="8"/>
      <c r="CT1466" s="8"/>
      <c r="CU1466" s="8"/>
      <c r="CV1466" s="8"/>
      <c r="CW1466" s="8"/>
      <c r="CX1466" s="8"/>
      <c r="CY1466" s="8"/>
      <c r="CZ1466" s="8"/>
      <c r="DA1466" s="8"/>
      <c r="DB1466" s="8"/>
      <c r="DC1466" s="8"/>
      <c r="DD1466" s="8"/>
      <c r="DE1466" s="8"/>
      <c r="DF1466" s="8"/>
      <c r="DG1466" s="8"/>
      <c r="DH1466" s="8"/>
      <c r="DI1466" s="8"/>
      <c r="DJ1466" s="8"/>
      <c r="DK1466" s="8"/>
      <c r="DL1466" s="8"/>
      <c r="DM1466" s="8"/>
      <c r="DN1466" s="8"/>
      <c r="DO1466" s="8"/>
      <c r="DP1466" s="8"/>
      <c r="DQ1466" s="8"/>
      <c r="DR1466" s="8"/>
      <c r="DS1466" s="8"/>
      <c r="DT1466" s="8"/>
      <c r="DU1466" s="8"/>
      <c r="DV1466" s="8"/>
      <c r="DW1466" s="8"/>
      <c r="DX1466" s="8"/>
      <c r="DY1466" s="8"/>
      <c r="DZ1466" s="8"/>
      <c r="EA1466" s="8"/>
      <c r="EB1466" s="8"/>
      <c r="EC1466" s="8"/>
      <c r="ED1466" s="8"/>
      <c r="EE1466" s="8"/>
      <c r="EF1466" s="8"/>
      <c r="EG1466" s="8"/>
      <c r="EH1466" s="8"/>
      <c r="EI1466" s="8"/>
      <c r="EJ1466" s="8"/>
      <c r="EK1466" s="8"/>
      <c r="EL1466" s="8"/>
      <c r="EM1466" s="8"/>
      <c r="EN1466" s="8"/>
      <c r="EO1466" s="8"/>
      <c r="EP1466" s="8"/>
      <c r="EQ1466" s="8"/>
      <c r="ER1466" s="8"/>
      <c r="ES1466" s="8"/>
      <c r="ET1466" s="8"/>
      <c r="EU1466" s="8"/>
      <c r="EV1466" s="8"/>
      <c r="EW1466" s="8"/>
      <c r="EX1466" s="8"/>
      <c r="EY1466" s="8"/>
      <c r="EZ1466" s="8"/>
      <c r="FA1466" s="8"/>
      <c r="FB1466" s="8"/>
      <c r="FC1466" s="8"/>
      <c r="FD1466" s="8"/>
      <c r="FE1466" s="8"/>
      <c r="FF1466" s="8"/>
      <c r="FG1466" s="8"/>
      <c r="FH1466" s="8"/>
      <c r="FI1466" s="8"/>
      <c r="FJ1466" s="8"/>
    </row>
    <row r="1467" spans="1:166" x14ac:dyDescent="0.25">
      <c r="A1467" t="s">
        <v>162</v>
      </c>
      <c r="C1467" s="6">
        <v>41011</v>
      </c>
      <c r="D1467" s="5"/>
      <c r="E1467" s="6"/>
      <c r="G1467">
        <v>99</v>
      </c>
      <c r="H1467" t="s">
        <v>115</v>
      </c>
      <c r="I1467" s="7">
        <v>8</v>
      </c>
      <c r="J1467">
        <v>750</v>
      </c>
      <c r="K1467" s="5">
        <f t="shared" si="23"/>
        <v>166.66666666666666</v>
      </c>
      <c r="L1467" s="5"/>
      <c r="M1467" s="8"/>
      <c r="N1467" s="8"/>
      <c r="O1467" s="8"/>
      <c r="P1467" s="8"/>
      <c r="Q1467" s="5"/>
      <c r="R1467" s="5"/>
      <c r="S1467" s="5"/>
      <c r="T1467" s="5"/>
      <c r="U1467" s="5"/>
      <c r="V1467" s="5"/>
      <c r="W1467" s="5"/>
      <c r="X1467" s="8"/>
      <c r="Y1467" s="8"/>
      <c r="Z1467" s="8"/>
      <c r="AA1467" s="8"/>
      <c r="AB1467" s="8"/>
      <c r="AC1467" s="5">
        <v>498.82388380027589</v>
      </c>
      <c r="AD1467" s="8"/>
      <c r="AE1467" s="8"/>
      <c r="AF1467" s="8"/>
      <c r="AG1467" s="8"/>
      <c r="AH1467" s="8"/>
      <c r="AI1467" s="8"/>
      <c r="AJ1467" s="5">
        <v>293.64545402332175</v>
      </c>
      <c r="AK1467" s="8">
        <v>4.5814640577027275</v>
      </c>
      <c r="AL1467" s="8"/>
      <c r="AM1467" s="8"/>
      <c r="AN1467" s="8"/>
      <c r="AO1467" s="8"/>
      <c r="AP1467" s="8"/>
      <c r="AQ1467" s="9">
        <f>AK1467/AJ1467</f>
        <v>1.5602026167716054E-2</v>
      </c>
      <c r="AR1467" s="8"/>
      <c r="AS1467" s="8"/>
      <c r="AT1467" s="8"/>
      <c r="AU1467" s="5">
        <v>5.3725229131605721</v>
      </c>
      <c r="AV1467" s="5"/>
      <c r="AW1467" s="5"/>
      <c r="AX1467" s="5"/>
      <c r="AY1467" s="5">
        <v>383.13128448995928</v>
      </c>
      <c r="AZ1467" s="5"/>
      <c r="BA1467" s="5"/>
      <c r="BB1467" s="5"/>
      <c r="BC1467" s="5"/>
      <c r="BD1467" s="5"/>
      <c r="BE1467" s="5"/>
      <c r="BF1467" s="5">
        <v>0</v>
      </c>
      <c r="BG1467" s="5">
        <v>0</v>
      </c>
      <c r="BH1467" s="5">
        <v>388.50380740311988</v>
      </c>
      <c r="BI1467" s="8"/>
      <c r="BJ1467" s="5"/>
      <c r="BK1467" s="5">
        <f>AC1467+AJ1467+BH1467</f>
        <v>1180.9731452267176</v>
      </c>
      <c r="BL1467" s="5"/>
      <c r="BM1467" s="8">
        <f>BH1467/BK1467</f>
        <v>0.32896921405315849</v>
      </c>
      <c r="BN1467" s="8"/>
      <c r="BO1467" s="7"/>
      <c r="BP1467" s="5"/>
      <c r="BQ1467" s="5"/>
      <c r="BR1467" s="5"/>
      <c r="BS1467" s="5"/>
      <c r="BT1467" s="7"/>
      <c r="BU1467" s="7"/>
      <c r="BV1467" s="7"/>
      <c r="BW1467" s="7"/>
      <c r="BX1467" s="8">
        <f>AC1467/BK1467</f>
        <v>0.42238376530104249</v>
      </c>
      <c r="BY1467" s="8">
        <f>AJ1467/BK1467</f>
        <v>0.24864702064579891</v>
      </c>
      <c r="BZ1467" s="8">
        <f>BH1467/BK1467</f>
        <v>0.32896921405315849</v>
      </c>
      <c r="CA1467" s="5">
        <v>216.03030558369869</v>
      </c>
      <c r="CB1467" s="5">
        <v>55.250361774765778</v>
      </c>
      <c r="CC1467" s="5">
        <v>160.7799438089329</v>
      </c>
      <c r="CD1467" s="5">
        <v>0</v>
      </c>
      <c r="CE1467" s="5"/>
      <c r="CF1467" s="5"/>
      <c r="CG1467" s="5"/>
      <c r="CH1467" s="5"/>
      <c r="CI1467" s="5">
        <v>0</v>
      </c>
      <c r="CJ1467" s="5"/>
      <c r="CK1467" s="8"/>
      <c r="CL1467" s="5"/>
      <c r="CM1467" s="5"/>
      <c r="CN1467" s="8"/>
      <c r="CO1467" s="5"/>
      <c r="CP1467" s="5"/>
      <c r="CQ1467" s="5"/>
      <c r="CR1467" s="8"/>
      <c r="CS1467" s="8"/>
      <c r="CT1467" s="8"/>
      <c r="CU1467" s="8"/>
      <c r="CV1467" s="8"/>
      <c r="CW1467" s="8"/>
      <c r="CX1467" s="8"/>
      <c r="CY1467" s="8"/>
      <c r="CZ1467" s="8"/>
      <c r="DA1467" s="8"/>
      <c r="DB1467" s="8"/>
      <c r="DC1467" s="8"/>
      <c r="DD1467" s="8"/>
      <c r="DE1467" s="8"/>
      <c r="DF1467" s="8"/>
      <c r="DG1467" s="8"/>
      <c r="DH1467" s="8"/>
      <c r="DI1467" s="8"/>
      <c r="DJ1467" s="8"/>
      <c r="DK1467" s="8"/>
      <c r="DL1467" s="8"/>
      <c r="DM1467" s="8"/>
      <c r="DN1467" s="8"/>
      <c r="DO1467" s="8"/>
      <c r="DP1467" s="8"/>
      <c r="DQ1467" s="8"/>
      <c r="DR1467" s="8"/>
      <c r="DS1467" s="8"/>
      <c r="DT1467" s="8"/>
      <c r="DU1467" s="8"/>
      <c r="DV1467" s="8"/>
      <c r="DW1467" s="8"/>
      <c r="DX1467" s="8"/>
      <c r="DY1467" s="8"/>
      <c r="DZ1467" s="8"/>
      <c r="EA1467" s="8"/>
      <c r="EB1467" s="8"/>
      <c r="EC1467" s="8"/>
      <c r="ED1467" s="8"/>
      <c r="EE1467" s="8"/>
      <c r="EF1467" s="8"/>
      <c r="EG1467" s="8"/>
      <c r="EH1467" s="8"/>
      <c r="EI1467" s="8"/>
      <c r="EJ1467" s="8"/>
      <c r="EK1467" s="8"/>
      <c r="EL1467" s="8"/>
      <c r="EM1467" s="8"/>
      <c r="EN1467" s="8"/>
      <c r="EO1467" s="8"/>
      <c r="EP1467" s="8"/>
      <c r="EQ1467" s="8"/>
      <c r="ER1467" s="8"/>
      <c r="ES1467" s="8"/>
      <c r="ET1467" s="8"/>
      <c r="EU1467" s="8"/>
      <c r="EV1467" s="8"/>
      <c r="EW1467" s="8"/>
      <c r="EX1467" s="8"/>
      <c r="EY1467" s="8"/>
      <c r="EZ1467" s="8"/>
      <c r="FA1467" s="8"/>
      <c r="FB1467" s="8"/>
      <c r="FC1467" s="8"/>
      <c r="FD1467" s="8"/>
      <c r="FE1467" s="8"/>
      <c r="FF1467" s="8"/>
      <c r="FG1467" s="8"/>
      <c r="FH1467" s="8"/>
      <c r="FI1467" s="8"/>
      <c r="FJ1467" s="8"/>
    </row>
    <row r="1468" spans="1:166" x14ac:dyDescent="0.25">
      <c r="A1468" t="s">
        <v>162</v>
      </c>
      <c r="C1468" s="6">
        <v>41016</v>
      </c>
      <c r="D1468" s="5"/>
      <c r="E1468" s="6"/>
      <c r="G1468">
        <v>104</v>
      </c>
      <c r="H1468" t="s">
        <v>115</v>
      </c>
      <c r="I1468" s="7">
        <v>8</v>
      </c>
      <c r="J1468">
        <v>750</v>
      </c>
      <c r="K1468" s="5">
        <f t="shared" si="23"/>
        <v>166.66666666666666</v>
      </c>
      <c r="L1468" s="5"/>
      <c r="M1468" s="8"/>
      <c r="N1468" s="7">
        <v>21.7</v>
      </c>
      <c r="O1468" s="7"/>
      <c r="P1468" s="7"/>
      <c r="Q1468" s="5"/>
      <c r="R1468" s="5"/>
      <c r="S1468" s="5"/>
      <c r="T1468" s="5"/>
      <c r="U1468" s="5"/>
      <c r="V1468" s="5"/>
      <c r="W1468" s="5"/>
      <c r="X1468" s="8"/>
      <c r="Y1468" s="8"/>
      <c r="Z1468" s="8"/>
      <c r="AA1468" s="8"/>
      <c r="AB1468" s="8"/>
      <c r="AC1468" s="5"/>
      <c r="AD1468" s="8"/>
      <c r="AE1468" s="8"/>
      <c r="AF1468" s="8"/>
      <c r="AG1468" s="8"/>
      <c r="AH1468" s="8"/>
      <c r="AI1468" s="8"/>
      <c r="AJ1468" s="5"/>
      <c r="AK1468" s="8"/>
      <c r="AL1468" s="8"/>
      <c r="AM1468" s="8"/>
      <c r="AN1468" s="8"/>
      <c r="AO1468" s="8"/>
      <c r="AP1468" s="8"/>
      <c r="AQ1468" s="9"/>
      <c r="AR1468" s="8"/>
      <c r="AS1468" s="8"/>
      <c r="AT1468" s="8"/>
      <c r="AU1468" s="5"/>
      <c r="AV1468" s="5"/>
      <c r="AW1468" s="5"/>
      <c r="AX1468" s="5"/>
      <c r="AY1468" s="5"/>
      <c r="AZ1468" s="5"/>
      <c r="BA1468" s="5"/>
      <c r="BB1468" s="5"/>
      <c r="BC1468" s="5"/>
      <c r="BD1468" s="5"/>
      <c r="BE1468" s="5"/>
      <c r="BF1468" s="5"/>
      <c r="BG1468" s="5"/>
      <c r="BH1468" s="5"/>
      <c r="BI1468" s="8"/>
      <c r="BJ1468" s="5"/>
      <c r="BK1468" s="5"/>
      <c r="BL1468" s="5"/>
      <c r="BM1468" s="8"/>
      <c r="BN1468" s="8"/>
      <c r="BO1468" s="7"/>
      <c r="BP1468" s="5"/>
      <c r="BQ1468" s="5"/>
      <c r="BR1468" s="5"/>
      <c r="BS1468" s="5"/>
      <c r="BT1468" s="7"/>
      <c r="BU1468" s="7"/>
      <c r="BV1468" s="7"/>
      <c r="BW1468" s="7"/>
      <c r="BX1468" s="7"/>
      <c r="BY1468" s="7"/>
      <c r="BZ1468" s="7"/>
      <c r="CA1468" s="5"/>
      <c r="CB1468" s="5"/>
      <c r="CC1468" s="5"/>
      <c r="CD1468" s="5"/>
      <c r="CE1468" s="5"/>
      <c r="CF1468" s="5"/>
      <c r="CG1468" s="5"/>
      <c r="CH1468" s="5"/>
      <c r="CI1468" s="5"/>
      <c r="CJ1468" s="5"/>
      <c r="CK1468" s="8"/>
      <c r="CL1468" s="5"/>
      <c r="CM1468" s="5"/>
      <c r="CN1468" s="8"/>
      <c r="CO1468" s="5"/>
      <c r="CP1468" s="5"/>
      <c r="CQ1468" s="5"/>
      <c r="CR1468" s="8"/>
      <c r="CS1468" s="8"/>
      <c r="CT1468" s="8"/>
      <c r="CU1468" s="8"/>
      <c r="CV1468" s="8"/>
      <c r="CW1468" s="8"/>
      <c r="CX1468" s="8"/>
      <c r="CY1468" s="8"/>
      <c r="CZ1468" s="8"/>
      <c r="DA1468" s="8"/>
      <c r="DB1468" s="8"/>
      <c r="DC1468" s="8"/>
      <c r="DD1468" s="8"/>
      <c r="DE1468" s="8"/>
      <c r="DF1468" s="8"/>
      <c r="DG1468" s="8"/>
      <c r="DH1468" s="8"/>
      <c r="DI1468" s="8"/>
      <c r="DJ1468" s="8"/>
      <c r="DK1468" s="8"/>
      <c r="DL1468" s="8"/>
      <c r="DM1468" s="8"/>
      <c r="DN1468" s="8"/>
      <c r="DO1468" s="8"/>
      <c r="DP1468" s="8"/>
      <c r="DQ1468" s="8"/>
      <c r="DR1468" s="8"/>
      <c r="DS1468" s="8"/>
      <c r="DT1468" s="8"/>
      <c r="DU1468" s="8"/>
      <c r="DV1468" s="8"/>
      <c r="DW1468" s="8"/>
      <c r="DX1468" s="8"/>
      <c r="DY1468" s="8"/>
      <c r="DZ1468" s="8"/>
      <c r="EA1468" s="8"/>
      <c r="EB1468" s="8"/>
      <c r="EC1468" s="8"/>
      <c r="ED1468" s="8"/>
      <c r="EE1468" s="8"/>
      <c r="EF1468" s="8"/>
      <c r="EG1468" s="8"/>
      <c r="EH1468" s="8"/>
      <c r="EI1468" s="8"/>
      <c r="EJ1468" s="8"/>
      <c r="EK1468" s="8"/>
      <c r="EL1468" s="8"/>
      <c r="EM1468" s="8"/>
      <c r="EN1468" s="8"/>
      <c r="EO1468" s="8"/>
      <c r="EP1468" s="8"/>
      <c r="EQ1468" s="8"/>
      <c r="ER1468" s="8"/>
      <c r="ES1468" s="8"/>
      <c r="ET1468" s="8"/>
      <c r="EU1468" s="8"/>
      <c r="EV1468" s="8"/>
      <c r="EW1468" s="8"/>
      <c r="EX1468" s="8"/>
      <c r="EY1468" s="8"/>
      <c r="EZ1468" s="8"/>
      <c r="FA1468" s="8"/>
      <c r="FB1468" s="8"/>
      <c r="FC1468" s="8"/>
      <c r="FD1468" s="8"/>
      <c r="FE1468" s="8"/>
      <c r="FF1468" s="8"/>
      <c r="FG1468" s="8"/>
      <c r="FH1468" s="8"/>
      <c r="FI1468" s="8"/>
      <c r="FJ1468" s="8"/>
    </row>
    <row r="1469" spans="1:166" x14ac:dyDescent="0.25">
      <c r="A1469" t="s">
        <v>162</v>
      </c>
      <c r="C1469" s="6">
        <v>41029</v>
      </c>
      <c r="D1469" s="5"/>
      <c r="E1469" s="6"/>
      <c r="G1469">
        <v>117</v>
      </c>
      <c r="H1469" t="s">
        <v>115</v>
      </c>
      <c r="I1469" s="7">
        <v>8</v>
      </c>
      <c r="J1469">
        <v>750</v>
      </c>
      <c r="K1469" s="5">
        <f t="shared" si="23"/>
        <v>166.66666666666666</v>
      </c>
      <c r="L1469" s="5"/>
      <c r="M1469" s="8"/>
      <c r="N1469" s="8"/>
      <c r="O1469" s="8"/>
      <c r="P1469" s="8"/>
      <c r="Q1469" s="5"/>
      <c r="R1469" s="5"/>
      <c r="S1469" s="5"/>
      <c r="T1469" s="5"/>
      <c r="U1469" s="5"/>
      <c r="V1469" s="5"/>
      <c r="W1469" s="5"/>
      <c r="X1469" s="8"/>
      <c r="Y1469" s="8"/>
      <c r="Z1469" s="8"/>
      <c r="AA1469" s="8"/>
      <c r="AB1469" s="8"/>
      <c r="AC1469" s="5">
        <v>463.51482706349935</v>
      </c>
      <c r="AD1469" s="8"/>
      <c r="AE1469" s="8"/>
      <c r="AF1469" s="8"/>
      <c r="AG1469" s="8"/>
      <c r="AH1469" s="8"/>
      <c r="AI1469" s="8"/>
      <c r="AJ1469" s="5">
        <v>266.88819209876891</v>
      </c>
      <c r="AK1469" s="8">
        <v>3.8501553909125779</v>
      </c>
      <c r="AL1469" s="8"/>
      <c r="AM1469" s="8"/>
      <c r="AN1469" s="8"/>
      <c r="AO1469" s="8"/>
      <c r="AP1469" s="8"/>
      <c r="AQ1469" s="9">
        <f>AK1469/AJ1469</f>
        <v>1.4426098661898567E-2</v>
      </c>
      <c r="AR1469" s="8"/>
      <c r="AS1469" s="8"/>
      <c r="AT1469" s="8"/>
      <c r="AU1469" s="5">
        <v>1.8547367692377101</v>
      </c>
      <c r="AV1469" s="5"/>
      <c r="AW1469" s="5"/>
      <c r="AX1469" s="5"/>
      <c r="AY1469" s="5">
        <v>643.67408517623073</v>
      </c>
      <c r="AZ1469" s="5"/>
      <c r="BA1469" s="5"/>
      <c r="BB1469" s="5"/>
      <c r="BC1469" s="5"/>
      <c r="BD1469" s="5"/>
      <c r="BE1469" s="5"/>
      <c r="BF1469" s="5">
        <v>6.6279908181892981</v>
      </c>
      <c r="BG1469" s="5">
        <v>49.007919722795705</v>
      </c>
      <c r="BH1469" s="5">
        <v>701.16473248645343</v>
      </c>
      <c r="BI1469" s="8"/>
      <c r="BJ1469" s="5"/>
      <c r="BK1469" s="5">
        <f>AC1469+AJ1469+BH1469</f>
        <v>1431.5677516487217</v>
      </c>
      <c r="BL1469" s="5"/>
      <c r="BM1469" s="8">
        <f>BH1469/BK1469</f>
        <v>0.48978801854046328</v>
      </c>
      <c r="BN1469" s="8"/>
      <c r="BO1469" s="7"/>
      <c r="BP1469" s="5"/>
      <c r="BQ1469" s="5"/>
      <c r="BR1469" s="5"/>
      <c r="BS1469" s="5"/>
      <c r="BT1469" s="7"/>
      <c r="BU1469" s="7"/>
      <c r="BV1469" s="7"/>
      <c r="BW1469" s="7"/>
      <c r="BX1469" s="8">
        <f>AC1469/BK1469</f>
        <v>0.32378127163710846</v>
      </c>
      <c r="BY1469" s="8">
        <f>AJ1469/BK1469</f>
        <v>0.18643070982242829</v>
      </c>
      <c r="BZ1469" s="8">
        <f>BH1469/BK1469</f>
        <v>0.48978801854046328</v>
      </c>
      <c r="CA1469" s="5">
        <v>189.98370836847735</v>
      </c>
      <c r="CB1469" s="5">
        <v>9.7818624772505363</v>
      </c>
      <c r="CC1469" s="5">
        <v>165.32514506777204</v>
      </c>
      <c r="CD1469" s="5">
        <v>12.588773029423706</v>
      </c>
      <c r="CE1469" s="5"/>
      <c r="CF1469" s="5"/>
      <c r="CG1469" s="5"/>
      <c r="CH1469" s="5"/>
      <c r="CI1469" s="5">
        <v>2.2879277940310376</v>
      </c>
      <c r="CJ1469" s="5"/>
      <c r="CK1469" s="8"/>
      <c r="CL1469" s="5"/>
      <c r="CM1469" s="5"/>
      <c r="CN1469" s="8"/>
      <c r="CO1469" s="5"/>
      <c r="CP1469" s="5"/>
      <c r="CQ1469" s="5"/>
      <c r="CR1469" s="8"/>
      <c r="CS1469" s="8"/>
      <c r="CT1469" s="8"/>
      <c r="CU1469" s="8"/>
      <c r="CV1469" s="8"/>
      <c r="CW1469" s="8"/>
      <c r="CX1469" s="8"/>
      <c r="CY1469" s="8"/>
      <c r="CZ1469" s="8"/>
      <c r="DA1469" s="8"/>
      <c r="DB1469" s="8"/>
      <c r="DC1469" s="8"/>
      <c r="DD1469" s="8"/>
      <c r="DE1469" s="8"/>
      <c r="DF1469" s="8"/>
      <c r="DG1469" s="8"/>
      <c r="DH1469" s="8"/>
      <c r="DI1469" s="8"/>
      <c r="DJ1469" s="8"/>
      <c r="DK1469" s="8"/>
      <c r="DL1469" s="8"/>
      <c r="DM1469" s="8"/>
      <c r="DN1469" s="8"/>
      <c r="DO1469" s="8"/>
      <c r="DP1469" s="8"/>
      <c r="DQ1469" s="8"/>
      <c r="DR1469" s="8"/>
      <c r="DS1469" s="8"/>
      <c r="DT1469" s="8"/>
      <c r="DU1469" s="8"/>
      <c r="DV1469" s="8"/>
      <c r="DW1469" s="8"/>
      <c r="DX1469" s="8"/>
      <c r="DY1469" s="8"/>
      <c r="DZ1469" s="8"/>
      <c r="EA1469" s="8"/>
      <c r="EB1469" s="8"/>
      <c r="EC1469" s="8"/>
      <c r="ED1469" s="8"/>
      <c r="EE1469" s="8"/>
      <c r="EF1469" s="8"/>
      <c r="EG1469" s="8"/>
      <c r="EH1469" s="8"/>
      <c r="EI1469" s="8"/>
      <c r="EJ1469" s="8"/>
      <c r="EK1469" s="8"/>
      <c r="EL1469" s="8"/>
      <c r="EM1469" s="8"/>
      <c r="EN1469" s="8"/>
      <c r="EO1469" s="8"/>
      <c r="EP1469" s="8"/>
      <c r="EQ1469" s="8"/>
      <c r="ER1469" s="8"/>
      <c r="ES1469" s="8"/>
      <c r="ET1469" s="8"/>
      <c r="EU1469" s="8"/>
      <c r="EV1469" s="8"/>
      <c r="EW1469" s="8"/>
      <c r="EX1469" s="8"/>
      <c r="EY1469" s="8"/>
      <c r="EZ1469" s="8"/>
      <c r="FA1469" s="8"/>
      <c r="FB1469" s="8"/>
      <c r="FC1469" s="8"/>
      <c r="FD1469" s="8"/>
      <c r="FE1469" s="8"/>
      <c r="FF1469" s="8"/>
      <c r="FG1469" s="8"/>
      <c r="FH1469" s="8"/>
      <c r="FI1469" s="8"/>
      <c r="FJ1469" s="8"/>
    </row>
    <row r="1470" spans="1:166" x14ac:dyDescent="0.25">
      <c r="A1470" t="s">
        <v>162</v>
      </c>
      <c r="C1470" s="6">
        <v>41043</v>
      </c>
      <c r="D1470" s="5"/>
      <c r="E1470" s="6"/>
      <c r="G1470">
        <v>131</v>
      </c>
      <c r="H1470" t="s">
        <v>115</v>
      </c>
      <c r="I1470" s="7">
        <v>8</v>
      </c>
      <c r="J1470">
        <v>750</v>
      </c>
      <c r="K1470" s="5">
        <f t="shared" si="23"/>
        <v>166.66666666666666</v>
      </c>
      <c r="L1470" s="5"/>
      <c r="M1470" s="8"/>
      <c r="N1470" s="8"/>
      <c r="O1470" s="8"/>
      <c r="P1470" s="8"/>
      <c r="Q1470" s="5"/>
      <c r="R1470" s="5"/>
      <c r="S1470" s="5"/>
      <c r="T1470" s="5"/>
      <c r="U1470" s="5"/>
      <c r="V1470" s="5"/>
      <c r="W1470" s="5"/>
      <c r="X1470" s="8"/>
      <c r="Y1470" s="8"/>
      <c r="Z1470" s="8"/>
      <c r="AA1470" s="8"/>
      <c r="AB1470" s="8"/>
      <c r="AC1470" s="5"/>
      <c r="AD1470" s="8"/>
      <c r="AE1470" s="8"/>
      <c r="AF1470" s="8"/>
      <c r="AG1470" s="8"/>
      <c r="AH1470" s="8"/>
      <c r="AI1470" s="8"/>
      <c r="AJ1470" s="5"/>
      <c r="AK1470" s="8"/>
      <c r="AL1470" s="8"/>
      <c r="AM1470" s="8"/>
      <c r="AN1470" s="8"/>
      <c r="AO1470" s="8"/>
      <c r="AP1470" s="8"/>
      <c r="AQ1470" s="9"/>
      <c r="AR1470" s="8"/>
      <c r="AS1470" s="8"/>
      <c r="AT1470" s="8"/>
      <c r="AU1470" s="5"/>
      <c r="AV1470" s="5"/>
      <c r="AW1470" s="5"/>
      <c r="AX1470" s="5"/>
      <c r="AY1470" s="5"/>
      <c r="AZ1470" s="5"/>
      <c r="BA1470" s="5"/>
      <c r="BB1470" s="5"/>
      <c r="BC1470" s="5"/>
      <c r="BD1470" s="5"/>
      <c r="BE1470" s="5"/>
      <c r="BF1470" s="5"/>
      <c r="BG1470" s="5"/>
      <c r="BH1470" s="5"/>
      <c r="BI1470" s="8"/>
      <c r="BJ1470" s="5"/>
      <c r="BK1470" s="5"/>
      <c r="BL1470" s="5"/>
      <c r="BM1470" s="8"/>
      <c r="BN1470" s="8"/>
      <c r="BO1470" s="7"/>
      <c r="BP1470" s="5"/>
      <c r="BQ1470" s="5"/>
      <c r="BR1470" s="5"/>
      <c r="BS1470" s="5"/>
      <c r="BT1470" s="7"/>
      <c r="BU1470" s="7"/>
      <c r="BV1470" s="7"/>
      <c r="BW1470" s="7"/>
      <c r="BX1470" s="7"/>
      <c r="BY1470" s="7"/>
      <c r="BZ1470" s="7"/>
      <c r="CA1470" s="5"/>
      <c r="CB1470" s="5"/>
      <c r="CC1470" s="5"/>
      <c r="CD1470" s="5"/>
      <c r="CE1470" s="5"/>
      <c r="CF1470" s="5"/>
      <c r="CG1470" s="5"/>
      <c r="CH1470" s="5"/>
      <c r="CI1470" s="5"/>
      <c r="CJ1470" s="5">
        <v>13.213885778275476</v>
      </c>
      <c r="CK1470" s="8">
        <v>4.7288135593220337</v>
      </c>
      <c r="CL1470" s="5"/>
      <c r="CM1470" s="5"/>
      <c r="CN1470" s="8"/>
      <c r="CO1470" s="5"/>
      <c r="CP1470" s="5"/>
      <c r="CQ1470" s="5"/>
      <c r="CR1470" s="8"/>
      <c r="CS1470" s="8"/>
      <c r="CT1470" s="8"/>
      <c r="CU1470" s="8"/>
      <c r="CV1470" s="8"/>
      <c r="CW1470" s="8"/>
      <c r="CX1470" s="8"/>
      <c r="CY1470" s="8"/>
      <c r="CZ1470" s="8"/>
      <c r="DA1470" s="8"/>
      <c r="DB1470" s="8"/>
      <c r="DC1470" s="8"/>
      <c r="DD1470" s="8"/>
      <c r="DE1470" s="8"/>
      <c r="DF1470" s="8"/>
      <c r="DG1470" s="8"/>
      <c r="DH1470" s="8"/>
      <c r="DI1470" s="8"/>
      <c r="DJ1470" s="8"/>
      <c r="DK1470" s="8"/>
      <c r="DL1470" s="8"/>
      <c r="DM1470" s="8"/>
      <c r="DN1470" s="8"/>
      <c r="DO1470" s="8"/>
      <c r="DP1470" s="8"/>
      <c r="DQ1470" s="8"/>
      <c r="DR1470" s="8"/>
      <c r="DS1470" s="8"/>
      <c r="DT1470" s="8"/>
      <c r="DU1470" s="8"/>
      <c r="DV1470" s="8"/>
      <c r="DW1470" s="8"/>
      <c r="DX1470" s="8"/>
      <c r="DY1470" s="8"/>
      <c r="DZ1470" s="8"/>
      <c r="EA1470" s="8"/>
      <c r="EB1470" s="8"/>
      <c r="EC1470" s="8"/>
      <c r="ED1470" s="8"/>
      <c r="EE1470" s="8"/>
      <c r="EF1470" s="8"/>
      <c r="EG1470" s="8"/>
      <c r="EH1470" s="8"/>
      <c r="EI1470" s="8"/>
      <c r="EJ1470" s="8"/>
      <c r="EK1470" s="8"/>
      <c r="EL1470" s="8"/>
      <c r="EM1470" s="8"/>
      <c r="EN1470" s="8"/>
      <c r="EO1470" s="8"/>
      <c r="EP1470" s="8"/>
      <c r="EQ1470" s="8"/>
      <c r="ER1470" s="8"/>
      <c r="ES1470" s="8"/>
      <c r="ET1470" s="8"/>
      <c r="EU1470" s="8"/>
      <c r="EV1470" s="8"/>
      <c r="EW1470" s="8"/>
      <c r="EX1470" s="8"/>
      <c r="EY1470" s="8"/>
      <c r="EZ1470" s="8"/>
      <c r="FA1470" s="8"/>
      <c r="FB1470" s="8"/>
      <c r="FC1470" s="8"/>
      <c r="FD1470" s="8"/>
      <c r="FE1470" s="8"/>
      <c r="FF1470" s="8"/>
      <c r="FG1470" s="8"/>
      <c r="FH1470" s="8"/>
      <c r="FI1470" s="8"/>
      <c r="FJ1470" s="8"/>
    </row>
    <row r="1471" spans="1:166" x14ac:dyDescent="0.25">
      <c r="A1471" t="s">
        <v>162</v>
      </c>
      <c r="C1471" s="6">
        <v>41050</v>
      </c>
      <c r="D1471" s="5"/>
      <c r="E1471" s="6"/>
      <c r="G1471">
        <v>138</v>
      </c>
      <c r="H1471" t="s">
        <v>115</v>
      </c>
      <c r="I1471" s="7">
        <v>8</v>
      </c>
      <c r="J1471">
        <v>750</v>
      </c>
      <c r="K1471" s="5">
        <f t="shared" si="23"/>
        <v>166.66666666666666</v>
      </c>
      <c r="L1471" s="5"/>
      <c r="M1471" s="8"/>
      <c r="N1471" s="8"/>
      <c r="O1471" s="8"/>
      <c r="P1471" s="8"/>
      <c r="Q1471" s="5"/>
      <c r="R1471" s="5"/>
      <c r="S1471" s="5"/>
      <c r="T1471" s="5"/>
      <c r="U1471" s="5"/>
      <c r="V1471" s="5"/>
      <c r="W1471" s="5"/>
      <c r="X1471" s="8"/>
      <c r="Y1471" s="8"/>
      <c r="Z1471" s="8"/>
      <c r="AA1471" s="8"/>
      <c r="AB1471" s="8"/>
      <c r="AC1471" s="5"/>
      <c r="AD1471" s="8"/>
      <c r="AE1471" s="8"/>
      <c r="AF1471" s="8"/>
      <c r="AG1471" s="8"/>
      <c r="AH1471" s="8"/>
      <c r="AI1471" s="8"/>
      <c r="AJ1471" s="5"/>
      <c r="AK1471" s="8"/>
      <c r="AL1471" s="8"/>
      <c r="AM1471" s="8"/>
      <c r="AN1471" s="8"/>
      <c r="AO1471" s="8"/>
      <c r="AP1471" s="8"/>
      <c r="AQ1471" s="9"/>
      <c r="AR1471" s="8"/>
      <c r="AS1471" s="8"/>
      <c r="AT1471" s="8"/>
      <c r="AU1471" s="5"/>
      <c r="AV1471" s="5"/>
      <c r="AW1471" s="5"/>
      <c r="AX1471" s="5"/>
      <c r="AY1471" s="5"/>
      <c r="AZ1471" s="5"/>
      <c r="BA1471" s="5"/>
      <c r="BB1471" s="5"/>
      <c r="BC1471" s="5"/>
      <c r="BD1471" s="5"/>
      <c r="BE1471" s="5"/>
      <c r="BF1471" s="5"/>
      <c r="BG1471" s="5"/>
      <c r="BH1471" s="5"/>
      <c r="BI1471" s="8"/>
      <c r="BJ1471" s="5"/>
      <c r="BK1471" s="5"/>
      <c r="BL1471" s="5"/>
      <c r="BM1471" s="8"/>
      <c r="BN1471" s="8"/>
      <c r="BO1471" s="7"/>
      <c r="BP1471" s="5"/>
      <c r="BQ1471" s="5"/>
      <c r="BR1471" s="5"/>
      <c r="BS1471" s="5"/>
      <c r="BT1471" s="7"/>
      <c r="BU1471" s="7"/>
      <c r="BV1471" s="7"/>
      <c r="BW1471" s="7"/>
      <c r="BX1471" s="7"/>
      <c r="BY1471" s="7"/>
      <c r="BZ1471" s="7"/>
      <c r="CA1471" s="5"/>
      <c r="CB1471" s="5"/>
      <c r="CC1471" s="5"/>
      <c r="CD1471" s="5"/>
      <c r="CE1471" s="5"/>
      <c r="CF1471" s="5"/>
      <c r="CG1471" s="5"/>
      <c r="CH1471" s="5"/>
      <c r="CI1471" s="5"/>
      <c r="CJ1471" s="5">
        <v>19.932810750279955</v>
      </c>
      <c r="CK1471" s="8">
        <v>6.375</v>
      </c>
      <c r="CL1471" s="5"/>
      <c r="CM1471" s="5"/>
      <c r="CN1471" s="8"/>
      <c r="CO1471" s="5"/>
      <c r="CP1471" s="5"/>
      <c r="CQ1471" s="5"/>
      <c r="CR1471" s="8"/>
      <c r="CS1471" s="8"/>
      <c r="CT1471" s="8"/>
      <c r="CU1471" s="8"/>
      <c r="CV1471" s="8"/>
      <c r="CW1471" s="8"/>
      <c r="CX1471" s="8"/>
      <c r="CY1471" s="8"/>
      <c r="CZ1471" s="8"/>
      <c r="DA1471" s="8"/>
      <c r="DB1471" s="8"/>
      <c r="DC1471" s="8"/>
      <c r="DD1471" s="8"/>
      <c r="DE1471" s="8"/>
      <c r="DF1471" s="8"/>
      <c r="DG1471" s="8"/>
      <c r="DH1471" s="8"/>
      <c r="DI1471" s="8"/>
      <c r="DJ1471" s="8"/>
      <c r="DK1471" s="8"/>
      <c r="DL1471" s="8"/>
      <c r="DM1471" s="8"/>
      <c r="DN1471" s="8"/>
      <c r="DO1471" s="8"/>
      <c r="DP1471" s="8"/>
      <c r="DQ1471" s="8"/>
      <c r="DR1471" s="8"/>
      <c r="DS1471" s="8"/>
      <c r="DT1471" s="8"/>
      <c r="DU1471" s="8"/>
      <c r="DV1471" s="8"/>
      <c r="DW1471" s="8"/>
      <c r="DX1471" s="8"/>
      <c r="DY1471" s="8"/>
      <c r="DZ1471" s="8"/>
      <c r="EA1471" s="8"/>
      <c r="EB1471" s="8"/>
      <c r="EC1471" s="8"/>
      <c r="ED1471" s="8"/>
      <c r="EE1471" s="8"/>
      <c r="EF1471" s="8"/>
      <c r="EG1471" s="8"/>
      <c r="EH1471" s="8"/>
      <c r="EI1471" s="8"/>
      <c r="EJ1471" s="8"/>
      <c r="EK1471" s="8"/>
      <c r="EL1471" s="8"/>
      <c r="EM1471" s="8"/>
      <c r="EN1471" s="8"/>
      <c r="EO1471" s="8"/>
      <c r="EP1471" s="8"/>
      <c r="EQ1471" s="8"/>
      <c r="ER1471" s="8"/>
      <c r="ES1471" s="8"/>
      <c r="ET1471" s="8"/>
      <c r="EU1471" s="8"/>
      <c r="EV1471" s="8"/>
      <c r="EW1471" s="8"/>
      <c r="EX1471" s="8"/>
      <c r="EY1471" s="8"/>
      <c r="EZ1471" s="8"/>
      <c r="FA1471" s="8"/>
      <c r="FB1471" s="8"/>
      <c r="FC1471" s="8"/>
      <c r="FD1471" s="8"/>
      <c r="FE1471" s="8"/>
      <c r="FF1471" s="8"/>
      <c r="FG1471" s="8"/>
      <c r="FH1471" s="8"/>
      <c r="FI1471" s="8"/>
      <c r="FJ1471" s="8"/>
    </row>
    <row r="1472" spans="1:166" x14ac:dyDescent="0.25">
      <c r="A1472" t="s">
        <v>162</v>
      </c>
      <c r="C1472" s="6">
        <v>41057</v>
      </c>
      <c r="D1472" s="5"/>
      <c r="E1472" s="6"/>
      <c r="G1472">
        <v>145</v>
      </c>
      <c r="H1472" t="s">
        <v>115</v>
      </c>
      <c r="I1472" s="7">
        <v>8</v>
      </c>
      <c r="J1472">
        <v>750</v>
      </c>
      <c r="K1472" s="5">
        <f t="shared" si="23"/>
        <v>166.66666666666666</v>
      </c>
      <c r="L1472" s="5"/>
      <c r="M1472" s="8"/>
      <c r="N1472" s="8"/>
      <c r="O1472" s="8"/>
      <c r="P1472" s="8"/>
      <c r="Q1472" s="5"/>
      <c r="R1472" s="5"/>
      <c r="S1472" s="5"/>
      <c r="T1472" s="5"/>
      <c r="U1472" s="5"/>
      <c r="V1472" s="5"/>
      <c r="W1472" s="5"/>
      <c r="X1472" s="8"/>
      <c r="Y1472" s="8"/>
      <c r="Z1472" s="8"/>
      <c r="AA1472" s="8"/>
      <c r="AB1472" s="8"/>
      <c r="AC1472" s="5"/>
      <c r="AD1472" s="8"/>
      <c r="AE1472" s="8"/>
      <c r="AF1472" s="8"/>
      <c r="AG1472" s="8"/>
      <c r="AH1472" s="8"/>
      <c r="AI1472" s="8"/>
      <c r="AJ1472" s="5"/>
      <c r="AK1472" s="8"/>
      <c r="AL1472" s="8"/>
      <c r="AM1472" s="8"/>
      <c r="AN1472" s="8"/>
      <c r="AO1472" s="8"/>
      <c r="AP1472" s="8"/>
      <c r="AQ1472" s="9"/>
      <c r="AR1472" s="8"/>
      <c r="AS1472" s="8"/>
      <c r="AT1472" s="8"/>
      <c r="AU1472" s="5"/>
      <c r="AV1472" s="5"/>
      <c r="AW1472" s="5"/>
      <c r="AX1472" s="5"/>
      <c r="AY1472" s="5"/>
      <c r="AZ1472" s="5"/>
      <c r="BA1472" s="5"/>
      <c r="BB1472" s="5"/>
      <c r="BC1472" s="5"/>
      <c r="BD1472" s="5"/>
      <c r="BE1472" s="5"/>
      <c r="BF1472" s="5"/>
      <c r="BG1472" s="5"/>
      <c r="BH1472" s="5"/>
      <c r="BI1472" s="8"/>
      <c r="BJ1472" s="5"/>
      <c r="BK1472" s="5"/>
      <c r="BL1472" s="5"/>
      <c r="BM1472" s="8"/>
      <c r="BN1472" s="8"/>
      <c r="BO1472" s="7"/>
      <c r="BP1472" s="5"/>
      <c r="BQ1472" s="5"/>
      <c r="BR1472" s="5"/>
      <c r="BS1472" s="5"/>
      <c r="BT1472" s="7"/>
      <c r="BU1472" s="7"/>
      <c r="BV1472" s="7"/>
      <c r="BW1472" s="7"/>
      <c r="BX1472" s="7"/>
      <c r="BY1472" s="7"/>
      <c r="BZ1472" s="7"/>
      <c r="CA1472" s="5"/>
      <c r="CB1472" s="5"/>
      <c r="CC1472" s="5"/>
      <c r="CD1472" s="5"/>
      <c r="CE1472" s="5"/>
      <c r="CF1472" s="5"/>
      <c r="CG1472" s="5"/>
      <c r="CH1472" s="5"/>
      <c r="CI1472" s="5"/>
      <c r="CJ1472" s="5">
        <v>31.131019036954086</v>
      </c>
      <c r="CK1472" s="8">
        <v>6.4249999999999998</v>
      </c>
      <c r="CL1472" s="5"/>
      <c r="CM1472" s="5"/>
      <c r="CN1472" s="8"/>
      <c r="CO1472" s="5"/>
      <c r="CP1472" s="5"/>
      <c r="CQ1472" s="5"/>
      <c r="CR1472" s="8"/>
      <c r="CS1472" s="8"/>
      <c r="CT1472" s="8"/>
      <c r="CU1472" s="8"/>
      <c r="CV1472" s="8"/>
      <c r="CW1472" s="8"/>
      <c r="CX1472" s="8"/>
      <c r="CY1472" s="8"/>
      <c r="CZ1472" s="8"/>
      <c r="DA1472" s="8"/>
      <c r="DB1472" s="8"/>
      <c r="DC1472" s="8"/>
      <c r="DD1472" s="8"/>
      <c r="DE1472" s="8"/>
      <c r="DF1472" s="8"/>
      <c r="DG1472" s="8"/>
      <c r="DH1472" s="8"/>
      <c r="DI1472" s="8"/>
      <c r="DJ1472" s="8"/>
      <c r="DK1472" s="8"/>
      <c r="DL1472" s="8"/>
      <c r="DM1472" s="8"/>
      <c r="DN1472" s="8"/>
      <c r="DO1472" s="8"/>
      <c r="DP1472" s="8"/>
      <c r="DQ1472" s="8"/>
      <c r="DR1472" s="8"/>
      <c r="DS1472" s="8"/>
      <c r="DT1472" s="8"/>
      <c r="DU1472" s="8"/>
      <c r="DV1472" s="8"/>
      <c r="DW1472" s="8"/>
      <c r="DX1472" s="8"/>
      <c r="DY1472" s="8"/>
      <c r="DZ1472" s="8"/>
      <c r="EA1472" s="8"/>
      <c r="EB1472" s="8"/>
      <c r="EC1472" s="8"/>
      <c r="ED1472" s="8"/>
      <c r="EE1472" s="8"/>
      <c r="EF1472" s="8"/>
      <c r="EG1472" s="8"/>
      <c r="EH1472" s="8"/>
      <c r="EI1472" s="8"/>
      <c r="EJ1472" s="8"/>
      <c r="EK1472" s="8"/>
      <c r="EL1472" s="8"/>
      <c r="EM1472" s="8"/>
      <c r="EN1472" s="8"/>
      <c r="EO1472" s="8"/>
      <c r="EP1472" s="8"/>
      <c r="EQ1472" s="8"/>
      <c r="ER1472" s="8"/>
      <c r="ES1472" s="8"/>
      <c r="ET1472" s="8"/>
      <c r="EU1472" s="8"/>
      <c r="EV1472" s="8"/>
      <c r="EW1472" s="8"/>
      <c r="EX1472" s="8"/>
      <c r="EY1472" s="8"/>
      <c r="EZ1472" s="8"/>
      <c r="FA1472" s="8"/>
      <c r="FB1472" s="8"/>
      <c r="FC1472" s="8"/>
      <c r="FD1472" s="8"/>
      <c r="FE1472" s="8"/>
      <c r="FF1472" s="8"/>
      <c r="FG1472" s="8"/>
      <c r="FH1472" s="8"/>
      <c r="FI1472" s="8"/>
      <c r="FJ1472" s="8"/>
    </row>
    <row r="1473" spans="1:166" x14ac:dyDescent="0.25">
      <c r="A1473" t="s">
        <v>162</v>
      </c>
      <c r="C1473" s="6">
        <v>41064</v>
      </c>
      <c r="D1473" s="5"/>
      <c r="E1473" s="6"/>
      <c r="G1473">
        <v>152</v>
      </c>
      <c r="H1473" t="s">
        <v>115</v>
      </c>
      <c r="I1473" s="7">
        <v>8</v>
      </c>
      <c r="J1473">
        <v>750</v>
      </c>
      <c r="K1473" s="5">
        <f t="shared" si="23"/>
        <v>166.66666666666666</v>
      </c>
      <c r="L1473" s="5"/>
      <c r="M1473" s="8"/>
      <c r="N1473" s="8"/>
      <c r="O1473" s="8"/>
      <c r="P1473" s="8"/>
      <c r="Q1473" s="5"/>
      <c r="R1473" s="5"/>
      <c r="S1473" s="5"/>
      <c r="T1473" s="5"/>
      <c r="U1473" s="5"/>
      <c r="V1473" s="5"/>
      <c r="W1473" s="5"/>
      <c r="X1473" s="8"/>
      <c r="Y1473" s="8"/>
      <c r="Z1473" s="8"/>
      <c r="AA1473" s="8"/>
      <c r="AB1473" s="8"/>
      <c r="AC1473" s="5"/>
      <c r="AD1473" s="8"/>
      <c r="AE1473" s="8"/>
      <c r="AF1473" s="8"/>
      <c r="AG1473" s="8"/>
      <c r="AH1473" s="8"/>
      <c r="AI1473" s="8"/>
      <c r="AJ1473" s="5"/>
      <c r="AK1473" s="8"/>
      <c r="AL1473" s="8"/>
      <c r="AM1473" s="8"/>
      <c r="AN1473" s="8"/>
      <c r="AO1473" s="8"/>
      <c r="AP1473" s="8"/>
      <c r="AQ1473" s="9"/>
      <c r="AR1473" s="8"/>
      <c r="AS1473" s="8"/>
      <c r="AT1473" s="8"/>
      <c r="AU1473" s="5"/>
      <c r="AV1473" s="5"/>
      <c r="AW1473" s="5"/>
      <c r="AX1473" s="5"/>
      <c r="AY1473" s="5"/>
      <c r="AZ1473" s="5"/>
      <c r="BA1473" s="5"/>
      <c r="BB1473" s="5"/>
      <c r="BC1473" s="5"/>
      <c r="BD1473" s="5"/>
      <c r="BE1473" s="5"/>
      <c r="BF1473" s="5"/>
      <c r="BG1473" s="5"/>
      <c r="BH1473" s="5"/>
      <c r="BI1473" s="8"/>
      <c r="BJ1473" s="5"/>
      <c r="BK1473" s="5"/>
      <c r="BL1473" s="5"/>
      <c r="BM1473" s="8"/>
      <c r="BN1473" s="8"/>
      <c r="BO1473" s="7"/>
      <c r="BP1473" s="5"/>
      <c r="BQ1473" s="5"/>
      <c r="BR1473" s="5"/>
      <c r="BS1473" s="5"/>
      <c r="BT1473" s="7"/>
      <c r="BU1473" s="7"/>
      <c r="BV1473" s="7"/>
      <c r="BW1473" s="7"/>
      <c r="BX1473" s="7"/>
      <c r="BY1473" s="7"/>
      <c r="BZ1473" s="7"/>
      <c r="CA1473" s="5"/>
      <c r="CB1473" s="5"/>
      <c r="CC1473" s="5"/>
      <c r="CD1473" s="5"/>
      <c r="CE1473" s="5"/>
      <c r="CF1473" s="5"/>
      <c r="CG1473" s="5"/>
      <c r="CH1473" s="5"/>
      <c r="CI1473" s="5"/>
      <c r="CJ1473" s="5">
        <v>45.688689809630461</v>
      </c>
      <c r="CK1473" s="8">
        <v>6.226923076923077</v>
      </c>
      <c r="CL1473" s="5"/>
      <c r="CM1473" s="5"/>
      <c r="CN1473" s="8"/>
      <c r="CO1473" s="5"/>
      <c r="CP1473" s="5"/>
      <c r="CQ1473" s="5"/>
      <c r="CR1473" s="8"/>
      <c r="CS1473" s="8"/>
      <c r="CT1473" s="8"/>
      <c r="CU1473" s="8"/>
      <c r="CV1473" s="8"/>
      <c r="CW1473" s="8"/>
      <c r="CX1473" s="8"/>
      <c r="CY1473" s="8"/>
      <c r="CZ1473" s="8"/>
      <c r="DA1473" s="8"/>
      <c r="DB1473" s="8"/>
      <c r="DC1473" s="8"/>
      <c r="DD1473" s="8"/>
      <c r="DE1473" s="8"/>
      <c r="DF1473" s="8"/>
      <c r="DG1473" s="8"/>
      <c r="DH1473" s="8"/>
      <c r="DI1473" s="8"/>
      <c r="DJ1473" s="8"/>
      <c r="DK1473" s="8"/>
      <c r="DL1473" s="8"/>
      <c r="DM1473" s="8"/>
      <c r="DN1473" s="8"/>
      <c r="DO1473" s="8"/>
      <c r="DP1473" s="8"/>
      <c r="DQ1473" s="8"/>
      <c r="DR1473" s="8"/>
      <c r="DS1473" s="8"/>
      <c r="DT1473" s="8"/>
      <c r="DU1473" s="8"/>
      <c r="DV1473" s="8"/>
      <c r="DW1473" s="8"/>
      <c r="DX1473" s="8"/>
      <c r="DY1473" s="8"/>
      <c r="DZ1473" s="8"/>
      <c r="EA1473" s="8"/>
      <c r="EB1473" s="8"/>
      <c r="EC1473" s="8"/>
      <c r="ED1473" s="8"/>
      <c r="EE1473" s="8"/>
      <c r="EF1473" s="8"/>
      <c r="EG1473" s="8"/>
      <c r="EH1473" s="8"/>
      <c r="EI1473" s="8"/>
      <c r="EJ1473" s="8"/>
      <c r="EK1473" s="8"/>
      <c r="EL1473" s="8"/>
      <c r="EM1473" s="8"/>
      <c r="EN1473" s="8"/>
      <c r="EO1473" s="8"/>
      <c r="EP1473" s="8"/>
      <c r="EQ1473" s="8"/>
      <c r="ER1473" s="8"/>
      <c r="ES1473" s="8"/>
      <c r="ET1473" s="8"/>
      <c r="EU1473" s="8"/>
      <c r="EV1473" s="8"/>
      <c r="EW1473" s="8"/>
      <c r="EX1473" s="8"/>
      <c r="EY1473" s="8"/>
      <c r="EZ1473" s="8"/>
      <c r="FA1473" s="8"/>
      <c r="FB1473" s="8"/>
      <c r="FC1473" s="8"/>
      <c r="FD1473" s="8"/>
      <c r="FE1473" s="8"/>
      <c r="FF1473" s="8"/>
      <c r="FG1473" s="8"/>
      <c r="FH1473" s="8"/>
      <c r="FI1473" s="8"/>
      <c r="FJ1473" s="8"/>
    </row>
    <row r="1474" spans="1:166" x14ac:dyDescent="0.25">
      <c r="A1474" t="s">
        <v>162</v>
      </c>
      <c r="C1474" s="6">
        <v>41066</v>
      </c>
      <c r="D1474" s="5"/>
      <c r="E1474" s="6"/>
      <c r="G1474">
        <v>154</v>
      </c>
      <c r="H1474" t="s">
        <v>115</v>
      </c>
      <c r="I1474" s="7">
        <v>8</v>
      </c>
      <c r="J1474">
        <v>750</v>
      </c>
      <c r="K1474" s="5">
        <f t="shared" si="23"/>
        <v>166.66666666666666</v>
      </c>
      <c r="L1474" s="5"/>
      <c r="M1474" s="8"/>
      <c r="N1474" s="8"/>
      <c r="O1474" s="8"/>
      <c r="P1474" s="8"/>
      <c r="Q1474" s="5"/>
      <c r="R1474" s="5"/>
      <c r="S1474" s="5"/>
      <c r="T1474" s="5"/>
      <c r="U1474" s="5"/>
      <c r="V1474" s="5"/>
      <c r="W1474" s="5"/>
      <c r="X1474" s="8"/>
      <c r="Y1474" s="8"/>
      <c r="Z1474" s="8"/>
      <c r="AA1474" s="8"/>
      <c r="AB1474" s="8"/>
      <c r="AC1474" s="5">
        <v>701.80058714761583</v>
      </c>
      <c r="AD1474" s="8"/>
      <c r="AE1474" s="8"/>
      <c r="AF1474" s="8"/>
      <c r="AG1474" s="8"/>
      <c r="AH1474" s="8"/>
      <c r="AI1474" s="8"/>
      <c r="AJ1474" s="5">
        <v>235.34749577541737</v>
      </c>
      <c r="AK1474" s="8">
        <v>2.4684440682420541</v>
      </c>
      <c r="AL1474" s="8"/>
      <c r="AM1474" s="8"/>
      <c r="AN1474" s="8"/>
      <c r="AO1474" s="8"/>
      <c r="AP1474" s="8"/>
      <c r="AQ1474" s="9">
        <f>AK1474/AJ1474</f>
        <v>1.0488507898115011E-2</v>
      </c>
      <c r="AR1474" s="8"/>
      <c r="AS1474" s="8"/>
      <c r="AT1474" s="8"/>
      <c r="AU1474" s="5">
        <v>0</v>
      </c>
      <c r="AV1474" s="5"/>
      <c r="AW1474" s="5"/>
      <c r="AX1474" s="5"/>
      <c r="AY1474" s="5">
        <v>371.61691359624308</v>
      </c>
      <c r="AZ1474" s="5"/>
      <c r="BA1474" s="5"/>
      <c r="BB1474" s="5"/>
      <c r="BC1474" s="5"/>
      <c r="BD1474" s="5"/>
      <c r="BE1474" s="5"/>
      <c r="BF1474" s="5">
        <v>33.278201221631861</v>
      </c>
      <c r="BG1474" s="5">
        <v>810.95931797697006</v>
      </c>
      <c r="BH1474" s="5">
        <v>1215.854432794845</v>
      </c>
      <c r="BI1474" s="8"/>
      <c r="BJ1474" s="5"/>
      <c r="BK1474" s="5">
        <f>AC1474+AJ1474+BH1474</f>
        <v>2153.0025157178779</v>
      </c>
      <c r="BL1474" s="5"/>
      <c r="BM1474" s="8">
        <f>BH1474/BK1474</f>
        <v>0.56472504045794925</v>
      </c>
      <c r="BN1474" s="8"/>
      <c r="BO1474" s="7"/>
      <c r="BP1474" s="5"/>
      <c r="BQ1474" s="5"/>
      <c r="BR1474" s="5"/>
      <c r="BS1474" s="5"/>
      <c r="BT1474" s="7"/>
      <c r="BU1474" s="7"/>
      <c r="BV1474" s="7"/>
      <c r="BW1474" s="7"/>
      <c r="BX1474" s="8">
        <f>AC1474/BK1474</f>
        <v>0.32596366331398069</v>
      </c>
      <c r="BY1474" s="8">
        <f>AJ1474/BK1474</f>
        <v>0.10931129622807022</v>
      </c>
      <c r="BZ1474" s="8">
        <f>BH1474/BK1474</f>
        <v>0.56472504045794925</v>
      </c>
      <c r="CA1474" s="5">
        <v>188.50720336215699</v>
      </c>
      <c r="CB1474" s="5">
        <v>0</v>
      </c>
      <c r="CC1474" s="5">
        <v>75.505992212485239</v>
      </c>
      <c r="CD1474" s="5">
        <v>103.74209618178212</v>
      </c>
      <c r="CE1474" s="5"/>
      <c r="CF1474" s="5"/>
      <c r="CG1474" s="5"/>
      <c r="CH1474" s="5"/>
      <c r="CI1474" s="5">
        <v>9.2591149678896265</v>
      </c>
      <c r="CJ1474" s="5"/>
      <c r="CK1474" s="8"/>
      <c r="CL1474" s="5"/>
      <c r="CM1474" s="5"/>
      <c r="CN1474" s="8"/>
      <c r="CO1474" s="5"/>
      <c r="CP1474" s="5"/>
      <c r="CQ1474" s="5"/>
      <c r="CR1474" s="8"/>
      <c r="CS1474" s="8"/>
      <c r="CT1474" s="8"/>
      <c r="CU1474" s="8"/>
      <c r="CV1474" s="8"/>
      <c r="CW1474" s="8"/>
      <c r="CX1474" s="8"/>
      <c r="CY1474" s="8"/>
      <c r="CZ1474" s="8"/>
      <c r="DA1474" s="8"/>
      <c r="DB1474" s="8"/>
      <c r="DC1474" s="8"/>
      <c r="DD1474" s="8"/>
      <c r="DE1474" s="8"/>
      <c r="DF1474" s="8"/>
      <c r="DG1474" s="8"/>
      <c r="DH1474" s="8"/>
      <c r="DI1474" s="8"/>
      <c r="DJ1474" s="8"/>
      <c r="DK1474" s="8"/>
      <c r="DL1474" s="8"/>
      <c r="DM1474" s="8"/>
      <c r="DN1474" s="8"/>
      <c r="DO1474" s="8"/>
      <c r="DP1474" s="8"/>
      <c r="DQ1474" s="8"/>
      <c r="DR1474" s="8"/>
      <c r="DS1474" s="8"/>
      <c r="DT1474" s="8"/>
      <c r="DU1474" s="8"/>
      <c r="DV1474" s="8"/>
      <c r="DW1474" s="8"/>
      <c r="DX1474" s="8"/>
      <c r="DY1474" s="8"/>
      <c r="DZ1474" s="8"/>
      <c r="EA1474" s="8"/>
      <c r="EB1474" s="8"/>
      <c r="EC1474" s="8"/>
      <c r="ED1474" s="8"/>
      <c r="EE1474" s="8"/>
      <c r="EF1474" s="8"/>
      <c r="EG1474" s="8"/>
      <c r="EH1474" s="8"/>
      <c r="EI1474" s="8"/>
      <c r="EJ1474" s="8"/>
      <c r="EK1474" s="8"/>
      <c r="EL1474" s="8"/>
      <c r="EM1474" s="8"/>
      <c r="EN1474" s="8"/>
      <c r="EO1474" s="8"/>
      <c r="EP1474" s="8"/>
      <c r="EQ1474" s="8"/>
      <c r="ER1474" s="8"/>
      <c r="ES1474" s="8"/>
      <c r="ET1474" s="8"/>
      <c r="EU1474" s="8"/>
      <c r="EV1474" s="8"/>
      <c r="EW1474" s="8"/>
      <c r="EX1474" s="8"/>
      <c r="EY1474" s="8"/>
      <c r="EZ1474" s="8"/>
      <c r="FA1474" s="8"/>
      <c r="FB1474" s="8"/>
      <c r="FC1474" s="8"/>
      <c r="FD1474" s="8"/>
      <c r="FE1474" s="8"/>
      <c r="FF1474" s="8"/>
      <c r="FG1474" s="8"/>
      <c r="FH1474" s="8"/>
      <c r="FI1474" s="8"/>
      <c r="FJ1474" s="8"/>
    </row>
    <row r="1475" spans="1:166" x14ac:dyDescent="0.25">
      <c r="A1475" t="s">
        <v>162</v>
      </c>
      <c r="C1475" s="6">
        <v>41067</v>
      </c>
      <c r="D1475" s="5">
        <v>9</v>
      </c>
      <c r="E1475" s="6" t="s">
        <v>207</v>
      </c>
      <c r="F1475" t="s">
        <v>15</v>
      </c>
      <c r="G1475">
        <v>155</v>
      </c>
      <c r="H1475" t="s">
        <v>115</v>
      </c>
      <c r="I1475" s="7">
        <v>8</v>
      </c>
      <c r="J1475">
        <v>750</v>
      </c>
      <c r="K1475" s="5">
        <f t="shared" si="23"/>
        <v>166.66666666666666</v>
      </c>
      <c r="L1475" s="5"/>
      <c r="M1475" s="8"/>
      <c r="N1475" s="8"/>
      <c r="O1475" s="8"/>
      <c r="P1475" s="8"/>
      <c r="Q1475" s="5"/>
      <c r="R1475" s="5"/>
      <c r="S1475" s="5"/>
      <c r="T1475" s="5"/>
      <c r="U1475" s="5"/>
      <c r="V1475" s="5">
        <v>155</v>
      </c>
      <c r="W1475" s="5"/>
      <c r="X1475" s="8"/>
      <c r="Y1475" s="8"/>
      <c r="Z1475" s="8"/>
      <c r="AA1475" s="8"/>
      <c r="AB1475" s="8"/>
      <c r="AC1475" s="5"/>
      <c r="AD1475" s="8"/>
      <c r="AE1475" s="8"/>
      <c r="AF1475" s="8"/>
      <c r="AG1475" s="8"/>
      <c r="AH1475" s="8"/>
      <c r="AI1475" s="8"/>
      <c r="AJ1475" s="5"/>
      <c r="AK1475" s="8"/>
      <c r="AL1475" s="8"/>
      <c r="AM1475" s="8"/>
      <c r="AN1475" s="8"/>
      <c r="AO1475" s="8"/>
      <c r="AP1475" s="8"/>
      <c r="AQ1475" s="9"/>
      <c r="AR1475" s="8"/>
      <c r="AS1475" s="8"/>
      <c r="AT1475" s="8"/>
      <c r="AU1475" s="5"/>
      <c r="AV1475" s="5"/>
      <c r="AW1475" s="5"/>
      <c r="AX1475" s="5"/>
      <c r="AY1475" s="5"/>
      <c r="AZ1475" s="5"/>
      <c r="BA1475" s="5"/>
      <c r="BB1475" s="5"/>
      <c r="BC1475" s="5"/>
      <c r="BD1475" s="5"/>
      <c r="BE1475" s="5"/>
      <c r="BF1475" s="5"/>
      <c r="BG1475" s="5"/>
      <c r="BH1475" s="5"/>
      <c r="BI1475" s="8"/>
      <c r="BJ1475" s="5"/>
      <c r="BK1475" s="5"/>
      <c r="BL1475" s="5"/>
      <c r="BM1475" s="8"/>
      <c r="BN1475" s="8"/>
      <c r="BO1475" s="7"/>
      <c r="BP1475" s="5"/>
      <c r="BQ1475" s="5"/>
      <c r="BR1475" s="5"/>
      <c r="BS1475" s="5"/>
      <c r="BT1475" s="7"/>
      <c r="BU1475" s="7"/>
      <c r="BV1475" s="7"/>
      <c r="BW1475" s="7"/>
      <c r="BX1475" s="7"/>
      <c r="BY1475" s="7"/>
      <c r="BZ1475" s="7"/>
      <c r="CA1475" s="5"/>
      <c r="CB1475" s="5"/>
      <c r="CC1475" s="5"/>
      <c r="CD1475" s="5"/>
      <c r="CE1475" s="5"/>
      <c r="CF1475" s="5"/>
      <c r="CG1475" s="5"/>
      <c r="CH1475" s="5"/>
      <c r="CI1475" s="5"/>
      <c r="CJ1475" s="5"/>
      <c r="CK1475" s="8"/>
      <c r="CL1475" s="5"/>
      <c r="CM1475" s="5"/>
      <c r="CN1475" s="8"/>
      <c r="CO1475" s="5"/>
      <c r="CP1475" s="5"/>
      <c r="CQ1475" s="5"/>
      <c r="CR1475" s="8"/>
      <c r="CS1475" s="8"/>
      <c r="CT1475" s="8"/>
      <c r="CU1475" s="8"/>
      <c r="CV1475" s="8"/>
      <c r="CW1475" s="8"/>
      <c r="CX1475" s="8"/>
      <c r="CY1475" s="8"/>
      <c r="CZ1475" s="8"/>
      <c r="DA1475" s="8"/>
      <c r="DB1475" s="8"/>
      <c r="DC1475" s="8"/>
      <c r="DD1475" s="8"/>
      <c r="DE1475" s="8"/>
      <c r="DF1475" s="8"/>
      <c r="DG1475" s="8"/>
      <c r="DH1475" s="8"/>
      <c r="DI1475" s="8"/>
      <c r="DJ1475" s="8"/>
      <c r="DK1475" s="8"/>
      <c r="DL1475" s="8"/>
      <c r="DM1475" s="8"/>
      <c r="DN1475" s="8"/>
      <c r="DO1475" s="8"/>
      <c r="DP1475" s="8"/>
      <c r="DQ1475" s="8"/>
      <c r="DR1475" s="8"/>
      <c r="DS1475" s="8"/>
      <c r="DT1475" s="8"/>
      <c r="DU1475" s="8"/>
      <c r="DV1475" s="8"/>
      <c r="DW1475" s="8"/>
      <c r="DX1475" s="8"/>
      <c r="DY1475" s="8"/>
      <c r="DZ1475" s="8"/>
      <c r="EA1475" s="8"/>
      <c r="EB1475" s="8"/>
      <c r="EC1475" s="8"/>
      <c r="ED1475" s="8"/>
      <c r="EE1475" s="8"/>
      <c r="EF1475" s="8"/>
      <c r="EG1475" s="8"/>
      <c r="EH1475" s="8"/>
      <c r="EI1475" s="8"/>
      <c r="EJ1475" s="8"/>
      <c r="EK1475" s="8"/>
      <c r="EL1475" s="8"/>
      <c r="EM1475" s="8"/>
      <c r="EN1475" s="8"/>
      <c r="EO1475" s="8"/>
      <c r="EP1475" s="8"/>
      <c r="EQ1475" s="8"/>
      <c r="ER1475" s="8"/>
      <c r="ES1475" s="8"/>
      <c r="ET1475" s="8"/>
      <c r="EU1475" s="8"/>
      <c r="EV1475" s="8"/>
      <c r="EW1475" s="8"/>
      <c r="EX1475" s="8"/>
      <c r="EY1475" s="8"/>
      <c r="EZ1475" s="8"/>
      <c r="FA1475" s="8"/>
      <c r="FB1475" s="8"/>
      <c r="FC1475" s="8"/>
      <c r="FD1475" s="8"/>
      <c r="FE1475" s="8"/>
      <c r="FF1475" s="8"/>
      <c r="FG1475" s="8"/>
      <c r="FH1475" s="8"/>
      <c r="FI1475" s="8"/>
      <c r="FJ1475" s="8"/>
    </row>
    <row r="1476" spans="1:166" x14ac:dyDescent="0.25">
      <c r="A1476" t="s">
        <v>162</v>
      </c>
      <c r="C1476" s="6">
        <v>41072</v>
      </c>
      <c r="D1476" s="5"/>
      <c r="E1476" s="6"/>
      <c r="G1476">
        <v>160</v>
      </c>
      <c r="H1476" t="s">
        <v>115</v>
      </c>
      <c r="I1476" s="7">
        <v>8</v>
      </c>
      <c r="J1476">
        <v>750</v>
      </c>
      <c r="K1476" s="5">
        <f t="shared" si="23"/>
        <v>166.66666666666666</v>
      </c>
      <c r="L1476" s="5"/>
      <c r="M1476" s="8"/>
      <c r="N1476" s="8"/>
      <c r="O1476" s="8"/>
      <c r="P1476" s="8"/>
      <c r="Q1476" s="5"/>
      <c r="R1476" s="5"/>
      <c r="S1476" s="5"/>
      <c r="T1476" s="5"/>
      <c r="U1476" s="5"/>
      <c r="V1476" s="5"/>
      <c r="W1476" s="5"/>
      <c r="X1476" s="8"/>
      <c r="Y1476" s="8"/>
      <c r="Z1476" s="8"/>
      <c r="AA1476" s="8"/>
      <c r="AB1476" s="8"/>
      <c r="AC1476" s="5"/>
      <c r="AD1476" s="8"/>
      <c r="AE1476" s="8"/>
      <c r="AF1476" s="8"/>
      <c r="AG1476" s="8"/>
      <c r="AH1476" s="8"/>
      <c r="AI1476" s="8"/>
      <c r="AJ1476" s="5"/>
      <c r="AK1476" s="8"/>
      <c r="AL1476" s="8"/>
      <c r="AM1476" s="8"/>
      <c r="AN1476" s="8"/>
      <c r="AO1476" s="8"/>
      <c r="AP1476" s="8"/>
      <c r="AQ1476" s="9"/>
      <c r="AR1476" s="8"/>
      <c r="AS1476" s="8"/>
      <c r="AT1476" s="8"/>
      <c r="AU1476" s="5"/>
      <c r="AV1476" s="5"/>
      <c r="AW1476" s="5"/>
      <c r="AX1476" s="5"/>
      <c r="AY1476" s="5"/>
      <c r="AZ1476" s="5"/>
      <c r="BA1476" s="5"/>
      <c r="BB1476" s="5"/>
      <c r="BC1476" s="5"/>
      <c r="BD1476" s="5"/>
      <c r="BE1476" s="5"/>
      <c r="BF1476" s="5"/>
      <c r="BG1476" s="5"/>
      <c r="BH1476" s="5"/>
      <c r="BI1476" s="8"/>
      <c r="BJ1476" s="5"/>
      <c r="BK1476" s="5"/>
      <c r="BL1476" s="5"/>
      <c r="BM1476" s="8"/>
      <c r="BN1476" s="8"/>
      <c r="BO1476" s="7"/>
      <c r="BP1476" s="5"/>
      <c r="BQ1476" s="5"/>
      <c r="BR1476" s="5"/>
      <c r="BS1476" s="5"/>
      <c r="BT1476" s="7"/>
      <c r="BU1476" s="7"/>
      <c r="BV1476" s="7"/>
      <c r="BW1476" s="7"/>
      <c r="BX1476" s="7"/>
      <c r="BY1476" s="7"/>
      <c r="BZ1476" s="7"/>
      <c r="CA1476" s="5"/>
      <c r="CB1476" s="5"/>
      <c r="CC1476" s="5"/>
      <c r="CD1476" s="5"/>
      <c r="CE1476" s="5"/>
      <c r="CF1476" s="5"/>
      <c r="CG1476" s="5"/>
      <c r="CH1476" s="5"/>
      <c r="CI1476" s="5"/>
      <c r="CJ1476" s="5">
        <v>82.194848824188128</v>
      </c>
      <c r="CK1476" s="8">
        <v>5.4294478527607364</v>
      </c>
      <c r="CL1476" s="5"/>
      <c r="CM1476" s="5"/>
      <c r="CN1476" s="8"/>
      <c r="CO1476" s="5"/>
      <c r="CP1476" s="5"/>
      <c r="CQ1476" s="5"/>
      <c r="CR1476" s="8"/>
      <c r="CS1476" s="8"/>
      <c r="CT1476" s="8"/>
      <c r="CU1476" s="8"/>
      <c r="CV1476" s="8"/>
      <c r="CW1476" s="8"/>
      <c r="CX1476" s="8"/>
      <c r="CY1476" s="8"/>
      <c r="CZ1476" s="8"/>
      <c r="DA1476" s="8"/>
      <c r="DB1476" s="8"/>
      <c r="DC1476" s="8"/>
      <c r="DD1476" s="8"/>
      <c r="DE1476" s="8"/>
      <c r="DF1476" s="8"/>
      <c r="DG1476" s="8"/>
      <c r="DH1476" s="8"/>
      <c r="DI1476" s="8"/>
      <c r="DJ1476" s="8"/>
      <c r="DK1476" s="8"/>
      <c r="DL1476" s="8"/>
      <c r="DM1476" s="8"/>
      <c r="DN1476" s="8"/>
      <c r="DO1476" s="8"/>
      <c r="DP1476" s="8"/>
      <c r="DQ1476" s="8"/>
      <c r="DR1476" s="8"/>
      <c r="DS1476" s="8"/>
      <c r="DT1476" s="8"/>
      <c r="DU1476" s="8"/>
      <c r="DV1476" s="8"/>
      <c r="DW1476" s="8"/>
      <c r="DX1476" s="8"/>
      <c r="DY1476" s="8"/>
      <c r="DZ1476" s="8"/>
      <c r="EA1476" s="8"/>
      <c r="EB1476" s="8"/>
      <c r="EC1476" s="8"/>
      <c r="ED1476" s="8"/>
      <c r="EE1476" s="8"/>
      <c r="EF1476" s="8"/>
      <c r="EG1476" s="8"/>
      <c r="EH1476" s="8"/>
      <c r="EI1476" s="8"/>
      <c r="EJ1476" s="8"/>
      <c r="EK1476" s="8"/>
      <c r="EL1476" s="8"/>
      <c r="EM1476" s="8"/>
      <c r="EN1476" s="8"/>
      <c r="EO1476" s="8"/>
      <c r="EP1476" s="8"/>
      <c r="EQ1476" s="8"/>
      <c r="ER1476" s="8"/>
      <c r="ES1476" s="8"/>
      <c r="ET1476" s="8"/>
      <c r="EU1476" s="8"/>
      <c r="EV1476" s="8"/>
      <c r="EW1476" s="8"/>
      <c r="EX1476" s="8"/>
      <c r="EY1476" s="8"/>
      <c r="EZ1476" s="8"/>
      <c r="FA1476" s="8"/>
      <c r="FB1476" s="8"/>
      <c r="FC1476" s="8"/>
      <c r="FD1476" s="8"/>
      <c r="FE1476" s="8"/>
      <c r="FF1476" s="8"/>
      <c r="FG1476" s="8"/>
      <c r="FH1476" s="8"/>
      <c r="FI1476" s="8"/>
      <c r="FJ1476" s="8"/>
    </row>
    <row r="1477" spans="1:166" x14ac:dyDescent="0.25">
      <c r="A1477" t="s">
        <v>162</v>
      </c>
      <c r="C1477" s="6">
        <v>41092</v>
      </c>
      <c r="D1477" s="5"/>
      <c r="E1477" s="6"/>
      <c r="G1477">
        <v>180</v>
      </c>
      <c r="H1477" t="s">
        <v>115</v>
      </c>
      <c r="I1477" s="7">
        <v>8</v>
      </c>
      <c r="J1477">
        <v>750</v>
      </c>
      <c r="K1477" s="5">
        <f t="shared" si="23"/>
        <v>166.66666666666666</v>
      </c>
      <c r="L1477" s="5"/>
      <c r="M1477" s="8"/>
      <c r="N1477" s="8"/>
      <c r="O1477" s="8"/>
      <c r="P1477" s="8"/>
      <c r="Q1477" s="5"/>
      <c r="R1477" s="5"/>
      <c r="S1477" s="5"/>
      <c r="T1477" s="5"/>
      <c r="U1477" s="5"/>
      <c r="V1477" s="5"/>
      <c r="W1477" s="5"/>
      <c r="X1477" s="8"/>
      <c r="Y1477" s="8"/>
      <c r="Z1477" s="8"/>
      <c r="AA1477" s="8"/>
      <c r="AB1477" s="8"/>
      <c r="AC1477" s="5"/>
      <c r="AD1477" s="8"/>
      <c r="AE1477" s="8"/>
      <c r="AF1477" s="8"/>
      <c r="AG1477" s="8"/>
      <c r="AH1477" s="8"/>
      <c r="AI1477" s="8"/>
      <c r="AJ1477" s="5"/>
      <c r="AK1477" s="8"/>
      <c r="AL1477" s="8"/>
      <c r="AM1477" s="8"/>
      <c r="AN1477" s="8"/>
      <c r="AO1477" s="8"/>
      <c r="AP1477" s="8"/>
      <c r="AQ1477" s="9"/>
      <c r="AR1477" s="8"/>
      <c r="AS1477" s="8"/>
      <c r="AT1477" s="8"/>
      <c r="AU1477" s="5"/>
      <c r="AV1477" s="5"/>
      <c r="AW1477" s="5"/>
      <c r="AX1477" s="5"/>
      <c r="AY1477" s="5"/>
      <c r="AZ1477" s="5"/>
      <c r="BA1477" s="5"/>
      <c r="BB1477" s="5"/>
      <c r="BC1477" s="5"/>
      <c r="BD1477" s="5"/>
      <c r="BE1477" s="5"/>
      <c r="BF1477" s="5"/>
      <c r="BG1477" s="5"/>
      <c r="BH1477" s="5"/>
      <c r="BI1477" s="8"/>
      <c r="BJ1477" s="5"/>
      <c r="BK1477" s="5"/>
      <c r="BL1477" s="5"/>
      <c r="BM1477" s="8"/>
      <c r="BN1477" s="8"/>
      <c r="BO1477" s="7"/>
      <c r="BP1477" s="5"/>
      <c r="BQ1477" s="5"/>
      <c r="BR1477" s="5"/>
      <c r="BS1477" s="5"/>
      <c r="BT1477" s="7"/>
      <c r="BU1477" s="7"/>
      <c r="BV1477" s="7"/>
      <c r="BW1477" s="7"/>
      <c r="BX1477" s="7"/>
      <c r="BY1477" s="7"/>
      <c r="BZ1477" s="7"/>
      <c r="CA1477" s="5"/>
      <c r="CB1477" s="5"/>
      <c r="CC1477" s="5"/>
      <c r="CD1477" s="5"/>
      <c r="CE1477" s="5"/>
      <c r="CF1477" s="5"/>
      <c r="CG1477" s="5"/>
      <c r="CH1477" s="5"/>
      <c r="CI1477" s="5"/>
      <c r="CJ1477" s="5">
        <v>100</v>
      </c>
      <c r="CK1477" s="8">
        <v>4.7295597484276728</v>
      </c>
      <c r="CL1477" s="5"/>
      <c r="CM1477" s="5"/>
      <c r="CN1477" s="8"/>
      <c r="CO1477" s="5"/>
      <c r="CP1477" s="5"/>
      <c r="CQ1477" s="5"/>
      <c r="CR1477" s="8"/>
      <c r="CS1477" s="8"/>
      <c r="CT1477" s="8"/>
      <c r="CU1477" s="8"/>
      <c r="CV1477" s="8"/>
      <c r="CW1477" s="8"/>
      <c r="CX1477" s="8"/>
      <c r="CY1477" s="8"/>
      <c r="CZ1477" s="8"/>
      <c r="DA1477" s="8"/>
      <c r="DB1477" s="8"/>
      <c r="DC1477" s="8"/>
      <c r="DD1477" s="8"/>
      <c r="DE1477" s="8"/>
      <c r="DF1477" s="8"/>
      <c r="DG1477" s="8"/>
      <c r="DH1477" s="8"/>
      <c r="DI1477" s="8"/>
      <c r="DJ1477" s="8"/>
      <c r="DK1477" s="8"/>
      <c r="DL1477" s="8"/>
      <c r="DM1477" s="8"/>
      <c r="DN1477" s="8"/>
      <c r="DO1477" s="8"/>
      <c r="DP1477" s="8"/>
      <c r="DQ1477" s="8"/>
      <c r="DR1477" s="8"/>
      <c r="DS1477" s="8"/>
      <c r="DT1477" s="8"/>
      <c r="DU1477" s="8"/>
      <c r="DV1477" s="8"/>
      <c r="DW1477" s="8"/>
      <c r="DX1477" s="8"/>
      <c r="DY1477" s="8"/>
      <c r="DZ1477" s="8"/>
      <c r="EA1477" s="8"/>
      <c r="EB1477" s="8"/>
      <c r="EC1477" s="8"/>
      <c r="ED1477" s="8"/>
      <c r="EE1477" s="8"/>
      <c r="EF1477" s="8"/>
      <c r="EG1477" s="8"/>
      <c r="EH1477" s="8"/>
      <c r="EI1477" s="8"/>
      <c r="EJ1477" s="8"/>
      <c r="EK1477" s="8"/>
      <c r="EL1477" s="8"/>
      <c r="EM1477" s="8"/>
      <c r="EN1477" s="8"/>
      <c r="EO1477" s="8"/>
      <c r="EP1477" s="8"/>
      <c r="EQ1477" s="8"/>
      <c r="ER1477" s="8"/>
      <c r="ES1477" s="8"/>
      <c r="ET1477" s="8"/>
      <c r="EU1477" s="8"/>
      <c r="EV1477" s="8"/>
      <c r="EW1477" s="8"/>
      <c r="EX1477" s="8"/>
      <c r="EY1477" s="8"/>
      <c r="EZ1477" s="8"/>
      <c r="FA1477" s="8"/>
      <c r="FB1477" s="8"/>
      <c r="FC1477" s="8"/>
      <c r="FD1477" s="8"/>
      <c r="FE1477" s="8"/>
      <c r="FF1477" s="8"/>
      <c r="FG1477" s="8"/>
      <c r="FH1477" s="8"/>
      <c r="FI1477" s="8"/>
      <c r="FJ1477" s="8"/>
    </row>
    <row r="1478" spans="1:166" x14ac:dyDescent="0.25">
      <c r="A1478" t="s">
        <v>162</v>
      </c>
      <c r="C1478" s="6">
        <v>41096</v>
      </c>
      <c r="D1478" s="5">
        <v>10</v>
      </c>
      <c r="E1478" s="6" t="s">
        <v>108</v>
      </c>
      <c r="F1478" t="s">
        <v>16</v>
      </c>
      <c r="G1478">
        <v>184</v>
      </c>
      <c r="H1478" t="s">
        <v>115</v>
      </c>
      <c r="I1478" s="7">
        <v>8</v>
      </c>
      <c r="J1478">
        <v>750</v>
      </c>
      <c r="K1478" s="5">
        <f t="shared" si="23"/>
        <v>166.66666666666666</v>
      </c>
      <c r="L1478" s="5"/>
      <c r="M1478" s="8"/>
      <c r="N1478" s="8"/>
      <c r="O1478" s="8"/>
      <c r="P1478" s="8"/>
      <c r="Q1478" s="5"/>
      <c r="R1478" s="5"/>
      <c r="S1478" s="5"/>
      <c r="T1478" s="5"/>
      <c r="U1478" s="5"/>
      <c r="V1478" s="5"/>
      <c r="W1478" s="5"/>
      <c r="X1478" s="8"/>
      <c r="Y1478" s="8"/>
      <c r="Z1478" s="8"/>
      <c r="AA1478" s="8"/>
      <c r="AB1478" s="8"/>
      <c r="AC1478" s="5"/>
      <c r="AD1478" s="8"/>
      <c r="AE1478" s="8"/>
      <c r="AF1478" s="8"/>
      <c r="AG1478" s="8"/>
      <c r="AH1478" s="8"/>
      <c r="AI1478" s="8"/>
      <c r="AJ1478" s="5"/>
      <c r="AK1478" s="8"/>
      <c r="AL1478" s="8"/>
      <c r="AM1478" s="8"/>
      <c r="AN1478" s="8"/>
      <c r="AO1478" s="8"/>
      <c r="AP1478" s="8"/>
      <c r="AQ1478" s="9"/>
      <c r="AR1478" s="8"/>
      <c r="AS1478" s="8"/>
      <c r="AT1478" s="8"/>
      <c r="AU1478" s="5"/>
      <c r="AV1478" s="5"/>
      <c r="AW1478" s="5"/>
      <c r="AX1478" s="5"/>
      <c r="AY1478" s="5"/>
      <c r="AZ1478" s="5"/>
      <c r="BA1478" s="5"/>
      <c r="BB1478" s="5"/>
      <c r="BC1478" s="5"/>
      <c r="BD1478" s="5"/>
      <c r="BE1478" s="5"/>
      <c r="BF1478" s="5"/>
      <c r="BG1478" s="5">
        <v>424.18939499999999</v>
      </c>
      <c r="BH1478" s="5"/>
      <c r="BI1478" s="8"/>
      <c r="BJ1478" s="5"/>
      <c r="BK1478" s="5"/>
      <c r="BL1478" s="5"/>
      <c r="BM1478" s="8"/>
      <c r="BN1478" s="8"/>
      <c r="BO1478" s="7">
        <v>36.35782246081429</v>
      </c>
      <c r="BP1478" s="5">
        <v>154.22602713170227</v>
      </c>
      <c r="BQ1478" s="5"/>
      <c r="BR1478" s="5"/>
      <c r="BS1478" s="5"/>
      <c r="BT1478" s="7">
        <v>6.7940981115287347</v>
      </c>
      <c r="BU1478" s="7"/>
      <c r="BV1478" s="7"/>
      <c r="BW1478" s="7"/>
      <c r="BX1478" s="7"/>
      <c r="BY1478" s="7"/>
      <c r="BZ1478" s="7"/>
      <c r="CA1478" s="5"/>
      <c r="CB1478" s="5"/>
      <c r="CC1478" s="5"/>
      <c r="CD1478" s="5"/>
      <c r="CE1478" s="5"/>
      <c r="CF1478" s="5"/>
      <c r="CG1478" s="5"/>
      <c r="CH1478" s="5"/>
      <c r="CI1478" s="5"/>
      <c r="CJ1478" s="5"/>
      <c r="CK1478" s="8"/>
      <c r="CL1478" s="5"/>
      <c r="CM1478" s="5"/>
      <c r="CN1478" s="8"/>
      <c r="CO1478" s="5"/>
      <c r="CP1478" s="5"/>
      <c r="CQ1478" s="5"/>
      <c r="CR1478" s="8"/>
      <c r="CS1478" s="8"/>
      <c r="CT1478" s="8"/>
      <c r="CU1478" s="8"/>
      <c r="CV1478" s="8"/>
      <c r="CW1478" s="8"/>
      <c r="CX1478" s="8"/>
      <c r="CY1478" s="8"/>
      <c r="CZ1478" s="8"/>
      <c r="DA1478" s="8"/>
      <c r="DB1478" s="8"/>
      <c r="DC1478" s="8"/>
      <c r="DD1478" s="8"/>
      <c r="DE1478" s="8"/>
      <c r="DF1478" s="8"/>
      <c r="DG1478" s="8"/>
      <c r="DH1478" s="8"/>
      <c r="DI1478" s="8"/>
      <c r="DJ1478" s="8"/>
      <c r="DK1478" s="8"/>
      <c r="DL1478" s="8"/>
      <c r="DM1478" s="8"/>
      <c r="DN1478" s="8"/>
      <c r="DO1478" s="8"/>
      <c r="DP1478" s="8"/>
      <c r="DQ1478" s="8"/>
      <c r="DR1478" s="8"/>
      <c r="DS1478" s="8"/>
      <c r="DT1478" s="8"/>
      <c r="DU1478" s="8"/>
      <c r="DV1478" s="8"/>
      <c r="DW1478" s="8"/>
      <c r="DX1478" s="8"/>
      <c r="DY1478" s="8"/>
      <c r="DZ1478" s="8"/>
      <c r="EA1478" s="8"/>
      <c r="EB1478" s="8"/>
      <c r="EC1478" s="8"/>
      <c r="ED1478" s="8"/>
      <c r="EE1478" s="8"/>
      <c r="EF1478" s="8"/>
      <c r="EG1478" s="8"/>
      <c r="EH1478" s="8"/>
      <c r="EI1478" s="8"/>
      <c r="EJ1478" s="8"/>
      <c r="EK1478" s="8"/>
      <c r="EL1478" s="8"/>
      <c r="EM1478" s="8"/>
      <c r="EN1478" s="8"/>
      <c r="EO1478" s="8"/>
      <c r="EP1478" s="8"/>
      <c r="EQ1478" s="8"/>
      <c r="ER1478" s="8"/>
      <c r="ES1478" s="8"/>
      <c r="ET1478" s="8"/>
      <c r="EU1478" s="8"/>
      <c r="EV1478" s="8"/>
      <c r="EW1478" s="8"/>
      <c r="EX1478" s="8"/>
      <c r="EY1478" s="8"/>
      <c r="EZ1478" s="8"/>
      <c r="FA1478" s="8"/>
      <c r="FB1478" s="8"/>
      <c r="FC1478" s="8"/>
      <c r="FD1478" s="8"/>
      <c r="FE1478" s="8"/>
      <c r="FF1478" s="8"/>
      <c r="FG1478" s="8"/>
      <c r="FH1478" s="8"/>
      <c r="FI1478" s="8"/>
      <c r="FJ1478" s="8"/>
    </row>
    <row r="1479" spans="1:166" x14ac:dyDescent="0.25">
      <c r="A1479" t="s">
        <v>148</v>
      </c>
      <c r="C1479" s="6">
        <v>40912</v>
      </c>
      <c r="D1479" s="5">
        <v>1</v>
      </c>
      <c r="E1479" s="6" t="s">
        <v>209</v>
      </c>
      <c r="F1479" t="s">
        <v>10</v>
      </c>
      <c r="G1479">
        <v>0</v>
      </c>
      <c r="H1479" t="s">
        <v>116</v>
      </c>
      <c r="I1479" s="7">
        <v>8</v>
      </c>
      <c r="J1479">
        <v>750</v>
      </c>
      <c r="K1479" s="5">
        <f t="shared" si="23"/>
        <v>166.66666666666666</v>
      </c>
      <c r="L1479" s="5"/>
      <c r="M1479" s="8"/>
      <c r="N1479" s="8"/>
      <c r="O1479" s="8"/>
      <c r="P1479" s="8"/>
      <c r="Q1479" s="5"/>
      <c r="R1479" s="5"/>
      <c r="S1479" s="5"/>
      <c r="T1479" s="5"/>
      <c r="U1479" s="5"/>
      <c r="V1479" s="5"/>
      <c r="W1479" s="5"/>
      <c r="X1479" s="8"/>
      <c r="Y1479" s="8"/>
      <c r="Z1479" s="8"/>
      <c r="AA1479" s="8"/>
      <c r="AB1479" s="8"/>
      <c r="AC1479" s="5"/>
      <c r="AD1479" s="8"/>
      <c r="AE1479" s="8"/>
      <c r="AF1479" s="8"/>
      <c r="AG1479" s="8"/>
      <c r="AH1479" s="8"/>
      <c r="AI1479" s="8"/>
      <c r="AJ1479" s="5"/>
      <c r="AK1479" s="8"/>
      <c r="AL1479" s="8"/>
      <c r="AM1479" s="8"/>
      <c r="AN1479" s="8"/>
      <c r="AO1479" s="8"/>
      <c r="AP1479" s="8"/>
      <c r="AQ1479" s="9"/>
      <c r="AR1479" s="8"/>
      <c r="AS1479" s="8"/>
      <c r="AT1479" s="8"/>
      <c r="AU1479" s="5">
        <v>0</v>
      </c>
      <c r="AV1479" s="5"/>
      <c r="AW1479" s="5"/>
      <c r="AX1479" s="5"/>
      <c r="AY1479" s="5">
        <v>0</v>
      </c>
      <c r="AZ1479" s="5"/>
      <c r="BA1479" s="5"/>
      <c r="BB1479" s="5"/>
      <c r="BC1479" s="5"/>
      <c r="BD1479" s="5"/>
      <c r="BE1479" s="5"/>
      <c r="BF1479" s="5">
        <v>0</v>
      </c>
      <c r="BG1479" s="5">
        <v>0</v>
      </c>
      <c r="BH1479" s="5"/>
      <c r="BI1479" s="8"/>
      <c r="BJ1479" s="5"/>
      <c r="BK1479" s="5"/>
      <c r="BL1479" s="5"/>
      <c r="BM1479" s="8"/>
      <c r="BN1479" s="8"/>
      <c r="BO1479" s="7"/>
      <c r="BP1479" s="5"/>
      <c r="BQ1479" s="5"/>
      <c r="BR1479" s="5"/>
      <c r="BS1479" s="5"/>
      <c r="BT1479" s="7"/>
      <c r="BU1479" s="7"/>
      <c r="BV1479" s="7"/>
      <c r="BW1479" s="7"/>
      <c r="BX1479" s="7"/>
      <c r="BY1479" s="7"/>
      <c r="BZ1479" s="7"/>
      <c r="CA1479" s="5">
        <v>0</v>
      </c>
      <c r="CB1479" s="5">
        <v>0</v>
      </c>
      <c r="CC1479" s="5">
        <v>0</v>
      </c>
      <c r="CD1479" s="5">
        <v>0</v>
      </c>
      <c r="CE1479" s="5"/>
      <c r="CF1479" s="5"/>
      <c r="CG1479" s="5"/>
      <c r="CH1479" s="5"/>
      <c r="CI1479" s="5">
        <v>0</v>
      </c>
      <c r="CJ1479" s="5"/>
      <c r="CK1479" s="8"/>
      <c r="CL1479" s="5"/>
      <c r="CM1479" s="5"/>
      <c r="CN1479" s="8"/>
      <c r="CO1479" s="5"/>
      <c r="CP1479" s="5"/>
      <c r="CQ1479" s="5"/>
      <c r="CR1479" s="8"/>
      <c r="CS1479" s="8"/>
      <c r="CT1479" s="8"/>
      <c r="CU1479" s="8"/>
      <c r="CV1479" s="8"/>
      <c r="CW1479" s="8"/>
      <c r="CX1479" s="8"/>
      <c r="CY1479" s="8"/>
      <c r="CZ1479" s="8"/>
      <c r="DA1479" s="8"/>
      <c r="DB1479" s="8"/>
      <c r="DC1479" s="8"/>
      <c r="DD1479" s="8"/>
      <c r="DE1479" s="8"/>
      <c r="DF1479" s="8"/>
      <c r="DG1479" s="8"/>
      <c r="DH1479" s="8"/>
      <c r="DI1479" s="8"/>
      <c r="DJ1479" s="8"/>
      <c r="DK1479" s="8"/>
      <c r="DL1479" s="8"/>
      <c r="DM1479" s="8"/>
      <c r="DN1479" s="8"/>
      <c r="DO1479" s="8"/>
      <c r="DP1479" s="8"/>
      <c r="DQ1479" s="8"/>
      <c r="DR1479" s="8"/>
      <c r="DS1479" s="8"/>
      <c r="DT1479" s="8"/>
      <c r="DU1479" s="8"/>
      <c r="DV1479" s="8"/>
      <c r="DW1479" s="8"/>
      <c r="DX1479" s="8"/>
      <c r="DY1479" s="8"/>
      <c r="DZ1479" s="8"/>
      <c r="EA1479" s="8"/>
      <c r="EB1479" s="8"/>
      <c r="EC1479" s="8"/>
      <c r="ED1479" s="8"/>
      <c r="EE1479" s="8"/>
      <c r="EF1479" s="8"/>
      <c r="EG1479" s="8"/>
      <c r="EH1479" s="8"/>
      <c r="EI1479" s="8"/>
      <c r="EJ1479" s="8"/>
      <c r="EK1479" s="8"/>
      <c r="EL1479" s="8"/>
      <c r="EM1479" s="8"/>
      <c r="EN1479" s="8"/>
      <c r="EO1479" s="8"/>
      <c r="EP1479" s="8"/>
      <c r="EQ1479" s="8"/>
      <c r="ER1479" s="8"/>
      <c r="ES1479" s="8"/>
      <c r="ET1479" s="8"/>
      <c r="EU1479" s="8"/>
      <c r="EV1479" s="8"/>
      <c r="EW1479" s="8"/>
      <c r="EX1479" s="8"/>
      <c r="EY1479" s="8"/>
      <c r="EZ1479" s="8"/>
      <c r="FA1479" s="8"/>
      <c r="FB1479" s="8"/>
      <c r="FC1479" s="8"/>
      <c r="FD1479" s="8"/>
      <c r="FE1479" s="8"/>
      <c r="FF1479" s="8"/>
      <c r="FG1479" s="8"/>
      <c r="FH1479" s="8"/>
      <c r="FI1479" s="8"/>
      <c r="FJ1479" s="8"/>
    </row>
    <row r="1480" spans="1:166" x14ac:dyDescent="0.25">
      <c r="A1480" t="s">
        <v>148</v>
      </c>
      <c r="C1480" s="6">
        <v>40945</v>
      </c>
      <c r="D1480" s="5"/>
      <c r="E1480" s="6"/>
      <c r="G1480">
        <v>33</v>
      </c>
      <c r="H1480" t="s">
        <v>116</v>
      </c>
      <c r="I1480" s="7">
        <v>8</v>
      </c>
      <c r="J1480">
        <v>750</v>
      </c>
      <c r="K1480" s="5">
        <f t="shared" si="23"/>
        <v>166.66666666666666</v>
      </c>
      <c r="L1480" s="5"/>
      <c r="M1480" s="8"/>
      <c r="N1480" s="8"/>
      <c r="O1480" s="8"/>
      <c r="P1480" s="8"/>
      <c r="Q1480" s="5"/>
      <c r="R1480" s="5"/>
      <c r="S1480" s="5"/>
      <c r="T1480" s="5"/>
      <c r="U1480" s="5"/>
      <c r="V1480" s="5"/>
      <c r="W1480" s="5"/>
      <c r="X1480" s="8"/>
      <c r="Y1480" s="8"/>
      <c r="Z1480" s="8"/>
      <c r="AA1480" s="8"/>
      <c r="AB1480" s="8"/>
      <c r="AC1480" s="5">
        <v>35.032894736842103</v>
      </c>
      <c r="AD1480" s="8"/>
      <c r="AE1480" s="8"/>
      <c r="AF1480" s="8"/>
      <c r="AG1480" s="8"/>
      <c r="AH1480" s="8"/>
      <c r="AI1480" s="8"/>
      <c r="AJ1480" s="5">
        <v>41.875</v>
      </c>
      <c r="AK1480" s="8">
        <v>0.39594736842105266</v>
      </c>
      <c r="AL1480" s="8"/>
      <c r="AM1480" s="8"/>
      <c r="AN1480" s="8"/>
      <c r="AO1480" s="8"/>
      <c r="AP1480" s="8"/>
      <c r="AQ1480" s="9">
        <f>AK1480/AJ1480</f>
        <v>9.4554595443833468E-3</v>
      </c>
      <c r="AR1480" s="8"/>
      <c r="AS1480" s="8"/>
      <c r="AT1480" s="8"/>
      <c r="AU1480" s="5">
        <v>0</v>
      </c>
      <c r="AV1480" s="5"/>
      <c r="AW1480" s="5"/>
      <c r="AX1480" s="5"/>
      <c r="AY1480" s="5">
        <v>0</v>
      </c>
      <c r="AZ1480" s="5"/>
      <c r="BA1480" s="5"/>
      <c r="BB1480" s="5"/>
      <c r="BC1480" s="5"/>
      <c r="BD1480" s="5"/>
      <c r="BE1480" s="5"/>
      <c r="BF1480" s="5">
        <v>0</v>
      </c>
      <c r="BG1480" s="5">
        <v>0</v>
      </c>
      <c r="BH1480" s="5">
        <v>0</v>
      </c>
      <c r="BI1480" s="8"/>
      <c r="BJ1480" s="5"/>
      <c r="BK1480" s="5">
        <f>AC1480+AJ1480+BH1480</f>
        <v>76.90789473684211</v>
      </c>
      <c r="BL1480" s="5"/>
      <c r="BM1480" s="8">
        <f>BH1480/BK1480</f>
        <v>0</v>
      </c>
      <c r="BN1480" s="8"/>
      <c r="BO1480" s="7"/>
      <c r="BP1480" s="5"/>
      <c r="BQ1480" s="5"/>
      <c r="BR1480" s="5"/>
      <c r="BS1480" s="5"/>
      <c r="BT1480" s="7"/>
      <c r="BU1480" s="7"/>
      <c r="BV1480" s="7"/>
      <c r="BW1480" s="7"/>
      <c r="BX1480" s="8">
        <f>AC1480/BK1480</f>
        <v>0.45551753635585968</v>
      </c>
      <c r="BY1480" s="8">
        <f>AJ1480/BK1480</f>
        <v>0.54448246364414021</v>
      </c>
      <c r="BZ1480" s="8">
        <f>BH1480/BK1480</f>
        <v>0</v>
      </c>
      <c r="CA1480" s="5">
        <v>0</v>
      </c>
      <c r="CB1480" s="5">
        <v>0</v>
      </c>
      <c r="CC1480" s="5">
        <v>0</v>
      </c>
      <c r="CD1480" s="5">
        <v>0</v>
      </c>
      <c r="CE1480" s="5"/>
      <c r="CF1480" s="5"/>
      <c r="CG1480" s="5"/>
      <c r="CH1480" s="5"/>
      <c r="CI1480" s="5">
        <v>0</v>
      </c>
      <c r="CJ1480" s="5"/>
      <c r="CK1480" s="8"/>
      <c r="CL1480" s="5"/>
      <c r="CM1480" s="5"/>
      <c r="CN1480" s="8"/>
      <c r="CO1480" s="5"/>
      <c r="CP1480" s="5"/>
      <c r="CQ1480" s="5"/>
      <c r="CR1480" s="8"/>
      <c r="CS1480" s="8"/>
      <c r="CT1480" s="8"/>
      <c r="CU1480" s="8"/>
      <c r="CV1480" s="8"/>
      <c r="CW1480" s="8"/>
      <c r="CX1480" s="8"/>
      <c r="CY1480" s="8"/>
      <c r="CZ1480" s="8"/>
      <c r="DA1480" s="8"/>
      <c r="DB1480" s="8"/>
      <c r="DC1480" s="8"/>
      <c r="DD1480" s="8"/>
      <c r="DE1480" s="8"/>
      <c r="DF1480" s="8"/>
      <c r="DG1480" s="8"/>
      <c r="DH1480" s="8"/>
      <c r="DI1480" s="8"/>
      <c r="DJ1480" s="8"/>
      <c r="DK1480" s="8"/>
      <c r="DL1480" s="8"/>
      <c r="DM1480" s="8"/>
      <c r="DN1480" s="8"/>
      <c r="DO1480" s="8"/>
      <c r="DP1480" s="8"/>
      <c r="DQ1480" s="8"/>
      <c r="DR1480" s="8"/>
      <c r="DS1480" s="8"/>
      <c r="DT1480" s="8"/>
      <c r="DU1480" s="8"/>
      <c r="DV1480" s="8"/>
      <c r="DW1480" s="8"/>
      <c r="DX1480" s="8"/>
      <c r="DY1480" s="8"/>
      <c r="DZ1480" s="8"/>
      <c r="EA1480" s="8"/>
      <c r="EB1480" s="8"/>
      <c r="EC1480" s="8"/>
      <c r="ED1480" s="8"/>
      <c r="EE1480" s="8"/>
      <c r="EF1480" s="8"/>
      <c r="EG1480" s="8"/>
      <c r="EH1480" s="8"/>
      <c r="EI1480" s="8"/>
      <c r="EJ1480" s="8"/>
      <c r="EK1480" s="8"/>
      <c r="EL1480" s="8"/>
      <c r="EM1480" s="8"/>
      <c r="EN1480" s="8"/>
      <c r="EO1480" s="8"/>
      <c r="EP1480" s="8"/>
      <c r="EQ1480" s="8"/>
      <c r="ER1480" s="8"/>
      <c r="ES1480" s="8"/>
      <c r="ET1480" s="8"/>
      <c r="EU1480" s="8"/>
      <c r="EV1480" s="8"/>
      <c r="EW1480" s="8"/>
      <c r="EX1480" s="8"/>
      <c r="EY1480" s="8"/>
      <c r="EZ1480" s="8"/>
      <c r="FA1480" s="8"/>
      <c r="FB1480" s="8"/>
      <c r="FC1480" s="8"/>
      <c r="FD1480" s="8"/>
      <c r="FE1480" s="8"/>
      <c r="FF1480" s="8"/>
      <c r="FG1480" s="8"/>
      <c r="FH1480" s="8"/>
      <c r="FI1480" s="8"/>
      <c r="FJ1480" s="8"/>
    </row>
    <row r="1481" spans="1:166" x14ac:dyDescent="0.25">
      <c r="A1481" t="s">
        <v>148</v>
      </c>
      <c r="C1481" s="6">
        <v>40947</v>
      </c>
      <c r="D1481" s="5">
        <v>4</v>
      </c>
      <c r="E1481" t="s">
        <v>210</v>
      </c>
      <c r="F1481" t="s">
        <v>12</v>
      </c>
      <c r="G1481">
        <v>35</v>
      </c>
      <c r="H1481" t="s">
        <v>116</v>
      </c>
      <c r="I1481" s="7">
        <v>8</v>
      </c>
      <c r="J1481">
        <v>750</v>
      </c>
      <c r="K1481" s="5">
        <f t="shared" si="23"/>
        <v>166.66666666666666</v>
      </c>
      <c r="L1481" s="5"/>
      <c r="M1481" s="8"/>
      <c r="N1481" s="8"/>
      <c r="O1481" s="8"/>
      <c r="P1481" s="8"/>
      <c r="Q1481" s="5"/>
      <c r="R1481" s="5">
        <v>35</v>
      </c>
      <c r="S1481" s="5"/>
      <c r="T1481" s="5"/>
      <c r="U1481" s="5"/>
      <c r="V1481" s="5"/>
      <c r="W1481" s="5"/>
      <c r="X1481" s="8"/>
      <c r="Y1481" s="8"/>
      <c r="Z1481" s="8"/>
      <c r="AA1481" s="8"/>
      <c r="AB1481" s="8"/>
      <c r="AC1481" s="5"/>
      <c r="AD1481" s="8"/>
      <c r="AE1481" s="8"/>
      <c r="AF1481" s="8"/>
      <c r="AG1481" s="8"/>
      <c r="AH1481" s="8"/>
      <c r="AI1481" s="8"/>
      <c r="AJ1481" s="5"/>
      <c r="AK1481" s="8"/>
      <c r="AL1481" s="8"/>
      <c r="AM1481" s="8"/>
      <c r="AN1481" s="8"/>
      <c r="AO1481" s="8"/>
      <c r="AP1481" s="8"/>
      <c r="AQ1481" s="9"/>
      <c r="AR1481" s="8"/>
      <c r="AS1481" s="8"/>
      <c r="AT1481" s="8"/>
      <c r="AU1481" s="5"/>
      <c r="AV1481" s="5"/>
      <c r="AW1481" s="5"/>
      <c r="AX1481" s="5"/>
      <c r="AY1481" s="5"/>
      <c r="AZ1481" s="5"/>
      <c r="BA1481" s="5"/>
      <c r="BB1481" s="5"/>
      <c r="BC1481" s="5"/>
      <c r="BD1481" s="5"/>
      <c r="BE1481" s="5"/>
      <c r="BF1481" s="5"/>
      <c r="BG1481" s="5"/>
      <c r="BH1481" s="5"/>
      <c r="BI1481" s="8"/>
      <c r="BJ1481" s="5"/>
      <c r="BK1481" s="5"/>
      <c r="BL1481" s="5"/>
      <c r="BM1481" s="8"/>
      <c r="BN1481" s="8"/>
      <c r="BO1481" s="7"/>
      <c r="BP1481" s="5"/>
      <c r="BQ1481" s="5"/>
      <c r="BR1481" s="5"/>
      <c r="BS1481" s="5"/>
      <c r="BT1481" s="7"/>
      <c r="BU1481" s="7"/>
      <c r="BV1481" s="7"/>
      <c r="BW1481" s="7"/>
      <c r="BX1481" s="7"/>
      <c r="BY1481" s="7"/>
      <c r="BZ1481" s="7"/>
      <c r="CA1481" s="5"/>
      <c r="CB1481" s="5"/>
      <c r="CC1481" s="5"/>
      <c r="CD1481" s="5"/>
      <c r="CE1481" s="5"/>
      <c r="CF1481" s="5"/>
      <c r="CG1481" s="5"/>
      <c r="CH1481" s="5"/>
      <c r="CI1481" s="5"/>
      <c r="CJ1481" s="5"/>
      <c r="CK1481" s="8"/>
      <c r="CL1481" s="5"/>
      <c r="CM1481" s="5"/>
      <c r="CN1481" s="8"/>
      <c r="CO1481" s="5"/>
      <c r="CP1481" s="5"/>
      <c r="CQ1481" s="5"/>
      <c r="CR1481" s="8"/>
      <c r="CS1481" s="8"/>
      <c r="CT1481" s="8"/>
      <c r="CU1481" s="8"/>
      <c r="CV1481" s="8"/>
      <c r="CW1481" s="8"/>
      <c r="CX1481" s="8"/>
      <c r="CY1481" s="8"/>
      <c r="CZ1481" s="8"/>
      <c r="DA1481" s="8"/>
      <c r="DB1481" s="8"/>
      <c r="DC1481" s="8"/>
      <c r="DD1481" s="8"/>
      <c r="DE1481" s="8"/>
      <c r="DF1481" s="8"/>
      <c r="DG1481" s="8"/>
      <c r="DH1481" s="8"/>
      <c r="DI1481" s="8"/>
      <c r="DJ1481" s="8"/>
      <c r="DK1481" s="8"/>
      <c r="DL1481" s="8"/>
      <c r="DM1481" s="8"/>
      <c r="DN1481" s="8"/>
      <c r="DO1481" s="8"/>
      <c r="DP1481" s="8"/>
      <c r="DQ1481" s="8"/>
      <c r="DR1481" s="8"/>
      <c r="DS1481" s="8"/>
      <c r="DT1481" s="8"/>
      <c r="DU1481" s="8"/>
      <c r="DV1481" s="8"/>
      <c r="DW1481" s="8"/>
      <c r="DX1481" s="8"/>
      <c r="DY1481" s="8"/>
      <c r="DZ1481" s="8"/>
      <c r="EA1481" s="8"/>
      <c r="EB1481" s="8"/>
      <c r="EC1481" s="8"/>
      <c r="ED1481" s="8"/>
      <c r="EE1481" s="8"/>
      <c r="EF1481" s="8"/>
      <c r="EG1481" s="8"/>
      <c r="EH1481" s="8"/>
      <c r="EI1481" s="8"/>
      <c r="EJ1481" s="8"/>
      <c r="EK1481" s="8"/>
      <c r="EL1481" s="8"/>
      <c r="EM1481" s="8"/>
      <c r="EN1481" s="8"/>
      <c r="EO1481" s="8"/>
      <c r="EP1481" s="8"/>
      <c r="EQ1481" s="8"/>
      <c r="ER1481" s="8"/>
      <c r="ES1481" s="8"/>
      <c r="ET1481" s="8"/>
      <c r="EU1481" s="8"/>
      <c r="EV1481" s="8"/>
      <c r="EW1481" s="8"/>
      <c r="EX1481" s="8"/>
      <c r="EY1481" s="8"/>
      <c r="EZ1481" s="8"/>
      <c r="FA1481" s="8"/>
      <c r="FB1481" s="8"/>
      <c r="FC1481" s="8"/>
      <c r="FD1481" s="8"/>
      <c r="FE1481" s="8"/>
      <c r="FF1481" s="8"/>
      <c r="FG1481" s="8"/>
      <c r="FH1481" s="8"/>
      <c r="FI1481" s="8"/>
      <c r="FJ1481" s="8"/>
    </row>
    <row r="1482" spans="1:166" x14ac:dyDescent="0.25">
      <c r="A1482" t="s">
        <v>148</v>
      </c>
      <c r="C1482" s="6">
        <v>40956</v>
      </c>
      <c r="D1482" s="5"/>
      <c r="E1482" s="6"/>
      <c r="G1482">
        <v>44</v>
      </c>
      <c r="H1482" t="s">
        <v>116</v>
      </c>
      <c r="I1482" s="7">
        <v>8</v>
      </c>
      <c r="J1482">
        <v>750</v>
      </c>
      <c r="K1482" s="5">
        <f t="shared" si="23"/>
        <v>166.66666666666666</v>
      </c>
      <c r="L1482" s="5"/>
      <c r="M1482" s="8"/>
      <c r="N1482" s="8"/>
      <c r="O1482" s="8"/>
      <c r="P1482" s="8"/>
      <c r="Q1482" s="5"/>
      <c r="R1482" s="5"/>
      <c r="S1482" s="5"/>
      <c r="T1482" s="5"/>
      <c r="U1482" s="5"/>
      <c r="V1482" s="5"/>
      <c r="W1482" s="5"/>
      <c r="X1482" s="8"/>
      <c r="Y1482" s="8"/>
      <c r="Z1482" s="8"/>
      <c r="AA1482" s="8"/>
      <c r="AB1482" s="8"/>
      <c r="AC1482" s="5">
        <v>56.90148093961286</v>
      </c>
      <c r="AD1482" s="8"/>
      <c r="AE1482" s="8"/>
      <c r="AF1482" s="8"/>
      <c r="AG1482" s="8"/>
      <c r="AH1482" s="8"/>
      <c r="AI1482" s="8"/>
      <c r="AJ1482" s="5">
        <v>65.792306591881896</v>
      </c>
      <c r="AK1482" s="8">
        <v>0.88794996270813054</v>
      </c>
      <c r="AL1482" s="8"/>
      <c r="AM1482" s="8"/>
      <c r="AN1482" s="8"/>
      <c r="AO1482" s="8"/>
      <c r="AP1482" s="8"/>
      <c r="AQ1482" s="9">
        <f>AK1482/AJ1482</f>
        <v>1.3496258281628547E-2</v>
      </c>
      <c r="AR1482" s="8"/>
      <c r="AS1482" s="8"/>
      <c r="AT1482" s="8"/>
      <c r="AU1482" s="5">
        <v>6.1787597814408537</v>
      </c>
      <c r="AV1482" s="5"/>
      <c r="AW1482" s="5"/>
      <c r="AX1482" s="5"/>
      <c r="AY1482" s="5">
        <v>0</v>
      </c>
      <c r="AZ1482" s="5"/>
      <c r="BA1482" s="5"/>
      <c r="BB1482" s="5"/>
      <c r="BC1482" s="5"/>
      <c r="BD1482" s="5"/>
      <c r="BE1482" s="5"/>
      <c r="BF1482" s="5">
        <v>0</v>
      </c>
      <c r="BG1482" s="5">
        <v>0</v>
      </c>
      <c r="BH1482" s="5">
        <v>6.1787597814408537</v>
      </c>
      <c r="BI1482" s="8"/>
      <c r="BJ1482" s="5"/>
      <c r="BK1482" s="5">
        <f>AC1482+AJ1482+BH1482</f>
        <v>128.87254731293561</v>
      </c>
      <c r="BL1482" s="5"/>
      <c r="BM1482" s="8">
        <f>BH1482/BK1482</f>
        <v>4.7944732297695955E-2</v>
      </c>
      <c r="BN1482" s="8"/>
      <c r="BO1482" s="7"/>
      <c r="BP1482" s="5"/>
      <c r="BQ1482" s="5"/>
      <c r="BR1482" s="5"/>
      <c r="BS1482" s="5"/>
      <c r="BT1482" s="7"/>
      <c r="BU1482" s="7"/>
      <c r="BV1482" s="7"/>
      <c r="BW1482" s="7"/>
      <c r="BX1482" s="8">
        <f>AC1482/BK1482</f>
        <v>0.44153298841406047</v>
      </c>
      <c r="BY1482" s="8">
        <f>AJ1482/BK1482</f>
        <v>0.51052227928824356</v>
      </c>
      <c r="BZ1482" s="8">
        <f>BH1482/BK1482</f>
        <v>4.7944732297695955E-2</v>
      </c>
      <c r="CA1482" s="5">
        <v>75.874479795269181</v>
      </c>
      <c r="CB1482" s="5">
        <v>75.874479795269181</v>
      </c>
      <c r="CC1482" s="5">
        <v>0</v>
      </c>
      <c r="CD1482" s="5">
        <v>0</v>
      </c>
      <c r="CE1482" s="5"/>
      <c r="CF1482" s="5"/>
      <c r="CG1482" s="5"/>
      <c r="CH1482" s="5"/>
      <c r="CI1482" s="5">
        <v>0</v>
      </c>
      <c r="CJ1482" s="5"/>
      <c r="CK1482" s="8"/>
      <c r="CL1482" s="5"/>
      <c r="CM1482" s="5"/>
      <c r="CN1482" s="8"/>
      <c r="CO1482" s="5"/>
      <c r="CP1482" s="5"/>
      <c r="CQ1482" s="5"/>
      <c r="CR1482" s="8"/>
      <c r="CS1482" s="8"/>
      <c r="CT1482" s="8"/>
      <c r="CU1482" s="8"/>
      <c r="CV1482" s="8"/>
      <c r="CW1482" s="8"/>
      <c r="CX1482" s="8"/>
      <c r="CY1482" s="8"/>
      <c r="CZ1482" s="8"/>
      <c r="DA1482" s="8"/>
      <c r="DB1482" s="8"/>
      <c r="DC1482" s="8"/>
      <c r="DD1482" s="8"/>
      <c r="DE1482" s="8"/>
      <c r="DF1482" s="8"/>
      <c r="DG1482" s="8"/>
      <c r="DH1482" s="8"/>
      <c r="DI1482" s="8"/>
      <c r="DJ1482" s="8"/>
      <c r="DK1482" s="8"/>
      <c r="DL1482" s="8"/>
      <c r="DM1482" s="8"/>
      <c r="DN1482" s="8"/>
      <c r="DO1482" s="8"/>
      <c r="DP1482" s="8"/>
      <c r="DQ1482" s="8"/>
      <c r="DR1482" s="8"/>
      <c r="DS1482" s="8"/>
      <c r="DT1482" s="8"/>
      <c r="DU1482" s="8"/>
      <c r="DV1482" s="8"/>
      <c r="DW1482" s="8"/>
      <c r="DX1482" s="8"/>
      <c r="DY1482" s="8"/>
      <c r="DZ1482" s="8"/>
      <c r="EA1482" s="8"/>
      <c r="EB1482" s="8"/>
      <c r="EC1482" s="8"/>
      <c r="ED1482" s="8"/>
      <c r="EE1482" s="8"/>
      <c r="EF1482" s="8"/>
      <c r="EG1482" s="8"/>
      <c r="EH1482" s="8"/>
      <c r="EI1482" s="8"/>
      <c r="EJ1482" s="8"/>
      <c r="EK1482" s="8"/>
      <c r="EL1482" s="8"/>
      <c r="EM1482" s="8"/>
      <c r="EN1482" s="8"/>
      <c r="EO1482" s="8"/>
      <c r="EP1482" s="8"/>
      <c r="EQ1482" s="8"/>
      <c r="ER1482" s="8"/>
      <c r="ES1482" s="8"/>
      <c r="ET1482" s="8"/>
      <c r="EU1482" s="8"/>
      <c r="EV1482" s="8"/>
      <c r="EW1482" s="8"/>
      <c r="EX1482" s="8"/>
      <c r="EY1482" s="8"/>
      <c r="EZ1482" s="8"/>
      <c r="FA1482" s="8"/>
      <c r="FB1482" s="8"/>
      <c r="FC1482" s="8"/>
      <c r="FD1482" s="8"/>
      <c r="FE1482" s="8"/>
      <c r="FF1482" s="8"/>
      <c r="FG1482" s="8"/>
      <c r="FH1482" s="8"/>
      <c r="FI1482" s="8"/>
      <c r="FJ1482" s="8"/>
    </row>
    <row r="1483" spans="1:166" x14ac:dyDescent="0.25">
      <c r="A1483" t="s">
        <v>148</v>
      </c>
      <c r="C1483" s="6">
        <v>40960</v>
      </c>
      <c r="D1483" s="5"/>
      <c r="E1483" s="6"/>
      <c r="G1483">
        <v>48</v>
      </c>
      <c r="H1483" t="s">
        <v>116</v>
      </c>
      <c r="I1483" s="7">
        <v>8</v>
      </c>
      <c r="J1483">
        <v>750</v>
      </c>
      <c r="K1483" s="5">
        <f t="shared" si="23"/>
        <v>166.66666666666666</v>
      </c>
      <c r="L1483" s="5"/>
      <c r="M1483" s="8"/>
      <c r="N1483" s="7">
        <v>10.9</v>
      </c>
      <c r="O1483" s="7"/>
      <c r="P1483" s="7"/>
      <c r="Q1483" s="5"/>
      <c r="R1483" s="5"/>
      <c r="S1483" s="5"/>
      <c r="T1483" s="5"/>
      <c r="U1483" s="5"/>
      <c r="V1483" s="5"/>
      <c r="W1483" s="5"/>
      <c r="X1483" s="8"/>
      <c r="Y1483" s="8"/>
      <c r="Z1483" s="8"/>
      <c r="AA1483" s="8"/>
      <c r="AB1483" s="8"/>
      <c r="AC1483" s="5"/>
      <c r="AD1483" s="8"/>
      <c r="AE1483" s="8"/>
      <c r="AF1483" s="8"/>
      <c r="AG1483" s="8"/>
      <c r="AH1483" s="8"/>
      <c r="AI1483" s="8"/>
      <c r="AJ1483" s="5"/>
      <c r="AK1483" s="8"/>
      <c r="AL1483" s="8"/>
      <c r="AM1483" s="8"/>
      <c r="AN1483" s="8"/>
      <c r="AO1483" s="8"/>
      <c r="AP1483" s="8"/>
      <c r="AQ1483" s="9"/>
      <c r="AR1483" s="8"/>
      <c r="AS1483" s="8"/>
      <c r="AT1483" s="8"/>
      <c r="AU1483" s="5"/>
      <c r="AV1483" s="5"/>
      <c r="AW1483" s="5"/>
      <c r="AX1483" s="5"/>
      <c r="AY1483" s="5"/>
      <c r="AZ1483" s="5"/>
      <c r="BA1483" s="5"/>
      <c r="BB1483" s="5"/>
      <c r="BC1483" s="5"/>
      <c r="BD1483" s="5"/>
      <c r="BE1483" s="5"/>
      <c r="BF1483" s="5"/>
      <c r="BG1483" s="5"/>
      <c r="BH1483" s="5"/>
      <c r="BI1483" s="8"/>
      <c r="BJ1483" s="5"/>
      <c r="BK1483" s="5"/>
      <c r="BL1483" s="5"/>
      <c r="BM1483" s="8"/>
      <c r="BN1483" s="8"/>
      <c r="BO1483" s="7"/>
      <c r="BP1483" s="5"/>
      <c r="BQ1483" s="5"/>
      <c r="BR1483" s="5"/>
      <c r="BS1483" s="5"/>
      <c r="BT1483" s="7"/>
      <c r="BU1483" s="7"/>
      <c r="BV1483" s="7"/>
      <c r="BW1483" s="7"/>
      <c r="BX1483" s="7"/>
      <c r="BY1483" s="7"/>
      <c r="BZ1483" s="7"/>
      <c r="CA1483" s="5"/>
      <c r="CB1483" s="5"/>
      <c r="CC1483" s="5"/>
      <c r="CD1483" s="5"/>
      <c r="CE1483" s="5"/>
      <c r="CF1483" s="5"/>
      <c r="CG1483" s="5"/>
      <c r="CH1483" s="5"/>
      <c r="CI1483" s="5"/>
      <c r="CJ1483" s="5"/>
      <c r="CK1483" s="8"/>
      <c r="CL1483" s="5"/>
      <c r="CM1483" s="5"/>
      <c r="CN1483" s="8"/>
      <c r="CO1483" s="5"/>
      <c r="CP1483" s="5"/>
      <c r="CQ1483" s="5"/>
      <c r="CR1483" s="8"/>
      <c r="CS1483" s="8"/>
      <c r="CT1483" s="8"/>
      <c r="CU1483" s="8"/>
      <c r="CV1483" s="8"/>
      <c r="CW1483" s="8"/>
      <c r="CX1483" s="8"/>
      <c r="CY1483" s="8"/>
      <c r="CZ1483" s="8"/>
      <c r="DA1483" s="8"/>
      <c r="DB1483" s="8"/>
      <c r="DC1483" s="8"/>
      <c r="DD1483" s="8"/>
      <c r="DE1483" s="8"/>
      <c r="DF1483" s="8"/>
      <c r="DG1483" s="8"/>
      <c r="DH1483" s="8"/>
      <c r="DI1483" s="8"/>
      <c r="DJ1483" s="8"/>
      <c r="DK1483" s="8"/>
      <c r="DL1483" s="8"/>
      <c r="DM1483" s="8"/>
      <c r="DN1483" s="8"/>
      <c r="DO1483" s="8"/>
      <c r="DP1483" s="8"/>
      <c r="DQ1483" s="8"/>
      <c r="DR1483" s="8"/>
      <c r="DS1483" s="8"/>
      <c r="DT1483" s="8"/>
      <c r="DU1483" s="8"/>
      <c r="DV1483" s="8"/>
      <c r="DW1483" s="8"/>
      <c r="DX1483" s="8"/>
      <c r="DY1483" s="8"/>
      <c r="DZ1483" s="8"/>
      <c r="EA1483" s="8"/>
      <c r="EB1483" s="8"/>
      <c r="EC1483" s="8"/>
      <c r="ED1483" s="8"/>
      <c r="EE1483" s="8"/>
      <c r="EF1483" s="8"/>
      <c r="EG1483" s="8"/>
      <c r="EH1483" s="8"/>
      <c r="EI1483" s="8"/>
      <c r="EJ1483" s="8"/>
      <c r="EK1483" s="8"/>
      <c r="EL1483" s="8"/>
      <c r="EM1483" s="8"/>
      <c r="EN1483" s="8"/>
      <c r="EO1483" s="8"/>
      <c r="EP1483" s="8"/>
      <c r="EQ1483" s="8"/>
      <c r="ER1483" s="8"/>
      <c r="ES1483" s="8"/>
      <c r="ET1483" s="8"/>
      <c r="EU1483" s="8"/>
      <c r="EV1483" s="8"/>
      <c r="EW1483" s="8"/>
      <c r="EX1483" s="8"/>
      <c r="EY1483" s="8"/>
      <c r="EZ1483" s="8"/>
      <c r="FA1483" s="8"/>
      <c r="FB1483" s="8"/>
      <c r="FC1483" s="8"/>
      <c r="FD1483" s="8"/>
      <c r="FE1483" s="8"/>
      <c r="FF1483" s="8"/>
      <c r="FG1483" s="8"/>
      <c r="FH1483" s="8"/>
      <c r="FI1483" s="8"/>
      <c r="FJ1483" s="8"/>
    </row>
    <row r="1484" spans="1:166" x14ac:dyDescent="0.25">
      <c r="A1484" t="s">
        <v>148</v>
      </c>
      <c r="C1484" s="6">
        <v>40963</v>
      </c>
      <c r="D1484" s="5">
        <v>5</v>
      </c>
      <c r="E1484" t="s">
        <v>206</v>
      </c>
      <c r="F1484" t="s">
        <v>13</v>
      </c>
      <c r="G1484">
        <v>51</v>
      </c>
      <c r="H1484" t="s">
        <v>116</v>
      </c>
      <c r="I1484" s="7">
        <v>8</v>
      </c>
      <c r="J1484">
        <v>750</v>
      </c>
      <c r="K1484" s="5">
        <f t="shared" si="23"/>
        <v>166.66666666666666</v>
      </c>
      <c r="L1484" s="5"/>
      <c r="M1484" s="8"/>
      <c r="N1484" s="8"/>
      <c r="O1484" s="8"/>
      <c r="P1484" s="8"/>
      <c r="Q1484" s="5"/>
      <c r="R1484" s="5"/>
      <c r="S1484" s="5">
        <v>51</v>
      </c>
      <c r="T1484" s="5"/>
      <c r="U1484" s="5"/>
      <c r="V1484" s="5"/>
      <c r="W1484" s="5"/>
      <c r="X1484" s="8"/>
      <c r="Y1484" s="8"/>
      <c r="Z1484" s="8"/>
      <c r="AA1484" s="8"/>
      <c r="AB1484" s="8"/>
      <c r="AC1484" s="5">
        <v>131.81901511212862</v>
      </c>
      <c r="AD1484" s="8"/>
      <c r="AE1484" s="8"/>
      <c r="AF1484" s="8"/>
      <c r="AG1484" s="8"/>
      <c r="AH1484" s="8"/>
      <c r="AI1484" s="8"/>
      <c r="AJ1484" s="5">
        <v>120.77897408961095</v>
      </c>
      <c r="AK1484" s="8">
        <v>2.406013981036049</v>
      </c>
      <c r="AL1484" s="8"/>
      <c r="AM1484" s="8"/>
      <c r="AN1484" s="8"/>
      <c r="AO1484" s="8"/>
      <c r="AP1484" s="8"/>
      <c r="AQ1484" s="9">
        <f>AK1484/AJ1484</f>
        <v>1.9920801606171344E-2</v>
      </c>
      <c r="AR1484" s="8"/>
      <c r="AS1484" s="8"/>
      <c r="AT1484" s="8"/>
      <c r="AU1484" s="5">
        <v>18.907298368901802</v>
      </c>
      <c r="AV1484" s="5"/>
      <c r="AW1484" s="5"/>
      <c r="AX1484" s="5"/>
      <c r="AY1484" s="5">
        <v>0</v>
      </c>
      <c r="AZ1484" s="5"/>
      <c r="BA1484" s="5"/>
      <c r="BB1484" s="5"/>
      <c r="BC1484" s="5"/>
      <c r="BD1484" s="5"/>
      <c r="BE1484" s="5"/>
      <c r="BF1484" s="5">
        <v>0</v>
      </c>
      <c r="BG1484" s="5">
        <v>0</v>
      </c>
      <c r="BH1484" s="5">
        <v>18.907298368901802</v>
      </c>
      <c r="BI1484" s="8"/>
      <c r="BJ1484" s="5"/>
      <c r="BK1484" s="5">
        <f>AC1484+AJ1484+BH1484</f>
        <v>271.50528757064137</v>
      </c>
      <c r="BL1484" s="5"/>
      <c r="BM1484" s="8">
        <f>BH1484/BK1484</f>
        <v>6.9638785078844634E-2</v>
      </c>
      <c r="BN1484" s="8"/>
      <c r="BO1484" s="7"/>
      <c r="BP1484" s="5"/>
      <c r="BQ1484" s="5"/>
      <c r="BR1484" s="5"/>
      <c r="BS1484" s="5"/>
      <c r="BT1484" s="7"/>
      <c r="BU1484" s="7"/>
      <c r="BV1484" s="7"/>
      <c r="BW1484" s="7"/>
      <c r="BX1484" s="8">
        <f>AC1484/BK1484</f>
        <v>0.48551177876354029</v>
      </c>
      <c r="BY1484" s="8">
        <f>AJ1484/BK1484</f>
        <v>0.44484943615761507</v>
      </c>
      <c r="BZ1484" s="8">
        <f>BH1484/BK1484</f>
        <v>6.9638785078844634E-2</v>
      </c>
      <c r="CA1484" s="5">
        <v>156.00109525179738</v>
      </c>
      <c r="CB1484" s="5">
        <v>156.00109525179738</v>
      </c>
      <c r="CC1484" s="5">
        <v>0</v>
      </c>
      <c r="CD1484" s="5">
        <v>0</v>
      </c>
      <c r="CE1484" s="5"/>
      <c r="CF1484" s="5"/>
      <c r="CG1484" s="5"/>
      <c r="CH1484" s="5"/>
      <c r="CI1484" s="5">
        <v>0</v>
      </c>
      <c r="CJ1484" s="5"/>
      <c r="CK1484" s="8"/>
      <c r="CL1484" s="5"/>
      <c r="CM1484" s="5"/>
      <c r="CN1484" s="8"/>
      <c r="CO1484" s="5"/>
      <c r="CP1484" s="5"/>
      <c r="CQ1484" s="5"/>
      <c r="CR1484" s="8"/>
      <c r="CS1484" s="8"/>
      <c r="CT1484" s="8"/>
      <c r="CU1484" s="8"/>
      <c r="CV1484" s="8"/>
      <c r="CW1484" s="8"/>
      <c r="CX1484" s="8"/>
      <c r="CY1484" s="8"/>
      <c r="CZ1484" s="8"/>
      <c r="DA1484" s="8"/>
      <c r="DB1484" s="8"/>
      <c r="DC1484" s="8"/>
      <c r="DD1484" s="8"/>
      <c r="DE1484" s="8"/>
      <c r="DF1484" s="8"/>
      <c r="DG1484" s="8"/>
      <c r="DH1484" s="8"/>
      <c r="DI1484" s="8"/>
      <c r="DJ1484" s="8"/>
      <c r="DK1484" s="8"/>
      <c r="DL1484" s="8"/>
      <c r="DM1484" s="8"/>
      <c r="DN1484" s="8"/>
      <c r="DO1484" s="8"/>
      <c r="DP1484" s="8"/>
      <c r="DQ1484" s="8"/>
      <c r="DR1484" s="8"/>
      <c r="DS1484" s="8"/>
      <c r="DT1484" s="8"/>
      <c r="DU1484" s="8"/>
      <c r="DV1484" s="8"/>
      <c r="DW1484" s="8"/>
      <c r="DX1484" s="8"/>
      <c r="DY1484" s="8"/>
      <c r="DZ1484" s="8"/>
      <c r="EA1484" s="8"/>
      <c r="EB1484" s="8"/>
      <c r="EC1484" s="8"/>
      <c r="ED1484" s="8"/>
      <c r="EE1484" s="8"/>
      <c r="EF1484" s="8"/>
      <c r="EG1484" s="8"/>
      <c r="EH1484" s="8"/>
      <c r="EI1484" s="8"/>
      <c r="EJ1484" s="8"/>
      <c r="EK1484" s="8"/>
      <c r="EL1484" s="8"/>
      <c r="EM1484" s="8"/>
      <c r="EN1484" s="8"/>
      <c r="EO1484" s="8"/>
      <c r="EP1484" s="8"/>
      <c r="EQ1484" s="8"/>
      <c r="ER1484" s="8"/>
      <c r="ES1484" s="8"/>
      <c r="ET1484" s="8"/>
      <c r="EU1484" s="8"/>
      <c r="EV1484" s="8"/>
      <c r="EW1484" s="8"/>
      <c r="EX1484" s="8"/>
      <c r="EY1484" s="8"/>
      <c r="EZ1484" s="8"/>
      <c r="FA1484" s="8"/>
      <c r="FB1484" s="8"/>
      <c r="FC1484" s="8"/>
      <c r="FD1484" s="8"/>
      <c r="FE1484" s="8"/>
      <c r="FF1484" s="8"/>
      <c r="FG1484" s="8"/>
      <c r="FH1484" s="8"/>
      <c r="FI1484" s="8"/>
      <c r="FJ1484" s="8"/>
    </row>
    <row r="1485" spans="1:166" x14ac:dyDescent="0.25">
      <c r="A1485" t="s">
        <v>148</v>
      </c>
      <c r="C1485" s="6">
        <v>40970</v>
      </c>
      <c r="D1485" s="5"/>
      <c r="E1485" s="6"/>
      <c r="G1485">
        <v>58</v>
      </c>
      <c r="H1485" t="s">
        <v>116</v>
      </c>
      <c r="I1485" s="7">
        <v>8</v>
      </c>
      <c r="J1485">
        <v>750</v>
      </c>
      <c r="K1485" s="5">
        <f t="shared" si="23"/>
        <v>166.66666666666666</v>
      </c>
      <c r="L1485" s="5"/>
      <c r="M1485" s="8"/>
      <c r="N1485" s="7">
        <v>14</v>
      </c>
      <c r="O1485" s="7"/>
      <c r="P1485" s="7"/>
      <c r="Q1485" s="5"/>
      <c r="R1485" s="5"/>
      <c r="S1485" s="5"/>
      <c r="T1485" s="5"/>
      <c r="U1485" s="5"/>
      <c r="V1485" s="5"/>
      <c r="W1485" s="5"/>
      <c r="X1485" s="8"/>
      <c r="Y1485" s="8"/>
      <c r="Z1485" s="8"/>
      <c r="AA1485" s="8"/>
      <c r="AB1485" s="8"/>
      <c r="AC1485" s="5"/>
      <c r="AD1485" s="8"/>
      <c r="AE1485" s="8"/>
      <c r="AF1485" s="8"/>
      <c r="AG1485" s="8"/>
      <c r="AH1485" s="8"/>
      <c r="AI1485" s="8"/>
      <c r="AJ1485" s="5"/>
      <c r="AK1485" s="8"/>
      <c r="AL1485" s="8"/>
      <c r="AM1485" s="8"/>
      <c r="AN1485" s="8"/>
      <c r="AO1485" s="8"/>
      <c r="AP1485" s="8"/>
      <c r="AQ1485" s="9"/>
      <c r="AR1485" s="8"/>
      <c r="AS1485" s="8"/>
      <c r="AT1485" s="8"/>
      <c r="AU1485" s="5"/>
      <c r="AV1485" s="5"/>
      <c r="AW1485" s="5"/>
      <c r="AX1485" s="5"/>
      <c r="AY1485" s="5"/>
      <c r="AZ1485" s="5"/>
      <c r="BA1485" s="5"/>
      <c r="BB1485" s="5"/>
      <c r="BC1485" s="5"/>
      <c r="BD1485" s="5"/>
      <c r="BE1485" s="5"/>
      <c r="BF1485" s="5"/>
      <c r="BG1485" s="5"/>
      <c r="BH1485" s="5"/>
      <c r="BI1485" s="8"/>
      <c r="BJ1485" s="5"/>
      <c r="BK1485" s="5"/>
      <c r="BL1485" s="5"/>
      <c r="BM1485" s="8"/>
      <c r="BN1485" s="8"/>
      <c r="BO1485" s="7"/>
      <c r="BP1485" s="5"/>
      <c r="BQ1485" s="5"/>
      <c r="BR1485" s="5"/>
      <c r="BS1485" s="5"/>
      <c r="BT1485" s="7"/>
      <c r="BU1485" s="7"/>
      <c r="BV1485" s="7"/>
      <c r="BW1485" s="7"/>
      <c r="BX1485" s="7"/>
      <c r="BY1485" s="7"/>
      <c r="BZ1485" s="7"/>
      <c r="CA1485" s="5"/>
      <c r="CB1485" s="5"/>
      <c r="CC1485" s="5"/>
      <c r="CD1485" s="5"/>
      <c r="CE1485" s="5"/>
      <c r="CF1485" s="5"/>
      <c r="CG1485" s="5"/>
      <c r="CH1485" s="5"/>
      <c r="CI1485" s="5"/>
      <c r="CJ1485" s="5"/>
      <c r="CK1485" s="8"/>
      <c r="CL1485" s="5"/>
      <c r="CM1485" s="5"/>
      <c r="CN1485" s="8"/>
      <c r="CO1485" s="5"/>
      <c r="CP1485" s="5"/>
      <c r="CQ1485" s="5"/>
      <c r="CR1485" s="8"/>
      <c r="CS1485" s="8"/>
      <c r="CT1485" s="8"/>
      <c r="CU1485" s="8"/>
      <c r="CV1485" s="8"/>
      <c r="CW1485" s="8"/>
      <c r="CX1485" s="8"/>
      <c r="CY1485" s="8"/>
      <c r="CZ1485" s="8"/>
      <c r="DA1485" s="8"/>
      <c r="DB1485" s="8"/>
      <c r="DC1485" s="8"/>
      <c r="DD1485" s="8"/>
      <c r="DE1485" s="8"/>
      <c r="DF1485" s="8"/>
      <c r="DG1485" s="8"/>
      <c r="DH1485" s="8"/>
      <c r="DI1485" s="8"/>
      <c r="DJ1485" s="8"/>
      <c r="DK1485" s="8"/>
      <c r="DL1485" s="8"/>
      <c r="DM1485" s="8"/>
      <c r="DN1485" s="8"/>
      <c r="DO1485" s="8"/>
      <c r="DP1485" s="8"/>
      <c r="DQ1485" s="8"/>
      <c r="DR1485" s="8"/>
      <c r="DS1485" s="8"/>
      <c r="DT1485" s="8"/>
      <c r="DU1485" s="8"/>
      <c r="DV1485" s="8"/>
      <c r="DW1485" s="8"/>
      <c r="DX1485" s="8"/>
      <c r="DY1485" s="8"/>
      <c r="DZ1485" s="8"/>
      <c r="EA1485" s="8"/>
      <c r="EB1485" s="8"/>
      <c r="EC1485" s="8"/>
      <c r="ED1485" s="8"/>
      <c r="EE1485" s="8"/>
      <c r="EF1485" s="8"/>
      <c r="EG1485" s="8"/>
      <c r="EH1485" s="8"/>
      <c r="EI1485" s="8"/>
      <c r="EJ1485" s="8"/>
      <c r="EK1485" s="8"/>
      <c r="EL1485" s="8"/>
      <c r="EM1485" s="8"/>
      <c r="EN1485" s="8"/>
      <c r="EO1485" s="8"/>
      <c r="EP1485" s="8"/>
      <c r="EQ1485" s="8"/>
      <c r="ER1485" s="8"/>
      <c r="ES1485" s="8"/>
      <c r="ET1485" s="8"/>
      <c r="EU1485" s="8"/>
      <c r="EV1485" s="8"/>
      <c r="EW1485" s="8"/>
      <c r="EX1485" s="8"/>
      <c r="EY1485" s="8"/>
      <c r="EZ1485" s="8"/>
      <c r="FA1485" s="8"/>
      <c r="FB1485" s="8"/>
      <c r="FC1485" s="8"/>
      <c r="FD1485" s="8"/>
      <c r="FE1485" s="8"/>
      <c r="FF1485" s="8"/>
      <c r="FG1485" s="8"/>
      <c r="FH1485" s="8"/>
      <c r="FI1485" s="8"/>
      <c r="FJ1485" s="8"/>
    </row>
    <row r="1486" spans="1:166" x14ac:dyDescent="0.25">
      <c r="A1486" t="s">
        <v>148</v>
      </c>
      <c r="C1486" s="6">
        <v>40976</v>
      </c>
      <c r="D1486" s="5"/>
      <c r="E1486" s="6"/>
      <c r="G1486">
        <v>64</v>
      </c>
      <c r="H1486" t="s">
        <v>116</v>
      </c>
      <c r="I1486" s="7">
        <v>8</v>
      </c>
      <c r="J1486">
        <v>750</v>
      </c>
      <c r="K1486" s="5">
        <f t="shared" si="23"/>
        <v>166.66666666666666</v>
      </c>
      <c r="L1486" s="5"/>
      <c r="M1486" s="8"/>
      <c r="N1486" s="7">
        <v>15.65</v>
      </c>
      <c r="O1486" s="7"/>
      <c r="P1486" s="7"/>
      <c r="Q1486" s="5"/>
      <c r="R1486" s="5"/>
      <c r="S1486" s="5"/>
      <c r="T1486" s="5"/>
      <c r="U1486" s="5"/>
      <c r="V1486" s="5"/>
      <c r="W1486" s="5"/>
      <c r="X1486" s="8"/>
      <c r="Y1486" s="8"/>
      <c r="Z1486" s="8"/>
      <c r="AA1486" s="8"/>
      <c r="AB1486" s="8"/>
      <c r="AC1486" s="5"/>
      <c r="AD1486" s="8"/>
      <c r="AE1486" s="8"/>
      <c r="AF1486" s="8"/>
      <c r="AG1486" s="8"/>
      <c r="AH1486" s="8"/>
      <c r="AI1486" s="8"/>
      <c r="AJ1486" s="5"/>
      <c r="AK1486" s="8"/>
      <c r="AL1486" s="8"/>
      <c r="AM1486" s="8"/>
      <c r="AN1486" s="8"/>
      <c r="AO1486" s="8"/>
      <c r="AP1486" s="8"/>
      <c r="AQ1486" s="9"/>
      <c r="AR1486" s="8"/>
      <c r="AS1486" s="8"/>
      <c r="AT1486" s="8"/>
      <c r="AU1486" s="5"/>
      <c r="AV1486" s="5"/>
      <c r="AW1486" s="5"/>
      <c r="AX1486" s="5"/>
      <c r="AY1486" s="5"/>
      <c r="AZ1486" s="5"/>
      <c r="BA1486" s="5"/>
      <c r="BB1486" s="5"/>
      <c r="BC1486" s="5"/>
      <c r="BD1486" s="5"/>
      <c r="BE1486" s="5"/>
      <c r="BF1486" s="5"/>
      <c r="BG1486" s="5"/>
      <c r="BH1486" s="5"/>
      <c r="BI1486" s="8"/>
      <c r="BJ1486" s="5"/>
      <c r="BK1486" s="5"/>
      <c r="BL1486" s="5"/>
      <c r="BM1486" s="8"/>
      <c r="BN1486" s="8"/>
      <c r="BO1486" s="7"/>
      <c r="BP1486" s="5"/>
      <c r="BQ1486" s="5"/>
      <c r="BR1486" s="5"/>
      <c r="BS1486" s="5"/>
      <c r="BT1486" s="7"/>
      <c r="BU1486" s="7"/>
      <c r="BV1486" s="7"/>
      <c r="BW1486" s="7"/>
      <c r="BX1486" s="7"/>
      <c r="BY1486" s="7"/>
      <c r="BZ1486" s="7"/>
      <c r="CA1486" s="5"/>
      <c r="CB1486" s="5"/>
      <c r="CC1486" s="5"/>
      <c r="CD1486" s="5"/>
      <c r="CE1486" s="5"/>
      <c r="CF1486" s="5"/>
      <c r="CG1486" s="5"/>
      <c r="CH1486" s="5"/>
      <c r="CI1486" s="5"/>
      <c r="CJ1486" s="5"/>
      <c r="CK1486" s="8"/>
      <c r="CL1486" s="5"/>
      <c r="CM1486" s="5"/>
      <c r="CN1486" s="8"/>
      <c r="CO1486" s="5"/>
      <c r="CP1486" s="5"/>
      <c r="CQ1486" s="5"/>
      <c r="CR1486" s="8"/>
      <c r="CS1486" s="8"/>
      <c r="CT1486" s="8"/>
      <c r="CU1486" s="8"/>
      <c r="CV1486" s="8"/>
      <c r="CW1486" s="8"/>
      <c r="CX1486" s="8"/>
      <c r="CY1486" s="8"/>
      <c r="CZ1486" s="8"/>
      <c r="DA1486" s="8"/>
      <c r="DB1486" s="8"/>
      <c r="DC1486" s="8"/>
      <c r="DD1486" s="8"/>
      <c r="DE1486" s="8"/>
      <c r="DF1486" s="8"/>
      <c r="DG1486" s="8"/>
      <c r="DH1486" s="8"/>
      <c r="DI1486" s="8"/>
      <c r="DJ1486" s="8"/>
      <c r="DK1486" s="8"/>
      <c r="DL1486" s="8"/>
      <c r="DM1486" s="8"/>
      <c r="DN1486" s="8"/>
      <c r="DO1486" s="8"/>
      <c r="DP1486" s="8"/>
      <c r="DQ1486" s="8"/>
      <c r="DR1486" s="8"/>
      <c r="DS1486" s="8"/>
      <c r="DT1486" s="8"/>
      <c r="DU1486" s="8"/>
      <c r="DV1486" s="8"/>
      <c r="DW1486" s="8"/>
      <c r="DX1486" s="8"/>
      <c r="DY1486" s="8"/>
      <c r="DZ1486" s="8"/>
      <c r="EA1486" s="8"/>
      <c r="EB1486" s="8"/>
      <c r="EC1486" s="8"/>
      <c r="ED1486" s="8"/>
      <c r="EE1486" s="8"/>
      <c r="EF1486" s="8"/>
      <c r="EG1486" s="8"/>
      <c r="EH1486" s="8"/>
      <c r="EI1486" s="8"/>
      <c r="EJ1486" s="8"/>
      <c r="EK1486" s="8"/>
      <c r="EL1486" s="8"/>
      <c r="EM1486" s="8"/>
      <c r="EN1486" s="8"/>
      <c r="EO1486" s="8"/>
      <c r="EP1486" s="8"/>
      <c r="EQ1486" s="8"/>
      <c r="ER1486" s="8"/>
      <c r="ES1486" s="8"/>
      <c r="ET1486" s="8"/>
      <c r="EU1486" s="8"/>
      <c r="EV1486" s="8"/>
      <c r="EW1486" s="8"/>
      <c r="EX1486" s="8"/>
      <c r="EY1486" s="8"/>
      <c r="EZ1486" s="8"/>
      <c r="FA1486" s="8"/>
      <c r="FB1486" s="8"/>
      <c r="FC1486" s="8"/>
      <c r="FD1486" s="8"/>
      <c r="FE1486" s="8"/>
      <c r="FF1486" s="8"/>
      <c r="FG1486" s="8"/>
      <c r="FH1486" s="8"/>
      <c r="FI1486" s="8"/>
      <c r="FJ1486" s="8"/>
    </row>
    <row r="1487" spans="1:166" x14ac:dyDescent="0.25">
      <c r="A1487" t="s">
        <v>148</v>
      </c>
      <c r="C1487" s="6">
        <v>40980</v>
      </c>
      <c r="D1487" s="5">
        <v>6</v>
      </c>
      <c r="E1487" s="6" t="s">
        <v>239</v>
      </c>
      <c r="F1487" t="s">
        <v>89</v>
      </c>
      <c r="G1487">
        <v>68</v>
      </c>
      <c r="H1487" t="s">
        <v>116</v>
      </c>
      <c r="I1487" s="7">
        <v>8</v>
      </c>
      <c r="J1487">
        <v>750</v>
      </c>
      <c r="K1487" s="5">
        <f t="shared" si="23"/>
        <v>166.66666666666666</v>
      </c>
      <c r="L1487" s="5"/>
      <c r="M1487" s="8"/>
      <c r="N1487" s="8"/>
      <c r="O1487" s="8"/>
      <c r="P1487" s="8"/>
      <c r="Q1487" s="5"/>
      <c r="R1487" s="5"/>
      <c r="S1487" s="5"/>
      <c r="T1487" s="5"/>
      <c r="U1487" s="5"/>
      <c r="V1487" s="5"/>
      <c r="W1487" s="5"/>
      <c r="X1487" s="8"/>
      <c r="Y1487" s="8"/>
      <c r="Z1487" s="8"/>
      <c r="AA1487" s="8"/>
      <c r="AB1487" s="8"/>
      <c r="AC1487" s="5">
        <v>208.06612301390845</v>
      </c>
      <c r="AD1487" s="8"/>
      <c r="AE1487" s="8"/>
      <c r="AF1487" s="8"/>
      <c r="AG1487" s="8"/>
      <c r="AH1487" s="8"/>
      <c r="AI1487" s="8"/>
      <c r="AJ1487" s="5">
        <v>178.02534830149435</v>
      </c>
      <c r="AK1487" s="8">
        <v>3.4468407047398415</v>
      </c>
      <c r="AL1487" s="8"/>
      <c r="AM1487" s="8"/>
      <c r="AN1487" s="8"/>
      <c r="AO1487" s="8"/>
      <c r="AP1487" s="8"/>
      <c r="AQ1487" s="9">
        <f>AK1487/AJ1487</f>
        <v>1.936151642238303E-2</v>
      </c>
      <c r="AR1487" s="8"/>
      <c r="AS1487" s="8"/>
      <c r="AT1487" s="8"/>
      <c r="AU1487" s="5">
        <v>18.891813880943019</v>
      </c>
      <c r="AV1487" s="5"/>
      <c r="AW1487" s="5"/>
      <c r="AX1487" s="5"/>
      <c r="AY1487" s="5">
        <v>13.295238476330024</v>
      </c>
      <c r="AZ1487" s="5"/>
      <c r="BA1487" s="5"/>
      <c r="BB1487" s="5"/>
      <c r="BC1487" s="5"/>
      <c r="BD1487" s="5"/>
      <c r="BE1487" s="5"/>
      <c r="BF1487" s="5">
        <v>0</v>
      </c>
      <c r="BG1487" s="5">
        <v>0</v>
      </c>
      <c r="BH1487" s="5">
        <v>32.187052357273046</v>
      </c>
      <c r="BI1487" s="8"/>
      <c r="BJ1487" s="5"/>
      <c r="BK1487" s="5">
        <f>AC1487+AJ1487+BH1487</f>
        <v>418.27852367267587</v>
      </c>
      <c r="BL1487" s="5"/>
      <c r="BM1487" s="8">
        <f>BH1487/BK1487</f>
        <v>7.6951243096719552E-2</v>
      </c>
      <c r="BN1487" s="8"/>
      <c r="BO1487" s="7"/>
      <c r="BP1487" s="5"/>
      <c r="BQ1487" s="5"/>
      <c r="BR1487" s="5"/>
      <c r="BS1487" s="5"/>
      <c r="BT1487" s="7"/>
      <c r="BU1487" s="7"/>
      <c r="BV1487" s="7"/>
      <c r="BW1487" s="7"/>
      <c r="BX1487" s="8">
        <f>AC1487/BK1487</f>
        <v>0.49743439177080662</v>
      </c>
      <c r="BY1487" s="8">
        <f>AJ1487/BK1487</f>
        <v>0.4256143651324738</v>
      </c>
      <c r="BZ1487" s="8">
        <f>BH1487/BK1487</f>
        <v>7.6951243096719552E-2</v>
      </c>
      <c r="CA1487" s="5">
        <v>225.43046835897172</v>
      </c>
      <c r="CB1487" s="5">
        <v>191.5848587636481</v>
      </c>
      <c r="CC1487" s="5">
        <v>33.845609595323623</v>
      </c>
      <c r="CD1487" s="5">
        <v>0</v>
      </c>
      <c r="CE1487" s="5"/>
      <c r="CF1487" s="5"/>
      <c r="CG1487" s="5"/>
      <c r="CH1487" s="5"/>
      <c r="CI1487" s="5">
        <v>0</v>
      </c>
      <c r="CJ1487" s="5"/>
      <c r="CK1487" s="8"/>
      <c r="CL1487" s="5"/>
      <c r="CM1487" s="5"/>
      <c r="CN1487" s="8"/>
      <c r="CO1487" s="5"/>
      <c r="CP1487" s="5"/>
      <c r="CQ1487" s="5"/>
      <c r="CR1487" s="8"/>
      <c r="CS1487" s="8"/>
      <c r="CT1487" s="8"/>
      <c r="CU1487" s="8"/>
      <c r="CV1487" s="8"/>
      <c r="CW1487" s="8"/>
      <c r="CX1487" s="8"/>
      <c r="CY1487" s="8"/>
      <c r="CZ1487" s="8"/>
      <c r="DA1487" s="8"/>
      <c r="DB1487" s="8"/>
      <c r="DC1487" s="8"/>
      <c r="DD1487" s="8"/>
      <c r="DE1487" s="8"/>
      <c r="DF1487" s="8"/>
      <c r="DG1487" s="8"/>
      <c r="DH1487" s="8"/>
      <c r="DI1487" s="8"/>
      <c r="DJ1487" s="8"/>
      <c r="DK1487" s="8"/>
      <c r="DL1487" s="8"/>
      <c r="DM1487" s="8"/>
      <c r="DN1487" s="8"/>
      <c r="DO1487" s="8"/>
      <c r="DP1487" s="8"/>
      <c r="DQ1487" s="8"/>
      <c r="DR1487" s="8"/>
      <c r="DS1487" s="8"/>
      <c r="DT1487" s="8"/>
      <c r="DU1487" s="8"/>
      <c r="DV1487" s="8"/>
      <c r="DW1487" s="8"/>
      <c r="DX1487" s="8"/>
      <c r="DY1487" s="8"/>
      <c r="DZ1487" s="8"/>
      <c r="EA1487" s="8"/>
      <c r="EB1487" s="8"/>
      <c r="EC1487" s="8"/>
      <c r="ED1487" s="8"/>
      <c r="EE1487" s="8"/>
      <c r="EF1487" s="8"/>
      <c r="EG1487" s="8"/>
      <c r="EH1487" s="8"/>
      <c r="EI1487" s="8"/>
      <c r="EJ1487" s="8"/>
      <c r="EK1487" s="8"/>
      <c r="EL1487" s="8"/>
      <c r="EM1487" s="8"/>
      <c r="EN1487" s="8"/>
      <c r="EO1487" s="8"/>
      <c r="EP1487" s="8"/>
      <c r="EQ1487" s="8"/>
      <c r="ER1487" s="8"/>
      <c r="ES1487" s="8"/>
      <c r="ET1487" s="8"/>
      <c r="EU1487" s="8"/>
      <c r="EV1487" s="8"/>
      <c r="EW1487" s="8"/>
      <c r="EX1487" s="8"/>
      <c r="EY1487" s="8"/>
      <c r="EZ1487" s="8"/>
      <c r="FA1487" s="8"/>
      <c r="FB1487" s="8"/>
      <c r="FC1487" s="8"/>
      <c r="FD1487" s="8"/>
      <c r="FE1487" s="8"/>
      <c r="FF1487" s="8"/>
      <c r="FG1487" s="8"/>
      <c r="FH1487" s="8"/>
      <c r="FI1487" s="8"/>
      <c r="FJ1487" s="8"/>
    </row>
    <row r="1488" spans="1:166" x14ac:dyDescent="0.25">
      <c r="A1488" t="s">
        <v>148</v>
      </c>
      <c r="C1488" s="6">
        <v>40982</v>
      </c>
      <c r="D1488" s="5"/>
      <c r="E1488" s="6"/>
      <c r="G1488">
        <v>70</v>
      </c>
      <c r="H1488" t="s">
        <v>116</v>
      </c>
      <c r="I1488" s="7">
        <v>8</v>
      </c>
      <c r="J1488">
        <v>750</v>
      </c>
      <c r="K1488" s="5">
        <f t="shared" si="23"/>
        <v>166.66666666666666</v>
      </c>
      <c r="L1488" s="5"/>
      <c r="M1488" s="8"/>
      <c r="N1488" s="7">
        <v>17.350000000000001</v>
      </c>
      <c r="O1488" s="7"/>
      <c r="P1488" s="7"/>
      <c r="Q1488" s="5"/>
      <c r="R1488" s="5"/>
      <c r="S1488" s="5"/>
      <c r="T1488" s="5"/>
      <c r="U1488" s="5"/>
      <c r="V1488" s="5"/>
      <c r="W1488" s="5"/>
      <c r="X1488" s="8"/>
      <c r="Y1488" s="8"/>
      <c r="Z1488" s="8"/>
      <c r="AA1488" s="8"/>
      <c r="AB1488" s="8"/>
      <c r="AC1488" s="5"/>
      <c r="AD1488" s="8"/>
      <c r="AE1488" s="8"/>
      <c r="AF1488" s="8"/>
      <c r="AG1488" s="8"/>
      <c r="AH1488" s="8"/>
      <c r="AI1488" s="8"/>
      <c r="AJ1488" s="5"/>
      <c r="AK1488" s="8"/>
      <c r="AL1488" s="8"/>
      <c r="AM1488" s="8"/>
      <c r="AN1488" s="8"/>
      <c r="AO1488" s="8"/>
      <c r="AP1488" s="8"/>
      <c r="AQ1488" s="9"/>
      <c r="AR1488" s="8"/>
      <c r="AS1488" s="8"/>
      <c r="AT1488" s="8"/>
      <c r="AU1488" s="5"/>
      <c r="AV1488" s="5"/>
      <c r="AW1488" s="5"/>
      <c r="AX1488" s="5"/>
      <c r="AY1488" s="5"/>
      <c r="AZ1488" s="5"/>
      <c r="BA1488" s="5"/>
      <c r="BB1488" s="5"/>
      <c r="BC1488" s="5"/>
      <c r="BD1488" s="5"/>
      <c r="BE1488" s="5"/>
      <c r="BF1488" s="5"/>
      <c r="BG1488" s="5"/>
      <c r="BH1488" s="5"/>
      <c r="BI1488" s="8"/>
      <c r="BJ1488" s="5"/>
      <c r="BK1488" s="5"/>
      <c r="BL1488" s="5"/>
      <c r="BM1488" s="8"/>
      <c r="BN1488" s="8"/>
      <c r="BO1488" s="7"/>
      <c r="BP1488" s="5"/>
      <c r="BQ1488" s="5"/>
      <c r="BR1488" s="5"/>
      <c r="BS1488" s="5"/>
      <c r="BT1488" s="7"/>
      <c r="BU1488" s="7"/>
      <c r="BV1488" s="7"/>
      <c r="BW1488" s="7"/>
      <c r="BX1488" s="7"/>
      <c r="BY1488" s="7"/>
      <c r="BZ1488" s="7"/>
      <c r="CA1488" s="5"/>
      <c r="CB1488" s="5"/>
      <c r="CC1488" s="5"/>
      <c r="CD1488" s="5"/>
      <c r="CE1488" s="5"/>
      <c r="CF1488" s="5"/>
      <c r="CG1488" s="5"/>
      <c r="CH1488" s="5"/>
      <c r="CI1488" s="5"/>
      <c r="CJ1488" s="5"/>
      <c r="CK1488" s="8"/>
      <c r="CL1488" s="5"/>
      <c r="CM1488" s="5"/>
      <c r="CN1488" s="8"/>
      <c r="CO1488" s="5"/>
      <c r="CP1488" s="5"/>
      <c r="CQ1488" s="5"/>
      <c r="CR1488" s="8"/>
      <c r="CS1488" s="8"/>
      <c r="CT1488" s="8"/>
      <c r="CU1488" s="8"/>
      <c r="CV1488" s="8"/>
      <c r="CW1488" s="8"/>
      <c r="CX1488" s="8"/>
      <c r="CY1488" s="8"/>
      <c r="CZ1488" s="8"/>
      <c r="DA1488" s="8"/>
      <c r="DB1488" s="8"/>
      <c r="DC1488" s="8"/>
      <c r="DD1488" s="8"/>
      <c r="DE1488" s="8"/>
      <c r="DF1488" s="8"/>
      <c r="DG1488" s="8"/>
      <c r="DH1488" s="8"/>
      <c r="DI1488" s="8"/>
      <c r="DJ1488" s="8"/>
      <c r="DK1488" s="8"/>
      <c r="DL1488" s="8"/>
      <c r="DM1488" s="8"/>
      <c r="DN1488" s="8"/>
      <c r="DO1488" s="8"/>
      <c r="DP1488" s="8"/>
      <c r="DQ1488" s="8"/>
      <c r="DR1488" s="8"/>
      <c r="DS1488" s="8"/>
      <c r="DT1488" s="8"/>
      <c r="DU1488" s="8"/>
      <c r="DV1488" s="8"/>
      <c r="DW1488" s="8"/>
      <c r="DX1488" s="8"/>
      <c r="DY1488" s="8"/>
      <c r="DZ1488" s="8"/>
      <c r="EA1488" s="8"/>
      <c r="EB1488" s="8"/>
      <c r="EC1488" s="8"/>
      <c r="ED1488" s="8"/>
      <c r="EE1488" s="8"/>
      <c r="EF1488" s="8"/>
      <c r="EG1488" s="8"/>
      <c r="EH1488" s="8"/>
      <c r="EI1488" s="8"/>
      <c r="EJ1488" s="8"/>
      <c r="EK1488" s="8"/>
      <c r="EL1488" s="8"/>
      <c r="EM1488" s="8"/>
      <c r="EN1488" s="8"/>
      <c r="EO1488" s="8"/>
      <c r="EP1488" s="8"/>
      <c r="EQ1488" s="8"/>
      <c r="ER1488" s="8"/>
      <c r="ES1488" s="8"/>
      <c r="ET1488" s="8"/>
      <c r="EU1488" s="8"/>
      <c r="EV1488" s="8"/>
      <c r="EW1488" s="8"/>
      <c r="EX1488" s="8"/>
      <c r="EY1488" s="8"/>
      <c r="EZ1488" s="8"/>
      <c r="FA1488" s="8"/>
      <c r="FB1488" s="8"/>
      <c r="FC1488" s="8"/>
      <c r="FD1488" s="8"/>
      <c r="FE1488" s="8"/>
      <c r="FF1488" s="8"/>
      <c r="FG1488" s="8"/>
      <c r="FH1488" s="8"/>
      <c r="FI1488" s="8"/>
      <c r="FJ1488" s="8"/>
    </row>
    <row r="1489" spans="1:166" x14ac:dyDescent="0.25">
      <c r="A1489" t="s">
        <v>148</v>
      </c>
      <c r="C1489" s="6">
        <v>40994</v>
      </c>
      <c r="D1489" s="5"/>
      <c r="E1489" s="6"/>
      <c r="G1489">
        <v>82</v>
      </c>
      <c r="H1489" t="s">
        <v>116</v>
      </c>
      <c r="I1489" s="7">
        <v>8</v>
      </c>
      <c r="J1489">
        <v>750</v>
      </c>
      <c r="K1489" s="5">
        <f t="shared" si="23"/>
        <v>166.66666666666666</v>
      </c>
      <c r="L1489" s="5"/>
      <c r="M1489" s="8"/>
      <c r="N1489" s="7">
        <v>19.95</v>
      </c>
      <c r="O1489" s="7"/>
      <c r="P1489" s="7"/>
      <c r="Q1489" s="5"/>
      <c r="R1489" s="5"/>
      <c r="S1489" s="5"/>
      <c r="T1489" s="5"/>
      <c r="U1489" s="5"/>
      <c r="V1489" s="5"/>
      <c r="W1489" s="5"/>
      <c r="X1489" s="8"/>
      <c r="Y1489" s="8"/>
      <c r="Z1489" s="8"/>
      <c r="AA1489" s="8"/>
      <c r="AB1489" s="8"/>
      <c r="AC1489" s="5"/>
      <c r="AD1489" s="8"/>
      <c r="AE1489" s="8"/>
      <c r="AF1489" s="8"/>
      <c r="AG1489" s="8"/>
      <c r="AH1489" s="8"/>
      <c r="AI1489" s="8"/>
      <c r="AJ1489" s="5"/>
      <c r="AK1489" s="8"/>
      <c r="AL1489" s="8"/>
      <c r="AM1489" s="8"/>
      <c r="AN1489" s="8"/>
      <c r="AO1489" s="8"/>
      <c r="AP1489" s="8"/>
      <c r="AQ1489" s="9"/>
      <c r="AR1489" s="8"/>
      <c r="AS1489" s="8"/>
      <c r="AT1489" s="8"/>
      <c r="AU1489" s="5"/>
      <c r="AV1489" s="5"/>
      <c r="AW1489" s="5"/>
      <c r="AX1489" s="5"/>
      <c r="AY1489" s="5"/>
      <c r="AZ1489" s="5"/>
      <c r="BA1489" s="5"/>
      <c r="BB1489" s="5"/>
      <c r="BC1489" s="5"/>
      <c r="BD1489" s="5"/>
      <c r="BE1489" s="5"/>
      <c r="BF1489" s="5"/>
      <c r="BG1489" s="5"/>
      <c r="BH1489" s="5"/>
      <c r="BI1489" s="8"/>
      <c r="BJ1489" s="5"/>
      <c r="BK1489" s="5"/>
      <c r="BL1489" s="5"/>
      <c r="BM1489" s="8"/>
      <c r="BN1489" s="8"/>
      <c r="BO1489" s="7"/>
      <c r="BP1489" s="5"/>
      <c r="BQ1489" s="5"/>
      <c r="BR1489" s="5"/>
      <c r="BS1489" s="5"/>
      <c r="BT1489" s="7"/>
      <c r="BU1489" s="7"/>
      <c r="BV1489" s="7"/>
      <c r="BW1489" s="7"/>
      <c r="BX1489" s="7"/>
      <c r="BY1489" s="7"/>
      <c r="BZ1489" s="7"/>
      <c r="CA1489" s="5"/>
      <c r="CB1489" s="5"/>
      <c r="CC1489" s="5"/>
      <c r="CD1489" s="5"/>
      <c r="CE1489" s="5"/>
      <c r="CF1489" s="5"/>
      <c r="CG1489" s="5"/>
      <c r="CH1489" s="5"/>
      <c r="CI1489" s="5"/>
      <c r="CJ1489" s="5"/>
      <c r="CK1489" s="8"/>
      <c r="CL1489" s="5"/>
      <c r="CM1489" s="5"/>
      <c r="CN1489" s="8"/>
      <c r="CO1489" s="5"/>
      <c r="CP1489" s="5"/>
      <c r="CQ1489" s="5"/>
      <c r="CR1489" s="8"/>
      <c r="CS1489" s="8"/>
      <c r="CT1489" s="8"/>
      <c r="CU1489" s="8"/>
      <c r="CV1489" s="8"/>
      <c r="CW1489" s="8"/>
      <c r="CX1489" s="8"/>
      <c r="CY1489" s="8"/>
      <c r="CZ1489" s="8"/>
      <c r="DA1489" s="8"/>
      <c r="DB1489" s="8"/>
      <c r="DC1489" s="8"/>
      <c r="DD1489" s="8"/>
      <c r="DE1489" s="8"/>
      <c r="DF1489" s="8"/>
      <c r="DG1489" s="8"/>
      <c r="DH1489" s="8"/>
      <c r="DI1489" s="8"/>
      <c r="DJ1489" s="8"/>
      <c r="DK1489" s="8"/>
      <c r="DL1489" s="8"/>
      <c r="DM1489" s="8"/>
      <c r="DN1489" s="8"/>
      <c r="DO1489" s="8"/>
      <c r="DP1489" s="8"/>
      <c r="DQ1489" s="8"/>
      <c r="DR1489" s="8"/>
      <c r="DS1489" s="8"/>
      <c r="DT1489" s="8"/>
      <c r="DU1489" s="8"/>
      <c r="DV1489" s="8"/>
      <c r="DW1489" s="8"/>
      <c r="DX1489" s="8"/>
      <c r="DY1489" s="8"/>
      <c r="DZ1489" s="8"/>
      <c r="EA1489" s="8"/>
      <c r="EB1489" s="8"/>
      <c r="EC1489" s="8"/>
      <c r="ED1489" s="8"/>
      <c r="EE1489" s="8"/>
      <c r="EF1489" s="8"/>
      <c r="EG1489" s="8"/>
      <c r="EH1489" s="8"/>
      <c r="EI1489" s="8"/>
      <c r="EJ1489" s="8"/>
      <c r="EK1489" s="8"/>
      <c r="EL1489" s="8"/>
      <c r="EM1489" s="8"/>
      <c r="EN1489" s="8"/>
      <c r="EO1489" s="8"/>
      <c r="EP1489" s="8"/>
      <c r="EQ1489" s="8"/>
      <c r="ER1489" s="8"/>
      <c r="ES1489" s="8"/>
      <c r="ET1489" s="8"/>
      <c r="EU1489" s="8"/>
      <c r="EV1489" s="8"/>
      <c r="EW1489" s="8"/>
      <c r="EX1489" s="8"/>
      <c r="EY1489" s="8"/>
      <c r="EZ1489" s="8"/>
      <c r="FA1489" s="8"/>
      <c r="FB1489" s="8"/>
      <c r="FC1489" s="8"/>
      <c r="FD1489" s="8"/>
      <c r="FE1489" s="8"/>
      <c r="FF1489" s="8"/>
      <c r="FG1489" s="8"/>
      <c r="FH1489" s="8"/>
      <c r="FI1489" s="8"/>
      <c r="FJ1489" s="8"/>
    </row>
    <row r="1490" spans="1:166" x14ac:dyDescent="0.25">
      <c r="A1490" t="s">
        <v>148</v>
      </c>
      <c r="C1490" s="6">
        <v>40998</v>
      </c>
      <c r="D1490" s="5">
        <v>8</v>
      </c>
      <c r="E1490" t="s">
        <v>208</v>
      </c>
      <c r="F1490" t="s">
        <v>14</v>
      </c>
      <c r="G1490">
        <v>86</v>
      </c>
      <c r="H1490" t="s">
        <v>116</v>
      </c>
      <c r="I1490" s="7">
        <v>8</v>
      </c>
      <c r="J1490">
        <v>750</v>
      </c>
      <c r="K1490" s="5">
        <f t="shared" si="23"/>
        <v>166.66666666666666</v>
      </c>
      <c r="L1490" s="5"/>
      <c r="M1490" s="8"/>
      <c r="N1490" s="8"/>
      <c r="O1490" s="8"/>
      <c r="P1490" s="8"/>
      <c r="Q1490" s="5"/>
      <c r="R1490" s="5"/>
      <c r="S1490" s="5"/>
      <c r="T1490" s="5"/>
      <c r="U1490" s="5">
        <v>86</v>
      </c>
      <c r="V1490" s="5"/>
      <c r="W1490" s="5"/>
      <c r="X1490" s="8"/>
      <c r="Y1490" s="8"/>
      <c r="Z1490" s="8"/>
      <c r="AA1490" s="8"/>
      <c r="AB1490" s="8"/>
      <c r="AC1490" s="5"/>
      <c r="AD1490" s="8"/>
      <c r="AE1490" s="8"/>
      <c r="AF1490" s="8"/>
      <c r="AG1490" s="8"/>
      <c r="AH1490" s="8"/>
      <c r="AI1490" s="8"/>
      <c r="AJ1490" s="5"/>
      <c r="AK1490" s="8"/>
      <c r="AL1490" s="8"/>
      <c r="AM1490" s="8"/>
      <c r="AN1490" s="8"/>
      <c r="AO1490" s="8"/>
      <c r="AP1490" s="8"/>
      <c r="AQ1490" s="9"/>
      <c r="AR1490" s="8"/>
      <c r="AS1490" s="8"/>
      <c r="AT1490" s="8"/>
      <c r="AU1490" s="5"/>
      <c r="AV1490" s="5"/>
      <c r="AW1490" s="5"/>
      <c r="AX1490" s="5"/>
      <c r="AY1490" s="5"/>
      <c r="AZ1490" s="5"/>
      <c r="BA1490" s="5"/>
      <c r="BB1490" s="5"/>
      <c r="BC1490" s="5"/>
      <c r="BD1490" s="5"/>
      <c r="BE1490" s="5"/>
      <c r="BF1490" s="5"/>
      <c r="BG1490" s="5"/>
      <c r="BH1490" s="5"/>
      <c r="BI1490" s="8"/>
      <c r="BJ1490" s="5"/>
      <c r="BK1490" s="5"/>
      <c r="BL1490" s="5"/>
      <c r="BM1490" s="8"/>
      <c r="BN1490" s="8"/>
      <c r="BO1490" s="7"/>
      <c r="BP1490" s="5"/>
      <c r="BQ1490" s="5"/>
      <c r="BR1490" s="5"/>
      <c r="BS1490" s="5"/>
      <c r="BT1490" s="7"/>
      <c r="BU1490" s="7"/>
      <c r="BV1490" s="7"/>
      <c r="BW1490" s="7"/>
      <c r="BX1490" s="7"/>
      <c r="BY1490" s="7"/>
      <c r="BZ1490" s="7"/>
      <c r="CA1490" s="5"/>
      <c r="CB1490" s="5"/>
      <c r="CC1490" s="5"/>
      <c r="CD1490" s="5"/>
      <c r="CE1490" s="5"/>
      <c r="CF1490" s="5"/>
      <c r="CG1490" s="5"/>
      <c r="CH1490" s="5"/>
      <c r="CI1490" s="5"/>
      <c r="CJ1490" s="5"/>
      <c r="CK1490" s="8"/>
      <c r="CL1490" s="5"/>
      <c r="CM1490" s="5"/>
      <c r="CN1490" s="8"/>
      <c r="CO1490" s="5"/>
      <c r="CP1490" s="5"/>
      <c r="CQ1490" s="5"/>
      <c r="CR1490" s="8"/>
      <c r="CS1490" s="8"/>
      <c r="CT1490" s="8"/>
      <c r="CU1490" s="8"/>
      <c r="CV1490" s="8"/>
      <c r="CW1490" s="8"/>
      <c r="CX1490" s="8"/>
      <c r="CY1490" s="8"/>
      <c r="CZ1490" s="8"/>
      <c r="DA1490" s="8"/>
      <c r="DB1490" s="8"/>
      <c r="DC1490" s="8"/>
      <c r="DD1490" s="8"/>
      <c r="DE1490" s="8"/>
      <c r="DF1490" s="8"/>
      <c r="DG1490" s="8"/>
      <c r="DH1490" s="8"/>
      <c r="DI1490" s="8"/>
      <c r="DJ1490" s="8"/>
      <c r="DK1490" s="8"/>
      <c r="DL1490" s="8"/>
      <c r="DM1490" s="8"/>
      <c r="DN1490" s="8"/>
      <c r="DO1490" s="8"/>
      <c r="DP1490" s="8"/>
      <c r="DQ1490" s="8"/>
      <c r="DR1490" s="8"/>
      <c r="DS1490" s="8"/>
      <c r="DT1490" s="8"/>
      <c r="DU1490" s="8"/>
      <c r="DV1490" s="8"/>
      <c r="DW1490" s="8"/>
      <c r="DX1490" s="8"/>
      <c r="DY1490" s="8"/>
      <c r="DZ1490" s="8"/>
      <c r="EA1490" s="8"/>
      <c r="EB1490" s="8"/>
      <c r="EC1490" s="8"/>
      <c r="ED1490" s="8"/>
      <c r="EE1490" s="8"/>
      <c r="EF1490" s="8"/>
      <c r="EG1490" s="8"/>
      <c r="EH1490" s="8"/>
      <c r="EI1490" s="8"/>
      <c r="EJ1490" s="8"/>
      <c r="EK1490" s="8"/>
      <c r="EL1490" s="8"/>
      <c r="EM1490" s="8"/>
      <c r="EN1490" s="8"/>
      <c r="EO1490" s="8"/>
      <c r="EP1490" s="8"/>
      <c r="EQ1490" s="8"/>
      <c r="ER1490" s="8"/>
      <c r="ES1490" s="8"/>
      <c r="ET1490" s="8"/>
      <c r="EU1490" s="8"/>
      <c r="EV1490" s="8"/>
      <c r="EW1490" s="8"/>
      <c r="EX1490" s="8"/>
      <c r="EY1490" s="8"/>
      <c r="EZ1490" s="8"/>
      <c r="FA1490" s="8"/>
      <c r="FB1490" s="8"/>
      <c r="FC1490" s="8"/>
      <c r="FD1490" s="8"/>
      <c r="FE1490" s="8"/>
      <c r="FF1490" s="8"/>
      <c r="FG1490" s="8"/>
      <c r="FH1490" s="8"/>
      <c r="FI1490" s="8"/>
      <c r="FJ1490" s="8"/>
    </row>
    <row r="1491" spans="1:166" x14ac:dyDescent="0.25">
      <c r="A1491" t="s">
        <v>148</v>
      </c>
      <c r="C1491" s="6">
        <v>41001</v>
      </c>
      <c r="D1491" s="5"/>
      <c r="E1491" s="6"/>
      <c r="G1491">
        <v>89</v>
      </c>
      <c r="H1491" t="s">
        <v>116</v>
      </c>
      <c r="I1491" s="7">
        <v>8</v>
      </c>
      <c r="J1491">
        <v>750</v>
      </c>
      <c r="K1491" s="5">
        <f t="shared" si="23"/>
        <v>166.66666666666666</v>
      </c>
      <c r="L1491" s="5"/>
      <c r="M1491" s="8"/>
      <c r="N1491" s="7">
        <v>20.85</v>
      </c>
      <c r="O1491" s="7"/>
      <c r="P1491" s="7"/>
      <c r="Q1491" s="5"/>
      <c r="R1491" s="5"/>
      <c r="S1491" s="5"/>
      <c r="T1491" s="5"/>
      <c r="U1491" s="5"/>
      <c r="V1491" s="5"/>
      <c r="W1491" s="5"/>
      <c r="X1491" s="8"/>
      <c r="Y1491" s="8"/>
      <c r="Z1491" s="8"/>
      <c r="AA1491" s="8"/>
      <c r="AB1491" s="8"/>
      <c r="AC1491" s="5"/>
      <c r="AD1491" s="8"/>
      <c r="AE1491" s="8"/>
      <c r="AF1491" s="8"/>
      <c r="AG1491" s="8"/>
      <c r="AH1491" s="8"/>
      <c r="AI1491" s="8"/>
      <c r="AJ1491" s="5"/>
      <c r="AK1491" s="8"/>
      <c r="AL1491" s="8"/>
      <c r="AM1491" s="8"/>
      <c r="AN1491" s="8"/>
      <c r="AO1491" s="8"/>
      <c r="AP1491" s="8"/>
      <c r="AQ1491" s="9"/>
      <c r="AR1491" s="8"/>
      <c r="AS1491" s="8"/>
      <c r="AT1491" s="8"/>
      <c r="AU1491" s="5"/>
      <c r="AV1491" s="5"/>
      <c r="AW1491" s="5"/>
      <c r="AX1491" s="5"/>
      <c r="AY1491" s="5"/>
      <c r="AZ1491" s="5"/>
      <c r="BA1491" s="5"/>
      <c r="BB1491" s="5"/>
      <c r="BC1491" s="5"/>
      <c r="BD1491" s="5"/>
      <c r="BE1491" s="5"/>
      <c r="BF1491" s="5"/>
      <c r="BG1491" s="5"/>
      <c r="BH1491" s="5"/>
      <c r="BI1491" s="8"/>
      <c r="BJ1491" s="5"/>
      <c r="BK1491" s="5"/>
      <c r="BL1491" s="5"/>
      <c r="BM1491" s="8"/>
      <c r="BN1491" s="8"/>
      <c r="BO1491" s="7"/>
      <c r="BP1491" s="5"/>
      <c r="BQ1491" s="5"/>
      <c r="BR1491" s="5"/>
      <c r="BS1491" s="5"/>
      <c r="BT1491" s="7"/>
      <c r="BU1491" s="7"/>
      <c r="BV1491" s="7"/>
      <c r="BW1491" s="7"/>
      <c r="BX1491" s="7"/>
      <c r="BY1491" s="7"/>
      <c r="BZ1491" s="7"/>
      <c r="CA1491" s="5"/>
      <c r="CB1491" s="5"/>
      <c r="CC1491" s="5"/>
      <c r="CD1491" s="5"/>
      <c r="CE1491" s="5"/>
      <c r="CF1491" s="5"/>
      <c r="CG1491" s="5"/>
      <c r="CH1491" s="5"/>
      <c r="CI1491" s="5"/>
      <c r="CJ1491" s="5"/>
      <c r="CK1491" s="8"/>
      <c r="CL1491" s="5"/>
      <c r="CM1491" s="5"/>
      <c r="CN1491" s="8"/>
      <c r="CO1491" s="5"/>
      <c r="CP1491" s="5"/>
      <c r="CQ1491" s="5"/>
      <c r="CR1491" s="8"/>
      <c r="CS1491" s="8"/>
      <c r="CT1491" s="8"/>
      <c r="CU1491" s="8"/>
      <c r="CV1491" s="8"/>
      <c r="CW1491" s="8"/>
      <c r="CX1491" s="8"/>
      <c r="CY1491" s="8"/>
      <c r="CZ1491" s="8"/>
      <c r="DA1491" s="8"/>
      <c r="DB1491" s="8"/>
      <c r="DC1491" s="8"/>
      <c r="DD1491" s="8"/>
      <c r="DE1491" s="8"/>
      <c r="DF1491" s="8"/>
      <c r="DG1491" s="8"/>
      <c r="DH1491" s="8"/>
      <c r="DI1491" s="8"/>
      <c r="DJ1491" s="8"/>
      <c r="DK1491" s="8"/>
      <c r="DL1491" s="8"/>
      <c r="DM1491" s="8"/>
      <c r="DN1491" s="8"/>
      <c r="DO1491" s="8"/>
      <c r="DP1491" s="8"/>
      <c r="DQ1491" s="8"/>
      <c r="DR1491" s="8"/>
      <c r="DS1491" s="8"/>
      <c r="DT1491" s="8"/>
      <c r="DU1491" s="8"/>
      <c r="DV1491" s="8"/>
      <c r="DW1491" s="8"/>
      <c r="DX1491" s="8"/>
      <c r="DY1491" s="8"/>
      <c r="DZ1491" s="8"/>
      <c r="EA1491" s="8"/>
      <c r="EB1491" s="8"/>
      <c r="EC1491" s="8"/>
      <c r="ED1491" s="8"/>
      <c r="EE1491" s="8"/>
      <c r="EF1491" s="8"/>
      <c r="EG1491" s="8"/>
      <c r="EH1491" s="8"/>
      <c r="EI1491" s="8"/>
      <c r="EJ1491" s="8"/>
      <c r="EK1491" s="8"/>
      <c r="EL1491" s="8"/>
      <c r="EM1491" s="8"/>
      <c r="EN1491" s="8"/>
      <c r="EO1491" s="8"/>
      <c r="EP1491" s="8"/>
      <c r="EQ1491" s="8"/>
      <c r="ER1491" s="8"/>
      <c r="ES1491" s="8"/>
      <c r="ET1491" s="8"/>
      <c r="EU1491" s="8"/>
      <c r="EV1491" s="8"/>
      <c r="EW1491" s="8"/>
      <c r="EX1491" s="8"/>
      <c r="EY1491" s="8"/>
      <c r="EZ1491" s="8"/>
      <c r="FA1491" s="8"/>
      <c r="FB1491" s="8"/>
      <c r="FC1491" s="8"/>
      <c r="FD1491" s="8"/>
      <c r="FE1491" s="8"/>
      <c r="FF1491" s="8"/>
      <c r="FG1491" s="8"/>
      <c r="FH1491" s="8"/>
      <c r="FI1491" s="8"/>
      <c r="FJ1491" s="8"/>
    </row>
    <row r="1492" spans="1:166" x14ac:dyDescent="0.25">
      <c r="A1492" t="s">
        <v>148</v>
      </c>
      <c r="C1492" s="6">
        <v>41011</v>
      </c>
      <c r="D1492" s="5"/>
      <c r="E1492" s="6"/>
      <c r="G1492">
        <v>99</v>
      </c>
      <c r="H1492" t="s">
        <v>116</v>
      </c>
      <c r="I1492" s="7">
        <v>8</v>
      </c>
      <c r="J1492">
        <v>750</v>
      </c>
      <c r="K1492" s="5">
        <f t="shared" si="23"/>
        <v>166.66666666666666</v>
      </c>
      <c r="L1492" s="5"/>
      <c r="M1492" s="8"/>
      <c r="N1492" s="8"/>
      <c r="O1492" s="8"/>
      <c r="P1492" s="8"/>
      <c r="Q1492" s="5"/>
      <c r="R1492" s="5"/>
      <c r="S1492" s="5"/>
      <c r="T1492" s="5"/>
      <c r="U1492" s="5"/>
      <c r="V1492" s="5"/>
      <c r="W1492" s="5"/>
      <c r="X1492" s="8"/>
      <c r="Y1492" s="8"/>
      <c r="Z1492" s="8"/>
      <c r="AA1492" s="8"/>
      <c r="AB1492" s="8"/>
      <c r="AC1492" s="5">
        <v>471.12346160880077</v>
      </c>
      <c r="AD1492" s="8"/>
      <c r="AE1492" s="8"/>
      <c r="AF1492" s="8"/>
      <c r="AG1492" s="8"/>
      <c r="AH1492" s="8"/>
      <c r="AI1492" s="8"/>
      <c r="AJ1492" s="5">
        <v>264.8001842265636</v>
      </c>
      <c r="AK1492" s="8">
        <v>4.2010943922274109</v>
      </c>
      <c r="AL1492" s="8"/>
      <c r="AM1492" s="8"/>
      <c r="AN1492" s="8"/>
      <c r="AO1492" s="8"/>
      <c r="AP1492" s="8"/>
      <c r="AQ1492" s="9">
        <f>AK1492/AJ1492</f>
        <v>1.5865149053797281E-2</v>
      </c>
      <c r="AR1492" s="8"/>
      <c r="AS1492" s="8"/>
      <c r="AT1492" s="8"/>
      <c r="AU1492" s="5">
        <v>7.9714987296575135</v>
      </c>
      <c r="AV1492" s="5"/>
      <c r="AW1492" s="5"/>
      <c r="AX1492" s="5"/>
      <c r="AY1492" s="5">
        <v>228.67244267670966</v>
      </c>
      <c r="AZ1492" s="5"/>
      <c r="BA1492" s="5"/>
      <c r="BB1492" s="5"/>
      <c r="BC1492" s="5"/>
      <c r="BD1492" s="5"/>
      <c r="BE1492" s="5"/>
      <c r="BF1492" s="5">
        <v>0</v>
      </c>
      <c r="BG1492" s="5">
        <v>0</v>
      </c>
      <c r="BH1492" s="5">
        <v>236.64394140636719</v>
      </c>
      <c r="BI1492" s="8"/>
      <c r="BJ1492" s="5"/>
      <c r="BK1492" s="5">
        <f>AC1492+AJ1492+BH1492</f>
        <v>972.56758724173153</v>
      </c>
      <c r="BL1492" s="5"/>
      <c r="BM1492" s="8">
        <f>BH1492/BK1492</f>
        <v>0.24331876212069298</v>
      </c>
      <c r="BN1492" s="8"/>
      <c r="BO1492" s="7"/>
      <c r="BP1492" s="5"/>
      <c r="BQ1492" s="5"/>
      <c r="BR1492" s="5"/>
      <c r="BS1492" s="5"/>
      <c r="BT1492" s="7"/>
      <c r="BU1492" s="7"/>
      <c r="BV1492" s="7"/>
      <c r="BW1492" s="7"/>
      <c r="BX1492" s="8">
        <f>AC1492/BK1492</f>
        <v>0.48441205299154505</v>
      </c>
      <c r="BY1492" s="8">
        <f>AJ1492/BK1492</f>
        <v>0.27226918488776203</v>
      </c>
      <c r="BZ1492" s="8">
        <f>BH1492/BK1492</f>
        <v>0.24331876212069298</v>
      </c>
      <c r="CA1492" s="5">
        <v>182.33835409007719</v>
      </c>
      <c r="CB1492" s="5">
        <v>81.72789349446451</v>
      </c>
      <c r="CC1492" s="5">
        <v>100.61046059561266</v>
      </c>
      <c r="CD1492" s="5">
        <v>0</v>
      </c>
      <c r="CE1492" s="5"/>
      <c r="CF1492" s="5"/>
      <c r="CG1492" s="5"/>
      <c r="CH1492" s="5"/>
      <c r="CI1492" s="5">
        <v>0</v>
      </c>
      <c r="CJ1492" s="5"/>
      <c r="CK1492" s="8"/>
      <c r="CL1492" s="5"/>
      <c r="CM1492" s="5"/>
      <c r="CN1492" s="8"/>
      <c r="CO1492" s="5"/>
      <c r="CP1492" s="5"/>
      <c r="CQ1492" s="5"/>
      <c r="CR1492" s="8"/>
      <c r="CS1492" s="8"/>
      <c r="CT1492" s="8"/>
      <c r="CU1492" s="8"/>
      <c r="CV1492" s="8"/>
      <c r="CW1492" s="8"/>
      <c r="CX1492" s="8"/>
      <c r="CY1492" s="8"/>
      <c r="CZ1492" s="8"/>
      <c r="DA1492" s="8"/>
      <c r="DB1492" s="8"/>
      <c r="DC1492" s="8"/>
      <c r="DD1492" s="8"/>
      <c r="DE1492" s="8"/>
      <c r="DF1492" s="8"/>
      <c r="DG1492" s="8"/>
      <c r="DH1492" s="8"/>
      <c r="DI1492" s="8"/>
      <c r="DJ1492" s="8"/>
      <c r="DK1492" s="8"/>
      <c r="DL1492" s="8"/>
      <c r="DM1492" s="8"/>
      <c r="DN1492" s="8"/>
      <c r="DO1492" s="8"/>
      <c r="DP1492" s="8"/>
      <c r="DQ1492" s="8"/>
      <c r="DR1492" s="8"/>
      <c r="DS1492" s="8"/>
      <c r="DT1492" s="8"/>
      <c r="DU1492" s="8"/>
      <c r="DV1492" s="8"/>
      <c r="DW1492" s="8"/>
      <c r="DX1492" s="8"/>
      <c r="DY1492" s="8"/>
      <c r="DZ1492" s="8"/>
      <c r="EA1492" s="8"/>
      <c r="EB1492" s="8"/>
      <c r="EC1492" s="8"/>
      <c r="ED1492" s="8"/>
      <c r="EE1492" s="8"/>
      <c r="EF1492" s="8"/>
      <c r="EG1492" s="8"/>
      <c r="EH1492" s="8"/>
      <c r="EI1492" s="8"/>
      <c r="EJ1492" s="8"/>
      <c r="EK1492" s="8"/>
      <c r="EL1492" s="8"/>
      <c r="EM1492" s="8"/>
      <c r="EN1492" s="8"/>
      <c r="EO1492" s="8"/>
      <c r="EP1492" s="8"/>
      <c r="EQ1492" s="8"/>
      <c r="ER1492" s="8"/>
      <c r="ES1492" s="8"/>
      <c r="ET1492" s="8"/>
      <c r="EU1492" s="8"/>
      <c r="EV1492" s="8"/>
      <c r="EW1492" s="8"/>
      <c r="EX1492" s="8"/>
      <c r="EY1492" s="8"/>
      <c r="EZ1492" s="8"/>
      <c r="FA1492" s="8"/>
      <c r="FB1492" s="8"/>
      <c r="FC1492" s="8"/>
      <c r="FD1492" s="8"/>
      <c r="FE1492" s="8"/>
      <c r="FF1492" s="8"/>
      <c r="FG1492" s="8"/>
      <c r="FH1492" s="8"/>
      <c r="FI1492" s="8"/>
      <c r="FJ1492" s="8"/>
    </row>
    <row r="1493" spans="1:166" x14ac:dyDescent="0.25">
      <c r="A1493" t="s">
        <v>148</v>
      </c>
      <c r="C1493" s="6">
        <v>41016</v>
      </c>
      <c r="D1493" s="5"/>
      <c r="E1493" s="6"/>
      <c r="G1493">
        <v>104</v>
      </c>
      <c r="H1493" t="s">
        <v>116</v>
      </c>
      <c r="I1493" s="7">
        <v>8</v>
      </c>
      <c r="J1493">
        <v>750</v>
      </c>
      <c r="K1493" s="5">
        <f t="shared" si="23"/>
        <v>166.66666666666666</v>
      </c>
      <c r="L1493" s="5"/>
      <c r="M1493" s="8"/>
      <c r="N1493" s="7">
        <v>21.8</v>
      </c>
      <c r="O1493" s="7"/>
      <c r="P1493" s="7"/>
      <c r="Q1493" s="5"/>
      <c r="R1493" s="5"/>
      <c r="S1493" s="5"/>
      <c r="T1493" s="5"/>
      <c r="U1493" s="5"/>
      <c r="V1493" s="5"/>
      <c r="W1493" s="5"/>
      <c r="X1493" s="8"/>
      <c r="Y1493" s="8"/>
      <c r="Z1493" s="8"/>
      <c r="AA1493" s="8"/>
      <c r="AB1493" s="8"/>
      <c r="AC1493" s="5"/>
      <c r="AD1493" s="8"/>
      <c r="AE1493" s="8"/>
      <c r="AF1493" s="8"/>
      <c r="AG1493" s="8"/>
      <c r="AH1493" s="8"/>
      <c r="AI1493" s="8"/>
      <c r="AJ1493" s="5"/>
      <c r="AK1493" s="8"/>
      <c r="AL1493" s="8"/>
      <c r="AM1493" s="8"/>
      <c r="AN1493" s="8"/>
      <c r="AO1493" s="8"/>
      <c r="AP1493" s="8"/>
      <c r="AQ1493" s="9"/>
      <c r="AR1493" s="8"/>
      <c r="AS1493" s="8"/>
      <c r="AT1493" s="8"/>
      <c r="AU1493" s="5"/>
      <c r="AV1493" s="5"/>
      <c r="AW1493" s="5"/>
      <c r="AX1493" s="5"/>
      <c r="AY1493" s="5"/>
      <c r="AZ1493" s="5"/>
      <c r="BA1493" s="5"/>
      <c r="BB1493" s="5"/>
      <c r="BC1493" s="5"/>
      <c r="BD1493" s="5"/>
      <c r="BE1493" s="5"/>
      <c r="BF1493" s="5"/>
      <c r="BG1493" s="5"/>
      <c r="BH1493" s="5"/>
      <c r="BI1493" s="8"/>
      <c r="BJ1493" s="5"/>
      <c r="BK1493" s="5"/>
      <c r="BL1493" s="5"/>
      <c r="BM1493" s="8"/>
      <c r="BN1493" s="8"/>
      <c r="BO1493" s="7"/>
      <c r="BP1493" s="5"/>
      <c r="BQ1493" s="5"/>
      <c r="BR1493" s="5"/>
      <c r="BS1493" s="5"/>
      <c r="BT1493" s="7"/>
      <c r="BU1493" s="7"/>
      <c r="BV1493" s="7"/>
      <c r="BW1493" s="7"/>
      <c r="BX1493" s="7"/>
      <c r="BY1493" s="7"/>
      <c r="BZ1493" s="7"/>
      <c r="CA1493" s="5"/>
      <c r="CB1493" s="5"/>
      <c r="CC1493" s="5"/>
      <c r="CD1493" s="5"/>
      <c r="CE1493" s="5"/>
      <c r="CF1493" s="5"/>
      <c r="CG1493" s="5"/>
      <c r="CH1493" s="5"/>
      <c r="CI1493" s="5"/>
      <c r="CJ1493" s="5"/>
      <c r="CK1493" s="8"/>
      <c r="CL1493" s="5"/>
      <c r="CM1493" s="5"/>
      <c r="CN1493" s="8"/>
      <c r="CO1493" s="5"/>
      <c r="CP1493" s="5"/>
      <c r="CQ1493" s="5"/>
      <c r="CR1493" s="8"/>
      <c r="CS1493" s="8"/>
      <c r="CT1493" s="8"/>
      <c r="CU1493" s="8"/>
      <c r="CV1493" s="8"/>
      <c r="CW1493" s="8"/>
      <c r="CX1493" s="8"/>
      <c r="CY1493" s="8"/>
      <c r="CZ1493" s="8"/>
      <c r="DA1493" s="8"/>
      <c r="DB1493" s="8"/>
      <c r="DC1493" s="8"/>
      <c r="DD1493" s="8"/>
      <c r="DE1493" s="8"/>
      <c r="DF1493" s="8"/>
      <c r="DG1493" s="8"/>
      <c r="DH1493" s="8"/>
      <c r="DI1493" s="8"/>
      <c r="DJ1493" s="8"/>
      <c r="DK1493" s="8"/>
      <c r="DL1493" s="8"/>
      <c r="DM1493" s="8"/>
      <c r="DN1493" s="8"/>
      <c r="DO1493" s="8"/>
      <c r="DP1493" s="8"/>
      <c r="DQ1493" s="8"/>
      <c r="DR1493" s="8"/>
      <c r="DS1493" s="8"/>
      <c r="DT1493" s="8"/>
      <c r="DU1493" s="8"/>
      <c r="DV1493" s="8"/>
      <c r="DW1493" s="8"/>
      <c r="DX1493" s="8"/>
      <c r="DY1493" s="8"/>
      <c r="DZ1493" s="8"/>
      <c r="EA1493" s="8"/>
      <c r="EB1493" s="8"/>
      <c r="EC1493" s="8"/>
      <c r="ED1493" s="8"/>
      <c r="EE1493" s="8"/>
      <c r="EF1493" s="8"/>
      <c r="EG1493" s="8"/>
      <c r="EH1493" s="8"/>
      <c r="EI1493" s="8"/>
      <c r="EJ1493" s="8"/>
      <c r="EK1493" s="8"/>
      <c r="EL1493" s="8"/>
      <c r="EM1493" s="8"/>
      <c r="EN1493" s="8"/>
      <c r="EO1493" s="8"/>
      <c r="EP1493" s="8"/>
      <c r="EQ1493" s="8"/>
      <c r="ER1493" s="8"/>
      <c r="ES1493" s="8"/>
      <c r="ET1493" s="8"/>
      <c r="EU1493" s="8"/>
      <c r="EV1493" s="8"/>
      <c r="EW1493" s="8"/>
      <c r="EX1493" s="8"/>
      <c r="EY1493" s="8"/>
      <c r="EZ1493" s="8"/>
      <c r="FA1493" s="8"/>
      <c r="FB1493" s="8"/>
      <c r="FC1493" s="8"/>
      <c r="FD1493" s="8"/>
      <c r="FE1493" s="8"/>
      <c r="FF1493" s="8"/>
      <c r="FG1493" s="8"/>
      <c r="FH1493" s="8"/>
      <c r="FI1493" s="8"/>
      <c r="FJ1493" s="8"/>
    </row>
    <row r="1494" spans="1:166" x14ac:dyDescent="0.25">
      <c r="A1494" t="s">
        <v>148</v>
      </c>
      <c r="C1494" s="6">
        <v>41029</v>
      </c>
      <c r="D1494" s="5"/>
      <c r="E1494" s="6"/>
      <c r="G1494">
        <v>117</v>
      </c>
      <c r="H1494" t="s">
        <v>116</v>
      </c>
      <c r="I1494" s="7">
        <v>8</v>
      </c>
      <c r="J1494">
        <v>750</v>
      </c>
      <c r="K1494" s="5">
        <f t="shared" si="23"/>
        <v>166.66666666666666</v>
      </c>
      <c r="L1494" s="5"/>
      <c r="M1494" s="8"/>
      <c r="N1494" s="8"/>
      <c r="O1494" s="8"/>
      <c r="P1494" s="8"/>
      <c r="Q1494" s="5"/>
      <c r="R1494" s="5"/>
      <c r="S1494" s="5"/>
      <c r="T1494" s="5"/>
      <c r="U1494" s="5"/>
      <c r="V1494" s="5"/>
      <c r="W1494" s="5"/>
      <c r="X1494" s="8"/>
      <c r="Y1494" s="8"/>
      <c r="Z1494" s="8"/>
      <c r="AA1494" s="8"/>
      <c r="AB1494" s="8"/>
      <c r="AC1494" s="5">
        <v>459.63589276947567</v>
      </c>
      <c r="AD1494" s="8"/>
      <c r="AE1494" s="8"/>
      <c r="AF1494" s="8"/>
      <c r="AG1494" s="8"/>
      <c r="AH1494" s="8"/>
      <c r="AI1494" s="8"/>
      <c r="AJ1494" s="5">
        <v>217.85376228444585</v>
      </c>
      <c r="AK1494" s="8">
        <v>3.4045630001996874</v>
      </c>
      <c r="AL1494" s="8"/>
      <c r="AM1494" s="8"/>
      <c r="AN1494" s="8"/>
      <c r="AO1494" s="8"/>
      <c r="AP1494" s="8"/>
      <c r="AQ1494" s="9">
        <f>AK1494/AJ1494</f>
        <v>1.5627744797698011E-2</v>
      </c>
      <c r="AR1494" s="8"/>
      <c r="AS1494" s="8"/>
      <c r="AT1494" s="8"/>
      <c r="AU1494" s="5">
        <v>9.2733490711869528</v>
      </c>
      <c r="AV1494" s="5"/>
      <c r="AW1494" s="5"/>
      <c r="AX1494" s="5"/>
      <c r="AY1494" s="5">
        <v>378.45059859540822</v>
      </c>
      <c r="AZ1494" s="5"/>
      <c r="BA1494" s="5"/>
      <c r="BB1494" s="5"/>
      <c r="BC1494" s="5"/>
      <c r="BD1494" s="5"/>
      <c r="BE1494" s="5"/>
      <c r="BF1494" s="5">
        <v>8.014399309506782</v>
      </c>
      <c r="BG1494" s="5">
        <v>17.661862996472198</v>
      </c>
      <c r="BH1494" s="5">
        <v>413.40020997257415</v>
      </c>
      <c r="BI1494" s="8"/>
      <c r="BJ1494" s="5"/>
      <c r="BK1494" s="5">
        <f>AC1494+AJ1494+BH1494</f>
        <v>1090.8898650264957</v>
      </c>
      <c r="BL1494" s="5"/>
      <c r="BM1494" s="8">
        <f>BH1494/BK1494</f>
        <v>0.37895687110681281</v>
      </c>
      <c r="BN1494" s="8"/>
      <c r="BO1494" s="7"/>
      <c r="BP1494" s="5"/>
      <c r="BQ1494" s="5"/>
      <c r="BR1494" s="5"/>
      <c r="BS1494" s="5"/>
      <c r="BT1494" s="7"/>
      <c r="BU1494" s="7"/>
      <c r="BV1494" s="7"/>
      <c r="BW1494" s="7"/>
      <c r="BX1494" s="8">
        <f>AC1494/BK1494</f>
        <v>0.42134032729171239</v>
      </c>
      <c r="BY1494" s="8">
        <f>AJ1494/BK1494</f>
        <v>0.19970280160147474</v>
      </c>
      <c r="BZ1494" s="8">
        <f>BH1494/BK1494</f>
        <v>0.37895687110681281</v>
      </c>
      <c r="CA1494" s="5">
        <v>142.20811600102712</v>
      </c>
      <c r="CB1494" s="5">
        <v>43.293152791199347</v>
      </c>
      <c r="CC1494" s="5">
        <v>91.73850039409777</v>
      </c>
      <c r="CD1494" s="5">
        <v>4.3620494486403505</v>
      </c>
      <c r="CE1494" s="5"/>
      <c r="CF1494" s="5"/>
      <c r="CG1494" s="5"/>
      <c r="CH1494" s="5"/>
      <c r="CI1494" s="5">
        <v>2.8144133670896423</v>
      </c>
      <c r="CJ1494" s="5"/>
      <c r="CK1494" s="8"/>
      <c r="CL1494" s="5"/>
      <c r="CM1494" s="5"/>
      <c r="CN1494" s="8"/>
      <c r="CO1494" s="5"/>
      <c r="CP1494" s="5"/>
      <c r="CQ1494" s="5"/>
      <c r="CR1494" s="8"/>
      <c r="CS1494" s="8"/>
      <c r="CT1494" s="8"/>
      <c r="CU1494" s="8"/>
      <c r="CV1494" s="8"/>
      <c r="CW1494" s="8"/>
      <c r="CX1494" s="8"/>
      <c r="CY1494" s="8"/>
      <c r="CZ1494" s="8"/>
      <c r="DA1494" s="8"/>
      <c r="DB1494" s="8"/>
      <c r="DC1494" s="8"/>
      <c r="DD1494" s="8"/>
      <c r="DE1494" s="8"/>
      <c r="DF1494" s="8"/>
      <c r="DG1494" s="8"/>
      <c r="DH1494" s="8"/>
      <c r="DI1494" s="8"/>
      <c r="DJ1494" s="8"/>
      <c r="DK1494" s="8"/>
      <c r="DL1494" s="8"/>
      <c r="DM1494" s="8"/>
      <c r="DN1494" s="8"/>
      <c r="DO1494" s="8"/>
      <c r="DP1494" s="8"/>
      <c r="DQ1494" s="8"/>
      <c r="DR1494" s="8"/>
      <c r="DS1494" s="8"/>
      <c r="DT1494" s="8"/>
      <c r="DU1494" s="8"/>
      <c r="DV1494" s="8"/>
      <c r="DW1494" s="8"/>
      <c r="DX1494" s="8"/>
      <c r="DY1494" s="8"/>
      <c r="DZ1494" s="8"/>
      <c r="EA1494" s="8"/>
      <c r="EB1494" s="8"/>
      <c r="EC1494" s="8"/>
      <c r="ED1494" s="8"/>
      <c r="EE1494" s="8"/>
      <c r="EF1494" s="8"/>
      <c r="EG1494" s="8"/>
      <c r="EH1494" s="8"/>
      <c r="EI1494" s="8"/>
      <c r="EJ1494" s="8"/>
      <c r="EK1494" s="8"/>
      <c r="EL1494" s="8"/>
      <c r="EM1494" s="8"/>
      <c r="EN1494" s="8"/>
      <c r="EO1494" s="8"/>
      <c r="EP1494" s="8"/>
      <c r="EQ1494" s="8"/>
      <c r="ER1494" s="8"/>
      <c r="ES1494" s="8"/>
      <c r="ET1494" s="8"/>
      <c r="EU1494" s="8"/>
      <c r="EV1494" s="8"/>
      <c r="EW1494" s="8"/>
      <c r="EX1494" s="8"/>
      <c r="EY1494" s="8"/>
      <c r="EZ1494" s="8"/>
      <c r="FA1494" s="8"/>
      <c r="FB1494" s="8"/>
      <c r="FC1494" s="8"/>
      <c r="FD1494" s="8"/>
      <c r="FE1494" s="8"/>
      <c r="FF1494" s="8"/>
      <c r="FG1494" s="8"/>
      <c r="FH1494" s="8"/>
      <c r="FI1494" s="8"/>
      <c r="FJ1494" s="8"/>
    </row>
    <row r="1495" spans="1:166" x14ac:dyDescent="0.25">
      <c r="A1495" t="s">
        <v>148</v>
      </c>
      <c r="C1495" s="6">
        <v>41043</v>
      </c>
      <c r="D1495" s="5"/>
      <c r="E1495" s="6"/>
      <c r="G1495">
        <v>131</v>
      </c>
      <c r="H1495" t="s">
        <v>116</v>
      </c>
      <c r="I1495" s="7">
        <v>8</v>
      </c>
      <c r="J1495">
        <v>750</v>
      </c>
      <c r="K1495" s="5">
        <f t="shared" si="23"/>
        <v>166.66666666666666</v>
      </c>
      <c r="L1495" s="5"/>
      <c r="M1495" s="8"/>
      <c r="N1495" s="8"/>
      <c r="O1495" s="8"/>
      <c r="P1495" s="8"/>
      <c r="Q1495" s="5"/>
      <c r="R1495" s="5"/>
      <c r="S1495" s="5"/>
      <c r="T1495" s="5"/>
      <c r="U1495" s="5"/>
      <c r="V1495" s="5"/>
      <c r="W1495" s="5"/>
      <c r="X1495" s="8"/>
      <c r="Y1495" s="8"/>
      <c r="Z1495" s="8"/>
      <c r="AA1495" s="8"/>
      <c r="AB1495" s="8"/>
      <c r="AC1495" s="5"/>
      <c r="AD1495" s="8"/>
      <c r="AE1495" s="8"/>
      <c r="AF1495" s="8"/>
      <c r="AG1495" s="8"/>
      <c r="AH1495" s="8"/>
      <c r="AI1495" s="8"/>
      <c r="AJ1495" s="5"/>
      <c r="AK1495" s="8"/>
      <c r="AL1495" s="8"/>
      <c r="AM1495" s="8"/>
      <c r="AN1495" s="8"/>
      <c r="AO1495" s="8"/>
      <c r="AP1495" s="8"/>
      <c r="AQ1495" s="9"/>
      <c r="AR1495" s="8"/>
      <c r="AS1495" s="8"/>
      <c r="AT1495" s="8"/>
      <c r="AU1495" s="5"/>
      <c r="AV1495" s="5"/>
      <c r="AW1495" s="5"/>
      <c r="AX1495" s="5"/>
      <c r="AY1495" s="5"/>
      <c r="AZ1495" s="5"/>
      <c r="BA1495" s="5"/>
      <c r="BB1495" s="5"/>
      <c r="BC1495" s="5"/>
      <c r="BD1495" s="5"/>
      <c r="BE1495" s="5"/>
      <c r="BF1495" s="5"/>
      <c r="BG1495" s="5"/>
      <c r="BH1495" s="5"/>
      <c r="BI1495" s="8"/>
      <c r="BJ1495" s="5"/>
      <c r="BK1495" s="5"/>
      <c r="BL1495" s="5"/>
      <c r="BM1495" s="8"/>
      <c r="BN1495" s="8"/>
      <c r="BO1495" s="7"/>
      <c r="BP1495" s="5"/>
      <c r="BQ1495" s="5"/>
      <c r="BR1495" s="5"/>
      <c r="BS1495" s="5"/>
      <c r="BT1495" s="7"/>
      <c r="BU1495" s="7"/>
      <c r="BV1495" s="7"/>
      <c r="BW1495" s="7"/>
      <c r="BX1495" s="7"/>
      <c r="BY1495" s="7"/>
      <c r="BZ1495" s="7"/>
      <c r="CA1495" s="5"/>
      <c r="CB1495" s="5"/>
      <c r="CC1495" s="5"/>
      <c r="CD1495" s="5"/>
      <c r="CE1495" s="5"/>
      <c r="CF1495" s="5"/>
      <c r="CG1495" s="5"/>
      <c r="CH1495" s="5"/>
      <c r="CI1495" s="5"/>
      <c r="CJ1495" s="5">
        <v>10.320781032078104</v>
      </c>
      <c r="CK1495" s="8">
        <v>4.2635135135135132</v>
      </c>
      <c r="CL1495" s="5"/>
      <c r="CM1495" s="5"/>
      <c r="CN1495" s="8"/>
      <c r="CO1495" s="5"/>
      <c r="CP1495" s="5"/>
      <c r="CQ1495" s="5"/>
      <c r="CR1495" s="8"/>
      <c r="CS1495" s="8"/>
      <c r="CT1495" s="8"/>
      <c r="CU1495" s="8"/>
      <c r="CV1495" s="8"/>
      <c r="CW1495" s="8"/>
      <c r="CX1495" s="8"/>
      <c r="CY1495" s="8"/>
      <c r="CZ1495" s="8"/>
      <c r="DA1495" s="8"/>
      <c r="DB1495" s="8"/>
      <c r="DC1495" s="8"/>
      <c r="DD1495" s="8"/>
      <c r="DE1495" s="8"/>
      <c r="DF1495" s="8"/>
      <c r="DG1495" s="8"/>
      <c r="DH1495" s="8"/>
      <c r="DI1495" s="8"/>
      <c r="DJ1495" s="8"/>
      <c r="DK1495" s="8"/>
      <c r="DL1495" s="8"/>
      <c r="DM1495" s="8"/>
      <c r="DN1495" s="8"/>
      <c r="DO1495" s="8"/>
      <c r="DP1495" s="8"/>
      <c r="DQ1495" s="8"/>
      <c r="DR1495" s="8"/>
      <c r="DS1495" s="8"/>
      <c r="DT1495" s="8"/>
      <c r="DU1495" s="8"/>
      <c r="DV1495" s="8"/>
      <c r="DW1495" s="8"/>
      <c r="DX1495" s="8"/>
      <c r="DY1495" s="8"/>
      <c r="DZ1495" s="8"/>
      <c r="EA1495" s="8"/>
      <c r="EB1495" s="8"/>
      <c r="EC1495" s="8"/>
      <c r="ED1495" s="8"/>
      <c r="EE1495" s="8"/>
      <c r="EF1495" s="8"/>
      <c r="EG1495" s="8"/>
      <c r="EH1495" s="8"/>
      <c r="EI1495" s="8"/>
      <c r="EJ1495" s="8"/>
      <c r="EK1495" s="8"/>
      <c r="EL1495" s="8"/>
      <c r="EM1495" s="8"/>
      <c r="EN1495" s="8"/>
      <c r="EO1495" s="8"/>
      <c r="EP1495" s="8"/>
      <c r="EQ1495" s="8"/>
      <c r="ER1495" s="8"/>
      <c r="ES1495" s="8"/>
      <c r="ET1495" s="8"/>
      <c r="EU1495" s="8"/>
      <c r="EV1495" s="8"/>
      <c r="EW1495" s="8"/>
      <c r="EX1495" s="8"/>
      <c r="EY1495" s="8"/>
      <c r="EZ1495" s="8"/>
      <c r="FA1495" s="8"/>
      <c r="FB1495" s="8"/>
      <c r="FC1495" s="8"/>
      <c r="FD1495" s="8"/>
      <c r="FE1495" s="8"/>
      <c r="FF1495" s="8"/>
      <c r="FG1495" s="8"/>
      <c r="FH1495" s="8"/>
      <c r="FI1495" s="8"/>
      <c r="FJ1495" s="8"/>
    </row>
    <row r="1496" spans="1:166" x14ac:dyDescent="0.25">
      <c r="A1496" t="s">
        <v>148</v>
      </c>
      <c r="C1496" s="6">
        <v>41050</v>
      </c>
      <c r="D1496" s="5"/>
      <c r="E1496" s="6"/>
      <c r="G1496">
        <v>138</v>
      </c>
      <c r="H1496" t="s">
        <v>116</v>
      </c>
      <c r="I1496" s="7">
        <v>8</v>
      </c>
      <c r="J1496">
        <v>750</v>
      </c>
      <c r="K1496" s="5">
        <f t="shared" si="23"/>
        <v>166.66666666666666</v>
      </c>
      <c r="L1496" s="5"/>
      <c r="M1496" s="8"/>
      <c r="N1496" s="8"/>
      <c r="O1496" s="8"/>
      <c r="P1496" s="8"/>
      <c r="Q1496" s="5"/>
      <c r="R1496" s="5"/>
      <c r="S1496" s="5"/>
      <c r="T1496" s="5"/>
      <c r="U1496" s="5"/>
      <c r="V1496" s="5"/>
      <c r="W1496" s="5"/>
      <c r="X1496" s="8"/>
      <c r="Y1496" s="8"/>
      <c r="Z1496" s="8"/>
      <c r="AA1496" s="8"/>
      <c r="AB1496" s="8"/>
      <c r="AC1496" s="5"/>
      <c r="AD1496" s="8"/>
      <c r="AE1496" s="8"/>
      <c r="AF1496" s="8"/>
      <c r="AG1496" s="8"/>
      <c r="AH1496" s="8"/>
      <c r="AI1496" s="8"/>
      <c r="AJ1496" s="5"/>
      <c r="AK1496" s="8"/>
      <c r="AL1496" s="8"/>
      <c r="AM1496" s="8"/>
      <c r="AN1496" s="8"/>
      <c r="AO1496" s="8"/>
      <c r="AP1496" s="8"/>
      <c r="AQ1496" s="9"/>
      <c r="AR1496" s="8"/>
      <c r="AS1496" s="8"/>
      <c r="AT1496" s="8"/>
      <c r="AU1496" s="5"/>
      <c r="AV1496" s="5"/>
      <c r="AW1496" s="5"/>
      <c r="AX1496" s="5"/>
      <c r="AY1496" s="5"/>
      <c r="AZ1496" s="5"/>
      <c r="BA1496" s="5"/>
      <c r="BB1496" s="5"/>
      <c r="BC1496" s="5"/>
      <c r="BD1496" s="5"/>
      <c r="BE1496" s="5"/>
      <c r="BF1496" s="5"/>
      <c r="BG1496" s="5"/>
      <c r="BH1496" s="5"/>
      <c r="BI1496" s="8"/>
      <c r="BJ1496" s="5"/>
      <c r="BK1496" s="5"/>
      <c r="BL1496" s="5"/>
      <c r="BM1496" s="8"/>
      <c r="BN1496" s="8"/>
      <c r="BO1496" s="7"/>
      <c r="BP1496" s="5"/>
      <c r="BQ1496" s="5"/>
      <c r="BR1496" s="5"/>
      <c r="BS1496" s="5"/>
      <c r="BT1496" s="7"/>
      <c r="BU1496" s="7"/>
      <c r="BV1496" s="7"/>
      <c r="BW1496" s="7"/>
      <c r="BX1496" s="7"/>
      <c r="BY1496" s="7"/>
      <c r="BZ1496" s="7"/>
      <c r="CA1496" s="5"/>
      <c r="CB1496" s="5"/>
      <c r="CC1496" s="5"/>
      <c r="CD1496" s="5"/>
      <c r="CE1496" s="5"/>
      <c r="CF1496" s="5"/>
      <c r="CG1496" s="5"/>
      <c r="CH1496" s="5"/>
      <c r="CI1496" s="5"/>
      <c r="CJ1496" s="5">
        <v>14.504881450488146</v>
      </c>
      <c r="CK1496" s="8">
        <v>6.65</v>
      </c>
      <c r="CL1496" s="5"/>
      <c r="CM1496" s="5"/>
      <c r="CN1496" s="8"/>
      <c r="CO1496" s="5"/>
      <c r="CP1496" s="5"/>
      <c r="CQ1496" s="5"/>
      <c r="CR1496" s="8"/>
      <c r="CS1496" s="8"/>
      <c r="CT1496" s="8"/>
      <c r="CU1496" s="8"/>
      <c r="CV1496" s="8"/>
      <c r="CW1496" s="8"/>
      <c r="CX1496" s="8"/>
      <c r="CY1496" s="8"/>
      <c r="CZ1496" s="8"/>
      <c r="DA1496" s="8"/>
      <c r="DB1496" s="8"/>
      <c r="DC1496" s="8"/>
      <c r="DD1496" s="8"/>
      <c r="DE1496" s="8"/>
      <c r="DF1496" s="8"/>
      <c r="DG1496" s="8"/>
      <c r="DH1496" s="8"/>
      <c r="DI1496" s="8"/>
      <c r="DJ1496" s="8"/>
      <c r="DK1496" s="8"/>
      <c r="DL1496" s="8"/>
      <c r="DM1496" s="8"/>
      <c r="DN1496" s="8"/>
      <c r="DO1496" s="8"/>
      <c r="DP1496" s="8"/>
      <c r="DQ1496" s="8"/>
      <c r="DR1496" s="8"/>
      <c r="DS1496" s="8"/>
      <c r="DT1496" s="8"/>
      <c r="DU1496" s="8"/>
      <c r="DV1496" s="8"/>
      <c r="DW1496" s="8"/>
      <c r="DX1496" s="8"/>
      <c r="DY1496" s="8"/>
      <c r="DZ1496" s="8"/>
      <c r="EA1496" s="8"/>
      <c r="EB1496" s="8"/>
      <c r="EC1496" s="8"/>
      <c r="ED1496" s="8"/>
      <c r="EE1496" s="8"/>
      <c r="EF1496" s="8"/>
      <c r="EG1496" s="8"/>
      <c r="EH1496" s="8"/>
      <c r="EI1496" s="8"/>
      <c r="EJ1496" s="8"/>
      <c r="EK1496" s="8"/>
      <c r="EL1496" s="8"/>
      <c r="EM1496" s="8"/>
      <c r="EN1496" s="8"/>
      <c r="EO1496" s="8"/>
      <c r="EP1496" s="8"/>
      <c r="EQ1496" s="8"/>
      <c r="ER1496" s="8"/>
      <c r="ES1496" s="8"/>
      <c r="ET1496" s="8"/>
      <c r="EU1496" s="8"/>
      <c r="EV1496" s="8"/>
      <c r="EW1496" s="8"/>
      <c r="EX1496" s="8"/>
      <c r="EY1496" s="8"/>
      <c r="EZ1496" s="8"/>
      <c r="FA1496" s="8"/>
      <c r="FB1496" s="8"/>
      <c r="FC1496" s="8"/>
      <c r="FD1496" s="8"/>
      <c r="FE1496" s="8"/>
      <c r="FF1496" s="8"/>
      <c r="FG1496" s="8"/>
      <c r="FH1496" s="8"/>
      <c r="FI1496" s="8"/>
      <c r="FJ1496" s="8"/>
    </row>
    <row r="1497" spans="1:166" x14ac:dyDescent="0.25">
      <c r="A1497" t="s">
        <v>148</v>
      </c>
      <c r="C1497" s="6">
        <v>41057</v>
      </c>
      <c r="D1497" s="5"/>
      <c r="E1497" s="6"/>
      <c r="G1497">
        <v>145</v>
      </c>
      <c r="H1497" t="s">
        <v>116</v>
      </c>
      <c r="I1497" s="7">
        <v>8</v>
      </c>
      <c r="J1497">
        <v>750</v>
      </c>
      <c r="K1497" s="5">
        <f t="shared" si="23"/>
        <v>166.66666666666666</v>
      </c>
      <c r="L1497" s="5"/>
      <c r="M1497" s="8"/>
      <c r="N1497" s="8"/>
      <c r="O1497" s="8"/>
      <c r="P1497" s="8"/>
      <c r="Q1497" s="5"/>
      <c r="R1497" s="5"/>
      <c r="S1497" s="5"/>
      <c r="T1497" s="5"/>
      <c r="U1497" s="5"/>
      <c r="V1497" s="5"/>
      <c r="W1497" s="5"/>
      <c r="X1497" s="8"/>
      <c r="Y1497" s="8"/>
      <c r="Z1497" s="8"/>
      <c r="AA1497" s="8"/>
      <c r="AB1497" s="8"/>
      <c r="AC1497" s="5"/>
      <c r="AD1497" s="8"/>
      <c r="AE1497" s="8"/>
      <c r="AF1497" s="8"/>
      <c r="AG1497" s="8"/>
      <c r="AH1497" s="8"/>
      <c r="AI1497" s="8"/>
      <c r="AJ1497" s="5"/>
      <c r="AK1497" s="8"/>
      <c r="AL1497" s="8"/>
      <c r="AM1497" s="8"/>
      <c r="AN1497" s="8"/>
      <c r="AO1497" s="8"/>
      <c r="AP1497" s="8"/>
      <c r="AQ1497" s="9"/>
      <c r="AR1497" s="8"/>
      <c r="AS1497" s="8"/>
      <c r="AT1497" s="8"/>
      <c r="AU1497" s="5"/>
      <c r="AV1497" s="5"/>
      <c r="AW1497" s="5"/>
      <c r="AX1497" s="5"/>
      <c r="AY1497" s="5"/>
      <c r="AZ1497" s="5"/>
      <c r="BA1497" s="5"/>
      <c r="BB1497" s="5"/>
      <c r="BC1497" s="5"/>
      <c r="BD1497" s="5"/>
      <c r="BE1497" s="5"/>
      <c r="BF1497" s="5"/>
      <c r="BG1497" s="5"/>
      <c r="BH1497" s="5"/>
      <c r="BI1497" s="8"/>
      <c r="BJ1497" s="5"/>
      <c r="BK1497" s="5"/>
      <c r="BL1497" s="5"/>
      <c r="BM1497" s="8"/>
      <c r="BN1497" s="8"/>
      <c r="BO1497" s="7"/>
      <c r="BP1497" s="5"/>
      <c r="BQ1497" s="5"/>
      <c r="BR1497" s="5"/>
      <c r="BS1497" s="5"/>
      <c r="BT1497" s="7"/>
      <c r="BU1497" s="7"/>
      <c r="BV1497" s="7"/>
      <c r="BW1497" s="7"/>
      <c r="BX1497" s="7"/>
      <c r="BY1497" s="7"/>
      <c r="BZ1497" s="7"/>
      <c r="CA1497" s="5"/>
      <c r="CB1497" s="5"/>
      <c r="CC1497" s="5"/>
      <c r="CD1497" s="5"/>
      <c r="CE1497" s="5"/>
      <c r="CF1497" s="5"/>
      <c r="CG1497" s="5"/>
      <c r="CH1497" s="5"/>
      <c r="CI1497" s="5"/>
      <c r="CJ1497" s="5">
        <v>24.686192468619247</v>
      </c>
      <c r="CK1497" s="8">
        <v>5.7602739726027394</v>
      </c>
      <c r="CL1497" s="5"/>
      <c r="CM1497" s="5"/>
      <c r="CN1497" s="8"/>
      <c r="CO1497" s="5"/>
      <c r="CP1497" s="5"/>
      <c r="CQ1497" s="5"/>
      <c r="CR1497" s="8"/>
      <c r="CS1497" s="8"/>
      <c r="CT1497" s="8"/>
      <c r="CU1497" s="8"/>
      <c r="CV1497" s="8"/>
      <c r="CW1497" s="8"/>
      <c r="CX1497" s="8"/>
      <c r="CY1497" s="8"/>
      <c r="CZ1497" s="8"/>
      <c r="DA1497" s="8"/>
      <c r="DB1497" s="8"/>
      <c r="DC1497" s="8"/>
      <c r="DD1497" s="8"/>
      <c r="DE1497" s="8"/>
      <c r="DF1497" s="8"/>
      <c r="DG1497" s="8"/>
      <c r="DH1497" s="8"/>
      <c r="DI1497" s="8"/>
      <c r="DJ1497" s="8"/>
      <c r="DK1497" s="8"/>
      <c r="DL1497" s="8"/>
      <c r="DM1497" s="8"/>
      <c r="DN1497" s="8"/>
      <c r="DO1497" s="8"/>
      <c r="DP1497" s="8"/>
      <c r="DQ1497" s="8"/>
      <c r="DR1497" s="8"/>
      <c r="DS1497" s="8"/>
      <c r="DT1497" s="8"/>
      <c r="DU1497" s="8"/>
      <c r="DV1497" s="8"/>
      <c r="DW1497" s="8"/>
      <c r="DX1497" s="8"/>
      <c r="DY1497" s="8"/>
      <c r="DZ1497" s="8"/>
      <c r="EA1497" s="8"/>
      <c r="EB1497" s="8"/>
      <c r="EC1497" s="8"/>
      <c r="ED1497" s="8"/>
      <c r="EE1497" s="8"/>
      <c r="EF1497" s="8"/>
      <c r="EG1497" s="8"/>
      <c r="EH1497" s="8"/>
      <c r="EI1497" s="8"/>
      <c r="EJ1497" s="8"/>
      <c r="EK1497" s="8"/>
      <c r="EL1497" s="8"/>
      <c r="EM1497" s="8"/>
      <c r="EN1497" s="8"/>
      <c r="EO1497" s="8"/>
      <c r="EP1497" s="8"/>
      <c r="EQ1497" s="8"/>
      <c r="ER1497" s="8"/>
      <c r="ES1497" s="8"/>
      <c r="ET1497" s="8"/>
      <c r="EU1497" s="8"/>
      <c r="EV1497" s="8"/>
      <c r="EW1497" s="8"/>
      <c r="EX1497" s="8"/>
      <c r="EY1497" s="8"/>
      <c r="EZ1497" s="8"/>
      <c r="FA1497" s="8"/>
      <c r="FB1497" s="8"/>
      <c r="FC1497" s="8"/>
      <c r="FD1497" s="8"/>
      <c r="FE1497" s="8"/>
      <c r="FF1497" s="8"/>
      <c r="FG1497" s="8"/>
      <c r="FH1497" s="8"/>
      <c r="FI1497" s="8"/>
      <c r="FJ1497" s="8"/>
    </row>
    <row r="1498" spans="1:166" x14ac:dyDescent="0.25">
      <c r="A1498" t="s">
        <v>148</v>
      </c>
      <c r="C1498" s="6">
        <v>41064</v>
      </c>
      <c r="D1498" s="5"/>
      <c r="E1498" s="6"/>
      <c r="G1498">
        <v>152</v>
      </c>
      <c r="H1498" t="s">
        <v>116</v>
      </c>
      <c r="I1498" s="7">
        <v>8</v>
      </c>
      <c r="J1498">
        <v>750</v>
      </c>
      <c r="K1498" s="5">
        <f t="shared" si="23"/>
        <v>166.66666666666666</v>
      </c>
      <c r="L1498" s="5"/>
      <c r="M1498" s="8"/>
      <c r="N1498" s="8"/>
      <c r="O1498" s="8"/>
      <c r="P1498" s="8"/>
      <c r="Q1498" s="5"/>
      <c r="R1498" s="5"/>
      <c r="S1498" s="5"/>
      <c r="T1498" s="5"/>
      <c r="U1498" s="5"/>
      <c r="V1498" s="5"/>
      <c r="W1498" s="5"/>
      <c r="X1498" s="8"/>
      <c r="Y1498" s="8"/>
      <c r="Z1498" s="8"/>
      <c r="AA1498" s="8"/>
      <c r="AB1498" s="8"/>
      <c r="AC1498" s="5"/>
      <c r="AD1498" s="8"/>
      <c r="AE1498" s="8"/>
      <c r="AF1498" s="8"/>
      <c r="AG1498" s="8"/>
      <c r="AH1498" s="8"/>
      <c r="AI1498" s="8"/>
      <c r="AJ1498" s="5"/>
      <c r="AK1498" s="8"/>
      <c r="AL1498" s="8"/>
      <c r="AM1498" s="8"/>
      <c r="AN1498" s="8"/>
      <c r="AO1498" s="8"/>
      <c r="AP1498" s="8"/>
      <c r="AQ1498" s="9"/>
      <c r="AR1498" s="8"/>
      <c r="AS1498" s="8"/>
      <c r="AT1498" s="8"/>
      <c r="AU1498" s="5"/>
      <c r="AV1498" s="5"/>
      <c r="AW1498" s="5"/>
      <c r="AX1498" s="5"/>
      <c r="AY1498" s="5"/>
      <c r="AZ1498" s="5"/>
      <c r="BA1498" s="5"/>
      <c r="BB1498" s="5"/>
      <c r="BC1498" s="5"/>
      <c r="BD1498" s="5"/>
      <c r="BE1498" s="5"/>
      <c r="BF1498" s="5"/>
      <c r="BG1498" s="5"/>
      <c r="BH1498" s="5"/>
      <c r="BI1498" s="8"/>
      <c r="BJ1498" s="5"/>
      <c r="BK1498" s="5"/>
      <c r="BL1498" s="5"/>
      <c r="BM1498" s="8"/>
      <c r="BN1498" s="8"/>
      <c r="BO1498" s="7"/>
      <c r="BP1498" s="5"/>
      <c r="BQ1498" s="5"/>
      <c r="BR1498" s="5"/>
      <c r="BS1498" s="5"/>
      <c r="BT1498" s="7"/>
      <c r="BU1498" s="7"/>
      <c r="BV1498" s="7"/>
      <c r="BW1498" s="7"/>
      <c r="BX1498" s="7"/>
      <c r="BY1498" s="7"/>
      <c r="BZ1498" s="7"/>
      <c r="CA1498" s="5"/>
      <c r="CB1498" s="5"/>
      <c r="CC1498" s="5"/>
      <c r="CD1498" s="5"/>
      <c r="CE1498" s="5"/>
      <c r="CF1498" s="5"/>
      <c r="CG1498" s="5"/>
      <c r="CH1498" s="5"/>
      <c r="CI1498" s="5"/>
      <c r="CJ1498" s="5">
        <v>37.935843793584382</v>
      </c>
      <c r="CK1498" s="8">
        <v>5.8947368421052628</v>
      </c>
      <c r="CL1498" s="5"/>
      <c r="CM1498" s="5"/>
      <c r="CN1498" s="8"/>
      <c r="CO1498" s="5"/>
      <c r="CP1498" s="5"/>
      <c r="CQ1498" s="5"/>
      <c r="CR1498" s="8"/>
      <c r="CS1498" s="8"/>
      <c r="CT1498" s="8"/>
      <c r="CU1498" s="8"/>
      <c r="CV1498" s="8"/>
      <c r="CW1498" s="8"/>
      <c r="CX1498" s="8"/>
      <c r="CY1498" s="8"/>
      <c r="CZ1498" s="8"/>
      <c r="DA1498" s="8"/>
      <c r="DB1498" s="8"/>
      <c r="DC1498" s="8"/>
      <c r="DD1498" s="8"/>
      <c r="DE1498" s="8"/>
      <c r="DF1498" s="8"/>
      <c r="DG1498" s="8"/>
      <c r="DH1498" s="8"/>
      <c r="DI1498" s="8"/>
      <c r="DJ1498" s="8"/>
      <c r="DK1498" s="8"/>
      <c r="DL1498" s="8"/>
      <c r="DM1498" s="8"/>
      <c r="DN1498" s="8"/>
      <c r="DO1498" s="8"/>
      <c r="DP1498" s="8"/>
      <c r="DQ1498" s="8"/>
      <c r="DR1498" s="8"/>
      <c r="DS1498" s="8"/>
      <c r="DT1498" s="8"/>
      <c r="DU1498" s="8"/>
      <c r="DV1498" s="8"/>
      <c r="DW1498" s="8"/>
      <c r="DX1498" s="8"/>
      <c r="DY1498" s="8"/>
      <c r="DZ1498" s="8"/>
      <c r="EA1498" s="8"/>
      <c r="EB1498" s="8"/>
      <c r="EC1498" s="8"/>
      <c r="ED1498" s="8"/>
      <c r="EE1498" s="8"/>
      <c r="EF1498" s="8"/>
      <c r="EG1498" s="8"/>
      <c r="EH1498" s="8"/>
      <c r="EI1498" s="8"/>
      <c r="EJ1498" s="8"/>
      <c r="EK1498" s="8"/>
      <c r="EL1498" s="8"/>
      <c r="EM1498" s="8"/>
      <c r="EN1498" s="8"/>
      <c r="EO1498" s="8"/>
      <c r="EP1498" s="8"/>
      <c r="EQ1498" s="8"/>
      <c r="ER1498" s="8"/>
      <c r="ES1498" s="8"/>
      <c r="ET1498" s="8"/>
      <c r="EU1498" s="8"/>
      <c r="EV1498" s="8"/>
      <c r="EW1498" s="8"/>
      <c r="EX1498" s="8"/>
      <c r="EY1498" s="8"/>
      <c r="EZ1498" s="8"/>
      <c r="FA1498" s="8"/>
      <c r="FB1498" s="8"/>
      <c r="FC1498" s="8"/>
      <c r="FD1498" s="8"/>
      <c r="FE1498" s="8"/>
      <c r="FF1498" s="8"/>
      <c r="FG1498" s="8"/>
      <c r="FH1498" s="8"/>
      <c r="FI1498" s="8"/>
      <c r="FJ1498" s="8"/>
    </row>
    <row r="1499" spans="1:166" x14ac:dyDescent="0.25">
      <c r="A1499" t="s">
        <v>148</v>
      </c>
      <c r="C1499" s="6">
        <v>41066</v>
      </c>
      <c r="D1499" s="5"/>
      <c r="E1499" s="6"/>
      <c r="G1499">
        <v>154</v>
      </c>
      <c r="H1499" t="s">
        <v>116</v>
      </c>
      <c r="I1499" s="7">
        <v>8</v>
      </c>
      <c r="J1499">
        <v>750</v>
      </c>
      <c r="K1499" s="5">
        <f t="shared" si="23"/>
        <v>166.66666666666666</v>
      </c>
      <c r="L1499" s="5"/>
      <c r="M1499" s="8"/>
      <c r="N1499" s="8"/>
      <c r="O1499" s="8"/>
      <c r="P1499" s="8"/>
      <c r="Q1499" s="5"/>
      <c r="R1499" s="5"/>
      <c r="S1499" s="5"/>
      <c r="T1499" s="5"/>
      <c r="U1499" s="5"/>
      <c r="V1499" s="5"/>
      <c r="W1499" s="5"/>
      <c r="X1499" s="8"/>
      <c r="Y1499" s="8"/>
      <c r="Z1499" s="8"/>
      <c r="AA1499" s="8"/>
      <c r="AB1499" s="8"/>
      <c r="AC1499" s="5">
        <v>603.73602371176287</v>
      </c>
      <c r="AD1499" s="8"/>
      <c r="AE1499" s="8"/>
      <c r="AF1499" s="8"/>
      <c r="AG1499" s="8"/>
      <c r="AH1499" s="8"/>
      <c r="AI1499" s="8"/>
      <c r="AJ1499" s="5">
        <v>176.15479659250639</v>
      </c>
      <c r="AK1499" s="8">
        <v>2.7320599292876246</v>
      </c>
      <c r="AL1499" s="8"/>
      <c r="AM1499" s="8"/>
      <c r="AN1499" s="8"/>
      <c r="AO1499" s="8"/>
      <c r="AP1499" s="8"/>
      <c r="AQ1499" s="9">
        <f>AK1499/AJ1499</f>
        <v>1.5509426834442759E-2</v>
      </c>
      <c r="AR1499" s="8"/>
      <c r="AS1499" s="8"/>
      <c r="AT1499" s="8"/>
      <c r="AU1499" s="5">
        <v>0</v>
      </c>
      <c r="AV1499" s="5"/>
      <c r="AW1499" s="5"/>
      <c r="AX1499" s="5"/>
      <c r="AY1499" s="5">
        <v>260.72511537772033</v>
      </c>
      <c r="AZ1499" s="5"/>
      <c r="BA1499" s="5"/>
      <c r="BB1499" s="5"/>
      <c r="BC1499" s="5"/>
      <c r="BD1499" s="5"/>
      <c r="BE1499" s="5"/>
      <c r="BF1499" s="5">
        <v>19.905774155631175</v>
      </c>
      <c r="BG1499" s="5">
        <v>408.35737697773391</v>
      </c>
      <c r="BH1499" s="5">
        <v>688.98826651108538</v>
      </c>
      <c r="BI1499" s="8"/>
      <c r="BJ1499" s="5"/>
      <c r="BK1499" s="5">
        <f>AC1499+AJ1499+BH1499</f>
        <v>1468.8790868153546</v>
      </c>
      <c r="BL1499" s="5"/>
      <c r="BM1499" s="8">
        <f>BH1499/BK1499</f>
        <v>0.46905716930374858</v>
      </c>
      <c r="BN1499" s="8"/>
      <c r="BO1499" s="7"/>
      <c r="BP1499" s="5"/>
      <c r="BQ1499" s="5"/>
      <c r="BR1499" s="5"/>
      <c r="BS1499" s="5"/>
      <c r="BT1499" s="7"/>
      <c r="BU1499" s="7"/>
      <c r="BV1499" s="7"/>
      <c r="BW1499" s="7"/>
      <c r="BX1499" s="8">
        <f>AC1499/BK1499</f>
        <v>0.41101819008173779</v>
      </c>
      <c r="BY1499" s="8">
        <f>AJ1499/BK1499</f>
        <v>0.11992464061451363</v>
      </c>
      <c r="BZ1499" s="8">
        <f>BH1499/BK1499</f>
        <v>0.46905716930374858</v>
      </c>
      <c r="CA1499" s="5">
        <v>136.4352203290054</v>
      </c>
      <c r="CB1499" s="5">
        <v>0</v>
      </c>
      <c r="CC1499" s="5">
        <v>60.949619281728914</v>
      </c>
      <c r="CD1499" s="5">
        <v>68.082571570904079</v>
      </c>
      <c r="CE1499" s="5"/>
      <c r="CF1499" s="5"/>
      <c r="CG1499" s="5"/>
      <c r="CH1499" s="5"/>
      <c r="CI1499" s="5">
        <v>7.403029476372418</v>
      </c>
      <c r="CJ1499" s="5"/>
      <c r="CK1499" s="8"/>
      <c r="CL1499" s="5"/>
      <c r="CM1499" s="5"/>
      <c r="CN1499" s="8"/>
      <c r="CO1499" s="5"/>
      <c r="CP1499" s="5"/>
      <c r="CQ1499" s="5"/>
      <c r="CR1499" s="8"/>
      <c r="CS1499" s="8"/>
      <c r="CT1499" s="8"/>
      <c r="CU1499" s="8"/>
      <c r="CV1499" s="8"/>
      <c r="CW1499" s="8"/>
      <c r="CX1499" s="8"/>
      <c r="CY1499" s="8"/>
      <c r="CZ1499" s="8"/>
      <c r="DA1499" s="8"/>
      <c r="DB1499" s="8"/>
      <c r="DC1499" s="8"/>
      <c r="DD1499" s="8"/>
      <c r="DE1499" s="8"/>
      <c r="DF1499" s="8"/>
      <c r="DG1499" s="8"/>
      <c r="DH1499" s="8"/>
      <c r="DI1499" s="8"/>
      <c r="DJ1499" s="8"/>
      <c r="DK1499" s="8"/>
      <c r="DL1499" s="8"/>
      <c r="DM1499" s="8"/>
      <c r="DN1499" s="8"/>
      <c r="DO1499" s="8"/>
      <c r="DP1499" s="8"/>
      <c r="DQ1499" s="8"/>
      <c r="DR1499" s="8"/>
      <c r="DS1499" s="8"/>
      <c r="DT1499" s="8"/>
      <c r="DU1499" s="8"/>
      <c r="DV1499" s="8"/>
      <c r="DW1499" s="8"/>
      <c r="DX1499" s="8"/>
      <c r="DY1499" s="8"/>
      <c r="DZ1499" s="8"/>
      <c r="EA1499" s="8"/>
      <c r="EB1499" s="8"/>
      <c r="EC1499" s="8"/>
      <c r="ED1499" s="8"/>
      <c r="EE1499" s="8"/>
      <c r="EF1499" s="8"/>
      <c r="EG1499" s="8"/>
      <c r="EH1499" s="8"/>
      <c r="EI1499" s="8"/>
      <c r="EJ1499" s="8"/>
      <c r="EK1499" s="8"/>
      <c r="EL1499" s="8"/>
      <c r="EM1499" s="8"/>
      <c r="EN1499" s="8"/>
      <c r="EO1499" s="8"/>
      <c r="EP1499" s="8"/>
      <c r="EQ1499" s="8"/>
      <c r="ER1499" s="8"/>
      <c r="ES1499" s="8"/>
      <c r="ET1499" s="8"/>
      <c r="EU1499" s="8"/>
      <c r="EV1499" s="8"/>
      <c r="EW1499" s="8"/>
      <c r="EX1499" s="8"/>
      <c r="EY1499" s="8"/>
      <c r="EZ1499" s="8"/>
      <c r="FA1499" s="8"/>
      <c r="FB1499" s="8"/>
      <c r="FC1499" s="8"/>
      <c r="FD1499" s="8"/>
      <c r="FE1499" s="8"/>
      <c r="FF1499" s="8"/>
      <c r="FG1499" s="8"/>
      <c r="FH1499" s="8"/>
      <c r="FI1499" s="8"/>
      <c r="FJ1499" s="8"/>
    </row>
    <row r="1500" spans="1:166" x14ac:dyDescent="0.25">
      <c r="A1500" t="s">
        <v>148</v>
      </c>
      <c r="C1500" s="6">
        <v>41071</v>
      </c>
      <c r="D1500" s="5">
        <v>9</v>
      </c>
      <c r="E1500" s="6" t="s">
        <v>207</v>
      </c>
      <c r="F1500" t="s">
        <v>15</v>
      </c>
      <c r="G1500">
        <v>159</v>
      </c>
      <c r="H1500" t="s">
        <v>116</v>
      </c>
      <c r="I1500" s="7">
        <v>8</v>
      </c>
      <c r="J1500">
        <v>750</v>
      </c>
      <c r="K1500" s="5">
        <f t="shared" si="23"/>
        <v>166.66666666666666</v>
      </c>
      <c r="L1500" s="5"/>
      <c r="M1500" s="8"/>
      <c r="N1500" s="8"/>
      <c r="O1500" s="8"/>
      <c r="P1500" s="8"/>
      <c r="Q1500" s="5"/>
      <c r="R1500" s="5"/>
      <c r="S1500" s="5"/>
      <c r="T1500" s="5"/>
      <c r="U1500" s="5"/>
      <c r="V1500" s="5">
        <v>159</v>
      </c>
      <c r="W1500" s="5"/>
      <c r="X1500" s="8"/>
      <c r="Y1500" s="8"/>
      <c r="Z1500" s="8"/>
      <c r="AA1500" s="8"/>
      <c r="AB1500" s="8"/>
      <c r="AC1500" s="5"/>
      <c r="AD1500" s="8"/>
      <c r="AE1500" s="8"/>
      <c r="AF1500" s="8"/>
      <c r="AG1500" s="8"/>
      <c r="AH1500" s="8"/>
      <c r="AI1500" s="8"/>
      <c r="AJ1500" s="5"/>
      <c r="AK1500" s="8"/>
      <c r="AL1500" s="8"/>
      <c r="AM1500" s="8"/>
      <c r="AN1500" s="8"/>
      <c r="AO1500" s="8"/>
      <c r="AP1500" s="8"/>
      <c r="AQ1500" s="9"/>
      <c r="AR1500" s="8"/>
      <c r="AS1500" s="8"/>
      <c r="AT1500" s="8"/>
      <c r="AU1500" s="5"/>
      <c r="AV1500" s="5"/>
      <c r="AW1500" s="5"/>
      <c r="AX1500" s="5"/>
      <c r="AY1500" s="5"/>
      <c r="AZ1500" s="5"/>
      <c r="BA1500" s="5"/>
      <c r="BB1500" s="5"/>
      <c r="BC1500" s="5"/>
      <c r="BD1500" s="5"/>
      <c r="BE1500" s="5"/>
      <c r="BF1500" s="5"/>
      <c r="BG1500" s="5"/>
      <c r="BH1500" s="5"/>
      <c r="BI1500" s="8"/>
      <c r="BJ1500" s="5"/>
      <c r="BK1500" s="5"/>
      <c r="BL1500" s="5"/>
      <c r="BM1500" s="8"/>
      <c r="BN1500" s="8"/>
      <c r="BO1500" s="7"/>
      <c r="BP1500" s="5"/>
      <c r="BQ1500" s="5"/>
      <c r="BR1500" s="5"/>
      <c r="BS1500" s="5"/>
      <c r="BT1500" s="7"/>
      <c r="BU1500" s="7"/>
      <c r="BV1500" s="7"/>
      <c r="BW1500" s="7"/>
      <c r="BX1500" s="7"/>
      <c r="BY1500" s="7"/>
      <c r="BZ1500" s="7"/>
      <c r="CA1500" s="5"/>
      <c r="CB1500" s="5"/>
      <c r="CC1500" s="5"/>
      <c r="CD1500" s="5"/>
      <c r="CE1500" s="5"/>
      <c r="CF1500" s="5"/>
      <c r="CG1500" s="5"/>
      <c r="CH1500" s="5"/>
      <c r="CI1500" s="5"/>
      <c r="CJ1500" s="5"/>
      <c r="CK1500" s="8"/>
      <c r="CL1500" s="5"/>
      <c r="CM1500" s="5"/>
      <c r="CN1500" s="8"/>
      <c r="CO1500" s="5"/>
      <c r="CP1500" s="5"/>
      <c r="CQ1500" s="5"/>
      <c r="CR1500" s="8"/>
      <c r="CS1500" s="8"/>
      <c r="CT1500" s="8"/>
      <c r="CU1500" s="8"/>
      <c r="CV1500" s="8"/>
      <c r="CW1500" s="8"/>
      <c r="CX1500" s="8"/>
      <c r="CY1500" s="8"/>
      <c r="CZ1500" s="8"/>
      <c r="DA1500" s="8"/>
      <c r="DB1500" s="8"/>
      <c r="DC1500" s="8"/>
      <c r="DD1500" s="8"/>
      <c r="DE1500" s="8"/>
      <c r="DF1500" s="8"/>
      <c r="DG1500" s="8"/>
      <c r="DH1500" s="8"/>
      <c r="DI1500" s="8"/>
      <c r="DJ1500" s="8"/>
      <c r="DK1500" s="8"/>
      <c r="DL1500" s="8"/>
      <c r="DM1500" s="8"/>
      <c r="DN1500" s="8"/>
      <c r="DO1500" s="8"/>
      <c r="DP1500" s="8"/>
      <c r="DQ1500" s="8"/>
      <c r="DR1500" s="8"/>
      <c r="DS1500" s="8"/>
      <c r="DT1500" s="8"/>
      <c r="DU1500" s="8"/>
      <c r="DV1500" s="8"/>
      <c r="DW1500" s="8"/>
      <c r="DX1500" s="8"/>
      <c r="DY1500" s="8"/>
      <c r="DZ1500" s="8"/>
      <c r="EA1500" s="8"/>
      <c r="EB1500" s="8"/>
      <c r="EC1500" s="8"/>
      <c r="ED1500" s="8"/>
      <c r="EE1500" s="8"/>
      <c r="EF1500" s="8"/>
      <c r="EG1500" s="8"/>
      <c r="EH1500" s="8"/>
      <c r="EI1500" s="8"/>
      <c r="EJ1500" s="8"/>
      <c r="EK1500" s="8"/>
      <c r="EL1500" s="8"/>
      <c r="EM1500" s="8"/>
      <c r="EN1500" s="8"/>
      <c r="EO1500" s="8"/>
      <c r="EP1500" s="8"/>
      <c r="EQ1500" s="8"/>
      <c r="ER1500" s="8"/>
      <c r="ES1500" s="8"/>
      <c r="ET1500" s="8"/>
      <c r="EU1500" s="8"/>
      <c r="EV1500" s="8"/>
      <c r="EW1500" s="8"/>
      <c r="EX1500" s="8"/>
      <c r="EY1500" s="8"/>
      <c r="EZ1500" s="8"/>
      <c r="FA1500" s="8"/>
      <c r="FB1500" s="8"/>
      <c r="FC1500" s="8"/>
      <c r="FD1500" s="8"/>
      <c r="FE1500" s="8"/>
      <c r="FF1500" s="8"/>
      <c r="FG1500" s="8"/>
      <c r="FH1500" s="8"/>
      <c r="FI1500" s="8"/>
      <c r="FJ1500" s="8"/>
    </row>
    <row r="1501" spans="1:166" x14ac:dyDescent="0.25">
      <c r="A1501" t="s">
        <v>148</v>
      </c>
      <c r="C1501" s="6">
        <v>41072</v>
      </c>
      <c r="D1501" s="5"/>
      <c r="E1501" s="6"/>
      <c r="G1501">
        <v>160</v>
      </c>
      <c r="H1501" t="s">
        <v>116</v>
      </c>
      <c r="I1501" s="7">
        <v>8</v>
      </c>
      <c r="J1501">
        <v>750</v>
      </c>
      <c r="K1501" s="5">
        <f t="shared" si="23"/>
        <v>166.66666666666666</v>
      </c>
      <c r="L1501" s="5"/>
      <c r="M1501" s="8"/>
      <c r="N1501" s="8"/>
      <c r="O1501" s="8"/>
      <c r="P1501" s="8"/>
      <c r="Q1501" s="5"/>
      <c r="R1501" s="5"/>
      <c r="S1501" s="5"/>
      <c r="T1501" s="5"/>
      <c r="U1501" s="5"/>
      <c r="V1501" s="5"/>
      <c r="W1501" s="5"/>
      <c r="X1501" s="8"/>
      <c r="Y1501" s="8"/>
      <c r="Z1501" s="8"/>
      <c r="AA1501" s="8"/>
      <c r="AB1501" s="8"/>
      <c r="AC1501" s="5"/>
      <c r="AD1501" s="8"/>
      <c r="AE1501" s="8"/>
      <c r="AF1501" s="8"/>
      <c r="AG1501" s="8"/>
      <c r="AH1501" s="8"/>
      <c r="AI1501" s="8"/>
      <c r="AJ1501" s="5"/>
      <c r="AK1501" s="8"/>
      <c r="AL1501" s="8"/>
      <c r="AM1501" s="8"/>
      <c r="AN1501" s="8"/>
      <c r="AO1501" s="8"/>
      <c r="AP1501" s="8"/>
      <c r="AQ1501" s="9"/>
      <c r="AR1501" s="8"/>
      <c r="AS1501" s="8"/>
      <c r="AT1501" s="8"/>
      <c r="AU1501" s="5"/>
      <c r="AV1501" s="5"/>
      <c r="AW1501" s="5"/>
      <c r="AX1501" s="5"/>
      <c r="AY1501" s="5"/>
      <c r="AZ1501" s="5"/>
      <c r="BA1501" s="5"/>
      <c r="BB1501" s="5"/>
      <c r="BC1501" s="5"/>
      <c r="BD1501" s="5"/>
      <c r="BE1501" s="5"/>
      <c r="BF1501" s="5"/>
      <c r="BG1501" s="5"/>
      <c r="BH1501" s="5"/>
      <c r="BI1501" s="8"/>
      <c r="BJ1501" s="5"/>
      <c r="BK1501" s="5"/>
      <c r="BL1501" s="5"/>
      <c r="BM1501" s="8"/>
      <c r="BN1501" s="8"/>
      <c r="BO1501" s="7"/>
      <c r="BP1501" s="5"/>
      <c r="BQ1501" s="5"/>
      <c r="BR1501" s="5"/>
      <c r="BS1501" s="5"/>
      <c r="BT1501" s="7"/>
      <c r="BU1501" s="7"/>
      <c r="BV1501" s="7"/>
      <c r="BW1501" s="7"/>
      <c r="BX1501" s="7"/>
      <c r="BY1501" s="7"/>
      <c r="BZ1501" s="7"/>
      <c r="CA1501" s="5"/>
      <c r="CB1501" s="5"/>
      <c r="CC1501" s="5"/>
      <c r="CD1501" s="5"/>
      <c r="CE1501" s="5"/>
      <c r="CF1501" s="5"/>
      <c r="CG1501" s="5"/>
      <c r="CH1501" s="5"/>
      <c r="CI1501" s="5"/>
      <c r="CJ1501" s="5">
        <v>73.779637377963738</v>
      </c>
      <c r="CK1501" s="8">
        <v>5.2509727626459144</v>
      </c>
      <c r="CL1501" s="5"/>
      <c r="CM1501" s="5"/>
      <c r="CN1501" s="8"/>
      <c r="CO1501" s="5"/>
      <c r="CP1501" s="5"/>
      <c r="CQ1501" s="5"/>
      <c r="CR1501" s="8"/>
      <c r="CS1501" s="8"/>
      <c r="CT1501" s="8"/>
      <c r="CU1501" s="8"/>
      <c r="CV1501" s="8"/>
      <c r="CW1501" s="8"/>
      <c r="CX1501" s="8"/>
      <c r="CY1501" s="8"/>
      <c r="CZ1501" s="8"/>
      <c r="DA1501" s="8"/>
      <c r="DB1501" s="8"/>
      <c r="DC1501" s="8"/>
      <c r="DD1501" s="8"/>
      <c r="DE1501" s="8"/>
      <c r="DF1501" s="8"/>
      <c r="DG1501" s="8"/>
      <c r="DH1501" s="8"/>
      <c r="DI1501" s="8"/>
      <c r="DJ1501" s="8"/>
      <c r="DK1501" s="8"/>
      <c r="DL1501" s="8"/>
      <c r="DM1501" s="8"/>
      <c r="DN1501" s="8"/>
      <c r="DO1501" s="8"/>
      <c r="DP1501" s="8"/>
      <c r="DQ1501" s="8"/>
      <c r="DR1501" s="8"/>
      <c r="DS1501" s="8"/>
      <c r="DT1501" s="8"/>
      <c r="DU1501" s="8"/>
      <c r="DV1501" s="8"/>
      <c r="DW1501" s="8"/>
      <c r="DX1501" s="8"/>
      <c r="DY1501" s="8"/>
      <c r="DZ1501" s="8"/>
      <c r="EA1501" s="8"/>
      <c r="EB1501" s="8"/>
      <c r="EC1501" s="8"/>
      <c r="ED1501" s="8"/>
      <c r="EE1501" s="8"/>
      <c r="EF1501" s="8"/>
      <c r="EG1501" s="8"/>
      <c r="EH1501" s="8"/>
      <c r="EI1501" s="8"/>
      <c r="EJ1501" s="8"/>
      <c r="EK1501" s="8"/>
      <c r="EL1501" s="8"/>
      <c r="EM1501" s="8"/>
      <c r="EN1501" s="8"/>
      <c r="EO1501" s="8"/>
      <c r="EP1501" s="8"/>
      <c r="EQ1501" s="8"/>
      <c r="ER1501" s="8"/>
      <c r="ES1501" s="8"/>
      <c r="ET1501" s="8"/>
      <c r="EU1501" s="8"/>
      <c r="EV1501" s="8"/>
      <c r="EW1501" s="8"/>
      <c r="EX1501" s="8"/>
      <c r="EY1501" s="8"/>
      <c r="EZ1501" s="8"/>
      <c r="FA1501" s="8"/>
      <c r="FB1501" s="8"/>
      <c r="FC1501" s="8"/>
      <c r="FD1501" s="8"/>
      <c r="FE1501" s="8"/>
      <c r="FF1501" s="8"/>
      <c r="FG1501" s="8"/>
      <c r="FH1501" s="8"/>
      <c r="FI1501" s="8"/>
      <c r="FJ1501" s="8"/>
    </row>
    <row r="1502" spans="1:166" x14ac:dyDescent="0.25">
      <c r="A1502" t="s">
        <v>148</v>
      </c>
      <c r="C1502" s="6">
        <v>41092</v>
      </c>
      <c r="D1502" s="5"/>
      <c r="E1502" s="6"/>
      <c r="G1502">
        <v>180</v>
      </c>
      <c r="H1502" t="s">
        <v>116</v>
      </c>
      <c r="I1502" s="7">
        <v>8</v>
      </c>
      <c r="J1502">
        <v>750</v>
      </c>
      <c r="K1502" s="5">
        <f t="shared" si="23"/>
        <v>166.66666666666666</v>
      </c>
      <c r="L1502" s="5"/>
      <c r="M1502" s="8"/>
      <c r="N1502" s="8"/>
      <c r="O1502" s="8"/>
      <c r="P1502" s="8"/>
      <c r="Q1502" s="5"/>
      <c r="R1502" s="5"/>
      <c r="S1502" s="5"/>
      <c r="T1502" s="5"/>
      <c r="U1502" s="5"/>
      <c r="V1502" s="5"/>
      <c r="W1502" s="5"/>
      <c r="X1502" s="8"/>
      <c r="Y1502" s="8"/>
      <c r="Z1502" s="8"/>
      <c r="AA1502" s="8"/>
      <c r="AB1502" s="8"/>
      <c r="AC1502" s="5"/>
      <c r="AD1502" s="8"/>
      <c r="AE1502" s="8"/>
      <c r="AF1502" s="8"/>
      <c r="AG1502" s="8"/>
      <c r="AH1502" s="8"/>
      <c r="AI1502" s="8"/>
      <c r="AJ1502" s="5"/>
      <c r="AK1502" s="8"/>
      <c r="AL1502" s="8"/>
      <c r="AM1502" s="8"/>
      <c r="AN1502" s="8"/>
      <c r="AO1502" s="8"/>
      <c r="AP1502" s="8"/>
      <c r="AQ1502" s="9"/>
      <c r="AR1502" s="8"/>
      <c r="AS1502" s="8"/>
      <c r="AT1502" s="8"/>
      <c r="AU1502" s="5"/>
      <c r="AV1502" s="5"/>
      <c r="AW1502" s="5"/>
      <c r="AX1502" s="5"/>
      <c r="AY1502" s="5"/>
      <c r="AZ1502" s="5"/>
      <c r="BA1502" s="5"/>
      <c r="BB1502" s="5"/>
      <c r="BC1502" s="5"/>
      <c r="BD1502" s="5"/>
      <c r="BE1502" s="5"/>
      <c r="BF1502" s="5"/>
      <c r="BG1502" s="5"/>
      <c r="BH1502" s="5"/>
      <c r="BI1502" s="8"/>
      <c r="BJ1502" s="5"/>
      <c r="BK1502" s="5"/>
      <c r="BL1502" s="5"/>
      <c r="BM1502" s="8"/>
      <c r="BN1502" s="8"/>
      <c r="BO1502" s="7"/>
      <c r="BP1502" s="5"/>
      <c r="BQ1502" s="5"/>
      <c r="BR1502" s="5"/>
      <c r="BS1502" s="5"/>
      <c r="BT1502" s="7"/>
      <c r="BU1502" s="7"/>
      <c r="BV1502" s="7"/>
      <c r="BW1502" s="7"/>
      <c r="BX1502" s="7"/>
      <c r="BY1502" s="7"/>
      <c r="BZ1502" s="7"/>
      <c r="CA1502" s="5"/>
      <c r="CB1502" s="5"/>
      <c r="CC1502" s="5"/>
      <c r="CD1502" s="5"/>
      <c r="CE1502" s="5"/>
      <c r="CF1502" s="5"/>
      <c r="CG1502" s="5"/>
      <c r="CH1502" s="5"/>
      <c r="CI1502" s="5"/>
      <c r="CJ1502" s="5">
        <v>100</v>
      </c>
      <c r="CK1502" s="8">
        <v>4.3351063829787231</v>
      </c>
      <c r="CL1502" s="5"/>
      <c r="CM1502" s="5"/>
      <c r="CN1502" s="8"/>
      <c r="CO1502" s="5"/>
      <c r="CP1502" s="5"/>
      <c r="CQ1502" s="5"/>
      <c r="CR1502" s="8"/>
      <c r="CS1502" s="8"/>
      <c r="CT1502" s="8"/>
      <c r="CU1502" s="8"/>
      <c r="CV1502" s="8"/>
      <c r="CW1502" s="8"/>
      <c r="CX1502" s="8"/>
      <c r="CY1502" s="8"/>
      <c r="CZ1502" s="8"/>
      <c r="DA1502" s="8"/>
      <c r="DB1502" s="8"/>
      <c r="DC1502" s="8"/>
      <c r="DD1502" s="8"/>
      <c r="DE1502" s="8"/>
      <c r="DF1502" s="8"/>
      <c r="DG1502" s="8"/>
      <c r="DH1502" s="8"/>
      <c r="DI1502" s="8"/>
      <c r="DJ1502" s="8"/>
      <c r="DK1502" s="8"/>
      <c r="DL1502" s="8"/>
      <c r="DM1502" s="8"/>
      <c r="DN1502" s="8"/>
      <c r="DO1502" s="8"/>
      <c r="DP1502" s="8"/>
      <c r="DQ1502" s="8"/>
      <c r="DR1502" s="8"/>
      <c r="DS1502" s="8"/>
      <c r="DT1502" s="8"/>
      <c r="DU1502" s="8"/>
      <c r="DV1502" s="8"/>
      <c r="DW1502" s="8"/>
      <c r="DX1502" s="8"/>
      <c r="DY1502" s="8"/>
      <c r="DZ1502" s="8"/>
      <c r="EA1502" s="8"/>
      <c r="EB1502" s="8"/>
      <c r="EC1502" s="8"/>
      <c r="ED1502" s="8"/>
      <c r="EE1502" s="8"/>
      <c r="EF1502" s="8"/>
      <c r="EG1502" s="8"/>
      <c r="EH1502" s="8"/>
      <c r="EI1502" s="8"/>
      <c r="EJ1502" s="8"/>
      <c r="EK1502" s="8"/>
      <c r="EL1502" s="8"/>
      <c r="EM1502" s="8"/>
      <c r="EN1502" s="8"/>
      <c r="EO1502" s="8"/>
      <c r="EP1502" s="8"/>
      <c r="EQ1502" s="8"/>
      <c r="ER1502" s="8"/>
      <c r="ES1502" s="8"/>
      <c r="ET1502" s="8"/>
      <c r="EU1502" s="8"/>
      <c r="EV1502" s="8"/>
      <c r="EW1502" s="8"/>
      <c r="EX1502" s="8"/>
      <c r="EY1502" s="8"/>
      <c r="EZ1502" s="8"/>
      <c r="FA1502" s="8"/>
      <c r="FB1502" s="8"/>
      <c r="FC1502" s="8"/>
      <c r="FD1502" s="8"/>
      <c r="FE1502" s="8"/>
      <c r="FF1502" s="8"/>
      <c r="FG1502" s="8"/>
      <c r="FH1502" s="8"/>
      <c r="FI1502" s="8"/>
      <c r="FJ1502" s="8"/>
    </row>
    <row r="1503" spans="1:166" x14ac:dyDescent="0.25">
      <c r="A1503" t="s">
        <v>148</v>
      </c>
      <c r="C1503" s="6">
        <v>41096</v>
      </c>
      <c r="D1503" s="5">
        <v>10</v>
      </c>
      <c r="E1503" s="6" t="s">
        <v>108</v>
      </c>
      <c r="F1503" t="s">
        <v>16</v>
      </c>
      <c r="G1503">
        <v>184</v>
      </c>
      <c r="H1503" t="s">
        <v>116</v>
      </c>
      <c r="I1503" s="7">
        <v>8</v>
      </c>
      <c r="J1503">
        <v>750</v>
      </c>
      <c r="K1503" s="5">
        <f t="shared" si="23"/>
        <v>166.66666666666666</v>
      </c>
      <c r="L1503" s="5"/>
      <c r="M1503" s="8"/>
      <c r="N1503" s="8"/>
      <c r="O1503" s="8"/>
      <c r="P1503" s="8"/>
      <c r="Q1503" s="5"/>
      <c r="R1503" s="5"/>
      <c r="S1503" s="5"/>
      <c r="T1503" s="5"/>
      <c r="U1503" s="5"/>
      <c r="V1503" s="5"/>
      <c r="W1503" s="5"/>
      <c r="X1503" s="8"/>
      <c r="Y1503" s="8"/>
      <c r="Z1503" s="8"/>
      <c r="AA1503" s="8"/>
      <c r="AB1503" s="8"/>
      <c r="AC1503" s="5"/>
      <c r="AD1503" s="8"/>
      <c r="AE1503" s="8"/>
      <c r="AF1503" s="8"/>
      <c r="AG1503" s="8"/>
      <c r="AH1503" s="8"/>
      <c r="AI1503" s="8"/>
      <c r="AJ1503" s="5"/>
      <c r="AK1503" s="8"/>
      <c r="AL1503" s="8"/>
      <c r="AM1503" s="8"/>
      <c r="AN1503" s="8"/>
      <c r="AO1503" s="8"/>
      <c r="AP1503" s="8"/>
      <c r="AQ1503" s="9"/>
      <c r="AR1503" s="8"/>
      <c r="AS1503" s="8"/>
      <c r="AT1503" s="8"/>
      <c r="AU1503" s="5"/>
      <c r="AV1503" s="5"/>
      <c r="AW1503" s="5"/>
      <c r="AX1503" s="5"/>
      <c r="AY1503" s="5"/>
      <c r="AZ1503" s="5"/>
      <c r="BA1503" s="5"/>
      <c r="BB1503" s="5"/>
      <c r="BC1503" s="5"/>
      <c r="BD1503" s="5"/>
      <c r="BE1503" s="5"/>
      <c r="BF1503" s="5"/>
      <c r="BG1503" s="5">
        <v>431.53921124999999</v>
      </c>
      <c r="BH1503" s="5"/>
      <c r="BI1503" s="8"/>
      <c r="BJ1503" s="5"/>
      <c r="BK1503" s="5"/>
      <c r="BL1503" s="5"/>
      <c r="BM1503" s="8"/>
      <c r="BN1503" s="8"/>
      <c r="BO1503" s="7">
        <v>40.53732423411364</v>
      </c>
      <c r="BP1503" s="5">
        <v>174.93444926174911</v>
      </c>
      <c r="BQ1503" s="5"/>
      <c r="BR1503" s="5"/>
      <c r="BS1503" s="5"/>
      <c r="BT1503" s="7">
        <v>7.7063634036012827</v>
      </c>
      <c r="BU1503" s="7"/>
      <c r="BV1503" s="7"/>
      <c r="BW1503" s="7"/>
      <c r="BX1503" s="7"/>
      <c r="BY1503" s="7"/>
      <c r="BZ1503" s="7"/>
      <c r="CA1503" s="5"/>
      <c r="CB1503" s="5"/>
      <c r="CC1503" s="5"/>
      <c r="CD1503" s="5"/>
      <c r="CE1503" s="5"/>
      <c r="CF1503" s="5"/>
      <c r="CG1503" s="5"/>
      <c r="CH1503" s="5"/>
      <c r="CI1503" s="5"/>
      <c r="CJ1503" s="5"/>
      <c r="CK1503" s="8"/>
      <c r="CL1503" s="5"/>
      <c r="CM1503" s="5"/>
      <c r="CN1503" s="8"/>
      <c r="CO1503" s="5"/>
      <c r="CP1503" s="5"/>
      <c r="CQ1503" s="5"/>
      <c r="CR1503" s="8"/>
      <c r="CS1503" s="8"/>
      <c r="CT1503" s="8"/>
      <c r="CU1503" s="8"/>
      <c r="CV1503" s="8"/>
      <c r="CW1503" s="8"/>
      <c r="CX1503" s="8"/>
      <c r="CY1503" s="8"/>
      <c r="CZ1503" s="8"/>
      <c r="DA1503" s="8"/>
      <c r="DB1503" s="8"/>
      <c r="DC1503" s="8"/>
      <c r="DD1503" s="8"/>
      <c r="DE1503" s="8"/>
      <c r="DF1503" s="8"/>
      <c r="DG1503" s="8"/>
      <c r="DH1503" s="8"/>
      <c r="DI1503" s="8"/>
      <c r="DJ1503" s="8"/>
      <c r="DK1503" s="8"/>
      <c r="DL1503" s="8"/>
      <c r="DM1503" s="8"/>
      <c r="DN1503" s="8"/>
      <c r="DO1503" s="8"/>
      <c r="DP1503" s="8"/>
      <c r="DQ1503" s="8"/>
      <c r="DR1503" s="8"/>
      <c r="DS1503" s="8"/>
      <c r="DT1503" s="8"/>
      <c r="DU1503" s="8"/>
      <c r="DV1503" s="8"/>
      <c r="DW1503" s="8"/>
      <c r="DX1503" s="8"/>
      <c r="DY1503" s="8"/>
      <c r="DZ1503" s="8"/>
      <c r="EA1503" s="8"/>
      <c r="EB1503" s="8"/>
      <c r="EC1503" s="8"/>
      <c r="ED1503" s="8"/>
      <c r="EE1503" s="8"/>
      <c r="EF1503" s="8"/>
      <c r="EG1503" s="8"/>
      <c r="EH1503" s="8"/>
      <c r="EI1503" s="8"/>
      <c r="EJ1503" s="8"/>
      <c r="EK1503" s="8"/>
      <c r="EL1503" s="8"/>
      <c r="EM1503" s="8"/>
      <c r="EN1503" s="8"/>
      <c r="EO1503" s="8"/>
      <c r="EP1503" s="8"/>
      <c r="EQ1503" s="8"/>
      <c r="ER1503" s="8"/>
      <c r="ES1503" s="8"/>
      <c r="ET1503" s="8"/>
      <c r="EU1503" s="8"/>
      <c r="EV1503" s="8"/>
      <c r="EW1503" s="8"/>
      <c r="EX1503" s="8"/>
      <c r="EY1503" s="8"/>
      <c r="EZ1503" s="8"/>
      <c r="FA1503" s="8"/>
      <c r="FB1503" s="8"/>
      <c r="FC1503" s="8"/>
      <c r="FD1503" s="8"/>
      <c r="FE1503" s="8"/>
      <c r="FF1503" s="8"/>
      <c r="FG1503" s="8"/>
      <c r="FH1503" s="8"/>
      <c r="FI1503" s="8"/>
      <c r="FJ1503" s="8"/>
    </row>
    <row r="1504" spans="1:166" x14ac:dyDescent="0.25">
      <c r="A1504" t="s">
        <v>155</v>
      </c>
      <c r="C1504" s="6">
        <v>40912</v>
      </c>
      <c r="D1504" s="5">
        <v>1</v>
      </c>
      <c r="E1504" s="6" t="s">
        <v>209</v>
      </c>
      <c r="F1504" t="s">
        <v>10</v>
      </c>
      <c r="G1504">
        <v>0</v>
      </c>
      <c r="H1504" t="s">
        <v>117</v>
      </c>
      <c r="I1504" s="7">
        <v>8</v>
      </c>
      <c r="J1504">
        <v>750</v>
      </c>
      <c r="K1504" s="5">
        <f t="shared" si="23"/>
        <v>166.66666666666666</v>
      </c>
      <c r="L1504" s="5"/>
      <c r="M1504" s="8"/>
      <c r="N1504" s="8"/>
      <c r="O1504" s="8"/>
      <c r="P1504" s="8"/>
      <c r="Q1504" s="5"/>
      <c r="R1504" s="5"/>
      <c r="S1504" s="5"/>
      <c r="T1504" s="5"/>
      <c r="U1504" s="5"/>
      <c r="V1504" s="5"/>
      <c r="W1504" s="5"/>
      <c r="X1504" s="8"/>
      <c r="Y1504" s="8"/>
      <c r="Z1504" s="8"/>
      <c r="AA1504" s="8"/>
      <c r="AB1504" s="8"/>
      <c r="AC1504" s="5"/>
      <c r="AD1504" s="8"/>
      <c r="AE1504" s="8"/>
      <c r="AF1504" s="8"/>
      <c r="AG1504" s="8"/>
      <c r="AH1504" s="8"/>
      <c r="AI1504" s="8"/>
      <c r="AJ1504" s="5"/>
      <c r="AK1504" s="8"/>
      <c r="AL1504" s="8"/>
      <c r="AM1504" s="8"/>
      <c r="AN1504" s="8"/>
      <c r="AO1504" s="8"/>
      <c r="AP1504" s="8"/>
      <c r="AQ1504" s="9"/>
      <c r="AR1504" s="8"/>
      <c r="AS1504" s="8"/>
      <c r="AT1504" s="8"/>
      <c r="AU1504" s="5">
        <v>0</v>
      </c>
      <c r="AV1504" s="5"/>
      <c r="AW1504" s="5"/>
      <c r="AX1504" s="5"/>
      <c r="AY1504" s="5">
        <v>0</v>
      </c>
      <c r="AZ1504" s="5"/>
      <c r="BA1504" s="5"/>
      <c r="BB1504" s="5"/>
      <c r="BC1504" s="5"/>
      <c r="BD1504" s="5"/>
      <c r="BE1504" s="5"/>
      <c r="BF1504" s="5">
        <v>0</v>
      </c>
      <c r="BG1504" s="5">
        <v>0</v>
      </c>
      <c r="BH1504" s="5"/>
      <c r="BI1504" s="8"/>
      <c r="BJ1504" s="5"/>
      <c r="BK1504" s="5"/>
      <c r="BL1504" s="5"/>
      <c r="BM1504" s="8"/>
      <c r="BN1504" s="8"/>
      <c r="BO1504" s="7"/>
      <c r="BP1504" s="5"/>
      <c r="BQ1504" s="5"/>
      <c r="BR1504" s="5"/>
      <c r="BS1504" s="5"/>
      <c r="BT1504" s="7"/>
      <c r="BU1504" s="7"/>
      <c r="BV1504" s="7"/>
      <c r="BW1504" s="7"/>
      <c r="BX1504" s="7"/>
      <c r="BY1504" s="7"/>
      <c r="BZ1504" s="7"/>
      <c r="CA1504" s="5">
        <v>0</v>
      </c>
      <c r="CB1504" s="5">
        <v>0</v>
      </c>
      <c r="CC1504" s="5">
        <v>0</v>
      </c>
      <c r="CD1504" s="5">
        <v>0</v>
      </c>
      <c r="CE1504" s="5"/>
      <c r="CF1504" s="5"/>
      <c r="CG1504" s="5"/>
      <c r="CH1504" s="5"/>
      <c r="CI1504" s="5">
        <v>0</v>
      </c>
      <c r="CJ1504" s="5"/>
      <c r="CK1504" s="8"/>
      <c r="CL1504" s="5"/>
      <c r="CM1504" s="5"/>
      <c r="CN1504" s="8"/>
      <c r="CO1504" s="5"/>
      <c r="CP1504" s="5"/>
      <c r="CQ1504" s="5"/>
      <c r="CR1504" s="8"/>
      <c r="CS1504" s="8"/>
      <c r="CT1504" s="8"/>
      <c r="CU1504" s="8"/>
      <c r="CV1504" s="8"/>
      <c r="CW1504" s="8"/>
      <c r="CX1504" s="8"/>
      <c r="CY1504" s="8"/>
      <c r="CZ1504" s="8"/>
      <c r="DA1504" s="8"/>
      <c r="DB1504" s="8"/>
      <c r="DC1504" s="8"/>
      <c r="DD1504" s="8"/>
      <c r="DE1504" s="8"/>
      <c r="DF1504" s="8"/>
      <c r="DG1504" s="8"/>
      <c r="DH1504" s="8"/>
      <c r="DI1504" s="8"/>
      <c r="DJ1504" s="8"/>
      <c r="DK1504" s="8"/>
      <c r="DL1504" s="8"/>
      <c r="DM1504" s="8"/>
      <c r="DN1504" s="8"/>
      <c r="DO1504" s="8"/>
      <c r="DP1504" s="8"/>
      <c r="DQ1504" s="8"/>
      <c r="DR1504" s="8"/>
      <c r="DS1504" s="8"/>
      <c r="DT1504" s="8"/>
      <c r="DU1504" s="8"/>
      <c r="DV1504" s="8"/>
      <c r="DW1504" s="8"/>
      <c r="DX1504" s="8"/>
      <c r="DY1504" s="8"/>
      <c r="DZ1504" s="8"/>
      <c r="EA1504" s="8"/>
      <c r="EB1504" s="8"/>
      <c r="EC1504" s="8"/>
      <c r="ED1504" s="8"/>
      <c r="EE1504" s="8"/>
      <c r="EF1504" s="8"/>
      <c r="EG1504" s="8"/>
      <c r="EH1504" s="8"/>
      <c r="EI1504" s="8"/>
      <c r="EJ1504" s="8"/>
      <c r="EK1504" s="8"/>
      <c r="EL1504" s="8"/>
      <c r="EM1504" s="8"/>
      <c r="EN1504" s="8"/>
      <c r="EO1504" s="8"/>
      <c r="EP1504" s="8"/>
      <c r="EQ1504" s="8"/>
      <c r="ER1504" s="8"/>
      <c r="ES1504" s="8"/>
      <c r="ET1504" s="8"/>
      <c r="EU1504" s="8"/>
      <c r="EV1504" s="8"/>
      <c r="EW1504" s="8"/>
      <c r="EX1504" s="8"/>
      <c r="EY1504" s="8"/>
      <c r="EZ1504" s="8"/>
      <c r="FA1504" s="8"/>
      <c r="FB1504" s="8"/>
      <c r="FC1504" s="8"/>
      <c r="FD1504" s="8"/>
      <c r="FE1504" s="8"/>
      <c r="FF1504" s="8"/>
      <c r="FG1504" s="8"/>
      <c r="FH1504" s="8"/>
      <c r="FI1504" s="8"/>
      <c r="FJ1504" s="8"/>
    </row>
    <row r="1505" spans="1:166" x14ac:dyDescent="0.25">
      <c r="A1505" t="s">
        <v>155</v>
      </c>
      <c r="C1505" s="6">
        <v>40945</v>
      </c>
      <c r="D1505" s="5"/>
      <c r="E1505" s="6"/>
      <c r="G1505">
        <v>33</v>
      </c>
      <c r="H1505" t="s">
        <v>117</v>
      </c>
      <c r="I1505" s="7">
        <v>8</v>
      </c>
      <c r="J1505">
        <v>750</v>
      </c>
      <c r="K1505" s="5">
        <f t="shared" si="23"/>
        <v>166.66666666666666</v>
      </c>
      <c r="L1505" s="5"/>
      <c r="M1505" s="8"/>
      <c r="N1505" s="8"/>
      <c r="O1505" s="8"/>
      <c r="P1505" s="8"/>
      <c r="Q1505" s="5"/>
      <c r="R1505" s="5"/>
      <c r="S1505" s="5"/>
      <c r="T1505" s="5"/>
      <c r="U1505" s="5"/>
      <c r="V1505" s="5"/>
      <c r="W1505" s="5"/>
      <c r="X1505" s="8"/>
      <c r="Y1505" s="8"/>
      <c r="Z1505" s="8"/>
      <c r="AA1505" s="8"/>
      <c r="AB1505" s="8"/>
      <c r="AC1505" s="5">
        <v>43.782894736842103</v>
      </c>
      <c r="AD1505" s="8"/>
      <c r="AE1505" s="8"/>
      <c r="AF1505" s="8"/>
      <c r="AG1505" s="8"/>
      <c r="AH1505" s="8"/>
      <c r="AI1505" s="8"/>
      <c r="AJ1505" s="5">
        <v>45.78947368421052</v>
      </c>
      <c r="AK1505" s="8">
        <v>0.44080592105263156</v>
      </c>
      <c r="AL1505" s="8"/>
      <c r="AM1505" s="8"/>
      <c r="AN1505" s="8"/>
      <c r="AO1505" s="8"/>
      <c r="AP1505" s="8"/>
      <c r="AQ1505" s="9">
        <f>AK1505/AJ1505</f>
        <v>9.6267959770114948E-3</v>
      </c>
      <c r="AR1505" s="8"/>
      <c r="AS1505" s="8"/>
      <c r="AT1505" s="8"/>
      <c r="AU1505" s="5">
        <v>0</v>
      </c>
      <c r="AV1505" s="5"/>
      <c r="AW1505" s="5"/>
      <c r="AX1505" s="5"/>
      <c r="AY1505" s="5">
        <v>0</v>
      </c>
      <c r="AZ1505" s="5"/>
      <c r="BA1505" s="5"/>
      <c r="BB1505" s="5"/>
      <c r="BC1505" s="5"/>
      <c r="BD1505" s="5"/>
      <c r="BE1505" s="5"/>
      <c r="BF1505" s="5">
        <v>0</v>
      </c>
      <c r="BG1505" s="5">
        <v>0</v>
      </c>
      <c r="BH1505" s="5">
        <v>0</v>
      </c>
      <c r="BI1505" s="8"/>
      <c r="BJ1505" s="5"/>
      <c r="BK1505" s="5">
        <f>AC1505+AJ1505+BH1505</f>
        <v>89.57236842105263</v>
      </c>
      <c r="BL1505" s="5"/>
      <c r="BM1505" s="8">
        <f>BH1505/BK1505</f>
        <v>0</v>
      </c>
      <c r="BN1505" s="8"/>
      <c r="BO1505" s="7"/>
      <c r="BP1505" s="5"/>
      <c r="BQ1505" s="5"/>
      <c r="BR1505" s="5"/>
      <c r="BS1505" s="5"/>
      <c r="BT1505" s="7"/>
      <c r="BU1505" s="7"/>
      <c r="BV1505" s="7"/>
      <c r="BW1505" s="7"/>
      <c r="BX1505" s="8">
        <f>AC1505/BK1505</f>
        <v>0.48879911861917003</v>
      </c>
      <c r="BY1505" s="8">
        <f>AJ1505/BK1505</f>
        <v>0.51120088138082986</v>
      </c>
      <c r="BZ1505" s="8">
        <f>BH1505/BK1505</f>
        <v>0</v>
      </c>
      <c r="CA1505" s="5">
        <v>0</v>
      </c>
      <c r="CB1505" s="5">
        <v>0</v>
      </c>
      <c r="CC1505" s="5">
        <v>0</v>
      </c>
      <c r="CD1505" s="5">
        <v>0</v>
      </c>
      <c r="CE1505" s="5"/>
      <c r="CF1505" s="5"/>
      <c r="CG1505" s="5"/>
      <c r="CH1505" s="5"/>
      <c r="CI1505" s="5">
        <v>0</v>
      </c>
      <c r="CJ1505" s="5"/>
      <c r="CK1505" s="8"/>
      <c r="CL1505" s="5"/>
      <c r="CM1505" s="5"/>
      <c r="CN1505" s="8"/>
      <c r="CO1505" s="5"/>
      <c r="CP1505" s="5"/>
      <c r="CQ1505" s="5"/>
      <c r="CR1505" s="8"/>
      <c r="CS1505" s="8"/>
      <c r="CT1505" s="8"/>
      <c r="CU1505" s="8"/>
      <c r="CV1505" s="8"/>
      <c r="CW1505" s="8"/>
      <c r="CX1505" s="8"/>
      <c r="CY1505" s="8"/>
      <c r="CZ1505" s="8"/>
      <c r="DA1505" s="8"/>
      <c r="DB1505" s="8"/>
      <c r="DC1505" s="8"/>
      <c r="DD1505" s="8"/>
      <c r="DE1505" s="8"/>
      <c r="DF1505" s="8"/>
      <c r="DG1505" s="8"/>
      <c r="DH1505" s="8"/>
      <c r="DI1505" s="8"/>
      <c r="DJ1505" s="8"/>
      <c r="DK1505" s="8"/>
      <c r="DL1505" s="8"/>
      <c r="DM1505" s="8"/>
      <c r="DN1505" s="8"/>
      <c r="DO1505" s="8"/>
      <c r="DP1505" s="8"/>
      <c r="DQ1505" s="8"/>
      <c r="DR1505" s="8"/>
      <c r="DS1505" s="8"/>
      <c r="DT1505" s="8"/>
      <c r="DU1505" s="8"/>
      <c r="DV1505" s="8"/>
      <c r="DW1505" s="8"/>
      <c r="DX1505" s="8"/>
      <c r="DY1505" s="8"/>
      <c r="DZ1505" s="8"/>
      <c r="EA1505" s="8"/>
      <c r="EB1505" s="8"/>
      <c r="EC1505" s="8"/>
      <c r="ED1505" s="8"/>
      <c r="EE1505" s="8"/>
      <c r="EF1505" s="8"/>
      <c r="EG1505" s="8"/>
      <c r="EH1505" s="8"/>
      <c r="EI1505" s="8"/>
      <c r="EJ1505" s="8"/>
      <c r="EK1505" s="8"/>
      <c r="EL1505" s="8"/>
      <c r="EM1505" s="8"/>
      <c r="EN1505" s="8"/>
      <c r="EO1505" s="8"/>
      <c r="EP1505" s="8"/>
      <c r="EQ1505" s="8"/>
      <c r="ER1505" s="8"/>
      <c r="ES1505" s="8"/>
      <c r="ET1505" s="8"/>
      <c r="EU1505" s="8"/>
      <c r="EV1505" s="8"/>
      <c r="EW1505" s="8"/>
      <c r="EX1505" s="8"/>
      <c r="EY1505" s="8"/>
      <c r="EZ1505" s="8"/>
      <c r="FA1505" s="8"/>
      <c r="FB1505" s="8"/>
      <c r="FC1505" s="8"/>
      <c r="FD1505" s="8"/>
      <c r="FE1505" s="8"/>
      <c r="FF1505" s="8"/>
      <c r="FG1505" s="8"/>
      <c r="FH1505" s="8"/>
      <c r="FI1505" s="8"/>
      <c r="FJ1505" s="8"/>
    </row>
    <row r="1506" spans="1:166" x14ac:dyDescent="0.25">
      <c r="A1506" t="s">
        <v>155</v>
      </c>
      <c r="C1506" s="6">
        <v>40947</v>
      </c>
      <c r="D1506" s="5">
        <v>4</v>
      </c>
      <c r="E1506" t="s">
        <v>210</v>
      </c>
      <c r="F1506" t="s">
        <v>12</v>
      </c>
      <c r="G1506">
        <v>35</v>
      </c>
      <c r="H1506" t="s">
        <v>117</v>
      </c>
      <c r="I1506" s="7">
        <v>8</v>
      </c>
      <c r="J1506">
        <v>750</v>
      </c>
      <c r="K1506" s="5">
        <f t="shared" si="23"/>
        <v>166.66666666666666</v>
      </c>
      <c r="L1506" s="5"/>
      <c r="M1506" s="8"/>
      <c r="N1506" s="8"/>
      <c r="O1506" s="8"/>
      <c r="P1506" s="8"/>
      <c r="Q1506" s="5"/>
      <c r="R1506" s="5">
        <v>35</v>
      </c>
      <c r="S1506" s="5"/>
      <c r="T1506" s="5"/>
      <c r="U1506" s="5"/>
      <c r="V1506" s="5"/>
      <c r="W1506" s="5"/>
      <c r="X1506" s="8"/>
      <c r="Y1506" s="8"/>
      <c r="Z1506" s="8"/>
      <c r="AA1506" s="8"/>
      <c r="AB1506" s="8"/>
      <c r="AC1506" s="5"/>
      <c r="AD1506" s="8"/>
      <c r="AE1506" s="8"/>
      <c r="AF1506" s="8"/>
      <c r="AG1506" s="8"/>
      <c r="AH1506" s="8"/>
      <c r="AI1506" s="8"/>
      <c r="AJ1506" s="5"/>
      <c r="AK1506" s="8"/>
      <c r="AL1506" s="8"/>
      <c r="AM1506" s="8"/>
      <c r="AN1506" s="8"/>
      <c r="AO1506" s="8"/>
      <c r="AP1506" s="8"/>
      <c r="AQ1506" s="9"/>
      <c r="AR1506" s="8"/>
      <c r="AS1506" s="8"/>
      <c r="AT1506" s="8"/>
      <c r="AU1506" s="5"/>
      <c r="AV1506" s="5"/>
      <c r="AW1506" s="5"/>
      <c r="AX1506" s="5"/>
      <c r="AY1506" s="5"/>
      <c r="AZ1506" s="5"/>
      <c r="BA1506" s="5"/>
      <c r="BB1506" s="5"/>
      <c r="BC1506" s="5"/>
      <c r="BD1506" s="5"/>
      <c r="BE1506" s="5"/>
      <c r="BF1506" s="5"/>
      <c r="BG1506" s="5"/>
      <c r="BH1506" s="5"/>
      <c r="BI1506" s="8"/>
      <c r="BJ1506" s="5"/>
      <c r="BK1506" s="5"/>
      <c r="BL1506" s="5"/>
      <c r="BM1506" s="8"/>
      <c r="BN1506" s="8"/>
      <c r="BO1506" s="7"/>
      <c r="BP1506" s="5"/>
      <c r="BQ1506" s="5"/>
      <c r="BR1506" s="5"/>
      <c r="BS1506" s="5"/>
      <c r="BT1506" s="7"/>
      <c r="BU1506" s="7"/>
      <c r="BV1506" s="7"/>
      <c r="BW1506" s="7"/>
      <c r="BX1506" s="7"/>
      <c r="BY1506" s="7"/>
      <c r="BZ1506" s="7"/>
      <c r="CA1506" s="5"/>
      <c r="CB1506" s="5"/>
      <c r="CC1506" s="5"/>
      <c r="CD1506" s="5"/>
      <c r="CE1506" s="5"/>
      <c r="CF1506" s="5"/>
      <c r="CG1506" s="5"/>
      <c r="CH1506" s="5"/>
      <c r="CI1506" s="5"/>
      <c r="CJ1506" s="5"/>
      <c r="CK1506" s="8"/>
      <c r="CL1506" s="5"/>
      <c r="CM1506" s="5"/>
      <c r="CN1506" s="8"/>
      <c r="CO1506" s="5"/>
      <c r="CP1506" s="5"/>
      <c r="CQ1506" s="5"/>
      <c r="CR1506" s="8"/>
      <c r="CS1506" s="8"/>
      <c r="CT1506" s="8"/>
      <c r="CU1506" s="8"/>
      <c r="CV1506" s="8"/>
      <c r="CW1506" s="8"/>
      <c r="CX1506" s="8"/>
      <c r="CY1506" s="8"/>
      <c r="CZ1506" s="8"/>
      <c r="DA1506" s="8"/>
      <c r="DB1506" s="8"/>
      <c r="DC1506" s="8"/>
      <c r="DD1506" s="8"/>
      <c r="DE1506" s="8"/>
      <c r="DF1506" s="8"/>
      <c r="DG1506" s="8"/>
      <c r="DH1506" s="8"/>
      <c r="DI1506" s="8"/>
      <c r="DJ1506" s="8"/>
      <c r="DK1506" s="8"/>
      <c r="DL1506" s="8"/>
      <c r="DM1506" s="8"/>
      <c r="DN1506" s="8"/>
      <c r="DO1506" s="8"/>
      <c r="DP1506" s="8"/>
      <c r="DQ1506" s="8"/>
      <c r="DR1506" s="8"/>
      <c r="DS1506" s="8"/>
      <c r="DT1506" s="8"/>
      <c r="DU1506" s="8"/>
      <c r="DV1506" s="8"/>
      <c r="DW1506" s="8"/>
      <c r="DX1506" s="8"/>
      <c r="DY1506" s="8"/>
      <c r="DZ1506" s="8"/>
      <c r="EA1506" s="8"/>
      <c r="EB1506" s="8"/>
      <c r="EC1506" s="8"/>
      <c r="ED1506" s="8"/>
      <c r="EE1506" s="8"/>
      <c r="EF1506" s="8"/>
      <c r="EG1506" s="8"/>
      <c r="EH1506" s="8"/>
      <c r="EI1506" s="8"/>
      <c r="EJ1506" s="8"/>
      <c r="EK1506" s="8"/>
      <c r="EL1506" s="8"/>
      <c r="EM1506" s="8"/>
      <c r="EN1506" s="8"/>
      <c r="EO1506" s="8"/>
      <c r="EP1506" s="8"/>
      <c r="EQ1506" s="8"/>
      <c r="ER1506" s="8"/>
      <c r="ES1506" s="8"/>
      <c r="ET1506" s="8"/>
      <c r="EU1506" s="8"/>
      <c r="EV1506" s="8"/>
      <c r="EW1506" s="8"/>
      <c r="EX1506" s="8"/>
      <c r="EY1506" s="8"/>
      <c r="EZ1506" s="8"/>
      <c r="FA1506" s="8"/>
      <c r="FB1506" s="8"/>
      <c r="FC1506" s="8"/>
      <c r="FD1506" s="8"/>
      <c r="FE1506" s="8"/>
      <c r="FF1506" s="8"/>
      <c r="FG1506" s="8"/>
      <c r="FH1506" s="8"/>
      <c r="FI1506" s="8"/>
      <c r="FJ1506" s="8"/>
    </row>
    <row r="1507" spans="1:166" x14ac:dyDescent="0.25">
      <c r="A1507" t="s">
        <v>155</v>
      </c>
      <c r="C1507" s="6">
        <v>40956</v>
      </c>
      <c r="D1507" s="5"/>
      <c r="E1507" s="6"/>
      <c r="G1507">
        <v>44</v>
      </c>
      <c r="H1507" t="s">
        <v>117</v>
      </c>
      <c r="I1507" s="7">
        <v>8</v>
      </c>
      <c r="J1507">
        <v>750</v>
      </c>
      <c r="K1507" s="5">
        <f t="shared" si="23"/>
        <v>166.66666666666666</v>
      </c>
      <c r="L1507" s="5"/>
      <c r="M1507" s="8"/>
      <c r="N1507" s="8"/>
      <c r="O1507" s="8"/>
      <c r="P1507" s="8"/>
      <c r="Q1507" s="5"/>
      <c r="R1507" s="5"/>
      <c r="S1507" s="5"/>
      <c r="T1507" s="5"/>
      <c r="U1507" s="5"/>
      <c r="V1507" s="5"/>
      <c r="W1507" s="5"/>
      <c r="X1507" s="8"/>
      <c r="Y1507" s="8"/>
      <c r="Z1507" s="8"/>
      <c r="AA1507" s="8"/>
      <c r="AB1507" s="8"/>
      <c r="AC1507" s="5">
        <v>78.876184641337062</v>
      </c>
      <c r="AD1507" s="8"/>
      <c r="AE1507" s="8"/>
      <c r="AF1507" s="8"/>
      <c r="AG1507" s="8"/>
      <c r="AH1507" s="8"/>
      <c r="AI1507" s="8"/>
      <c r="AJ1507" s="5">
        <v>74.805069600563357</v>
      </c>
      <c r="AK1507" s="8">
        <v>1.0038255539510501</v>
      </c>
      <c r="AL1507" s="8"/>
      <c r="AM1507" s="8"/>
      <c r="AN1507" s="8"/>
      <c r="AO1507" s="8"/>
      <c r="AP1507" s="8"/>
      <c r="AQ1507" s="9">
        <f>AK1507/AJ1507</f>
        <v>1.3419218233619428E-2</v>
      </c>
      <c r="AR1507" s="8"/>
      <c r="AS1507" s="8"/>
      <c r="AT1507" s="8"/>
      <c r="AU1507" s="5">
        <v>8.5346847414029661</v>
      </c>
      <c r="AV1507" s="5"/>
      <c r="AW1507" s="5"/>
      <c r="AX1507" s="5"/>
      <c r="AY1507" s="5">
        <v>0</v>
      </c>
      <c r="AZ1507" s="5"/>
      <c r="BA1507" s="5"/>
      <c r="BB1507" s="5"/>
      <c r="BC1507" s="5"/>
      <c r="BD1507" s="5"/>
      <c r="BE1507" s="5"/>
      <c r="BF1507" s="5">
        <v>0</v>
      </c>
      <c r="BG1507" s="5">
        <v>0</v>
      </c>
      <c r="BH1507" s="5">
        <v>8.5346847414029661</v>
      </c>
      <c r="BI1507" s="8"/>
      <c r="BJ1507" s="5"/>
      <c r="BK1507" s="5">
        <f>AC1507+AJ1507+BH1507</f>
        <v>162.2159389833034</v>
      </c>
      <c r="BL1507" s="5"/>
      <c r="BM1507" s="8">
        <f>BH1507/BK1507</f>
        <v>5.2613108150127132E-2</v>
      </c>
      <c r="BN1507" s="8"/>
      <c r="BO1507" s="7"/>
      <c r="BP1507" s="5"/>
      <c r="BQ1507" s="5"/>
      <c r="BR1507" s="5"/>
      <c r="BS1507" s="5"/>
      <c r="BT1507" s="7"/>
      <c r="BU1507" s="7"/>
      <c r="BV1507" s="7"/>
      <c r="BW1507" s="7"/>
      <c r="BX1507" s="8">
        <f>AC1507/BK1507</f>
        <v>0.48624188927239542</v>
      </c>
      <c r="BY1507" s="8">
        <f>AJ1507/BK1507</f>
        <v>0.46114500257747737</v>
      </c>
      <c r="BZ1507" s="8">
        <f>BH1507/BK1507</f>
        <v>5.2613108150127132E-2</v>
      </c>
      <c r="CA1507" s="5">
        <v>100.21126569193106</v>
      </c>
      <c r="CB1507" s="5">
        <v>100.21126569193106</v>
      </c>
      <c r="CC1507" s="5">
        <v>0</v>
      </c>
      <c r="CD1507" s="5">
        <v>0</v>
      </c>
      <c r="CE1507" s="5"/>
      <c r="CF1507" s="5"/>
      <c r="CG1507" s="5"/>
      <c r="CH1507" s="5"/>
      <c r="CI1507" s="5">
        <v>0</v>
      </c>
      <c r="CJ1507" s="5"/>
      <c r="CK1507" s="8"/>
      <c r="CL1507" s="5"/>
      <c r="CM1507" s="5"/>
      <c r="CN1507" s="8"/>
      <c r="CO1507" s="5"/>
      <c r="CP1507" s="5"/>
      <c r="CQ1507" s="5"/>
      <c r="CR1507" s="8"/>
      <c r="CS1507" s="8"/>
      <c r="CT1507" s="8"/>
      <c r="CU1507" s="8"/>
      <c r="CV1507" s="8"/>
      <c r="CW1507" s="8"/>
      <c r="CX1507" s="8"/>
      <c r="CY1507" s="8"/>
      <c r="CZ1507" s="8"/>
      <c r="DA1507" s="8"/>
      <c r="DB1507" s="8"/>
      <c r="DC1507" s="8"/>
      <c r="DD1507" s="8"/>
      <c r="DE1507" s="8"/>
      <c r="DF1507" s="8"/>
      <c r="DG1507" s="8"/>
      <c r="DH1507" s="8"/>
      <c r="DI1507" s="8"/>
      <c r="DJ1507" s="8"/>
      <c r="DK1507" s="8"/>
      <c r="DL1507" s="8"/>
      <c r="DM1507" s="8"/>
      <c r="DN1507" s="8"/>
      <c r="DO1507" s="8"/>
      <c r="DP1507" s="8"/>
      <c r="DQ1507" s="8"/>
      <c r="DR1507" s="8"/>
      <c r="DS1507" s="8"/>
      <c r="DT1507" s="8"/>
      <c r="DU1507" s="8"/>
      <c r="DV1507" s="8"/>
      <c r="DW1507" s="8"/>
      <c r="DX1507" s="8"/>
      <c r="DY1507" s="8"/>
      <c r="DZ1507" s="8"/>
      <c r="EA1507" s="8"/>
      <c r="EB1507" s="8"/>
      <c r="EC1507" s="8"/>
      <c r="ED1507" s="8"/>
      <c r="EE1507" s="8"/>
      <c r="EF1507" s="8"/>
      <c r="EG1507" s="8"/>
      <c r="EH1507" s="8"/>
      <c r="EI1507" s="8"/>
      <c r="EJ1507" s="8"/>
      <c r="EK1507" s="8"/>
      <c r="EL1507" s="8"/>
      <c r="EM1507" s="8"/>
      <c r="EN1507" s="8"/>
      <c r="EO1507" s="8"/>
      <c r="EP1507" s="8"/>
      <c r="EQ1507" s="8"/>
      <c r="ER1507" s="8"/>
      <c r="ES1507" s="8"/>
      <c r="ET1507" s="8"/>
      <c r="EU1507" s="8"/>
      <c r="EV1507" s="8"/>
      <c r="EW1507" s="8"/>
      <c r="EX1507" s="8"/>
      <c r="EY1507" s="8"/>
      <c r="EZ1507" s="8"/>
      <c r="FA1507" s="8"/>
      <c r="FB1507" s="8"/>
      <c r="FC1507" s="8"/>
      <c r="FD1507" s="8"/>
      <c r="FE1507" s="8"/>
      <c r="FF1507" s="8"/>
      <c r="FG1507" s="8"/>
      <c r="FH1507" s="8"/>
      <c r="FI1507" s="8"/>
      <c r="FJ1507" s="8"/>
    </row>
    <row r="1508" spans="1:166" x14ac:dyDescent="0.25">
      <c r="A1508" t="s">
        <v>155</v>
      </c>
      <c r="C1508" s="6">
        <v>40960</v>
      </c>
      <c r="D1508" s="5"/>
      <c r="E1508" s="6"/>
      <c r="G1508">
        <v>48</v>
      </c>
      <c r="H1508" t="s">
        <v>117</v>
      </c>
      <c r="I1508" s="7">
        <v>8</v>
      </c>
      <c r="J1508">
        <v>750</v>
      </c>
      <c r="K1508" s="5">
        <f t="shared" si="23"/>
        <v>166.66666666666666</v>
      </c>
      <c r="L1508" s="5"/>
      <c r="M1508" s="8"/>
      <c r="N1508" s="7">
        <v>13.1</v>
      </c>
      <c r="O1508" s="7"/>
      <c r="P1508" s="7"/>
      <c r="Q1508" s="5"/>
      <c r="R1508" s="5"/>
      <c r="S1508" s="5"/>
      <c r="T1508" s="5"/>
      <c r="U1508" s="5"/>
      <c r="V1508" s="5"/>
      <c r="W1508" s="5"/>
      <c r="X1508" s="8"/>
      <c r="Y1508" s="8"/>
      <c r="Z1508" s="8"/>
      <c r="AA1508" s="8"/>
      <c r="AB1508" s="8"/>
      <c r="AC1508" s="5"/>
      <c r="AD1508" s="8"/>
      <c r="AE1508" s="8"/>
      <c r="AF1508" s="8"/>
      <c r="AG1508" s="8"/>
      <c r="AH1508" s="8"/>
      <c r="AI1508" s="8"/>
      <c r="AJ1508" s="5"/>
      <c r="AK1508" s="8"/>
      <c r="AL1508" s="8"/>
      <c r="AM1508" s="8"/>
      <c r="AN1508" s="8"/>
      <c r="AO1508" s="8"/>
      <c r="AP1508" s="8"/>
      <c r="AQ1508" s="9"/>
      <c r="AR1508" s="8"/>
      <c r="AS1508" s="8"/>
      <c r="AT1508" s="8"/>
      <c r="AU1508" s="5"/>
      <c r="AV1508" s="5"/>
      <c r="AW1508" s="5"/>
      <c r="AX1508" s="5"/>
      <c r="AY1508" s="5"/>
      <c r="AZ1508" s="5"/>
      <c r="BA1508" s="5"/>
      <c r="BB1508" s="5"/>
      <c r="BC1508" s="5"/>
      <c r="BD1508" s="5"/>
      <c r="BE1508" s="5"/>
      <c r="BF1508" s="5"/>
      <c r="BG1508" s="5"/>
      <c r="BH1508" s="5"/>
      <c r="BI1508" s="8"/>
      <c r="BJ1508" s="5"/>
      <c r="BK1508" s="5"/>
      <c r="BL1508" s="5"/>
      <c r="BM1508" s="8"/>
      <c r="BN1508" s="8"/>
      <c r="BO1508" s="7"/>
      <c r="BP1508" s="5"/>
      <c r="BQ1508" s="5"/>
      <c r="BR1508" s="5"/>
      <c r="BS1508" s="5"/>
      <c r="BT1508" s="7"/>
      <c r="BU1508" s="7"/>
      <c r="BV1508" s="7"/>
      <c r="BW1508" s="7"/>
      <c r="BX1508" s="7"/>
      <c r="BY1508" s="7"/>
      <c r="BZ1508" s="7"/>
      <c r="CA1508" s="5"/>
      <c r="CB1508" s="5"/>
      <c r="CC1508" s="5"/>
      <c r="CD1508" s="5"/>
      <c r="CE1508" s="5"/>
      <c r="CF1508" s="5"/>
      <c r="CG1508" s="5"/>
      <c r="CH1508" s="5"/>
      <c r="CI1508" s="5"/>
      <c r="CJ1508" s="5"/>
      <c r="CK1508" s="8"/>
      <c r="CL1508" s="5"/>
      <c r="CM1508" s="5"/>
      <c r="CN1508" s="8"/>
      <c r="CO1508" s="5"/>
      <c r="CP1508" s="5"/>
      <c r="CQ1508" s="5"/>
      <c r="CR1508" s="8"/>
      <c r="CS1508" s="8"/>
      <c r="CT1508" s="8"/>
      <c r="CU1508" s="8"/>
      <c r="CV1508" s="8"/>
      <c r="CW1508" s="8"/>
      <c r="CX1508" s="8"/>
      <c r="CY1508" s="8"/>
      <c r="CZ1508" s="8"/>
      <c r="DA1508" s="8"/>
      <c r="DB1508" s="8"/>
      <c r="DC1508" s="8"/>
      <c r="DD1508" s="8"/>
      <c r="DE1508" s="8"/>
      <c r="DF1508" s="8"/>
      <c r="DG1508" s="8"/>
      <c r="DH1508" s="8"/>
      <c r="DI1508" s="8"/>
      <c r="DJ1508" s="8"/>
      <c r="DK1508" s="8"/>
      <c r="DL1508" s="8"/>
      <c r="DM1508" s="8"/>
      <c r="DN1508" s="8"/>
      <c r="DO1508" s="8"/>
      <c r="DP1508" s="8"/>
      <c r="DQ1508" s="8"/>
      <c r="DR1508" s="8"/>
      <c r="DS1508" s="8"/>
      <c r="DT1508" s="8"/>
      <c r="DU1508" s="8"/>
      <c r="DV1508" s="8"/>
      <c r="DW1508" s="8"/>
      <c r="DX1508" s="8"/>
      <c r="DY1508" s="8"/>
      <c r="DZ1508" s="8"/>
      <c r="EA1508" s="8"/>
      <c r="EB1508" s="8"/>
      <c r="EC1508" s="8"/>
      <c r="ED1508" s="8"/>
      <c r="EE1508" s="8"/>
      <c r="EF1508" s="8"/>
      <c r="EG1508" s="8"/>
      <c r="EH1508" s="8"/>
      <c r="EI1508" s="8"/>
      <c r="EJ1508" s="8"/>
      <c r="EK1508" s="8"/>
      <c r="EL1508" s="8"/>
      <c r="EM1508" s="8"/>
      <c r="EN1508" s="8"/>
      <c r="EO1508" s="8"/>
      <c r="EP1508" s="8"/>
      <c r="EQ1508" s="8"/>
      <c r="ER1508" s="8"/>
      <c r="ES1508" s="8"/>
      <c r="ET1508" s="8"/>
      <c r="EU1508" s="8"/>
      <c r="EV1508" s="8"/>
      <c r="EW1508" s="8"/>
      <c r="EX1508" s="8"/>
      <c r="EY1508" s="8"/>
      <c r="EZ1508" s="8"/>
      <c r="FA1508" s="8"/>
      <c r="FB1508" s="8"/>
      <c r="FC1508" s="8"/>
      <c r="FD1508" s="8"/>
      <c r="FE1508" s="8"/>
      <c r="FF1508" s="8"/>
      <c r="FG1508" s="8"/>
      <c r="FH1508" s="8"/>
      <c r="FI1508" s="8"/>
      <c r="FJ1508" s="8"/>
    </row>
    <row r="1509" spans="1:166" x14ac:dyDescent="0.25">
      <c r="A1509" t="s">
        <v>155</v>
      </c>
      <c r="C1509" s="6">
        <v>40963</v>
      </c>
      <c r="D1509" s="5">
        <v>5</v>
      </c>
      <c r="E1509" t="s">
        <v>206</v>
      </c>
      <c r="F1509" t="s">
        <v>13</v>
      </c>
      <c r="G1509">
        <v>51</v>
      </c>
      <c r="H1509" t="s">
        <v>117</v>
      </c>
      <c r="I1509" s="7">
        <v>8</v>
      </c>
      <c r="J1509">
        <v>750</v>
      </c>
      <c r="K1509" s="5">
        <f t="shared" si="23"/>
        <v>166.66666666666666</v>
      </c>
      <c r="L1509" s="5"/>
      <c r="M1509" s="8"/>
      <c r="N1509" s="8"/>
      <c r="O1509" s="8"/>
      <c r="P1509" s="8"/>
      <c r="Q1509" s="5"/>
      <c r="R1509" s="5"/>
      <c r="S1509" s="5">
        <v>51</v>
      </c>
      <c r="T1509" s="5"/>
      <c r="U1509" s="5"/>
      <c r="V1509" s="5"/>
      <c r="W1509" s="5"/>
      <c r="X1509" s="8"/>
      <c r="Y1509" s="8"/>
      <c r="Z1509" s="8"/>
      <c r="AA1509" s="8"/>
      <c r="AB1509" s="8"/>
      <c r="AC1509" s="5">
        <v>134.45285114666024</v>
      </c>
      <c r="AD1509" s="8"/>
      <c r="AE1509" s="8"/>
      <c r="AF1509" s="8"/>
      <c r="AG1509" s="8"/>
      <c r="AH1509" s="8"/>
      <c r="AI1509" s="8"/>
      <c r="AJ1509" s="5">
        <v>110.92167561991964</v>
      </c>
      <c r="AK1509" s="8">
        <v>1.9379762032913779</v>
      </c>
      <c r="AL1509" s="8"/>
      <c r="AM1509" s="8"/>
      <c r="AN1509" s="8"/>
      <c r="AO1509" s="8"/>
      <c r="AP1509" s="8"/>
      <c r="AQ1509" s="9">
        <f>AK1509/AJ1509</f>
        <v>1.7471573454515596E-2</v>
      </c>
      <c r="AR1509" s="8"/>
      <c r="AS1509" s="8"/>
      <c r="AT1509" s="8"/>
      <c r="AU1509" s="5">
        <v>18.470011656603347</v>
      </c>
      <c r="AV1509" s="5"/>
      <c r="AW1509" s="5"/>
      <c r="AX1509" s="5"/>
      <c r="AY1509" s="5">
        <v>0</v>
      </c>
      <c r="AZ1509" s="5"/>
      <c r="BA1509" s="5"/>
      <c r="BB1509" s="5"/>
      <c r="BC1509" s="5"/>
      <c r="BD1509" s="5"/>
      <c r="BE1509" s="5"/>
      <c r="BF1509" s="5">
        <v>0</v>
      </c>
      <c r="BG1509" s="5">
        <v>0</v>
      </c>
      <c r="BH1509" s="5">
        <v>18.470011656603347</v>
      </c>
      <c r="BI1509" s="8"/>
      <c r="BJ1509" s="5"/>
      <c r="BK1509" s="5">
        <f>AC1509+AJ1509+BH1509</f>
        <v>263.84453842318322</v>
      </c>
      <c r="BL1509" s="5"/>
      <c r="BM1509" s="8">
        <f>BH1509/BK1509</f>
        <v>7.0003388233790487E-2</v>
      </c>
      <c r="BN1509" s="8"/>
      <c r="BO1509" s="7"/>
      <c r="BP1509" s="5"/>
      <c r="BQ1509" s="5"/>
      <c r="BR1509" s="5"/>
      <c r="BS1509" s="5"/>
      <c r="BT1509" s="7"/>
      <c r="BU1509" s="7"/>
      <c r="BV1509" s="7"/>
      <c r="BW1509" s="7"/>
      <c r="BX1509" s="8">
        <f>AC1509/BK1509</f>
        <v>0.50959118559054573</v>
      </c>
      <c r="BY1509" s="8">
        <f>AJ1509/BK1509</f>
        <v>0.42040542617566379</v>
      </c>
      <c r="BZ1509" s="8">
        <f>BH1509/BK1509</f>
        <v>7.0003388233790487E-2</v>
      </c>
      <c r="CA1509" s="5">
        <v>180.76998708166809</v>
      </c>
      <c r="CB1509" s="5">
        <v>180.76998708166809</v>
      </c>
      <c r="CC1509" s="5">
        <v>0</v>
      </c>
      <c r="CD1509" s="5">
        <v>0</v>
      </c>
      <c r="CE1509" s="5"/>
      <c r="CF1509" s="5"/>
      <c r="CG1509" s="5"/>
      <c r="CH1509" s="5"/>
      <c r="CI1509" s="5">
        <v>0</v>
      </c>
      <c r="CJ1509" s="5"/>
      <c r="CK1509" s="8"/>
      <c r="CL1509" s="5"/>
      <c r="CM1509" s="5"/>
      <c r="CN1509" s="8"/>
      <c r="CO1509" s="5"/>
      <c r="CP1509" s="5"/>
      <c r="CQ1509" s="5"/>
      <c r="CR1509" s="8"/>
      <c r="CS1509" s="8"/>
      <c r="CT1509" s="8"/>
      <c r="CU1509" s="8"/>
      <c r="CV1509" s="8"/>
      <c r="CW1509" s="8"/>
      <c r="CX1509" s="8"/>
      <c r="CY1509" s="8"/>
      <c r="CZ1509" s="8"/>
      <c r="DA1509" s="8"/>
      <c r="DB1509" s="8"/>
      <c r="DC1509" s="8"/>
      <c r="DD1509" s="8"/>
      <c r="DE1509" s="8"/>
      <c r="DF1509" s="8"/>
      <c r="DG1509" s="8"/>
      <c r="DH1509" s="8"/>
      <c r="DI1509" s="8"/>
      <c r="DJ1509" s="8"/>
      <c r="DK1509" s="8"/>
      <c r="DL1509" s="8"/>
      <c r="DM1509" s="8"/>
      <c r="DN1509" s="8"/>
      <c r="DO1509" s="8"/>
      <c r="DP1509" s="8"/>
      <c r="DQ1509" s="8"/>
      <c r="DR1509" s="8"/>
      <c r="DS1509" s="8"/>
      <c r="DT1509" s="8"/>
      <c r="DU1509" s="8"/>
      <c r="DV1509" s="8"/>
      <c r="DW1509" s="8"/>
      <c r="DX1509" s="8"/>
      <c r="DY1509" s="8"/>
      <c r="DZ1509" s="8"/>
      <c r="EA1509" s="8"/>
      <c r="EB1509" s="8"/>
      <c r="EC1509" s="8"/>
      <c r="ED1509" s="8"/>
      <c r="EE1509" s="8"/>
      <c r="EF1509" s="8"/>
      <c r="EG1509" s="8"/>
      <c r="EH1509" s="8"/>
      <c r="EI1509" s="8"/>
      <c r="EJ1509" s="8"/>
      <c r="EK1509" s="8"/>
      <c r="EL1509" s="8"/>
      <c r="EM1509" s="8"/>
      <c r="EN1509" s="8"/>
      <c r="EO1509" s="8"/>
      <c r="EP1509" s="8"/>
      <c r="EQ1509" s="8"/>
      <c r="ER1509" s="8"/>
      <c r="ES1509" s="8"/>
      <c r="ET1509" s="8"/>
      <c r="EU1509" s="8"/>
      <c r="EV1509" s="8"/>
      <c r="EW1509" s="8"/>
      <c r="EX1509" s="8"/>
      <c r="EY1509" s="8"/>
      <c r="EZ1509" s="8"/>
      <c r="FA1509" s="8"/>
      <c r="FB1509" s="8"/>
      <c r="FC1509" s="8"/>
      <c r="FD1509" s="8"/>
      <c r="FE1509" s="8"/>
      <c r="FF1509" s="8"/>
      <c r="FG1509" s="8"/>
      <c r="FH1509" s="8"/>
      <c r="FI1509" s="8"/>
      <c r="FJ1509" s="8"/>
    </row>
    <row r="1510" spans="1:166" x14ac:dyDescent="0.25">
      <c r="A1510" t="s">
        <v>155</v>
      </c>
      <c r="C1510" s="6">
        <v>40970</v>
      </c>
      <c r="D1510" s="5"/>
      <c r="E1510" s="6"/>
      <c r="G1510">
        <v>58</v>
      </c>
      <c r="H1510" t="s">
        <v>117</v>
      </c>
      <c r="I1510" s="7">
        <v>8</v>
      </c>
      <c r="J1510">
        <v>750</v>
      </c>
      <c r="K1510" s="5">
        <f t="shared" ref="K1510:K1573" si="24">1000000/I1510/J1510</f>
        <v>166.66666666666666</v>
      </c>
      <c r="L1510" s="5"/>
      <c r="M1510" s="8"/>
      <c r="N1510" s="7">
        <v>16.3</v>
      </c>
      <c r="O1510" s="7"/>
      <c r="P1510" s="7"/>
      <c r="Q1510" s="5"/>
      <c r="R1510" s="5"/>
      <c r="S1510" s="5"/>
      <c r="T1510" s="5"/>
      <c r="U1510" s="5"/>
      <c r="V1510" s="5"/>
      <c r="W1510" s="5"/>
      <c r="X1510" s="8"/>
      <c r="Y1510" s="8"/>
      <c r="Z1510" s="8"/>
      <c r="AA1510" s="8"/>
      <c r="AB1510" s="8"/>
      <c r="AC1510" s="5"/>
      <c r="AD1510" s="8"/>
      <c r="AE1510" s="8"/>
      <c r="AF1510" s="8"/>
      <c r="AG1510" s="8"/>
      <c r="AH1510" s="8"/>
      <c r="AI1510" s="8"/>
      <c r="AJ1510" s="5"/>
      <c r="AK1510" s="8"/>
      <c r="AL1510" s="8"/>
      <c r="AM1510" s="8"/>
      <c r="AN1510" s="8"/>
      <c r="AO1510" s="8"/>
      <c r="AP1510" s="8"/>
      <c r="AQ1510" s="9"/>
      <c r="AR1510" s="8"/>
      <c r="AS1510" s="8"/>
      <c r="AT1510" s="8"/>
      <c r="AU1510" s="5"/>
      <c r="AV1510" s="5"/>
      <c r="AW1510" s="5"/>
      <c r="AX1510" s="5"/>
      <c r="AY1510" s="5"/>
      <c r="AZ1510" s="5"/>
      <c r="BA1510" s="5"/>
      <c r="BB1510" s="5"/>
      <c r="BC1510" s="5"/>
      <c r="BD1510" s="5"/>
      <c r="BE1510" s="5"/>
      <c r="BF1510" s="5"/>
      <c r="BG1510" s="5"/>
      <c r="BH1510" s="5"/>
      <c r="BI1510" s="8"/>
      <c r="BJ1510" s="5"/>
      <c r="BK1510" s="5"/>
      <c r="BL1510" s="5"/>
      <c r="BM1510" s="8"/>
      <c r="BN1510" s="8"/>
      <c r="BO1510" s="7"/>
      <c r="BP1510" s="5"/>
      <c r="BQ1510" s="5"/>
      <c r="BR1510" s="5"/>
      <c r="BS1510" s="5"/>
      <c r="BT1510" s="7"/>
      <c r="BU1510" s="7"/>
      <c r="BV1510" s="7"/>
      <c r="BW1510" s="7"/>
      <c r="BX1510" s="7"/>
      <c r="BY1510" s="7"/>
      <c r="BZ1510" s="7"/>
      <c r="CA1510" s="5"/>
      <c r="CB1510" s="5"/>
      <c r="CC1510" s="5"/>
      <c r="CD1510" s="5"/>
      <c r="CE1510" s="5"/>
      <c r="CF1510" s="5"/>
      <c r="CG1510" s="5"/>
      <c r="CH1510" s="5"/>
      <c r="CI1510" s="5"/>
      <c r="CJ1510" s="5"/>
      <c r="CK1510" s="8"/>
      <c r="CL1510" s="5"/>
      <c r="CM1510" s="5"/>
      <c r="CN1510" s="8"/>
      <c r="CO1510" s="5"/>
      <c r="CP1510" s="5"/>
      <c r="CQ1510" s="5"/>
      <c r="CR1510" s="8"/>
      <c r="CS1510" s="8"/>
      <c r="CT1510" s="8"/>
      <c r="CU1510" s="8"/>
      <c r="CV1510" s="8"/>
      <c r="CW1510" s="8"/>
      <c r="CX1510" s="8"/>
      <c r="CY1510" s="8"/>
      <c r="CZ1510" s="8"/>
      <c r="DA1510" s="8"/>
      <c r="DB1510" s="8"/>
      <c r="DC1510" s="8"/>
      <c r="DD1510" s="8"/>
      <c r="DE1510" s="8"/>
      <c r="DF1510" s="8"/>
      <c r="DG1510" s="8"/>
      <c r="DH1510" s="8"/>
      <c r="DI1510" s="8"/>
      <c r="DJ1510" s="8"/>
      <c r="DK1510" s="8"/>
      <c r="DL1510" s="8"/>
      <c r="DM1510" s="8"/>
      <c r="DN1510" s="8"/>
      <c r="DO1510" s="8"/>
      <c r="DP1510" s="8"/>
      <c r="DQ1510" s="8"/>
      <c r="DR1510" s="8"/>
      <c r="DS1510" s="8"/>
      <c r="DT1510" s="8"/>
      <c r="DU1510" s="8"/>
      <c r="DV1510" s="8"/>
      <c r="DW1510" s="8"/>
      <c r="DX1510" s="8"/>
      <c r="DY1510" s="8"/>
      <c r="DZ1510" s="8"/>
      <c r="EA1510" s="8"/>
      <c r="EB1510" s="8"/>
      <c r="EC1510" s="8"/>
      <c r="ED1510" s="8"/>
      <c r="EE1510" s="8"/>
      <c r="EF1510" s="8"/>
      <c r="EG1510" s="8"/>
      <c r="EH1510" s="8"/>
      <c r="EI1510" s="8"/>
      <c r="EJ1510" s="8"/>
      <c r="EK1510" s="8"/>
      <c r="EL1510" s="8"/>
      <c r="EM1510" s="8"/>
      <c r="EN1510" s="8"/>
      <c r="EO1510" s="8"/>
      <c r="EP1510" s="8"/>
      <c r="EQ1510" s="8"/>
      <c r="ER1510" s="8"/>
      <c r="ES1510" s="8"/>
      <c r="ET1510" s="8"/>
      <c r="EU1510" s="8"/>
      <c r="EV1510" s="8"/>
      <c r="EW1510" s="8"/>
      <c r="EX1510" s="8"/>
      <c r="EY1510" s="8"/>
      <c r="EZ1510" s="8"/>
      <c r="FA1510" s="8"/>
      <c r="FB1510" s="8"/>
      <c r="FC1510" s="8"/>
      <c r="FD1510" s="8"/>
      <c r="FE1510" s="8"/>
      <c r="FF1510" s="8"/>
      <c r="FG1510" s="8"/>
      <c r="FH1510" s="8"/>
      <c r="FI1510" s="8"/>
      <c r="FJ1510" s="8"/>
    </row>
    <row r="1511" spans="1:166" x14ac:dyDescent="0.25">
      <c r="A1511" t="s">
        <v>155</v>
      </c>
      <c r="C1511" s="6">
        <v>40976</v>
      </c>
      <c r="D1511" s="5"/>
      <c r="E1511" s="6"/>
      <c r="G1511">
        <v>64</v>
      </c>
      <c r="H1511" t="s">
        <v>117</v>
      </c>
      <c r="I1511" s="7">
        <v>8</v>
      </c>
      <c r="J1511">
        <v>750</v>
      </c>
      <c r="K1511" s="5">
        <f t="shared" si="24"/>
        <v>166.66666666666666</v>
      </c>
      <c r="L1511" s="5"/>
      <c r="M1511" s="8"/>
      <c r="N1511" s="7">
        <v>18.350000000000001</v>
      </c>
      <c r="O1511" s="7"/>
      <c r="P1511" s="7"/>
      <c r="Q1511" s="5"/>
      <c r="R1511" s="5"/>
      <c r="S1511" s="5"/>
      <c r="T1511" s="5"/>
      <c r="U1511" s="5"/>
      <c r="V1511" s="5"/>
      <c r="W1511" s="5"/>
      <c r="X1511" s="8"/>
      <c r="Y1511" s="8"/>
      <c r="Z1511" s="8"/>
      <c r="AA1511" s="8"/>
      <c r="AB1511" s="8"/>
      <c r="AC1511" s="5"/>
      <c r="AD1511" s="8"/>
      <c r="AE1511" s="8"/>
      <c r="AF1511" s="8"/>
      <c r="AG1511" s="8"/>
      <c r="AH1511" s="8"/>
      <c r="AI1511" s="8"/>
      <c r="AJ1511" s="5"/>
      <c r="AK1511" s="8"/>
      <c r="AL1511" s="8"/>
      <c r="AM1511" s="8"/>
      <c r="AN1511" s="8"/>
      <c r="AO1511" s="8"/>
      <c r="AP1511" s="8"/>
      <c r="AQ1511" s="9"/>
      <c r="AR1511" s="8"/>
      <c r="AS1511" s="8"/>
      <c r="AT1511" s="8"/>
      <c r="AU1511" s="5"/>
      <c r="AV1511" s="5"/>
      <c r="AW1511" s="5"/>
      <c r="AX1511" s="5"/>
      <c r="AY1511" s="5"/>
      <c r="AZ1511" s="5"/>
      <c r="BA1511" s="5"/>
      <c r="BB1511" s="5"/>
      <c r="BC1511" s="5"/>
      <c r="BD1511" s="5"/>
      <c r="BE1511" s="5"/>
      <c r="BF1511" s="5"/>
      <c r="BG1511" s="5"/>
      <c r="BH1511" s="5"/>
      <c r="BI1511" s="8"/>
      <c r="BJ1511" s="5"/>
      <c r="BK1511" s="5"/>
      <c r="BL1511" s="5"/>
      <c r="BM1511" s="8"/>
      <c r="BN1511" s="8"/>
      <c r="BO1511" s="7"/>
      <c r="BP1511" s="5"/>
      <c r="BQ1511" s="5"/>
      <c r="BR1511" s="5"/>
      <c r="BS1511" s="5"/>
      <c r="BT1511" s="7"/>
      <c r="BU1511" s="7"/>
      <c r="BV1511" s="7"/>
      <c r="BW1511" s="7"/>
      <c r="BX1511" s="7"/>
      <c r="BY1511" s="7"/>
      <c r="BZ1511" s="7"/>
      <c r="CA1511" s="5"/>
      <c r="CB1511" s="5"/>
      <c r="CC1511" s="5"/>
      <c r="CD1511" s="5"/>
      <c r="CE1511" s="5"/>
      <c r="CF1511" s="5"/>
      <c r="CG1511" s="5"/>
      <c r="CH1511" s="5"/>
      <c r="CI1511" s="5"/>
      <c r="CJ1511" s="5"/>
      <c r="CK1511" s="8"/>
      <c r="CL1511" s="5"/>
      <c r="CM1511" s="5"/>
      <c r="CN1511" s="8"/>
      <c r="CO1511" s="5"/>
      <c r="CP1511" s="5"/>
      <c r="CQ1511" s="5"/>
      <c r="CR1511" s="8"/>
      <c r="CS1511" s="8"/>
      <c r="CT1511" s="8"/>
      <c r="CU1511" s="8"/>
      <c r="CV1511" s="8"/>
      <c r="CW1511" s="8"/>
      <c r="CX1511" s="8"/>
      <c r="CY1511" s="8"/>
      <c r="CZ1511" s="8"/>
      <c r="DA1511" s="8"/>
      <c r="DB1511" s="8"/>
      <c r="DC1511" s="8"/>
      <c r="DD1511" s="8"/>
      <c r="DE1511" s="8"/>
      <c r="DF1511" s="8"/>
      <c r="DG1511" s="8"/>
      <c r="DH1511" s="8"/>
      <c r="DI1511" s="8"/>
      <c r="DJ1511" s="8"/>
      <c r="DK1511" s="8"/>
      <c r="DL1511" s="8"/>
      <c r="DM1511" s="8"/>
      <c r="DN1511" s="8"/>
      <c r="DO1511" s="8"/>
      <c r="DP1511" s="8"/>
      <c r="DQ1511" s="8"/>
      <c r="DR1511" s="8"/>
      <c r="DS1511" s="8"/>
      <c r="DT1511" s="8"/>
      <c r="DU1511" s="8"/>
      <c r="DV1511" s="8"/>
      <c r="DW1511" s="8"/>
      <c r="DX1511" s="8"/>
      <c r="DY1511" s="8"/>
      <c r="DZ1511" s="8"/>
      <c r="EA1511" s="8"/>
      <c r="EB1511" s="8"/>
      <c r="EC1511" s="8"/>
      <c r="ED1511" s="8"/>
      <c r="EE1511" s="8"/>
      <c r="EF1511" s="8"/>
      <c r="EG1511" s="8"/>
      <c r="EH1511" s="8"/>
      <c r="EI1511" s="8"/>
      <c r="EJ1511" s="8"/>
      <c r="EK1511" s="8"/>
      <c r="EL1511" s="8"/>
      <c r="EM1511" s="8"/>
      <c r="EN1511" s="8"/>
      <c r="EO1511" s="8"/>
      <c r="EP1511" s="8"/>
      <c r="EQ1511" s="8"/>
      <c r="ER1511" s="8"/>
      <c r="ES1511" s="8"/>
      <c r="ET1511" s="8"/>
      <c r="EU1511" s="8"/>
      <c r="EV1511" s="8"/>
      <c r="EW1511" s="8"/>
      <c r="EX1511" s="8"/>
      <c r="EY1511" s="8"/>
      <c r="EZ1511" s="8"/>
      <c r="FA1511" s="8"/>
      <c r="FB1511" s="8"/>
      <c r="FC1511" s="8"/>
      <c r="FD1511" s="8"/>
      <c r="FE1511" s="8"/>
      <c r="FF1511" s="8"/>
      <c r="FG1511" s="8"/>
      <c r="FH1511" s="8"/>
      <c r="FI1511" s="8"/>
      <c r="FJ1511" s="8"/>
    </row>
    <row r="1512" spans="1:166" x14ac:dyDescent="0.25">
      <c r="A1512" t="s">
        <v>155</v>
      </c>
      <c r="C1512" s="6">
        <v>40980</v>
      </c>
      <c r="D1512" s="5">
        <v>6</v>
      </c>
      <c r="E1512" s="6" t="s">
        <v>239</v>
      </c>
      <c r="F1512" t="s">
        <v>89</v>
      </c>
      <c r="G1512">
        <v>68</v>
      </c>
      <c r="H1512" t="s">
        <v>117</v>
      </c>
      <c r="I1512" s="7">
        <v>8</v>
      </c>
      <c r="J1512">
        <v>750</v>
      </c>
      <c r="K1512" s="5">
        <f t="shared" si="24"/>
        <v>166.66666666666666</v>
      </c>
      <c r="L1512" s="5"/>
      <c r="M1512" s="8"/>
      <c r="N1512" s="8"/>
      <c r="O1512" s="8"/>
      <c r="P1512" s="8"/>
      <c r="Q1512" s="5"/>
      <c r="R1512" s="5"/>
      <c r="S1512" s="5"/>
      <c r="T1512" s="5"/>
      <c r="U1512" s="5"/>
      <c r="V1512" s="5"/>
      <c r="W1512" s="5"/>
      <c r="X1512" s="8"/>
      <c r="Y1512" s="8"/>
      <c r="Z1512" s="8"/>
      <c r="AA1512" s="8"/>
      <c r="AB1512" s="8"/>
      <c r="AC1512" s="5">
        <v>304.79611001989758</v>
      </c>
      <c r="AD1512" s="8"/>
      <c r="AE1512" s="8"/>
      <c r="AF1512" s="8"/>
      <c r="AG1512" s="8"/>
      <c r="AH1512" s="8"/>
      <c r="AI1512" s="8"/>
      <c r="AJ1512" s="5">
        <v>191.3226483352513</v>
      </c>
      <c r="AK1512" s="8">
        <v>3.5843497425407627</v>
      </c>
      <c r="AL1512" s="8"/>
      <c r="AM1512" s="8"/>
      <c r="AN1512" s="8"/>
      <c r="AO1512" s="8"/>
      <c r="AP1512" s="8"/>
      <c r="AQ1512" s="9">
        <f>AK1512/AJ1512</f>
        <v>1.8734581471295388E-2</v>
      </c>
      <c r="AR1512" s="8"/>
      <c r="AS1512" s="8"/>
      <c r="AT1512" s="8"/>
      <c r="AU1512" s="5">
        <v>24.145259920546454</v>
      </c>
      <c r="AV1512" s="5"/>
      <c r="AW1512" s="5"/>
      <c r="AX1512" s="5"/>
      <c r="AY1512" s="5">
        <v>21.426646622993815</v>
      </c>
      <c r="AZ1512" s="5"/>
      <c r="BA1512" s="5"/>
      <c r="BB1512" s="5"/>
      <c r="BC1512" s="5"/>
      <c r="BD1512" s="5"/>
      <c r="BE1512" s="5"/>
      <c r="BF1512" s="5">
        <v>0</v>
      </c>
      <c r="BG1512" s="5">
        <v>0</v>
      </c>
      <c r="BH1512" s="5">
        <v>45.571906543540265</v>
      </c>
      <c r="BI1512" s="8"/>
      <c r="BJ1512" s="5"/>
      <c r="BK1512" s="5">
        <f>AC1512+AJ1512+BH1512</f>
        <v>541.69066489868919</v>
      </c>
      <c r="BL1512" s="5"/>
      <c r="BM1512" s="8">
        <f>BH1512/BK1512</f>
        <v>8.412902325363765E-2</v>
      </c>
      <c r="BN1512" s="8"/>
      <c r="BO1512" s="7"/>
      <c r="BP1512" s="5"/>
      <c r="BQ1512" s="5"/>
      <c r="BR1512" s="5"/>
      <c r="BS1512" s="5"/>
      <c r="BT1512" s="7"/>
      <c r="BU1512" s="7"/>
      <c r="BV1512" s="7"/>
      <c r="BW1512" s="7"/>
      <c r="BX1512" s="8">
        <f>AC1512/BK1512</f>
        <v>0.56267558178596766</v>
      </c>
      <c r="BY1512" s="8">
        <f>AJ1512/BK1512</f>
        <v>0.35319539496039465</v>
      </c>
      <c r="BZ1512" s="8">
        <f>BH1512/BK1512</f>
        <v>8.412902325363765E-2</v>
      </c>
      <c r="CA1512" s="5">
        <v>275.48943963692079</v>
      </c>
      <c r="CB1512" s="5">
        <v>223.2782283576887</v>
      </c>
      <c r="CC1512" s="5">
        <v>52.211211279232089</v>
      </c>
      <c r="CD1512" s="5">
        <v>0</v>
      </c>
      <c r="CE1512" s="5"/>
      <c r="CF1512" s="5"/>
      <c r="CG1512" s="5"/>
      <c r="CH1512" s="5"/>
      <c r="CI1512" s="5">
        <v>0</v>
      </c>
      <c r="CJ1512" s="5"/>
      <c r="CK1512" s="8"/>
      <c r="CL1512" s="5"/>
      <c r="CM1512" s="5"/>
      <c r="CN1512" s="8"/>
      <c r="CO1512" s="5"/>
      <c r="CP1512" s="5"/>
      <c r="CQ1512" s="5"/>
      <c r="CR1512" s="8"/>
      <c r="CS1512" s="8"/>
      <c r="CT1512" s="8"/>
      <c r="CU1512" s="8"/>
      <c r="CV1512" s="8"/>
      <c r="CW1512" s="8"/>
      <c r="CX1512" s="8"/>
      <c r="CY1512" s="8"/>
      <c r="CZ1512" s="8"/>
      <c r="DA1512" s="8"/>
      <c r="DB1512" s="8"/>
      <c r="DC1512" s="8"/>
      <c r="DD1512" s="8"/>
      <c r="DE1512" s="8"/>
      <c r="DF1512" s="8"/>
      <c r="DG1512" s="8"/>
      <c r="DH1512" s="8"/>
      <c r="DI1512" s="8"/>
      <c r="DJ1512" s="8"/>
      <c r="DK1512" s="8"/>
      <c r="DL1512" s="8"/>
      <c r="DM1512" s="8"/>
      <c r="DN1512" s="8"/>
      <c r="DO1512" s="8"/>
      <c r="DP1512" s="8"/>
      <c r="DQ1512" s="8"/>
      <c r="DR1512" s="8"/>
      <c r="DS1512" s="8"/>
      <c r="DT1512" s="8"/>
      <c r="DU1512" s="8"/>
      <c r="DV1512" s="8"/>
      <c r="DW1512" s="8"/>
      <c r="DX1512" s="8"/>
      <c r="DY1512" s="8"/>
      <c r="DZ1512" s="8"/>
      <c r="EA1512" s="8"/>
      <c r="EB1512" s="8"/>
      <c r="EC1512" s="8"/>
      <c r="ED1512" s="8"/>
      <c r="EE1512" s="8"/>
      <c r="EF1512" s="8"/>
      <c r="EG1512" s="8"/>
      <c r="EH1512" s="8"/>
      <c r="EI1512" s="8"/>
      <c r="EJ1512" s="8"/>
      <c r="EK1512" s="8"/>
      <c r="EL1512" s="8"/>
      <c r="EM1512" s="8"/>
      <c r="EN1512" s="8"/>
      <c r="EO1512" s="8"/>
      <c r="EP1512" s="8"/>
      <c r="EQ1512" s="8"/>
      <c r="ER1512" s="8"/>
      <c r="ES1512" s="8"/>
      <c r="ET1512" s="8"/>
      <c r="EU1512" s="8"/>
      <c r="EV1512" s="8"/>
      <c r="EW1512" s="8"/>
      <c r="EX1512" s="8"/>
      <c r="EY1512" s="8"/>
      <c r="EZ1512" s="8"/>
      <c r="FA1512" s="8"/>
      <c r="FB1512" s="8"/>
      <c r="FC1512" s="8"/>
      <c r="FD1512" s="8"/>
      <c r="FE1512" s="8"/>
      <c r="FF1512" s="8"/>
      <c r="FG1512" s="8"/>
      <c r="FH1512" s="8"/>
      <c r="FI1512" s="8"/>
      <c r="FJ1512" s="8"/>
    </row>
    <row r="1513" spans="1:166" x14ac:dyDescent="0.25">
      <c r="A1513" t="s">
        <v>155</v>
      </c>
      <c r="C1513" s="6">
        <v>40982</v>
      </c>
      <c r="D1513" s="5"/>
      <c r="E1513" s="6"/>
      <c r="G1513">
        <v>70</v>
      </c>
      <c r="H1513" t="s">
        <v>117</v>
      </c>
      <c r="I1513" s="7">
        <v>8</v>
      </c>
      <c r="J1513">
        <v>750</v>
      </c>
      <c r="K1513" s="5">
        <f t="shared" si="24"/>
        <v>166.66666666666666</v>
      </c>
      <c r="L1513" s="5"/>
      <c r="M1513" s="8"/>
      <c r="N1513" s="7">
        <v>19.600000000000001</v>
      </c>
      <c r="O1513" s="7"/>
      <c r="P1513" s="7"/>
      <c r="Q1513" s="5"/>
      <c r="R1513" s="5"/>
      <c r="S1513" s="5"/>
      <c r="T1513" s="5"/>
      <c r="U1513" s="5"/>
      <c r="V1513" s="5"/>
      <c r="W1513" s="5"/>
      <c r="X1513" s="8"/>
      <c r="Y1513" s="8"/>
      <c r="Z1513" s="8"/>
      <c r="AA1513" s="8"/>
      <c r="AB1513" s="8"/>
      <c r="AC1513" s="5"/>
      <c r="AD1513" s="8"/>
      <c r="AE1513" s="8"/>
      <c r="AF1513" s="8"/>
      <c r="AG1513" s="8"/>
      <c r="AH1513" s="8"/>
      <c r="AI1513" s="8"/>
      <c r="AJ1513" s="5"/>
      <c r="AK1513" s="8"/>
      <c r="AL1513" s="8"/>
      <c r="AM1513" s="8"/>
      <c r="AN1513" s="8"/>
      <c r="AO1513" s="8"/>
      <c r="AP1513" s="8"/>
      <c r="AQ1513" s="9"/>
      <c r="AR1513" s="8"/>
      <c r="AS1513" s="8"/>
      <c r="AT1513" s="8"/>
      <c r="AU1513" s="5"/>
      <c r="AV1513" s="5"/>
      <c r="AW1513" s="5"/>
      <c r="AX1513" s="5"/>
      <c r="AY1513" s="5"/>
      <c r="AZ1513" s="5"/>
      <c r="BA1513" s="5"/>
      <c r="BB1513" s="5"/>
      <c r="BC1513" s="5"/>
      <c r="BD1513" s="5"/>
      <c r="BE1513" s="5"/>
      <c r="BF1513" s="5"/>
      <c r="BG1513" s="5"/>
      <c r="BH1513" s="5"/>
      <c r="BI1513" s="8"/>
      <c r="BJ1513" s="5"/>
      <c r="BK1513" s="5"/>
      <c r="BL1513" s="5"/>
      <c r="BM1513" s="8"/>
      <c r="BN1513" s="8"/>
      <c r="BO1513" s="7"/>
      <c r="BP1513" s="5"/>
      <c r="BQ1513" s="5"/>
      <c r="BR1513" s="5"/>
      <c r="BS1513" s="5"/>
      <c r="BT1513" s="7"/>
      <c r="BU1513" s="7"/>
      <c r="BV1513" s="7"/>
      <c r="BW1513" s="7"/>
      <c r="BX1513" s="7"/>
      <c r="BY1513" s="7"/>
      <c r="BZ1513" s="7"/>
      <c r="CA1513" s="5"/>
      <c r="CB1513" s="5"/>
      <c r="CC1513" s="5"/>
      <c r="CD1513" s="5"/>
      <c r="CE1513" s="5"/>
      <c r="CF1513" s="5"/>
      <c r="CG1513" s="5"/>
      <c r="CH1513" s="5"/>
      <c r="CI1513" s="5"/>
      <c r="CJ1513" s="5"/>
      <c r="CK1513" s="8"/>
      <c r="CL1513" s="5"/>
      <c r="CM1513" s="5"/>
      <c r="CN1513" s="8"/>
      <c r="CO1513" s="5"/>
      <c r="CP1513" s="5"/>
      <c r="CQ1513" s="5"/>
      <c r="CR1513" s="8"/>
      <c r="CS1513" s="8"/>
      <c r="CT1513" s="8"/>
      <c r="CU1513" s="8"/>
      <c r="CV1513" s="8"/>
      <c r="CW1513" s="8"/>
      <c r="CX1513" s="8"/>
      <c r="CY1513" s="8"/>
      <c r="CZ1513" s="8"/>
      <c r="DA1513" s="8"/>
      <c r="DB1513" s="8"/>
      <c r="DC1513" s="8"/>
      <c r="DD1513" s="8"/>
      <c r="DE1513" s="8"/>
      <c r="DF1513" s="8"/>
      <c r="DG1513" s="8"/>
      <c r="DH1513" s="8"/>
      <c r="DI1513" s="8"/>
      <c r="DJ1513" s="8"/>
      <c r="DK1513" s="8"/>
      <c r="DL1513" s="8"/>
      <c r="DM1513" s="8"/>
      <c r="DN1513" s="8"/>
      <c r="DO1513" s="8"/>
      <c r="DP1513" s="8"/>
      <c r="DQ1513" s="8"/>
      <c r="DR1513" s="8"/>
      <c r="DS1513" s="8"/>
      <c r="DT1513" s="8"/>
      <c r="DU1513" s="8"/>
      <c r="DV1513" s="8"/>
      <c r="DW1513" s="8"/>
      <c r="DX1513" s="8"/>
      <c r="DY1513" s="8"/>
      <c r="DZ1513" s="8"/>
      <c r="EA1513" s="8"/>
      <c r="EB1513" s="8"/>
      <c r="EC1513" s="8"/>
      <c r="ED1513" s="8"/>
      <c r="EE1513" s="8"/>
      <c r="EF1513" s="8"/>
      <c r="EG1513" s="8"/>
      <c r="EH1513" s="8"/>
      <c r="EI1513" s="8"/>
      <c r="EJ1513" s="8"/>
      <c r="EK1513" s="8"/>
      <c r="EL1513" s="8"/>
      <c r="EM1513" s="8"/>
      <c r="EN1513" s="8"/>
      <c r="EO1513" s="8"/>
      <c r="EP1513" s="8"/>
      <c r="EQ1513" s="8"/>
      <c r="ER1513" s="8"/>
      <c r="ES1513" s="8"/>
      <c r="ET1513" s="8"/>
      <c r="EU1513" s="8"/>
      <c r="EV1513" s="8"/>
      <c r="EW1513" s="8"/>
      <c r="EX1513" s="8"/>
      <c r="EY1513" s="8"/>
      <c r="EZ1513" s="8"/>
      <c r="FA1513" s="8"/>
      <c r="FB1513" s="8"/>
      <c r="FC1513" s="8"/>
      <c r="FD1513" s="8"/>
      <c r="FE1513" s="8"/>
      <c r="FF1513" s="8"/>
      <c r="FG1513" s="8"/>
      <c r="FH1513" s="8"/>
      <c r="FI1513" s="8"/>
      <c r="FJ1513" s="8"/>
    </row>
    <row r="1514" spans="1:166" x14ac:dyDescent="0.25">
      <c r="A1514" t="s">
        <v>155</v>
      </c>
      <c r="C1514" s="6">
        <v>40994</v>
      </c>
      <c r="D1514" s="5"/>
      <c r="E1514" s="6"/>
      <c r="G1514">
        <v>82</v>
      </c>
      <c r="H1514" t="s">
        <v>117</v>
      </c>
      <c r="I1514" s="7">
        <v>8</v>
      </c>
      <c r="J1514">
        <v>750</v>
      </c>
      <c r="K1514" s="5">
        <f t="shared" si="24"/>
        <v>166.66666666666666</v>
      </c>
      <c r="L1514" s="5"/>
      <c r="M1514" s="8"/>
      <c r="N1514" s="7">
        <v>21.95</v>
      </c>
      <c r="O1514" s="7"/>
      <c r="P1514" s="7"/>
      <c r="Q1514" s="5"/>
      <c r="R1514" s="5"/>
      <c r="S1514" s="5"/>
      <c r="T1514" s="5"/>
      <c r="U1514" s="5"/>
      <c r="V1514" s="5"/>
      <c r="W1514" s="5"/>
      <c r="X1514" s="8"/>
      <c r="Y1514" s="8"/>
      <c r="Z1514" s="8"/>
      <c r="AA1514" s="8"/>
      <c r="AB1514" s="8"/>
      <c r="AC1514" s="5"/>
      <c r="AD1514" s="8"/>
      <c r="AE1514" s="8"/>
      <c r="AF1514" s="8"/>
      <c r="AG1514" s="8"/>
      <c r="AH1514" s="8"/>
      <c r="AI1514" s="8"/>
      <c r="AJ1514" s="5"/>
      <c r="AK1514" s="8"/>
      <c r="AL1514" s="8"/>
      <c r="AM1514" s="8"/>
      <c r="AN1514" s="8"/>
      <c r="AO1514" s="8"/>
      <c r="AP1514" s="8"/>
      <c r="AQ1514" s="9"/>
      <c r="AR1514" s="8"/>
      <c r="AS1514" s="8"/>
      <c r="AT1514" s="8"/>
      <c r="AU1514" s="5"/>
      <c r="AV1514" s="5"/>
      <c r="AW1514" s="5"/>
      <c r="AX1514" s="5"/>
      <c r="AY1514" s="5"/>
      <c r="AZ1514" s="5"/>
      <c r="BA1514" s="5"/>
      <c r="BB1514" s="5"/>
      <c r="BC1514" s="5"/>
      <c r="BD1514" s="5"/>
      <c r="BE1514" s="5"/>
      <c r="BF1514" s="5"/>
      <c r="BG1514" s="5"/>
      <c r="BH1514" s="5"/>
      <c r="BI1514" s="8"/>
      <c r="BJ1514" s="5"/>
      <c r="BK1514" s="5"/>
      <c r="BL1514" s="5"/>
      <c r="BM1514" s="8"/>
      <c r="BN1514" s="8"/>
      <c r="BO1514" s="7"/>
      <c r="BP1514" s="5"/>
      <c r="BQ1514" s="5"/>
      <c r="BR1514" s="5"/>
      <c r="BS1514" s="5"/>
      <c r="BT1514" s="7"/>
      <c r="BU1514" s="7"/>
      <c r="BV1514" s="7"/>
      <c r="BW1514" s="7"/>
      <c r="BX1514" s="7"/>
      <c r="BY1514" s="7"/>
      <c r="BZ1514" s="7"/>
      <c r="CA1514" s="5"/>
      <c r="CB1514" s="5"/>
      <c r="CC1514" s="5"/>
      <c r="CD1514" s="5"/>
      <c r="CE1514" s="5"/>
      <c r="CF1514" s="5"/>
      <c r="CG1514" s="5"/>
      <c r="CH1514" s="5"/>
      <c r="CI1514" s="5"/>
      <c r="CJ1514" s="5"/>
      <c r="CK1514" s="8"/>
      <c r="CL1514" s="5"/>
      <c r="CM1514" s="5"/>
      <c r="CN1514" s="8"/>
      <c r="CO1514" s="5"/>
      <c r="CP1514" s="5"/>
      <c r="CQ1514" s="5"/>
      <c r="CR1514" s="8"/>
      <c r="CS1514" s="8"/>
      <c r="CT1514" s="8"/>
      <c r="CU1514" s="8"/>
      <c r="CV1514" s="8"/>
      <c r="CW1514" s="8"/>
      <c r="CX1514" s="8"/>
      <c r="CY1514" s="8"/>
      <c r="CZ1514" s="8"/>
      <c r="DA1514" s="8"/>
      <c r="DB1514" s="8"/>
      <c r="DC1514" s="8"/>
      <c r="DD1514" s="8"/>
      <c r="DE1514" s="8"/>
      <c r="DF1514" s="8"/>
      <c r="DG1514" s="8"/>
      <c r="DH1514" s="8"/>
      <c r="DI1514" s="8"/>
      <c r="DJ1514" s="8"/>
      <c r="DK1514" s="8"/>
      <c r="DL1514" s="8"/>
      <c r="DM1514" s="8"/>
      <c r="DN1514" s="8"/>
      <c r="DO1514" s="8"/>
      <c r="DP1514" s="8"/>
      <c r="DQ1514" s="8"/>
      <c r="DR1514" s="8"/>
      <c r="DS1514" s="8"/>
      <c r="DT1514" s="8"/>
      <c r="DU1514" s="8"/>
      <c r="DV1514" s="8"/>
      <c r="DW1514" s="8"/>
      <c r="DX1514" s="8"/>
      <c r="DY1514" s="8"/>
      <c r="DZ1514" s="8"/>
      <c r="EA1514" s="8"/>
      <c r="EB1514" s="8"/>
      <c r="EC1514" s="8"/>
      <c r="ED1514" s="8"/>
      <c r="EE1514" s="8"/>
      <c r="EF1514" s="8"/>
      <c r="EG1514" s="8"/>
      <c r="EH1514" s="8"/>
      <c r="EI1514" s="8"/>
      <c r="EJ1514" s="8"/>
      <c r="EK1514" s="8"/>
      <c r="EL1514" s="8"/>
      <c r="EM1514" s="8"/>
      <c r="EN1514" s="8"/>
      <c r="EO1514" s="8"/>
      <c r="EP1514" s="8"/>
      <c r="EQ1514" s="8"/>
      <c r="ER1514" s="8"/>
      <c r="ES1514" s="8"/>
      <c r="ET1514" s="8"/>
      <c r="EU1514" s="8"/>
      <c r="EV1514" s="8"/>
      <c r="EW1514" s="8"/>
      <c r="EX1514" s="8"/>
      <c r="EY1514" s="8"/>
      <c r="EZ1514" s="8"/>
      <c r="FA1514" s="8"/>
      <c r="FB1514" s="8"/>
      <c r="FC1514" s="8"/>
      <c r="FD1514" s="8"/>
      <c r="FE1514" s="8"/>
      <c r="FF1514" s="8"/>
      <c r="FG1514" s="8"/>
      <c r="FH1514" s="8"/>
      <c r="FI1514" s="8"/>
      <c r="FJ1514" s="8"/>
    </row>
    <row r="1515" spans="1:166" x14ac:dyDescent="0.25">
      <c r="A1515" t="s">
        <v>155</v>
      </c>
      <c r="C1515" s="6">
        <v>40998</v>
      </c>
      <c r="D1515" s="5">
        <v>8</v>
      </c>
      <c r="E1515" t="s">
        <v>208</v>
      </c>
      <c r="F1515" t="s">
        <v>14</v>
      </c>
      <c r="G1515">
        <v>86</v>
      </c>
      <c r="H1515" t="s">
        <v>117</v>
      </c>
      <c r="I1515" s="7">
        <v>8</v>
      </c>
      <c r="J1515">
        <v>750</v>
      </c>
      <c r="K1515" s="5">
        <f t="shared" si="24"/>
        <v>166.66666666666666</v>
      </c>
      <c r="L1515" s="5"/>
      <c r="M1515" s="8"/>
      <c r="N1515" s="8"/>
      <c r="O1515" s="8"/>
      <c r="P1515" s="8"/>
      <c r="Q1515" s="5"/>
      <c r="R1515" s="5"/>
      <c r="S1515" s="5"/>
      <c r="T1515" s="5"/>
      <c r="U1515" s="5">
        <v>86</v>
      </c>
      <c r="V1515" s="5"/>
      <c r="W1515" s="5"/>
      <c r="X1515" s="8"/>
      <c r="Y1515" s="8"/>
      <c r="Z1515" s="8"/>
      <c r="AA1515" s="8"/>
      <c r="AB1515" s="8"/>
      <c r="AC1515" s="5"/>
      <c r="AD1515" s="8"/>
      <c r="AE1515" s="8"/>
      <c r="AF1515" s="8"/>
      <c r="AG1515" s="8"/>
      <c r="AH1515" s="8"/>
      <c r="AI1515" s="8"/>
      <c r="AJ1515" s="5"/>
      <c r="AK1515" s="8"/>
      <c r="AL1515" s="8"/>
      <c r="AM1515" s="8"/>
      <c r="AN1515" s="8"/>
      <c r="AO1515" s="8"/>
      <c r="AP1515" s="8"/>
      <c r="AQ1515" s="9"/>
      <c r="AR1515" s="8"/>
      <c r="AS1515" s="8"/>
      <c r="AT1515" s="8"/>
      <c r="AU1515" s="5"/>
      <c r="AV1515" s="5"/>
      <c r="AW1515" s="5"/>
      <c r="AX1515" s="5"/>
      <c r="AY1515" s="5"/>
      <c r="AZ1515" s="5"/>
      <c r="BA1515" s="5"/>
      <c r="BB1515" s="5"/>
      <c r="BC1515" s="5"/>
      <c r="BD1515" s="5"/>
      <c r="BE1515" s="5"/>
      <c r="BF1515" s="5"/>
      <c r="BG1515" s="5"/>
      <c r="BH1515" s="5"/>
      <c r="BI1515" s="8"/>
      <c r="BJ1515" s="5"/>
      <c r="BK1515" s="5"/>
      <c r="BL1515" s="5"/>
      <c r="BM1515" s="8"/>
      <c r="BN1515" s="8"/>
      <c r="BO1515" s="7"/>
      <c r="BP1515" s="5"/>
      <c r="BQ1515" s="5"/>
      <c r="BR1515" s="5"/>
      <c r="BS1515" s="5"/>
      <c r="BT1515" s="7"/>
      <c r="BU1515" s="7"/>
      <c r="BV1515" s="7"/>
      <c r="BW1515" s="7"/>
      <c r="BX1515" s="7"/>
      <c r="BY1515" s="7"/>
      <c r="BZ1515" s="7"/>
      <c r="CA1515" s="5"/>
      <c r="CB1515" s="5"/>
      <c r="CC1515" s="5"/>
      <c r="CD1515" s="5"/>
      <c r="CE1515" s="5"/>
      <c r="CF1515" s="5"/>
      <c r="CG1515" s="5"/>
      <c r="CH1515" s="5"/>
      <c r="CI1515" s="5"/>
      <c r="CJ1515" s="5"/>
      <c r="CK1515" s="8"/>
      <c r="CL1515" s="5"/>
      <c r="CM1515" s="5"/>
      <c r="CN1515" s="8"/>
      <c r="CO1515" s="5"/>
      <c r="CP1515" s="5"/>
      <c r="CQ1515" s="5"/>
      <c r="CR1515" s="8"/>
      <c r="CS1515" s="8"/>
      <c r="CT1515" s="8"/>
      <c r="CU1515" s="8"/>
      <c r="CV1515" s="8"/>
      <c r="CW1515" s="8"/>
      <c r="CX1515" s="8"/>
      <c r="CY1515" s="8"/>
      <c r="CZ1515" s="8"/>
      <c r="DA1515" s="8"/>
      <c r="DB1515" s="8"/>
      <c r="DC1515" s="8"/>
      <c r="DD1515" s="8"/>
      <c r="DE1515" s="8"/>
      <c r="DF1515" s="8"/>
      <c r="DG1515" s="8"/>
      <c r="DH1515" s="8"/>
      <c r="DI1515" s="8"/>
      <c r="DJ1515" s="8"/>
      <c r="DK1515" s="8"/>
      <c r="DL1515" s="8"/>
      <c r="DM1515" s="8"/>
      <c r="DN1515" s="8"/>
      <c r="DO1515" s="8"/>
      <c r="DP1515" s="8"/>
      <c r="DQ1515" s="8"/>
      <c r="DR1515" s="8"/>
      <c r="DS1515" s="8"/>
      <c r="DT1515" s="8"/>
      <c r="DU1515" s="8"/>
      <c r="DV1515" s="8"/>
      <c r="DW1515" s="8"/>
      <c r="DX1515" s="8"/>
      <c r="DY1515" s="8"/>
      <c r="DZ1515" s="8"/>
      <c r="EA1515" s="8"/>
      <c r="EB1515" s="8"/>
      <c r="EC1515" s="8"/>
      <c r="ED1515" s="8"/>
      <c r="EE1515" s="8"/>
      <c r="EF1515" s="8"/>
      <c r="EG1515" s="8"/>
      <c r="EH1515" s="8"/>
      <c r="EI1515" s="8"/>
      <c r="EJ1515" s="8"/>
      <c r="EK1515" s="8"/>
      <c r="EL1515" s="8"/>
      <c r="EM1515" s="8"/>
      <c r="EN1515" s="8"/>
      <c r="EO1515" s="8"/>
      <c r="EP1515" s="8"/>
      <c r="EQ1515" s="8"/>
      <c r="ER1515" s="8"/>
      <c r="ES1515" s="8"/>
      <c r="ET1515" s="8"/>
      <c r="EU1515" s="8"/>
      <c r="EV1515" s="8"/>
      <c r="EW1515" s="8"/>
      <c r="EX1515" s="8"/>
      <c r="EY1515" s="8"/>
      <c r="EZ1515" s="8"/>
      <c r="FA1515" s="8"/>
      <c r="FB1515" s="8"/>
      <c r="FC1515" s="8"/>
      <c r="FD1515" s="8"/>
      <c r="FE1515" s="8"/>
      <c r="FF1515" s="8"/>
      <c r="FG1515" s="8"/>
      <c r="FH1515" s="8"/>
      <c r="FI1515" s="8"/>
      <c r="FJ1515" s="8"/>
    </row>
    <row r="1516" spans="1:166" x14ac:dyDescent="0.25">
      <c r="A1516" t="s">
        <v>155</v>
      </c>
      <c r="C1516" s="6">
        <v>41001</v>
      </c>
      <c r="D1516" s="5"/>
      <c r="E1516" s="6"/>
      <c r="G1516">
        <v>89</v>
      </c>
      <c r="H1516" t="s">
        <v>117</v>
      </c>
      <c r="I1516" s="7">
        <v>8</v>
      </c>
      <c r="J1516">
        <v>750</v>
      </c>
      <c r="K1516" s="5">
        <f t="shared" si="24"/>
        <v>166.66666666666666</v>
      </c>
      <c r="L1516" s="5"/>
      <c r="M1516" s="8"/>
      <c r="N1516" s="7">
        <v>22.95</v>
      </c>
      <c r="O1516" s="7"/>
      <c r="P1516" s="7"/>
      <c r="Q1516" s="5"/>
      <c r="R1516" s="5"/>
      <c r="S1516" s="5"/>
      <c r="T1516" s="5"/>
      <c r="U1516" s="5"/>
      <c r="V1516" s="5"/>
      <c r="W1516" s="5"/>
      <c r="X1516" s="8"/>
      <c r="Y1516" s="8"/>
      <c r="Z1516" s="8"/>
      <c r="AA1516" s="8"/>
      <c r="AB1516" s="8"/>
      <c r="AC1516" s="5"/>
      <c r="AD1516" s="8"/>
      <c r="AE1516" s="8"/>
      <c r="AF1516" s="8"/>
      <c r="AG1516" s="8"/>
      <c r="AH1516" s="8"/>
      <c r="AI1516" s="8"/>
      <c r="AJ1516" s="5"/>
      <c r="AK1516" s="8"/>
      <c r="AL1516" s="8"/>
      <c r="AM1516" s="8"/>
      <c r="AN1516" s="8"/>
      <c r="AO1516" s="8"/>
      <c r="AP1516" s="8"/>
      <c r="AQ1516" s="9"/>
      <c r="AR1516" s="8"/>
      <c r="AS1516" s="8"/>
      <c r="AT1516" s="8"/>
      <c r="AU1516" s="5"/>
      <c r="AV1516" s="5"/>
      <c r="AW1516" s="5"/>
      <c r="AX1516" s="5"/>
      <c r="AY1516" s="5"/>
      <c r="AZ1516" s="5"/>
      <c r="BA1516" s="5"/>
      <c r="BB1516" s="5"/>
      <c r="BC1516" s="5"/>
      <c r="BD1516" s="5"/>
      <c r="BE1516" s="5"/>
      <c r="BF1516" s="5"/>
      <c r="BG1516" s="5"/>
      <c r="BH1516" s="5"/>
      <c r="BI1516" s="8"/>
      <c r="BJ1516" s="5"/>
      <c r="BK1516" s="5"/>
      <c r="BL1516" s="5"/>
      <c r="BM1516" s="8"/>
      <c r="BN1516" s="8"/>
      <c r="BO1516" s="7"/>
      <c r="BP1516" s="5"/>
      <c r="BQ1516" s="5"/>
      <c r="BR1516" s="5"/>
      <c r="BS1516" s="5"/>
      <c r="BT1516" s="7"/>
      <c r="BU1516" s="7"/>
      <c r="BV1516" s="7"/>
      <c r="BW1516" s="7"/>
      <c r="BX1516" s="7"/>
      <c r="BY1516" s="7"/>
      <c r="BZ1516" s="7"/>
      <c r="CA1516" s="5"/>
      <c r="CB1516" s="5"/>
      <c r="CC1516" s="5"/>
      <c r="CD1516" s="5"/>
      <c r="CE1516" s="5"/>
      <c r="CF1516" s="5"/>
      <c r="CG1516" s="5"/>
      <c r="CH1516" s="5"/>
      <c r="CI1516" s="5"/>
      <c r="CJ1516" s="5"/>
      <c r="CK1516" s="8"/>
      <c r="CL1516" s="5"/>
      <c r="CM1516" s="5"/>
      <c r="CN1516" s="8"/>
      <c r="CO1516" s="5"/>
      <c r="CP1516" s="5"/>
      <c r="CQ1516" s="5"/>
      <c r="CR1516" s="8"/>
      <c r="CS1516" s="8"/>
      <c r="CT1516" s="8"/>
      <c r="CU1516" s="8"/>
      <c r="CV1516" s="8"/>
      <c r="CW1516" s="8"/>
      <c r="CX1516" s="8"/>
      <c r="CY1516" s="8"/>
      <c r="CZ1516" s="8"/>
      <c r="DA1516" s="8"/>
      <c r="DB1516" s="8"/>
      <c r="DC1516" s="8"/>
      <c r="DD1516" s="8"/>
      <c r="DE1516" s="8"/>
      <c r="DF1516" s="8"/>
      <c r="DG1516" s="8"/>
      <c r="DH1516" s="8"/>
      <c r="DI1516" s="8"/>
      <c r="DJ1516" s="8"/>
      <c r="DK1516" s="8"/>
      <c r="DL1516" s="8"/>
      <c r="DM1516" s="8"/>
      <c r="DN1516" s="8"/>
      <c r="DO1516" s="8"/>
      <c r="DP1516" s="8"/>
      <c r="DQ1516" s="8"/>
      <c r="DR1516" s="8"/>
      <c r="DS1516" s="8"/>
      <c r="DT1516" s="8"/>
      <c r="DU1516" s="8"/>
      <c r="DV1516" s="8"/>
      <c r="DW1516" s="8"/>
      <c r="DX1516" s="8"/>
      <c r="DY1516" s="8"/>
      <c r="DZ1516" s="8"/>
      <c r="EA1516" s="8"/>
      <c r="EB1516" s="8"/>
      <c r="EC1516" s="8"/>
      <c r="ED1516" s="8"/>
      <c r="EE1516" s="8"/>
      <c r="EF1516" s="8"/>
      <c r="EG1516" s="8"/>
      <c r="EH1516" s="8"/>
      <c r="EI1516" s="8"/>
      <c r="EJ1516" s="8"/>
      <c r="EK1516" s="8"/>
      <c r="EL1516" s="8"/>
      <c r="EM1516" s="8"/>
      <c r="EN1516" s="8"/>
      <c r="EO1516" s="8"/>
      <c r="EP1516" s="8"/>
      <c r="EQ1516" s="8"/>
      <c r="ER1516" s="8"/>
      <c r="ES1516" s="8"/>
      <c r="ET1516" s="8"/>
      <c r="EU1516" s="8"/>
      <c r="EV1516" s="8"/>
      <c r="EW1516" s="8"/>
      <c r="EX1516" s="8"/>
      <c r="EY1516" s="8"/>
      <c r="EZ1516" s="8"/>
      <c r="FA1516" s="8"/>
      <c r="FB1516" s="8"/>
      <c r="FC1516" s="8"/>
      <c r="FD1516" s="8"/>
      <c r="FE1516" s="8"/>
      <c r="FF1516" s="8"/>
      <c r="FG1516" s="8"/>
      <c r="FH1516" s="8"/>
      <c r="FI1516" s="8"/>
      <c r="FJ1516" s="8"/>
    </row>
    <row r="1517" spans="1:166" x14ac:dyDescent="0.25">
      <c r="A1517" t="s">
        <v>155</v>
      </c>
      <c r="C1517" s="6">
        <v>41011</v>
      </c>
      <c r="D1517" s="5"/>
      <c r="E1517" s="6"/>
      <c r="G1517">
        <v>99</v>
      </c>
      <c r="H1517" t="s">
        <v>117</v>
      </c>
      <c r="I1517" s="7">
        <v>8</v>
      </c>
      <c r="J1517">
        <v>750</v>
      </c>
      <c r="K1517" s="5">
        <f t="shared" si="24"/>
        <v>166.66666666666666</v>
      </c>
      <c r="L1517" s="5"/>
      <c r="M1517" s="8"/>
      <c r="N1517" s="8"/>
      <c r="O1517" s="8"/>
      <c r="P1517" s="8"/>
      <c r="Q1517" s="5"/>
      <c r="R1517" s="5"/>
      <c r="S1517" s="5"/>
      <c r="T1517" s="5"/>
      <c r="U1517" s="5"/>
      <c r="V1517" s="5"/>
      <c r="W1517" s="5"/>
      <c r="X1517" s="8"/>
      <c r="Y1517" s="8"/>
      <c r="Z1517" s="8"/>
      <c r="AA1517" s="8"/>
      <c r="AB1517" s="8"/>
      <c r="AC1517" s="5">
        <v>506.71927705184214</v>
      </c>
      <c r="AD1517" s="8"/>
      <c r="AE1517" s="8"/>
      <c r="AF1517" s="8"/>
      <c r="AG1517" s="8"/>
      <c r="AH1517" s="8"/>
      <c r="AI1517" s="8"/>
      <c r="AJ1517" s="5">
        <v>227.71909513537813</v>
      </c>
      <c r="AK1517" s="8">
        <v>3.4878303076397863</v>
      </c>
      <c r="AL1517" s="8"/>
      <c r="AM1517" s="8"/>
      <c r="AN1517" s="8"/>
      <c r="AO1517" s="8"/>
      <c r="AP1517" s="8"/>
      <c r="AQ1517" s="9">
        <f>AK1517/AJ1517</f>
        <v>1.5316371714749194E-2</v>
      </c>
      <c r="AR1517" s="8"/>
      <c r="AS1517" s="8"/>
      <c r="AT1517" s="8"/>
      <c r="AU1517" s="5">
        <v>5.1311914330054149</v>
      </c>
      <c r="AV1517" s="5"/>
      <c r="AW1517" s="5"/>
      <c r="AX1517" s="5"/>
      <c r="AY1517" s="5">
        <v>251.86589886271423</v>
      </c>
      <c r="AZ1517" s="5"/>
      <c r="BA1517" s="5"/>
      <c r="BB1517" s="5"/>
      <c r="BC1517" s="5"/>
      <c r="BD1517" s="5"/>
      <c r="BE1517" s="5"/>
      <c r="BF1517" s="5">
        <v>0</v>
      </c>
      <c r="BG1517" s="5">
        <v>0</v>
      </c>
      <c r="BH1517" s="5">
        <v>256.99709029571966</v>
      </c>
      <c r="BI1517" s="8"/>
      <c r="BJ1517" s="5"/>
      <c r="BK1517" s="5">
        <f>AC1517+AJ1517+BH1517</f>
        <v>991.4354624829399</v>
      </c>
      <c r="BL1517" s="5"/>
      <c r="BM1517" s="8">
        <f>BH1517/BK1517</f>
        <v>0.25921716543414636</v>
      </c>
      <c r="BN1517" s="8"/>
      <c r="BO1517" s="7"/>
      <c r="BP1517" s="5"/>
      <c r="BQ1517" s="5"/>
      <c r="BR1517" s="5"/>
      <c r="BS1517" s="5"/>
      <c r="BT1517" s="7"/>
      <c r="BU1517" s="7"/>
      <c r="BV1517" s="7"/>
      <c r="BW1517" s="7"/>
      <c r="BX1517" s="8">
        <f>AC1517/BK1517</f>
        <v>0.51109658291102489</v>
      </c>
      <c r="BY1517" s="8">
        <f>AJ1517/BK1517</f>
        <v>0.22968625165482881</v>
      </c>
      <c r="BZ1517" s="8">
        <f>BH1517/BK1517</f>
        <v>0.25921716543414636</v>
      </c>
      <c r="CA1517" s="5">
        <v>158.14708541169614</v>
      </c>
      <c r="CB1517" s="5">
        <v>77.770890192967812</v>
      </c>
      <c r="CC1517" s="5">
        <v>80.376195218728327</v>
      </c>
      <c r="CD1517" s="5">
        <v>0</v>
      </c>
      <c r="CE1517" s="5"/>
      <c r="CF1517" s="5"/>
      <c r="CG1517" s="5"/>
      <c r="CH1517" s="5"/>
      <c r="CI1517" s="5">
        <v>0</v>
      </c>
      <c r="CJ1517" s="5"/>
      <c r="CK1517" s="8"/>
      <c r="CL1517" s="5"/>
      <c r="CM1517" s="5"/>
      <c r="CN1517" s="8"/>
      <c r="CO1517" s="5"/>
      <c r="CP1517" s="5"/>
      <c r="CQ1517" s="5"/>
      <c r="CR1517" s="8"/>
      <c r="CS1517" s="8"/>
      <c r="CT1517" s="8"/>
      <c r="CU1517" s="8"/>
      <c r="CV1517" s="8"/>
      <c r="CW1517" s="8"/>
      <c r="CX1517" s="8"/>
      <c r="CY1517" s="8"/>
      <c r="CZ1517" s="8"/>
      <c r="DA1517" s="8"/>
      <c r="DB1517" s="8"/>
      <c r="DC1517" s="8"/>
      <c r="DD1517" s="8"/>
      <c r="DE1517" s="8"/>
      <c r="DF1517" s="8"/>
      <c r="DG1517" s="8"/>
      <c r="DH1517" s="8"/>
      <c r="DI1517" s="8"/>
      <c r="DJ1517" s="8"/>
      <c r="DK1517" s="8"/>
      <c r="DL1517" s="8"/>
      <c r="DM1517" s="8"/>
      <c r="DN1517" s="8"/>
      <c r="DO1517" s="8"/>
      <c r="DP1517" s="8"/>
      <c r="DQ1517" s="8"/>
      <c r="DR1517" s="8"/>
      <c r="DS1517" s="8"/>
      <c r="DT1517" s="8"/>
      <c r="DU1517" s="8"/>
      <c r="DV1517" s="8"/>
      <c r="DW1517" s="8"/>
      <c r="DX1517" s="8"/>
      <c r="DY1517" s="8"/>
      <c r="DZ1517" s="8"/>
      <c r="EA1517" s="8"/>
      <c r="EB1517" s="8"/>
      <c r="EC1517" s="8"/>
      <c r="ED1517" s="8"/>
      <c r="EE1517" s="8"/>
      <c r="EF1517" s="8"/>
      <c r="EG1517" s="8"/>
      <c r="EH1517" s="8"/>
      <c r="EI1517" s="8"/>
      <c r="EJ1517" s="8"/>
      <c r="EK1517" s="8"/>
      <c r="EL1517" s="8"/>
      <c r="EM1517" s="8"/>
      <c r="EN1517" s="8"/>
      <c r="EO1517" s="8"/>
      <c r="EP1517" s="8"/>
      <c r="EQ1517" s="8"/>
      <c r="ER1517" s="8"/>
      <c r="ES1517" s="8"/>
      <c r="ET1517" s="8"/>
      <c r="EU1517" s="8"/>
      <c r="EV1517" s="8"/>
      <c r="EW1517" s="8"/>
      <c r="EX1517" s="8"/>
      <c r="EY1517" s="8"/>
      <c r="EZ1517" s="8"/>
      <c r="FA1517" s="8"/>
      <c r="FB1517" s="8"/>
      <c r="FC1517" s="8"/>
      <c r="FD1517" s="8"/>
      <c r="FE1517" s="8"/>
      <c r="FF1517" s="8"/>
      <c r="FG1517" s="8"/>
      <c r="FH1517" s="8"/>
      <c r="FI1517" s="8"/>
      <c r="FJ1517" s="8"/>
    </row>
    <row r="1518" spans="1:166" x14ac:dyDescent="0.25">
      <c r="A1518" t="s">
        <v>155</v>
      </c>
      <c r="C1518" s="6">
        <v>41016</v>
      </c>
      <c r="D1518" s="5"/>
      <c r="E1518" s="6"/>
      <c r="G1518">
        <v>104</v>
      </c>
      <c r="H1518" t="s">
        <v>117</v>
      </c>
      <c r="I1518" s="7">
        <v>8</v>
      </c>
      <c r="J1518">
        <v>750</v>
      </c>
      <c r="K1518" s="5">
        <f t="shared" si="24"/>
        <v>166.66666666666666</v>
      </c>
      <c r="L1518" s="5"/>
      <c r="M1518" s="8"/>
      <c r="N1518" s="7">
        <v>24.15</v>
      </c>
      <c r="O1518" s="7"/>
      <c r="P1518" s="7"/>
      <c r="Q1518" s="5"/>
      <c r="R1518" s="5"/>
      <c r="S1518" s="5"/>
      <c r="T1518" s="5"/>
      <c r="U1518" s="5"/>
      <c r="V1518" s="5"/>
      <c r="W1518" s="5"/>
      <c r="X1518" s="8"/>
      <c r="Y1518" s="8"/>
      <c r="Z1518" s="8"/>
      <c r="AA1518" s="8"/>
      <c r="AB1518" s="8"/>
      <c r="AC1518" s="5"/>
      <c r="AD1518" s="8"/>
      <c r="AE1518" s="8"/>
      <c r="AF1518" s="8"/>
      <c r="AG1518" s="8"/>
      <c r="AH1518" s="8"/>
      <c r="AI1518" s="8"/>
      <c r="AJ1518" s="5"/>
      <c r="AK1518" s="8"/>
      <c r="AL1518" s="8"/>
      <c r="AM1518" s="8"/>
      <c r="AN1518" s="8"/>
      <c r="AO1518" s="8"/>
      <c r="AP1518" s="8"/>
      <c r="AQ1518" s="9"/>
      <c r="AR1518" s="8"/>
      <c r="AS1518" s="8"/>
      <c r="AT1518" s="8"/>
      <c r="AU1518" s="5"/>
      <c r="AV1518" s="5"/>
      <c r="AW1518" s="5"/>
      <c r="AX1518" s="5"/>
      <c r="AY1518" s="5"/>
      <c r="AZ1518" s="5"/>
      <c r="BA1518" s="5"/>
      <c r="BB1518" s="5"/>
      <c r="BC1518" s="5"/>
      <c r="BD1518" s="5"/>
      <c r="BE1518" s="5"/>
      <c r="BF1518" s="5"/>
      <c r="BG1518" s="5"/>
      <c r="BH1518" s="5"/>
      <c r="BI1518" s="8"/>
      <c r="BJ1518" s="5"/>
      <c r="BK1518" s="5"/>
      <c r="BL1518" s="5"/>
      <c r="BM1518" s="8"/>
      <c r="BN1518" s="8"/>
      <c r="BO1518" s="7"/>
      <c r="BP1518" s="5"/>
      <c r="BQ1518" s="5"/>
      <c r="BR1518" s="5"/>
      <c r="BS1518" s="5"/>
      <c r="BT1518" s="7"/>
      <c r="BU1518" s="7"/>
      <c r="BV1518" s="7"/>
      <c r="BW1518" s="7"/>
      <c r="BX1518" s="7"/>
      <c r="BY1518" s="7"/>
      <c r="BZ1518" s="7"/>
      <c r="CA1518" s="5"/>
      <c r="CB1518" s="5"/>
      <c r="CC1518" s="5"/>
      <c r="CD1518" s="5"/>
      <c r="CE1518" s="5"/>
      <c r="CF1518" s="5"/>
      <c r="CG1518" s="5"/>
      <c r="CH1518" s="5"/>
      <c r="CI1518" s="5"/>
      <c r="CJ1518" s="5"/>
      <c r="CK1518" s="8"/>
      <c r="CL1518" s="5"/>
      <c r="CM1518" s="5"/>
      <c r="CN1518" s="8"/>
      <c r="CO1518" s="5"/>
      <c r="CP1518" s="5"/>
      <c r="CQ1518" s="5"/>
      <c r="CR1518" s="8"/>
      <c r="CS1518" s="8"/>
      <c r="CT1518" s="8"/>
      <c r="CU1518" s="8"/>
      <c r="CV1518" s="8"/>
      <c r="CW1518" s="8"/>
      <c r="CX1518" s="8"/>
      <c r="CY1518" s="8"/>
      <c r="CZ1518" s="8"/>
      <c r="DA1518" s="8"/>
      <c r="DB1518" s="8"/>
      <c r="DC1518" s="8"/>
      <c r="DD1518" s="8"/>
      <c r="DE1518" s="8"/>
      <c r="DF1518" s="8"/>
      <c r="DG1518" s="8"/>
      <c r="DH1518" s="8"/>
      <c r="DI1518" s="8"/>
      <c r="DJ1518" s="8"/>
      <c r="DK1518" s="8"/>
      <c r="DL1518" s="8"/>
      <c r="DM1518" s="8"/>
      <c r="DN1518" s="8"/>
      <c r="DO1518" s="8"/>
      <c r="DP1518" s="8"/>
      <c r="DQ1518" s="8"/>
      <c r="DR1518" s="8"/>
      <c r="DS1518" s="8"/>
      <c r="DT1518" s="8"/>
      <c r="DU1518" s="8"/>
      <c r="DV1518" s="8"/>
      <c r="DW1518" s="8"/>
      <c r="DX1518" s="8"/>
      <c r="DY1518" s="8"/>
      <c r="DZ1518" s="8"/>
      <c r="EA1518" s="8"/>
      <c r="EB1518" s="8"/>
      <c r="EC1518" s="8"/>
      <c r="ED1518" s="8"/>
      <c r="EE1518" s="8"/>
      <c r="EF1518" s="8"/>
      <c r="EG1518" s="8"/>
      <c r="EH1518" s="8"/>
      <c r="EI1518" s="8"/>
      <c r="EJ1518" s="8"/>
      <c r="EK1518" s="8"/>
      <c r="EL1518" s="8"/>
      <c r="EM1518" s="8"/>
      <c r="EN1518" s="8"/>
      <c r="EO1518" s="8"/>
      <c r="EP1518" s="8"/>
      <c r="EQ1518" s="8"/>
      <c r="ER1518" s="8"/>
      <c r="ES1518" s="8"/>
      <c r="ET1518" s="8"/>
      <c r="EU1518" s="8"/>
      <c r="EV1518" s="8"/>
      <c r="EW1518" s="8"/>
      <c r="EX1518" s="8"/>
      <c r="EY1518" s="8"/>
      <c r="EZ1518" s="8"/>
      <c r="FA1518" s="8"/>
      <c r="FB1518" s="8"/>
      <c r="FC1518" s="8"/>
      <c r="FD1518" s="8"/>
      <c r="FE1518" s="8"/>
      <c r="FF1518" s="8"/>
      <c r="FG1518" s="8"/>
      <c r="FH1518" s="8"/>
      <c r="FI1518" s="8"/>
      <c r="FJ1518" s="8"/>
    </row>
    <row r="1519" spans="1:166" x14ac:dyDescent="0.25">
      <c r="A1519" t="s">
        <v>155</v>
      </c>
      <c r="C1519" s="6">
        <v>41029</v>
      </c>
      <c r="D1519" s="5"/>
      <c r="E1519" s="6"/>
      <c r="G1519">
        <v>117</v>
      </c>
      <c r="H1519" t="s">
        <v>117</v>
      </c>
      <c r="I1519" s="7">
        <v>8</v>
      </c>
      <c r="J1519">
        <v>750</v>
      </c>
      <c r="K1519" s="5">
        <f t="shared" si="24"/>
        <v>166.66666666666666</v>
      </c>
      <c r="L1519" s="5"/>
      <c r="M1519" s="8"/>
      <c r="N1519" s="8"/>
      <c r="O1519" s="8"/>
      <c r="P1519" s="8"/>
      <c r="Q1519" s="5"/>
      <c r="R1519" s="5"/>
      <c r="S1519" s="5"/>
      <c r="T1519" s="5"/>
      <c r="U1519" s="5"/>
      <c r="V1519" s="5"/>
      <c r="W1519" s="5"/>
      <c r="X1519" s="8"/>
      <c r="Y1519" s="8"/>
      <c r="Z1519" s="8"/>
      <c r="AA1519" s="8"/>
      <c r="AB1519" s="8"/>
      <c r="AC1519" s="5">
        <v>565.61837068369641</v>
      </c>
      <c r="AD1519" s="8"/>
      <c r="AE1519" s="8"/>
      <c r="AF1519" s="8"/>
      <c r="AG1519" s="8"/>
      <c r="AH1519" s="8"/>
      <c r="AI1519" s="8"/>
      <c r="AJ1519" s="5">
        <v>227.21776324087645</v>
      </c>
      <c r="AK1519" s="8">
        <v>3.4145619159687834</v>
      </c>
      <c r="AL1519" s="8"/>
      <c r="AM1519" s="8"/>
      <c r="AN1519" s="8"/>
      <c r="AO1519" s="8"/>
      <c r="AP1519" s="8"/>
      <c r="AQ1519" s="9">
        <f>AK1519/AJ1519</f>
        <v>1.5027706757015131E-2</v>
      </c>
      <c r="AR1519" s="8"/>
      <c r="AS1519" s="8"/>
      <c r="AT1519" s="8"/>
      <c r="AU1519" s="5">
        <v>15.478536067230539</v>
      </c>
      <c r="AV1519" s="5"/>
      <c r="AW1519" s="5"/>
      <c r="AX1519" s="5"/>
      <c r="AY1519" s="5">
        <v>400.23760893460855</v>
      </c>
      <c r="AZ1519" s="5"/>
      <c r="BA1519" s="5"/>
      <c r="BB1519" s="5"/>
      <c r="BC1519" s="5"/>
      <c r="BD1519" s="5"/>
      <c r="BE1519" s="5"/>
      <c r="BF1519" s="5">
        <v>3.7612556636779018</v>
      </c>
      <c r="BG1519" s="5">
        <v>39.344560346401977</v>
      </c>
      <c r="BH1519" s="5">
        <v>458.82196101191892</v>
      </c>
      <c r="BI1519" s="8"/>
      <c r="BJ1519" s="5"/>
      <c r="BK1519" s="5">
        <f>AC1519+AJ1519+BH1519</f>
        <v>1251.6580949364918</v>
      </c>
      <c r="BL1519" s="5"/>
      <c r="BM1519" s="8">
        <f>BH1519/BK1519</f>
        <v>0.36657132076887117</v>
      </c>
      <c r="BN1519" s="8"/>
      <c r="BO1519" s="7"/>
      <c r="BP1519" s="5"/>
      <c r="BQ1519" s="5"/>
      <c r="BR1519" s="5"/>
      <c r="BS1519" s="5"/>
      <c r="BT1519" s="7"/>
      <c r="BU1519" s="7"/>
      <c r="BV1519" s="7"/>
      <c r="BW1519" s="7"/>
      <c r="BX1519" s="8">
        <f>AC1519/BK1519</f>
        <v>0.45189526834194721</v>
      </c>
      <c r="BY1519" s="8">
        <f>AJ1519/BK1519</f>
        <v>0.18153341088918162</v>
      </c>
      <c r="BZ1519" s="8">
        <f>BH1519/BK1519</f>
        <v>0.36657132076887117</v>
      </c>
      <c r="CA1519" s="5">
        <v>203.64891534759658</v>
      </c>
      <c r="CB1519" s="5">
        <v>78.904253073018907</v>
      </c>
      <c r="CC1519" s="5">
        <v>115.23180890070165</v>
      </c>
      <c r="CD1519" s="5">
        <v>8.3374609789766883</v>
      </c>
      <c r="CE1519" s="5"/>
      <c r="CF1519" s="5"/>
      <c r="CG1519" s="5"/>
      <c r="CH1519" s="5"/>
      <c r="CI1519" s="5">
        <v>1.1753923948993443</v>
      </c>
      <c r="CJ1519" s="5"/>
      <c r="CK1519" s="8"/>
      <c r="CL1519" s="5"/>
      <c r="CM1519" s="5"/>
      <c r="CN1519" s="8"/>
      <c r="CO1519" s="5"/>
      <c r="CP1519" s="5"/>
      <c r="CQ1519" s="5"/>
      <c r="CR1519" s="8"/>
      <c r="CS1519" s="8"/>
      <c r="CT1519" s="8"/>
      <c r="CU1519" s="8"/>
      <c r="CV1519" s="8"/>
      <c r="CW1519" s="8"/>
      <c r="CX1519" s="8"/>
      <c r="CY1519" s="8"/>
      <c r="CZ1519" s="8"/>
      <c r="DA1519" s="8"/>
      <c r="DB1519" s="8"/>
      <c r="DC1519" s="8"/>
      <c r="DD1519" s="8"/>
      <c r="DE1519" s="8"/>
      <c r="DF1519" s="8"/>
      <c r="DG1519" s="8"/>
      <c r="DH1519" s="8"/>
      <c r="DI1519" s="8"/>
      <c r="DJ1519" s="8"/>
      <c r="DK1519" s="8"/>
      <c r="DL1519" s="8"/>
      <c r="DM1519" s="8"/>
      <c r="DN1519" s="8"/>
      <c r="DO1519" s="8"/>
      <c r="DP1519" s="8"/>
      <c r="DQ1519" s="8"/>
      <c r="DR1519" s="8"/>
      <c r="DS1519" s="8"/>
      <c r="DT1519" s="8"/>
      <c r="DU1519" s="8"/>
      <c r="DV1519" s="8"/>
      <c r="DW1519" s="8"/>
      <c r="DX1519" s="8"/>
      <c r="DY1519" s="8"/>
      <c r="DZ1519" s="8"/>
      <c r="EA1519" s="8"/>
      <c r="EB1519" s="8"/>
      <c r="EC1519" s="8"/>
      <c r="ED1519" s="8"/>
      <c r="EE1519" s="8"/>
      <c r="EF1519" s="8"/>
      <c r="EG1519" s="8"/>
      <c r="EH1519" s="8"/>
      <c r="EI1519" s="8"/>
      <c r="EJ1519" s="8"/>
      <c r="EK1519" s="8"/>
      <c r="EL1519" s="8"/>
      <c r="EM1519" s="8"/>
      <c r="EN1519" s="8"/>
      <c r="EO1519" s="8"/>
      <c r="EP1519" s="8"/>
      <c r="EQ1519" s="8"/>
      <c r="ER1519" s="8"/>
      <c r="ES1519" s="8"/>
      <c r="ET1519" s="8"/>
      <c r="EU1519" s="8"/>
      <c r="EV1519" s="8"/>
      <c r="EW1519" s="8"/>
      <c r="EX1519" s="8"/>
      <c r="EY1519" s="8"/>
      <c r="EZ1519" s="8"/>
      <c r="FA1519" s="8"/>
      <c r="FB1519" s="8"/>
      <c r="FC1519" s="8"/>
      <c r="FD1519" s="8"/>
      <c r="FE1519" s="8"/>
      <c r="FF1519" s="8"/>
      <c r="FG1519" s="8"/>
      <c r="FH1519" s="8"/>
      <c r="FI1519" s="8"/>
      <c r="FJ1519" s="8"/>
    </row>
    <row r="1520" spans="1:166" x14ac:dyDescent="0.25">
      <c r="A1520" t="s">
        <v>155</v>
      </c>
      <c r="C1520" s="6">
        <v>41043</v>
      </c>
      <c r="D1520" s="5"/>
      <c r="E1520" s="6"/>
      <c r="G1520">
        <v>131</v>
      </c>
      <c r="H1520" t="s">
        <v>117</v>
      </c>
      <c r="I1520" s="7">
        <v>8</v>
      </c>
      <c r="J1520">
        <v>750</v>
      </c>
      <c r="K1520" s="5">
        <f t="shared" si="24"/>
        <v>166.66666666666666</v>
      </c>
      <c r="L1520" s="5"/>
      <c r="M1520" s="8"/>
      <c r="N1520" s="8"/>
      <c r="O1520" s="8"/>
      <c r="P1520" s="8"/>
      <c r="Q1520" s="5"/>
      <c r="R1520" s="5"/>
      <c r="S1520" s="5"/>
      <c r="T1520" s="5"/>
      <c r="U1520" s="5"/>
      <c r="V1520" s="5"/>
      <c r="W1520" s="5"/>
      <c r="X1520" s="8"/>
      <c r="Y1520" s="8"/>
      <c r="Z1520" s="8"/>
      <c r="AA1520" s="8"/>
      <c r="AB1520" s="8"/>
      <c r="AC1520" s="5"/>
      <c r="AD1520" s="8"/>
      <c r="AE1520" s="8"/>
      <c r="AF1520" s="8"/>
      <c r="AG1520" s="8"/>
      <c r="AH1520" s="8"/>
      <c r="AI1520" s="8"/>
      <c r="AJ1520" s="5"/>
      <c r="AK1520" s="8"/>
      <c r="AL1520" s="8"/>
      <c r="AM1520" s="8"/>
      <c r="AN1520" s="8"/>
      <c r="AO1520" s="8"/>
      <c r="AP1520" s="8"/>
      <c r="AQ1520" s="9"/>
      <c r="AR1520" s="8"/>
      <c r="AS1520" s="8"/>
      <c r="AT1520" s="8"/>
      <c r="AU1520" s="5"/>
      <c r="AV1520" s="5"/>
      <c r="AW1520" s="5"/>
      <c r="AX1520" s="5"/>
      <c r="AY1520" s="5"/>
      <c r="AZ1520" s="5"/>
      <c r="BA1520" s="5"/>
      <c r="BB1520" s="5"/>
      <c r="BC1520" s="5"/>
      <c r="BD1520" s="5"/>
      <c r="BE1520" s="5"/>
      <c r="BF1520" s="5"/>
      <c r="BG1520" s="5"/>
      <c r="BH1520" s="5"/>
      <c r="BI1520" s="8"/>
      <c r="BJ1520" s="5"/>
      <c r="BK1520" s="5"/>
      <c r="BL1520" s="5"/>
      <c r="BM1520" s="8"/>
      <c r="BN1520" s="8"/>
      <c r="BO1520" s="7"/>
      <c r="BP1520" s="5"/>
      <c r="BQ1520" s="5"/>
      <c r="BR1520" s="5"/>
      <c r="BS1520" s="5"/>
      <c r="BT1520" s="7"/>
      <c r="BU1520" s="7"/>
      <c r="BV1520" s="7"/>
      <c r="BW1520" s="7"/>
      <c r="BX1520" s="7"/>
      <c r="BY1520" s="7"/>
      <c r="BZ1520" s="7"/>
      <c r="CA1520" s="5"/>
      <c r="CB1520" s="5"/>
      <c r="CC1520" s="5"/>
      <c r="CD1520" s="5"/>
      <c r="CE1520" s="5"/>
      <c r="CF1520" s="5"/>
      <c r="CG1520" s="5"/>
      <c r="CH1520" s="5"/>
      <c r="CI1520" s="5"/>
      <c r="CJ1520" s="5">
        <v>15.669515669515668</v>
      </c>
      <c r="CK1520" s="8">
        <v>3.9818181818181819</v>
      </c>
      <c r="CL1520" s="5"/>
      <c r="CM1520" s="5"/>
      <c r="CN1520" s="8"/>
      <c r="CO1520" s="5"/>
      <c r="CP1520" s="5"/>
      <c r="CQ1520" s="5"/>
      <c r="CR1520" s="8"/>
      <c r="CS1520" s="8"/>
      <c r="CT1520" s="8"/>
      <c r="CU1520" s="8"/>
      <c r="CV1520" s="8"/>
      <c r="CW1520" s="8"/>
      <c r="CX1520" s="8"/>
      <c r="CY1520" s="8"/>
      <c r="CZ1520" s="8"/>
      <c r="DA1520" s="8"/>
      <c r="DB1520" s="8"/>
      <c r="DC1520" s="8"/>
      <c r="DD1520" s="8"/>
      <c r="DE1520" s="8"/>
      <c r="DF1520" s="8"/>
      <c r="DG1520" s="8"/>
      <c r="DH1520" s="8"/>
      <c r="DI1520" s="8"/>
      <c r="DJ1520" s="8"/>
      <c r="DK1520" s="8"/>
      <c r="DL1520" s="8"/>
      <c r="DM1520" s="8"/>
      <c r="DN1520" s="8"/>
      <c r="DO1520" s="8"/>
      <c r="DP1520" s="8"/>
      <c r="DQ1520" s="8"/>
      <c r="DR1520" s="8"/>
      <c r="DS1520" s="8"/>
      <c r="DT1520" s="8"/>
      <c r="DU1520" s="8"/>
      <c r="DV1520" s="8"/>
      <c r="DW1520" s="8"/>
      <c r="DX1520" s="8"/>
      <c r="DY1520" s="8"/>
      <c r="DZ1520" s="8"/>
      <c r="EA1520" s="8"/>
      <c r="EB1520" s="8"/>
      <c r="EC1520" s="8"/>
      <c r="ED1520" s="8"/>
      <c r="EE1520" s="8"/>
      <c r="EF1520" s="8"/>
      <c r="EG1520" s="8"/>
      <c r="EH1520" s="8"/>
      <c r="EI1520" s="8"/>
      <c r="EJ1520" s="8"/>
      <c r="EK1520" s="8"/>
      <c r="EL1520" s="8"/>
      <c r="EM1520" s="8"/>
      <c r="EN1520" s="8"/>
      <c r="EO1520" s="8"/>
      <c r="EP1520" s="8"/>
      <c r="EQ1520" s="8"/>
      <c r="ER1520" s="8"/>
      <c r="ES1520" s="8"/>
      <c r="ET1520" s="8"/>
      <c r="EU1520" s="8"/>
      <c r="EV1520" s="8"/>
      <c r="EW1520" s="8"/>
      <c r="EX1520" s="8"/>
      <c r="EY1520" s="8"/>
      <c r="EZ1520" s="8"/>
      <c r="FA1520" s="8"/>
      <c r="FB1520" s="8"/>
      <c r="FC1520" s="8"/>
      <c r="FD1520" s="8"/>
      <c r="FE1520" s="8"/>
      <c r="FF1520" s="8"/>
      <c r="FG1520" s="8"/>
      <c r="FH1520" s="8"/>
      <c r="FI1520" s="8"/>
      <c r="FJ1520" s="8"/>
    </row>
    <row r="1521" spans="1:166" x14ac:dyDescent="0.25">
      <c r="A1521" t="s">
        <v>155</v>
      </c>
      <c r="C1521" s="6">
        <v>41050</v>
      </c>
      <c r="D1521" s="5"/>
      <c r="E1521" s="6"/>
      <c r="G1521">
        <v>138</v>
      </c>
      <c r="H1521" t="s">
        <v>117</v>
      </c>
      <c r="I1521" s="7">
        <v>8</v>
      </c>
      <c r="J1521">
        <v>750</v>
      </c>
      <c r="K1521" s="5">
        <f t="shared" si="24"/>
        <v>166.66666666666666</v>
      </c>
      <c r="L1521" s="5"/>
      <c r="M1521" s="8"/>
      <c r="N1521" s="8"/>
      <c r="O1521" s="8"/>
      <c r="P1521" s="8"/>
      <c r="Q1521" s="5"/>
      <c r="R1521" s="5"/>
      <c r="S1521" s="5"/>
      <c r="T1521" s="5"/>
      <c r="U1521" s="5"/>
      <c r="V1521" s="5"/>
      <c r="W1521" s="5"/>
      <c r="X1521" s="8"/>
      <c r="Y1521" s="8"/>
      <c r="Z1521" s="8"/>
      <c r="AA1521" s="8"/>
      <c r="AB1521" s="8"/>
      <c r="AC1521" s="5"/>
      <c r="AD1521" s="8"/>
      <c r="AE1521" s="8"/>
      <c r="AF1521" s="8"/>
      <c r="AG1521" s="8"/>
      <c r="AH1521" s="8"/>
      <c r="AI1521" s="8"/>
      <c r="AJ1521" s="5"/>
      <c r="AK1521" s="8"/>
      <c r="AL1521" s="8"/>
      <c r="AM1521" s="8"/>
      <c r="AN1521" s="8"/>
      <c r="AO1521" s="8"/>
      <c r="AP1521" s="8"/>
      <c r="AQ1521" s="9"/>
      <c r="AR1521" s="8"/>
      <c r="AS1521" s="8"/>
      <c r="AT1521" s="8"/>
      <c r="AU1521" s="5"/>
      <c r="AV1521" s="5"/>
      <c r="AW1521" s="5"/>
      <c r="AX1521" s="5"/>
      <c r="AY1521" s="5"/>
      <c r="AZ1521" s="5"/>
      <c r="BA1521" s="5"/>
      <c r="BB1521" s="5"/>
      <c r="BC1521" s="5"/>
      <c r="BD1521" s="5"/>
      <c r="BE1521" s="5"/>
      <c r="BF1521" s="5"/>
      <c r="BG1521" s="5"/>
      <c r="BH1521" s="5"/>
      <c r="BI1521" s="8"/>
      <c r="BJ1521" s="5"/>
      <c r="BK1521" s="5"/>
      <c r="BL1521" s="5"/>
      <c r="BM1521" s="8"/>
      <c r="BN1521" s="8"/>
      <c r="BO1521" s="7"/>
      <c r="BP1521" s="5"/>
      <c r="BQ1521" s="5"/>
      <c r="BR1521" s="5"/>
      <c r="BS1521" s="5"/>
      <c r="BT1521" s="7"/>
      <c r="BU1521" s="7"/>
      <c r="BV1521" s="7"/>
      <c r="BW1521" s="7"/>
      <c r="BX1521" s="7"/>
      <c r="BY1521" s="7"/>
      <c r="BZ1521" s="7"/>
      <c r="CA1521" s="5"/>
      <c r="CB1521" s="5"/>
      <c r="CC1521" s="5"/>
      <c r="CD1521" s="5"/>
      <c r="CE1521" s="5"/>
      <c r="CF1521" s="5"/>
      <c r="CG1521" s="5"/>
      <c r="CH1521" s="5"/>
      <c r="CI1521" s="5"/>
      <c r="CJ1521" s="5">
        <v>25.641025641025642</v>
      </c>
      <c r="CK1521" s="8">
        <v>5.1785714285714288</v>
      </c>
      <c r="CL1521" s="5"/>
      <c r="CM1521" s="5"/>
      <c r="CN1521" s="8"/>
      <c r="CO1521" s="5"/>
      <c r="CP1521" s="5"/>
      <c r="CQ1521" s="5"/>
      <c r="CR1521" s="8"/>
      <c r="CS1521" s="8"/>
      <c r="CT1521" s="8"/>
      <c r="CU1521" s="8"/>
      <c r="CV1521" s="8"/>
      <c r="CW1521" s="8"/>
      <c r="CX1521" s="8"/>
      <c r="CY1521" s="8"/>
      <c r="CZ1521" s="8"/>
      <c r="DA1521" s="8"/>
      <c r="DB1521" s="8"/>
      <c r="DC1521" s="8"/>
      <c r="DD1521" s="8"/>
      <c r="DE1521" s="8"/>
      <c r="DF1521" s="8"/>
      <c r="DG1521" s="8"/>
      <c r="DH1521" s="8"/>
      <c r="DI1521" s="8"/>
      <c r="DJ1521" s="8"/>
      <c r="DK1521" s="8"/>
      <c r="DL1521" s="8"/>
      <c r="DM1521" s="8"/>
      <c r="DN1521" s="8"/>
      <c r="DO1521" s="8"/>
      <c r="DP1521" s="8"/>
      <c r="DQ1521" s="8"/>
      <c r="DR1521" s="8"/>
      <c r="DS1521" s="8"/>
      <c r="DT1521" s="8"/>
      <c r="DU1521" s="8"/>
      <c r="DV1521" s="8"/>
      <c r="DW1521" s="8"/>
      <c r="DX1521" s="8"/>
      <c r="DY1521" s="8"/>
      <c r="DZ1521" s="8"/>
      <c r="EA1521" s="8"/>
      <c r="EB1521" s="8"/>
      <c r="EC1521" s="8"/>
      <c r="ED1521" s="8"/>
      <c r="EE1521" s="8"/>
      <c r="EF1521" s="8"/>
      <c r="EG1521" s="8"/>
      <c r="EH1521" s="8"/>
      <c r="EI1521" s="8"/>
      <c r="EJ1521" s="8"/>
      <c r="EK1521" s="8"/>
      <c r="EL1521" s="8"/>
      <c r="EM1521" s="8"/>
      <c r="EN1521" s="8"/>
      <c r="EO1521" s="8"/>
      <c r="EP1521" s="8"/>
      <c r="EQ1521" s="8"/>
      <c r="ER1521" s="8"/>
      <c r="ES1521" s="8"/>
      <c r="ET1521" s="8"/>
      <c r="EU1521" s="8"/>
      <c r="EV1521" s="8"/>
      <c r="EW1521" s="8"/>
      <c r="EX1521" s="8"/>
      <c r="EY1521" s="8"/>
      <c r="EZ1521" s="8"/>
      <c r="FA1521" s="8"/>
      <c r="FB1521" s="8"/>
      <c r="FC1521" s="8"/>
      <c r="FD1521" s="8"/>
      <c r="FE1521" s="8"/>
      <c r="FF1521" s="8"/>
      <c r="FG1521" s="8"/>
      <c r="FH1521" s="8"/>
      <c r="FI1521" s="8"/>
      <c r="FJ1521" s="8"/>
    </row>
    <row r="1522" spans="1:166" x14ac:dyDescent="0.25">
      <c r="A1522" t="s">
        <v>155</v>
      </c>
      <c r="C1522" s="6">
        <v>41057</v>
      </c>
      <c r="D1522" s="5"/>
      <c r="E1522" s="6"/>
      <c r="G1522">
        <v>145</v>
      </c>
      <c r="H1522" t="s">
        <v>117</v>
      </c>
      <c r="I1522" s="7">
        <v>8</v>
      </c>
      <c r="J1522">
        <v>750</v>
      </c>
      <c r="K1522" s="5">
        <f t="shared" si="24"/>
        <v>166.66666666666666</v>
      </c>
      <c r="L1522" s="5"/>
      <c r="M1522" s="8"/>
      <c r="N1522" s="8"/>
      <c r="O1522" s="8"/>
      <c r="P1522" s="8"/>
      <c r="Q1522" s="5"/>
      <c r="R1522" s="5"/>
      <c r="S1522" s="5"/>
      <c r="T1522" s="5"/>
      <c r="U1522" s="5"/>
      <c r="V1522" s="5"/>
      <c r="W1522" s="5"/>
      <c r="X1522" s="8"/>
      <c r="Y1522" s="8"/>
      <c r="Z1522" s="8"/>
      <c r="AA1522" s="8"/>
      <c r="AB1522" s="8"/>
      <c r="AC1522" s="5"/>
      <c r="AD1522" s="8"/>
      <c r="AE1522" s="8"/>
      <c r="AF1522" s="8"/>
      <c r="AG1522" s="8"/>
      <c r="AH1522" s="8"/>
      <c r="AI1522" s="8"/>
      <c r="AJ1522" s="5"/>
      <c r="AK1522" s="8"/>
      <c r="AL1522" s="8"/>
      <c r="AM1522" s="8"/>
      <c r="AN1522" s="8"/>
      <c r="AO1522" s="8"/>
      <c r="AP1522" s="8"/>
      <c r="AQ1522" s="9"/>
      <c r="AR1522" s="8"/>
      <c r="AS1522" s="8"/>
      <c r="AT1522" s="8"/>
      <c r="AU1522" s="5"/>
      <c r="AV1522" s="5"/>
      <c r="AW1522" s="5"/>
      <c r="AX1522" s="5"/>
      <c r="AY1522" s="5"/>
      <c r="AZ1522" s="5"/>
      <c r="BA1522" s="5"/>
      <c r="BB1522" s="5"/>
      <c r="BC1522" s="5"/>
      <c r="BD1522" s="5"/>
      <c r="BE1522" s="5"/>
      <c r="BF1522" s="5"/>
      <c r="BG1522" s="5"/>
      <c r="BH1522" s="5"/>
      <c r="BI1522" s="8"/>
      <c r="BJ1522" s="5"/>
      <c r="BK1522" s="5"/>
      <c r="BL1522" s="5"/>
      <c r="BM1522" s="8"/>
      <c r="BN1522" s="8"/>
      <c r="BO1522" s="7"/>
      <c r="BP1522" s="5"/>
      <c r="BQ1522" s="5"/>
      <c r="BR1522" s="5"/>
      <c r="BS1522" s="5"/>
      <c r="BT1522" s="7"/>
      <c r="BU1522" s="7"/>
      <c r="BV1522" s="7"/>
      <c r="BW1522" s="7"/>
      <c r="BX1522" s="7"/>
      <c r="BY1522" s="7"/>
      <c r="BZ1522" s="7"/>
      <c r="CA1522" s="5"/>
      <c r="CB1522" s="5"/>
      <c r="CC1522" s="5"/>
      <c r="CD1522" s="5"/>
      <c r="CE1522" s="5"/>
      <c r="CF1522" s="5"/>
      <c r="CG1522" s="5"/>
      <c r="CH1522" s="5"/>
      <c r="CI1522" s="5"/>
      <c r="CJ1522" s="5">
        <v>38.46153846153846</v>
      </c>
      <c r="CK1522" s="8">
        <v>6.0555555555555554</v>
      </c>
      <c r="CL1522" s="5"/>
      <c r="CM1522" s="5"/>
      <c r="CN1522" s="8"/>
      <c r="CO1522" s="5"/>
      <c r="CP1522" s="5"/>
      <c r="CQ1522" s="5"/>
      <c r="CR1522" s="8"/>
      <c r="CS1522" s="8"/>
      <c r="CT1522" s="8"/>
      <c r="CU1522" s="8"/>
      <c r="CV1522" s="8"/>
      <c r="CW1522" s="8"/>
      <c r="CX1522" s="8"/>
      <c r="CY1522" s="8"/>
      <c r="CZ1522" s="8"/>
      <c r="DA1522" s="8"/>
      <c r="DB1522" s="8"/>
      <c r="DC1522" s="8"/>
      <c r="DD1522" s="8"/>
      <c r="DE1522" s="8"/>
      <c r="DF1522" s="8"/>
      <c r="DG1522" s="8"/>
      <c r="DH1522" s="8"/>
      <c r="DI1522" s="8"/>
      <c r="DJ1522" s="8"/>
      <c r="DK1522" s="8"/>
      <c r="DL1522" s="8"/>
      <c r="DM1522" s="8"/>
      <c r="DN1522" s="8"/>
      <c r="DO1522" s="8"/>
      <c r="DP1522" s="8"/>
      <c r="DQ1522" s="8"/>
      <c r="DR1522" s="8"/>
      <c r="DS1522" s="8"/>
      <c r="DT1522" s="8"/>
      <c r="DU1522" s="8"/>
      <c r="DV1522" s="8"/>
      <c r="DW1522" s="8"/>
      <c r="DX1522" s="8"/>
      <c r="DY1522" s="8"/>
      <c r="DZ1522" s="8"/>
      <c r="EA1522" s="8"/>
      <c r="EB1522" s="8"/>
      <c r="EC1522" s="8"/>
      <c r="ED1522" s="8"/>
      <c r="EE1522" s="8"/>
      <c r="EF1522" s="8"/>
      <c r="EG1522" s="8"/>
      <c r="EH1522" s="8"/>
      <c r="EI1522" s="8"/>
      <c r="EJ1522" s="8"/>
      <c r="EK1522" s="8"/>
      <c r="EL1522" s="8"/>
      <c r="EM1522" s="8"/>
      <c r="EN1522" s="8"/>
      <c r="EO1522" s="8"/>
      <c r="EP1522" s="8"/>
      <c r="EQ1522" s="8"/>
      <c r="ER1522" s="8"/>
      <c r="ES1522" s="8"/>
      <c r="ET1522" s="8"/>
      <c r="EU1522" s="8"/>
      <c r="EV1522" s="8"/>
      <c r="EW1522" s="8"/>
      <c r="EX1522" s="8"/>
      <c r="EY1522" s="8"/>
      <c r="EZ1522" s="8"/>
      <c r="FA1522" s="8"/>
      <c r="FB1522" s="8"/>
      <c r="FC1522" s="8"/>
      <c r="FD1522" s="8"/>
      <c r="FE1522" s="8"/>
      <c r="FF1522" s="8"/>
      <c r="FG1522" s="8"/>
      <c r="FH1522" s="8"/>
      <c r="FI1522" s="8"/>
      <c r="FJ1522" s="8"/>
    </row>
    <row r="1523" spans="1:166" x14ac:dyDescent="0.25">
      <c r="A1523" t="s">
        <v>155</v>
      </c>
      <c r="C1523" s="6">
        <v>41064</v>
      </c>
      <c r="D1523" s="5"/>
      <c r="E1523" s="6"/>
      <c r="G1523">
        <v>152</v>
      </c>
      <c r="H1523" t="s">
        <v>117</v>
      </c>
      <c r="I1523" s="7">
        <v>8</v>
      </c>
      <c r="J1523">
        <v>750</v>
      </c>
      <c r="K1523" s="5">
        <f t="shared" si="24"/>
        <v>166.66666666666666</v>
      </c>
      <c r="L1523" s="5"/>
      <c r="M1523" s="8"/>
      <c r="N1523" s="8"/>
      <c r="O1523" s="8"/>
      <c r="P1523" s="8"/>
      <c r="Q1523" s="5"/>
      <c r="R1523" s="5"/>
      <c r="S1523" s="5"/>
      <c r="T1523" s="5"/>
      <c r="U1523" s="5"/>
      <c r="V1523" s="5"/>
      <c r="W1523" s="5"/>
      <c r="X1523" s="8"/>
      <c r="Y1523" s="8"/>
      <c r="Z1523" s="8"/>
      <c r="AA1523" s="8"/>
      <c r="AB1523" s="8"/>
      <c r="AC1523" s="5"/>
      <c r="AD1523" s="8"/>
      <c r="AE1523" s="8"/>
      <c r="AF1523" s="8"/>
      <c r="AG1523" s="8"/>
      <c r="AH1523" s="8"/>
      <c r="AI1523" s="8"/>
      <c r="AJ1523" s="5"/>
      <c r="AK1523" s="8"/>
      <c r="AL1523" s="8"/>
      <c r="AM1523" s="8"/>
      <c r="AN1523" s="8"/>
      <c r="AO1523" s="8"/>
      <c r="AP1523" s="8"/>
      <c r="AQ1523" s="9"/>
      <c r="AR1523" s="8"/>
      <c r="AS1523" s="8"/>
      <c r="AT1523" s="8"/>
      <c r="AU1523" s="5"/>
      <c r="AV1523" s="5"/>
      <c r="AW1523" s="5"/>
      <c r="AX1523" s="5"/>
      <c r="AY1523" s="5"/>
      <c r="AZ1523" s="5"/>
      <c r="BA1523" s="5"/>
      <c r="BB1523" s="5"/>
      <c r="BC1523" s="5"/>
      <c r="BD1523" s="5"/>
      <c r="BE1523" s="5"/>
      <c r="BF1523" s="5"/>
      <c r="BG1523" s="5"/>
      <c r="BH1523" s="5"/>
      <c r="BI1523" s="8"/>
      <c r="BJ1523" s="5"/>
      <c r="BK1523" s="5"/>
      <c r="BL1523" s="5"/>
      <c r="BM1523" s="8"/>
      <c r="BN1523" s="8"/>
      <c r="BO1523" s="7"/>
      <c r="BP1523" s="5"/>
      <c r="BQ1523" s="5"/>
      <c r="BR1523" s="5"/>
      <c r="BS1523" s="5"/>
      <c r="BT1523" s="7"/>
      <c r="BU1523" s="7"/>
      <c r="BV1523" s="7"/>
      <c r="BW1523" s="7"/>
      <c r="BX1523" s="7"/>
      <c r="BY1523" s="7"/>
      <c r="BZ1523" s="7"/>
      <c r="CA1523" s="5"/>
      <c r="CB1523" s="5"/>
      <c r="CC1523" s="5"/>
      <c r="CD1523" s="5"/>
      <c r="CE1523" s="5"/>
      <c r="CF1523" s="5"/>
      <c r="CG1523" s="5"/>
      <c r="CH1523" s="5"/>
      <c r="CI1523" s="5"/>
      <c r="CJ1523" s="5">
        <v>49.145299145299141</v>
      </c>
      <c r="CK1523" s="8">
        <v>6.1333333333333337</v>
      </c>
      <c r="CL1523" s="5"/>
      <c r="CM1523" s="5"/>
      <c r="CN1523" s="8"/>
      <c r="CO1523" s="5"/>
      <c r="CP1523" s="5"/>
      <c r="CQ1523" s="5"/>
      <c r="CR1523" s="8"/>
      <c r="CS1523" s="8"/>
      <c r="CT1523" s="8"/>
      <c r="CU1523" s="8"/>
      <c r="CV1523" s="8"/>
      <c r="CW1523" s="8"/>
      <c r="CX1523" s="8"/>
      <c r="CY1523" s="8"/>
      <c r="CZ1523" s="8"/>
      <c r="DA1523" s="8"/>
      <c r="DB1523" s="8"/>
      <c r="DC1523" s="8"/>
      <c r="DD1523" s="8"/>
      <c r="DE1523" s="8"/>
      <c r="DF1523" s="8"/>
      <c r="DG1523" s="8"/>
      <c r="DH1523" s="8"/>
      <c r="DI1523" s="8"/>
      <c r="DJ1523" s="8"/>
      <c r="DK1523" s="8"/>
      <c r="DL1523" s="8"/>
      <c r="DM1523" s="8"/>
      <c r="DN1523" s="8"/>
      <c r="DO1523" s="8"/>
      <c r="DP1523" s="8"/>
      <c r="DQ1523" s="8"/>
      <c r="DR1523" s="8"/>
      <c r="DS1523" s="8"/>
      <c r="DT1523" s="8"/>
      <c r="DU1523" s="8"/>
      <c r="DV1523" s="8"/>
      <c r="DW1523" s="8"/>
      <c r="DX1523" s="8"/>
      <c r="DY1523" s="8"/>
      <c r="DZ1523" s="8"/>
      <c r="EA1523" s="8"/>
      <c r="EB1523" s="8"/>
      <c r="EC1523" s="8"/>
      <c r="ED1523" s="8"/>
      <c r="EE1523" s="8"/>
      <c r="EF1523" s="8"/>
      <c r="EG1523" s="8"/>
      <c r="EH1523" s="8"/>
      <c r="EI1523" s="8"/>
      <c r="EJ1523" s="8"/>
      <c r="EK1523" s="8"/>
      <c r="EL1523" s="8"/>
      <c r="EM1523" s="8"/>
      <c r="EN1523" s="8"/>
      <c r="EO1523" s="8"/>
      <c r="EP1523" s="8"/>
      <c r="EQ1523" s="8"/>
      <c r="ER1523" s="8"/>
      <c r="ES1523" s="8"/>
      <c r="ET1523" s="8"/>
      <c r="EU1523" s="8"/>
      <c r="EV1523" s="8"/>
      <c r="EW1523" s="8"/>
      <c r="EX1523" s="8"/>
      <c r="EY1523" s="8"/>
      <c r="EZ1523" s="8"/>
      <c r="FA1523" s="8"/>
      <c r="FB1523" s="8"/>
      <c r="FC1523" s="8"/>
      <c r="FD1523" s="8"/>
      <c r="FE1523" s="8"/>
      <c r="FF1523" s="8"/>
      <c r="FG1523" s="8"/>
      <c r="FH1523" s="8"/>
      <c r="FI1523" s="8"/>
      <c r="FJ1523" s="8"/>
    </row>
    <row r="1524" spans="1:166" x14ac:dyDescent="0.25">
      <c r="A1524" t="s">
        <v>155</v>
      </c>
      <c r="C1524" s="6">
        <v>41066</v>
      </c>
      <c r="D1524" s="5"/>
      <c r="E1524" s="6"/>
      <c r="G1524">
        <v>154</v>
      </c>
      <c r="H1524" t="s">
        <v>117</v>
      </c>
      <c r="I1524" s="7">
        <v>8</v>
      </c>
      <c r="J1524">
        <v>750</v>
      </c>
      <c r="K1524" s="5">
        <f t="shared" si="24"/>
        <v>166.66666666666666</v>
      </c>
      <c r="L1524" s="5"/>
      <c r="M1524" s="8"/>
      <c r="N1524" s="8"/>
      <c r="O1524" s="8"/>
      <c r="P1524" s="8"/>
      <c r="Q1524" s="5"/>
      <c r="R1524" s="5"/>
      <c r="S1524" s="5"/>
      <c r="T1524" s="5"/>
      <c r="U1524" s="5"/>
      <c r="V1524" s="5"/>
      <c r="W1524" s="5"/>
      <c r="X1524" s="8"/>
      <c r="Y1524" s="8"/>
      <c r="Z1524" s="8"/>
      <c r="AA1524" s="8"/>
      <c r="AB1524" s="8"/>
      <c r="AC1524" s="5">
        <v>636.0686344825275</v>
      </c>
      <c r="AD1524" s="8"/>
      <c r="AE1524" s="8"/>
      <c r="AF1524" s="8"/>
      <c r="AG1524" s="8"/>
      <c r="AH1524" s="8"/>
      <c r="AI1524" s="8"/>
      <c r="AJ1524" s="5">
        <v>155.11248010037997</v>
      </c>
      <c r="AK1524" s="8">
        <v>2.2798652036695901</v>
      </c>
      <c r="AL1524" s="8"/>
      <c r="AM1524" s="8"/>
      <c r="AN1524" s="8"/>
      <c r="AO1524" s="8"/>
      <c r="AP1524" s="8"/>
      <c r="AQ1524" s="9">
        <f>AK1524/AJ1524</f>
        <v>1.4698141646592144E-2</v>
      </c>
      <c r="AR1524" s="8"/>
      <c r="AS1524" s="8"/>
      <c r="AT1524" s="8"/>
      <c r="AU1524" s="5">
        <v>0</v>
      </c>
      <c r="AV1524" s="5"/>
      <c r="AW1524" s="5"/>
      <c r="AX1524" s="5"/>
      <c r="AY1524" s="5">
        <v>224.6427371020302</v>
      </c>
      <c r="AZ1524" s="5"/>
      <c r="BA1524" s="5"/>
      <c r="BB1524" s="5"/>
      <c r="BC1524" s="5"/>
      <c r="BD1524" s="5"/>
      <c r="BE1524" s="5"/>
      <c r="BF1524" s="5">
        <v>34.543428462703417</v>
      </c>
      <c r="BG1524" s="5">
        <v>439.93927183397352</v>
      </c>
      <c r="BH1524" s="5">
        <v>699.12543739870716</v>
      </c>
      <c r="BI1524" s="8"/>
      <c r="BJ1524" s="5"/>
      <c r="BK1524" s="5">
        <f>AC1524+AJ1524+BH1524</f>
        <v>1490.3065519816146</v>
      </c>
      <c r="BL1524" s="5"/>
      <c r="BM1524" s="8">
        <f>BH1524/BK1524</f>
        <v>0.46911518738819319</v>
      </c>
      <c r="BN1524" s="8"/>
      <c r="BO1524" s="7"/>
      <c r="BP1524" s="5"/>
      <c r="BQ1524" s="5"/>
      <c r="BR1524" s="5"/>
      <c r="BS1524" s="5"/>
      <c r="BT1524" s="7"/>
      <c r="BU1524" s="7"/>
      <c r="BV1524" s="7"/>
      <c r="BW1524" s="7"/>
      <c r="BX1524" s="8">
        <f>AC1524/BK1524</f>
        <v>0.42680389053967904</v>
      </c>
      <c r="BY1524" s="8">
        <f>AJ1524/BK1524</f>
        <v>0.10408092207212784</v>
      </c>
      <c r="BZ1524" s="8">
        <f>BH1524/BK1524</f>
        <v>0.46911518738819319</v>
      </c>
      <c r="CA1524" s="5">
        <v>143.2532539079682</v>
      </c>
      <c r="CB1524" s="5">
        <v>0</v>
      </c>
      <c r="CC1524" s="5">
        <v>65.365562793130465</v>
      </c>
      <c r="CD1524" s="5">
        <v>67.114221403611808</v>
      </c>
      <c r="CE1524" s="5"/>
      <c r="CF1524" s="5"/>
      <c r="CG1524" s="5"/>
      <c r="CH1524" s="5"/>
      <c r="CI1524" s="5">
        <v>10.773469711225927</v>
      </c>
      <c r="CJ1524" s="5"/>
      <c r="CK1524" s="8"/>
      <c r="CL1524" s="5"/>
      <c r="CM1524" s="5"/>
      <c r="CN1524" s="8"/>
      <c r="CO1524" s="5"/>
      <c r="CP1524" s="5"/>
      <c r="CQ1524" s="5"/>
      <c r="CR1524" s="8"/>
      <c r="CS1524" s="8"/>
      <c r="CT1524" s="8"/>
      <c r="CU1524" s="8"/>
      <c r="CV1524" s="8"/>
      <c r="CW1524" s="8"/>
      <c r="CX1524" s="8"/>
      <c r="CY1524" s="8"/>
      <c r="CZ1524" s="8"/>
      <c r="DA1524" s="8"/>
      <c r="DB1524" s="8"/>
      <c r="DC1524" s="8"/>
      <c r="DD1524" s="8"/>
      <c r="DE1524" s="8"/>
      <c r="DF1524" s="8"/>
      <c r="DG1524" s="8"/>
      <c r="DH1524" s="8"/>
      <c r="DI1524" s="8"/>
      <c r="DJ1524" s="8"/>
      <c r="DK1524" s="8"/>
      <c r="DL1524" s="8"/>
      <c r="DM1524" s="8"/>
      <c r="DN1524" s="8"/>
      <c r="DO1524" s="8"/>
      <c r="DP1524" s="8"/>
      <c r="DQ1524" s="8"/>
      <c r="DR1524" s="8"/>
      <c r="DS1524" s="8"/>
      <c r="DT1524" s="8"/>
      <c r="DU1524" s="8"/>
      <c r="DV1524" s="8"/>
      <c r="DW1524" s="8"/>
      <c r="DX1524" s="8"/>
      <c r="DY1524" s="8"/>
      <c r="DZ1524" s="8"/>
      <c r="EA1524" s="8"/>
      <c r="EB1524" s="8"/>
      <c r="EC1524" s="8"/>
      <c r="ED1524" s="8"/>
      <c r="EE1524" s="8"/>
      <c r="EF1524" s="8"/>
      <c r="EG1524" s="8"/>
      <c r="EH1524" s="8"/>
      <c r="EI1524" s="8"/>
      <c r="EJ1524" s="8"/>
      <c r="EK1524" s="8"/>
      <c r="EL1524" s="8"/>
      <c r="EM1524" s="8"/>
      <c r="EN1524" s="8"/>
      <c r="EO1524" s="8"/>
      <c r="EP1524" s="8"/>
      <c r="EQ1524" s="8"/>
      <c r="ER1524" s="8"/>
      <c r="ES1524" s="8"/>
      <c r="ET1524" s="8"/>
      <c r="EU1524" s="8"/>
      <c r="EV1524" s="8"/>
      <c r="EW1524" s="8"/>
      <c r="EX1524" s="8"/>
      <c r="EY1524" s="8"/>
      <c r="EZ1524" s="8"/>
      <c r="FA1524" s="8"/>
      <c r="FB1524" s="8"/>
      <c r="FC1524" s="8"/>
      <c r="FD1524" s="8"/>
      <c r="FE1524" s="8"/>
      <c r="FF1524" s="8"/>
      <c r="FG1524" s="8"/>
      <c r="FH1524" s="8"/>
      <c r="FI1524" s="8"/>
      <c r="FJ1524" s="8"/>
    </row>
    <row r="1525" spans="1:166" x14ac:dyDescent="0.25">
      <c r="A1525" t="s">
        <v>155</v>
      </c>
      <c r="C1525" s="6">
        <v>41067</v>
      </c>
      <c r="D1525" s="5">
        <v>9</v>
      </c>
      <c r="E1525" s="6" t="s">
        <v>207</v>
      </c>
      <c r="F1525" t="s">
        <v>15</v>
      </c>
      <c r="G1525">
        <v>155</v>
      </c>
      <c r="H1525" t="s">
        <v>117</v>
      </c>
      <c r="I1525" s="7">
        <v>8</v>
      </c>
      <c r="J1525">
        <v>750</v>
      </c>
      <c r="K1525" s="5">
        <f t="shared" si="24"/>
        <v>166.66666666666666</v>
      </c>
      <c r="L1525" s="5"/>
      <c r="M1525" s="8"/>
      <c r="N1525" s="8"/>
      <c r="O1525" s="8"/>
      <c r="P1525" s="8"/>
      <c r="Q1525" s="5"/>
      <c r="R1525" s="5"/>
      <c r="S1525" s="5"/>
      <c r="T1525" s="5"/>
      <c r="U1525" s="5"/>
      <c r="V1525" s="5">
        <v>155</v>
      </c>
      <c r="W1525" s="5"/>
      <c r="X1525" s="8"/>
      <c r="Y1525" s="8"/>
      <c r="Z1525" s="8"/>
      <c r="AA1525" s="8"/>
      <c r="AB1525" s="8"/>
      <c r="AC1525" s="5"/>
      <c r="AD1525" s="8"/>
      <c r="AE1525" s="8"/>
      <c r="AF1525" s="8"/>
      <c r="AG1525" s="8"/>
      <c r="AH1525" s="8"/>
      <c r="AI1525" s="8"/>
      <c r="AJ1525" s="5"/>
      <c r="AK1525" s="8"/>
      <c r="AL1525" s="8"/>
      <c r="AM1525" s="8"/>
      <c r="AN1525" s="8"/>
      <c r="AO1525" s="8"/>
      <c r="AP1525" s="8"/>
      <c r="AQ1525" s="9"/>
      <c r="AR1525" s="8"/>
      <c r="AS1525" s="8"/>
      <c r="AT1525" s="8"/>
      <c r="AU1525" s="5"/>
      <c r="AV1525" s="5"/>
      <c r="AW1525" s="5"/>
      <c r="AX1525" s="5"/>
      <c r="AY1525" s="5"/>
      <c r="AZ1525" s="5"/>
      <c r="BA1525" s="5"/>
      <c r="BB1525" s="5"/>
      <c r="BC1525" s="5"/>
      <c r="BD1525" s="5"/>
      <c r="BE1525" s="5"/>
      <c r="BF1525" s="5"/>
      <c r="BG1525" s="5"/>
      <c r="BH1525" s="5"/>
      <c r="BI1525" s="8"/>
      <c r="BJ1525" s="5"/>
      <c r="BK1525" s="5"/>
      <c r="BL1525" s="5"/>
      <c r="BM1525" s="8"/>
      <c r="BN1525" s="8"/>
      <c r="BO1525" s="7"/>
      <c r="BP1525" s="5"/>
      <c r="BQ1525" s="5"/>
      <c r="BR1525" s="5"/>
      <c r="BS1525" s="5"/>
      <c r="BT1525" s="7"/>
      <c r="BU1525" s="7"/>
      <c r="BV1525" s="7"/>
      <c r="BW1525" s="7"/>
      <c r="BX1525" s="7"/>
      <c r="BY1525" s="7"/>
      <c r="BZ1525" s="7"/>
      <c r="CA1525" s="5"/>
      <c r="CB1525" s="5"/>
      <c r="CC1525" s="5"/>
      <c r="CD1525" s="5"/>
      <c r="CE1525" s="5"/>
      <c r="CF1525" s="5"/>
      <c r="CG1525" s="5"/>
      <c r="CH1525" s="5"/>
      <c r="CI1525" s="5"/>
      <c r="CJ1525" s="5"/>
      <c r="CK1525" s="8"/>
      <c r="CL1525" s="5"/>
      <c r="CM1525" s="5"/>
      <c r="CN1525" s="8"/>
      <c r="CO1525" s="5"/>
      <c r="CP1525" s="5"/>
      <c r="CQ1525" s="5"/>
      <c r="CR1525" s="8"/>
      <c r="CS1525" s="8"/>
      <c r="CT1525" s="8"/>
      <c r="CU1525" s="8"/>
      <c r="CV1525" s="8"/>
      <c r="CW1525" s="8"/>
      <c r="CX1525" s="8"/>
      <c r="CY1525" s="8"/>
      <c r="CZ1525" s="8"/>
      <c r="DA1525" s="8"/>
      <c r="DB1525" s="8"/>
      <c r="DC1525" s="8"/>
      <c r="DD1525" s="8"/>
      <c r="DE1525" s="8"/>
      <c r="DF1525" s="8"/>
      <c r="DG1525" s="8"/>
      <c r="DH1525" s="8"/>
      <c r="DI1525" s="8"/>
      <c r="DJ1525" s="8"/>
      <c r="DK1525" s="8"/>
      <c r="DL1525" s="8"/>
      <c r="DM1525" s="8"/>
      <c r="DN1525" s="8"/>
      <c r="DO1525" s="8"/>
      <c r="DP1525" s="8"/>
      <c r="DQ1525" s="8"/>
      <c r="DR1525" s="8"/>
      <c r="DS1525" s="8"/>
      <c r="DT1525" s="8"/>
      <c r="DU1525" s="8"/>
      <c r="DV1525" s="8"/>
      <c r="DW1525" s="8"/>
      <c r="DX1525" s="8"/>
      <c r="DY1525" s="8"/>
      <c r="DZ1525" s="8"/>
      <c r="EA1525" s="8"/>
      <c r="EB1525" s="8"/>
      <c r="EC1525" s="8"/>
      <c r="ED1525" s="8"/>
      <c r="EE1525" s="8"/>
      <c r="EF1525" s="8"/>
      <c r="EG1525" s="8"/>
      <c r="EH1525" s="8"/>
      <c r="EI1525" s="8"/>
      <c r="EJ1525" s="8"/>
      <c r="EK1525" s="8"/>
      <c r="EL1525" s="8"/>
      <c r="EM1525" s="8"/>
      <c r="EN1525" s="8"/>
      <c r="EO1525" s="8"/>
      <c r="EP1525" s="8"/>
      <c r="EQ1525" s="8"/>
      <c r="ER1525" s="8"/>
      <c r="ES1525" s="8"/>
      <c r="ET1525" s="8"/>
      <c r="EU1525" s="8"/>
      <c r="EV1525" s="8"/>
      <c r="EW1525" s="8"/>
      <c r="EX1525" s="8"/>
      <c r="EY1525" s="8"/>
      <c r="EZ1525" s="8"/>
      <c r="FA1525" s="8"/>
      <c r="FB1525" s="8"/>
      <c r="FC1525" s="8"/>
      <c r="FD1525" s="8"/>
      <c r="FE1525" s="8"/>
      <c r="FF1525" s="8"/>
      <c r="FG1525" s="8"/>
      <c r="FH1525" s="8"/>
      <c r="FI1525" s="8"/>
      <c r="FJ1525" s="8"/>
    </row>
    <row r="1526" spans="1:166" x14ac:dyDescent="0.25">
      <c r="A1526" t="s">
        <v>155</v>
      </c>
      <c r="C1526" s="6">
        <v>41072</v>
      </c>
      <c r="D1526" s="5"/>
      <c r="E1526" s="6"/>
      <c r="G1526">
        <v>160</v>
      </c>
      <c r="H1526" t="s">
        <v>117</v>
      </c>
      <c r="I1526" s="7">
        <v>8</v>
      </c>
      <c r="J1526">
        <v>750</v>
      </c>
      <c r="K1526" s="5">
        <f t="shared" si="24"/>
        <v>166.66666666666666</v>
      </c>
      <c r="L1526" s="5"/>
      <c r="M1526" s="8"/>
      <c r="N1526" s="8"/>
      <c r="O1526" s="8"/>
      <c r="P1526" s="8"/>
      <c r="Q1526" s="5"/>
      <c r="R1526" s="5"/>
      <c r="S1526" s="5"/>
      <c r="T1526" s="5"/>
      <c r="U1526" s="5"/>
      <c r="V1526" s="5"/>
      <c r="W1526" s="5"/>
      <c r="X1526" s="8"/>
      <c r="Y1526" s="8"/>
      <c r="Z1526" s="8"/>
      <c r="AA1526" s="8"/>
      <c r="AB1526" s="8"/>
      <c r="AC1526" s="5"/>
      <c r="AD1526" s="8"/>
      <c r="AE1526" s="8"/>
      <c r="AF1526" s="8"/>
      <c r="AG1526" s="8"/>
      <c r="AH1526" s="8"/>
      <c r="AI1526" s="8"/>
      <c r="AJ1526" s="5"/>
      <c r="AK1526" s="8"/>
      <c r="AL1526" s="8"/>
      <c r="AM1526" s="8"/>
      <c r="AN1526" s="8"/>
      <c r="AO1526" s="8"/>
      <c r="AP1526" s="8"/>
      <c r="AQ1526" s="9"/>
      <c r="AR1526" s="8"/>
      <c r="AS1526" s="8"/>
      <c r="AT1526" s="8"/>
      <c r="AU1526" s="5"/>
      <c r="AV1526" s="5"/>
      <c r="AW1526" s="5"/>
      <c r="AX1526" s="5"/>
      <c r="AY1526" s="5"/>
      <c r="AZ1526" s="5"/>
      <c r="BA1526" s="5"/>
      <c r="BB1526" s="5"/>
      <c r="BC1526" s="5"/>
      <c r="BD1526" s="5"/>
      <c r="BE1526" s="5"/>
      <c r="BF1526" s="5"/>
      <c r="BG1526" s="5"/>
      <c r="BH1526" s="5"/>
      <c r="BI1526" s="8"/>
      <c r="BJ1526" s="5"/>
      <c r="BK1526" s="5"/>
      <c r="BL1526" s="5"/>
      <c r="BM1526" s="8"/>
      <c r="BN1526" s="8"/>
      <c r="BO1526" s="7"/>
      <c r="BP1526" s="5"/>
      <c r="BQ1526" s="5"/>
      <c r="BR1526" s="5"/>
      <c r="BS1526" s="5"/>
      <c r="BT1526" s="7"/>
      <c r="BU1526" s="7"/>
      <c r="BV1526" s="7"/>
      <c r="BW1526" s="7"/>
      <c r="BX1526" s="7"/>
      <c r="BY1526" s="7"/>
      <c r="BZ1526" s="7"/>
      <c r="CA1526" s="5"/>
      <c r="CB1526" s="5"/>
      <c r="CC1526" s="5"/>
      <c r="CD1526" s="5"/>
      <c r="CE1526" s="5"/>
      <c r="CF1526" s="5"/>
      <c r="CG1526" s="5"/>
      <c r="CH1526" s="5"/>
      <c r="CI1526" s="5"/>
      <c r="CJ1526" s="5">
        <v>77.635327635327627</v>
      </c>
      <c r="CK1526" s="8">
        <v>5.2750000000000004</v>
      </c>
      <c r="CL1526" s="5"/>
      <c r="CM1526" s="5"/>
      <c r="CN1526" s="8"/>
      <c r="CO1526" s="5"/>
      <c r="CP1526" s="5"/>
      <c r="CQ1526" s="5"/>
      <c r="CR1526" s="8"/>
      <c r="CS1526" s="8"/>
      <c r="CT1526" s="8"/>
      <c r="CU1526" s="8"/>
      <c r="CV1526" s="8"/>
      <c r="CW1526" s="8"/>
      <c r="CX1526" s="8"/>
      <c r="CY1526" s="8"/>
      <c r="CZ1526" s="8"/>
      <c r="DA1526" s="8"/>
      <c r="DB1526" s="8"/>
      <c r="DC1526" s="8"/>
      <c r="DD1526" s="8"/>
      <c r="DE1526" s="8"/>
      <c r="DF1526" s="8"/>
      <c r="DG1526" s="8"/>
      <c r="DH1526" s="8"/>
      <c r="DI1526" s="8"/>
      <c r="DJ1526" s="8"/>
      <c r="DK1526" s="8"/>
      <c r="DL1526" s="8"/>
      <c r="DM1526" s="8"/>
      <c r="DN1526" s="8"/>
      <c r="DO1526" s="8"/>
      <c r="DP1526" s="8"/>
      <c r="DQ1526" s="8"/>
      <c r="DR1526" s="8"/>
      <c r="DS1526" s="8"/>
      <c r="DT1526" s="8"/>
      <c r="DU1526" s="8"/>
      <c r="DV1526" s="8"/>
      <c r="DW1526" s="8"/>
      <c r="DX1526" s="8"/>
      <c r="DY1526" s="8"/>
      <c r="DZ1526" s="8"/>
      <c r="EA1526" s="8"/>
      <c r="EB1526" s="8"/>
      <c r="EC1526" s="8"/>
      <c r="ED1526" s="8"/>
      <c r="EE1526" s="8"/>
      <c r="EF1526" s="8"/>
      <c r="EG1526" s="8"/>
      <c r="EH1526" s="8"/>
      <c r="EI1526" s="8"/>
      <c r="EJ1526" s="8"/>
      <c r="EK1526" s="8"/>
      <c r="EL1526" s="8"/>
      <c r="EM1526" s="8"/>
      <c r="EN1526" s="8"/>
      <c r="EO1526" s="8"/>
      <c r="EP1526" s="8"/>
      <c r="EQ1526" s="8"/>
      <c r="ER1526" s="8"/>
      <c r="ES1526" s="8"/>
      <c r="ET1526" s="8"/>
      <c r="EU1526" s="8"/>
      <c r="EV1526" s="8"/>
      <c r="EW1526" s="8"/>
      <c r="EX1526" s="8"/>
      <c r="EY1526" s="8"/>
      <c r="EZ1526" s="8"/>
      <c r="FA1526" s="8"/>
      <c r="FB1526" s="8"/>
      <c r="FC1526" s="8"/>
      <c r="FD1526" s="8"/>
      <c r="FE1526" s="8"/>
      <c r="FF1526" s="8"/>
      <c r="FG1526" s="8"/>
      <c r="FH1526" s="8"/>
      <c r="FI1526" s="8"/>
      <c r="FJ1526" s="8"/>
    </row>
    <row r="1527" spans="1:166" x14ac:dyDescent="0.25">
      <c r="A1527" t="s">
        <v>155</v>
      </c>
      <c r="C1527" s="6">
        <v>41092</v>
      </c>
      <c r="D1527" s="5"/>
      <c r="E1527" s="6"/>
      <c r="G1527">
        <v>180</v>
      </c>
      <c r="H1527" t="s">
        <v>117</v>
      </c>
      <c r="I1527" s="7">
        <v>8</v>
      </c>
      <c r="J1527">
        <v>750</v>
      </c>
      <c r="K1527" s="5">
        <f t="shared" si="24"/>
        <v>166.66666666666666</v>
      </c>
      <c r="L1527" s="5"/>
      <c r="M1527" s="8"/>
      <c r="N1527" s="8"/>
      <c r="O1527" s="8"/>
      <c r="P1527" s="8"/>
      <c r="Q1527" s="5"/>
      <c r="R1527" s="5"/>
      <c r="S1527" s="5"/>
      <c r="T1527" s="5"/>
      <c r="U1527" s="5"/>
      <c r="V1527" s="5"/>
      <c r="W1527" s="5"/>
      <c r="X1527" s="8"/>
      <c r="Y1527" s="8"/>
      <c r="Z1527" s="8"/>
      <c r="AA1527" s="8"/>
      <c r="AB1527" s="8"/>
      <c r="AC1527" s="5"/>
      <c r="AD1527" s="8"/>
      <c r="AE1527" s="8"/>
      <c r="AF1527" s="8"/>
      <c r="AG1527" s="8"/>
      <c r="AH1527" s="8"/>
      <c r="AI1527" s="8"/>
      <c r="AJ1527" s="5"/>
      <c r="AK1527" s="8"/>
      <c r="AL1527" s="8"/>
      <c r="AM1527" s="8"/>
      <c r="AN1527" s="8"/>
      <c r="AO1527" s="8"/>
      <c r="AP1527" s="8"/>
      <c r="AQ1527" s="9"/>
      <c r="AR1527" s="8"/>
      <c r="AS1527" s="8"/>
      <c r="AT1527" s="8"/>
      <c r="AU1527" s="5"/>
      <c r="AV1527" s="5"/>
      <c r="AW1527" s="5"/>
      <c r="AX1527" s="5"/>
      <c r="AY1527" s="5"/>
      <c r="AZ1527" s="5"/>
      <c r="BA1527" s="5"/>
      <c r="BB1527" s="5"/>
      <c r="BC1527" s="5"/>
      <c r="BD1527" s="5"/>
      <c r="BE1527" s="5"/>
      <c r="BF1527" s="5"/>
      <c r="BG1527" s="5"/>
      <c r="BH1527" s="5"/>
      <c r="BI1527" s="8"/>
      <c r="BJ1527" s="5"/>
      <c r="BK1527" s="5"/>
      <c r="BL1527" s="5"/>
      <c r="BM1527" s="8"/>
      <c r="BN1527" s="8"/>
      <c r="BO1527" s="7"/>
      <c r="BP1527" s="5"/>
      <c r="BQ1527" s="5"/>
      <c r="BR1527" s="5"/>
      <c r="BS1527" s="5"/>
      <c r="BT1527" s="7"/>
      <c r="BU1527" s="7"/>
      <c r="BV1527" s="7"/>
      <c r="BW1527" s="7"/>
      <c r="BX1527" s="7"/>
      <c r="BY1527" s="7"/>
      <c r="BZ1527" s="7"/>
      <c r="CA1527" s="5"/>
      <c r="CB1527" s="5"/>
      <c r="CC1527" s="5"/>
      <c r="CD1527" s="5"/>
      <c r="CE1527" s="5"/>
      <c r="CF1527" s="5"/>
      <c r="CG1527" s="5"/>
      <c r="CH1527" s="5"/>
      <c r="CI1527" s="5"/>
      <c r="CJ1527" s="5">
        <v>100</v>
      </c>
      <c r="CK1527" s="8">
        <v>3.8216560509554141</v>
      </c>
      <c r="CL1527" s="5"/>
      <c r="CM1527" s="5"/>
      <c r="CN1527" s="8"/>
      <c r="CO1527" s="5"/>
      <c r="CP1527" s="5"/>
      <c r="CQ1527" s="5"/>
      <c r="CR1527" s="8"/>
      <c r="CS1527" s="8"/>
      <c r="CT1527" s="8"/>
      <c r="CU1527" s="8"/>
      <c r="CV1527" s="8"/>
      <c r="CW1527" s="8"/>
      <c r="CX1527" s="8"/>
      <c r="CY1527" s="8"/>
      <c r="CZ1527" s="8"/>
      <c r="DA1527" s="8"/>
      <c r="DB1527" s="8"/>
      <c r="DC1527" s="8"/>
      <c r="DD1527" s="8"/>
      <c r="DE1527" s="8"/>
      <c r="DF1527" s="8"/>
      <c r="DG1527" s="8"/>
      <c r="DH1527" s="8"/>
      <c r="DI1527" s="8"/>
      <c r="DJ1527" s="8"/>
      <c r="DK1527" s="8"/>
      <c r="DL1527" s="8"/>
      <c r="DM1527" s="8"/>
      <c r="DN1527" s="8"/>
      <c r="DO1527" s="8"/>
      <c r="DP1527" s="8"/>
      <c r="DQ1527" s="8"/>
      <c r="DR1527" s="8"/>
      <c r="DS1527" s="8"/>
      <c r="DT1527" s="8"/>
      <c r="DU1527" s="8"/>
      <c r="DV1527" s="8"/>
      <c r="DW1527" s="8"/>
      <c r="DX1527" s="8"/>
      <c r="DY1527" s="8"/>
      <c r="DZ1527" s="8"/>
      <c r="EA1527" s="8"/>
      <c r="EB1527" s="8"/>
      <c r="EC1527" s="8"/>
      <c r="ED1527" s="8"/>
      <c r="EE1527" s="8"/>
      <c r="EF1527" s="8"/>
      <c r="EG1527" s="8"/>
      <c r="EH1527" s="8"/>
      <c r="EI1527" s="8"/>
      <c r="EJ1527" s="8"/>
      <c r="EK1527" s="8"/>
      <c r="EL1527" s="8"/>
      <c r="EM1527" s="8"/>
      <c r="EN1527" s="8"/>
      <c r="EO1527" s="8"/>
      <c r="EP1527" s="8"/>
      <c r="EQ1527" s="8"/>
      <c r="ER1527" s="8"/>
      <c r="ES1527" s="8"/>
      <c r="ET1527" s="8"/>
      <c r="EU1527" s="8"/>
      <c r="EV1527" s="8"/>
      <c r="EW1527" s="8"/>
      <c r="EX1527" s="8"/>
      <c r="EY1527" s="8"/>
      <c r="EZ1527" s="8"/>
      <c r="FA1527" s="8"/>
      <c r="FB1527" s="8"/>
      <c r="FC1527" s="8"/>
      <c r="FD1527" s="8"/>
      <c r="FE1527" s="8"/>
      <c r="FF1527" s="8"/>
      <c r="FG1527" s="8"/>
      <c r="FH1527" s="8"/>
      <c r="FI1527" s="8"/>
      <c r="FJ1527" s="8"/>
    </row>
    <row r="1528" spans="1:166" x14ac:dyDescent="0.25">
      <c r="A1528" t="s">
        <v>155</v>
      </c>
      <c r="C1528" s="6">
        <v>41096</v>
      </c>
      <c r="D1528" s="5">
        <v>10</v>
      </c>
      <c r="E1528" s="6" t="s">
        <v>108</v>
      </c>
      <c r="F1528" t="s">
        <v>16</v>
      </c>
      <c r="G1528">
        <v>184</v>
      </c>
      <c r="H1528" t="s">
        <v>117</v>
      </c>
      <c r="I1528" s="7">
        <v>8</v>
      </c>
      <c r="J1528">
        <v>750</v>
      </c>
      <c r="K1528" s="5">
        <f t="shared" si="24"/>
        <v>166.66666666666666</v>
      </c>
      <c r="L1528" s="5"/>
      <c r="M1528" s="8"/>
      <c r="N1528" s="8"/>
      <c r="O1528" s="8"/>
      <c r="P1528" s="8"/>
      <c r="Q1528" s="5"/>
      <c r="R1528" s="5"/>
      <c r="S1528" s="5"/>
      <c r="T1528" s="5"/>
      <c r="U1528" s="5"/>
      <c r="V1528" s="5"/>
      <c r="W1528" s="5"/>
      <c r="X1528" s="8"/>
      <c r="Y1528" s="8"/>
      <c r="Z1528" s="8"/>
      <c r="AA1528" s="8"/>
      <c r="AB1528" s="8"/>
      <c r="AC1528" s="5"/>
      <c r="AD1528" s="8"/>
      <c r="AE1528" s="8"/>
      <c r="AF1528" s="8"/>
      <c r="AG1528" s="8"/>
      <c r="AH1528" s="8"/>
      <c r="AI1528" s="8"/>
      <c r="AJ1528" s="5"/>
      <c r="AK1528" s="8"/>
      <c r="AL1528" s="8"/>
      <c r="AM1528" s="8"/>
      <c r="AN1528" s="8"/>
      <c r="AO1528" s="8"/>
      <c r="AP1528" s="8"/>
      <c r="AQ1528" s="9"/>
      <c r="AR1528" s="8"/>
      <c r="AS1528" s="8"/>
      <c r="AT1528" s="8"/>
      <c r="AU1528" s="5"/>
      <c r="AV1528" s="5"/>
      <c r="AW1528" s="5"/>
      <c r="AX1528" s="5"/>
      <c r="AY1528" s="5"/>
      <c r="AZ1528" s="5"/>
      <c r="BA1528" s="5"/>
      <c r="BB1528" s="5"/>
      <c r="BC1528" s="5"/>
      <c r="BD1528" s="5"/>
      <c r="BE1528" s="5"/>
      <c r="BF1528" s="5"/>
      <c r="BG1528" s="5">
        <v>431.59893197916665</v>
      </c>
      <c r="BH1528" s="5"/>
      <c r="BI1528" s="8"/>
      <c r="BJ1528" s="5"/>
      <c r="BK1528" s="5"/>
      <c r="BL1528" s="5"/>
      <c r="BM1528" s="8"/>
      <c r="BN1528" s="8"/>
      <c r="BO1528" s="7">
        <v>36.664503256003343</v>
      </c>
      <c r="BP1528" s="5">
        <v>158.24360446837721</v>
      </c>
      <c r="BQ1528" s="5"/>
      <c r="BR1528" s="5"/>
      <c r="BS1528" s="5"/>
      <c r="BT1528" s="7">
        <v>6.9710838972853404</v>
      </c>
      <c r="BU1528" s="7"/>
      <c r="BV1528" s="7"/>
      <c r="BW1528" s="7"/>
      <c r="BX1528" s="7"/>
      <c r="BY1528" s="7"/>
      <c r="BZ1528" s="7"/>
      <c r="CA1528" s="5"/>
      <c r="CB1528" s="5"/>
      <c r="CC1528" s="5"/>
      <c r="CD1528" s="5"/>
      <c r="CE1528" s="5"/>
      <c r="CF1528" s="5"/>
      <c r="CG1528" s="5"/>
      <c r="CH1528" s="5"/>
      <c r="CI1528" s="5"/>
      <c r="CJ1528" s="5"/>
      <c r="CK1528" s="8"/>
      <c r="CL1528" s="5"/>
      <c r="CM1528" s="5"/>
      <c r="CN1528" s="8"/>
      <c r="CO1528" s="5"/>
      <c r="CP1528" s="5"/>
      <c r="CQ1528" s="5"/>
      <c r="CR1528" s="8"/>
      <c r="CS1528" s="8"/>
      <c r="CT1528" s="8"/>
      <c r="CU1528" s="8"/>
      <c r="CV1528" s="8"/>
      <c r="CW1528" s="8"/>
      <c r="CX1528" s="8"/>
      <c r="CY1528" s="8"/>
      <c r="CZ1528" s="8"/>
      <c r="DA1528" s="8"/>
      <c r="DB1528" s="8"/>
      <c r="DC1528" s="8"/>
      <c r="DD1528" s="8"/>
      <c r="DE1528" s="8"/>
      <c r="DF1528" s="8"/>
      <c r="DG1528" s="8"/>
      <c r="DH1528" s="8"/>
      <c r="DI1528" s="8"/>
      <c r="DJ1528" s="8"/>
      <c r="DK1528" s="8"/>
      <c r="DL1528" s="8"/>
      <c r="DM1528" s="8"/>
      <c r="DN1528" s="8"/>
      <c r="DO1528" s="8"/>
      <c r="DP1528" s="8"/>
      <c r="DQ1528" s="8"/>
      <c r="DR1528" s="8"/>
      <c r="DS1528" s="8"/>
      <c r="DT1528" s="8"/>
      <c r="DU1528" s="8"/>
      <c r="DV1528" s="8"/>
      <c r="DW1528" s="8"/>
      <c r="DX1528" s="8"/>
      <c r="DY1528" s="8"/>
      <c r="DZ1528" s="8"/>
      <c r="EA1528" s="8"/>
      <c r="EB1528" s="8"/>
      <c r="EC1528" s="8"/>
      <c r="ED1528" s="8"/>
      <c r="EE1528" s="8"/>
      <c r="EF1528" s="8"/>
      <c r="EG1528" s="8"/>
      <c r="EH1528" s="8"/>
      <c r="EI1528" s="8"/>
      <c r="EJ1528" s="8"/>
      <c r="EK1528" s="8"/>
      <c r="EL1528" s="8"/>
      <c r="EM1528" s="8"/>
      <c r="EN1528" s="8"/>
      <c r="EO1528" s="8"/>
      <c r="EP1528" s="8"/>
      <c r="EQ1528" s="8"/>
      <c r="ER1528" s="8"/>
      <c r="ES1528" s="8"/>
      <c r="ET1528" s="8"/>
      <c r="EU1528" s="8"/>
      <c r="EV1528" s="8"/>
      <c r="EW1528" s="8"/>
      <c r="EX1528" s="8"/>
      <c r="EY1528" s="8"/>
      <c r="EZ1528" s="8"/>
      <c r="FA1528" s="8"/>
      <c r="FB1528" s="8"/>
      <c r="FC1528" s="8"/>
      <c r="FD1528" s="8"/>
      <c r="FE1528" s="8"/>
      <c r="FF1528" s="8"/>
      <c r="FG1528" s="8"/>
      <c r="FH1528" s="8"/>
      <c r="FI1528" s="8"/>
      <c r="FJ1528" s="8"/>
    </row>
    <row r="1529" spans="1:166" x14ac:dyDescent="0.25">
      <c r="A1529" s="15" t="s">
        <v>104</v>
      </c>
      <c r="B1529" s="15"/>
      <c r="C1529" s="6">
        <v>36530</v>
      </c>
      <c r="D1529" s="5"/>
      <c r="H1529" t="s">
        <v>200</v>
      </c>
      <c r="I1529" s="7">
        <v>30</v>
      </c>
      <c r="J1529">
        <v>760</v>
      </c>
      <c r="K1529" s="5">
        <f t="shared" si="24"/>
        <v>43.859649122807021</v>
      </c>
      <c r="AC1529" s="5"/>
      <c r="AE1529" s="8"/>
      <c r="AF1529" s="8"/>
      <c r="AG1529" s="8"/>
      <c r="AH1529" s="8"/>
      <c r="AI1529" s="8"/>
      <c r="AJ1529" s="5"/>
      <c r="AK1529" s="8"/>
      <c r="AL1529" s="8"/>
      <c r="AM1529" s="8"/>
      <c r="AN1529" s="8"/>
      <c r="AO1529" s="8"/>
      <c r="AP1529" s="8"/>
      <c r="AQ1529" s="9"/>
      <c r="AS1529" s="8"/>
      <c r="AT1529" s="8"/>
      <c r="AU1529" s="5"/>
      <c r="AV1529" s="5"/>
      <c r="AW1529" s="5"/>
      <c r="AX1529" s="5"/>
      <c r="AY1529" s="5"/>
      <c r="AZ1529" s="5"/>
      <c r="BA1529" s="5"/>
      <c r="BB1529" s="5"/>
      <c r="BC1529" s="5"/>
      <c r="BD1529" s="5"/>
      <c r="BE1529" s="5"/>
      <c r="BF1529" s="5"/>
      <c r="BG1529" s="5"/>
      <c r="BH1529" s="5"/>
      <c r="BJ1529" s="5"/>
      <c r="BK1529" s="5"/>
      <c r="BL1529" s="5"/>
      <c r="BO1529" s="7"/>
      <c r="BP1529" s="5"/>
      <c r="BQ1529" s="5"/>
      <c r="BR1529" s="5"/>
      <c r="BS1529" s="5"/>
      <c r="BT1529" s="7"/>
      <c r="BU1529" s="7"/>
      <c r="BV1529" s="7"/>
      <c r="BW1529" s="7"/>
      <c r="BX1529" s="7"/>
      <c r="BY1529" s="7"/>
      <c r="BZ1529" s="7"/>
      <c r="CA1529" s="5"/>
      <c r="CB1529" s="5"/>
      <c r="CC1529" s="5"/>
      <c r="CD1529" s="5"/>
      <c r="CE1529" s="5"/>
      <c r="CF1529" s="5"/>
      <c r="CG1529" s="5"/>
      <c r="CH1529" s="5"/>
      <c r="CI1529" s="5"/>
      <c r="CJ1529" s="5"/>
      <c r="CL1529" s="5"/>
      <c r="CM1529" s="5"/>
      <c r="CO1529" s="5"/>
      <c r="CP1529" s="5"/>
      <c r="CQ1529" s="5"/>
    </row>
    <row r="1530" spans="1:166" x14ac:dyDescent="0.25">
      <c r="A1530" s="15" t="s">
        <v>104</v>
      </c>
      <c r="B1530" s="15"/>
      <c r="C1530" s="6">
        <v>36544</v>
      </c>
      <c r="D1530" s="5"/>
      <c r="H1530" t="s">
        <v>200</v>
      </c>
      <c r="I1530" s="7">
        <v>30</v>
      </c>
      <c r="J1530">
        <v>760</v>
      </c>
      <c r="K1530" s="5">
        <f t="shared" si="24"/>
        <v>43.859649122807021</v>
      </c>
      <c r="AC1530" s="5"/>
      <c r="AE1530" s="8"/>
      <c r="AF1530" s="8"/>
      <c r="AG1530" s="8"/>
      <c r="AH1530" s="8"/>
      <c r="AI1530" s="8"/>
      <c r="AJ1530" s="5"/>
      <c r="AK1530" s="8">
        <v>1.7981584612741099</v>
      </c>
      <c r="AL1530" s="8"/>
      <c r="AM1530" s="8"/>
      <c r="AN1530" s="8"/>
      <c r="AO1530" s="8"/>
      <c r="AP1530" s="8"/>
      <c r="AQ1530" s="9"/>
      <c r="AS1530" s="8"/>
      <c r="AT1530" s="8"/>
      <c r="AU1530" s="5"/>
      <c r="AV1530" s="5"/>
      <c r="AW1530" s="5"/>
      <c r="AX1530" s="5"/>
      <c r="AY1530" s="5"/>
      <c r="AZ1530" s="5"/>
      <c r="BA1530" s="5"/>
      <c r="BB1530" s="5"/>
      <c r="BC1530" s="5"/>
      <c r="BD1530" s="5"/>
      <c r="BE1530" s="5"/>
      <c r="BF1530" s="5"/>
      <c r="BG1530" s="5"/>
      <c r="BH1530" s="5"/>
      <c r="BJ1530" s="5"/>
      <c r="BK1530" s="5"/>
      <c r="BL1530" s="5"/>
      <c r="BO1530" s="7"/>
      <c r="BP1530" s="5"/>
      <c r="BQ1530" s="5"/>
      <c r="BR1530" s="5"/>
      <c r="BS1530" s="5"/>
      <c r="BT1530" s="7"/>
      <c r="BU1530" s="7"/>
      <c r="BV1530" s="7"/>
      <c r="BW1530" s="7"/>
      <c r="BX1530" s="7"/>
      <c r="BY1530" s="7"/>
      <c r="BZ1530" s="7"/>
      <c r="CA1530" s="5"/>
      <c r="CB1530" s="5"/>
      <c r="CC1530" s="5"/>
      <c r="CD1530" s="5"/>
      <c r="CE1530" s="5"/>
      <c r="CF1530" s="5"/>
      <c r="CG1530" s="5"/>
      <c r="CH1530" s="5"/>
      <c r="CI1530" s="5"/>
      <c r="CJ1530" s="5"/>
      <c r="CL1530" s="5"/>
      <c r="CM1530" s="5"/>
      <c r="CO1530" s="5"/>
      <c r="CP1530" s="5"/>
      <c r="CQ1530" s="5"/>
    </row>
    <row r="1531" spans="1:166" x14ac:dyDescent="0.25">
      <c r="A1531" s="15" t="s">
        <v>104</v>
      </c>
      <c r="B1531" s="15"/>
      <c r="C1531" s="6">
        <v>36558</v>
      </c>
      <c r="D1531" s="5"/>
      <c r="H1531" t="s">
        <v>200</v>
      </c>
      <c r="I1531" s="7">
        <v>30</v>
      </c>
      <c r="J1531">
        <v>760</v>
      </c>
      <c r="K1531" s="5">
        <f t="shared" si="24"/>
        <v>43.859649122807021</v>
      </c>
      <c r="AC1531" s="5"/>
      <c r="AE1531" s="8"/>
      <c r="AF1531" s="8"/>
      <c r="AG1531" s="8"/>
      <c r="AH1531" s="8"/>
      <c r="AI1531" s="8"/>
      <c r="AJ1531" s="5"/>
      <c r="AK1531" s="8">
        <v>4.3573110704575502</v>
      </c>
      <c r="AL1531" s="8"/>
      <c r="AM1531" s="8"/>
      <c r="AN1531" s="8"/>
      <c r="AO1531" s="8"/>
      <c r="AP1531" s="8"/>
      <c r="AQ1531" s="9"/>
      <c r="AS1531" s="8"/>
      <c r="AT1531" s="8"/>
      <c r="AU1531" s="5"/>
      <c r="AV1531" s="5"/>
      <c r="AW1531" s="5"/>
      <c r="AX1531" s="5"/>
      <c r="AY1531" s="5"/>
      <c r="AZ1531" s="5"/>
      <c r="BA1531" s="5"/>
      <c r="BB1531" s="5"/>
      <c r="BC1531" s="5"/>
      <c r="BD1531" s="5"/>
      <c r="BE1531" s="5"/>
      <c r="BF1531" s="5"/>
      <c r="BG1531" s="5"/>
      <c r="BH1531" s="5"/>
      <c r="BJ1531" s="5"/>
      <c r="BK1531" s="5"/>
      <c r="BL1531" s="5"/>
      <c r="BO1531" s="7"/>
      <c r="BP1531" s="5"/>
      <c r="BQ1531" s="5"/>
      <c r="BR1531" s="5"/>
      <c r="BS1531" s="5"/>
      <c r="BT1531" s="7"/>
      <c r="BU1531" s="7"/>
      <c r="BV1531" s="7"/>
      <c r="BW1531" s="7"/>
      <c r="BX1531" s="7"/>
      <c r="BY1531" s="7"/>
      <c r="BZ1531" s="7"/>
      <c r="CA1531" s="5"/>
      <c r="CB1531" s="5"/>
      <c r="CC1531" s="5"/>
      <c r="CD1531" s="5"/>
      <c r="CE1531" s="5"/>
      <c r="CF1531" s="5"/>
      <c r="CG1531" s="5"/>
      <c r="CH1531" s="5"/>
      <c r="CI1531" s="5"/>
      <c r="CJ1531" s="5"/>
      <c r="CL1531" s="5"/>
      <c r="CM1531" s="5"/>
      <c r="CO1531" s="5"/>
      <c r="CP1531" s="5"/>
      <c r="CQ1531" s="5"/>
    </row>
    <row r="1532" spans="1:166" x14ac:dyDescent="0.25">
      <c r="A1532" s="15" t="s">
        <v>104</v>
      </c>
      <c r="B1532" s="15"/>
      <c r="C1532" s="6">
        <v>36572</v>
      </c>
      <c r="D1532" s="5"/>
      <c r="H1532" t="s">
        <v>200</v>
      </c>
      <c r="I1532" s="7">
        <v>30</v>
      </c>
      <c r="J1532">
        <v>760</v>
      </c>
      <c r="K1532" s="5">
        <f t="shared" si="24"/>
        <v>43.859649122807021</v>
      </c>
      <c r="AC1532" s="5"/>
      <c r="AE1532" s="8"/>
      <c r="AF1532" s="8"/>
      <c r="AG1532" s="8"/>
      <c r="AH1532" s="8"/>
      <c r="AI1532" s="8"/>
      <c r="AJ1532" s="5"/>
      <c r="AK1532" s="8">
        <v>4.6620240754404199</v>
      </c>
      <c r="AL1532" s="8"/>
      <c r="AM1532" s="8"/>
      <c r="AN1532" s="8"/>
      <c r="AO1532" s="8"/>
      <c r="AP1532" s="8"/>
      <c r="AQ1532" s="9"/>
      <c r="AS1532" s="8"/>
      <c r="AT1532" s="8"/>
      <c r="AU1532" s="5"/>
      <c r="AV1532" s="5"/>
      <c r="AW1532" s="5"/>
      <c r="AX1532" s="5"/>
      <c r="AY1532" s="5"/>
      <c r="AZ1532" s="5"/>
      <c r="BA1532" s="5"/>
      <c r="BB1532" s="5"/>
      <c r="BC1532" s="5"/>
      <c r="BD1532" s="5"/>
      <c r="BE1532" s="5"/>
      <c r="BF1532" s="5"/>
      <c r="BG1532" s="5"/>
      <c r="BH1532" s="5">
        <v>11.650485436893099</v>
      </c>
      <c r="BJ1532" s="5"/>
      <c r="BK1532" s="5"/>
      <c r="BL1532" s="5"/>
      <c r="BO1532" s="7"/>
      <c r="BP1532" s="5"/>
      <c r="BQ1532" s="5"/>
      <c r="BR1532" s="5"/>
      <c r="BS1532" s="5"/>
      <c r="BT1532" s="7"/>
      <c r="BU1532" s="7"/>
      <c r="BV1532" s="7"/>
      <c r="BW1532" s="7"/>
      <c r="BX1532" s="7"/>
      <c r="BY1532" s="7"/>
      <c r="BZ1532" s="7"/>
      <c r="CA1532" s="5"/>
      <c r="CB1532" s="5"/>
      <c r="CC1532" s="5"/>
      <c r="CD1532" s="5"/>
      <c r="CE1532" s="5"/>
      <c r="CF1532" s="5"/>
      <c r="CG1532" s="5"/>
      <c r="CH1532" s="5"/>
      <c r="CI1532" s="5"/>
      <c r="CJ1532" s="5"/>
      <c r="CL1532" s="5"/>
      <c r="CM1532" s="5"/>
      <c r="CO1532" s="5"/>
      <c r="CP1532" s="5"/>
      <c r="CQ1532" s="5"/>
    </row>
    <row r="1533" spans="1:166" x14ac:dyDescent="0.25">
      <c r="A1533" s="15" t="s">
        <v>104</v>
      </c>
      <c r="B1533" s="15"/>
      <c r="C1533" s="6">
        <v>36576</v>
      </c>
      <c r="D1533" s="5"/>
      <c r="H1533" t="s">
        <v>200</v>
      </c>
      <c r="I1533" s="7">
        <v>30</v>
      </c>
      <c r="J1533">
        <v>760</v>
      </c>
      <c r="K1533" s="5">
        <f t="shared" si="24"/>
        <v>43.859649122807021</v>
      </c>
      <c r="AC1533" s="5"/>
      <c r="AE1533" s="8"/>
      <c r="AF1533" s="8"/>
      <c r="AG1533" s="8"/>
      <c r="AH1533" s="8"/>
      <c r="AI1533" s="8"/>
      <c r="AJ1533" s="5"/>
      <c r="AK1533" s="8">
        <v>6.1475050283507997</v>
      </c>
      <c r="AL1533" s="8"/>
      <c r="AM1533" s="8"/>
      <c r="AN1533" s="8"/>
      <c r="AO1533" s="8"/>
      <c r="AP1533" s="8"/>
      <c r="AQ1533" s="9"/>
      <c r="AS1533" s="8"/>
      <c r="AT1533" s="8"/>
      <c r="AU1533" s="5"/>
      <c r="AV1533" s="5"/>
      <c r="AW1533" s="5"/>
      <c r="AX1533" s="5"/>
      <c r="AY1533" s="5"/>
      <c r="AZ1533" s="5"/>
      <c r="BA1533" s="5"/>
      <c r="BB1533" s="5"/>
      <c r="BC1533" s="5"/>
      <c r="BD1533" s="5"/>
      <c r="BE1533" s="5"/>
      <c r="BF1533" s="5"/>
      <c r="BG1533" s="5"/>
      <c r="BH1533" s="5">
        <v>44.660194174757102</v>
      </c>
      <c r="BJ1533" s="5"/>
      <c r="BK1533" s="5"/>
      <c r="BL1533" s="5"/>
      <c r="BO1533" s="7"/>
      <c r="BP1533" s="5"/>
      <c r="BQ1533" s="5"/>
      <c r="BR1533" s="5"/>
      <c r="BS1533" s="5"/>
      <c r="BT1533" s="7"/>
      <c r="BU1533" s="7"/>
      <c r="BV1533" s="7"/>
      <c r="BW1533" s="7"/>
      <c r="BX1533" s="7"/>
      <c r="BY1533" s="7"/>
      <c r="BZ1533" s="7"/>
      <c r="CA1533" s="5"/>
      <c r="CB1533" s="5"/>
      <c r="CC1533" s="5"/>
      <c r="CD1533" s="5"/>
      <c r="CE1533" s="5"/>
      <c r="CF1533" s="5"/>
      <c r="CG1533" s="5"/>
      <c r="CH1533" s="5"/>
      <c r="CI1533" s="5"/>
      <c r="CJ1533" s="5"/>
      <c r="CL1533" s="5"/>
      <c r="CM1533" s="5"/>
      <c r="CO1533" s="5"/>
      <c r="CP1533" s="5"/>
      <c r="CQ1533" s="5"/>
    </row>
    <row r="1534" spans="1:166" x14ac:dyDescent="0.25">
      <c r="A1534" s="15" t="s">
        <v>104</v>
      </c>
      <c r="B1534" s="15"/>
      <c r="C1534" s="6">
        <v>36589</v>
      </c>
      <c r="D1534" s="5"/>
      <c r="H1534" t="s">
        <v>200</v>
      </c>
      <c r="I1534" s="7">
        <v>30</v>
      </c>
      <c r="J1534">
        <v>760</v>
      </c>
      <c r="K1534" s="5">
        <f t="shared" si="24"/>
        <v>43.859649122807021</v>
      </c>
      <c r="AC1534" s="5"/>
      <c r="AE1534" s="8"/>
      <c r="AF1534" s="8"/>
      <c r="AG1534" s="8"/>
      <c r="AH1534" s="8"/>
      <c r="AI1534" s="8"/>
      <c r="AJ1534" s="5"/>
      <c r="AK1534" s="8">
        <v>3.9776832189530902</v>
      </c>
      <c r="AL1534" s="8"/>
      <c r="AM1534" s="8"/>
      <c r="AN1534" s="8"/>
      <c r="AO1534" s="8"/>
      <c r="AP1534" s="8"/>
      <c r="AQ1534" s="9"/>
      <c r="AS1534" s="8"/>
      <c r="AT1534" s="8"/>
      <c r="AU1534" s="5"/>
      <c r="AV1534" s="5"/>
      <c r="AW1534" s="5"/>
      <c r="AX1534" s="5"/>
      <c r="AY1534" s="5"/>
      <c r="AZ1534" s="5"/>
      <c r="BA1534" s="5"/>
      <c r="BB1534" s="5"/>
      <c r="BC1534" s="5"/>
      <c r="BD1534" s="5"/>
      <c r="BE1534" s="5"/>
      <c r="BF1534" s="5"/>
      <c r="BG1534" s="5"/>
      <c r="BH1534" s="5">
        <v>170.873786407766</v>
      </c>
      <c r="BJ1534" s="5"/>
      <c r="BK1534" s="5"/>
      <c r="BL1534" s="5"/>
      <c r="BO1534" s="7"/>
      <c r="BP1534" s="5"/>
      <c r="BQ1534" s="5"/>
      <c r="BR1534" s="5"/>
      <c r="BS1534" s="5"/>
      <c r="BT1534" s="7"/>
      <c r="BU1534" s="7"/>
      <c r="BV1534" s="7"/>
      <c r="BW1534" s="7"/>
      <c r="BX1534" s="7"/>
      <c r="BY1534" s="7"/>
      <c r="BZ1534" s="7"/>
      <c r="CA1534" s="5"/>
      <c r="CB1534" s="5"/>
      <c r="CC1534" s="5"/>
      <c r="CD1534" s="5"/>
      <c r="CE1534" s="5"/>
      <c r="CF1534" s="5"/>
      <c r="CG1534" s="5"/>
      <c r="CH1534" s="5"/>
      <c r="CI1534" s="5"/>
      <c r="CJ1534" s="5"/>
      <c r="CL1534" s="5"/>
      <c r="CM1534" s="5"/>
      <c r="CO1534" s="5"/>
      <c r="CP1534" s="5"/>
      <c r="CQ1534" s="5"/>
    </row>
    <row r="1535" spans="1:166" x14ac:dyDescent="0.25">
      <c r="A1535" s="15" t="s">
        <v>104</v>
      </c>
      <c r="B1535" s="15"/>
      <c r="C1535" s="6">
        <v>36599</v>
      </c>
      <c r="D1535" s="5"/>
      <c r="H1535" t="s">
        <v>200</v>
      </c>
      <c r="I1535" s="7">
        <v>30</v>
      </c>
      <c r="J1535">
        <v>760</v>
      </c>
      <c r="K1535" s="5">
        <f t="shared" si="24"/>
        <v>43.859649122807021</v>
      </c>
      <c r="AC1535" s="5"/>
      <c r="AE1535" s="8"/>
      <c r="AF1535" s="8"/>
      <c r="AG1535" s="8"/>
      <c r="AH1535" s="8"/>
      <c r="AI1535" s="8"/>
      <c r="AJ1535" s="5"/>
      <c r="AK1535" s="8">
        <v>2.5412425838142698</v>
      </c>
      <c r="AL1535" s="8"/>
      <c r="AM1535" s="8"/>
      <c r="AN1535" s="8"/>
      <c r="AO1535" s="8"/>
      <c r="AP1535" s="8"/>
      <c r="AQ1535" s="9"/>
      <c r="AS1535" s="8"/>
      <c r="AT1535" s="8"/>
      <c r="AU1535" s="5"/>
      <c r="AV1535" s="5"/>
      <c r="AW1535" s="5"/>
      <c r="AX1535" s="5"/>
      <c r="AY1535" s="5"/>
      <c r="AZ1535" s="5"/>
      <c r="BA1535" s="5"/>
      <c r="BB1535" s="5"/>
      <c r="BC1535" s="5"/>
      <c r="BD1535" s="5"/>
      <c r="BE1535" s="5"/>
      <c r="BF1535" s="5"/>
      <c r="BG1535" s="5"/>
      <c r="BH1535" s="5"/>
      <c r="BJ1535" s="5"/>
      <c r="BK1535" s="5"/>
      <c r="BL1535" s="5"/>
      <c r="BO1535" s="7"/>
      <c r="BP1535" s="5"/>
      <c r="BQ1535" s="5"/>
      <c r="BR1535" s="5"/>
      <c r="BS1535" s="5"/>
      <c r="BT1535" s="7"/>
      <c r="BU1535" s="7"/>
      <c r="BV1535" s="7"/>
      <c r="BW1535" s="7"/>
      <c r="BX1535" s="7"/>
      <c r="BY1535" s="7"/>
      <c r="BZ1535" s="7"/>
      <c r="CA1535" s="5"/>
      <c r="CB1535" s="5"/>
      <c r="CC1535" s="5"/>
      <c r="CD1535" s="5"/>
      <c r="CE1535" s="5"/>
      <c r="CF1535" s="5"/>
      <c r="CG1535" s="5"/>
      <c r="CH1535" s="5"/>
      <c r="CI1535" s="5"/>
      <c r="CJ1535" s="5"/>
      <c r="CL1535" s="5"/>
      <c r="CM1535" s="5"/>
      <c r="CO1535" s="5"/>
      <c r="CP1535" s="5"/>
      <c r="CQ1535" s="5"/>
    </row>
    <row r="1536" spans="1:166" x14ac:dyDescent="0.25">
      <c r="A1536" s="15" t="s">
        <v>104</v>
      </c>
      <c r="B1536" s="15"/>
      <c r="C1536" s="6">
        <v>36600</v>
      </c>
      <c r="D1536" s="5"/>
      <c r="H1536" t="s">
        <v>200</v>
      </c>
      <c r="I1536" s="7">
        <v>30</v>
      </c>
      <c r="J1536">
        <v>760</v>
      </c>
      <c r="K1536" s="5">
        <f t="shared" si="24"/>
        <v>43.859649122807021</v>
      </c>
      <c r="AC1536" s="5"/>
      <c r="AE1536" s="8"/>
      <c r="AF1536" s="8"/>
      <c r="AG1536" s="8"/>
      <c r="AH1536" s="8"/>
      <c r="AI1536" s="8"/>
      <c r="AJ1536" s="5"/>
      <c r="AK1536" s="8">
        <v>3.45724133051678</v>
      </c>
      <c r="AL1536" s="8"/>
      <c r="AM1536" s="8"/>
      <c r="AN1536" s="8"/>
      <c r="AO1536" s="8"/>
      <c r="AP1536" s="8"/>
      <c r="AQ1536" s="9"/>
      <c r="AS1536" s="8"/>
      <c r="AT1536" s="8"/>
      <c r="AU1536" s="5"/>
      <c r="AV1536" s="5"/>
      <c r="AW1536" s="5"/>
      <c r="AX1536" s="5"/>
      <c r="AY1536" s="5"/>
      <c r="AZ1536" s="5"/>
      <c r="BA1536" s="5"/>
      <c r="BB1536" s="5"/>
      <c r="BC1536" s="5"/>
      <c r="BD1536" s="5"/>
      <c r="BE1536" s="5"/>
      <c r="BF1536" s="5"/>
      <c r="BG1536" s="5"/>
      <c r="BH1536" s="5">
        <v>347.57281553398002</v>
      </c>
      <c r="BJ1536" s="5"/>
      <c r="BK1536" s="5"/>
      <c r="BL1536" s="5"/>
      <c r="BO1536" s="7"/>
      <c r="BP1536" s="5"/>
      <c r="BQ1536" s="5"/>
      <c r="BR1536" s="5"/>
      <c r="BS1536" s="5"/>
      <c r="BT1536" s="7"/>
      <c r="BU1536" s="7"/>
      <c r="BV1536" s="7"/>
      <c r="BW1536" s="7"/>
      <c r="BX1536" s="7"/>
      <c r="BY1536" s="7"/>
      <c r="BZ1536" s="7"/>
      <c r="CA1536" s="5"/>
      <c r="CB1536" s="5"/>
      <c r="CC1536" s="5"/>
      <c r="CD1536" s="5"/>
      <c r="CE1536" s="5"/>
      <c r="CF1536" s="5"/>
      <c r="CG1536" s="5"/>
      <c r="CH1536" s="5"/>
      <c r="CI1536" s="5"/>
      <c r="CJ1536" s="5"/>
      <c r="CL1536" s="5"/>
      <c r="CM1536" s="5"/>
      <c r="CO1536" s="5"/>
      <c r="CP1536" s="5"/>
      <c r="CQ1536" s="5"/>
    </row>
    <row r="1537" spans="1:95" x14ac:dyDescent="0.25">
      <c r="A1537" s="15" t="s">
        <v>104</v>
      </c>
      <c r="B1537" s="15"/>
      <c r="C1537" s="6">
        <v>36612</v>
      </c>
      <c r="D1537" s="5"/>
      <c r="H1537" t="s">
        <v>200</v>
      </c>
      <c r="I1537" s="7">
        <v>30</v>
      </c>
      <c r="J1537">
        <v>760</v>
      </c>
      <c r="K1537" s="5">
        <f t="shared" si="24"/>
        <v>43.859649122807021</v>
      </c>
      <c r="AC1537" s="5"/>
      <c r="AE1537" s="8"/>
      <c r="AF1537" s="8"/>
      <c r="AG1537" s="8"/>
      <c r="AH1537" s="8"/>
      <c r="AI1537" s="8"/>
      <c r="AJ1537" s="5"/>
      <c r="AK1537" s="8">
        <v>2.1673152144250398</v>
      </c>
      <c r="AL1537" s="8"/>
      <c r="AM1537" s="8"/>
      <c r="AN1537" s="8"/>
      <c r="AO1537" s="8"/>
      <c r="AP1537" s="8"/>
      <c r="AQ1537" s="9"/>
      <c r="AS1537" s="8"/>
      <c r="AT1537" s="8"/>
      <c r="AU1537" s="5"/>
      <c r="AV1537" s="5"/>
      <c r="AW1537" s="5"/>
      <c r="AX1537" s="5"/>
      <c r="AY1537" s="5"/>
      <c r="AZ1537" s="5"/>
      <c r="BA1537" s="5"/>
      <c r="BB1537" s="5"/>
      <c r="BC1537" s="5"/>
      <c r="BD1537" s="5"/>
      <c r="BE1537" s="5"/>
      <c r="BF1537" s="5"/>
      <c r="BG1537" s="5"/>
      <c r="BH1537" s="5">
        <v>458.252427184466</v>
      </c>
      <c r="BJ1537" s="5"/>
      <c r="BK1537" s="5"/>
      <c r="BL1537" s="5"/>
      <c r="BO1537" s="7"/>
      <c r="BP1537" s="5"/>
      <c r="BQ1537" s="5"/>
      <c r="BR1537" s="5"/>
      <c r="BS1537" s="5"/>
      <c r="BT1537" s="7"/>
      <c r="BU1537" s="7"/>
      <c r="BV1537" s="7"/>
      <c r="BW1537" s="7"/>
      <c r="BX1537" s="7"/>
      <c r="BY1537" s="7"/>
      <c r="BZ1537" s="7"/>
      <c r="CA1537" s="5"/>
      <c r="CB1537" s="5"/>
      <c r="CC1537" s="5"/>
      <c r="CD1537" s="5"/>
      <c r="CE1537" s="5"/>
      <c r="CF1537" s="5"/>
      <c r="CG1537" s="5"/>
      <c r="CH1537" s="5"/>
      <c r="CI1537" s="5"/>
      <c r="CJ1537" s="5"/>
      <c r="CL1537" s="5"/>
      <c r="CM1537" s="5"/>
      <c r="CO1537" s="5"/>
      <c r="CP1537" s="5"/>
      <c r="CQ1537" s="5"/>
    </row>
    <row r="1538" spans="1:95" x14ac:dyDescent="0.25">
      <c r="A1538" s="15" t="s">
        <v>104</v>
      </c>
      <c r="B1538" s="15"/>
      <c r="C1538" s="6">
        <v>36627</v>
      </c>
      <c r="D1538" s="5">
        <v>10</v>
      </c>
      <c r="E1538" s="14" t="s">
        <v>108</v>
      </c>
      <c r="H1538" t="s">
        <v>200</v>
      </c>
      <c r="I1538" s="7">
        <v>30</v>
      </c>
      <c r="J1538">
        <v>760</v>
      </c>
      <c r="K1538" s="5">
        <f t="shared" si="24"/>
        <v>43.859649122807021</v>
      </c>
      <c r="S1538" s="16">
        <v>53</v>
      </c>
      <c r="T1538" s="16"/>
      <c r="U1538" s="16"/>
      <c r="V1538" s="16">
        <v>104</v>
      </c>
      <c r="W1538" s="16"/>
      <c r="AC1538" s="5"/>
      <c r="AE1538" s="8"/>
      <c r="AF1538" s="8"/>
      <c r="AG1538" s="8"/>
      <c r="AH1538" s="8"/>
      <c r="AI1538" s="8"/>
      <c r="AJ1538" s="5"/>
      <c r="AK1538" s="8"/>
      <c r="AL1538" s="8"/>
      <c r="AM1538" s="8"/>
      <c r="AN1538" s="8"/>
      <c r="AO1538" s="8"/>
      <c r="AP1538" s="8"/>
      <c r="AQ1538" s="9"/>
      <c r="AS1538" s="8"/>
      <c r="AT1538" s="8"/>
      <c r="AU1538" s="5"/>
      <c r="AV1538" s="5"/>
      <c r="AW1538" s="5"/>
      <c r="AX1538" s="5"/>
      <c r="AY1538" s="5"/>
      <c r="AZ1538" s="5"/>
      <c r="BA1538" s="5"/>
      <c r="BB1538" s="5"/>
      <c r="BC1538" s="5"/>
      <c r="BD1538" s="5"/>
      <c r="BE1538" s="5"/>
      <c r="BF1538" s="5"/>
      <c r="BG1538" s="5"/>
      <c r="BH1538" s="5">
        <v>500.97087378640703</v>
      </c>
      <c r="BJ1538" s="5"/>
      <c r="BK1538" s="5"/>
      <c r="BL1538" s="5"/>
      <c r="BO1538" s="7"/>
      <c r="BP1538" s="5">
        <v>354</v>
      </c>
      <c r="BQ1538" s="5"/>
      <c r="BR1538" s="5"/>
      <c r="BS1538" s="5"/>
      <c r="BT1538" s="7"/>
      <c r="BU1538" s="7"/>
      <c r="BV1538" s="7"/>
      <c r="BW1538" s="7"/>
      <c r="BX1538" s="7"/>
      <c r="BY1538" s="7"/>
      <c r="BZ1538" s="7"/>
      <c r="CA1538" s="5"/>
      <c r="CB1538" s="5"/>
      <c r="CC1538" s="5"/>
      <c r="CD1538" s="5"/>
      <c r="CE1538" s="5"/>
      <c r="CF1538" s="5"/>
      <c r="CG1538" s="5"/>
      <c r="CH1538" s="5"/>
      <c r="CI1538" s="5"/>
      <c r="CJ1538" s="5"/>
      <c r="CL1538" s="5"/>
      <c r="CM1538" s="5"/>
      <c r="CO1538" s="5"/>
      <c r="CP1538" s="5"/>
      <c r="CQ1538" s="5"/>
    </row>
    <row r="1539" spans="1:95" x14ac:dyDescent="0.25">
      <c r="A1539" s="15" t="s">
        <v>103</v>
      </c>
      <c r="B1539" s="15"/>
      <c r="C1539" s="6">
        <v>36530</v>
      </c>
      <c r="D1539" s="5"/>
      <c r="H1539" t="s">
        <v>201</v>
      </c>
      <c r="I1539" s="7">
        <v>30</v>
      </c>
      <c r="J1539">
        <v>760</v>
      </c>
      <c r="K1539" s="5">
        <f t="shared" si="24"/>
        <v>43.859649122807021</v>
      </c>
      <c r="AC1539" s="5"/>
      <c r="AE1539" s="8"/>
      <c r="AF1539" s="8"/>
      <c r="AG1539" s="8"/>
      <c r="AH1539" s="8"/>
      <c r="AI1539" s="8"/>
      <c r="AJ1539" s="5"/>
      <c r="AK1539" s="8">
        <v>0.44868050010612398</v>
      </c>
      <c r="AL1539" s="8"/>
      <c r="AM1539" s="8"/>
      <c r="AN1539" s="8"/>
      <c r="AO1539" s="8"/>
      <c r="AP1539" s="8"/>
      <c r="AQ1539" s="9"/>
      <c r="AS1539" s="8"/>
      <c r="AT1539" s="8"/>
      <c r="AU1539" s="5"/>
      <c r="AV1539" s="5"/>
      <c r="AW1539" s="5"/>
      <c r="AX1539" s="5"/>
      <c r="AY1539" s="5"/>
      <c r="AZ1539" s="5"/>
      <c r="BA1539" s="5"/>
      <c r="BB1539" s="5"/>
      <c r="BC1539" s="5"/>
      <c r="BD1539" s="5"/>
      <c r="BE1539" s="5"/>
      <c r="BF1539" s="5"/>
      <c r="BG1539" s="5"/>
      <c r="BH1539" s="5"/>
      <c r="BJ1539" s="5"/>
      <c r="BK1539" s="5"/>
      <c r="BL1539" s="5"/>
      <c r="BO1539" s="7"/>
      <c r="BP1539" s="5"/>
      <c r="BQ1539" s="5"/>
      <c r="BR1539" s="5"/>
      <c r="BS1539" s="5"/>
      <c r="BT1539" s="7"/>
      <c r="BU1539" s="7"/>
      <c r="BV1539" s="7"/>
      <c r="BW1539" s="7"/>
      <c r="BX1539" s="7"/>
      <c r="BY1539" s="7"/>
      <c r="BZ1539" s="7"/>
      <c r="CA1539" s="5"/>
      <c r="CB1539" s="5"/>
      <c r="CC1539" s="5"/>
      <c r="CD1539" s="5"/>
      <c r="CE1539" s="5"/>
      <c r="CF1539" s="5"/>
      <c r="CG1539" s="5"/>
      <c r="CH1539" s="5"/>
      <c r="CI1539" s="5"/>
      <c r="CJ1539" s="5"/>
      <c r="CL1539" s="5"/>
      <c r="CM1539" s="5"/>
      <c r="CO1539" s="5"/>
      <c r="CP1539" s="5"/>
      <c r="CQ1539" s="5"/>
    </row>
    <row r="1540" spans="1:95" x14ac:dyDescent="0.25">
      <c r="A1540" s="15" t="s">
        <v>103</v>
      </c>
      <c r="B1540" s="15"/>
      <c r="C1540" s="6">
        <v>36543</v>
      </c>
      <c r="D1540" s="5"/>
      <c r="H1540" t="s">
        <v>201</v>
      </c>
      <c r="I1540" s="7">
        <v>30</v>
      </c>
      <c r="J1540">
        <v>760</v>
      </c>
      <c r="K1540" s="5">
        <f t="shared" si="24"/>
        <v>43.859649122807021</v>
      </c>
      <c r="AC1540" s="5"/>
      <c r="AE1540" s="8"/>
      <c r="AF1540" s="8"/>
      <c r="AG1540" s="8"/>
      <c r="AH1540" s="8"/>
      <c r="AI1540" s="8"/>
      <c r="AJ1540" s="5"/>
      <c r="AK1540" s="8">
        <v>1.7156834008833699</v>
      </c>
      <c r="AL1540" s="8"/>
      <c r="AM1540" s="8"/>
      <c r="AN1540" s="8"/>
      <c r="AO1540" s="8"/>
      <c r="AP1540" s="8"/>
      <c r="AQ1540" s="9"/>
      <c r="AS1540" s="8"/>
      <c r="AT1540" s="8"/>
      <c r="AU1540" s="5"/>
      <c r="AV1540" s="5"/>
      <c r="AW1540" s="5"/>
      <c r="AX1540" s="5"/>
      <c r="AY1540" s="5"/>
      <c r="AZ1540" s="5"/>
      <c r="BA1540" s="5"/>
      <c r="BB1540" s="5"/>
      <c r="BC1540" s="5"/>
      <c r="BD1540" s="5"/>
      <c r="BE1540" s="5"/>
      <c r="BF1540" s="5"/>
      <c r="BG1540" s="5"/>
      <c r="BH1540" s="5"/>
      <c r="BJ1540" s="5"/>
      <c r="BK1540" s="5"/>
      <c r="BL1540" s="5"/>
      <c r="BO1540" s="7"/>
      <c r="BP1540" s="5"/>
      <c r="BQ1540" s="5"/>
      <c r="BR1540" s="5"/>
      <c r="BS1540" s="5"/>
      <c r="BT1540" s="7"/>
      <c r="BU1540" s="7"/>
      <c r="BV1540" s="7"/>
      <c r="BW1540" s="7"/>
      <c r="BX1540" s="7"/>
      <c r="BY1540" s="7"/>
      <c r="BZ1540" s="7"/>
      <c r="CA1540" s="5"/>
      <c r="CB1540" s="5"/>
      <c r="CC1540" s="5"/>
      <c r="CD1540" s="5"/>
      <c r="CE1540" s="5"/>
      <c r="CF1540" s="5"/>
      <c r="CG1540" s="5"/>
      <c r="CH1540" s="5"/>
      <c r="CI1540" s="5"/>
      <c r="CJ1540" s="5"/>
      <c r="CL1540" s="5"/>
      <c r="CM1540" s="5"/>
      <c r="CO1540" s="5"/>
      <c r="CP1540" s="5"/>
      <c r="CQ1540" s="5"/>
    </row>
    <row r="1541" spans="1:95" x14ac:dyDescent="0.25">
      <c r="A1541" s="15" t="s">
        <v>103</v>
      </c>
      <c r="B1541" s="15"/>
      <c r="C1541" s="6">
        <v>36545</v>
      </c>
      <c r="D1541" s="5"/>
      <c r="H1541" t="s">
        <v>201</v>
      </c>
      <c r="I1541" s="7">
        <v>30</v>
      </c>
      <c r="J1541">
        <v>760</v>
      </c>
      <c r="K1541" s="5">
        <f t="shared" si="24"/>
        <v>43.859649122807021</v>
      </c>
      <c r="AC1541" s="5"/>
      <c r="AE1541" s="8"/>
      <c r="AF1541" s="8"/>
      <c r="AG1541" s="8"/>
      <c r="AH1541" s="8"/>
      <c r="AI1541" s="8"/>
      <c r="AJ1541" s="5"/>
      <c r="AK1541" s="8">
        <v>2.2107359079836999</v>
      </c>
      <c r="AL1541" s="8"/>
      <c r="AM1541" s="8"/>
      <c r="AN1541" s="8"/>
      <c r="AO1541" s="8"/>
      <c r="AP1541" s="8"/>
      <c r="AQ1541" s="9"/>
      <c r="AS1541" s="8"/>
      <c r="AT1541" s="8"/>
      <c r="AU1541" s="5"/>
      <c r="AV1541" s="5"/>
      <c r="AW1541" s="5"/>
      <c r="AX1541" s="5"/>
      <c r="AY1541" s="5"/>
      <c r="AZ1541" s="5"/>
      <c r="BA1541" s="5"/>
      <c r="BB1541" s="5"/>
      <c r="BC1541" s="5"/>
      <c r="BD1541" s="5"/>
      <c r="BE1541" s="5"/>
      <c r="BF1541" s="5"/>
      <c r="BG1541" s="5"/>
      <c r="BH1541" s="5"/>
      <c r="BJ1541" s="5"/>
      <c r="BK1541" s="5"/>
      <c r="BL1541" s="5"/>
      <c r="BO1541" s="7"/>
      <c r="BP1541" s="5"/>
      <c r="BQ1541" s="5"/>
      <c r="BR1541" s="5"/>
      <c r="BS1541" s="5"/>
      <c r="BT1541" s="7"/>
      <c r="BU1541" s="7"/>
      <c r="BV1541" s="7"/>
      <c r="BW1541" s="7"/>
      <c r="BX1541" s="7"/>
      <c r="BY1541" s="7"/>
      <c r="BZ1541" s="7"/>
      <c r="CA1541" s="5"/>
      <c r="CB1541" s="5"/>
      <c r="CC1541" s="5"/>
      <c r="CD1541" s="5"/>
      <c r="CE1541" s="5"/>
      <c r="CF1541" s="5"/>
      <c r="CG1541" s="5"/>
      <c r="CH1541" s="5"/>
      <c r="CI1541" s="5"/>
      <c r="CJ1541" s="5"/>
      <c r="CL1541" s="5"/>
      <c r="CM1541" s="5"/>
      <c r="CO1541" s="5"/>
      <c r="CP1541" s="5"/>
      <c r="CQ1541" s="5"/>
    </row>
    <row r="1542" spans="1:95" x14ac:dyDescent="0.25">
      <c r="A1542" s="15" t="s">
        <v>103</v>
      </c>
      <c r="B1542" s="15"/>
      <c r="C1542" s="6">
        <v>36557</v>
      </c>
      <c r="D1542" s="5"/>
      <c r="H1542" t="s">
        <v>201</v>
      </c>
      <c r="I1542" s="7">
        <v>30</v>
      </c>
      <c r="J1542">
        <v>760</v>
      </c>
      <c r="K1542" s="5">
        <f t="shared" si="24"/>
        <v>43.859649122807021</v>
      </c>
      <c r="AC1542" s="5"/>
      <c r="AE1542" s="8"/>
      <c r="AF1542" s="8"/>
      <c r="AG1542" s="8"/>
      <c r="AH1542" s="8"/>
      <c r="AI1542" s="8"/>
      <c r="AJ1542" s="5"/>
      <c r="AK1542" s="8">
        <v>3.7524535319742398</v>
      </c>
      <c r="AL1542" s="8"/>
      <c r="AM1542" s="8"/>
      <c r="AN1542" s="8"/>
      <c r="AO1542" s="8"/>
      <c r="AP1542" s="8"/>
      <c r="AQ1542" s="9"/>
      <c r="AS1542" s="8"/>
      <c r="AT1542" s="8"/>
      <c r="AU1542" s="5"/>
      <c r="AV1542" s="5"/>
      <c r="AW1542" s="5"/>
      <c r="AX1542" s="5"/>
      <c r="AY1542" s="5"/>
      <c r="AZ1542" s="5"/>
      <c r="BA1542" s="5"/>
      <c r="BB1542" s="5"/>
      <c r="BC1542" s="5"/>
      <c r="BD1542" s="5"/>
      <c r="BE1542" s="5"/>
      <c r="BF1542" s="5"/>
      <c r="BG1542" s="5"/>
      <c r="BH1542" s="5"/>
      <c r="BJ1542" s="5"/>
      <c r="BK1542" s="5"/>
      <c r="BL1542" s="5"/>
      <c r="BO1542" s="7"/>
      <c r="BP1542" s="5"/>
      <c r="BQ1542" s="5"/>
      <c r="BR1542" s="5"/>
      <c r="BS1542" s="5"/>
      <c r="BT1542" s="7"/>
      <c r="BU1542" s="7"/>
      <c r="BV1542" s="7"/>
      <c r="BW1542" s="7"/>
      <c r="BX1542" s="7"/>
      <c r="BY1542" s="7"/>
      <c r="BZ1542" s="7"/>
      <c r="CA1542" s="5"/>
      <c r="CB1542" s="5"/>
      <c r="CC1542" s="5"/>
      <c r="CD1542" s="5"/>
      <c r="CE1542" s="5"/>
      <c r="CF1542" s="5"/>
      <c r="CG1542" s="5"/>
      <c r="CH1542" s="5"/>
      <c r="CI1542" s="5"/>
      <c r="CJ1542" s="5"/>
      <c r="CL1542" s="5"/>
      <c r="CM1542" s="5"/>
      <c r="CO1542" s="5"/>
      <c r="CP1542" s="5"/>
      <c r="CQ1542" s="5"/>
    </row>
    <row r="1543" spans="1:95" x14ac:dyDescent="0.25">
      <c r="A1543" s="15" t="s">
        <v>103</v>
      </c>
      <c r="B1543" s="15"/>
      <c r="C1543" s="6">
        <v>36565</v>
      </c>
      <c r="D1543" s="5"/>
      <c r="H1543" t="s">
        <v>201</v>
      </c>
      <c r="I1543" s="7">
        <v>30</v>
      </c>
      <c r="J1543">
        <v>760</v>
      </c>
      <c r="K1543" s="5">
        <f t="shared" si="24"/>
        <v>43.859649122807021</v>
      </c>
      <c r="AC1543" s="5"/>
      <c r="AE1543" s="8"/>
      <c r="AF1543" s="8"/>
      <c r="AG1543" s="8"/>
      <c r="AH1543" s="8"/>
      <c r="AI1543" s="8"/>
      <c r="AJ1543" s="5"/>
      <c r="AK1543" s="8">
        <v>4.3584835100415402</v>
      </c>
      <c r="AL1543" s="8"/>
      <c r="AM1543" s="8"/>
      <c r="AN1543" s="8"/>
      <c r="AO1543" s="8"/>
      <c r="AP1543" s="8"/>
      <c r="AQ1543" s="9"/>
      <c r="AS1543" s="8"/>
      <c r="AT1543" s="8"/>
      <c r="AU1543" s="5"/>
      <c r="AV1543" s="5"/>
      <c r="AW1543" s="5"/>
      <c r="AX1543" s="5"/>
      <c r="AY1543" s="5"/>
      <c r="AZ1543" s="5"/>
      <c r="BA1543" s="5"/>
      <c r="BB1543" s="5"/>
      <c r="BC1543" s="5"/>
      <c r="BD1543" s="5"/>
      <c r="BE1543" s="5"/>
      <c r="BF1543" s="5"/>
      <c r="BG1543" s="5"/>
      <c r="BH1543" s="5">
        <v>13.5922330097087</v>
      </c>
      <c r="BJ1543" s="5"/>
      <c r="BK1543" s="5"/>
      <c r="BL1543" s="5"/>
      <c r="BO1543" s="7"/>
      <c r="BP1543" s="5"/>
      <c r="BQ1543" s="5"/>
      <c r="BR1543" s="5"/>
      <c r="BS1543" s="5"/>
      <c r="BT1543" s="7"/>
      <c r="BU1543" s="7"/>
      <c r="BV1543" s="7"/>
      <c r="BW1543" s="7"/>
      <c r="BX1543" s="7"/>
      <c r="BY1543" s="7"/>
      <c r="BZ1543" s="7"/>
      <c r="CA1543" s="5"/>
      <c r="CB1543" s="5"/>
      <c r="CC1543" s="5"/>
      <c r="CD1543" s="5"/>
      <c r="CE1543" s="5"/>
      <c r="CF1543" s="5"/>
      <c r="CG1543" s="5"/>
      <c r="CH1543" s="5"/>
      <c r="CI1543" s="5"/>
      <c r="CJ1543" s="5"/>
      <c r="CL1543" s="5"/>
      <c r="CM1543" s="5"/>
      <c r="CO1543" s="5"/>
      <c r="CP1543" s="5"/>
      <c r="CQ1543" s="5"/>
    </row>
    <row r="1544" spans="1:95" x14ac:dyDescent="0.25">
      <c r="A1544" s="15" t="s">
        <v>103</v>
      </c>
      <c r="B1544" s="15"/>
      <c r="C1544" s="6">
        <v>36572</v>
      </c>
      <c r="D1544" s="5"/>
      <c r="H1544" t="s">
        <v>201</v>
      </c>
      <c r="I1544" s="7">
        <v>30</v>
      </c>
      <c r="J1544">
        <v>760</v>
      </c>
      <c r="K1544" s="5">
        <f t="shared" si="24"/>
        <v>43.859649122807021</v>
      </c>
      <c r="AC1544" s="5"/>
      <c r="AE1544" s="8"/>
      <c r="AF1544" s="8"/>
      <c r="AG1544" s="8"/>
      <c r="AH1544" s="8"/>
      <c r="AI1544" s="8"/>
      <c r="AJ1544" s="5"/>
      <c r="AK1544" s="8">
        <v>4.4146797521705201</v>
      </c>
      <c r="AL1544" s="8"/>
      <c r="AM1544" s="8"/>
      <c r="AN1544" s="8"/>
      <c r="AO1544" s="8"/>
      <c r="AP1544" s="8"/>
      <c r="AQ1544" s="9"/>
      <c r="AS1544" s="8"/>
      <c r="AT1544" s="8"/>
      <c r="AU1544" s="5"/>
      <c r="AV1544" s="5"/>
      <c r="AW1544" s="5"/>
      <c r="AX1544" s="5"/>
      <c r="AY1544" s="5"/>
      <c r="AZ1544" s="5"/>
      <c r="BA1544" s="5"/>
      <c r="BB1544" s="5"/>
      <c r="BC1544" s="5"/>
      <c r="BD1544" s="5"/>
      <c r="BE1544" s="5"/>
      <c r="BF1544" s="5"/>
      <c r="BG1544" s="5"/>
      <c r="BH1544" s="5">
        <v>36.893203883494998</v>
      </c>
      <c r="BJ1544" s="5"/>
      <c r="BK1544" s="5"/>
      <c r="BL1544" s="5"/>
      <c r="BO1544" s="7"/>
      <c r="BP1544" s="5"/>
      <c r="BQ1544" s="5"/>
      <c r="BR1544" s="5"/>
      <c r="BS1544" s="5"/>
      <c r="BT1544" s="7"/>
      <c r="BU1544" s="7"/>
      <c r="BV1544" s="7"/>
      <c r="BW1544" s="7"/>
      <c r="BX1544" s="7"/>
      <c r="BY1544" s="7"/>
      <c r="BZ1544" s="7"/>
      <c r="CA1544" s="5"/>
      <c r="CB1544" s="5"/>
      <c r="CC1544" s="5"/>
      <c r="CD1544" s="5"/>
      <c r="CE1544" s="5"/>
      <c r="CF1544" s="5"/>
      <c r="CG1544" s="5"/>
      <c r="CH1544" s="5"/>
      <c r="CI1544" s="5"/>
      <c r="CJ1544" s="5"/>
      <c r="CL1544" s="5"/>
      <c r="CM1544" s="5"/>
      <c r="CO1544" s="5"/>
      <c r="CP1544" s="5"/>
      <c r="CQ1544" s="5"/>
    </row>
    <row r="1545" spans="1:95" x14ac:dyDescent="0.25">
      <c r="A1545" s="15" t="s">
        <v>103</v>
      </c>
      <c r="B1545" s="15"/>
      <c r="C1545" s="6">
        <v>36588</v>
      </c>
      <c r="D1545" s="5"/>
      <c r="H1545" t="s">
        <v>201</v>
      </c>
      <c r="I1545" s="7">
        <v>30</v>
      </c>
      <c r="J1545">
        <v>760</v>
      </c>
      <c r="K1545" s="5">
        <f t="shared" si="24"/>
        <v>43.859649122807021</v>
      </c>
      <c r="AC1545" s="5"/>
      <c r="AE1545" s="8"/>
      <c r="AF1545" s="8"/>
      <c r="AG1545" s="8"/>
      <c r="AH1545" s="8"/>
      <c r="AI1545" s="8"/>
      <c r="AJ1545" s="5"/>
      <c r="AK1545" s="8">
        <v>3.64782340634128</v>
      </c>
      <c r="AL1545" s="8"/>
      <c r="AM1545" s="8"/>
      <c r="AN1545" s="8"/>
      <c r="AO1545" s="8"/>
      <c r="AP1545" s="8"/>
      <c r="AQ1545" s="9"/>
      <c r="AS1545" s="8"/>
      <c r="AT1545" s="8"/>
      <c r="AU1545" s="5"/>
      <c r="AV1545" s="5"/>
      <c r="AW1545" s="5"/>
      <c r="AX1545" s="5"/>
      <c r="AY1545" s="5"/>
      <c r="AZ1545" s="5"/>
      <c r="BA1545" s="5"/>
      <c r="BB1545" s="5"/>
      <c r="BC1545" s="5"/>
      <c r="BD1545" s="5"/>
      <c r="BE1545" s="5"/>
      <c r="BF1545" s="5"/>
      <c r="BG1545" s="5"/>
      <c r="BH1545" s="5">
        <v>209.70873786407699</v>
      </c>
      <c r="BJ1545" s="5"/>
      <c r="BK1545" s="5"/>
      <c r="BL1545" s="5"/>
      <c r="BO1545" s="7"/>
      <c r="BP1545" s="5"/>
      <c r="BQ1545" s="5"/>
      <c r="BR1545" s="5"/>
      <c r="BS1545" s="5"/>
      <c r="BT1545" s="7"/>
      <c r="BU1545" s="7"/>
      <c r="BV1545" s="7"/>
      <c r="BW1545" s="7"/>
      <c r="BX1545" s="7"/>
      <c r="BY1545" s="7"/>
      <c r="BZ1545" s="7"/>
      <c r="CA1545" s="5"/>
      <c r="CB1545" s="5"/>
      <c r="CC1545" s="5"/>
      <c r="CD1545" s="5"/>
      <c r="CE1545" s="5"/>
      <c r="CF1545" s="5"/>
      <c r="CG1545" s="5"/>
      <c r="CH1545" s="5"/>
      <c r="CI1545" s="5"/>
      <c r="CJ1545" s="5"/>
      <c r="CL1545" s="5"/>
      <c r="CM1545" s="5"/>
      <c r="CO1545" s="5"/>
      <c r="CP1545" s="5"/>
      <c r="CQ1545" s="5"/>
    </row>
    <row r="1546" spans="1:95" x14ac:dyDescent="0.25">
      <c r="A1546" s="15" t="s">
        <v>103</v>
      </c>
      <c r="B1546" s="15"/>
      <c r="C1546" s="6">
        <v>36600</v>
      </c>
      <c r="D1546" s="5"/>
      <c r="H1546" t="s">
        <v>201</v>
      </c>
      <c r="I1546" s="7">
        <v>30</v>
      </c>
      <c r="J1546">
        <v>760</v>
      </c>
      <c r="K1546" s="5">
        <f t="shared" si="24"/>
        <v>43.859649122807021</v>
      </c>
      <c r="AC1546" s="5"/>
      <c r="AE1546" s="8"/>
      <c r="AF1546" s="8"/>
      <c r="AG1546" s="8"/>
      <c r="AH1546" s="8"/>
      <c r="AI1546" s="8"/>
      <c r="AJ1546" s="5"/>
      <c r="AK1546" s="8">
        <v>3.0998494021568801</v>
      </c>
      <c r="AL1546" s="8"/>
      <c r="AM1546" s="8"/>
      <c r="AN1546" s="8"/>
      <c r="AO1546" s="8"/>
      <c r="AP1546" s="8"/>
      <c r="AQ1546" s="9"/>
      <c r="AS1546" s="8"/>
      <c r="AT1546" s="8"/>
      <c r="AU1546" s="5"/>
      <c r="AV1546" s="5"/>
      <c r="AW1546" s="5"/>
      <c r="AX1546" s="5"/>
      <c r="AY1546" s="5"/>
      <c r="AZ1546" s="5"/>
      <c r="BA1546" s="5"/>
      <c r="BB1546" s="5"/>
      <c r="BC1546" s="5"/>
      <c r="BD1546" s="5"/>
      <c r="BE1546" s="5"/>
      <c r="BF1546" s="5"/>
      <c r="BG1546" s="5"/>
      <c r="BH1546" s="5">
        <v>337.86407766990197</v>
      </c>
      <c r="BJ1546" s="5"/>
      <c r="BK1546" s="5"/>
      <c r="BL1546" s="5"/>
      <c r="BO1546" s="7"/>
      <c r="BP1546" s="5"/>
      <c r="BQ1546" s="5"/>
      <c r="BR1546" s="5"/>
      <c r="BS1546" s="5"/>
      <c r="BT1546" s="7"/>
      <c r="BU1546" s="7"/>
      <c r="BV1546" s="7"/>
      <c r="BW1546" s="7"/>
      <c r="BX1546" s="7"/>
      <c r="BY1546" s="7"/>
      <c r="BZ1546" s="7"/>
      <c r="CA1546" s="5"/>
      <c r="CB1546" s="5"/>
      <c r="CC1546" s="5"/>
      <c r="CD1546" s="5"/>
      <c r="CE1546" s="5"/>
      <c r="CF1546" s="5"/>
      <c r="CG1546" s="5"/>
      <c r="CH1546" s="5"/>
      <c r="CI1546" s="5"/>
      <c r="CJ1546" s="5"/>
      <c r="CL1546" s="5"/>
      <c r="CM1546" s="5"/>
      <c r="CO1546" s="5"/>
      <c r="CP1546" s="5"/>
      <c r="CQ1546" s="5"/>
    </row>
    <row r="1547" spans="1:95" x14ac:dyDescent="0.25">
      <c r="A1547" s="15" t="s">
        <v>103</v>
      </c>
      <c r="B1547" s="15"/>
      <c r="C1547" s="6">
        <v>36613</v>
      </c>
      <c r="D1547" s="5"/>
      <c r="H1547" t="s">
        <v>201</v>
      </c>
      <c r="I1547" s="7">
        <v>30</v>
      </c>
      <c r="J1547">
        <v>760</v>
      </c>
      <c r="K1547" s="5">
        <f t="shared" si="24"/>
        <v>43.859649122807021</v>
      </c>
      <c r="AC1547" s="5"/>
      <c r="AE1547" s="8"/>
      <c r="AF1547" s="8"/>
      <c r="AG1547" s="8"/>
      <c r="AH1547" s="8"/>
      <c r="AI1547" s="8"/>
      <c r="AJ1547" s="5"/>
      <c r="AK1547" s="8">
        <v>0.38039600157672898</v>
      </c>
      <c r="AL1547" s="8"/>
      <c r="AM1547" s="8"/>
      <c r="AN1547" s="8"/>
      <c r="AO1547" s="8"/>
      <c r="AP1547" s="8"/>
      <c r="AQ1547" s="9"/>
      <c r="AS1547" s="8"/>
      <c r="AT1547" s="8"/>
      <c r="AU1547" s="5"/>
      <c r="AV1547" s="5"/>
      <c r="AW1547" s="5"/>
      <c r="AX1547" s="5"/>
      <c r="AY1547" s="5"/>
      <c r="AZ1547" s="5"/>
      <c r="BA1547" s="5"/>
      <c r="BB1547" s="5"/>
      <c r="BC1547" s="5"/>
      <c r="BD1547" s="5"/>
      <c r="BE1547" s="5"/>
      <c r="BF1547" s="5"/>
      <c r="BG1547" s="5"/>
      <c r="BH1547" s="5">
        <v>502.91262135922301</v>
      </c>
      <c r="BJ1547" s="5"/>
      <c r="BK1547" s="5"/>
      <c r="BL1547" s="5"/>
      <c r="BO1547" s="7"/>
      <c r="BP1547" s="5"/>
      <c r="BQ1547" s="5"/>
      <c r="BR1547" s="5"/>
      <c r="BS1547" s="5"/>
      <c r="BT1547" s="7"/>
      <c r="BU1547" s="7"/>
      <c r="BV1547" s="7"/>
      <c r="BW1547" s="7"/>
      <c r="BX1547" s="7"/>
      <c r="BY1547" s="7"/>
      <c r="BZ1547" s="7"/>
      <c r="CA1547" s="5"/>
      <c r="CB1547" s="5"/>
      <c r="CC1547" s="5"/>
      <c r="CD1547" s="5"/>
      <c r="CE1547" s="5"/>
      <c r="CF1547" s="5"/>
      <c r="CG1547" s="5"/>
      <c r="CH1547" s="5"/>
      <c r="CI1547" s="5"/>
      <c r="CJ1547" s="5"/>
      <c r="CL1547" s="5"/>
      <c r="CM1547" s="5"/>
      <c r="CO1547" s="5"/>
      <c r="CP1547" s="5"/>
      <c r="CQ1547" s="5"/>
    </row>
    <row r="1548" spans="1:95" x14ac:dyDescent="0.25">
      <c r="A1548" s="15" t="s">
        <v>103</v>
      </c>
      <c r="B1548" s="15"/>
      <c r="C1548" s="6">
        <v>36626</v>
      </c>
      <c r="D1548" s="5">
        <v>10</v>
      </c>
      <c r="E1548" s="14" t="s">
        <v>108</v>
      </c>
      <c r="H1548" t="s">
        <v>201</v>
      </c>
      <c r="I1548" s="7">
        <v>30</v>
      </c>
      <c r="J1548">
        <v>760</v>
      </c>
      <c r="K1548" s="5">
        <f t="shared" si="24"/>
        <v>43.859649122807021</v>
      </c>
      <c r="S1548" s="16">
        <v>50</v>
      </c>
      <c r="T1548" s="16"/>
      <c r="U1548" s="16"/>
      <c r="V1548" s="16">
        <v>102</v>
      </c>
      <c r="W1548" s="16"/>
      <c r="AC1548" s="5"/>
      <c r="AE1548" s="8"/>
      <c r="AF1548" s="8"/>
      <c r="AG1548" s="8"/>
      <c r="AH1548" s="8"/>
      <c r="AI1548" s="8"/>
      <c r="AJ1548" s="5"/>
      <c r="AK1548" s="8"/>
      <c r="AL1548" s="8"/>
      <c r="AM1548" s="8"/>
      <c r="AN1548" s="8"/>
      <c r="AO1548" s="8"/>
      <c r="AP1548" s="8"/>
      <c r="AQ1548" s="9"/>
      <c r="AS1548" s="8"/>
      <c r="AT1548" s="8"/>
      <c r="AU1548" s="5"/>
      <c r="AV1548" s="5"/>
      <c r="AW1548" s="5"/>
      <c r="AX1548" s="5"/>
      <c r="AY1548" s="5"/>
      <c r="AZ1548" s="5"/>
      <c r="BA1548" s="5"/>
      <c r="BB1548" s="5"/>
      <c r="BC1548" s="5"/>
      <c r="BD1548" s="5"/>
      <c r="BE1548" s="5"/>
      <c r="BF1548" s="5"/>
      <c r="BG1548" s="5"/>
      <c r="BH1548" s="5">
        <v>504.85436893203803</v>
      </c>
      <c r="BJ1548" s="5"/>
      <c r="BK1548" s="5"/>
      <c r="BL1548" s="5"/>
      <c r="BO1548" s="7"/>
      <c r="BP1548" s="5">
        <v>357</v>
      </c>
      <c r="BQ1548" s="5"/>
      <c r="BR1548" s="5"/>
      <c r="BS1548" s="5"/>
      <c r="BT1548" s="7"/>
      <c r="BU1548" s="7"/>
      <c r="BV1548" s="7"/>
      <c r="BW1548" s="7"/>
      <c r="BX1548" s="7"/>
      <c r="BY1548" s="7"/>
      <c r="BZ1548" s="7"/>
      <c r="CA1548" s="5"/>
      <c r="CB1548" s="5"/>
      <c r="CC1548" s="5"/>
      <c r="CD1548" s="5"/>
      <c r="CE1548" s="5"/>
      <c r="CF1548" s="5"/>
      <c r="CG1548" s="5"/>
      <c r="CH1548" s="5"/>
      <c r="CI1548" s="5"/>
      <c r="CJ1548" s="5"/>
      <c r="CL1548" s="5"/>
      <c r="CM1548" s="5"/>
      <c r="CO1548" s="5"/>
      <c r="CP1548" s="5"/>
      <c r="CQ1548" s="5"/>
    </row>
    <row r="1549" spans="1:95" x14ac:dyDescent="0.25">
      <c r="A1549" s="15" t="s">
        <v>106</v>
      </c>
      <c r="B1549" s="15"/>
      <c r="C1549" s="6">
        <v>36558</v>
      </c>
      <c r="D1549" s="5"/>
      <c r="H1549" t="s">
        <v>200</v>
      </c>
      <c r="I1549" s="7">
        <v>30</v>
      </c>
      <c r="J1549">
        <v>760</v>
      </c>
      <c r="K1549" s="5">
        <f t="shared" si="24"/>
        <v>43.859649122807021</v>
      </c>
      <c r="AC1549" s="5"/>
      <c r="AE1549" s="8"/>
      <c r="AF1549" s="8"/>
      <c r="AG1549" s="8"/>
      <c r="AH1549" s="8"/>
      <c r="AI1549" s="8"/>
      <c r="AJ1549" s="5"/>
      <c r="AK1549" s="8"/>
      <c r="AL1549" s="8"/>
      <c r="AM1549" s="8"/>
      <c r="AN1549" s="8"/>
      <c r="AO1549" s="8"/>
      <c r="AP1549" s="8"/>
      <c r="AQ1549" s="9"/>
      <c r="AS1549" s="8"/>
      <c r="AT1549" s="8"/>
      <c r="AU1549" s="5"/>
      <c r="AV1549" s="5"/>
      <c r="AW1549" s="5"/>
      <c r="AX1549" s="5"/>
      <c r="AY1549" s="5"/>
      <c r="AZ1549" s="5"/>
      <c r="BA1549" s="5"/>
      <c r="BB1549" s="5"/>
      <c r="BC1549" s="5"/>
      <c r="BD1549" s="5"/>
      <c r="BE1549" s="5"/>
      <c r="BF1549" s="5"/>
      <c r="BG1549" s="5"/>
      <c r="BH1549" s="5"/>
      <c r="BJ1549" s="5"/>
      <c r="BK1549" s="5"/>
      <c r="BL1549" s="5"/>
      <c r="BO1549" s="7"/>
      <c r="BP1549" s="5"/>
      <c r="BQ1549" s="5"/>
      <c r="BR1549" s="5"/>
      <c r="BS1549" s="5"/>
      <c r="BT1549" s="7"/>
      <c r="BU1549" s="7"/>
      <c r="BV1549" s="7"/>
      <c r="BW1549" s="7"/>
      <c r="BX1549" s="7"/>
      <c r="BY1549" s="7"/>
      <c r="BZ1549" s="7"/>
      <c r="CA1549" s="5"/>
      <c r="CB1549" s="5"/>
      <c r="CC1549" s="5"/>
      <c r="CD1549" s="5"/>
      <c r="CE1549" s="5"/>
      <c r="CF1549" s="5"/>
      <c r="CG1549" s="5"/>
      <c r="CH1549" s="5"/>
      <c r="CI1549" s="5"/>
      <c r="CJ1549" s="5"/>
      <c r="CL1549" s="5"/>
      <c r="CM1549" s="5"/>
      <c r="CO1549" s="5"/>
      <c r="CP1549" s="5"/>
      <c r="CQ1549" s="5"/>
    </row>
    <row r="1550" spans="1:95" x14ac:dyDescent="0.25">
      <c r="A1550" s="15" t="s">
        <v>106</v>
      </c>
      <c r="B1550" s="15"/>
      <c r="C1550" s="6">
        <v>36566</v>
      </c>
      <c r="D1550" s="5"/>
      <c r="H1550" t="s">
        <v>200</v>
      </c>
      <c r="I1550" s="7">
        <v>30</v>
      </c>
      <c r="J1550">
        <v>760</v>
      </c>
      <c r="K1550" s="5">
        <f t="shared" si="24"/>
        <v>43.859649122807021</v>
      </c>
      <c r="AC1550" s="5"/>
      <c r="AE1550" s="8"/>
      <c r="AF1550" s="8"/>
      <c r="AG1550" s="8"/>
      <c r="AH1550" s="8"/>
      <c r="AI1550" s="8"/>
      <c r="AJ1550" s="5"/>
      <c r="AK1550" s="8">
        <v>1.96698976136811</v>
      </c>
      <c r="AL1550" s="8"/>
      <c r="AM1550" s="8"/>
      <c r="AN1550" s="8"/>
      <c r="AO1550" s="8"/>
      <c r="AP1550" s="8"/>
      <c r="AQ1550" s="9"/>
      <c r="AS1550" s="8"/>
      <c r="AT1550" s="8"/>
      <c r="AU1550" s="5"/>
      <c r="AV1550" s="5"/>
      <c r="AW1550" s="5"/>
      <c r="AX1550" s="5"/>
      <c r="AY1550" s="5"/>
      <c r="AZ1550" s="5"/>
      <c r="BA1550" s="5"/>
      <c r="BB1550" s="5"/>
      <c r="BC1550" s="5"/>
      <c r="BD1550" s="5"/>
      <c r="BE1550" s="5"/>
      <c r="BF1550" s="5"/>
      <c r="BG1550" s="5"/>
      <c r="BH1550" s="5"/>
      <c r="BJ1550" s="5"/>
      <c r="BK1550" s="5"/>
      <c r="BL1550" s="5"/>
      <c r="BO1550" s="7"/>
      <c r="BP1550" s="5"/>
      <c r="BQ1550" s="5"/>
      <c r="BR1550" s="5"/>
      <c r="BS1550" s="5"/>
      <c r="BT1550" s="7"/>
      <c r="BU1550" s="7"/>
      <c r="BV1550" s="7"/>
      <c r="BW1550" s="7"/>
      <c r="BX1550" s="7"/>
      <c r="BY1550" s="7"/>
      <c r="BZ1550" s="7"/>
      <c r="CA1550" s="5"/>
      <c r="CB1550" s="5"/>
      <c r="CC1550" s="5"/>
      <c r="CD1550" s="5"/>
      <c r="CE1550" s="5"/>
      <c r="CF1550" s="5"/>
      <c r="CG1550" s="5"/>
      <c r="CH1550" s="5"/>
      <c r="CI1550" s="5"/>
      <c r="CJ1550" s="5"/>
      <c r="CL1550" s="5"/>
      <c r="CM1550" s="5"/>
      <c r="CO1550" s="5"/>
      <c r="CP1550" s="5"/>
      <c r="CQ1550" s="5"/>
    </row>
    <row r="1551" spans="1:95" x14ac:dyDescent="0.25">
      <c r="A1551" s="15" t="s">
        <v>106</v>
      </c>
      <c r="B1551" s="15"/>
      <c r="C1551" s="6">
        <v>36571</v>
      </c>
      <c r="D1551" s="5"/>
      <c r="H1551" t="s">
        <v>200</v>
      </c>
      <c r="I1551" s="7">
        <v>30</v>
      </c>
      <c r="J1551">
        <v>760</v>
      </c>
      <c r="K1551" s="5">
        <f t="shared" si="24"/>
        <v>43.859649122807021</v>
      </c>
      <c r="AC1551" s="5"/>
      <c r="AE1551" s="8"/>
      <c r="AF1551" s="8"/>
      <c r="AG1551" s="8"/>
      <c r="AH1551" s="8"/>
      <c r="AI1551" s="8"/>
      <c r="AJ1551" s="5"/>
      <c r="AK1551" s="8"/>
      <c r="AL1551" s="8"/>
      <c r="AM1551" s="8"/>
      <c r="AN1551" s="8"/>
      <c r="AO1551" s="8"/>
      <c r="AP1551" s="8"/>
      <c r="AQ1551" s="9"/>
      <c r="AS1551" s="8"/>
      <c r="AT1551" s="8"/>
      <c r="AU1551" s="5"/>
      <c r="AV1551" s="5"/>
      <c r="AW1551" s="5"/>
      <c r="AX1551" s="5"/>
      <c r="AY1551" s="5"/>
      <c r="AZ1551" s="5"/>
      <c r="BA1551" s="5"/>
      <c r="BB1551" s="5"/>
      <c r="BC1551" s="5"/>
      <c r="BD1551" s="5"/>
      <c r="BE1551" s="5"/>
      <c r="BF1551" s="5"/>
      <c r="BG1551" s="5"/>
      <c r="BH1551" s="5"/>
      <c r="BJ1551" s="5"/>
      <c r="BK1551" s="5"/>
      <c r="BL1551" s="5"/>
      <c r="BO1551" s="7"/>
      <c r="BP1551" s="5"/>
      <c r="BQ1551" s="5"/>
      <c r="BR1551" s="5"/>
      <c r="BS1551" s="5"/>
      <c r="BT1551" s="7"/>
      <c r="BU1551" s="7"/>
      <c r="BV1551" s="7"/>
      <c r="BW1551" s="7"/>
      <c r="BX1551" s="7"/>
      <c r="BY1551" s="7"/>
      <c r="BZ1551" s="7"/>
      <c r="CA1551" s="5"/>
      <c r="CB1551" s="5"/>
      <c r="CC1551" s="5"/>
      <c r="CD1551" s="5"/>
      <c r="CE1551" s="5"/>
      <c r="CF1551" s="5"/>
      <c r="CG1551" s="5"/>
      <c r="CH1551" s="5"/>
      <c r="CI1551" s="5"/>
      <c r="CJ1551" s="5"/>
      <c r="CL1551" s="5"/>
      <c r="CM1551" s="5"/>
      <c r="CO1551" s="5"/>
      <c r="CP1551" s="5"/>
      <c r="CQ1551" s="5"/>
    </row>
    <row r="1552" spans="1:95" x14ac:dyDescent="0.25">
      <c r="A1552" s="15" t="s">
        <v>106</v>
      </c>
      <c r="B1552" s="15"/>
      <c r="C1552" s="6">
        <v>36587</v>
      </c>
      <c r="D1552" s="5"/>
      <c r="H1552" t="s">
        <v>200</v>
      </c>
      <c r="I1552" s="7">
        <v>30</v>
      </c>
      <c r="J1552">
        <v>760</v>
      </c>
      <c r="K1552" s="5">
        <f t="shared" si="24"/>
        <v>43.859649122807021</v>
      </c>
      <c r="AC1552" s="5"/>
      <c r="AE1552" s="8"/>
      <c r="AF1552" s="8"/>
      <c r="AG1552" s="8"/>
      <c r="AH1552" s="8"/>
      <c r="AI1552" s="8"/>
      <c r="AJ1552" s="5"/>
      <c r="AK1552" s="8">
        <v>3.9774810741972302</v>
      </c>
      <c r="AL1552" s="8"/>
      <c r="AM1552" s="8"/>
      <c r="AN1552" s="8"/>
      <c r="AO1552" s="8"/>
      <c r="AP1552" s="8"/>
      <c r="AQ1552" s="9"/>
      <c r="AS1552" s="8"/>
      <c r="AT1552" s="8"/>
      <c r="AU1552" s="5"/>
      <c r="AV1552" s="5"/>
      <c r="AW1552" s="5"/>
      <c r="AX1552" s="5"/>
      <c r="AY1552" s="5"/>
      <c r="AZ1552" s="5"/>
      <c r="BA1552" s="5"/>
      <c r="BB1552" s="5"/>
      <c r="BC1552" s="5"/>
      <c r="BD1552" s="5"/>
      <c r="BE1552" s="5"/>
      <c r="BF1552" s="5"/>
      <c r="BG1552" s="5"/>
      <c r="BH1552" s="5">
        <v>31.067961165048398</v>
      </c>
      <c r="BJ1552" s="5"/>
      <c r="BK1552" s="5"/>
      <c r="BL1552" s="5"/>
      <c r="BO1552" s="7"/>
      <c r="BP1552" s="5"/>
      <c r="BQ1552" s="5"/>
      <c r="BR1552" s="5"/>
      <c r="BS1552" s="5"/>
      <c r="BT1552" s="7"/>
      <c r="BU1552" s="7"/>
      <c r="BV1552" s="7"/>
      <c r="BW1552" s="7"/>
      <c r="BX1552" s="7"/>
      <c r="BY1552" s="7"/>
      <c r="BZ1552" s="7"/>
      <c r="CA1552" s="5"/>
      <c r="CB1552" s="5"/>
      <c r="CC1552" s="5"/>
      <c r="CD1552" s="5"/>
      <c r="CE1552" s="5"/>
      <c r="CF1552" s="5"/>
      <c r="CG1552" s="5"/>
      <c r="CH1552" s="5"/>
      <c r="CI1552" s="5"/>
      <c r="CJ1552" s="5"/>
      <c r="CL1552" s="5"/>
      <c r="CM1552" s="5"/>
      <c r="CO1552" s="5"/>
      <c r="CP1552" s="5"/>
      <c r="CQ1552" s="5"/>
    </row>
    <row r="1553" spans="1:95" x14ac:dyDescent="0.25">
      <c r="A1553" s="15" t="s">
        <v>106</v>
      </c>
      <c r="B1553" s="15"/>
      <c r="C1553" s="6">
        <v>36598</v>
      </c>
      <c r="D1553" s="5"/>
      <c r="H1553" t="s">
        <v>200</v>
      </c>
      <c r="I1553" s="7">
        <v>30</v>
      </c>
      <c r="J1553">
        <v>760</v>
      </c>
      <c r="K1553" s="5">
        <f t="shared" si="24"/>
        <v>43.859649122807021</v>
      </c>
      <c r="AC1553" s="5"/>
      <c r="AE1553" s="8"/>
      <c r="AF1553" s="8"/>
      <c r="AG1553" s="8"/>
      <c r="AH1553" s="8"/>
      <c r="AI1553" s="8"/>
      <c r="AJ1553" s="5"/>
      <c r="AK1553" s="8">
        <v>4.1717421845783704</v>
      </c>
      <c r="AL1553" s="8"/>
      <c r="AM1553" s="8"/>
      <c r="AN1553" s="8"/>
      <c r="AO1553" s="8"/>
      <c r="AP1553" s="8"/>
      <c r="AQ1553" s="9"/>
      <c r="AS1553" s="8"/>
      <c r="AT1553" s="8"/>
      <c r="AU1553" s="5"/>
      <c r="AV1553" s="5"/>
      <c r="AW1553" s="5"/>
      <c r="AX1553" s="5"/>
      <c r="AY1553" s="5"/>
      <c r="AZ1553" s="5"/>
      <c r="BA1553" s="5"/>
      <c r="BB1553" s="5"/>
      <c r="BC1553" s="5"/>
      <c r="BD1553" s="5"/>
      <c r="BE1553" s="5"/>
      <c r="BF1553" s="5"/>
      <c r="BG1553" s="5"/>
      <c r="BH1553" s="5">
        <v>139.80582524271799</v>
      </c>
      <c r="BJ1553" s="5"/>
      <c r="BK1553" s="5"/>
      <c r="BL1553" s="5"/>
      <c r="BO1553" s="7"/>
      <c r="BP1553" s="5"/>
      <c r="BQ1553" s="5"/>
      <c r="BR1553" s="5"/>
      <c r="BS1553" s="5"/>
      <c r="BT1553" s="7"/>
      <c r="BU1553" s="7"/>
      <c r="BV1553" s="7"/>
      <c r="BW1553" s="7"/>
      <c r="BX1553" s="7"/>
      <c r="BY1553" s="7"/>
      <c r="BZ1553" s="7"/>
      <c r="CA1553" s="5"/>
      <c r="CB1553" s="5"/>
      <c r="CC1553" s="5"/>
      <c r="CD1553" s="5"/>
      <c r="CE1553" s="5"/>
      <c r="CF1553" s="5"/>
      <c r="CG1553" s="5"/>
      <c r="CH1553" s="5"/>
      <c r="CI1553" s="5"/>
      <c r="CJ1553" s="5"/>
      <c r="CL1553" s="5"/>
      <c r="CM1553" s="5"/>
      <c r="CO1553" s="5"/>
      <c r="CP1553" s="5"/>
      <c r="CQ1553" s="5"/>
    </row>
    <row r="1554" spans="1:95" x14ac:dyDescent="0.25">
      <c r="A1554" s="15" t="s">
        <v>106</v>
      </c>
      <c r="B1554" s="15"/>
      <c r="C1554" s="6">
        <v>36612</v>
      </c>
      <c r="D1554" s="5"/>
      <c r="H1554" t="s">
        <v>200</v>
      </c>
      <c r="I1554" s="7">
        <v>30</v>
      </c>
      <c r="J1554">
        <v>760</v>
      </c>
      <c r="K1554" s="5">
        <f t="shared" si="24"/>
        <v>43.859649122807021</v>
      </c>
      <c r="AC1554" s="5"/>
      <c r="AE1554" s="8"/>
      <c r="AF1554" s="8"/>
      <c r="AG1554" s="8"/>
      <c r="AH1554" s="8"/>
      <c r="AI1554" s="8"/>
      <c r="AJ1554" s="5"/>
      <c r="AK1554" s="8">
        <v>3.4043602623838898</v>
      </c>
      <c r="AL1554" s="8"/>
      <c r="AM1554" s="8"/>
      <c r="AN1554" s="8"/>
      <c r="AO1554" s="8"/>
      <c r="AP1554" s="8"/>
      <c r="AQ1554" s="9"/>
      <c r="AS1554" s="8"/>
      <c r="AT1554" s="8"/>
      <c r="AU1554" s="5"/>
      <c r="AV1554" s="5"/>
      <c r="AW1554" s="5"/>
      <c r="AX1554" s="5"/>
      <c r="AY1554" s="5"/>
      <c r="AZ1554" s="5"/>
      <c r="BA1554" s="5"/>
      <c r="BB1554" s="5"/>
      <c r="BC1554" s="5"/>
      <c r="BD1554" s="5"/>
      <c r="BE1554" s="5"/>
      <c r="BF1554" s="5"/>
      <c r="BG1554" s="5"/>
      <c r="BH1554" s="5">
        <v>310.67961165048501</v>
      </c>
      <c r="BJ1554" s="5"/>
      <c r="BK1554" s="5"/>
      <c r="BL1554" s="5"/>
      <c r="BO1554" s="7"/>
      <c r="BP1554" s="5"/>
      <c r="BQ1554" s="5"/>
      <c r="BR1554" s="5"/>
      <c r="BS1554" s="5"/>
      <c r="BT1554" s="7"/>
      <c r="BU1554" s="7"/>
      <c r="BV1554" s="7"/>
      <c r="BW1554" s="7"/>
      <c r="BX1554" s="7"/>
      <c r="BY1554" s="7"/>
      <c r="BZ1554" s="7"/>
      <c r="CA1554" s="5"/>
      <c r="CB1554" s="5"/>
      <c r="CC1554" s="5"/>
      <c r="CD1554" s="5"/>
      <c r="CE1554" s="5"/>
      <c r="CF1554" s="5"/>
      <c r="CG1554" s="5"/>
      <c r="CH1554" s="5"/>
      <c r="CI1554" s="5"/>
      <c r="CJ1554" s="5"/>
      <c r="CL1554" s="5"/>
      <c r="CM1554" s="5"/>
      <c r="CO1554" s="5"/>
      <c r="CP1554" s="5"/>
      <c r="CQ1554" s="5"/>
    </row>
    <row r="1555" spans="1:95" x14ac:dyDescent="0.25">
      <c r="A1555" s="15" t="s">
        <v>106</v>
      </c>
      <c r="B1555" s="15"/>
      <c r="C1555" s="6">
        <v>36626</v>
      </c>
      <c r="D1555" s="5"/>
      <c r="H1555" t="s">
        <v>200</v>
      </c>
      <c r="I1555" s="7">
        <v>30</v>
      </c>
      <c r="J1555">
        <v>760</v>
      </c>
      <c r="K1555" s="5">
        <f t="shared" si="24"/>
        <v>43.859649122807021</v>
      </c>
      <c r="AC1555" s="5"/>
      <c r="AE1555" s="8"/>
      <c r="AF1555" s="8"/>
      <c r="AG1555" s="8"/>
      <c r="AH1555" s="8"/>
      <c r="AI1555" s="8"/>
      <c r="AJ1555" s="5"/>
      <c r="AK1555" s="8">
        <v>1.2348618845955499</v>
      </c>
      <c r="AL1555" s="8"/>
      <c r="AM1555" s="8"/>
      <c r="AN1555" s="8"/>
      <c r="AO1555" s="8"/>
      <c r="AP1555" s="8"/>
      <c r="AQ1555" s="9"/>
      <c r="AS1555" s="8"/>
      <c r="AT1555" s="8"/>
      <c r="AU1555" s="5"/>
      <c r="AV1555" s="5"/>
      <c r="AW1555" s="5"/>
      <c r="AX1555" s="5"/>
      <c r="AY1555" s="5"/>
      <c r="AZ1555" s="5"/>
      <c r="BA1555" s="5"/>
      <c r="BB1555" s="5"/>
      <c r="BC1555" s="5"/>
      <c r="BD1555" s="5"/>
      <c r="BE1555" s="5"/>
      <c r="BF1555" s="5"/>
      <c r="BG1555" s="5"/>
      <c r="BH1555" s="5">
        <v>384.46601941747502</v>
      </c>
      <c r="BJ1555" s="5"/>
      <c r="BK1555" s="5"/>
      <c r="BL1555" s="5"/>
      <c r="BO1555" s="7"/>
      <c r="BP1555" s="5"/>
      <c r="BQ1555" s="5"/>
      <c r="BR1555" s="5"/>
      <c r="BS1555" s="5"/>
      <c r="BT1555" s="7"/>
      <c r="BU1555" s="7"/>
      <c r="BV1555" s="7"/>
      <c r="BW1555" s="7"/>
      <c r="BX1555" s="7"/>
      <c r="BY1555" s="7"/>
      <c r="BZ1555" s="7"/>
      <c r="CA1555" s="5"/>
      <c r="CB1555" s="5"/>
      <c r="CC1555" s="5"/>
      <c r="CD1555" s="5"/>
      <c r="CE1555" s="5"/>
      <c r="CF1555" s="5"/>
      <c r="CG1555" s="5"/>
      <c r="CH1555" s="5"/>
      <c r="CI1555" s="5"/>
      <c r="CJ1555" s="5"/>
      <c r="CL1555" s="5"/>
      <c r="CM1555" s="5"/>
      <c r="CO1555" s="5"/>
      <c r="CP1555" s="5"/>
      <c r="CQ1555" s="5"/>
    </row>
    <row r="1556" spans="1:95" x14ac:dyDescent="0.25">
      <c r="A1556" s="15" t="s">
        <v>106</v>
      </c>
      <c r="B1556" s="15"/>
      <c r="C1556" s="6">
        <v>36641</v>
      </c>
      <c r="D1556" s="5">
        <v>10</v>
      </c>
      <c r="E1556" s="14" t="s">
        <v>108</v>
      </c>
      <c r="H1556" t="s">
        <v>200</v>
      </c>
      <c r="I1556" s="7">
        <v>30</v>
      </c>
      <c r="J1556">
        <v>760</v>
      </c>
      <c r="K1556" s="5">
        <f t="shared" si="24"/>
        <v>43.859649122807021</v>
      </c>
      <c r="S1556" s="16">
        <v>42</v>
      </c>
      <c r="T1556" s="16"/>
      <c r="U1556" s="16"/>
      <c r="V1556" s="16">
        <v>91</v>
      </c>
      <c r="W1556" s="16"/>
      <c r="AC1556" s="5"/>
      <c r="AE1556" s="8"/>
      <c r="AF1556" s="8"/>
      <c r="AG1556" s="8"/>
      <c r="AH1556" s="8"/>
      <c r="AI1556" s="8"/>
      <c r="AJ1556" s="5"/>
      <c r="AK1556" s="8"/>
      <c r="AL1556" s="8"/>
      <c r="AM1556" s="8"/>
      <c r="AN1556" s="8"/>
      <c r="AO1556" s="8"/>
      <c r="AP1556" s="8"/>
      <c r="AQ1556" s="9"/>
      <c r="AS1556" s="8"/>
      <c r="AT1556" s="8"/>
      <c r="AU1556" s="5"/>
      <c r="AV1556" s="5"/>
      <c r="AW1556" s="5"/>
      <c r="AX1556" s="5"/>
      <c r="AY1556" s="5"/>
      <c r="AZ1556" s="5"/>
      <c r="BA1556" s="5"/>
      <c r="BB1556" s="5"/>
      <c r="BC1556" s="5"/>
      <c r="BD1556" s="5"/>
      <c r="BE1556" s="5"/>
      <c r="BF1556" s="5"/>
      <c r="BG1556" s="5"/>
      <c r="BH1556" s="5">
        <v>438.83495145631002</v>
      </c>
      <c r="BJ1556" s="5"/>
      <c r="BK1556" s="5"/>
      <c r="BL1556" s="5"/>
      <c r="BO1556" s="7"/>
      <c r="BP1556" s="5">
        <v>264</v>
      </c>
      <c r="BQ1556" s="5"/>
      <c r="BR1556" s="5"/>
      <c r="BS1556" s="5"/>
      <c r="BT1556" s="7"/>
      <c r="BU1556" s="7"/>
      <c r="BV1556" s="7"/>
      <c r="BW1556" s="7"/>
      <c r="BX1556" s="7"/>
      <c r="BY1556" s="7"/>
      <c r="BZ1556" s="7"/>
      <c r="CA1556" s="5"/>
      <c r="CB1556" s="5"/>
      <c r="CC1556" s="5"/>
      <c r="CD1556" s="5"/>
      <c r="CE1556" s="5"/>
      <c r="CF1556" s="5"/>
      <c r="CG1556" s="5"/>
      <c r="CH1556" s="5"/>
      <c r="CI1556" s="5"/>
      <c r="CJ1556" s="5"/>
      <c r="CL1556" s="5"/>
      <c r="CM1556" s="5"/>
      <c r="CO1556" s="5"/>
      <c r="CP1556" s="5"/>
      <c r="CQ1556" s="5"/>
    </row>
    <row r="1557" spans="1:95" x14ac:dyDescent="0.25">
      <c r="A1557" s="15" t="s">
        <v>105</v>
      </c>
      <c r="B1557" s="15"/>
      <c r="C1557" s="6">
        <v>36553</v>
      </c>
      <c r="D1557" s="5"/>
      <c r="H1557" t="s">
        <v>201</v>
      </c>
      <c r="I1557" s="7">
        <v>30</v>
      </c>
      <c r="J1557">
        <v>760</v>
      </c>
      <c r="K1557" s="5">
        <f t="shared" si="24"/>
        <v>43.859649122807021</v>
      </c>
      <c r="AC1557" s="5"/>
      <c r="AE1557" s="8"/>
      <c r="AF1557" s="8"/>
      <c r="AG1557" s="8"/>
      <c r="AH1557" s="8"/>
      <c r="AI1557" s="8"/>
      <c r="AJ1557" s="5"/>
      <c r="AK1557" s="8">
        <v>0.59010097130555095</v>
      </c>
      <c r="AL1557" s="8"/>
      <c r="AM1557" s="8"/>
      <c r="AN1557" s="8"/>
      <c r="AO1557" s="8"/>
      <c r="AP1557" s="8"/>
      <c r="AQ1557" s="9"/>
      <c r="AS1557" s="8"/>
      <c r="AT1557" s="8"/>
      <c r="AU1557" s="5"/>
      <c r="AV1557" s="5"/>
      <c r="AW1557" s="5"/>
      <c r="AX1557" s="5"/>
      <c r="AY1557" s="5"/>
      <c r="AZ1557" s="5"/>
      <c r="BA1557" s="5"/>
      <c r="BB1557" s="5"/>
      <c r="BC1557" s="5"/>
      <c r="BD1557" s="5"/>
      <c r="BE1557" s="5"/>
      <c r="BF1557" s="5"/>
      <c r="BG1557" s="5"/>
      <c r="BH1557" s="5"/>
      <c r="BJ1557" s="5"/>
      <c r="BK1557" s="5"/>
      <c r="BL1557" s="5"/>
      <c r="BO1557" s="7"/>
      <c r="BP1557" s="5"/>
      <c r="BQ1557" s="5"/>
      <c r="BR1557" s="5"/>
      <c r="BS1557" s="5"/>
      <c r="BT1557" s="7"/>
      <c r="BU1557" s="7"/>
      <c r="BV1557" s="7"/>
      <c r="BW1557" s="7"/>
      <c r="BX1557" s="7"/>
      <c r="BY1557" s="7"/>
      <c r="BZ1557" s="7"/>
      <c r="CA1557" s="5"/>
      <c r="CB1557" s="5"/>
      <c r="CC1557" s="5"/>
      <c r="CD1557" s="5"/>
      <c r="CE1557" s="5"/>
      <c r="CF1557" s="5"/>
      <c r="CG1557" s="5"/>
      <c r="CH1557" s="5"/>
      <c r="CI1557" s="5"/>
      <c r="CJ1557" s="5"/>
      <c r="CL1557" s="5"/>
      <c r="CM1557" s="5"/>
      <c r="CO1557" s="5"/>
      <c r="CP1557" s="5"/>
      <c r="CQ1557" s="5"/>
    </row>
    <row r="1558" spans="1:95" x14ac:dyDescent="0.25">
      <c r="A1558" s="15" t="s">
        <v>105</v>
      </c>
      <c r="B1558" s="15"/>
      <c r="C1558" s="6">
        <v>36558</v>
      </c>
      <c r="D1558" s="5"/>
      <c r="H1558" t="s">
        <v>201</v>
      </c>
      <c r="I1558" s="7">
        <v>30</v>
      </c>
      <c r="J1558">
        <v>760</v>
      </c>
      <c r="K1558" s="5">
        <f t="shared" si="24"/>
        <v>43.859649122807021</v>
      </c>
      <c r="AC1558" s="5"/>
      <c r="AE1558" s="8"/>
      <c r="AF1558" s="8"/>
      <c r="AG1558" s="8"/>
      <c r="AH1558" s="8"/>
      <c r="AI1558" s="8"/>
      <c r="AJ1558" s="5"/>
      <c r="AK1558" s="8">
        <v>0.865826418298143</v>
      </c>
      <c r="AL1558" s="8"/>
      <c r="AM1558" s="8"/>
      <c r="AN1558" s="8"/>
      <c r="AO1558" s="8"/>
      <c r="AP1558" s="8"/>
      <c r="AQ1558" s="9"/>
      <c r="AS1558" s="8"/>
      <c r="AT1558" s="8"/>
      <c r="AU1558" s="5"/>
      <c r="AV1558" s="5"/>
      <c r="AW1558" s="5"/>
      <c r="AX1558" s="5"/>
      <c r="AY1558" s="5"/>
      <c r="AZ1558" s="5"/>
      <c r="BA1558" s="5"/>
      <c r="BB1558" s="5"/>
      <c r="BC1558" s="5"/>
      <c r="BD1558" s="5"/>
      <c r="BE1558" s="5"/>
      <c r="BF1558" s="5"/>
      <c r="BG1558" s="5"/>
      <c r="BH1558" s="5"/>
      <c r="BJ1558" s="5"/>
      <c r="BK1558" s="5"/>
      <c r="BL1558" s="5"/>
      <c r="BO1558" s="7"/>
      <c r="BP1558" s="5"/>
      <c r="BQ1558" s="5"/>
      <c r="BR1558" s="5"/>
      <c r="BS1558" s="5"/>
      <c r="BT1558" s="7"/>
      <c r="BU1558" s="7"/>
      <c r="BV1558" s="7"/>
      <c r="BW1558" s="7"/>
      <c r="BX1558" s="7"/>
      <c r="BY1558" s="7"/>
      <c r="BZ1558" s="7"/>
      <c r="CA1558" s="5"/>
      <c r="CB1558" s="5"/>
      <c r="CC1558" s="5"/>
      <c r="CD1558" s="5"/>
      <c r="CE1558" s="5"/>
      <c r="CF1558" s="5"/>
      <c r="CG1558" s="5"/>
      <c r="CH1558" s="5"/>
      <c r="CI1558" s="5"/>
      <c r="CJ1558" s="5"/>
      <c r="CL1558" s="5"/>
      <c r="CM1558" s="5"/>
      <c r="CO1558" s="5"/>
      <c r="CP1558" s="5"/>
      <c r="CQ1558" s="5"/>
    </row>
    <row r="1559" spans="1:95" x14ac:dyDescent="0.25">
      <c r="A1559" s="15" t="s">
        <v>105</v>
      </c>
      <c r="B1559" s="15"/>
      <c r="C1559" s="6">
        <v>36567</v>
      </c>
      <c r="D1559" s="5"/>
      <c r="H1559" t="s">
        <v>201</v>
      </c>
      <c r="I1559" s="7">
        <v>30</v>
      </c>
      <c r="J1559">
        <v>760</v>
      </c>
      <c r="K1559" s="5">
        <f t="shared" si="24"/>
        <v>43.859649122807021</v>
      </c>
      <c r="AC1559" s="5"/>
      <c r="AE1559" s="8"/>
      <c r="AF1559" s="8"/>
      <c r="AG1559" s="8"/>
      <c r="AH1559" s="8"/>
      <c r="AI1559" s="8"/>
      <c r="AJ1559" s="5"/>
      <c r="AK1559" s="8">
        <v>2.1045694822062</v>
      </c>
      <c r="AL1559" s="8"/>
      <c r="AM1559" s="8"/>
      <c r="AN1559" s="8"/>
      <c r="AO1559" s="8"/>
      <c r="AP1559" s="8"/>
      <c r="AQ1559" s="9"/>
      <c r="AS1559" s="8"/>
      <c r="AT1559" s="8"/>
      <c r="AU1559" s="5"/>
      <c r="AV1559" s="5"/>
      <c r="AW1559" s="5"/>
      <c r="AX1559" s="5"/>
      <c r="AY1559" s="5"/>
      <c r="AZ1559" s="5"/>
      <c r="BA1559" s="5"/>
      <c r="BB1559" s="5"/>
      <c r="BC1559" s="5"/>
      <c r="BD1559" s="5"/>
      <c r="BE1559" s="5"/>
      <c r="BF1559" s="5"/>
      <c r="BG1559" s="5"/>
      <c r="BH1559" s="5"/>
      <c r="BJ1559" s="5"/>
      <c r="BK1559" s="5"/>
      <c r="BL1559" s="5"/>
      <c r="BO1559" s="7"/>
      <c r="BP1559" s="5"/>
      <c r="BQ1559" s="5"/>
      <c r="BR1559" s="5"/>
      <c r="BS1559" s="5"/>
      <c r="BT1559" s="7"/>
      <c r="BU1559" s="7"/>
      <c r="BV1559" s="7"/>
      <c r="BW1559" s="7"/>
      <c r="BX1559" s="7"/>
      <c r="BY1559" s="7"/>
      <c r="BZ1559" s="7"/>
      <c r="CA1559" s="5"/>
      <c r="CB1559" s="5"/>
      <c r="CC1559" s="5"/>
      <c r="CD1559" s="5"/>
      <c r="CE1559" s="5"/>
      <c r="CF1559" s="5"/>
      <c r="CG1559" s="5"/>
      <c r="CH1559" s="5"/>
      <c r="CI1559" s="5"/>
      <c r="CJ1559" s="5"/>
      <c r="CL1559" s="5"/>
      <c r="CM1559" s="5"/>
      <c r="CO1559" s="5"/>
      <c r="CP1559" s="5"/>
      <c r="CQ1559" s="5"/>
    </row>
    <row r="1560" spans="1:95" x14ac:dyDescent="0.25">
      <c r="A1560" s="15" t="s">
        <v>105</v>
      </c>
      <c r="B1560" s="15"/>
      <c r="C1560" s="6">
        <v>36572</v>
      </c>
      <c r="D1560" s="5"/>
      <c r="H1560" t="s">
        <v>201</v>
      </c>
      <c r="I1560" s="7">
        <v>30</v>
      </c>
      <c r="J1560">
        <v>760</v>
      </c>
      <c r="K1560" s="5">
        <f t="shared" si="24"/>
        <v>43.859649122807021</v>
      </c>
      <c r="AC1560" s="5"/>
      <c r="AE1560" s="8"/>
      <c r="AF1560" s="8"/>
      <c r="AG1560" s="8"/>
      <c r="AH1560" s="8"/>
      <c r="AI1560" s="8"/>
      <c r="AJ1560" s="5"/>
      <c r="AK1560" s="8">
        <v>2.71019517076178</v>
      </c>
      <c r="AL1560" s="8"/>
      <c r="AM1560" s="8"/>
      <c r="AN1560" s="8"/>
      <c r="AO1560" s="8"/>
      <c r="AP1560" s="8"/>
      <c r="AQ1560" s="9"/>
      <c r="AS1560" s="8"/>
      <c r="AT1560" s="8"/>
      <c r="AU1560" s="5"/>
      <c r="AV1560" s="5"/>
      <c r="AW1560" s="5"/>
      <c r="AX1560" s="5"/>
      <c r="AY1560" s="5"/>
      <c r="AZ1560" s="5"/>
      <c r="BA1560" s="5"/>
      <c r="BB1560" s="5"/>
      <c r="BC1560" s="5"/>
      <c r="BD1560" s="5"/>
      <c r="BE1560" s="5"/>
      <c r="BF1560" s="5"/>
      <c r="BG1560" s="5"/>
      <c r="BH1560" s="5"/>
      <c r="BJ1560" s="5"/>
      <c r="BK1560" s="5"/>
      <c r="BL1560" s="5"/>
      <c r="BO1560" s="7"/>
      <c r="BP1560" s="5"/>
      <c r="BQ1560" s="5"/>
      <c r="BR1560" s="5"/>
      <c r="BS1560" s="5"/>
      <c r="BT1560" s="7"/>
      <c r="BU1560" s="7"/>
      <c r="BV1560" s="7"/>
      <c r="BW1560" s="7"/>
      <c r="BX1560" s="7"/>
      <c r="BY1560" s="7"/>
      <c r="BZ1560" s="7"/>
      <c r="CA1560" s="5"/>
      <c r="CB1560" s="5"/>
      <c r="CC1560" s="5"/>
      <c r="CD1560" s="5"/>
      <c r="CE1560" s="5"/>
      <c r="CF1560" s="5"/>
      <c r="CG1560" s="5"/>
      <c r="CH1560" s="5"/>
      <c r="CI1560" s="5"/>
      <c r="CJ1560" s="5"/>
      <c r="CL1560" s="5"/>
      <c r="CM1560" s="5"/>
      <c r="CO1560" s="5"/>
      <c r="CP1560" s="5"/>
      <c r="CQ1560" s="5"/>
    </row>
    <row r="1561" spans="1:95" x14ac:dyDescent="0.25">
      <c r="A1561" s="15" t="s">
        <v>105</v>
      </c>
      <c r="B1561" s="15"/>
      <c r="C1561" s="6">
        <v>36579</v>
      </c>
      <c r="D1561" s="5"/>
      <c r="H1561" t="s">
        <v>201</v>
      </c>
      <c r="I1561" s="7">
        <v>30</v>
      </c>
      <c r="J1561">
        <v>760</v>
      </c>
      <c r="K1561" s="5">
        <f t="shared" si="24"/>
        <v>43.859649122807021</v>
      </c>
      <c r="AC1561" s="5"/>
      <c r="AE1561" s="8"/>
      <c r="AF1561" s="8"/>
      <c r="AG1561" s="8"/>
      <c r="AH1561" s="8"/>
      <c r="AI1561" s="8"/>
      <c r="AJ1561" s="5"/>
      <c r="AK1561" s="8">
        <v>4.0585815502481299</v>
      </c>
      <c r="AL1561" s="8"/>
      <c r="AM1561" s="8"/>
      <c r="AN1561" s="8"/>
      <c r="AO1561" s="8"/>
      <c r="AP1561" s="8"/>
      <c r="AQ1561" s="9"/>
      <c r="AS1561" s="8"/>
      <c r="AT1561" s="8"/>
      <c r="AU1561" s="5"/>
      <c r="AV1561" s="5"/>
      <c r="AW1561" s="5"/>
      <c r="AX1561" s="5"/>
      <c r="AY1561" s="5"/>
      <c r="AZ1561" s="5"/>
      <c r="BA1561" s="5"/>
      <c r="BB1561" s="5"/>
      <c r="BC1561" s="5"/>
      <c r="BD1561" s="5"/>
      <c r="BE1561" s="5"/>
      <c r="BF1561" s="5"/>
      <c r="BG1561" s="5"/>
      <c r="BH1561" s="5">
        <v>1.94174757281552</v>
      </c>
      <c r="BJ1561" s="5"/>
      <c r="BK1561" s="5"/>
      <c r="BL1561" s="5"/>
      <c r="BO1561" s="7"/>
      <c r="BP1561" s="5"/>
      <c r="BQ1561" s="5"/>
      <c r="BR1561" s="5"/>
      <c r="BS1561" s="5"/>
      <c r="BT1561" s="7"/>
      <c r="BU1561" s="7"/>
      <c r="BV1561" s="7"/>
      <c r="BW1561" s="7"/>
      <c r="BX1561" s="7"/>
      <c r="BY1561" s="7"/>
      <c r="BZ1561" s="7"/>
      <c r="CA1561" s="5"/>
      <c r="CB1561" s="5"/>
      <c r="CC1561" s="5"/>
      <c r="CD1561" s="5"/>
      <c r="CE1561" s="5"/>
      <c r="CF1561" s="5"/>
      <c r="CG1561" s="5"/>
      <c r="CH1561" s="5"/>
      <c r="CI1561" s="5"/>
      <c r="CJ1561" s="5"/>
      <c r="CL1561" s="5"/>
      <c r="CM1561" s="5"/>
      <c r="CO1561" s="5"/>
      <c r="CP1561" s="5"/>
      <c r="CQ1561" s="5"/>
    </row>
    <row r="1562" spans="1:95" x14ac:dyDescent="0.25">
      <c r="A1562" s="15" t="s">
        <v>105</v>
      </c>
      <c r="B1562" s="15"/>
      <c r="C1562" s="6">
        <v>36589</v>
      </c>
      <c r="D1562" s="5"/>
      <c r="H1562" t="s">
        <v>201</v>
      </c>
      <c r="I1562" s="7">
        <v>30</v>
      </c>
      <c r="J1562">
        <v>760</v>
      </c>
      <c r="K1562" s="5">
        <f t="shared" si="24"/>
        <v>43.859649122807021</v>
      </c>
      <c r="AC1562" s="5"/>
      <c r="AE1562" s="8"/>
      <c r="AF1562" s="8"/>
      <c r="AG1562" s="8"/>
      <c r="AH1562" s="8"/>
      <c r="AI1562" s="8"/>
      <c r="AJ1562" s="5"/>
      <c r="AK1562" s="8">
        <v>3.5103245434055301</v>
      </c>
      <c r="AL1562" s="8"/>
      <c r="AM1562" s="8"/>
      <c r="AN1562" s="8"/>
      <c r="AO1562" s="8"/>
      <c r="AP1562" s="8"/>
      <c r="AQ1562" s="9"/>
      <c r="AS1562" s="8"/>
      <c r="AT1562" s="8"/>
      <c r="AU1562" s="5"/>
      <c r="AV1562" s="5"/>
      <c r="AW1562" s="5"/>
      <c r="AX1562" s="5"/>
      <c r="AY1562" s="5"/>
      <c r="AZ1562" s="5"/>
      <c r="BA1562" s="5"/>
      <c r="BB1562" s="5"/>
      <c r="BC1562" s="5"/>
      <c r="BD1562" s="5"/>
      <c r="BE1562" s="5"/>
      <c r="BF1562" s="5"/>
      <c r="BG1562" s="5"/>
      <c r="BH1562" s="5">
        <v>34.951456310679497</v>
      </c>
      <c r="BJ1562" s="5"/>
      <c r="BK1562" s="5"/>
      <c r="BL1562" s="5"/>
      <c r="BO1562" s="7"/>
      <c r="BP1562" s="5"/>
      <c r="BQ1562" s="5"/>
      <c r="BR1562" s="5"/>
      <c r="BS1562" s="5"/>
      <c r="BT1562" s="7"/>
      <c r="BU1562" s="7"/>
      <c r="BV1562" s="7"/>
      <c r="BW1562" s="7"/>
      <c r="BX1562" s="7"/>
      <c r="BY1562" s="7"/>
      <c r="BZ1562" s="7"/>
      <c r="CA1562" s="5"/>
      <c r="CB1562" s="5"/>
      <c r="CC1562" s="5"/>
      <c r="CD1562" s="5"/>
      <c r="CE1562" s="5"/>
      <c r="CF1562" s="5"/>
      <c r="CG1562" s="5"/>
      <c r="CH1562" s="5"/>
      <c r="CI1562" s="5"/>
      <c r="CJ1562" s="5"/>
      <c r="CL1562" s="5"/>
      <c r="CM1562" s="5"/>
      <c r="CO1562" s="5"/>
      <c r="CP1562" s="5"/>
      <c r="CQ1562" s="5"/>
    </row>
    <row r="1563" spans="1:95" x14ac:dyDescent="0.25">
      <c r="A1563" s="15" t="s">
        <v>105</v>
      </c>
      <c r="B1563" s="15"/>
      <c r="C1563" s="6">
        <v>36600</v>
      </c>
      <c r="D1563" s="5"/>
      <c r="H1563" t="s">
        <v>201</v>
      </c>
      <c r="I1563" s="7">
        <v>30</v>
      </c>
      <c r="J1563">
        <v>760</v>
      </c>
      <c r="K1563" s="5">
        <f t="shared" si="24"/>
        <v>43.859649122807021</v>
      </c>
      <c r="AC1563" s="5"/>
      <c r="AE1563" s="8"/>
      <c r="AF1563" s="8"/>
      <c r="AG1563" s="8"/>
      <c r="AH1563" s="8"/>
      <c r="AI1563" s="8"/>
      <c r="AJ1563" s="5"/>
      <c r="AK1563" s="8">
        <v>3.7322794853394501</v>
      </c>
      <c r="AL1563" s="8"/>
      <c r="AM1563" s="8"/>
      <c r="AN1563" s="8"/>
      <c r="AO1563" s="8"/>
      <c r="AP1563" s="8"/>
      <c r="AQ1563" s="9"/>
      <c r="AS1563" s="8"/>
      <c r="AT1563" s="8"/>
      <c r="AU1563" s="5"/>
      <c r="AV1563" s="5"/>
      <c r="AW1563" s="5"/>
      <c r="AX1563" s="5"/>
      <c r="AY1563" s="5"/>
      <c r="AZ1563" s="5"/>
      <c r="BA1563" s="5"/>
      <c r="BB1563" s="5"/>
      <c r="BC1563" s="5"/>
      <c r="BD1563" s="5"/>
      <c r="BE1563" s="5"/>
      <c r="BF1563" s="5"/>
      <c r="BG1563" s="5"/>
      <c r="BH1563" s="5">
        <v>190.29126213592201</v>
      </c>
      <c r="BJ1563" s="5"/>
      <c r="BK1563" s="5"/>
      <c r="BL1563" s="5"/>
      <c r="BO1563" s="7"/>
      <c r="BP1563" s="5"/>
      <c r="BQ1563" s="5"/>
      <c r="BR1563" s="5"/>
      <c r="BS1563" s="5"/>
      <c r="BT1563" s="7"/>
      <c r="BU1563" s="7"/>
      <c r="BV1563" s="7"/>
      <c r="BW1563" s="7"/>
      <c r="BX1563" s="7"/>
      <c r="BY1563" s="7"/>
      <c r="BZ1563" s="7"/>
      <c r="CA1563" s="5"/>
      <c r="CB1563" s="5"/>
      <c r="CC1563" s="5"/>
      <c r="CD1563" s="5"/>
      <c r="CE1563" s="5"/>
      <c r="CF1563" s="5"/>
      <c r="CG1563" s="5"/>
      <c r="CH1563" s="5"/>
      <c r="CI1563" s="5"/>
      <c r="CJ1563" s="5"/>
      <c r="CL1563" s="5"/>
      <c r="CM1563" s="5"/>
      <c r="CO1563" s="5"/>
      <c r="CP1563" s="5"/>
      <c r="CQ1563" s="5"/>
    </row>
    <row r="1564" spans="1:95" x14ac:dyDescent="0.25">
      <c r="A1564" s="15" t="s">
        <v>105</v>
      </c>
      <c r="B1564" s="15"/>
      <c r="C1564" s="6">
        <v>36613</v>
      </c>
      <c r="D1564" s="5"/>
      <c r="H1564" t="s">
        <v>201</v>
      </c>
      <c r="I1564" s="7">
        <v>30</v>
      </c>
      <c r="J1564">
        <v>760</v>
      </c>
      <c r="K1564" s="5">
        <f t="shared" si="24"/>
        <v>43.859649122807021</v>
      </c>
      <c r="AC1564" s="5"/>
      <c r="AE1564" s="8"/>
      <c r="AF1564" s="8"/>
      <c r="AG1564" s="8"/>
      <c r="AH1564" s="8"/>
      <c r="AI1564" s="8"/>
      <c r="AJ1564" s="5"/>
      <c r="AK1564" s="8">
        <v>2.5796905163787698</v>
      </c>
      <c r="AL1564" s="8"/>
      <c r="AM1564" s="8"/>
      <c r="AN1564" s="8"/>
      <c r="AO1564" s="8"/>
      <c r="AP1564" s="8"/>
      <c r="AQ1564" s="9"/>
      <c r="AS1564" s="8"/>
      <c r="AT1564" s="8"/>
      <c r="AU1564" s="5"/>
      <c r="AV1564" s="5"/>
      <c r="AW1564" s="5"/>
      <c r="AX1564" s="5"/>
      <c r="AY1564" s="5"/>
      <c r="AZ1564" s="5"/>
      <c r="BA1564" s="5"/>
      <c r="BB1564" s="5"/>
      <c r="BC1564" s="5"/>
      <c r="BD1564" s="5"/>
      <c r="BE1564" s="5"/>
      <c r="BF1564" s="5"/>
      <c r="BG1564" s="5"/>
      <c r="BH1564" s="5">
        <v>376.69902912621302</v>
      </c>
      <c r="BJ1564" s="5"/>
      <c r="BK1564" s="5"/>
      <c r="BL1564" s="5"/>
      <c r="BO1564" s="7"/>
      <c r="BP1564" s="5"/>
      <c r="BQ1564" s="5"/>
      <c r="BR1564" s="5"/>
      <c r="BS1564" s="5"/>
      <c r="BT1564" s="7"/>
      <c r="BU1564" s="7"/>
      <c r="BV1564" s="7"/>
      <c r="BW1564" s="7"/>
      <c r="BX1564" s="7"/>
      <c r="BY1564" s="7"/>
      <c r="BZ1564" s="7"/>
      <c r="CA1564" s="5"/>
      <c r="CB1564" s="5"/>
      <c r="CC1564" s="5"/>
      <c r="CD1564" s="5"/>
      <c r="CE1564" s="5"/>
      <c r="CF1564" s="5"/>
      <c r="CG1564" s="5"/>
      <c r="CH1564" s="5"/>
      <c r="CI1564" s="5"/>
      <c r="CJ1564" s="5"/>
      <c r="CL1564" s="5"/>
      <c r="CM1564" s="5"/>
      <c r="CO1564" s="5"/>
      <c r="CP1564" s="5"/>
      <c r="CQ1564" s="5"/>
    </row>
    <row r="1565" spans="1:95" x14ac:dyDescent="0.25">
      <c r="A1565" s="15" t="s">
        <v>105</v>
      </c>
      <c r="B1565" s="15"/>
      <c r="C1565" s="6">
        <v>36626</v>
      </c>
      <c r="D1565" s="5"/>
      <c r="H1565" t="s">
        <v>201</v>
      </c>
      <c r="I1565" s="7">
        <v>30</v>
      </c>
      <c r="J1565">
        <v>760</v>
      </c>
      <c r="K1565" s="5">
        <f t="shared" si="24"/>
        <v>43.859649122807021</v>
      </c>
      <c r="AC1565" s="5"/>
      <c r="AE1565" s="8"/>
      <c r="AF1565" s="8"/>
      <c r="AG1565" s="8"/>
      <c r="AH1565" s="8"/>
      <c r="AI1565" s="8"/>
      <c r="AJ1565" s="5"/>
      <c r="AK1565" s="8">
        <v>0.24532287571129699</v>
      </c>
      <c r="AL1565" s="8"/>
      <c r="AM1565" s="8"/>
      <c r="AN1565" s="8"/>
      <c r="AO1565" s="8"/>
      <c r="AP1565" s="8"/>
      <c r="AQ1565" s="9"/>
      <c r="AS1565" s="8"/>
      <c r="AT1565" s="8"/>
      <c r="AU1565" s="5"/>
      <c r="AV1565" s="5"/>
      <c r="AW1565" s="5"/>
      <c r="AX1565" s="5"/>
      <c r="AY1565" s="5"/>
      <c r="AZ1565" s="5"/>
      <c r="BA1565" s="5"/>
      <c r="BB1565" s="5"/>
      <c r="BC1565" s="5"/>
      <c r="BD1565" s="5"/>
      <c r="BE1565" s="5"/>
      <c r="BF1565" s="5"/>
      <c r="BG1565" s="5"/>
      <c r="BH1565" s="5">
        <v>386.40776699029101</v>
      </c>
      <c r="BJ1565" s="5"/>
      <c r="BK1565" s="5"/>
      <c r="BL1565" s="5"/>
      <c r="BO1565" s="7"/>
      <c r="BP1565" s="5"/>
      <c r="BQ1565" s="5"/>
      <c r="BR1565" s="5"/>
      <c r="BS1565" s="5"/>
      <c r="BT1565" s="7"/>
      <c r="BU1565" s="7"/>
      <c r="BV1565" s="7"/>
      <c r="BW1565" s="7"/>
      <c r="BX1565" s="7"/>
      <c r="BY1565" s="7"/>
      <c r="BZ1565" s="7"/>
      <c r="CA1565" s="5"/>
      <c r="CB1565" s="5"/>
      <c r="CC1565" s="5"/>
      <c r="CD1565" s="5"/>
      <c r="CE1565" s="5"/>
      <c r="CF1565" s="5"/>
      <c r="CG1565" s="5"/>
      <c r="CH1565" s="5"/>
      <c r="CI1565" s="5"/>
      <c r="CJ1565" s="5"/>
      <c r="CL1565" s="5"/>
      <c r="CM1565" s="5"/>
      <c r="CO1565" s="5"/>
      <c r="CP1565" s="5"/>
      <c r="CQ1565" s="5"/>
    </row>
    <row r="1566" spans="1:95" x14ac:dyDescent="0.25">
      <c r="A1566" s="15" t="s">
        <v>105</v>
      </c>
      <c r="B1566" s="15"/>
      <c r="C1566" s="6">
        <v>36642</v>
      </c>
      <c r="D1566" s="5">
        <v>10</v>
      </c>
      <c r="E1566" s="14" t="s">
        <v>108</v>
      </c>
      <c r="H1566" t="s">
        <v>201</v>
      </c>
      <c r="I1566" s="7">
        <v>30</v>
      </c>
      <c r="J1566">
        <v>760</v>
      </c>
      <c r="K1566" s="5">
        <f t="shared" si="24"/>
        <v>43.859649122807021</v>
      </c>
      <c r="S1566" s="16">
        <v>40</v>
      </c>
      <c r="T1566" s="16"/>
      <c r="U1566" s="16"/>
      <c r="V1566" s="16">
        <v>89</v>
      </c>
      <c r="W1566" s="16"/>
      <c r="AC1566" s="5"/>
      <c r="AE1566" s="8"/>
      <c r="AF1566" s="8"/>
      <c r="AG1566" s="8"/>
      <c r="AH1566" s="8"/>
      <c r="AI1566" s="8"/>
      <c r="AJ1566" s="5"/>
      <c r="AK1566" s="8"/>
      <c r="AL1566" s="8"/>
      <c r="AM1566" s="8"/>
      <c r="AN1566" s="8"/>
      <c r="AO1566" s="8"/>
      <c r="AP1566" s="8"/>
      <c r="AQ1566" s="9"/>
      <c r="AS1566" s="8"/>
      <c r="AT1566" s="8"/>
      <c r="AU1566" s="5"/>
      <c r="AV1566" s="5"/>
      <c r="AW1566" s="5"/>
      <c r="AX1566" s="5"/>
      <c r="AY1566" s="5"/>
      <c r="AZ1566" s="5"/>
      <c r="BA1566" s="5"/>
      <c r="BB1566" s="5"/>
      <c r="BC1566" s="5"/>
      <c r="BD1566" s="5"/>
      <c r="BE1566" s="5"/>
      <c r="BF1566" s="5"/>
      <c r="BG1566" s="5"/>
      <c r="BH1566" s="5">
        <v>452.42718446601901</v>
      </c>
      <c r="BJ1566" s="5"/>
      <c r="BK1566" s="5"/>
      <c r="BL1566" s="5"/>
      <c r="BO1566" s="7"/>
      <c r="BP1566" s="5">
        <v>272</v>
      </c>
      <c r="BQ1566" s="5"/>
      <c r="BR1566" s="5"/>
      <c r="BS1566" s="5"/>
      <c r="BT1566" s="7"/>
      <c r="BU1566" s="7"/>
      <c r="BV1566" s="7"/>
      <c r="BW1566" s="7"/>
      <c r="BX1566" s="7"/>
      <c r="BY1566" s="7"/>
      <c r="BZ1566" s="7"/>
      <c r="CA1566" s="5"/>
      <c r="CB1566" s="5"/>
      <c r="CC1566" s="5"/>
      <c r="CD1566" s="5"/>
      <c r="CE1566" s="5"/>
      <c r="CF1566" s="5"/>
      <c r="CG1566" s="5"/>
      <c r="CH1566" s="5"/>
      <c r="CI1566" s="5"/>
      <c r="CJ1566" s="5"/>
      <c r="CL1566" s="5"/>
      <c r="CM1566" s="5"/>
      <c r="CO1566" s="5"/>
      <c r="CP1566" s="5"/>
      <c r="CQ1566" s="5"/>
    </row>
    <row r="1567" spans="1:95" x14ac:dyDescent="0.25">
      <c r="A1567" s="15" t="s">
        <v>102</v>
      </c>
      <c r="B1567" s="15"/>
      <c r="C1567" s="6">
        <v>36523</v>
      </c>
      <c r="D1567" s="5"/>
      <c r="H1567" t="s">
        <v>200</v>
      </c>
      <c r="I1567" s="7">
        <v>30</v>
      </c>
      <c r="J1567">
        <v>760</v>
      </c>
      <c r="K1567" s="5">
        <f t="shared" si="24"/>
        <v>43.859649122807021</v>
      </c>
      <c r="AC1567" s="5"/>
      <c r="AE1567" s="8"/>
      <c r="AF1567" s="8"/>
      <c r="AG1567" s="8"/>
      <c r="AH1567" s="8"/>
      <c r="AI1567" s="8"/>
      <c r="AJ1567" s="5"/>
      <c r="AK1567" s="8"/>
      <c r="AL1567" s="8"/>
      <c r="AM1567" s="8"/>
      <c r="AN1567" s="8"/>
      <c r="AO1567" s="8"/>
      <c r="AP1567" s="8"/>
      <c r="AQ1567" s="9"/>
      <c r="AS1567" s="8"/>
      <c r="AT1567" s="8"/>
      <c r="AU1567" s="5"/>
      <c r="AV1567" s="5"/>
      <c r="AW1567" s="5"/>
      <c r="AX1567" s="5"/>
      <c r="AY1567" s="5"/>
      <c r="AZ1567" s="5"/>
      <c r="BA1567" s="5"/>
      <c r="BB1567" s="5"/>
      <c r="BC1567" s="5"/>
      <c r="BD1567" s="5"/>
      <c r="BE1567" s="5"/>
      <c r="BF1567" s="5"/>
      <c r="BG1567" s="5"/>
      <c r="BH1567" s="5"/>
      <c r="BJ1567" s="5"/>
      <c r="BK1567" s="5"/>
      <c r="BL1567" s="5"/>
      <c r="BO1567" s="7"/>
      <c r="BP1567" s="5"/>
      <c r="BQ1567" s="5"/>
      <c r="BR1567" s="5"/>
      <c r="BS1567" s="5"/>
      <c r="BT1567" s="7"/>
      <c r="BU1567" s="7"/>
      <c r="BV1567" s="7"/>
      <c r="BW1567" s="7"/>
      <c r="BX1567" s="7"/>
      <c r="BY1567" s="7"/>
      <c r="BZ1567" s="7"/>
      <c r="CA1567" s="5"/>
      <c r="CB1567" s="5"/>
      <c r="CC1567" s="5"/>
      <c r="CD1567" s="5"/>
      <c r="CE1567" s="5"/>
      <c r="CF1567" s="5"/>
      <c r="CG1567" s="5"/>
      <c r="CH1567" s="5"/>
      <c r="CI1567" s="5"/>
      <c r="CJ1567" s="5"/>
      <c r="CL1567" s="5"/>
      <c r="CM1567" s="5"/>
      <c r="CO1567" s="5"/>
      <c r="CP1567" s="5"/>
      <c r="CQ1567" s="5"/>
    </row>
    <row r="1568" spans="1:95" x14ac:dyDescent="0.25">
      <c r="A1568" s="15" t="s">
        <v>102</v>
      </c>
      <c r="B1568" s="15"/>
      <c r="C1568" s="6">
        <v>36532</v>
      </c>
      <c r="D1568" s="5"/>
      <c r="H1568" t="s">
        <v>200</v>
      </c>
      <c r="I1568" s="7">
        <v>30</v>
      </c>
      <c r="J1568">
        <v>760</v>
      </c>
      <c r="K1568" s="5">
        <f t="shared" si="24"/>
        <v>43.859649122807021</v>
      </c>
      <c r="AC1568" s="5"/>
      <c r="AE1568" s="8"/>
      <c r="AF1568" s="8"/>
      <c r="AG1568" s="8"/>
      <c r="AH1568" s="8"/>
      <c r="AI1568" s="8"/>
      <c r="AJ1568" s="5"/>
      <c r="AK1568" s="8">
        <v>1.8509991004558299</v>
      </c>
      <c r="AL1568" s="8"/>
      <c r="AM1568" s="8"/>
      <c r="AN1568" s="8"/>
      <c r="AO1568" s="8"/>
      <c r="AP1568" s="8"/>
      <c r="AQ1568" s="9"/>
      <c r="AS1568" s="8"/>
      <c r="AT1568" s="8"/>
      <c r="AU1568" s="5"/>
      <c r="AV1568" s="5"/>
      <c r="AW1568" s="5"/>
      <c r="AX1568" s="5"/>
      <c r="AY1568" s="5"/>
      <c r="AZ1568" s="5"/>
      <c r="BA1568" s="5"/>
      <c r="BB1568" s="5"/>
      <c r="BC1568" s="5"/>
      <c r="BD1568" s="5"/>
      <c r="BE1568" s="5"/>
      <c r="BF1568" s="5"/>
      <c r="BG1568" s="5"/>
      <c r="BH1568" s="5"/>
      <c r="BJ1568" s="5"/>
      <c r="BK1568" s="5"/>
      <c r="BL1568" s="5"/>
      <c r="BO1568" s="7"/>
      <c r="BP1568" s="5"/>
      <c r="BQ1568" s="5"/>
      <c r="BR1568" s="5"/>
      <c r="BS1568" s="5"/>
      <c r="BT1568" s="7"/>
      <c r="BU1568" s="7"/>
      <c r="BV1568" s="7"/>
      <c r="BW1568" s="7"/>
      <c r="BX1568" s="7"/>
      <c r="BY1568" s="7"/>
      <c r="BZ1568" s="7"/>
      <c r="CA1568" s="5"/>
      <c r="CB1568" s="5"/>
      <c r="CC1568" s="5"/>
      <c r="CD1568" s="5"/>
      <c r="CE1568" s="5"/>
      <c r="CF1568" s="5"/>
      <c r="CG1568" s="5"/>
      <c r="CH1568" s="5"/>
      <c r="CI1568" s="5"/>
      <c r="CJ1568" s="5"/>
      <c r="CL1568" s="5"/>
      <c r="CM1568" s="5"/>
      <c r="CO1568" s="5"/>
      <c r="CP1568" s="5"/>
      <c r="CQ1568" s="5"/>
    </row>
    <row r="1569" spans="1:95" x14ac:dyDescent="0.25">
      <c r="A1569" s="15" t="s">
        <v>102</v>
      </c>
      <c r="B1569" s="15"/>
      <c r="C1569" s="6">
        <v>36537</v>
      </c>
      <c r="D1569" s="5"/>
      <c r="H1569" t="s">
        <v>200</v>
      </c>
      <c r="I1569" s="7">
        <v>30</v>
      </c>
      <c r="J1569">
        <v>760</v>
      </c>
      <c r="K1569" s="5">
        <f t="shared" si="24"/>
        <v>43.859649122807021</v>
      </c>
      <c r="AC1569" s="5"/>
      <c r="AE1569" s="8"/>
      <c r="AF1569" s="8"/>
      <c r="AG1569" s="8"/>
      <c r="AH1569" s="8"/>
      <c r="AI1569" s="8"/>
      <c r="AJ1569" s="5"/>
      <c r="AK1569" s="8">
        <v>3.7213232395718499</v>
      </c>
      <c r="AL1569" s="8"/>
      <c r="AM1569" s="8"/>
      <c r="AN1569" s="8"/>
      <c r="AO1569" s="8"/>
      <c r="AP1569" s="8"/>
      <c r="AQ1569" s="9"/>
      <c r="AS1569" s="8"/>
      <c r="AT1569" s="8"/>
      <c r="AU1569" s="5"/>
      <c r="AV1569" s="5"/>
      <c r="AW1569" s="5"/>
      <c r="AX1569" s="5"/>
      <c r="AY1569" s="5"/>
      <c r="AZ1569" s="5"/>
      <c r="BA1569" s="5"/>
      <c r="BB1569" s="5"/>
      <c r="BC1569" s="5"/>
      <c r="BD1569" s="5"/>
      <c r="BE1569" s="5"/>
      <c r="BF1569" s="5"/>
      <c r="BG1569" s="5"/>
      <c r="BH1569" s="5"/>
      <c r="BJ1569" s="5"/>
      <c r="BK1569" s="5"/>
      <c r="BL1569" s="5"/>
      <c r="BO1569" s="7"/>
      <c r="BP1569" s="5"/>
      <c r="BQ1569" s="5"/>
      <c r="BR1569" s="5"/>
      <c r="BS1569" s="5"/>
      <c r="BT1569" s="7"/>
      <c r="BU1569" s="7"/>
      <c r="BV1569" s="7"/>
      <c r="BW1569" s="7"/>
      <c r="BX1569" s="7"/>
      <c r="BY1569" s="7"/>
      <c r="BZ1569" s="7"/>
      <c r="CA1569" s="5"/>
      <c r="CB1569" s="5"/>
      <c r="CC1569" s="5"/>
      <c r="CD1569" s="5"/>
      <c r="CE1569" s="5"/>
      <c r="CF1569" s="5"/>
      <c r="CG1569" s="5"/>
      <c r="CH1569" s="5"/>
      <c r="CI1569" s="5"/>
      <c r="CJ1569" s="5"/>
      <c r="CL1569" s="5"/>
      <c r="CM1569" s="5"/>
      <c r="CO1569" s="5"/>
      <c r="CP1569" s="5"/>
      <c r="CQ1569" s="5"/>
    </row>
    <row r="1570" spans="1:95" x14ac:dyDescent="0.25">
      <c r="A1570" s="15" t="s">
        <v>102</v>
      </c>
      <c r="B1570" s="15"/>
      <c r="C1570" s="6">
        <v>36550</v>
      </c>
      <c r="D1570" s="5"/>
      <c r="H1570" t="s">
        <v>200</v>
      </c>
      <c r="I1570" s="7">
        <v>30</v>
      </c>
      <c r="J1570">
        <v>760</v>
      </c>
      <c r="K1570" s="5">
        <f t="shared" si="24"/>
        <v>43.859649122807021</v>
      </c>
      <c r="AC1570" s="5"/>
      <c r="AE1570" s="8"/>
      <c r="AF1570" s="8"/>
      <c r="AG1570" s="8"/>
      <c r="AH1570" s="8"/>
      <c r="AI1570" s="8"/>
      <c r="AJ1570" s="5"/>
      <c r="AK1570" s="8">
        <v>5.5654898472796299</v>
      </c>
      <c r="AL1570" s="8"/>
      <c r="AM1570" s="8"/>
      <c r="AN1570" s="8"/>
      <c r="AO1570" s="8"/>
      <c r="AP1570" s="8"/>
      <c r="AQ1570" s="9"/>
      <c r="AS1570" s="8"/>
      <c r="AT1570" s="8"/>
      <c r="AU1570" s="5"/>
      <c r="AV1570" s="5"/>
      <c r="AW1570" s="5"/>
      <c r="AX1570" s="5"/>
      <c r="AY1570" s="5"/>
      <c r="AZ1570" s="5"/>
      <c r="BA1570" s="5"/>
      <c r="BB1570" s="5"/>
      <c r="BC1570" s="5"/>
      <c r="BD1570" s="5"/>
      <c r="BE1570" s="5"/>
      <c r="BF1570" s="5"/>
      <c r="BG1570" s="5"/>
      <c r="BH1570" s="5">
        <v>3</v>
      </c>
      <c r="BJ1570" s="5"/>
      <c r="BK1570" s="5"/>
      <c r="BL1570" s="5"/>
      <c r="BO1570" s="7"/>
      <c r="BP1570" s="5"/>
      <c r="BQ1570" s="5"/>
      <c r="BR1570" s="5"/>
      <c r="BS1570" s="5"/>
      <c r="BT1570" s="7"/>
      <c r="BU1570" s="7"/>
      <c r="BV1570" s="7"/>
      <c r="BW1570" s="7"/>
      <c r="BX1570" s="7"/>
      <c r="BY1570" s="7"/>
      <c r="BZ1570" s="7"/>
      <c r="CA1570" s="5"/>
      <c r="CB1570" s="5"/>
      <c r="CC1570" s="5"/>
      <c r="CD1570" s="5"/>
      <c r="CE1570" s="5"/>
      <c r="CF1570" s="5"/>
      <c r="CG1570" s="5"/>
      <c r="CH1570" s="5"/>
      <c r="CI1570" s="5"/>
      <c r="CJ1570" s="5"/>
      <c r="CL1570" s="5"/>
      <c r="CM1570" s="5"/>
      <c r="CO1570" s="5"/>
      <c r="CP1570" s="5"/>
      <c r="CQ1570" s="5"/>
    </row>
    <row r="1571" spans="1:95" x14ac:dyDescent="0.25">
      <c r="A1571" s="15" t="s">
        <v>102</v>
      </c>
      <c r="B1571" s="15"/>
      <c r="C1571" s="6">
        <v>36565</v>
      </c>
      <c r="D1571" s="5"/>
      <c r="H1571" t="s">
        <v>200</v>
      </c>
      <c r="I1571" s="7">
        <v>30</v>
      </c>
      <c r="J1571">
        <v>760</v>
      </c>
      <c r="K1571" s="5">
        <f t="shared" si="24"/>
        <v>43.859649122807021</v>
      </c>
      <c r="AC1571" s="5"/>
      <c r="AE1571" s="8"/>
      <c r="AF1571" s="8"/>
      <c r="AG1571" s="8"/>
      <c r="AH1571" s="8"/>
      <c r="AI1571" s="8"/>
      <c r="AJ1571" s="5"/>
      <c r="AK1571" s="8">
        <v>5.5681177291058104</v>
      </c>
      <c r="AL1571" s="8"/>
      <c r="AM1571" s="8"/>
      <c r="AN1571" s="8"/>
      <c r="AO1571" s="8"/>
      <c r="AP1571" s="8"/>
      <c r="AQ1571" s="9"/>
      <c r="AS1571" s="8"/>
      <c r="AT1571" s="8"/>
      <c r="AU1571" s="5"/>
      <c r="AV1571" s="5"/>
      <c r="AW1571" s="5"/>
      <c r="AX1571" s="5"/>
      <c r="AY1571" s="5"/>
      <c r="AZ1571" s="5"/>
      <c r="BA1571" s="5"/>
      <c r="BB1571" s="5"/>
      <c r="BC1571" s="5"/>
      <c r="BD1571" s="5"/>
      <c r="BE1571" s="5"/>
      <c r="BF1571" s="5"/>
      <c r="BG1571" s="5"/>
      <c r="BH1571" s="5">
        <v>79.611650485436797</v>
      </c>
      <c r="BJ1571" s="5"/>
      <c r="BK1571" s="5"/>
      <c r="BL1571" s="5"/>
      <c r="BO1571" s="7"/>
      <c r="BP1571" s="5"/>
      <c r="BQ1571" s="5"/>
      <c r="BR1571" s="5"/>
      <c r="BS1571" s="5"/>
      <c r="BT1571" s="7"/>
      <c r="BU1571" s="7"/>
      <c r="BV1571" s="7"/>
      <c r="BW1571" s="7"/>
      <c r="BX1571" s="7"/>
      <c r="BY1571" s="7"/>
      <c r="BZ1571" s="7"/>
      <c r="CA1571" s="5"/>
      <c r="CB1571" s="5"/>
      <c r="CC1571" s="5"/>
      <c r="CD1571" s="5"/>
      <c r="CE1571" s="5"/>
      <c r="CF1571" s="5"/>
      <c r="CG1571" s="5"/>
      <c r="CH1571" s="5"/>
      <c r="CI1571" s="5"/>
      <c r="CJ1571" s="5"/>
      <c r="CL1571" s="5"/>
      <c r="CM1571" s="5"/>
      <c r="CO1571" s="5"/>
      <c r="CP1571" s="5"/>
      <c r="CQ1571" s="5"/>
    </row>
    <row r="1572" spans="1:95" x14ac:dyDescent="0.25">
      <c r="A1572" s="15" t="s">
        <v>102</v>
      </c>
      <c r="B1572" s="15"/>
      <c r="C1572" s="6">
        <v>36578</v>
      </c>
      <c r="D1572" s="5"/>
      <c r="H1572" t="s">
        <v>200</v>
      </c>
      <c r="I1572" s="7">
        <v>30</v>
      </c>
      <c r="J1572">
        <v>760</v>
      </c>
      <c r="K1572" s="5">
        <f t="shared" si="24"/>
        <v>43.859649122807021</v>
      </c>
      <c r="AC1572" s="5"/>
      <c r="AE1572" s="8"/>
      <c r="AF1572" s="8"/>
      <c r="AG1572" s="8"/>
      <c r="AH1572" s="8"/>
      <c r="AI1572" s="8"/>
      <c r="AJ1572" s="5"/>
      <c r="AK1572" s="8">
        <v>5.1029017879703602</v>
      </c>
      <c r="AL1572" s="8"/>
      <c r="AM1572" s="8"/>
      <c r="AN1572" s="8"/>
      <c r="AO1572" s="8"/>
      <c r="AP1572" s="8"/>
      <c r="AQ1572" s="9"/>
      <c r="AS1572" s="8"/>
      <c r="AT1572" s="8"/>
      <c r="AU1572" s="5"/>
      <c r="AV1572" s="5"/>
      <c r="AW1572" s="5"/>
      <c r="AX1572" s="5"/>
      <c r="AY1572" s="5"/>
      <c r="AZ1572" s="5"/>
      <c r="BA1572" s="5"/>
      <c r="BB1572" s="5"/>
      <c r="BC1572" s="5"/>
      <c r="BD1572" s="5"/>
      <c r="BE1572" s="5"/>
      <c r="BF1572" s="5"/>
      <c r="BG1572" s="5"/>
      <c r="BH1572" s="5"/>
      <c r="BJ1572" s="5"/>
      <c r="BK1572" s="5"/>
      <c r="BL1572" s="5"/>
      <c r="BO1572" s="7"/>
      <c r="BP1572" s="5"/>
      <c r="BQ1572" s="5"/>
      <c r="BR1572" s="5"/>
      <c r="BS1572" s="5"/>
      <c r="BT1572" s="7"/>
      <c r="BU1572" s="7"/>
      <c r="BV1572" s="7"/>
      <c r="BW1572" s="7"/>
      <c r="BX1572" s="7"/>
      <c r="BY1572" s="7"/>
      <c r="BZ1572" s="7"/>
      <c r="CA1572" s="5"/>
      <c r="CB1572" s="5"/>
      <c r="CC1572" s="5"/>
      <c r="CD1572" s="5"/>
      <c r="CE1572" s="5"/>
      <c r="CF1572" s="5"/>
      <c r="CG1572" s="5"/>
      <c r="CH1572" s="5"/>
      <c r="CI1572" s="5"/>
      <c r="CJ1572" s="5"/>
      <c r="CL1572" s="5"/>
      <c r="CM1572" s="5"/>
      <c r="CO1572" s="5"/>
      <c r="CP1572" s="5"/>
      <c r="CQ1572" s="5"/>
    </row>
    <row r="1573" spans="1:95" x14ac:dyDescent="0.25">
      <c r="A1573" s="15" t="s">
        <v>102</v>
      </c>
      <c r="B1573" s="15"/>
      <c r="C1573" s="6">
        <v>36593</v>
      </c>
      <c r="D1573" s="5"/>
      <c r="H1573" t="s">
        <v>200</v>
      </c>
      <c r="I1573" s="7">
        <v>30</v>
      </c>
      <c r="J1573">
        <v>760</v>
      </c>
      <c r="K1573" s="5">
        <f t="shared" si="24"/>
        <v>43.859649122807021</v>
      </c>
      <c r="AC1573" s="5"/>
      <c r="AE1573" s="8"/>
      <c r="AF1573" s="8"/>
      <c r="AG1573" s="8"/>
      <c r="AH1573" s="8"/>
      <c r="AI1573" s="8"/>
      <c r="AJ1573" s="5"/>
      <c r="AK1573" s="8"/>
      <c r="AL1573" s="8"/>
      <c r="AM1573" s="8"/>
      <c r="AN1573" s="8"/>
      <c r="AO1573" s="8"/>
      <c r="AP1573" s="8"/>
      <c r="AQ1573" s="9"/>
      <c r="AS1573" s="8"/>
      <c r="AT1573" s="8"/>
      <c r="AU1573" s="5"/>
      <c r="AV1573" s="5"/>
      <c r="AW1573" s="5"/>
      <c r="AX1573" s="5"/>
      <c r="AY1573" s="5"/>
      <c r="AZ1573" s="5"/>
      <c r="BA1573" s="5"/>
      <c r="BB1573" s="5"/>
      <c r="BC1573" s="5"/>
      <c r="BD1573" s="5"/>
      <c r="BE1573" s="5"/>
      <c r="BF1573" s="5"/>
      <c r="BG1573" s="5"/>
      <c r="BH1573" s="5">
        <v>462.135922330097</v>
      </c>
      <c r="BJ1573" s="5"/>
      <c r="BK1573" s="5"/>
      <c r="BL1573" s="5"/>
      <c r="BO1573" s="7"/>
      <c r="BP1573" s="5"/>
      <c r="BQ1573" s="5"/>
      <c r="BR1573" s="5"/>
      <c r="BS1573" s="5"/>
      <c r="BT1573" s="7"/>
      <c r="BU1573" s="7"/>
      <c r="BV1573" s="7"/>
      <c r="BW1573" s="7"/>
      <c r="BX1573" s="7"/>
      <c r="BY1573" s="7"/>
      <c r="BZ1573" s="7"/>
      <c r="CA1573" s="5"/>
      <c r="CB1573" s="5"/>
      <c r="CC1573" s="5"/>
      <c r="CD1573" s="5"/>
      <c r="CE1573" s="5"/>
      <c r="CF1573" s="5"/>
      <c r="CG1573" s="5"/>
      <c r="CH1573" s="5"/>
      <c r="CI1573" s="5"/>
      <c r="CJ1573" s="5"/>
      <c r="CL1573" s="5"/>
      <c r="CM1573" s="5"/>
      <c r="CO1573" s="5"/>
      <c r="CP1573" s="5"/>
      <c r="CQ1573" s="5"/>
    </row>
    <row r="1574" spans="1:95" x14ac:dyDescent="0.25">
      <c r="A1574" s="15" t="s">
        <v>102</v>
      </c>
      <c r="B1574" s="15"/>
      <c r="C1574" s="6">
        <v>36607</v>
      </c>
      <c r="D1574" s="5"/>
      <c r="H1574" t="s">
        <v>200</v>
      </c>
      <c r="I1574" s="7">
        <v>30</v>
      </c>
      <c r="J1574">
        <v>760</v>
      </c>
      <c r="K1574" s="5">
        <f t="shared" ref="K1574:K1637" si="25">1000000/I1574/J1574</f>
        <v>43.859649122807021</v>
      </c>
      <c r="AC1574" s="5"/>
      <c r="AE1574" s="8"/>
      <c r="AF1574" s="8"/>
      <c r="AG1574" s="8"/>
      <c r="AH1574" s="8"/>
      <c r="AI1574" s="8"/>
      <c r="AJ1574" s="5"/>
      <c r="AK1574" s="8">
        <v>0.43436865139126002</v>
      </c>
      <c r="AL1574" s="8"/>
      <c r="AM1574" s="8"/>
      <c r="AN1574" s="8"/>
      <c r="AO1574" s="8"/>
      <c r="AP1574" s="8"/>
      <c r="AQ1574" s="9"/>
      <c r="AS1574" s="8"/>
      <c r="AT1574" s="8"/>
      <c r="AU1574" s="5"/>
      <c r="AV1574" s="5"/>
      <c r="AW1574" s="5"/>
      <c r="AX1574" s="5"/>
      <c r="AY1574" s="5"/>
      <c r="AZ1574" s="5"/>
      <c r="BA1574" s="5"/>
      <c r="BB1574" s="5"/>
      <c r="BC1574" s="5"/>
      <c r="BD1574" s="5"/>
      <c r="BE1574" s="5"/>
      <c r="BF1574" s="5"/>
      <c r="BG1574" s="5"/>
      <c r="BH1574" s="5">
        <v>462.135922330097</v>
      </c>
      <c r="BJ1574" s="5"/>
      <c r="BK1574" s="5"/>
      <c r="BL1574" s="5"/>
      <c r="BO1574" s="7"/>
      <c r="BP1574" s="5"/>
      <c r="BQ1574" s="5"/>
      <c r="BR1574" s="5"/>
      <c r="BS1574" s="5"/>
      <c r="BT1574" s="7"/>
      <c r="BU1574" s="7"/>
      <c r="BV1574" s="7"/>
      <c r="BW1574" s="7"/>
      <c r="BX1574" s="7"/>
      <c r="BY1574" s="7"/>
      <c r="BZ1574" s="7"/>
      <c r="CA1574" s="5"/>
      <c r="CB1574" s="5"/>
      <c r="CC1574" s="5"/>
      <c r="CD1574" s="5"/>
      <c r="CE1574" s="5"/>
      <c r="CF1574" s="5"/>
      <c r="CG1574" s="5"/>
      <c r="CH1574" s="5"/>
      <c r="CI1574" s="5"/>
      <c r="CJ1574" s="5"/>
      <c r="CL1574" s="5"/>
      <c r="CM1574" s="5"/>
      <c r="CO1574" s="5"/>
      <c r="CP1574" s="5"/>
      <c r="CQ1574" s="5"/>
    </row>
    <row r="1575" spans="1:95" x14ac:dyDescent="0.25">
      <c r="A1575" s="15" t="s">
        <v>102</v>
      </c>
      <c r="B1575" s="15"/>
      <c r="C1575" s="6">
        <v>36621</v>
      </c>
      <c r="D1575" s="5">
        <v>10</v>
      </c>
      <c r="E1575" s="14" t="s">
        <v>108</v>
      </c>
      <c r="H1575" t="s">
        <v>200</v>
      </c>
      <c r="I1575" s="7">
        <v>30</v>
      </c>
      <c r="J1575">
        <v>760</v>
      </c>
      <c r="K1575" s="5">
        <f t="shared" si="25"/>
        <v>43.859649122807021</v>
      </c>
      <c r="S1575" s="16">
        <v>60</v>
      </c>
      <c r="T1575" s="16"/>
      <c r="U1575" s="16"/>
      <c r="V1575" s="16">
        <v>117</v>
      </c>
      <c r="W1575" s="16"/>
      <c r="AC1575" s="5"/>
      <c r="AE1575" s="8"/>
      <c r="AF1575" s="8"/>
      <c r="AG1575" s="8"/>
      <c r="AH1575" s="8"/>
      <c r="AI1575" s="8"/>
      <c r="AJ1575" s="5"/>
      <c r="AK1575" s="8"/>
      <c r="AL1575" s="8"/>
      <c r="AM1575" s="8"/>
      <c r="AN1575" s="8"/>
      <c r="AO1575" s="8"/>
      <c r="AP1575" s="8"/>
      <c r="AQ1575" s="9"/>
      <c r="AS1575" s="8"/>
      <c r="AT1575" s="8"/>
      <c r="AU1575" s="5"/>
      <c r="AV1575" s="5"/>
      <c r="AW1575" s="5"/>
      <c r="AX1575" s="5"/>
      <c r="AY1575" s="5"/>
      <c r="AZ1575" s="5"/>
      <c r="BA1575" s="5"/>
      <c r="BB1575" s="5"/>
      <c r="BC1575" s="5"/>
      <c r="BD1575" s="5"/>
      <c r="BE1575" s="5"/>
      <c r="BF1575" s="5"/>
      <c r="BG1575" s="5"/>
      <c r="BH1575" s="5">
        <v>526.21359223300897</v>
      </c>
      <c r="BJ1575" s="5"/>
      <c r="BK1575" s="5"/>
      <c r="BL1575" s="5"/>
      <c r="BO1575" s="7"/>
      <c r="BP1575" s="5">
        <v>410</v>
      </c>
      <c r="BQ1575" s="5"/>
      <c r="BR1575" s="5"/>
      <c r="BS1575" s="5"/>
      <c r="BT1575" s="7"/>
      <c r="BU1575" s="7"/>
      <c r="BV1575" s="7"/>
      <c r="BW1575" s="7"/>
      <c r="BX1575" s="7"/>
      <c r="BY1575" s="7"/>
      <c r="BZ1575" s="7"/>
      <c r="CA1575" s="5"/>
      <c r="CB1575" s="5"/>
      <c r="CC1575" s="5"/>
      <c r="CD1575" s="5"/>
      <c r="CE1575" s="5"/>
      <c r="CF1575" s="5"/>
      <c r="CG1575" s="5"/>
      <c r="CH1575" s="5"/>
      <c r="CI1575" s="5"/>
      <c r="CJ1575" s="5"/>
      <c r="CL1575" s="5"/>
      <c r="CM1575" s="5"/>
      <c r="CO1575" s="5"/>
      <c r="CP1575" s="5"/>
      <c r="CQ1575" s="5"/>
    </row>
    <row r="1576" spans="1:95" x14ac:dyDescent="0.25">
      <c r="A1576" s="15" t="s">
        <v>101</v>
      </c>
      <c r="B1576" s="15"/>
      <c r="C1576" s="6">
        <v>36508</v>
      </c>
      <c r="D1576" s="5"/>
      <c r="H1576" t="s">
        <v>201</v>
      </c>
      <c r="I1576" s="7">
        <v>30</v>
      </c>
      <c r="J1576">
        <v>760</v>
      </c>
      <c r="K1576" s="5">
        <f t="shared" si="25"/>
        <v>43.859649122807021</v>
      </c>
      <c r="AC1576" s="5"/>
      <c r="AE1576" s="8"/>
      <c r="AF1576" s="8"/>
      <c r="AG1576" s="8"/>
      <c r="AH1576" s="8"/>
      <c r="AI1576" s="8"/>
      <c r="AJ1576" s="5"/>
      <c r="AK1576" s="8">
        <v>0.36252640515873402</v>
      </c>
      <c r="AL1576" s="8"/>
      <c r="AM1576" s="8"/>
      <c r="AN1576" s="8"/>
      <c r="AO1576" s="8"/>
      <c r="AP1576" s="8"/>
      <c r="AQ1576" s="9"/>
      <c r="AS1576" s="8"/>
      <c r="AT1576" s="8"/>
      <c r="AU1576" s="5"/>
      <c r="AV1576" s="5"/>
      <c r="AW1576" s="5"/>
      <c r="AX1576" s="5"/>
      <c r="AY1576" s="5"/>
      <c r="AZ1576" s="5"/>
      <c r="BA1576" s="5"/>
      <c r="BB1576" s="5"/>
      <c r="BC1576" s="5"/>
      <c r="BD1576" s="5"/>
      <c r="BE1576" s="5"/>
      <c r="BF1576" s="5"/>
      <c r="BG1576" s="5"/>
      <c r="BH1576" s="5"/>
      <c r="BJ1576" s="5"/>
      <c r="BK1576" s="5"/>
      <c r="BL1576" s="5"/>
      <c r="BO1576" s="7"/>
      <c r="BP1576" s="5"/>
      <c r="BQ1576" s="5"/>
      <c r="BR1576" s="5"/>
      <c r="BS1576" s="5"/>
      <c r="BT1576" s="7"/>
      <c r="BU1576" s="7"/>
      <c r="BV1576" s="7"/>
      <c r="BW1576" s="7"/>
      <c r="BX1576" s="7"/>
      <c r="BY1576" s="7"/>
      <c r="BZ1576" s="7"/>
      <c r="CA1576" s="5"/>
      <c r="CB1576" s="5"/>
      <c r="CC1576" s="5"/>
      <c r="CD1576" s="5"/>
      <c r="CE1576" s="5"/>
      <c r="CF1576" s="5"/>
      <c r="CG1576" s="5"/>
      <c r="CH1576" s="5"/>
      <c r="CI1576" s="5"/>
      <c r="CJ1576" s="5"/>
      <c r="CL1576" s="5"/>
      <c r="CM1576" s="5"/>
      <c r="CO1576" s="5"/>
      <c r="CP1576" s="5"/>
      <c r="CQ1576" s="5"/>
    </row>
    <row r="1577" spans="1:95" x14ac:dyDescent="0.25">
      <c r="A1577" s="15" t="s">
        <v>101</v>
      </c>
      <c r="B1577" s="15"/>
      <c r="C1577" s="6">
        <v>36522</v>
      </c>
      <c r="D1577" s="5"/>
      <c r="H1577" t="s">
        <v>201</v>
      </c>
      <c r="I1577" s="7">
        <v>30</v>
      </c>
      <c r="J1577">
        <v>760</v>
      </c>
      <c r="K1577" s="5">
        <f t="shared" si="25"/>
        <v>43.859649122807021</v>
      </c>
      <c r="AC1577" s="5"/>
      <c r="AE1577" s="8"/>
      <c r="AF1577" s="8"/>
      <c r="AG1577" s="8"/>
      <c r="AH1577" s="8"/>
      <c r="AI1577" s="8"/>
      <c r="AJ1577" s="5"/>
      <c r="AK1577" s="8">
        <v>1.65706142168406</v>
      </c>
      <c r="AL1577" s="8"/>
      <c r="AM1577" s="8"/>
      <c r="AN1577" s="8"/>
      <c r="AO1577" s="8"/>
      <c r="AP1577" s="8"/>
      <c r="AQ1577" s="9"/>
      <c r="AS1577" s="8"/>
      <c r="AT1577" s="8"/>
      <c r="AU1577" s="5"/>
      <c r="AV1577" s="5"/>
      <c r="AW1577" s="5"/>
      <c r="AX1577" s="5"/>
      <c r="AY1577" s="5"/>
      <c r="AZ1577" s="5"/>
      <c r="BA1577" s="5"/>
      <c r="BB1577" s="5"/>
      <c r="BC1577" s="5"/>
      <c r="BD1577" s="5"/>
      <c r="BE1577" s="5"/>
      <c r="BF1577" s="5"/>
      <c r="BG1577" s="5"/>
      <c r="BH1577" s="5"/>
      <c r="BJ1577" s="5"/>
      <c r="BK1577" s="5"/>
      <c r="BL1577" s="5"/>
      <c r="BO1577" s="7"/>
      <c r="BP1577" s="5"/>
      <c r="BQ1577" s="5"/>
      <c r="BR1577" s="5"/>
      <c r="BS1577" s="5"/>
      <c r="BT1577" s="7"/>
      <c r="BU1577" s="7"/>
      <c r="BV1577" s="7"/>
      <c r="BW1577" s="7"/>
      <c r="BX1577" s="7"/>
      <c r="BY1577" s="7"/>
      <c r="BZ1577" s="7"/>
      <c r="CA1577" s="5"/>
      <c r="CB1577" s="5"/>
      <c r="CC1577" s="5"/>
      <c r="CD1577" s="5"/>
      <c r="CE1577" s="5"/>
      <c r="CF1577" s="5"/>
      <c r="CG1577" s="5"/>
      <c r="CH1577" s="5"/>
      <c r="CI1577" s="5"/>
      <c r="CJ1577" s="5"/>
      <c r="CL1577" s="5"/>
      <c r="CM1577" s="5"/>
      <c r="CO1577" s="5"/>
      <c r="CP1577" s="5"/>
      <c r="CQ1577" s="5"/>
    </row>
    <row r="1578" spans="1:95" x14ac:dyDescent="0.25">
      <c r="A1578" s="15" t="s">
        <v>101</v>
      </c>
      <c r="B1578" s="15"/>
      <c r="C1578" s="6">
        <v>36530</v>
      </c>
      <c r="D1578" s="5"/>
      <c r="H1578" t="s">
        <v>201</v>
      </c>
      <c r="I1578" s="7">
        <v>30</v>
      </c>
      <c r="J1578">
        <v>760</v>
      </c>
      <c r="K1578" s="5">
        <f t="shared" si="25"/>
        <v>43.859649122807021</v>
      </c>
      <c r="AC1578" s="5"/>
      <c r="AE1578" s="8"/>
      <c r="AF1578" s="8"/>
      <c r="AG1578" s="8"/>
      <c r="AH1578" s="8"/>
      <c r="AI1578" s="8"/>
      <c r="AJ1578" s="5"/>
      <c r="AK1578" s="8">
        <v>2.4005498337359299</v>
      </c>
      <c r="AL1578" s="8"/>
      <c r="AM1578" s="8"/>
      <c r="AN1578" s="8"/>
      <c r="AO1578" s="8"/>
      <c r="AP1578" s="8"/>
      <c r="AQ1578" s="9"/>
      <c r="AS1578" s="8"/>
      <c r="AT1578" s="8"/>
      <c r="AU1578" s="5"/>
      <c r="AV1578" s="5"/>
      <c r="AW1578" s="5"/>
      <c r="AX1578" s="5"/>
      <c r="AY1578" s="5"/>
      <c r="AZ1578" s="5"/>
      <c r="BA1578" s="5"/>
      <c r="BB1578" s="5"/>
      <c r="BC1578" s="5"/>
      <c r="BD1578" s="5"/>
      <c r="BE1578" s="5"/>
      <c r="BF1578" s="5"/>
      <c r="BG1578" s="5"/>
      <c r="BH1578" s="5"/>
      <c r="BJ1578" s="5"/>
      <c r="BK1578" s="5"/>
      <c r="BL1578" s="5"/>
      <c r="BO1578" s="7"/>
      <c r="BP1578" s="5"/>
      <c r="BQ1578" s="5"/>
      <c r="BR1578" s="5"/>
      <c r="BS1578" s="5"/>
      <c r="BT1578" s="7"/>
      <c r="BU1578" s="7"/>
      <c r="BV1578" s="7"/>
      <c r="BW1578" s="7"/>
      <c r="BX1578" s="7"/>
      <c r="BY1578" s="7"/>
      <c r="BZ1578" s="7"/>
      <c r="CA1578" s="5"/>
      <c r="CB1578" s="5"/>
      <c r="CC1578" s="5"/>
      <c r="CD1578" s="5"/>
      <c r="CE1578" s="5"/>
      <c r="CF1578" s="5"/>
      <c r="CG1578" s="5"/>
      <c r="CH1578" s="5"/>
      <c r="CI1578" s="5"/>
      <c r="CJ1578" s="5"/>
      <c r="CL1578" s="5"/>
      <c r="CM1578" s="5"/>
      <c r="CO1578" s="5"/>
      <c r="CP1578" s="5"/>
      <c r="CQ1578" s="5"/>
    </row>
    <row r="1579" spans="1:95" x14ac:dyDescent="0.25">
      <c r="A1579" s="15" t="s">
        <v>101</v>
      </c>
      <c r="B1579" s="15"/>
      <c r="C1579" s="6">
        <v>36536</v>
      </c>
      <c r="D1579" s="5"/>
      <c r="H1579" t="s">
        <v>201</v>
      </c>
      <c r="I1579" s="7">
        <v>30</v>
      </c>
      <c r="J1579">
        <v>760</v>
      </c>
      <c r="K1579" s="5">
        <f t="shared" si="25"/>
        <v>43.859649122807021</v>
      </c>
      <c r="AC1579" s="5"/>
      <c r="AE1579" s="8"/>
      <c r="AF1579" s="8"/>
      <c r="AG1579" s="8"/>
      <c r="AH1579" s="8"/>
      <c r="AI1579" s="8"/>
      <c r="AJ1579" s="5"/>
      <c r="AK1579" s="8">
        <v>3.4464468005538702</v>
      </c>
      <c r="AL1579" s="8"/>
      <c r="AM1579" s="8"/>
      <c r="AN1579" s="8"/>
      <c r="AO1579" s="8"/>
      <c r="AP1579" s="8"/>
      <c r="AQ1579" s="9"/>
      <c r="AS1579" s="8"/>
      <c r="AT1579" s="8"/>
      <c r="AU1579" s="5"/>
      <c r="AV1579" s="5"/>
      <c r="AW1579" s="5"/>
      <c r="AX1579" s="5"/>
      <c r="AY1579" s="5"/>
      <c r="AZ1579" s="5"/>
      <c r="BA1579" s="5"/>
      <c r="BB1579" s="5"/>
      <c r="BC1579" s="5"/>
      <c r="BD1579" s="5"/>
      <c r="BE1579" s="5"/>
      <c r="BF1579" s="5"/>
      <c r="BG1579" s="5"/>
      <c r="BH1579" s="5"/>
      <c r="BJ1579" s="5"/>
      <c r="BK1579" s="5"/>
      <c r="BL1579" s="5"/>
      <c r="BO1579" s="7"/>
      <c r="BP1579" s="5"/>
      <c r="BQ1579" s="5"/>
      <c r="BR1579" s="5"/>
      <c r="BS1579" s="5"/>
      <c r="BT1579" s="7"/>
      <c r="BU1579" s="7"/>
      <c r="BV1579" s="7"/>
      <c r="BW1579" s="7"/>
      <c r="BX1579" s="7"/>
      <c r="BY1579" s="7"/>
      <c r="BZ1579" s="7"/>
      <c r="CA1579" s="5"/>
      <c r="CB1579" s="5"/>
      <c r="CC1579" s="5"/>
      <c r="CD1579" s="5"/>
      <c r="CE1579" s="5"/>
      <c r="CF1579" s="5"/>
      <c r="CG1579" s="5"/>
      <c r="CH1579" s="5"/>
      <c r="CI1579" s="5"/>
      <c r="CJ1579" s="5"/>
      <c r="CL1579" s="5"/>
      <c r="CM1579" s="5"/>
      <c r="CO1579" s="5"/>
      <c r="CP1579" s="5"/>
      <c r="CQ1579" s="5"/>
    </row>
    <row r="1580" spans="1:95" x14ac:dyDescent="0.25">
      <c r="A1580" s="15" t="s">
        <v>101</v>
      </c>
      <c r="B1580" s="15"/>
      <c r="C1580" s="6">
        <v>36543</v>
      </c>
      <c r="D1580" s="5"/>
      <c r="H1580" t="s">
        <v>201</v>
      </c>
      <c r="I1580" s="7">
        <v>30</v>
      </c>
      <c r="J1580">
        <v>760</v>
      </c>
      <c r="K1580" s="5">
        <f t="shared" si="25"/>
        <v>43.859649122807021</v>
      </c>
      <c r="AC1580" s="5"/>
      <c r="AE1580" s="8"/>
      <c r="AF1580" s="8"/>
      <c r="AG1580" s="8"/>
      <c r="AH1580" s="8"/>
      <c r="AI1580" s="8"/>
      <c r="AJ1580" s="5"/>
      <c r="AK1580" s="8">
        <v>4.6297213434540403</v>
      </c>
      <c r="AL1580" s="8"/>
      <c r="AM1580" s="8"/>
      <c r="AN1580" s="8"/>
      <c r="AO1580" s="8"/>
      <c r="AP1580" s="8"/>
      <c r="AQ1580" s="9"/>
      <c r="AS1580" s="8"/>
      <c r="AT1580" s="8"/>
      <c r="AU1580" s="5"/>
      <c r="AV1580" s="5"/>
      <c r="AW1580" s="5"/>
      <c r="AX1580" s="5"/>
      <c r="AY1580" s="5"/>
      <c r="AZ1580" s="5"/>
      <c r="BA1580" s="5"/>
      <c r="BB1580" s="5"/>
      <c r="BC1580" s="5"/>
      <c r="BD1580" s="5"/>
      <c r="BE1580" s="5"/>
      <c r="BF1580" s="5"/>
      <c r="BG1580" s="5"/>
      <c r="BH1580" s="5"/>
      <c r="BJ1580" s="5"/>
      <c r="BK1580" s="5"/>
      <c r="BL1580" s="5"/>
      <c r="BO1580" s="7"/>
      <c r="BP1580" s="5"/>
      <c r="BQ1580" s="5"/>
      <c r="BR1580" s="5"/>
      <c r="BS1580" s="5"/>
      <c r="BT1580" s="7"/>
      <c r="BU1580" s="7"/>
      <c r="BV1580" s="7"/>
      <c r="BW1580" s="7"/>
      <c r="BX1580" s="7"/>
      <c r="BY1580" s="7"/>
      <c r="BZ1580" s="7"/>
      <c r="CA1580" s="5"/>
      <c r="CB1580" s="5"/>
      <c r="CC1580" s="5"/>
      <c r="CD1580" s="5"/>
      <c r="CE1580" s="5"/>
      <c r="CF1580" s="5"/>
      <c r="CG1580" s="5"/>
      <c r="CH1580" s="5"/>
      <c r="CI1580" s="5"/>
      <c r="CJ1580" s="5"/>
      <c r="CL1580" s="5"/>
      <c r="CM1580" s="5"/>
      <c r="CO1580" s="5"/>
      <c r="CP1580" s="5"/>
      <c r="CQ1580" s="5"/>
    </row>
    <row r="1581" spans="1:95" x14ac:dyDescent="0.25">
      <c r="A1581" s="15" t="s">
        <v>101</v>
      </c>
      <c r="B1581" s="15"/>
      <c r="C1581" s="6">
        <v>36549</v>
      </c>
      <c r="D1581" s="5"/>
      <c r="H1581" t="s">
        <v>201</v>
      </c>
      <c r="I1581" s="7">
        <v>30</v>
      </c>
      <c r="J1581">
        <v>760</v>
      </c>
      <c r="K1581" s="5">
        <f t="shared" si="25"/>
        <v>43.859649122807021</v>
      </c>
      <c r="AC1581" s="5"/>
      <c r="AE1581" s="8"/>
      <c r="AF1581" s="8"/>
      <c r="AG1581" s="8"/>
      <c r="AH1581" s="8"/>
      <c r="AI1581" s="8"/>
      <c r="AJ1581" s="5"/>
      <c r="AK1581" s="8">
        <v>5.1806062321228197</v>
      </c>
      <c r="AL1581" s="8"/>
      <c r="AM1581" s="8"/>
      <c r="AN1581" s="8"/>
      <c r="AO1581" s="8"/>
      <c r="AP1581" s="8"/>
      <c r="AQ1581" s="9"/>
      <c r="AS1581" s="8"/>
      <c r="AT1581" s="8"/>
      <c r="AU1581" s="5"/>
      <c r="AV1581" s="5"/>
      <c r="AW1581" s="5"/>
      <c r="AX1581" s="5"/>
      <c r="AY1581" s="5"/>
      <c r="AZ1581" s="5"/>
      <c r="BA1581" s="5"/>
      <c r="BB1581" s="5"/>
      <c r="BC1581" s="5"/>
      <c r="BD1581" s="5"/>
      <c r="BE1581" s="5"/>
      <c r="BF1581" s="5"/>
      <c r="BG1581" s="5"/>
      <c r="BH1581" s="5">
        <v>3.8834951456309401</v>
      </c>
      <c r="BJ1581" s="5"/>
      <c r="BK1581" s="5"/>
      <c r="BL1581" s="5"/>
      <c r="BO1581" s="7"/>
      <c r="BP1581" s="5"/>
      <c r="BQ1581" s="5"/>
      <c r="BR1581" s="5"/>
      <c r="BS1581" s="5"/>
      <c r="BT1581" s="7"/>
      <c r="BU1581" s="7"/>
      <c r="BV1581" s="7"/>
      <c r="BW1581" s="7"/>
      <c r="BX1581" s="7"/>
      <c r="BY1581" s="7"/>
      <c r="BZ1581" s="7"/>
      <c r="CA1581" s="5"/>
      <c r="CB1581" s="5"/>
      <c r="CC1581" s="5"/>
      <c r="CD1581" s="5"/>
      <c r="CE1581" s="5"/>
      <c r="CF1581" s="5"/>
      <c r="CG1581" s="5"/>
      <c r="CH1581" s="5"/>
      <c r="CI1581" s="5"/>
      <c r="CJ1581" s="5"/>
      <c r="CL1581" s="5"/>
      <c r="CM1581" s="5"/>
      <c r="CO1581" s="5"/>
      <c r="CP1581" s="5"/>
      <c r="CQ1581" s="5"/>
    </row>
    <row r="1582" spans="1:95" x14ac:dyDescent="0.25">
      <c r="A1582" s="15" t="s">
        <v>101</v>
      </c>
      <c r="B1582" s="15"/>
      <c r="C1582" s="6">
        <v>36563</v>
      </c>
      <c r="D1582" s="5"/>
      <c r="H1582" t="s">
        <v>201</v>
      </c>
      <c r="I1582" s="7">
        <v>30</v>
      </c>
      <c r="J1582">
        <v>760</v>
      </c>
      <c r="K1582" s="5">
        <f t="shared" si="25"/>
        <v>43.859649122807021</v>
      </c>
      <c r="AC1582" s="5"/>
      <c r="AE1582" s="8"/>
      <c r="AF1582" s="8"/>
      <c r="AG1582" s="8"/>
      <c r="AH1582" s="8"/>
      <c r="AI1582" s="8"/>
      <c r="AJ1582" s="5"/>
      <c r="AK1582" s="8">
        <v>5.1828298244372704</v>
      </c>
      <c r="AL1582" s="8"/>
      <c r="AM1582" s="8"/>
      <c r="AN1582" s="8"/>
      <c r="AO1582" s="8"/>
      <c r="AP1582" s="8"/>
      <c r="AQ1582" s="9"/>
      <c r="AS1582" s="8"/>
      <c r="AT1582" s="8"/>
      <c r="AU1582" s="5"/>
      <c r="AV1582" s="5"/>
      <c r="AW1582" s="5"/>
      <c r="AX1582" s="5"/>
      <c r="AY1582" s="5"/>
      <c r="AZ1582" s="5"/>
      <c r="BA1582" s="5"/>
      <c r="BB1582" s="5"/>
      <c r="BC1582" s="5"/>
      <c r="BD1582" s="5"/>
      <c r="BE1582" s="5"/>
      <c r="BF1582" s="5"/>
      <c r="BG1582" s="5"/>
      <c r="BH1582" s="5">
        <v>116.504854368932</v>
      </c>
      <c r="BJ1582" s="5"/>
      <c r="BK1582" s="5"/>
      <c r="BL1582" s="5"/>
      <c r="BO1582" s="7"/>
      <c r="BP1582" s="5"/>
      <c r="BQ1582" s="5"/>
      <c r="BR1582" s="5"/>
      <c r="BS1582" s="5"/>
      <c r="BT1582" s="7"/>
      <c r="BU1582" s="7"/>
      <c r="BV1582" s="7"/>
      <c r="BW1582" s="7"/>
      <c r="BX1582" s="7"/>
      <c r="BY1582" s="7"/>
      <c r="BZ1582" s="7"/>
      <c r="CA1582" s="5"/>
      <c r="CB1582" s="5"/>
      <c r="CC1582" s="5"/>
      <c r="CD1582" s="5"/>
      <c r="CE1582" s="5"/>
      <c r="CF1582" s="5"/>
      <c r="CG1582" s="5"/>
      <c r="CH1582" s="5"/>
      <c r="CI1582" s="5"/>
      <c r="CJ1582" s="5"/>
      <c r="CL1582" s="5"/>
      <c r="CM1582" s="5"/>
      <c r="CO1582" s="5"/>
      <c r="CP1582" s="5"/>
      <c r="CQ1582" s="5"/>
    </row>
    <row r="1583" spans="1:95" x14ac:dyDescent="0.25">
      <c r="A1583" s="15" t="s">
        <v>101</v>
      </c>
      <c r="B1583" s="15"/>
      <c r="C1583" s="6">
        <v>36577</v>
      </c>
      <c r="D1583" s="5"/>
      <c r="H1583" t="s">
        <v>201</v>
      </c>
      <c r="I1583" s="7">
        <v>30</v>
      </c>
      <c r="J1583">
        <v>760</v>
      </c>
      <c r="K1583" s="5">
        <f t="shared" si="25"/>
        <v>43.859649122807021</v>
      </c>
      <c r="AC1583" s="5"/>
      <c r="AE1583" s="8"/>
      <c r="AF1583" s="8"/>
      <c r="AG1583" s="8"/>
      <c r="AH1583" s="8"/>
      <c r="AI1583" s="8"/>
      <c r="AJ1583" s="5"/>
      <c r="AK1583" s="8">
        <v>3.7833008217184299</v>
      </c>
      <c r="AL1583" s="8"/>
      <c r="AM1583" s="8"/>
      <c r="AN1583" s="8"/>
      <c r="AO1583" s="8"/>
      <c r="AP1583" s="8"/>
      <c r="AQ1583" s="9"/>
      <c r="AS1583" s="8"/>
      <c r="AT1583" s="8"/>
      <c r="AU1583" s="5"/>
      <c r="AV1583" s="5"/>
      <c r="AW1583" s="5"/>
      <c r="AX1583" s="5"/>
      <c r="AY1583" s="5"/>
      <c r="AZ1583" s="5"/>
      <c r="BA1583" s="5"/>
      <c r="BB1583" s="5"/>
      <c r="BC1583" s="5"/>
      <c r="BD1583" s="5"/>
      <c r="BE1583" s="5"/>
      <c r="BF1583" s="5"/>
      <c r="BG1583" s="5"/>
      <c r="BH1583" s="5">
        <v>320.388349514563</v>
      </c>
      <c r="BJ1583" s="5"/>
      <c r="BK1583" s="5"/>
      <c r="BL1583" s="5"/>
      <c r="BO1583" s="7"/>
      <c r="BP1583" s="5"/>
      <c r="BQ1583" s="5"/>
      <c r="BR1583" s="5"/>
      <c r="BS1583" s="5"/>
      <c r="BT1583" s="7"/>
      <c r="BU1583" s="7"/>
      <c r="BV1583" s="7"/>
      <c r="BW1583" s="7"/>
      <c r="BX1583" s="7"/>
      <c r="BY1583" s="7"/>
      <c r="BZ1583" s="7"/>
      <c r="CA1583" s="5"/>
      <c r="CB1583" s="5"/>
      <c r="CC1583" s="5"/>
      <c r="CD1583" s="5"/>
      <c r="CE1583" s="5"/>
      <c r="CF1583" s="5"/>
      <c r="CG1583" s="5"/>
      <c r="CH1583" s="5"/>
      <c r="CI1583" s="5"/>
      <c r="CJ1583" s="5"/>
      <c r="CL1583" s="5"/>
      <c r="CM1583" s="5"/>
      <c r="CO1583" s="5"/>
      <c r="CP1583" s="5"/>
      <c r="CQ1583" s="5"/>
    </row>
    <row r="1584" spans="1:95" x14ac:dyDescent="0.25">
      <c r="A1584" s="15" t="s">
        <v>101</v>
      </c>
      <c r="B1584" s="15"/>
      <c r="C1584" s="6">
        <v>36593</v>
      </c>
      <c r="D1584" s="5"/>
      <c r="H1584" t="s">
        <v>201</v>
      </c>
      <c r="I1584" s="7">
        <v>30</v>
      </c>
      <c r="J1584">
        <v>760</v>
      </c>
      <c r="K1584" s="5">
        <f t="shared" si="25"/>
        <v>43.859649122807021</v>
      </c>
      <c r="AC1584" s="5"/>
      <c r="AE1584" s="8"/>
      <c r="AF1584" s="8"/>
      <c r="AG1584" s="8"/>
      <c r="AH1584" s="8"/>
      <c r="AI1584" s="8"/>
      <c r="AJ1584" s="5"/>
      <c r="AK1584" s="8">
        <v>2.2463942429173498</v>
      </c>
      <c r="AL1584" s="8"/>
      <c r="AM1584" s="8"/>
      <c r="AN1584" s="8"/>
      <c r="AO1584" s="8"/>
      <c r="AP1584" s="8"/>
      <c r="AQ1584" s="9"/>
      <c r="AS1584" s="8"/>
      <c r="AT1584" s="8"/>
      <c r="AU1584" s="5"/>
      <c r="AV1584" s="5"/>
      <c r="AW1584" s="5"/>
      <c r="AX1584" s="5"/>
      <c r="AY1584" s="5"/>
      <c r="AZ1584" s="5"/>
      <c r="BA1584" s="5"/>
      <c r="BB1584" s="5"/>
      <c r="BC1584" s="5"/>
      <c r="BD1584" s="5"/>
      <c r="BE1584" s="5"/>
      <c r="BF1584" s="5"/>
      <c r="BG1584" s="5"/>
      <c r="BH1584" s="5">
        <v>526.21359223300897</v>
      </c>
      <c r="BJ1584" s="5"/>
      <c r="BK1584" s="5"/>
      <c r="BL1584" s="5"/>
      <c r="BO1584" s="7"/>
      <c r="BP1584" s="5"/>
      <c r="BQ1584" s="5"/>
      <c r="BR1584" s="5"/>
      <c r="BS1584" s="5"/>
      <c r="BT1584" s="7"/>
      <c r="BU1584" s="7"/>
      <c r="BV1584" s="7"/>
      <c r="BW1584" s="7"/>
      <c r="BX1584" s="7"/>
      <c r="BY1584" s="7"/>
      <c r="BZ1584" s="7"/>
      <c r="CA1584" s="5"/>
      <c r="CB1584" s="5"/>
      <c r="CC1584" s="5"/>
      <c r="CD1584" s="5"/>
      <c r="CE1584" s="5"/>
      <c r="CF1584" s="5"/>
      <c r="CG1584" s="5"/>
      <c r="CH1584" s="5"/>
      <c r="CI1584" s="5"/>
      <c r="CJ1584" s="5"/>
      <c r="CL1584" s="5"/>
      <c r="CM1584" s="5"/>
      <c r="CO1584" s="5"/>
      <c r="CP1584" s="5"/>
      <c r="CQ1584" s="5"/>
    </row>
    <row r="1585" spans="1:166" x14ac:dyDescent="0.25">
      <c r="A1585" s="15" t="s">
        <v>101</v>
      </c>
      <c r="B1585" s="15"/>
      <c r="C1585" s="6">
        <v>36607</v>
      </c>
      <c r="D1585" s="5"/>
      <c r="H1585" t="s">
        <v>201</v>
      </c>
      <c r="I1585" s="7">
        <v>30</v>
      </c>
      <c r="J1585">
        <v>760</v>
      </c>
      <c r="K1585" s="5">
        <f t="shared" si="25"/>
        <v>43.859649122807021</v>
      </c>
      <c r="AC1585" s="5"/>
      <c r="AE1585" s="8"/>
      <c r="AF1585" s="8"/>
      <c r="AG1585" s="8"/>
      <c r="AH1585" s="8"/>
      <c r="AI1585" s="8"/>
      <c r="AJ1585" s="5"/>
      <c r="AK1585" s="8">
        <v>4.95254651856189E-2</v>
      </c>
      <c r="AL1585" s="8"/>
      <c r="AM1585" s="8"/>
      <c r="AN1585" s="8"/>
      <c r="AO1585" s="8"/>
      <c r="AP1585" s="8"/>
      <c r="AQ1585" s="9"/>
      <c r="AS1585" s="8"/>
      <c r="AT1585" s="8"/>
      <c r="AU1585" s="5"/>
      <c r="AV1585" s="5"/>
      <c r="AW1585" s="5"/>
      <c r="AX1585" s="5"/>
      <c r="AY1585" s="5"/>
      <c r="AZ1585" s="5"/>
      <c r="BA1585" s="5"/>
      <c r="BB1585" s="5"/>
      <c r="BC1585" s="5"/>
      <c r="BD1585" s="5"/>
      <c r="BE1585" s="5"/>
      <c r="BF1585" s="5"/>
      <c r="BG1585" s="5"/>
      <c r="BH1585" s="5">
        <v>580.58252427184402</v>
      </c>
      <c r="BJ1585" s="5"/>
      <c r="BK1585" s="5"/>
      <c r="BL1585" s="5"/>
      <c r="BO1585" s="7"/>
      <c r="BP1585" s="5"/>
      <c r="BQ1585" s="5"/>
      <c r="BR1585" s="5"/>
      <c r="BS1585" s="5"/>
      <c r="BT1585" s="7"/>
      <c r="BU1585" s="7"/>
      <c r="BV1585" s="7"/>
      <c r="BW1585" s="7"/>
      <c r="BX1585" s="7"/>
      <c r="BY1585" s="7"/>
      <c r="BZ1585" s="7"/>
      <c r="CA1585" s="5"/>
      <c r="CB1585" s="5"/>
      <c r="CC1585" s="5"/>
      <c r="CD1585" s="5"/>
      <c r="CE1585" s="5"/>
      <c r="CF1585" s="5"/>
      <c r="CG1585" s="5"/>
      <c r="CH1585" s="5"/>
      <c r="CI1585" s="5"/>
      <c r="CJ1585" s="5"/>
      <c r="CL1585" s="5"/>
      <c r="CM1585" s="5"/>
      <c r="CO1585" s="5"/>
      <c r="CP1585" s="5"/>
      <c r="CQ1585" s="5"/>
    </row>
    <row r="1586" spans="1:166" x14ac:dyDescent="0.25">
      <c r="A1586" s="15" t="s">
        <v>101</v>
      </c>
      <c r="B1586" s="15"/>
      <c r="C1586" s="6">
        <v>36621</v>
      </c>
      <c r="D1586" s="5">
        <v>10</v>
      </c>
      <c r="E1586" s="14" t="s">
        <v>108</v>
      </c>
      <c r="H1586" t="s">
        <v>201</v>
      </c>
      <c r="I1586" s="7">
        <v>30</v>
      </c>
      <c r="J1586">
        <v>760</v>
      </c>
      <c r="K1586" s="5">
        <f t="shared" si="25"/>
        <v>43.859649122807021</v>
      </c>
      <c r="S1586" s="16">
        <v>58</v>
      </c>
      <c r="T1586" s="16"/>
      <c r="U1586" s="16"/>
      <c r="V1586" s="16">
        <v>115</v>
      </c>
      <c r="W1586" s="16"/>
      <c r="AC1586" s="5"/>
      <c r="AE1586" s="8"/>
      <c r="AF1586" s="8"/>
      <c r="AG1586" s="8"/>
      <c r="AH1586" s="8"/>
      <c r="AI1586" s="8"/>
      <c r="AJ1586" s="5"/>
      <c r="AK1586" s="8"/>
      <c r="AL1586" s="8"/>
      <c r="AM1586" s="8"/>
      <c r="AN1586" s="8"/>
      <c r="AO1586" s="8"/>
      <c r="AP1586" s="8"/>
      <c r="AQ1586" s="9"/>
      <c r="AS1586" s="8"/>
      <c r="AT1586" s="8"/>
      <c r="AU1586" s="5"/>
      <c r="AV1586" s="5"/>
      <c r="AW1586" s="5"/>
      <c r="AX1586" s="5"/>
      <c r="AY1586" s="5"/>
      <c r="AZ1586" s="5"/>
      <c r="BA1586" s="5"/>
      <c r="BB1586" s="5"/>
      <c r="BC1586" s="5"/>
      <c r="BD1586" s="5"/>
      <c r="BE1586" s="5"/>
      <c r="BF1586" s="5"/>
      <c r="BG1586" s="5"/>
      <c r="BH1586" s="5">
        <v>539.80582524271802</v>
      </c>
      <c r="BJ1586" s="5"/>
      <c r="BK1586" s="5"/>
      <c r="BL1586" s="5"/>
      <c r="BO1586" s="7"/>
      <c r="BP1586" s="5">
        <v>427</v>
      </c>
      <c r="BQ1586" s="5"/>
      <c r="BR1586" s="5"/>
      <c r="BS1586" s="5"/>
      <c r="BT1586" s="7"/>
      <c r="BU1586" s="7"/>
      <c r="BV1586" s="7"/>
      <c r="BW1586" s="7"/>
      <c r="BX1586" s="7"/>
      <c r="BY1586" s="7"/>
      <c r="BZ1586" s="7"/>
      <c r="CA1586" s="5"/>
      <c r="CB1586" s="5"/>
      <c r="CC1586" s="5"/>
      <c r="CD1586" s="5"/>
      <c r="CE1586" s="5"/>
      <c r="CF1586" s="5"/>
      <c r="CG1586" s="5"/>
      <c r="CH1586" s="5"/>
      <c r="CI1586" s="5"/>
      <c r="CJ1586" s="5"/>
      <c r="CL1586" s="5"/>
      <c r="CM1586" s="5"/>
      <c r="CO1586" s="5"/>
      <c r="CP1586" s="5"/>
      <c r="CQ1586" s="5"/>
    </row>
    <row r="1587" spans="1:166" x14ac:dyDescent="0.25">
      <c r="A1587" t="s">
        <v>29</v>
      </c>
      <c r="C1587" s="6">
        <v>44203</v>
      </c>
      <c r="D1587" s="5">
        <v>1</v>
      </c>
      <c r="E1587" s="6" t="s">
        <v>209</v>
      </c>
      <c r="F1587" t="s">
        <v>10</v>
      </c>
      <c r="G1587">
        <v>0</v>
      </c>
      <c r="H1587" t="s">
        <v>11</v>
      </c>
      <c r="I1587" s="7">
        <v>7</v>
      </c>
      <c r="J1587">
        <v>1000</v>
      </c>
      <c r="K1587" s="5">
        <f t="shared" si="25"/>
        <v>142.85714285714286</v>
      </c>
      <c r="L1587" s="5"/>
      <c r="M1587" s="8"/>
      <c r="N1587" s="8"/>
      <c r="O1587" s="8"/>
      <c r="P1587" s="8"/>
      <c r="Q1587" s="5"/>
      <c r="R1587" s="5"/>
      <c r="S1587" s="5"/>
      <c r="T1587" s="5"/>
      <c r="U1587" s="5"/>
      <c r="V1587" s="5"/>
      <c r="W1587" s="5"/>
      <c r="X1587" s="8"/>
      <c r="Y1587" s="8"/>
      <c r="Z1587" s="8"/>
      <c r="AA1587" s="8"/>
      <c r="AB1587" s="8"/>
      <c r="AC1587" s="5"/>
      <c r="AD1587" s="8"/>
      <c r="AE1587" s="8"/>
      <c r="AF1587" s="8"/>
      <c r="AG1587" s="8"/>
      <c r="AH1587" s="8"/>
      <c r="AI1587" s="8"/>
      <c r="AJ1587" s="5"/>
      <c r="AK1587" s="8"/>
      <c r="AL1587" s="8"/>
      <c r="AM1587" s="8"/>
      <c r="AN1587" s="8"/>
      <c r="AO1587" s="8"/>
      <c r="AP1587" s="8"/>
      <c r="AQ1587" s="9"/>
      <c r="AR1587" s="8"/>
      <c r="AS1587" s="8"/>
      <c r="AT1587" s="8"/>
      <c r="AU1587" s="5"/>
      <c r="AV1587" s="5"/>
      <c r="AW1587" s="5"/>
      <c r="AX1587" s="5"/>
      <c r="AY1587" s="5"/>
      <c r="AZ1587" s="5"/>
      <c r="BA1587" s="5"/>
      <c r="BB1587" s="5"/>
      <c r="BC1587" s="5"/>
      <c r="BD1587" s="5"/>
      <c r="BE1587" s="5"/>
      <c r="BF1587" s="5"/>
      <c r="BG1587" s="5"/>
      <c r="BH1587" s="5"/>
      <c r="BI1587" s="8"/>
      <c r="BJ1587" s="5"/>
      <c r="BK1587" s="5"/>
      <c r="BL1587" s="5"/>
      <c r="BM1587" s="8"/>
      <c r="BN1587" s="8"/>
      <c r="BO1587" s="7"/>
      <c r="BP1587" s="5"/>
      <c r="BQ1587" s="5"/>
      <c r="BR1587" s="5"/>
      <c r="BS1587" s="5"/>
      <c r="BT1587" s="7"/>
      <c r="BU1587" s="7"/>
      <c r="BV1587" s="7"/>
      <c r="BW1587" s="7"/>
      <c r="BX1587" s="7"/>
      <c r="BY1587" s="7"/>
      <c r="BZ1587" s="7"/>
      <c r="CA1587" s="5"/>
      <c r="CB1587" s="5"/>
      <c r="CC1587" s="5"/>
      <c r="CD1587" s="5"/>
      <c r="CE1587" s="5"/>
      <c r="CF1587" s="5"/>
      <c r="CG1587" s="5"/>
      <c r="CH1587" s="5"/>
      <c r="CI1587" s="5"/>
      <c r="CJ1587" s="5"/>
      <c r="CK1587" s="8"/>
      <c r="CL1587" s="5"/>
      <c r="CM1587" s="5"/>
      <c r="CN1587" s="8"/>
      <c r="CO1587" s="5"/>
      <c r="CP1587" s="5"/>
      <c r="CQ1587" s="5"/>
      <c r="CR1587" s="8"/>
      <c r="CS1587" s="8"/>
      <c r="CT1587" s="8"/>
      <c r="CU1587" s="8"/>
      <c r="CV1587" s="8"/>
      <c r="CW1587" s="8"/>
      <c r="CX1587" s="8"/>
      <c r="CY1587" s="8"/>
      <c r="CZ1587" s="8"/>
      <c r="DA1587" s="8"/>
      <c r="DB1587" s="8"/>
      <c r="DC1587" s="8"/>
      <c r="DD1587" s="8"/>
      <c r="DE1587" s="8"/>
      <c r="DF1587" s="8"/>
      <c r="DG1587" s="8"/>
      <c r="DH1587" s="8"/>
      <c r="DI1587" s="8"/>
      <c r="DJ1587" s="8"/>
      <c r="DK1587" s="8"/>
      <c r="DL1587" s="8"/>
      <c r="DM1587" s="8"/>
      <c r="DN1587" s="8"/>
      <c r="DO1587" s="8"/>
      <c r="DP1587" s="8"/>
      <c r="DQ1587" s="8"/>
      <c r="DR1587" s="8"/>
      <c r="DS1587" s="8"/>
      <c r="DT1587" s="8"/>
      <c r="DU1587" s="8"/>
      <c r="DV1587" s="8"/>
      <c r="DW1587" s="8"/>
      <c r="DX1587" s="8"/>
      <c r="DY1587" s="8"/>
      <c r="DZ1587" s="8"/>
      <c r="EA1587" s="8"/>
      <c r="EB1587" s="8"/>
      <c r="EC1587" s="8"/>
      <c r="ED1587" s="8"/>
      <c r="EE1587" s="8"/>
      <c r="EF1587" s="8"/>
      <c r="EG1587" s="8"/>
      <c r="EH1587" s="8"/>
      <c r="EI1587" s="8"/>
      <c r="EJ1587" s="8"/>
      <c r="EK1587" s="8"/>
      <c r="EL1587" s="8"/>
      <c r="EM1587" s="8"/>
      <c r="EN1587" s="8"/>
      <c r="EO1587" s="8"/>
      <c r="EP1587" s="8"/>
      <c r="EQ1587" s="8"/>
      <c r="ER1587" s="8"/>
      <c r="ES1587" s="8"/>
      <c r="ET1587" s="8"/>
      <c r="EU1587" s="8"/>
      <c r="EV1587" s="8"/>
      <c r="EW1587" s="8"/>
      <c r="EX1587" s="8"/>
      <c r="EY1587" s="8"/>
      <c r="EZ1587" s="8"/>
      <c r="FA1587" s="8"/>
      <c r="FB1587" s="8"/>
      <c r="FC1587" s="8"/>
      <c r="FD1587" s="8"/>
      <c r="FE1587" s="8"/>
      <c r="FF1587" s="8"/>
      <c r="FG1587" s="8"/>
      <c r="FH1587" s="8"/>
      <c r="FI1587" s="8"/>
      <c r="FJ1587" s="8"/>
    </row>
    <row r="1588" spans="1:166" x14ac:dyDescent="0.25">
      <c r="A1588" t="s">
        <v>29</v>
      </c>
      <c r="C1588" s="6">
        <v>44217</v>
      </c>
      <c r="D1588" s="5"/>
      <c r="E1588" s="6"/>
      <c r="G1588">
        <v>14</v>
      </c>
      <c r="H1588" t="s">
        <v>11</v>
      </c>
      <c r="I1588" s="7">
        <v>7</v>
      </c>
      <c r="J1588">
        <v>1000</v>
      </c>
      <c r="K1588" s="5">
        <f t="shared" si="25"/>
        <v>142.85714285714286</v>
      </c>
      <c r="L1588" s="5"/>
      <c r="M1588" s="8"/>
      <c r="N1588" s="8"/>
      <c r="O1588" s="8"/>
      <c r="P1588" s="8"/>
      <c r="Q1588" s="5"/>
      <c r="R1588" s="5"/>
      <c r="S1588" s="5"/>
      <c r="T1588" s="5"/>
      <c r="U1588" s="5"/>
      <c r="V1588" s="5"/>
      <c r="W1588" s="5"/>
      <c r="X1588" s="8"/>
      <c r="Y1588" s="8"/>
      <c r="Z1588" s="8"/>
      <c r="AA1588" s="8"/>
      <c r="AB1588" s="8"/>
      <c r="AC1588" s="5"/>
      <c r="AD1588" s="8"/>
      <c r="AE1588" s="8"/>
      <c r="AF1588" s="8"/>
      <c r="AG1588" s="8"/>
      <c r="AH1588" s="8"/>
      <c r="AI1588" s="8"/>
      <c r="AJ1588" s="5"/>
      <c r="AK1588" s="17"/>
      <c r="AL1588" s="17"/>
      <c r="AM1588" s="17"/>
      <c r="AN1588" s="17"/>
      <c r="AO1588" s="17"/>
      <c r="AP1588" s="17"/>
      <c r="AQ1588" s="9"/>
      <c r="AR1588" s="8"/>
      <c r="AS1588" s="8"/>
      <c r="AT1588" s="8"/>
      <c r="AU1588" s="5"/>
      <c r="AV1588" s="5"/>
      <c r="AW1588" s="5"/>
      <c r="AX1588" s="5"/>
      <c r="AY1588" s="5"/>
      <c r="AZ1588" s="5"/>
      <c r="BA1588" s="5"/>
      <c r="BB1588" s="5"/>
      <c r="BC1588" s="5"/>
      <c r="BD1588" s="5"/>
      <c r="BE1588" s="5"/>
      <c r="BF1588" s="5"/>
      <c r="BG1588" s="5"/>
      <c r="BH1588" s="5"/>
      <c r="BI1588" s="8"/>
      <c r="BJ1588" s="5"/>
      <c r="BK1588" s="5"/>
      <c r="BL1588" s="5"/>
      <c r="BM1588" s="8"/>
      <c r="BN1588" s="8"/>
      <c r="BO1588" s="7"/>
      <c r="BP1588" s="5"/>
      <c r="BQ1588" s="5"/>
      <c r="BR1588" s="5"/>
      <c r="BS1588" s="5"/>
      <c r="BT1588" s="7"/>
      <c r="BU1588" s="7"/>
      <c r="BV1588" s="7"/>
      <c r="BW1588" s="7"/>
      <c r="BX1588" s="7"/>
      <c r="BY1588" s="7"/>
      <c r="BZ1588" s="7"/>
      <c r="CA1588" s="5"/>
      <c r="CB1588" s="5"/>
      <c r="CC1588" s="5"/>
      <c r="CD1588" s="5"/>
      <c r="CE1588" s="18"/>
      <c r="CF1588" s="18"/>
      <c r="CG1588" s="18"/>
      <c r="CH1588" s="18"/>
      <c r="CM1588" s="5"/>
      <c r="CN1588" s="8">
        <f>CR1588+CU1588+CX1588+DA1588+DD1588+DG1588+DJ1588+DM1588+DP1588+DS1588+DV1588+DY1588</f>
        <v>2.1634928971854883</v>
      </c>
      <c r="CO1588" s="5">
        <f>CT1588+CW1588+CZ1588+DC1588+DF1588+DI1588+DL1588+DO1588+DR1588+DU1588+DX1588+EA1588</f>
        <v>649.04786915564659</v>
      </c>
      <c r="CP1588" s="5"/>
      <c r="CQ1588" s="5">
        <f>CT1588+CW1588+CZ1588+DC1588+DF1588+DI1588</f>
        <v>473.74267991378986</v>
      </c>
      <c r="CR1588" s="19">
        <v>0.17100078802206464</v>
      </c>
      <c r="CS1588">
        <v>300</v>
      </c>
      <c r="CT1588" s="2">
        <f>CR1588*CS1588</f>
        <v>51.300236406619391</v>
      </c>
      <c r="CU1588" s="9">
        <v>0.26392805755395682</v>
      </c>
      <c r="CV1588">
        <v>300</v>
      </c>
      <c r="CW1588" s="5">
        <f>CU1588*CV1588</f>
        <v>79.17841726618704</v>
      </c>
      <c r="CX1588" s="9">
        <v>0.27651567944250871</v>
      </c>
      <c r="CY1588">
        <v>300</v>
      </c>
      <c r="CZ1588" s="5">
        <f>CX1588*CY1588</f>
        <v>82.954703832752614</v>
      </c>
      <c r="DA1588" s="9">
        <v>0.29388114008489996</v>
      </c>
      <c r="DB1588">
        <v>300</v>
      </c>
      <c r="DC1588" s="5">
        <f>DA1588*DB1588</f>
        <v>88.164342025469992</v>
      </c>
      <c r="DD1588" s="9">
        <v>0.28711139896373056</v>
      </c>
      <c r="DE1588">
        <v>300</v>
      </c>
      <c r="DF1588" s="5">
        <f>DD1588*DE1588</f>
        <v>86.133419689119165</v>
      </c>
      <c r="DG1588" s="9">
        <v>0.2867052023121387</v>
      </c>
      <c r="DH1588">
        <v>300</v>
      </c>
      <c r="DI1588" s="5">
        <f>DG1588*DH1588</f>
        <v>86.011560693641613</v>
      </c>
      <c r="DJ1588" s="9">
        <v>0.29576763485477181</v>
      </c>
      <c r="DK1588">
        <v>300</v>
      </c>
      <c r="DL1588" s="5">
        <f>DJ1588*DK1588</f>
        <v>88.730290456431547</v>
      </c>
      <c r="DM1588" s="9">
        <v>0.28858299595141701</v>
      </c>
      <c r="DN1588">
        <v>300</v>
      </c>
      <c r="DO1588" s="5">
        <f>DM1588*DN1588</f>
        <v>86.574898785425106</v>
      </c>
      <c r="DP1588" s="8"/>
      <c r="DQ1588" s="8"/>
      <c r="DR1588" s="8"/>
      <c r="DS1588" s="8"/>
      <c r="DT1588" s="8"/>
      <c r="DU1588" s="8"/>
      <c r="DV1588" s="8"/>
      <c r="DW1588" s="8"/>
      <c r="DX1588" s="8"/>
      <c r="DY1588" s="8"/>
      <c r="DZ1588" s="8"/>
      <c r="EA1588" s="8"/>
      <c r="EB1588" s="8"/>
      <c r="EC1588" s="8"/>
      <c r="ED1588" s="8"/>
      <c r="EE1588" s="8"/>
      <c r="EF1588" s="8"/>
      <c r="EG1588" s="8"/>
      <c r="EH1588" s="8"/>
      <c r="EI1588" s="8"/>
      <c r="EJ1588" s="8"/>
      <c r="EK1588" s="8"/>
      <c r="EL1588" s="8"/>
      <c r="EM1588" s="8"/>
      <c r="EN1588" s="8"/>
      <c r="EO1588" s="8"/>
      <c r="EP1588" s="8"/>
      <c r="EQ1588" s="8"/>
      <c r="ER1588" s="8"/>
      <c r="ES1588" s="8"/>
      <c r="ET1588" s="8"/>
      <c r="EU1588" s="8"/>
      <c r="EV1588" s="8"/>
      <c r="EW1588" s="8"/>
      <c r="EX1588" s="8"/>
      <c r="EY1588" s="8"/>
      <c r="EZ1588" s="8"/>
      <c r="FA1588" s="8"/>
      <c r="FB1588" s="8"/>
      <c r="FC1588" s="8"/>
      <c r="FD1588" s="8"/>
      <c r="FE1588" s="8"/>
      <c r="FF1588" s="8"/>
      <c r="FG1588" s="8"/>
      <c r="FH1588" s="8"/>
      <c r="FI1588" s="8"/>
      <c r="FJ1588" s="8"/>
    </row>
    <row r="1589" spans="1:166" x14ac:dyDescent="0.25">
      <c r="A1589" t="s">
        <v>29</v>
      </c>
      <c r="C1589" s="6">
        <v>44231</v>
      </c>
      <c r="D1589" s="5"/>
      <c r="E1589" s="6"/>
      <c r="G1589">
        <v>28</v>
      </c>
      <c r="H1589" t="s">
        <v>11</v>
      </c>
      <c r="I1589" s="7">
        <v>7</v>
      </c>
      <c r="J1589">
        <v>1000</v>
      </c>
      <c r="K1589" s="5">
        <f t="shared" si="25"/>
        <v>142.85714285714286</v>
      </c>
      <c r="L1589" s="5"/>
      <c r="M1589" s="5">
        <v>290</v>
      </c>
      <c r="N1589" s="7">
        <v>7.1</v>
      </c>
      <c r="O1589" s="7"/>
      <c r="P1589" s="7"/>
      <c r="Q1589" s="5"/>
      <c r="R1589" s="5"/>
      <c r="S1589" s="5"/>
      <c r="T1589" s="5"/>
      <c r="U1589" s="5"/>
      <c r="V1589" s="5"/>
      <c r="W1589" s="5"/>
      <c r="X1589" s="8"/>
      <c r="Y1589" s="8"/>
      <c r="Z1589" s="8"/>
      <c r="AA1589" s="8"/>
      <c r="AB1589" s="8"/>
      <c r="AC1589" s="5"/>
      <c r="AD1589" s="8"/>
      <c r="AE1589" s="8"/>
      <c r="AF1589" s="8"/>
      <c r="AG1589" s="8"/>
      <c r="AH1589" s="8"/>
      <c r="AI1589" s="8"/>
      <c r="AJ1589" s="5"/>
      <c r="AK1589" s="17"/>
      <c r="AL1589" s="17"/>
      <c r="AM1589" s="17"/>
      <c r="AN1589" s="17"/>
      <c r="AO1589" s="17"/>
      <c r="AP1589" s="17"/>
      <c r="AQ1589" s="9"/>
      <c r="AR1589" s="8"/>
      <c r="AS1589" s="8"/>
      <c r="AT1589" s="8"/>
      <c r="AU1589" s="5"/>
      <c r="AV1589" s="5"/>
      <c r="AW1589" s="5"/>
      <c r="AX1589" s="5"/>
      <c r="AY1589" s="5"/>
      <c r="AZ1589" s="5"/>
      <c r="BA1589" s="5"/>
      <c r="BB1589" s="5"/>
      <c r="BC1589" s="5"/>
      <c r="BD1589" s="5"/>
      <c r="BE1589" s="5"/>
      <c r="BF1589" s="5"/>
      <c r="BG1589" s="5"/>
      <c r="BH1589" s="5"/>
      <c r="BI1589" s="8"/>
      <c r="BJ1589" s="5"/>
      <c r="BK1589" s="5"/>
      <c r="BL1589" s="5"/>
      <c r="BM1589" s="8"/>
      <c r="BN1589" s="8"/>
      <c r="BO1589" s="7"/>
      <c r="BP1589" s="5"/>
      <c r="BQ1589" s="5"/>
      <c r="BR1589" s="5"/>
      <c r="BS1589" s="5"/>
      <c r="BT1589" s="7"/>
      <c r="BU1589" s="7"/>
      <c r="BV1589" s="7"/>
      <c r="BW1589" s="7"/>
      <c r="BX1589" s="7"/>
      <c r="BY1589" s="7"/>
      <c r="BZ1589" s="7"/>
      <c r="CA1589" s="5"/>
      <c r="CB1589" s="18"/>
      <c r="CC1589" s="18"/>
      <c r="CD1589" s="5"/>
      <c r="CE1589" s="18"/>
      <c r="CF1589" s="18"/>
      <c r="CG1589" s="18"/>
      <c r="CH1589" s="18"/>
      <c r="CM1589" s="5"/>
      <c r="CN1589" s="8"/>
      <c r="CO1589" s="5"/>
      <c r="CP1589" s="5"/>
      <c r="CQ1589" s="5"/>
      <c r="CS1589" s="8"/>
      <c r="CV1589" s="8"/>
      <c r="CY1589" s="8"/>
      <c r="DB1589" s="8"/>
      <c r="DE1589" s="8"/>
      <c r="DH1589" s="8"/>
      <c r="DK1589" s="8"/>
      <c r="DL1589" s="8"/>
      <c r="DN1589" s="8"/>
      <c r="DO1589" s="8"/>
      <c r="DP1589" s="8"/>
      <c r="DQ1589" s="8"/>
      <c r="DR1589" s="8"/>
      <c r="DS1589" s="8"/>
      <c r="DT1589" s="8"/>
      <c r="DU1589" s="8"/>
      <c r="DV1589" s="8"/>
      <c r="DW1589" s="8"/>
      <c r="DX1589" s="8"/>
      <c r="DY1589" s="8"/>
      <c r="DZ1589" s="8"/>
      <c r="EA1589" s="8"/>
      <c r="EB1589" s="8"/>
      <c r="EC1589" s="8"/>
      <c r="ED1589" s="8"/>
      <c r="EE1589" s="8"/>
      <c r="EF1589" s="8"/>
      <c r="EG1589" s="8"/>
      <c r="EH1589" s="8"/>
      <c r="EI1589" s="8"/>
      <c r="EJ1589" s="8"/>
      <c r="EK1589" s="8"/>
      <c r="EL1589" s="8"/>
      <c r="EM1589" s="8"/>
      <c r="EN1589" s="8"/>
      <c r="EO1589" s="8"/>
      <c r="EP1589" s="8"/>
      <c r="EQ1589" s="8"/>
      <c r="ER1589" s="8"/>
      <c r="ES1589" s="8"/>
      <c r="ET1589" s="8"/>
      <c r="EU1589" s="8"/>
      <c r="EV1589" s="8"/>
      <c r="EW1589" s="8"/>
      <c r="EX1589" s="8"/>
      <c r="EY1589" s="8"/>
      <c r="EZ1589" s="8"/>
      <c r="FA1589" s="8"/>
      <c r="FB1589" s="8"/>
      <c r="FC1589" s="8"/>
      <c r="FD1589" s="8"/>
      <c r="FE1589" s="8"/>
      <c r="FF1589" s="8"/>
      <c r="FG1589" s="8"/>
      <c r="FH1589" s="8"/>
      <c r="FI1589" s="8"/>
      <c r="FJ1589" s="8"/>
    </row>
    <row r="1590" spans="1:166" x14ac:dyDescent="0.25">
      <c r="A1590" t="s">
        <v>29</v>
      </c>
      <c r="C1590" s="6">
        <v>44236</v>
      </c>
      <c r="D1590" s="5"/>
      <c r="E1590" s="6"/>
      <c r="G1590">
        <v>33</v>
      </c>
      <c r="H1590" t="s">
        <v>11</v>
      </c>
      <c r="I1590" s="7">
        <v>7</v>
      </c>
      <c r="J1590">
        <v>1000</v>
      </c>
      <c r="K1590" s="5">
        <f t="shared" si="25"/>
        <v>142.85714285714286</v>
      </c>
      <c r="L1590" s="5"/>
      <c r="M1590" s="5">
        <v>365</v>
      </c>
      <c r="N1590" s="7">
        <v>9.3000000000000007</v>
      </c>
      <c r="O1590" s="7"/>
      <c r="P1590" s="7"/>
      <c r="Q1590" s="5"/>
      <c r="R1590" s="5"/>
      <c r="S1590" s="5"/>
      <c r="T1590" s="5"/>
      <c r="U1590" s="5"/>
      <c r="V1590" s="5"/>
      <c r="W1590" s="5"/>
      <c r="X1590" s="8"/>
      <c r="Y1590" s="8"/>
      <c r="Z1590" s="8"/>
      <c r="AA1590" s="8"/>
      <c r="AB1590" s="8"/>
      <c r="AC1590" s="5"/>
      <c r="AD1590" s="8"/>
      <c r="AE1590" s="8"/>
      <c r="AF1590" s="8"/>
      <c r="AG1590" s="8"/>
      <c r="AH1590" s="8"/>
      <c r="AI1590" s="8"/>
      <c r="AJ1590" s="5"/>
      <c r="AK1590" s="17"/>
      <c r="AL1590" s="17"/>
      <c r="AM1590" s="17"/>
      <c r="AN1590" s="17"/>
      <c r="AO1590" s="17"/>
      <c r="AP1590" s="17"/>
      <c r="AQ1590" s="9"/>
      <c r="AR1590" s="8"/>
      <c r="AS1590" s="8"/>
      <c r="AT1590" s="8"/>
      <c r="AU1590" s="5"/>
      <c r="AV1590" s="5"/>
      <c r="AW1590" s="5"/>
      <c r="AX1590" s="5"/>
      <c r="AY1590" s="5"/>
      <c r="AZ1590" s="5"/>
      <c r="BA1590" s="5"/>
      <c r="BB1590" s="5"/>
      <c r="BC1590" s="5"/>
      <c r="BD1590" s="5"/>
      <c r="BE1590" s="5"/>
      <c r="BF1590" s="5"/>
      <c r="BG1590" s="5"/>
      <c r="BH1590" s="5"/>
      <c r="BI1590" s="8"/>
      <c r="BJ1590" s="5"/>
      <c r="BK1590" s="5"/>
      <c r="BL1590" s="5"/>
      <c r="BM1590" s="8"/>
      <c r="BN1590" s="8"/>
      <c r="BO1590" s="7"/>
      <c r="BP1590" s="5"/>
      <c r="BQ1590" s="5"/>
      <c r="BR1590" s="5"/>
      <c r="BS1590" s="5"/>
      <c r="BT1590" s="7"/>
      <c r="BU1590" s="7"/>
      <c r="BV1590" s="7"/>
      <c r="BW1590" s="7"/>
      <c r="BX1590" s="7"/>
      <c r="BY1590" s="7"/>
      <c r="BZ1590" s="7"/>
      <c r="CA1590" s="5"/>
      <c r="CB1590" s="18"/>
      <c r="CC1590" s="18"/>
      <c r="CD1590" s="5"/>
      <c r="CE1590" s="18"/>
      <c r="CF1590" s="18"/>
      <c r="CG1590" s="18"/>
      <c r="CH1590" s="18"/>
      <c r="CM1590" s="5"/>
      <c r="CN1590" s="8"/>
      <c r="CO1590" s="5"/>
      <c r="CP1590" s="5"/>
      <c r="CQ1590" s="5"/>
      <c r="CS1590" s="8"/>
      <c r="CV1590" s="8"/>
      <c r="CY1590" s="8"/>
      <c r="DB1590" s="8"/>
      <c r="DE1590" s="8"/>
      <c r="DH1590" s="8"/>
      <c r="DK1590" s="8"/>
      <c r="DL1590" s="8"/>
      <c r="DN1590" s="8"/>
      <c r="DO1590" s="8"/>
      <c r="DP1590" s="8"/>
      <c r="DQ1590" s="8"/>
      <c r="DR1590" s="8"/>
      <c r="DS1590" s="8"/>
      <c r="DT1590" s="8"/>
      <c r="DU1590" s="8"/>
      <c r="DV1590" s="8"/>
      <c r="DW1590" s="8"/>
      <c r="DX1590" s="8"/>
      <c r="DY1590" s="8"/>
      <c r="DZ1590" s="8"/>
      <c r="EA1590" s="8"/>
      <c r="EB1590" s="8"/>
      <c r="EC1590" s="8"/>
      <c r="ED1590" s="8"/>
      <c r="EE1590" s="8"/>
      <c r="EF1590" s="8"/>
      <c r="EG1590" s="8"/>
      <c r="EH1590" s="8"/>
      <c r="EI1590" s="8"/>
      <c r="EJ1590" s="8"/>
      <c r="EK1590" s="8"/>
      <c r="EL1590" s="8"/>
      <c r="EM1590" s="8"/>
      <c r="EN1590" s="8"/>
      <c r="EO1590" s="8"/>
      <c r="EP1590" s="8"/>
      <c r="EQ1590" s="8"/>
      <c r="ER1590" s="8"/>
      <c r="ES1590" s="8"/>
      <c r="ET1590" s="8"/>
      <c r="EU1590" s="8"/>
      <c r="EV1590" s="8"/>
      <c r="EW1590" s="8"/>
      <c r="EX1590" s="8"/>
      <c r="EY1590" s="8"/>
      <c r="EZ1590" s="8"/>
      <c r="FA1590" s="8"/>
      <c r="FB1590" s="8"/>
      <c r="FC1590" s="8"/>
      <c r="FD1590" s="8"/>
      <c r="FE1590" s="8"/>
      <c r="FF1590" s="8"/>
      <c r="FG1590" s="8"/>
      <c r="FH1590" s="8"/>
      <c r="FI1590" s="8"/>
      <c r="FJ1590" s="8"/>
    </row>
    <row r="1591" spans="1:166" x14ac:dyDescent="0.25">
      <c r="A1591" t="s">
        <v>29</v>
      </c>
      <c r="C1591" s="6">
        <v>44237</v>
      </c>
      <c r="D1591" s="5">
        <v>4</v>
      </c>
      <c r="E1591" t="s">
        <v>210</v>
      </c>
      <c r="F1591" t="s">
        <v>12</v>
      </c>
      <c r="G1591">
        <v>34</v>
      </c>
      <c r="H1591" t="s">
        <v>11</v>
      </c>
      <c r="I1591" s="7">
        <v>7</v>
      </c>
      <c r="J1591">
        <v>1000</v>
      </c>
      <c r="K1591" s="5">
        <f t="shared" si="25"/>
        <v>142.85714285714286</v>
      </c>
      <c r="L1591" s="5"/>
      <c r="M1591" s="5"/>
      <c r="N1591" s="8"/>
      <c r="O1591" s="8"/>
      <c r="P1591" s="8"/>
      <c r="Q1591" s="5"/>
      <c r="R1591" s="5">
        <v>34</v>
      </c>
      <c r="S1591" s="5"/>
      <c r="T1591" s="5"/>
      <c r="U1591" s="5"/>
      <c r="V1591" s="5"/>
      <c r="W1591" s="5"/>
      <c r="X1591" s="8"/>
      <c r="Y1591" s="8"/>
      <c r="Z1591" s="8"/>
      <c r="AA1591" s="8"/>
      <c r="AC1591" s="5">
        <v>15.600891353276991</v>
      </c>
      <c r="AE1591" s="8"/>
      <c r="AF1591" s="8"/>
      <c r="AG1591" s="8"/>
      <c r="AH1591" s="8"/>
      <c r="AI1591" s="8"/>
      <c r="AJ1591" s="5">
        <v>19.998473669304953</v>
      </c>
      <c r="AK1591" s="8">
        <v>0.52492542150352517</v>
      </c>
      <c r="AL1591">
        <v>2.7945019889333199E-2</v>
      </c>
      <c r="AM1591" s="8"/>
      <c r="AN1591" s="8"/>
      <c r="AO1591" s="8"/>
      <c r="AP1591" s="8"/>
      <c r="AQ1591" s="9">
        <f>AK1591/AJ1591</f>
        <v>2.6248274252510438E-2</v>
      </c>
      <c r="AR1591" s="8"/>
      <c r="AS1591" s="8"/>
      <c r="AT1591" s="8"/>
      <c r="AU1591" s="5"/>
      <c r="AV1591" s="5"/>
      <c r="AW1591" s="5"/>
      <c r="AX1591" s="5"/>
      <c r="AY1591" s="5">
        <v>0</v>
      </c>
      <c r="AZ1591" s="5"/>
      <c r="BA1591" s="5"/>
      <c r="BB1591" s="5"/>
      <c r="BC1591" s="5"/>
      <c r="BD1591" s="5"/>
      <c r="BE1591" s="5">
        <v>0</v>
      </c>
      <c r="BF1591" s="5"/>
      <c r="BG1591" s="5"/>
      <c r="BH1591" s="5"/>
      <c r="BI1591" s="8"/>
      <c r="BJ1591" s="5"/>
      <c r="BK1591" s="5">
        <f>AC1591+AJ1591+BH1591</f>
        <v>35.599365022581942</v>
      </c>
      <c r="BL1591" s="5"/>
      <c r="BM1591" s="8">
        <f>BH1591/BK1591</f>
        <v>0</v>
      </c>
      <c r="BN1591" s="8"/>
      <c r="BO1591" s="7"/>
      <c r="BP1591" s="5"/>
      <c r="BQ1591" s="5"/>
      <c r="BR1591" s="5"/>
      <c r="BS1591" s="5"/>
      <c r="BT1591" s="7"/>
      <c r="BU1591" s="7"/>
      <c r="BV1591" s="7"/>
      <c r="BW1591" s="7"/>
      <c r="BX1591" s="8">
        <f>AC1591/BK1591</f>
        <v>0.43823510176040475</v>
      </c>
      <c r="BY1591" s="8">
        <f>AJ1591/BK1591</f>
        <v>0.5617648982395953</v>
      </c>
      <c r="BZ1591" s="8">
        <f>BH1591/BK1591</f>
        <v>0</v>
      </c>
      <c r="CA1591" s="5">
        <v>5.0151217040051277</v>
      </c>
      <c r="CB1591" s="18">
        <v>5.0151217040051277</v>
      </c>
      <c r="CC1591" s="5"/>
      <c r="CD1591" s="5"/>
      <c r="CE1591" s="5"/>
      <c r="CF1591" s="18"/>
      <c r="CG1591" s="5"/>
      <c r="CH1591" s="9">
        <f>AK1591/CA1591</f>
        <v>0.10466853099184299</v>
      </c>
      <c r="CM1591" s="5"/>
      <c r="CN1591" s="8"/>
      <c r="CO1591" s="5"/>
      <c r="CP1591" s="5"/>
      <c r="CQ1591" s="5"/>
      <c r="CS1591" s="8"/>
      <c r="CV1591" s="8"/>
      <c r="CY1591" s="8"/>
      <c r="DB1591" s="8"/>
      <c r="DE1591" s="8"/>
      <c r="DH1591" s="8"/>
      <c r="DK1591" s="8"/>
      <c r="DL1591" s="8"/>
      <c r="DN1591" s="8"/>
      <c r="DO1591" s="8"/>
      <c r="DP1591" s="8"/>
      <c r="DQ1591" s="8"/>
      <c r="DR1591" s="8"/>
      <c r="DS1591" s="8"/>
      <c r="DT1591" s="8"/>
      <c r="DU1591" s="8"/>
      <c r="DV1591" s="8"/>
      <c r="DW1591" s="8"/>
      <c r="DX1591" s="8"/>
      <c r="DY1591" s="8"/>
      <c r="DZ1591" s="8"/>
      <c r="EA1591" s="8"/>
      <c r="EB1591" s="8"/>
      <c r="EC1591" s="8"/>
      <c r="ED1591" s="8"/>
      <c r="EE1591" s="8"/>
      <c r="EF1591" s="8"/>
      <c r="EG1591" s="8"/>
      <c r="EH1591" s="8"/>
      <c r="EI1591" s="8"/>
      <c r="EJ1591" s="8"/>
      <c r="EK1591" s="8"/>
      <c r="EL1591" s="8"/>
      <c r="EM1591" s="8"/>
      <c r="EN1591" s="8"/>
      <c r="EO1591" s="8"/>
      <c r="EP1591" s="8"/>
      <c r="EQ1591" s="8"/>
      <c r="ER1591" s="8"/>
      <c r="ES1591" s="8"/>
      <c r="ET1591" s="8"/>
      <c r="EU1591" s="8"/>
      <c r="EV1591" s="8"/>
      <c r="EW1591" s="8"/>
      <c r="EX1591" s="8"/>
      <c r="EY1591" s="8"/>
      <c r="EZ1591" s="8"/>
      <c r="FA1591" s="8"/>
      <c r="FB1591" s="8"/>
      <c r="FC1591" s="8"/>
      <c r="FD1591" s="8"/>
      <c r="FE1591" s="8"/>
      <c r="FF1591" s="8"/>
      <c r="FG1591" s="8"/>
      <c r="FH1591" s="8"/>
      <c r="FI1591" s="8"/>
      <c r="FJ1591" s="8"/>
    </row>
    <row r="1592" spans="1:166" x14ac:dyDescent="0.25">
      <c r="A1592" t="s">
        <v>29</v>
      </c>
      <c r="C1592" s="6">
        <v>44238</v>
      </c>
      <c r="D1592" s="5"/>
      <c r="E1592" s="6"/>
      <c r="G1592">
        <v>35</v>
      </c>
      <c r="H1592" t="s">
        <v>11</v>
      </c>
      <c r="I1592" s="7">
        <v>7</v>
      </c>
      <c r="J1592">
        <v>1000</v>
      </c>
      <c r="K1592" s="5">
        <f t="shared" si="25"/>
        <v>142.85714285714286</v>
      </c>
      <c r="L1592" s="5"/>
      <c r="M1592" s="5"/>
      <c r="N1592" s="8"/>
      <c r="O1592" s="8"/>
      <c r="P1592" s="8"/>
      <c r="Q1592" s="5"/>
      <c r="R1592" s="5"/>
      <c r="S1592" s="5"/>
      <c r="T1592" s="5"/>
      <c r="U1592" s="5"/>
      <c r="V1592" s="5"/>
      <c r="W1592" s="5"/>
      <c r="X1592" s="8"/>
      <c r="Y1592" s="8"/>
      <c r="Z1592" s="8"/>
      <c r="AA1592" s="8"/>
      <c r="AC1592" s="5"/>
      <c r="AE1592" s="8"/>
      <c r="AF1592" s="8"/>
      <c r="AG1592" s="8"/>
      <c r="AH1592" s="8"/>
      <c r="AI1592" s="8"/>
      <c r="AJ1592" s="5"/>
      <c r="AK1592" s="17"/>
      <c r="AL1592" s="17"/>
      <c r="AM1592" s="17"/>
      <c r="AN1592" s="17"/>
      <c r="AO1592" s="17"/>
      <c r="AP1592" s="17"/>
      <c r="AQ1592" s="9"/>
      <c r="AR1592" s="8"/>
      <c r="AS1592" s="8"/>
      <c r="AT1592" s="8"/>
      <c r="AU1592" s="5"/>
      <c r="AV1592" s="5"/>
      <c r="AW1592" s="5"/>
      <c r="AX1592" s="5"/>
      <c r="AY1592" s="5"/>
      <c r="AZ1592" s="5"/>
      <c r="BA1592" s="5"/>
      <c r="BB1592" s="5"/>
      <c r="BC1592" s="5"/>
      <c r="BD1592" s="5"/>
      <c r="BE1592" s="5"/>
      <c r="BF1592" s="5"/>
      <c r="BG1592" s="5"/>
      <c r="BH1592" s="5"/>
      <c r="BI1592" s="8"/>
      <c r="BJ1592" s="5"/>
      <c r="BK1592" s="5"/>
      <c r="BL1592" s="5"/>
      <c r="BM1592" s="8"/>
      <c r="BN1592" s="8"/>
      <c r="BO1592" s="7"/>
      <c r="BP1592" s="5"/>
      <c r="BQ1592" s="5"/>
      <c r="BR1592" s="5"/>
      <c r="BS1592" s="5"/>
      <c r="BT1592" s="7"/>
      <c r="BU1592" s="7"/>
      <c r="BV1592" s="7"/>
      <c r="BW1592" s="7"/>
      <c r="BX1592" s="7"/>
      <c r="BY1592" s="7"/>
      <c r="BZ1592" s="7"/>
      <c r="CA1592" s="5"/>
      <c r="CB1592" s="5"/>
      <c r="CC1592" s="5"/>
      <c r="CD1592" s="5"/>
      <c r="CE1592" s="5"/>
      <c r="CF1592" s="18"/>
      <c r="CG1592" s="5"/>
      <c r="CH1592" s="5"/>
      <c r="CM1592" s="5"/>
      <c r="CN1592" s="8">
        <f>CR1592+CU1592+CX1592+DA1592+DD1592+DG1592+DJ1592+DM1592+DP1592+DS1592+DV1592+DY1592</f>
        <v>2.1533112162341919</v>
      </c>
      <c r="CO1592" s="5">
        <f>CT1592+CW1592+CZ1592+DC1592+DF1592+DI1592+DL1592+DO1592+DR1592+DU1592+DX1592+EA1592</f>
        <v>645.99336487025755</v>
      </c>
      <c r="CP1592" s="5"/>
      <c r="CQ1592" s="5">
        <f>CT1592+CW1592+CZ1592+DC1592+DF1592+DI1592</f>
        <v>477.19170371623363</v>
      </c>
      <c r="CR1592" s="9">
        <v>0.18861711996392119</v>
      </c>
      <c r="CS1592">
        <v>300</v>
      </c>
      <c r="CT1592" s="5">
        <f>CR1592*CS1592</f>
        <v>56.585135989176358</v>
      </c>
      <c r="CU1592" s="9">
        <v>0.26689013076755835</v>
      </c>
      <c r="CV1592">
        <v>300</v>
      </c>
      <c r="CW1592" s="5">
        <f>CU1592*CV1592</f>
        <v>80.067039230267511</v>
      </c>
      <c r="CX1592" s="9">
        <v>0.27525023324898873</v>
      </c>
      <c r="CY1592">
        <v>300</v>
      </c>
      <c r="CZ1592" s="5">
        <f>CX1592*CY1592</f>
        <v>82.575069974696618</v>
      </c>
      <c r="DA1592" s="9">
        <v>0.3011810217251642</v>
      </c>
      <c r="DB1592">
        <v>300</v>
      </c>
      <c r="DC1592" s="5">
        <f>DA1592*DB1592</f>
        <v>90.354306517549261</v>
      </c>
      <c r="DD1592" s="9">
        <v>0.28110425744034923</v>
      </c>
      <c r="DE1592">
        <v>300</v>
      </c>
      <c r="DF1592" s="5">
        <f>DD1592*DE1592</f>
        <v>84.331277232104767</v>
      </c>
      <c r="DG1592" s="9">
        <v>0.27759624924146359</v>
      </c>
      <c r="DH1592">
        <v>300</v>
      </c>
      <c r="DI1592" s="5">
        <f>DG1592*DH1592</f>
        <v>83.278874772439082</v>
      </c>
      <c r="DJ1592" s="9">
        <v>0.28341897164287272</v>
      </c>
      <c r="DK1592">
        <v>300</v>
      </c>
      <c r="DL1592" s="5">
        <f>DJ1592*DK1592</f>
        <v>85.02569149286181</v>
      </c>
      <c r="DM1592" s="9">
        <v>0.2792532322038736</v>
      </c>
      <c r="DN1592">
        <v>300</v>
      </c>
      <c r="DO1592" s="5">
        <f>DM1592*DN1592</f>
        <v>83.77596966116208</v>
      </c>
      <c r="DP1592" s="8"/>
      <c r="DQ1592" s="8"/>
      <c r="DR1592" s="8"/>
      <c r="DS1592" s="8"/>
      <c r="DT1592" s="8"/>
      <c r="DU1592" s="8"/>
      <c r="DV1592" s="8"/>
      <c r="DW1592" s="8"/>
      <c r="DX1592" s="8"/>
      <c r="DY1592" s="8"/>
      <c r="DZ1592" s="8"/>
      <c r="EA1592" s="8"/>
      <c r="EB1592" s="8"/>
      <c r="EC1592" s="8"/>
      <c r="ED1592" s="8"/>
      <c r="EE1592" s="8"/>
      <c r="EF1592" s="8"/>
      <c r="EG1592" s="8"/>
      <c r="EH1592" s="8"/>
      <c r="EI1592" s="8"/>
      <c r="EJ1592" s="8"/>
      <c r="EK1592" s="8"/>
      <c r="EL1592" s="8"/>
      <c r="EM1592" s="8"/>
      <c r="EN1592" s="8"/>
      <c r="EO1592" s="8"/>
      <c r="EP1592" s="8"/>
      <c r="EQ1592" s="8"/>
      <c r="ER1592" s="8"/>
      <c r="ES1592" s="8"/>
      <c r="ET1592" s="8"/>
      <c r="EU1592" s="8"/>
      <c r="EV1592" s="8"/>
      <c r="EW1592" s="8"/>
      <c r="EX1592" s="8"/>
      <c r="EY1592" s="8"/>
      <c r="EZ1592" s="8"/>
      <c r="FA1592" s="8"/>
      <c r="FB1592" s="8"/>
      <c r="FC1592" s="8"/>
      <c r="FD1592" s="8"/>
      <c r="FE1592" s="8"/>
      <c r="FF1592" s="8"/>
      <c r="FG1592" s="8"/>
      <c r="FH1592" s="8"/>
      <c r="FI1592" s="8"/>
      <c r="FJ1592" s="8"/>
    </row>
    <row r="1593" spans="1:166" x14ac:dyDescent="0.25">
      <c r="A1593" t="s">
        <v>29</v>
      </c>
      <c r="C1593" s="6">
        <v>44243</v>
      </c>
      <c r="D1593" s="5"/>
      <c r="E1593" s="6"/>
      <c r="G1593">
        <v>40</v>
      </c>
      <c r="H1593" t="s">
        <v>11</v>
      </c>
      <c r="I1593" s="7">
        <v>7</v>
      </c>
      <c r="J1593">
        <v>1000</v>
      </c>
      <c r="K1593" s="5">
        <f t="shared" si="25"/>
        <v>142.85714285714286</v>
      </c>
      <c r="L1593" s="5"/>
      <c r="M1593" s="5">
        <v>547</v>
      </c>
      <c r="N1593" s="7">
        <v>12.5</v>
      </c>
      <c r="O1593" s="7"/>
      <c r="P1593" s="7"/>
      <c r="Q1593" s="5"/>
      <c r="R1593" s="5"/>
      <c r="S1593" s="5"/>
      <c r="T1593" s="5"/>
      <c r="U1593" s="5"/>
      <c r="V1593" s="5"/>
      <c r="W1593" s="5"/>
      <c r="X1593" s="8"/>
      <c r="Y1593" s="8"/>
      <c r="Z1593" s="8"/>
      <c r="AA1593" s="8"/>
      <c r="AC1593" s="5"/>
      <c r="AE1593" s="8"/>
      <c r="AF1593" s="8"/>
      <c r="AG1593" s="8"/>
      <c r="AH1593" s="8"/>
      <c r="AI1593" s="8"/>
      <c r="AJ1593" s="5"/>
      <c r="AK1593" s="17"/>
      <c r="AL1593" s="17"/>
      <c r="AM1593" s="17"/>
      <c r="AN1593" s="17"/>
      <c r="AO1593" s="17"/>
      <c r="AP1593" s="17"/>
      <c r="AQ1593" s="9"/>
      <c r="AR1593" s="8"/>
      <c r="AS1593" s="8"/>
      <c r="AT1593" s="8"/>
      <c r="AU1593" s="5"/>
      <c r="AV1593" s="5"/>
      <c r="AW1593" s="5"/>
      <c r="AX1593" s="5"/>
      <c r="AY1593" s="5"/>
      <c r="AZ1593" s="5"/>
      <c r="BA1593" s="5"/>
      <c r="BB1593" s="5"/>
      <c r="BC1593" s="5"/>
      <c r="BD1593" s="5"/>
      <c r="BE1593" s="5"/>
      <c r="BF1593" s="5"/>
      <c r="BG1593" s="5"/>
      <c r="BH1593" s="5"/>
      <c r="BI1593" s="8"/>
      <c r="BJ1593" s="5"/>
      <c r="BK1593" s="5"/>
      <c r="BL1593" s="5"/>
      <c r="BM1593" s="8"/>
      <c r="BN1593" s="8"/>
      <c r="BO1593" s="7"/>
      <c r="BP1593" s="5"/>
      <c r="BQ1593" s="5"/>
      <c r="BR1593" s="5"/>
      <c r="BS1593" s="5"/>
      <c r="BT1593" s="7"/>
      <c r="BU1593" s="7"/>
      <c r="BV1593" s="7"/>
      <c r="BW1593" s="7"/>
      <c r="BX1593" s="7"/>
      <c r="BY1593" s="7"/>
      <c r="BZ1593" s="7"/>
      <c r="CA1593" s="5"/>
      <c r="CB1593" s="5"/>
      <c r="CC1593" s="5"/>
      <c r="CD1593" s="5"/>
      <c r="CE1593" s="5"/>
      <c r="CF1593" s="18"/>
      <c r="CG1593" s="5"/>
      <c r="CH1593" s="5"/>
      <c r="CM1593" s="5"/>
      <c r="CN1593" s="8"/>
      <c r="CO1593" s="5"/>
      <c r="CP1593" s="5"/>
      <c r="CQ1593" s="5"/>
      <c r="CR1593" s="9"/>
      <c r="CT1593" s="5"/>
      <c r="CU1593" s="9"/>
      <c r="CW1593" s="5"/>
      <c r="CX1593" s="9"/>
      <c r="CZ1593" s="5"/>
      <c r="DA1593" s="9"/>
      <c r="DC1593" s="5"/>
      <c r="DD1593" s="9"/>
      <c r="DF1593" s="5"/>
      <c r="DG1593" s="9"/>
      <c r="DI1593" s="5"/>
      <c r="DJ1593" s="9"/>
      <c r="DL1593" s="5"/>
      <c r="DM1593" s="9"/>
      <c r="DO1593" s="5"/>
      <c r="DP1593" s="8"/>
      <c r="DQ1593" s="8"/>
      <c r="DR1593" s="8"/>
      <c r="DS1593" s="8"/>
      <c r="DT1593" s="8"/>
      <c r="DU1593" s="8"/>
      <c r="DV1593" s="8"/>
      <c r="DW1593" s="8"/>
      <c r="DX1593" s="8"/>
      <c r="DY1593" s="8"/>
      <c r="DZ1593" s="8"/>
      <c r="EA1593" s="8"/>
      <c r="EB1593" s="8"/>
      <c r="EC1593" s="8"/>
      <c r="ED1593" s="8"/>
      <c r="EE1593" s="8"/>
      <c r="EF1593" s="8"/>
      <c r="EG1593" s="8"/>
      <c r="EH1593" s="8"/>
      <c r="EI1593" s="8"/>
      <c r="EJ1593" s="8"/>
      <c r="EK1593" s="8"/>
      <c r="EL1593" s="8"/>
      <c r="EM1593" s="8"/>
      <c r="EN1593" s="8"/>
      <c r="EO1593" s="8"/>
      <c r="EP1593" s="8"/>
      <c r="EQ1593" s="8"/>
      <c r="ER1593" s="8"/>
      <c r="ES1593" s="8"/>
      <c r="ET1593" s="8"/>
      <c r="EU1593" s="8"/>
      <c r="EV1593" s="8"/>
      <c r="EW1593" s="8"/>
      <c r="EX1593" s="8"/>
      <c r="EY1593" s="8"/>
      <c r="EZ1593" s="8"/>
      <c r="FA1593" s="8"/>
      <c r="FB1593" s="8"/>
      <c r="FC1593" s="8"/>
      <c r="FD1593" s="8"/>
      <c r="FE1593" s="8"/>
      <c r="FF1593" s="8"/>
      <c r="FG1593" s="8"/>
      <c r="FH1593" s="8"/>
      <c r="FI1593" s="8"/>
      <c r="FJ1593" s="8"/>
    </row>
    <row r="1594" spans="1:166" x14ac:dyDescent="0.25">
      <c r="A1594" t="s">
        <v>29</v>
      </c>
      <c r="C1594" s="6">
        <v>44252</v>
      </c>
      <c r="D1594" s="5"/>
      <c r="E1594" s="6"/>
      <c r="G1594">
        <v>49</v>
      </c>
      <c r="H1594" t="s">
        <v>11</v>
      </c>
      <c r="I1594" s="7">
        <v>7</v>
      </c>
      <c r="J1594">
        <v>1000</v>
      </c>
      <c r="K1594" s="5">
        <f t="shared" si="25"/>
        <v>142.85714285714286</v>
      </c>
      <c r="L1594" s="5"/>
      <c r="M1594" s="5">
        <v>674</v>
      </c>
      <c r="N1594" s="7">
        <v>14.7</v>
      </c>
      <c r="O1594" s="7"/>
      <c r="P1594" s="7"/>
      <c r="Q1594" s="5"/>
      <c r="R1594" s="5"/>
      <c r="S1594" s="5"/>
      <c r="T1594" s="5"/>
      <c r="U1594" s="5"/>
      <c r="V1594" s="5"/>
      <c r="W1594" s="5"/>
      <c r="X1594" s="8"/>
      <c r="Y1594" s="8"/>
      <c r="Z1594" s="8"/>
      <c r="AA1594" s="8"/>
      <c r="AC1594" s="5"/>
      <c r="AE1594" s="8"/>
      <c r="AF1594" s="8"/>
      <c r="AG1594" s="8"/>
      <c r="AH1594" s="8"/>
      <c r="AI1594" s="8"/>
      <c r="AJ1594" s="5"/>
      <c r="AK1594" s="17"/>
      <c r="AL1594" s="17"/>
      <c r="AM1594" s="17"/>
      <c r="AN1594" s="17"/>
      <c r="AO1594" s="17"/>
      <c r="AP1594" s="17"/>
      <c r="AQ1594" s="9"/>
      <c r="AR1594" s="8"/>
      <c r="AS1594" s="8"/>
      <c r="AT1594" s="8"/>
      <c r="AU1594" s="5"/>
      <c r="AV1594" s="5"/>
      <c r="AW1594" s="5"/>
      <c r="AX1594" s="5"/>
      <c r="AY1594" s="5"/>
      <c r="AZ1594" s="5"/>
      <c r="BA1594" s="5"/>
      <c r="BB1594" s="5"/>
      <c r="BC1594" s="5"/>
      <c r="BD1594" s="5"/>
      <c r="BE1594" s="5"/>
      <c r="BF1594" s="5"/>
      <c r="BG1594" s="5"/>
      <c r="BH1594" s="5"/>
      <c r="BI1594" s="8"/>
      <c r="BJ1594" s="5"/>
      <c r="BK1594" s="5"/>
      <c r="BL1594" s="5"/>
      <c r="BM1594" s="8"/>
      <c r="BN1594" s="8"/>
      <c r="BO1594" s="7"/>
      <c r="BP1594" s="5"/>
      <c r="BQ1594" s="5"/>
      <c r="BR1594" s="5"/>
      <c r="BS1594" s="5"/>
      <c r="BT1594" s="7"/>
      <c r="BU1594" s="7"/>
      <c r="BV1594" s="7"/>
      <c r="BW1594" s="7"/>
      <c r="BX1594" s="7"/>
      <c r="BY1594" s="7"/>
      <c r="BZ1594" s="7"/>
      <c r="CA1594" s="5"/>
      <c r="CB1594" s="5"/>
      <c r="CC1594" s="5"/>
      <c r="CD1594" s="5"/>
      <c r="CE1594" s="5"/>
      <c r="CF1594" s="18"/>
      <c r="CG1594" s="5"/>
      <c r="CH1594" s="5"/>
      <c r="CI1594" s="18"/>
      <c r="CJ1594" s="5"/>
      <c r="CK1594" s="8"/>
      <c r="CL1594" s="5"/>
      <c r="CM1594" s="5"/>
      <c r="CN1594" s="8"/>
      <c r="CO1594" s="5"/>
      <c r="CP1594" s="5"/>
      <c r="CQ1594" s="5"/>
      <c r="CS1594" s="8"/>
      <c r="CV1594" s="8"/>
      <c r="CY1594" s="8"/>
      <c r="DB1594" s="8"/>
      <c r="DE1594" s="8"/>
      <c r="DH1594" s="8"/>
      <c r="DJ1594" s="9"/>
      <c r="DK1594" s="8"/>
      <c r="DL1594" s="8"/>
      <c r="DM1594" s="9"/>
      <c r="DN1594" s="8"/>
      <c r="DO1594" s="8"/>
      <c r="DP1594" s="8"/>
      <c r="DQ1594" s="8"/>
      <c r="DR1594" s="8"/>
      <c r="DS1594" s="8"/>
      <c r="DT1594" s="8"/>
      <c r="DU1594" s="8"/>
      <c r="DV1594" s="8"/>
      <c r="DW1594" s="8"/>
      <c r="DX1594" s="8"/>
      <c r="DY1594" s="8"/>
      <c r="DZ1594" s="8"/>
      <c r="EA1594" s="8"/>
      <c r="EB1594" s="8"/>
      <c r="EC1594" s="8"/>
      <c r="ED1594" s="8"/>
      <c r="EE1594" s="8"/>
      <c r="EF1594" s="8"/>
      <c r="EG1594" s="8"/>
      <c r="EH1594" s="8"/>
      <c r="EI1594" s="8"/>
      <c r="EJ1594" s="8"/>
      <c r="EK1594" s="8"/>
      <c r="EL1594" s="8"/>
      <c r="EM1594" s="8"/>
      <c r="EN1594" s="8"/>
      <c r="EO1594" s="8"/>
      <c r="EP1594" s="8"/>
      <c r="EQ1594" s="8"/>
      <c r="ER1594" s="8"/>
      <c r="ES1594" s="8"/>
      <c r="ET1594" s="8"/>
      <c r="EU1594" s="8"/>
      <c r="EV1594" s="8"/>
      <c r="EW1594" s="8"/>
      <c r="EX1594" s="8"/>
      <c r="EY1594" s="8"/>
      <c r="EZ1594" s="8"/>
      <c r="FA1594" s="8"/>
      <c r="FB1594" s="8"/>
      <c r="FC1594" s="8"/>
      <c r="FD1594" s="8"/>
      <c r="FE1594" s="8"/>
      <c r="FF1594" s="8"/>
      <c r="FG1594" s="8"/>
      <c r="FH1594" s="8"/>
      <c r="FI1594" s="8"/>
      <c r="FJ1594" s="8"/>
    </row>
    <row r="1595" spans="1:166" x14ac:dyDescent="0.25">
      <c r="A1595" t="s">
        <v>29</v>
      </c>
      <c r="C1595" s="6">
        <v>44257</v>
      </c>
      <c r="D1595" s="5"/>
      <c r="E1595" s="6"/>
      <c r="G1595">
        <v>54</v>
      </c>
      <c r="H1595" t="s">
        <v>11</v>
      </c>
      <c r="I1595" s="7">
        <v>7</v>
      </c>
      <c r="J1595">
        <v>1000</v>
      </c>
      <c r="K1595" s="5">
        <f t="shared" si="25"/>
        <v>142.85714285714286</v>
      </c>
      <c r="L1595" s="5"/>
      <c r="M1595" s="5">
        <v>763</v>
      </c>
      <c r="N1595" s="7">
        <v>16.2</v>
      </c>
      <c r="O1595" s="7"/>
      <c r="P1595" s="7"/>
      <c r="Q1595" s="5"/>
      <c r="R1595" s="5"/>
      <c r="S1595" s="5"/>
      <c r="T1595" s="5"/>
      <c r="U1595" s="5"/>
      <c r="V1595" s="5"/>
      <c r="W1595" s="5"/>
      <c r="X1595" s="8"/>
      <c r="Y1595" s="8"/>
      <c r="Z1595" s="8"/>
      <c r="AA1595" s="8"/>
      <c r="AC1595" s="5"/>
      <c r="AE1595" s="8"/>
      <c r="AF1595" s="8"/>
      <c r="AG1595" s="8"/>
      <c r="AH1595" s="8"/>
      <c r="AI1595" s="8"/>
      <c r="AJ1595" s="5"/>
      <c r="AK1595" s="17"/>
      <c r="AL1595" s="17"/>
      <c r="AM1595" s="17"/>
      <c r="AN1595" s="17"/>
      <c r="AO1595" s="17"/>
      <c r="AP1595" s="17"/>
      <c r="AQ1595" s="9"/>
      <c r="AR1595" s="8"/>
      <c r="AS1595" s="8"/>
      <c r="AT1595" s="8"/>
      <c r="AU1595" s="5"/>
      <c r="AV1595" s="5"/>
      <c r="AW1595" s="5"/>
      <c r="AX1595" s="5"/>
      <c r="AY1595" s="5"/>
      <c r="AZ1595" s="5"/>
      <c r="BA1595" s="5"/>
      <c r="BB1595" s="5"/>
      <c r="BC1595" s="5"/>
      <c r="BD1595" s="5"/>
      <c r="BE1595" s="5"/>
      <c r="BF1595" s="5"/>
      <c r="BG1595" s="5"/>
      <c r="BH1595" s="5"/>
      <c r="BI1595" s="8"/>
      <c r="BJ1595" s="5"/>
      <c r="BK1595" s="5"/>
      <c r="BL1595" s="5"/>
      <c r="BM1595" s="8"/>
      <c r="BN1595" s="8"/>
      <c r="BO1595" s="7"/>
      <c r="BP1595" s="5"/>
      <c r="BQ1595" s="5"/>
      <c r="BR1595" s="5"/>
      <c r="BS1595" s="5"/>
      <c r="BT1595" s="7"/>
      <c r="BU1595" s="7"/>
      <c r="BV1595" s="7"/>
      <c r="BW1595" s="7"/>
      <c r="BX1595" s="7"/>
      <c r="BY1595" s="7"/>
      <c r="BZ1595" s="7"/>
      <c r="CA1595" s="5"/>
      <c r="CB1595" s="5"/>
      <c r="CC1595" s="5"/>
      <c r="CD1595" s="5"/>
      <c r="CE1595" s="5"/>
      <c r="CF1595" s="18"/>
      <c r="CG1595" s="5"/>
      <c r="CH1595" s="5"/>
      <c r="CI1595" s="18"/>
      <c r="CJ1595" s="5"/>
      <c r="CK1595" s="8"/>
      <c r="CL1595" s="5"/>
      <c r="CM1595" s="5"/>
      <c r="CN1595" s="8"/>
      <c r="CO1595" s="5"/>
      <c r="CP1595" s="5"/>
      <c r="CQ1595" s="5"/>
      <c r="CS1595" s="8"/>
      <c r="CV1595" s="8"/>
      <c r="CY1595" s="8"/>
      <c r="DB1595" s="8"/>
      <c r="DE1595" s="8"/>
      <c r="DH1595" s="8"/>
      <c r="DK1595" s="8"/>
      <c r="DL1595" s="8"/>
      <c r="DN1595" s="8"/>
      <c r="DO1595" s="8"/>
      <c r="DP1595" s="8"/>
      <c r="DQ1595" s="8"/>
      <c r="DR1595" s="8"/>
      <c r="DS1595" s="8"/>
      <c r="DT1595" s="8"/>
      <c r="DU1595" s="8"/>
      <c r="DV1595" s="8"/>
      <c r="DW1595" s="8"/>
      <c r="DX1595" s="8"/>
      <c r="DY1595" s="8"/>
      <c r="DZ1595" s="8"/>
      <c r="EA1595" s="8"/>
      <c r="EB1595" s="8"/>
      <c r="EC1595" s="8"/>
      <c r="ED1595" s="8"/>
      <c r="EE1595" s="8"/>
      <c r="EF1595" s="8"/>
      <c r="EG1595" s="8"/>
      <c r="EH1595" s="8"/>
      <c r="EI1595" s="8"/>
      <c r="EJ1595" s="8"/>
      <c r="EK1595" s="8"/>
      <c r="EL1595" s="8"/>
      <c r="EM1595" s="8"/>
      <c r="EN1595" s="8"/>
      <c r="EO1595" s="8"/>
      <c r="EP1595" s="8"/>
      <c r="EQ1595" s="8"/>
      <c r="ER1595" s="8"/>
      <c r="ES1595" s="8"/>
      <c r="ET1595" s="8"/>
      <c r="EU1595" s="8"/>
      <c r="EV1595" s="8"/>
      <c r="EW1595" s="8"/>
      <c r="EX1595" s="8"/>
      <c r="EY1595" s="8"/>
      <c r="EZ1595" s="8"/>
      <c r="FA1595" s="8"/>
      <c r="FB1595" s="8"/>
      <c r="FC1595" s="8"/>
      <c r="FD1595" s="8"/>
      <c r="FE1595" s="8"/>
      <c r="FF1595" s="8"/>
      <c r="FG1595" s="8"/>
      <c r="FH1595" s="8"/>
      <c r="FI1595" s="8"/>
      <c r="FJ1595" s="8"/>
    </row>
    <row r="1596" spans="1:166" x14ac:dyDescent="0.25">
      <c r="A1596" t="s">
        <v>29</v>
      </c>
      <c r="C1596" s="6">
        <v>44258</v>
      </c>
      <c r="D1596" s="5">
        <v>5</v>
      </c>
      <c r="E1596" t="s">
        <v>206</v>
      </c>
      <c r="F1596" t="s">
        <v>13</v>
      </c>
      <c r="G1596">
        <v>55</v>
      </c>
      <c r="H1596" t="s">
        <v>11</v>
      </c>
      <c r="I1596" s="7">
        <v>7</v>
      </c>
      <c r="J1596">
        <v>1000</v>
      </c>
      <c r="K1596" s="5">
        <f t="shared" si="25"/>
        <v>142.85714285714286</v>
      </c>
      <c r="L1596" s="5"/>
      <c r="M1596" s="5"/>
      <c r="N1596" s="8"/>
      <c r="O1596" s="8"/>
      <c r="P1596" s="8"/>
      <c r="Q1596" s="5"/>
      <c r="R1596" s="5"/>
      <c r="S1596" s="5">
        <v>55</v>
      </c>
      <c r="T1596" s="5"/>
      <c r="U1596" s="5"/>
      <c r="V1596" s="5"/>
      <c r="W1596" s="5"/>
      <c r="X1596" s="8"/>
      <c r="Y1596" s="8"/>
      <c r="Z1596" s="8"/>
      <c r="AA1596" s="8"/>
      <c r="AC1596" s="5">
        <v>102.1022347148473</v>
      </c>
      <c r="AE1596" s="8"/>
      <c r="AF1596" s="8">
        <v>0.66319722079378673</v>
      </c>
      <c r="AG1596" s="8">
        <v>3.9632922613555895E-2</v>
      </c>
      <c r="AH1596" s="8">
        <v>0.58683521064078037</v>
      </c>
      <c r="AI1596" s="8">
        <v>4.3642010980060722E-2</v>
      </c>
      <c r="AJ1596" s="5">
        <v>83.971610439561488</v>
      </c>
      <c r="AK1596" s="8">
        <v>1.8904933718905155</v>
      </c>
      <c r="AL1596">
        <v>0.10028493086980515</v>
      </c>
      <c r="AM1596" s="8">
        <v>0.66319722079378685</v>
      </c>
      <c r="AN1596" s="8">
        <v>3.9632922613555333E-2</v>
      </c>
      <c r="AO1596" s="8"/>
      <c r="AP1596" s="8"/>
      <c r="AQ1596" s="9">
        <f>AK1596/AJ1596</f>
        <v>2.2513482378085353E-2</v>
      </c>
      <c r="AR1596" s="8"/>
      <c r="AS1596" s="8"/>
      <c r="AT1596" s="8"/>
      <c r="AU1596" s="5"/>
      <c r="AV1596" s="5"/>
      <c r="AW1596" s="5"/>
      <c r="AX1596" s="5"/>
      <c r="AY1596" s="5">
        <v>0</v>
      </c>
      <c r="AZ1596" s="5"/>
      <c r="BA1596" s="5"/>
      <c r="BB1596" s="5"/>
      <c r="BC1596" s="5"/>
      <c r="BD1596" s="5"/>
      <c r="BE1596" s="5">
        <v>8.3284928771711524</v>
      </c>
      <c r="BG1596" s="5"/>
      <c r="BH1596" s="5">
        <v>8.3284928771711524</v>
      </c>
      <c r="BI1596" s="8"/>
      <c r="BJ1596" s="5"/>
      <c r="BK1596" s="5">
        <f>AC1596+AJ1596+BH1596</f>
        <v>194.40233803157994</v>
      </c>
      <c r="BL1596" s="5"/>
      <c r="BM1596" s="8">
        <f>BH1596/BK1596</f>
        <v>4.2841526297992462E-2</v>
      </c>
      <c r="BN1596" s="8"/>
      <c r="BO1596" s="7"/>
      <c r="BP1596" s="5"/>
      <c r="BQ1596" s="5"/>
      <c r="BR1596" s="5"/>
      <c r="BS1596" s="5"/>
      <c r="BT1596" s="7"/>
      <c r="BU1596" s="7"/>
      <c r="BV1596" s="7"/>
      <c r="BW1596" s="7"/>
      <c r="BX1596" s="8">
        <f>AC1596/BK1596</f>
        <v>0.52521094009816471</v>
      </c>
      <c r="BY1596" s="8">
        <f>AJ1596/BK1596</f>
        <v>0.4319475336038428</v>
      </c>
      <c r="BZ1596" s="8">
        <f>BH1596/BK1596</f>
        <v>4.2841526297992462E-2</v>
      </c>
      <c r="CA1596" s="5">
        <v>103.07782624400116</v>
      </c>
      <c r="CB1596" s="18">
        <v>84.6383007112494</v>
      </c>
      <c r="CC1596" s="5">
        <v>2.4479046780457798</v>
      </c>
      <c r="CD1596" s="5"/>
      <c r="CE1596" s="5">
        <v>3.9559584337332128</v>
      </c>
      <c r="CF1596" s="18"/>
      <c r="CG1596" s="5">
        <v>12.035662420972765</v>
      </c>
      <c r="CH1596" s="9">
        <f>AK1596/CA1596</f>
        <v>1.8340446638983491E-2</v>
      </c>
      <c r="CI1596" s="18"/>
      <c r="CJ1596" s="5"/>
      <c r="CK1596" s="8"/>
      <c r="CL1596" s="5"/>
      <c r="CM1596" s="5"/>
      <c r="CN1596" s="8"/>
      <c r="CO1596" s="5"/>
      <c r="CP1596" s="5"/>
      <c r="CQ1596" s="5"/>
      <c r="CS1596" s="8"/>
      <c r="CV1596" s="8"/>
      <c r="CY1596" s="8"/>
      <c r="DB1596" s="8"/>
      <c r="DE1596" s="8"/>
      <c r="DH1596" s="8"/>
      <c r="DK1596" s="8"/>
      <c r="DL1596" s="8"/>
      <c r="DN1596" s="8"/>
      <c r="DO1596" s="8"/>
      <c r="DP1596" s="8"/>
      <c r="DQ1596" s="8"/>
      <c r="DR1596" s="8"/>
      <c r="DS1596" s="8"/>
      <c r="DT1596" s="8"/>
      <c r="DU1596" s="8"/>
      <c r="DV1596" s="8"/>
      <c r="DW1596" s="8"/>
      <c r="DX1596" s="8"/>
      <c r="DY1596" s="8"/>
      <c r="DZ1596" s="8"/>
      <c r="EA1596" s="8"/>
      <c r="EB1596" s="8"/>
      <c r="EC1596" s="8"/>
      <c r="ED1596" s="8"/>
      <c r="EE1596" s="8"/>
      <c r="EF1596" s="8"/>
      <c r="EG1596" s="8"/>
      <c r="EH1596" s="8"/>
      <c r="EI1596" s="8"/>
      <c r="EJ1596" s="8"/>
      <c r="EK1596" s="8"/>
      <c r="EL1596" s="8"/>
      <c r="EM1596" s="8"/>
      <c r="EN1596" s="8"/>
      <c r="EO1596" s="8"/>
      <c r="EP1596" s="8"/>
      <c r="EQ1596" s="8"/>
      <c r="ER1596" s="8"/>
      <c r="ES1596" s="8"/>
      <c r="ET1596" s="8"/>
      <c r="EU1596" s="8"/>
      <c r="EV1596" s="8"/>
      <c r="EW1596" s="8"/>
      <c r="EX1596" s="8"/>
      <c r="EY1596" s="8"/>
      <c r="EZ1596" s="8"/>
      <c r="FA1596" s="8"/>
      <c r="FB1596" s="8"/>
      <c r="FC1596" s="8"/>
      <c r="FD1596" s="8"/>
      <c r="FE1596" s="8"/>
      <c r="FF1596" s="8"/>
      <c r="FG1596" s="8"/>
      <c r="FH1596" s="8"/>
      <c r="FI1596" s="8"/>
      <c r="FJ1596" s="8"/>
    </row>
    <row r="1597" spans="1:166" x14ac:dyDescent="0.25">
      <c r="A1597" t="s">
        <v>29</v>
      </c>
      <c r="C1597" s="6">
        <v>44264</v>
      </c>
      <c r="D1597" s="5"/>
      <c r="E1597" s="6"/>
      <c r="G1597">
        <v>61</v>
      </c>
      <c r="H1597" t="s">
        <v>11</v>
      </c>
      <c r="I1597" s="7">
        <v>7</v>
      </c>
      <c r="J1597">
        <v>1000</v>
      </c>
      <c r="K1597" s="5">
        <f t="shared" si="25"/>
        <v>142.85714285714286</v>
      </c>
      <c r="L1597" s="5"/>
      <c r="M1597" s="5">
        <v>853</v>
      </c>
      <c r="N1597" s="7">
        <v>17</v>
      </c>
      <c r="O1597" s="7"/>
      <c r="P1597" s="7"/>
      <c r="Q1597" s="5"/>
      <c r="R1597" s="5"/>
      <c r="S1597" s="5"/>
      <c r="T1597" s="5"/>
      <c r="U1597" s="5"/>
      <c r="V1597" s="5"/>
      <c r="W1597" s="5"/>
      <c r="X1597" s="8"/>
      <c r="Y1597" s="8"/>
      <c r="Z1597" s="8"/>
      <c r="AA1597" s="8"/>
      <c r="AB1597" s="8"/>
      <c r="AC1597" s="5"/>
      <c r="AD1597" s="8"/>
      <c r="AE1597" s="8"/>
      <c r="AF1597" s="8"/>
      <c r="AH1597" s="8"/>
      <c r="AJ1597" s="5"/>
      <c r="AK1597" s="17"/>
      <c r="AL1597" s="17"/>
      <c r="AO1597" s="17"/>
      <c r="AP1597" s="17"/>
      <c r="AQ1597" s="9"/>
      <c r="AR1597" s="8"/>
      <c r="AS1597" s="8"/>
      <c r="AT1597" s="8"/>
      <c r="AU1597" s="5"/>
      <c r="AV1597" s="5"/>
      <c r="AW1597" s="5"/>
      <c r="AX1597" s="5"/>
      <c r="AY1597" s="5"/>
      <c r="AZ1597" s="5"/>
      <c r="BA1597" s="5"/>
      <c r="BB1597" s="5"/>
      <c r="BC1597" s="5"/>
      <c r="BD1597" s="5"/>
      <c r="BE1597" s="5"/>
      <c r="BG1597" s="5"/>
      <c r="BH1597" s="5"/>
      <c r="BI1597" s="8"/>
      <c r="BJ1597" s="5"/>
      <c r="BK1597" s="5"/>
      <c r="BL1597" s="5"/>
      <c r="BM1597" s="8"/>
      <c r="BN1597" s="8"/>
      <c r="BO1597" s="7"/>
      <c r="BP1597" s="5"/>
      <c r="BQ1597" s="5"/>
      <c r="BR1597" s="5"/>
      <c r="BS1597" s="5"/>
      <c r="BT1597" s="7"/>
      <c r="BU1597" s="7"/>
      <c r="BV1597" s="7"/>
      <c r="BW1597" s="7"/>
      <c r="BX1597" s="7"/>
      <c r="BY1597" s="7"/>
      <c r="BZ1597" s="7"/>
      <c r="CA1597" s="5"/>
      <c r="CB1597" s="5"/>
      <c r="CC1597" s="5"/>
      <c r="CD1597" s="5"/>
      <c r="CE1597" s="5"/>
      <c r="CF1597" s="18"/>
      <c r="CG1597" s="5"/>
      <c r="CH1597" s="5"/>
      <c r="CI1597" s="18"/>
      <c r="CJ1597" s="5"/>
      <c r="CK1597" s="8"/>
      <c r="CL1597" s="5"/>
      <c r="CM1597" s="5"/>
      <c r="CN1597" s="8"/>
      <c r="CO1597" s="5"/>
      <c r="CP1597" s="5"/>
      <c r="CQ1597" s="5"/>
      <c r="CR1597" s="9"/>
      <c r="CS1597" s="8"/>
      <c r="CT1597" s="8"/>
      <c r="CU1597" s="9"/>
      <c r="CV1597" s="8"/>
      <c r="CW1597" s="8"/>
      <c r="CX1597" s="9"/>
      <c r="CY1597" s="8"/>
      <c r="CZ1597" s="8"/>
      <c r="DA1597" s="9"/>
      <c r="DB1597" s="8"/>
      <c r="DC1597" s="8"/>
      <c r="DD1597" s="9"/>
      <c r="DE1597" s="8"/>
      <c r="DF1597" s="8"/>
      <c r="DG1597" s="9"/>
      <c r="DH1597" s="8"/>
      <c r="DI1597" s="8"/>
      <c r="DJ1597" s="9"/>
      <c r="DK1597" s="8"/>
      <c r="DL1597" s="8"/>
      <c r="DM1597" s="9"/>
      <c r="DN1597" s="8"/>
      <c r="DO1597" s="8"/>
      <c r="DP1597" s="8"/>
      <c r="DQ1597" s="8"/>
      <c r="DR1597" s="8"/>
      <c r="DS1597" s="8"/>
      <c r="DT1597" s="8"/>
      <c r="DU1597" s="8"/>
      <c r="DV1597" s="8"/>
      <c r="DW1597" s="8"/>
      <c r="DX1597" s="8"/>
      <c r="DY1597" s="8"/>
      <c r="DZ1597" s="8"/>
      <c r="EA1597" s="8"/>
      <c r="EB1597" s="8"/>
      <c r="EC1597" s="8"/>
      <c r="ED1597" s="8"/>
      <c r="EE1597" s="8"/>
      <c r="EF1597" s="8"/>
      <c r="EG1597" s="8"/>
      <c r="EH1597" s="8"/>
      <c r="EI1597" s="8"/>
      <c r="EJ1597" s="8"/>
      <c r="EK1597" s="8"/>
      <c r="EL1597" s="8"/>
      <c r="EM1597" s="8"/>
      <c r="EN1597" s="8"/>
      <c r="EO1597" s="8"/>
      <c r="EP1597" s="8"/>
      <c r="EQ1597" s="8"/>
      <c r="ER1597" s="8"/>
      <c r="ES1597" s="8"/>
      <c r="ET1597" s="8"/>
      <c r="EU1597" s="8"/>
      <c r="EV1597" s="8"/>
      <c r="EW1597" s="8"/>
      <c r="EX1597" s="8"/>
      <c r="EY1597" s="8"/>
      <c r="EZ1597" s="8"/>
      <c r="FA1597" s="8"/>
      <c r="FB1597" s="8"/>
      <c r="FC1597" s="8"/>
      <c r="FD1597" s="8"/>
      <c r="FE1597" s="8"/>
      <c r="FF1597" s="8"/>
      <c r="FG1597" s="8"/>
      <c r="FH1597" s="8"/>
      <c r="FI1597" s="8"/>
      <c r="FJ1597" s="8"/>
    </row>
    <row r="1598" spans="1:166" x14ac:dyDescent="0.25">
      <c r="A1598" t="s">
        <v>29</v>
      </c>
      <c r="C1598" s="6">
        <v>44265</v>
      </c>
      <c r="D1598" s="5"/>
      <c r="E1598" s="6"/>
      <c r="G1598">
        <v>62</v>
      </c>
      <c r="H1598" t="s">
        <v>11</v>
      </c>
      <c r="I1598" s="7">
        <v>7</v>
      </c>
      <c r="J1598">
        <v>1000</v>
      </c>
      <c r="K1598" s="5">
        <f t="shared" si="25"/>
        <v>142.85714285714286</v>
      </c>
      <c r="L1598" s="5">
        <v>1350</v>
      </c>
      <c r="M1598" s="5"/>
      <c r="N1598" s="8"/>
      <c r="O1598" s="8"/>
      <c r="P1598" s="8"/>
      <c r="Q1598" s="5"/>
      <c r="R1598" s="5"/>
      <c r="S1598" s="5"/>
      <c r="T1598" s="5"/>
      <c r="U1598" s="5"/>
      <c r="V1598" s="5"/>
      <c r="W1598" s="5"/>
      <c r="X1598" s="8"/>
      <c r="Y1598" s="8"/>
      <c r="Z1598" s="8"/>
      <c r="AA1598" s="8"/>
      <c r="AB1598" s="8"/>
      <c r="AC1598" s="5"/>
      <c r="AD1598" s="8"/>
      <c r="AE1598" s="8"/>
      <c r="AF1598" s="8"/>
      <c r="AG1598" s="8"/>
      <c r="AH1598" s="8"/>
      <c r="AI1598" s="8"/>
      <c r="AJ1598" s="5"/>
      <c r="AK1598" s="17"/>
      <c r="AL1598" s="17"/>
      <c r="AM1598" s="17"/>
      <c r="AN1598" s="17"/>
      <c r="AO1598" s="17"/>
      <c r="AP1598" s="17"/>
      <c r="AQ1598" s="9"/>
      <c r="AR1598" s="8"/>
      <c r="AS1598" s="8"/>
      <c r="AT1598" s="8"/>
      <c r="AU1598" s="5"/>
      <c r="AV1598" s="5"/>
      <c r="AW1598" s="5"/>
      <c r="AY1598" s="5"/>
      <c r="AZ1598" s="5"/>
      <c r="BA1598" s="5"/>
      <c r="BB1598" s="5"/>
      <c r="BC1598" s="5"/>
      <c r="BD1598" s="5"/>
      <c r="BE1598" s="5"/>
      <c r="BG1598" s="5"/>
      <c r="BH1598" s="5"/>
      <c r="BI1598" s="8"/>
      <c r="BJ1598" s="5"/>
      <c r="BK1598" s="5"/>
      <c r="BL1598" s="5"/>
      <c r="BM1598" s="8"/>
      <c r="BN1598" s="8"/>
      <c r="BO1598" s="7"/>
      <c r="BP1598" s="5"/>
      <c r="BQ1598" s="5"/>
      <c r="BR1598" s="5"/>
      <c r="BS1598" s="5"/>
      <c r="BT1598" s="7"/>
      <c r="BU1598" s="7"/>
      <c r="BV1598" s="7"/>
      <c r="BW1598" s="7"/>
      <c r="BX1598" s="7"/>
      <c r="BY1598" s="7"/>
      <c r="BZ1598" s="7"/>
      <c r="CA1598" s="5"/>
      <c r="CB1598" s="5"/>
      <c r="CC1598" s="5"/>
      <c r="CD1598" s="5"/>
      <c r="CE1598" s="5"/>
      <c r="CF1598" s="18"/>
      <c r="CG1598" s="5"/>
      <c r="CH1598" s="5"/>
      <c r="CI1598" s="18"/>
      <c r="CJ1598" s="5"/>
      <c r="CK1598" s="8"/>
      <c r="CL1598" s="5"/>
      <c r="CM1598" s="5"/>
      <c r="CN1598" s="8">
        <f>CR1598+CU1598+CX1598+DA1598+DD1598+DG1598+DJ1598+DM1598+DP1598+DS1598+DV1598+DY1598</f>
        <v>1.2813684186245549</v>
      </c>
      <c r="CO1598" s="5">
        <f>CT1598+CW1598+CZ1598+DC1598+DF1598+DI1598+DL1598+DO1598+DR1598+DU1598+DX1598+EA1598</f>
        <v>384.41052558736646</v>
      </c>
      <c r="CP1598" s="5"/>
      <c r="CQ1598" s="5">
        <f>CT1598+CW1598+CZ1598+DC1598+DF1598+DI1598</f>
        <v>384.41052558736646</v>
      </c>
      <c r="CR1598" s="9">
        <v>0.12821458477795486</v>
      </c>
      <c r="CS1598">
        <v>300</v>
      </c>
      <c r="CT1598" s="5">
        <f>CR1598*CS1598</f>
        <v>38.464375433386458</v>
      </c>
      <c r="CU1598" s="9">
        <v>0.16370677029406377</v>
      </c>
      <c r="CV1598">
        <v>300</v>
      </c>
      <c r="CW1598" s="5">
        <f>CU1598*CV1598</f>
        <v>49.112031088219133</v>
      </c>
      <c r="CX1598" s="9">
        <v>0.21314771480250805</v>
      </c>
      <c r="CY1598">
        <v>300</v>
      </c>
      <c r="CZ1598" s="5">
        <f>CX1598*CY1598</f>
        <v>63.944314440752414</v>
      </c>
      <c r="DA1598" s="9">
        <v>0.25282473341177453</v>
      </c>
      <c r="DB1598">
        <v>300</v>
      </c>
      <c r="DC1598" s="5">
        <f>DA1598*DB1598</f>
        <v>75.847420023532365</v>
      </c>
      <c r="DD1598" s="9">
        <v>0.23645210079233911</v>
      </c>
      <c r="DE1598">
        <v>300</v>
      </c>
      <c r="DF1598" s="5">
        <f>DD1598*DE1598</f>
        <v>70.93563023770173</v>
      </c>
      <c r="DG1598" s="9">
        <v>0.28702251454591449</v>
      </c>
      <c r="DH1598">
        <v>300</v>
      </c>
      <c r="DI1598" s="5">
        <f>DG1598*DH1598</f>
        <v>86.106754363774343</v>
      </c>
      <c r="DJ1598" s="9"/>
      <c r="DK1598" s="5"/>
      <c r="DL1598" s="8"/>
      <c r="DM1598" s="9"/>
      <c r="DN1598" s="5"/>
      <c r="DO1598" s="8"/>
      <c r="DP1598" s="8"/>
      <c r="DQ1598" s="5"/>
      <c r="DR1598" s="8"/>
      <c r="DS1598" s="8"/>
      <c r="DT1598" s="5"/>
      <c r="DU1598" s="8"/>
      <c r="DV1598" s="8"/>
      <c r="DW1598" s="5"/>
      <c r="DX1598" s="8"/>
      <c r="DY1598" s="8"/>
      <c r="DZ1598" s="5"/>
      <c r="EA1598" s="8"/>
      <c r="EB1598" s="8"/>
      <c r="EC1598" s="8"/>
      <c r="ED1598" s="8"/>
      <c r="EE1598" s="8"/>
      <c r="EF1598" s="8"/>
      <c r="EG1598" s="8"/>
      <c r="EH1598" s="8"/>
      <c r="EI1598" s="8"/>
      <c r="EJ1598" s="8"/>
      <c r="EK1598" s="8"/>
      <c r="EL1598" s="8"/>
      <c r="EM1598" s="8"/>
      <c r="EN1598" s="8"/>
      <c r="EO1598" s="8"/>
      <c r="EP1598" s="8"/>
      <c r="EQ1598" s="8"/>
      <c r="ER1598" s="8"/>
      <c r="ES1598" s="8"/>
      <c r="ET1598" s="8"/>
      <c r="EU1598" s="8"/>
      <c r="EV1598" s="8"/>
      <c r="EW1598" s="8"/>
      <c r="EX1598" s="8"/>
      <c r="EY1598" s="8"/>
      <c r="EZ1598" s="8"/>
      <c r="FA1598" s="8"/>
      <c r="FB1598" s="8"/>
      <c r="FC1598" s="8"/>
      <c r="FD1598" s="8"/>
      <c r="FE1598" s="8"/>
      <c r="FF1598" s="8"/>
      <c r="FG1598" s="8"/>
      <c r="FH1598" s="8"/>
      <c r="FI1598" s="8"/>
      <c r="FJ1598" s="8"/>
    </row>
    <row r="1599" spans="1:166" x14ac:dyDescent="0.25">
      <c r="A1599" t="s">
        <v>29</v>
      </c>
      <c r="C1599" s="6">
        <v>44272</v>
      </c>
      <c r="D1599" s="5"/>
      <c r="E1599" s="6"/>
      <c r="G1599">
        <v>69</v>
      </c>
      <c r="H1599" t="s">
        <v>11</v>
      </c>
      <c r="I1599" s="7">
        <v>7</v>
      </c>
      <c r="J1599">
        <v>1000</v>
      </c>
      <c r="K1599" s="5">
        <f t="shared" si="25"/>
        <v>142.85714285714286</v>
      </c>
      <c r="L1599" s="5"/>
      <c r="M1599" s="5"/>
      <c r="N1599" s="8"/>
      <c r="O1599" s="8"/>
      <c r="P1599" s="8"/>
      <c r="Q1599" s="5"/>
      <c r="R1599" s="5"/>
      <c r="S1599" s="5"/>
      <c r="T1599" s="5"/>
      <c r="U1599" s="5"/>
      <c r="V1599" s="5"/>
      <c r="W1599" s="5"/>
      <c r="X1599" s="8"/>
      <c r="Y1599" s="8"/>
      <c r="Z1599" s="8"/>
      <c r="AA1599" s="8"/>
      <c r="AB1599" s="8"/>
      <c r="AC1599" s="5">
        <v>212.29930891672529</v>
      </c>
      <c r="AD1599" s="8"/>
      <c r="AE1599" s="8"/>
      <c r="AF1599" s="8"/>
      <c r="AG1599" s="8"/>
      <c r="AH1599" s="8"/>
      <c r="AI1599" s="8"/>
      <c r="AJ1599" s="5">
        <v>146.53532503601281</v>
      </c>
      <c r="AK1599" s="8">
        <v>3.3292810624093683</v>
      </c>
      <c r="AL1599">
        <v>0.44772724449372153</v>
      </c>
      <c r="AM1599" s="8"/>
      <c r="AN1599" s="8"/>
      <c r="AO1599" s="8"/>
      <c r="AP1599" s="8"/>
      <c r="AQ1599" s="9">
        <f>AK1599/AJ1599</f>
        <v>2.2719989610635916E-2</v>
      </c>
      <c r="AR1599" s="8"/>
      <c r="AS1599" s="8"/>
      <c r="AT1599" s="8"/>
      <c r="AU1599" s="5"/>
      <c r="AV1599" s="5"/>
      <c r="AW1599" s="5"/>
      <c r="AY1599" s="5">
        <v>0</v>
      </c>
      <c r="AZ1599" s="5"/>
      <c r="BA1599" s="5"/>
      <c r="BB1599" s="5"/>
      <c r="BC1599" s="5"/>
      <c r="BD1599" s="5"/>
      <c r="BE1599" s="5">
        <v>56.517263059410539</v>
      </c>
      <c r="BF1599" s="5"/>
      <c r="BG1599" s="5"/>
      <c r="BH1599" s="5">
        <v>56.517263059410539</v>
      </c>
      <c r="BI1599" s="8"/>
      <c r="BJ1599" s="5"/>
      <c r="BK1599" s="5">
        <f>AC1599+AJ1599+BH1599</f>
        <v>415.35189701214864</v>
      </c>
      <c r="BL1599" s="5"/>
      <c r="BM1599" s="8">
        <f>BH1599/BK1599</f>
        <v>0.13607079554943616</v>
      </c>
      <c r="BN1599" s="8"/>
      <c r="BO1599" s="7"/>
      <c r="BP1599" s="5"/>
      <c r="BQ1599" s="5"/>
      <c r="BR1599" s="5"/>
      <c r="BS1599" s="5"/>
      <c r="BT1599" s="7"/>
      <c r="BU1599" s="7"/>
      <c r="BV1599" s="7"/>
      <c r="BW1599" s="7"/>
      <c r="BX1599" s="8">
        <f>AC1599/BK1599</f>
        <v>0.51113118886397124</v>
      </c>
      <c r="BY1599" s="8">
        <f>AJ1599/BK1599</f>
        <v>0.35279801558659257</v>
      </c>
      <c r="BZ1599" s="8">
        <f>BH1599/BK1599</f>
        <v>0.13607079554943616</v>
      </c>
      <c r="CA1599" s="5">
        <v>199.7110877534991</v>
      </c>
      <c r="CB1599" s="18">
        <v>124.51341018957487</v>
      </c>
      <c r="CC1599" s="5">
        <v>35.108200858094634</v>
      </c>
      <c r="CD1599" s="5"/>
      <c r="CE1599" s="5">
        <v>9.6125027876444129</v>
      </c>
      <c r="CF1599" s="18"/>
      <c r="CG1599" s="5">
        <v>30.476973918185184</v>
      </c>
      <c r="CH1599" s="9">
        <f>AK1599/CA1599</f>
        <v>1.6670486851078886E-2</v>
      </c>
      <c r="CI1599" s="18"/>
      <c r="CJ1599" s="5"/>
      <c r="CK1599" s="8"/>
      <c r="CL1599" s="5"/>
      <c r="CM1599" s="5"/>
      <c r="CN1599" s="8"/>
      <c r="CO1599" s="5"/>
      <c r="CP1599" s="5"/>
      <c r="CQ1599" s="5"/>
      <c r="CS1599" s="8"/>
      <c r="CV1599" s="8"/>
      <c r="CY1599" s="8"/>
      <c r="DB1599" s="8"/>
      <c r="DE1599" s="8"/>
      <c r="DH1599" s="8"/>
      <c r="DJ1599" s="9"/>
      <c r="DK1599" s="8"/>
      <c r="DL1599" s="8"/>
      <c r="DM1599" s="9"/>
      <c r="DN1599" s="8"/>
      <c r="DO1599" s="8"/>
      <c r="DP1599" s="8"/>
      <c r="DQ1599" s="8"/>
      <c r="DR1599" s="8"/>
      <c r="DS1599" s="8"/>
      <c r="DT1599" s="8"/>
      <c r="DU1599" s="8"/>
      <c r="DV1599" s="8"/>
      <c r="DW1599" s="8"/>
      <c r="DX1599" s="8"/>
      <c r="DY1599" s="8"/>
      <c r="DZ1599" s="8"/>
      <c r="EA1599" s="8"/>
      <c r="EB1599" s="8"/>
      <c r="EC1599" s="8"/>
      <c r="ED1599" s="8"/>
      <c r="EE1599" s="8"/>
      <c r="EF1599" s="8"/>
      <c r="EG1599" s="8"/>
      <c r="EH1599" s="8"/>
      <c r="EI1599" s="8"/>
      <c r="EJ1599" s="8"/>
      <c r="EK1599" s="8"/>
      <c r="EL1599" s="8"/>
      <c r="EM1599" s="8"/>
      <c r="EN1599" s="8"/>
      <c r="EO1599" s="8"/>
      <c r="EP1599" s="8"/>
      <c r="EQ1599" s="8"/>
      <c r="ER1599" s="8"/>
      <c r="ES1599" s="8"/>
      <c r="ET1599" s="8"/>
      <c r="EU1599" s="8"/>
      <c r="EV1599" s="8"/>
      <c r="EW1599" s="8"/>
      <c r="EX1599" s="8"/>
      <c r="EY1599" s="8"/>
      <c r="EZ1599" s="8"/>
      <c r="FA1599" s="8"/>
      <c r="FB1599" s="8"/>
      <c r="FC1599" s="8"/>
      <c r="FD1599" s="8"/>
      <c r="FE1599" s="8"/>
      <c r="FF1599" s="8"/>
      <c r="FG1599" s="8"/>
      <c r="FH1599" s="8"/>
      <c r="FI1599" s="8"/>
      <c r="FJ1599" s="8"/>
    </row>
    <row r="1600" spans="1:166" x14ac:dyDescent="0.25">
      <c r="A1600" t="s">
        <v>29</v>
      </c>
      <c r="C1600" s="6">
        <v>44277</v>
      </c>
      <c r="D1600" s="5">
        <v>6</v>
      </c>
      <c r="E1600" s="6" t="s">
        <v>239</v>
      </c>
      <c r="F1600" t="s">
        <v>89</v>
      </c>
      <c r="G1600">
        <v>74</v>
      </c>
      <c r="H1600" t="s">
        <v>11</v>
      </c>
      <c r="I1600" s="7">
        <v>7</v>
      </c>
      <c r="J1600">
        <v>1000</v>
      </c>
      <c r="K1600" s="5">
        <f t="shared" si="25"/>
        <v>142.85714285714286</v>
      </c>
      <c r="L1600" s="5"/>
      <c r="M1600" s="5">
        <v>977</v>
      </c>
      <c r="N1600" s="7">
        <v>19.2</v>
      </c>
      <c r="O1600" s="7"/>
      <c r="P1600" s="7"/>
      <c r="Q1600" s="5"/>
      <c r="R1600" s="5"/>
      <c r="S1600" s="5"/>
      <c r="T1600" s="5">
        <v>74</v>
      </c>
      <c r="U1600" s="5"/>
      <c r="V1600" s="5"/>
      <c r="W1600" s="5"/>
      <c r="X1600" s="8"/>
      <c r="Y1600" s="8"/>
      <c r="Z1600" s="8"/>
      <c r="AA1600" s="8"/>
      <c r="AB1600" s="8"/>
      <c r="AC1600" s="5"/>
      <c r="AD1600" s="8"/>
      <c r="AE1600" s="8"/>
      <c r="AF1600" s="8"/>
      <c r="AG1600" s="8"/>
      <c r="AH1600" s="8"/>
      <c r="AI1600" s="8"/>
      <c r="AJ1600" s="5"/>
      <c r="AK1600" s="17"/>
      <c r="AL1600" s="17"/>
      <c r="AM1600" s="17"/>
      <c r="AN1600" s="17"/>
      <c r="AO1600" s="17"/>
      <c r="AP1600" s="17"/>
      <c r="AQ1600" s="9"/>
      <c r="AR1600" s="8"/>
      <c r="AS1600" s="8"/>
      <c r="AT1600" s="8"/>
      <c r="AU1600" s="5"/>
      <c r="AV1600" s="5"/>
      <c r="AW1600" s="5"/>
      <c r="AX1600" s="5"/>
      <c r="AY1600" s="5"/>
      <c r="AZ1600" s="5"/>
      <c r="BA1600" s="5"/>
      <c r="BB1600" s="5"/>
      <c r="BC1600" s="5"/>
      <c r="BD1600" s="5"/>
      <c r="BE1600" s="5"/>
      <c r="BF1600" s="5"/>
      <c r="BG1600" s="5"/>
      <c r="BH1600" s="5"/>
      <c r="BI1600" s="8"/>
      <c r="BJ1600" s="5"/>
      <c r="BK1600" s="5"/>
      <c r="BL1600" s="5"/>
      <c r="BM1600" s="8"/>
      <c r="BN1600" s="8"/>
      <c r="BO1600" s="7"/>
      <c r="BP1600" s="5"/>
      <c r="BQ1600" s="5"/>
      <c r="BR1600" s="5"/>
      <c r="BS1600" s="5"/>
      <c r="BT1600" s="7"/>
      <c r="BU1600" s="7"/>
      <c r="BV1600" s="7"/>
      <c r="BW1600" s="7"/>
      <c r="BX1600" s="7"/>
      <c r="BY1600" s="7"/>
      <c r="BZ1600" s="7"/>
      <c r="CA1600" s="5"/>
      <c r="CB1600" s="5"/>
      <c r="CC1600" s="5"/>
      <c r="CD1600" s="5"/>
      <c r="CE1600" s="5"/>
      <c r="CF1600" s="18"/>
      <c r="CG1600" s="5"/>
      <c r="CH1600" s="5"/>
      <c r="CI1600" s="18"/>
      <c r="CJ1600" s="5"/>
      <c r="CK1600" s="8"/>
      <c r="CL1600" s="5"/>
      <c r="CM1600" s="5"/>
      <c r="CN1600" s="8"/>
      <c r="CO1600" s="5"/>
      <c r="CP1600" s="5"/>
      <c r="CQ1600" s="5"/>
      <c r="CS1600" s="8"/>
      <c r="CV1600" s="8"/>
      <c r="CY1600" s="8"/>
      <c r="DB1600" s="8"/>
      <c r="DE1600" s="8"/>
      <c r="DH1600" s="8"/>
      <c r="DJ1600" s="9"/>
      <c r="DK1600" s="8"/>
      <c r="DL1600" s="8"/>
      <c r="DM1600" s="9"/>
      <c r="DN1600" s="8"/>
      <c r="DO1600" s="8"/>
      <c r="DP1600" s="8"/>
      <c r="DQ1600" s="8"/>
      <c r="DR1600" s="8"/>
      <c r="DS1600" s="8"/>
      <c r="DT1600" s="8"/>
      <c r="DU1600" s="8"/>
      <c r="DV1600" s="8"/>
      <c r="DW1600" s="8"/>
      <c r="DX1600" s="8"/>
      <c r="DY1600" s="8"/>
      <c r="DZ1600" s="8"/>
      <c r="EA1600" s="8"/>
      <c r="EB1600" s="8"/>
      <c r="EC1600" s="8"/>
      <c r="ED1600" s="8"/>
      <c r="EE1600" s="8"/>
      <c r="EF1600" s="8"/>
      <c r="EG1600" s="8"/>
      <c r="EH1600" s="8"/>
      <c r="EI1600" s="8"/>
      <c r="EJ1600" s="8"/>
      <c r="EK1600" s="8"/>
      <c r="EL1600" s="8"/>
      <c r="EM1600" s="8"/>
      <c r="EN1600" s="8"/>
      <c r="EO1600" s="8"/>
      <c r="EP1600" s="8"/>
      <c r="EQ1600" s="8"/>
      <c r="ER1600" s="8"/>
      <c r="ES1600" s="8"/>
      <c r="ET1600" s="8"/>
      <c r="EU1600" s="8"/>
      <c r="EV1600" s="8"/>
      <c r="EW1600" s="8"/>
      <c r="EX1600" s="8"/>
      <c r="EY1600" s="8"/>
      <c r="EZ1600" s="8"/>
      <c r="FA1600" s="8"/>
      <c r="FB1600" s="8"/>
      <c r="FC1600" s="8"/>
      <c r="FD1600" s="8"/>
      <c r="FE1600" s="8"/>
      <c r="FF1600" s="8"/>
      <c r="FG1600" s="8"/>
      <c r="FH1600" s="8"/>
      <c r="FI1600" s="8"/>
      <c r="FJ1600" s="8"/>
    </row>
    <row r="1601" spans="1:166" x14ac:dyDescent="0.25">
      <c r="A1601" t="s">
        <v>29</v>
      </c>
      <c r="C1601" s="6">
        <v>44284</v>
      </c>
      <c r="D1601" s="5"/>
      <c r="E1601" s="6"/>
      <c r="G1601">
        <v>81</v>
      </c>
      <c r="H1601" t="s">
        <v>11</v>
      </c>
      <c r="I1601" s="7">
        <v>7</v>
      </c>
      <c r="J1601">
        <v>1000</v>
      </c>
      <c r="K1601" s="5">
        <f t="shared" si="25"/>
        <v>142.85714285714286</v>
      </c>
      <c r="L1601" s="5"/>
      <c r="M1601" s="5">
        <v>1020</v>
      </c>
      <c r="N1601" s="7">
        <v>20.399999999999999</v>
      </c>
      <c r="O1601" s="7"/>
      <c r="P1601" s="7"/>
      <c r="Q1601" s="5"/>
      <c r="R1601" s="5"/>
      <c r="S1601" s="5"/>
      <c r="T1601" s="5"/>
      <c r="U1601" s="5"/>
      <c r="V1601" s="5"/>
      <c r="W1601" s="5"/>
      <c r="X1601" s="8"/>
      <c r="Y1601" s="8"/>
      <c r="Z1601" s="8"/>
      <c r="AA1601" s="8"/>
      <c r="AB1601" s="8"/>
      <c r="AC1601" s="5"/>
      <c r="AD1601" s="8"/>
      <c r="AE1601" s="8"/>
      <c r="AF1601" s="8"/>
      <c r="AG1601" s="8"/>
      <c r="AH1601" s="8"/>
      <c r="AI1601" s="8"/>
      <c r="AJ1601" s="5"/>
      <c r="AK1601" s="17"/>
      <c r="AL1601" s="17"/>
      <c r="AM1601" s="17"/>
      <c r="AN1601" s="17"/>
      <c r="AO1601" s="17"/>
      <c r="AP1601" s="17"/>
      <c r="AQ1601" s="9"/>
      <c r="AR1601" s="8"/>
      <c r="AS1601" s="8"/>
      <c r="AT1601" s="8"/>
      <c r="AU1601" s="5"/>
      <c r="AV1601" s="5"/>
      <c r="AW1601" s="5"/>
      <c r="AX1601" s="5"/>
      <c r="AY1601" s="5"/>
      <c r="AZ1601" s="5"/>
      <c r="BA1601" s="5"/>
      <c r="BB1601" s="5"/>
      <c r="BC1601" s="5"/>
      <c r="BD1601" s="5"/>
      <c r="BE1601" s="5"/>
      <c r="BF1601" s="5"/>
      <c r="BG1601" s="5"/>
      <c r="BH1601" s="5"/>
      <c r="BI1601" s="8"/>
      <c r="BJ1601" s="5"/>
      <c r="BK1601" s="5"/>
      <c r="BL1601" s="5"/>
      <c r="BM1601" s="8"/>
      <c r="BN1601" s="8"/>
      <c r="BO1601" s="7"/>
      <c r="BP1601" s="5"/>
      <c r="BQ1601" s="5"/>
      <c r="BR1601" s="5"/>
      <c r="BS1601" s="5"/>
      <c r="BT1601" s="7"/>
      <c r="BU1601" s="7"/>
      <c r="BV1601" s="7"/>
      <c r="BW1601" s="7"/>
      <c r="BX1601" s="7"/>
      <c r="BY1601" s="7"/>
      <c r="BZ1601" s="7"/>
      <c r="CA1601" s="5"/>
      <c r="CB1601" s="5"/>
      <c r="CC1601" s="5"/>
      <c r="CD1601" s="5"/>
      <c r="CE1601" s="5"/>
      <c r="CF1601" s="18"/>
      <c r="CG1601" s="5"/>
      <c r="CH1601" s="5"/>
      <c r="CI1601" s="18"/>
      <c r="CJ1601" s="5"/>
      <c r="CK1601" s="8"/>
      <c r="CL1601" s="5"/>
      <c r="CM1601" s="5"/>
      <c r="CN1601" s="8"/>
      <c r="CO1601" s="5"/>
      <c r="CP1601" s="5"/>
      <c r="CQ1601" s="5"/>
      <c r="CR1601" s="9"/>
      <c r="CS1601" s="8"/>
      <c r="CT1601" s="8"/>
      <c r="CU1601" s="9"/>
      <c r="CV1601" s="8"/>
      <c r="CW1601" s="8"/>
      <c r="CX1601" s="9"/>
      <c r="CY1601" s="8"/>
      <c r="CZ1601" s="8"/>
      <c r="DA1601" s="9"/>
      <c r="DB1601" s="8"/>
      <c r="DC1601" s="8"/>
      <c r="DD1601" s="9"/>
      <c r="DE1601" s="8"/>
      <c r="DF1601" s="8"/>
      <c r="DG1601" s="9"/>
      <c r="DH1601" s="8"/>
      <c r="DI1601" s="8"/>
      <c r="DJ1601" s="9"/>
      <c r="DK1601" s="8"/>
      <c r="DL1601" s="8"/>
      <c r="DM1601" s="9"/>
      <c r="DN1601" s="8"/>
      <c r="DO1601" s="8"/>
      <c r="DP1601" s="8"/>
      <c r="DQ1601" s="8"/>
      <c r="DR1601" s="8"/>
      <c r="DS1601" s="8"/>
      <c r="DT1601" s="8"/>
      <c r="DU1601" s="8"/>
      <c r="DV1601" s="8"/>
      <c r="DW1601" s="8"/>
      <c r="DX1601" s="8"/>
      <c r="DY1601" s="8"/>
      <c r="DZ1601" s="8"/>
      <c r="EA1601" s="8"/>
      <c r="EB1601" s="8"/>
      <c r="EC1601" s="8"/>
      <c r="ED1601" s="8"/>
      <c r="EE1601" s="8"/>
      <c r="EF1601" s="8"/>
      <c r="EG1601" s="8"/>
      <c r="EH1601" s="8"/>
      <c r="EI1601" s="8"/>
      <c r="EJ1601" s="8"/>
      <c r="EK1601" s="8"/>
      <c r="EL1601" s="8"/>
      <c r="EM1601" s="8"/>
      <c r="EN1601" s="8"/>
      <c r="EO1601" s="8"/>
      <c r="EP1601" s="8"/>
      <c r="EQ1601" s="8"/>
      <c r="ER1601" s="8"/>
      <c r="ES1601" s="8"/>
      <c r="ET1601" s="8"/>
      <c r="EU1601" s="8"/>
      <c r="EV1601" s="8"/>
      <c r="EW1601" s="8"/>
      <c r="EX1601" s="8"/>
      <c r="EY1601" s="8"/>
      <c r="EZ1601" s="8"/>
      <c r="FA1601" s="8"/>
      <c r="FB1601" s="8"/>
      <c r="FC1601" s="8"/>
      <c r="FD1601" s="8"/>
      <c r="FE1601" s="8"/>
      <c r="FF1601" s="8"/>
      <c r="FG1601" s="8"/>
      <c r="FH1601" s="8"/>
      <c r="FI1601" s="8"/>
      <c r="FJ1601" s="8"/>
    </row>
    <row r="1602" spans="1:166" x14ac:dyDescent="0.25">
      <c r="A1602" t="s">
        <v>29</v>
      </c>
      <c r="C1602" s="6">
        <v>44285</v>
      </c>
      <c r="G1602">
        <v>82</v>
      </c>
      <c r="H1602" t="s">
        <v>11</v>
      </c>
      <c r="I1602" s="7">
        <v>7</v>
      </c>
      <c r="J1602">
        <v>1000</v>
      </c>
      <c r="K1602" s="5">
        <f t="shared" si="25"/>
        <v>142.85714285714286</v>
      </c>
      <c r="L1602" s="5"/>
      <c r="M1602" s="8"/>
      <c r="N1602" s="8"/>
      <c r="O1602" s="8"/>
      <c r="P1602" s="8"/>
      <c r="Q1602" s="5"/>
      <c r="R1602" s="5"/>
      <c r="S1602" s="5"/>
      <c r="T1602" s="5"/>
      <c r="U1602" s="5"/>
      <c r="V1602" s="5"/>
      <c r="W1602" s="5"/>
      <c r="X1602" s="8"/>
      <c r="Y1602" s="8"/>
      <c r="Z1602" s="8"/>
      <c r="AA1602" s="8"/>
      <c r="AB1602" s="8"/>
      <c r="AC1602" s="5">
        <v>255.40943668989934</v>
      </c>
      <c r="AD1602" s="8"/>
      <c r="AE1602" s="8"/>
      <c r="AF1602" s="8">
        <v>0.82315782113501457</v>
      </c>
      <c r="AG1602" s="8">
        <v>2.4948574059841987E-2</v>
      </c>
      <c r="AH1602" s="8">
        <v>0.55603822724281449</v>
      </c>
      <c r="AI1602" s="8">
        <v>6.1259557701467793E-2</v>
      </c>
      <c r="AJ1602" s="5">
        <v>166.54731570916971</v>
      </c>
      <c r="AK1602" s="8">
        <v>3.2642191536515157</v>
      </c>
      <c r="AL1602">
        <v>0.23839869478630002</v>
      </c>
      <c r="AM1602" s="17">
        <v>0.82315782113501434</v>
      </c>
      <c r="AN1602" s="17">
        <v>2.4948574059841987E-2</v>
      </c>
      <c r="AO1602" s="8"/>
      <c r="AP1602" s="8"/>
      <c r="AQ1602" s="9">
        <f>AK1602/AJ1602</f>
        <v>1.9599350129134475E-2</v>
      </c>
      <c r="AR1602" s="8"/>
      <c r="AS1602" s="8"/>
      <c r="AT1602" s="8"/>
      <c r="AU1602" s="5"/>
      <c r="AV1602" s="5"/>
      <c r="AW1602" s="5"/>
      <c r="AX1602" s="5"/>
      <c r="AY1602" s="5">
        <v>111.83003290341898</v>
      </c>
      <c r="AZ1602" s="5"/>
      <c r="BA1602" s="5"/>
      <c r="BB1602" s="5"/>
      <c r="BC1602" s="5"/>
      <c r="BD1602" s="5"/>
      <c r="BE1602" s="5">
        <v>8.2079077597141321</v>
      </c>
      <c r="BF1602" s="5"/>
      <c r="BG1602" s="5"/>
      <c r="BH1602" s="5">
        <v>120.03794066313311</v>
      </c>
      <c r="BI1602" s="8"/>
      <c r="BJ1602" s="5"/>
      <c r="BK1602" s="5">
        <f>AC1602+AJ1602+BH1602</f>
        <v>541.99469306220215</v>
      </c>
      <c r="BL1602" s="5"/>
      <c r="BM1602" s="8">
        <f>BH1602/BK1602</f>
        <v>0.22147438378950499</v>
      </c>
      <c r="BN1602" s="8"/>
      <c r="BO1602" s="7"/>
      <c r="BP1602" s="5"/>
      <c r="BQ1602" s="5"/>
      <c r="BR1602" s="5"/>
      <c r="BS1602" s="5"/>
      <c r="BT1602" s="7"/>
      <c r="BU1602" s="7"/>
      <c r="BV1602" s="7"/>
      <c r="BW1602" s="7"/>
      <c r="BX1602" s="8">
        <f>AC1602/BK1602</f>
        <v>0.47123973713998563</v>
      </c>
      <c r="BY1602" s="8">
        <f>AJ1602/BK1602</f>
        <v>0.30728587907050942</v>
      </c>
      <c r="BZ1602" s="8">
        <f>BH1602/BK1602</f>
        <v>0.22147438378950499</v>
      </c>
      <c r="CA1602" s="5">
        <v>207.83782142632668</v>
      </c>
      <c r="CB1602" s="18">
        <v>50.203820877638577</v>
      </c>
      <c r="CC1602" s="5">
        <v>51.839043878402393</v>
      </c>
      <c r="CD1602" s="5"/>
      <c r="CE1602" s="5">
        <v>12.938338572843133</v>
      </c>
      <c r="CF1602" s="18"/>
      <c r="CG1602" s="5">
        <v>92.856618097442563</v>
      </c>
      <c r="CH1602" s="9">
        <f>AK1602/CA1602</f>
        <v>1.5705607050969787E-2</v>
      </c>
      <c r="CI1602" s="18"/>
      <c r="CJ1602" s="5"/>
      <c r="CK1602" s="8"/>
      <c r="CL1602" s="5"/>
      <c r="CM1602" s="5"/>
      <c r="CN1602" s="8"/>
      <c r="CO1602" s="5"/>
      <c r="CP1602" s="5"/>
      <c r="CQ1602" s="5"/>
      <c r="CR1602" s="9"/>
      <c r="CS1602" s="8"/>
      <c r="CT1602" s="8"/>
      <c r="CU1602" s="9"/>
      <c r="CV1602" s="8"/>
      <c r="CW1602" s="8"/>
      <c r="CX1602" s="9"/>
      <c r="CY1602" s="8"/>
      <c r="CZ1602" s="8"/>
      <c r="DA1602" s="9"/>
      <c r="DB1602" s="8"/>
      <c r="DC1602" s="8"/>
      <c r="DD1602" s="9"/>
      <c r="DE1602" s="8"/>
      <c r="DF1602" s="8"/>
      <c r="DG1602" s="9"/>
      <c r="DH1602" s="8"/>
      <c r="DI1602" s="8"/>
      <c r="DJ1602" s="9"/>
      <c r="DK1602" s="8"/>
      <c r="DL1602" s="8"/>
      <c r="DM1602" s="9"/>
      <c r="DN1602" s="8"/>
      <c r="DO1602" s="8"/>
      <c r="DP1602" s="8"/>
      <c r="DQ1602" s="8"/>
      <c r="DR1602" s="8"/>
      <c r="DS1602" s="8"/>
      <c r="DT1602" s="8"/>
      <c r="DU1602" s="8"/>
      <c r="DV1602" s="8"/>
      <c r="DW1602" s="8"/>
      <c r="DX1602" s="8"/>
      <c r="DY1602" s="8"/>
      <c r="DZ1602" s="8"/>
      <c r="EA1602" s="8"/>
      <c r="EB1602" s="8"/>
      <c r="EC1602" s="8"/>
      <c r="ED1602" s="8"/>
      <c r="EE1602" s="8"/>
      <c r="EF1602" s="8"/>
      <c r="EG1602" s="8"/>
      <c r="EH1602" s="8"/>
      <c r="EI1602" s="8"/>
      <c r="EJ1602" s="8"/>
      <c r="EK1602" s="8"/>
      <c r="EL1602" s="8"/>
      <c r="EM1602" s="8"/>
      <c r="EN1602" s="8"/>
      <c r="EO1602" s="8"/>
      <c r="EP1602" s="8"/>
      <c r="EQ1602" s="8"/>
      <c r="ER1602" s="8"/>
      <c r="ES1602" s="8"/>
      <c r="ET1602" s="8"/>
      <c r="EU1602" s="8"/>
      <c r="EV1602" s="8"/>
      <c r="EW1602" s="8"/>
      <c r="EX1602" s="8"/>
      <c r="EY1602" s="8"/>
      <c r="EZ1602" s="8"/>
      <c r="FA1602" s="8"/>
      <c r="FB1602" s="8"/>
      <c r="FC1602" s="8"/>
      <c r="FD1602" s="8"/>
      <c r="FE1602" s="8"/>
      <c r="FF1602" s="8"/>
      <c r="FG1602" s="8"/>
      <c r="FH1602" s="8"/>
      <c r="FI1602" s="8"/>
      <c r="FJ1602" s="8"/>
    </row>
    <row r="1603" spans="1:166" x14ac:dyDescent="0.25">
      <c r="A1603" t="s">
        <v>29</v>
      </c>
      <c r="C1603" s="6">
        <v>44293</v>
      </c>
      <c r="D1603" s="5"/>
      <c r="E1603" s="6"/>
      <c r="G1603">
        <v>90</v>
      </c>
      <c r="H1603" t="s">
        <v>11</v>
      </c>
      <c r="I1603" s="7">
        <v>7</v>
      </c>
      <c r="J1603">
        <v>1000</v>
      </c>
      <c r="K1603" s="5">
        <f t="shared" si="25"/>
        <v>142.85714285714286</v>
      </c>
      <c r="L1603" s="5"/>
      <c r="M1603" s="8"/>
      <c r="N1603" s="8"/>
      <c r="O1603" s="8"/>
      <c r="P1603" s="8"/>
      <c r="Q1603" s="5"/>
      <c r="R1603" s="5"/>
      <c r="S1603" s="5"/>
      <c r="T1603" s="5"/>
      <c r="U1603" s="5"/>
      <c r="V1603" s="5"/>
      <c r="W1603" s="5"/>
      <c r="X1603" s="8"/>
      <c r="Y1603" s="8"/>
      <c r="Z1603" s="8"/>
      <c r="AA1603" s="8"/>
      <c r="AB1603" s="8"/>
      <c r="AC1603" s="5"/>
      <c r="AD1603" s="8"/>
      <c r="AE1603" s="8"/>
      <c r="AF1603" s="8"/>
      <c r="AG1603" s="8"/>
      <c r="AH1603" s="8"/>
      <c r="AI1603" s="8"/>
      <c r="AJ1603" s="5"/>
      <c r="AK1603" s="17"/>
      <c r="AL1603" s="17"/>
      <c r="AM1603" s="17"/>
      <c r="AN1603" s="17"/>
      <c r="AO1603" s="17"/>
      <c r="AP1603" s="17"/>
      <c r="AQ1603" s="9"/>
      <c r="AR1603" s="8"/>
      <c r="AS1603" s="8"/>
      <c r="AT1603" s="8"/>
      <c r="AU1603" s="5"/>
      <c r="AV1603" s="5"/>
      <c r="AW1603" s="5"/>
      <c r="AX1603" s="5"/>
      <c r="AY1603" s="5"/>
      <c r="AZ1603" s="5"/>
      <c r="BA1603" s="5"/>
      <c r="BB1603" s="5"/>
      <c r="BC1603" s="5"/>
      <c r="BD1603" s="5"/>
      <c r="BE1603" s="5"/>
      <c r="BF1603" s="5"/>
      <c r="BG1603" s="5"/>
      <c r="BH1603" s="5"/>
      <c r="BI1603" s="8"/>
      <c r="BJ1603" s="5"/>
      <c r="BK1603" s="5"/>
      <c r="BL1603" s="5"/>
      <c r="BM1603" s="8"/>
      <c r="BN1603" s="8"/>
      <c r="BO1603" s="7"/>
      <c r="BP1603" s="5"/>
      <c r="BQ1603" s="5"/>
      <c r="BR1603" s="5"/>
      <c r="BS1603" s="5"/>
      <c r="BT1603" s="7"/>
      <c r="BU1603" s="7"/>
      <c r="BV1603" s="7"/>
      <c r="BW1603" s="7"/>
      <c r="BX1603" s="7"/>
      <c r="BY1603" s="7"/>
      <c r="BZ1603" s="7"/>
      <c r="CA1603" s="5"/>
      <c r="CB1603" s="5"/>
      <c r="CC1603" s="5"/>
      <c r="CD1603" s="5"/>
      <c r="CE1603" s="5"/>
      <c r="CF1603" s="18"/>
      <c r="CG1603" s="5"/>
      <c r="CH1603" s="5"/>
      <c r="CI1603" s="18"/>
      <c r="CJ1603" s="5"/>
      <c r="CK1603" s="8"/>
      <c r="CL1603" s="5"/>
      <c r="CM1603" s="5"/>
      <c r="CN1603" s="8"/>
      <c r="CO1603" s="5"/>
      <c r="CP1603" s="5"/>
      <c r="CQ1603" s="5"/>
      <c r="CR1603" s="9"/>
      <c r="CS1603" s="8"/>
      <c r="CT1603" s="8"/>
      <c r="CU1603" s="9"/>
      <c r="CV1603" s="8"/>
      <c r="CW1603" s="8"/>
      <c r="CX1603" s="9"/>
      <c r="CY1603" s="8"/>
      <c r="CZ1603" s="8"/>
      <c r="DA1603" s="9"/>
      <c r="DB1603" s="8"/>
      <c r="DC1603" s="8"/>
      <c r="DD1603" s="9"/>
      <c r="DE1603" s="8"/>
      <c r="DF1603" s="8"/>
      <c r="DG1603" s="9"/>
      <c r="DH1603" s="8"/>
      <c r="DI1603" s="8"/>
      <c r="DJ1603" s="9"/>
      <c r="DK1603" s="8"/>
      <c r="DL1603" s="8"/>
      <c r="DM1603" s="9"/>
      <c r="DN1603" s="8"/>
      <c r="DO1603" s="8"/>
      <c r="DP1603" s="8"/>
      <c r="DQ1603" s="8"/>
      <c r="DR1603" s="8"/>
      <c r="DS1603" s="8"/>
      <c r="DT1603" s="8"/>
      <c r="DU1603" s="8"/>
      <c r="DV1603" s="8"/>
      <c r="DW1603" s="8"/>
      <c r="DX1603" s="8"/>
      <c r="DY1603" s="8"/>
      <c r="DZ1603" s="8"/>
      <c r="EA1603" s="8"/>
      <c r="EB1603" s="8"/>
      <c r="EC1603" s="8">
        <v>0.61999999999999988</v>
      </c>
      <c r="ED1603" s="8">
        <f>((10000*0.3*1.55)*EC1603)/1000</f>
        <v>2.8829999999999996</v>
      </c>
      <c r="EE1603" s="8">
        <v>0.82</v>
      </c>
      <c r="EF1603" s="8">
        <f>((10000*0.3*1.66)*EE1603)/1000</f>
        <v>4.0835999999999997</v>
      </c>
      <c r="EG1603" s="8">
        <v>3.8</v>
      </c>
      <c r="EH1603" s="8">
        <f>((10000*0.3*1.55)*EG1603)/1000</f>
        <v>17.670000000000002</v>
      </c>
      <c r="EI1603" s="8">
        <v>5.2</v>
      </c>
      <c r="EJ1603" s="8">
        <f>((10000*0.3*1.61)*EI1603)/1000</f>
        <v>25.116</v>
      </c>
      <c r="EK1603" s="8">
        <v>4.5999999999999996</v>
      </c>
      <c r="EL1603" s="8">
        <f>((10000*0.3*1.55)*EK1603)/1000</f>
        <v>21.39</v>
      </c>
      <c r="EM1603" s="8">
        <v>3.2</v>
      </c>
      <c r="EN1603" s="8">
        <f>((10000*0.3*1.55)*EM1603)/1000</f>
        <v>14.88</v>
      </c>
      <c r="EO1603" s="8">
        <v>2.0100000000000002</v>
      </c>
      <c r="EP1603" s="8">
        <f>((10000*0.3*1.62)*EO1603)/1000</f>
        <v>9.7686000000000011</v>
      </c>
      <c r="EQ1603" s="8">
        <v>1.22</v>
      </c>
      <c r="ER1603" s="8"/>
      <c r="ES1603" s="8">
        <v>12.85</v>
      </c>
      <c r="ET1603" s="8">
        <v>3.2</v>
      </c>
      <c r="EU1603" s="8">
        <v>2.4</v>
      </c>
      <c r="EV1603" s="8">
        <v>1.4</v>
      </c>
      <c r="EW1603" s="8">
        <v>1.01</v>
      </c>
      <c r="EX1603" s="8">
        <v>0.82</v>
      </c>
      <c r="EY1603" s="8">
        <v>1.6</v>
      </c>
      <c r="EZ1603" s="8">
        <v>1.8</v>
      </c>
      <c r="FA1603" s="8">
        <v>0.61999999999999988</v>
      </c>
      <c r="FB1603" s="8">
        <v>1.19</v>
      </c>
      <c r="FC1603" s="8">
        <v>0.316</v>
      </c>
      <c r="FD1603" s="8">
        <v>0.22000000000000003</v>
      </c>
      <c r="FE1603" s="8">
        <v>0.13600000000000001</v>
      </c>
      <c r="FF1603" s="8">
        <v>0.11400000000000002</v>
      </c>
      <c r="FG1603" s="8">
        <v>7.4999999999999997E-2</v>
      </c>
      <c r="FH1603" s="8">
        <v>0.11800000000000002</v>
      </c>
      <c r="FI1603" s="8">
        <v>0.14600000000000002</v>
      </c>
      <c r="FJ1603" s="8">
        <v>6.5000000000000002E-2</v>
      </c>
    </row>
    <row r="1604" spans="1:166" x14ac:dyDescent="0.25">
      <c r="A1604" t="s">
        <v>29</v>
      </c>
      <c r="C1604" s="6">
        <v>44294</v>
      </c>
      <c r="D1604" s="5"/>
      <c r="E1604" s="6"/>
      <c r="G1604">
        <v>91</v>
      </c>
      <c r="H1604" t="s">
        <v>11</v>
      </c>
      <c r="I1604" s="7">
        <v>7</v>
      </c>
      <c r="J1604">
        <v>1000</v>
      </c>
      <c r="K1604" s="5">
        <f t="shared" si="25"/>
        <v>142.85714285714286</v>
      </c>
      <c r="L1604" s="5"/>
      <c r="M1604" s="8"/>
      <c r="N1604" s="8"/>
      <c r="O1604" s="8"/>
      <c r="P1604" s="8"/>
      <c r="Q1604" s="5"/>
      <c r="R1604" s="5"/>
      <c r="S1604" s="5"/>
      <c r="T1604" s="5"/>
      <c r="U1604" s="5"/>
      <c r="V1604" s="5"/>
      <c r="W1604" s="5"/>
      <c r="X1604" s="8"/>
      <c r="Y1604" s="8"/>
      <c r="Z1604" s="8"/>
      <c r="AA1604" s="8"/>
      <c r="AB1604" s="8"/>
      <c r="AC1604" s="5"/>
      <c r="AD1604" s="8"/>
      <c r="AE1604" s="8"/>
      <c r="AF1604" s="8"/>
      <c r="AG1604" s="8"/>
      <c r="AH1604" s="8"/>
      <c r="AI1604" s="8"/>
      <c r="AJ1604" s="5"/>
      <c r="AK1604" s="17"/>
      <c r="AL1604" s="17"/>
      <c r="AM1604" s="17"/>
      <c r="AN1604" s="17"/>
      <c r="AO1604" s="20">
        <v>66.5625</v>
      </c>
      <c r="AP1604" s="17"/>
      <c r="AQ1604" s="9"/>
      <c r="AR1604" s="8"/>
      <c r="AS1604" s="8"/>
      <c r="AT1604" s="8"/>
      <c r="AU1604" s="5"/>
      <c r="AV1604" s="5"/>
      <c r="AW1604" s="5"/>
      <c r="AX1604" s="5"/>
      <c r="AY1604" s="5"/>
      <c r="AZ1604" s="5"/>
      <c r="BA1604" s="5"/>
      <c r="BB1604" s="5"/>
      <c r="BC1604" s="5"/>
      <c r="BD1604" s="5"/>
      <c r="BE1604" s="5"/>
      <c r="BF1604" s="5"/>
      <c r="BG1604" s="5"/>
      <c r="BH1604" s="5"/>
      <c r="BI1604" s="8"/>
      <c r="BJ1604" s="5"/>
      <c r="BK1604" s="5"/>
      <c r="BL1604" s="5"/>
      <c r="BM1604" s="8"/>
      <c r="BN1604" s="8"/>
      <c r="BO1604" s="7"/>
      <c r="BP1604" s="5"/>
      <c r="BQ1604" s="5"/>
      <c r="BR1604" s="5"/>
      <c r="BS1604" s="5"/>
      <c r="BT1604" s="7"/>
      <c r="BU1604" s="7"/>
      <c r="BV1604" s="7"/>
      <c r="BW1604" s="7"/>
      <c r="BX1604" s="7"/>
      <c r="BY1604" s="7"/>
      <c r="BZ1604" s="7"/>
      <c r="CA1604" s="5"/>
      <c r="CB1604" s="5"/>
      <c r="CC1604" s="5"/>
      <c r="CD1604" s="5"/>
      <c r="CE1604" s="18"/>
      <c r="CF1604" s="18"/>
      <c r="CG1604" s="18"/>
      <c r="CH1604" s="18"/>
      <c r="CI1604" s="18"/>
      <c r="CJ1604" s="5"/>
      <c r="CK1604" s="8"/>
      <c r="CL1604" s="5"/>
      <c r="CM1604" s="5"/>
      <c r="CN1604" s="8">
        <f>CR1604+CU1604+CX1604+DA1604+DD1604+DG1604+DJ1604+DM1604+DP1604+DS1604+DV1604+DY1604</f>
        <v>1.8294307502107192</v>
      </c>
      <c r="CO1604" s="5">
        <f>CT1604+CW1604+CZ1604+DC1604+DF1604+DI1604+DL1604+DO1604+DR1604+DU1604+DX1604+EA1604</f>
        <v>548.82922506321552</v>
      </c>
      <c r="CP1604" s="5"/>
      <c r="CQ1604" s="5">
        <f>CT1604+CW1604+CZ1604+DC1604+DF1604+DI1604</f>
        <v>395.03754237913364</v>
      </c>
      <c r="CR1604" s="9">
        <v>0.11636040579157657</v>
      </c>
      <c r="CS1604">
        <v>300</v>
      </c>
      <c r="CT1604" s="5">
        <f>CR1604*CS1604</f>
        <v>34.908121737472968</v>
      </c>
      <c r="CU1604" s="9">
        <v>0.20435874264406523</v>
      </c>
      <c r="CV1604">
        <v>300</v>
      </c>
      <c r="CW1604" s="5">
        <f>CU1604*CV1604</f>
        <v>61.307622793219565</v>
      </c>
      <c r="CX1604" s="9">
        <v>0.22959598044060991</v>
      </c>
      <c r="CY1604">
        <v>300</v>
      </c>
      <c r="CZ1604" s="5">
        <f>CX1604*CY1604</f>
        <v>68.878794132182975</v>
      </c>
      <c r="DA1604" s="9">
        <v>0.256617820772367</v>
      </c>
      <c r="DB1604">
        <v>300</v>
      </c>
      <c r="DC1604" s="5">
        <f>DA1604*DB1604</f>
        <v>76.985346231710096</v>
      </c>
      <c r="DD1604" s="9">
        <v>0.25542381233226563</v>
      </c>
      <c r="DE1604">
        <v>300</v>
      </c>
      <c r="DF1604" s="5">
        <f>DD1604*DE1604</f>
        <v>76.627143699679692</v>
      </c>
      <c r="DG1604" s="9">
        <v>0.25443504594956134</v>
      </c>
      <c r="DH1604">
        <v>300</v>
      </c>
      <c r="DI1604" s="5">
        <f>DG1604*DH1604</f>
        <v>76.330513784868401</v>
      </c>
      <c r="DJ1604" s="9">
        <v>0.25801792633710086</v>
      </c>
      <c r="DK1604">
        <v>300</v>
      </c>
      <c r="DL1604" s="5">
        <f>DJ1604*DK1604</f>
        <v>77.405377901130251</v>
      </c>
      <c r="DM1604" s="9">
        <v>0.25462101594317232</v>
      </c>
      <c r="DN1604">
        <v>300</v>
      </c>
      <c r="DO1604" s="5">
        <f>DM1604*DN1604</f>
        <v>76.386304782951697</v>
      </c>
      <c r="DP1604" s="8"/>
      <c r="DQ1604" s="8"/>
      <c r="DR1604" s="8"/>
      <c r="DS1604" s="8"/>
      <c r="DT1604" s="8"/>
      <c r="DU1604" s="8"/>
      <c r="DV1604" s="8"/>
      <c r="DW1604" s="8"/>
      <c r="DX1604" s="8"/>
      <c r="DY1604" s="8"/>
      <c r="DZ1604" s="5"/>
      <c r="EA1604" s="8"/>
      <c r="EB1604" s="8"/>
      <c r="EC1604" s="8"/>
      <c r="ED1604" s="8"/>
      <c r="EE1604" s="8"/>
      <c r="EF1604" s="8"/>
      <c r="EG1604" s="8"/>
      <c r="EH1604" s="8"/>
      <c r="EI1604" s="8"/>
      <c r="EJ1604" s="8"/>
      <c r="EK1604" s="8"/>
      <c r="EL1604" s="8"/>
      <c r="EM1604" s="8"/>
      <c r="EN1604" s="8"/>
      <c r="EO1604" s="8"/>
      <c r="EP1604" s="8"/>
      <c r="EQ1604" s="8"/>
      <c r="ER1604" s="8"/>
      <c r="ES1604" s="8"/>
      <c r="ET1604" s="8"/>
      <c r="EU1604" s="8"/>
      <c r="EV1604" s="8"/>
      <c r="EW1604" s="8"/>
      <c r="EX1604" s="8"/>
      <c r="EY1604" s="8"/>
      <c r="EZ1604" s="8"/>
      <c r="FA1604" s="8"/>
      <c r="FB1604" s="8"/>
      <c r="FC1604" s="8"/>
      <c r="FD1604" s="8"/>
      <c r="FE1604" s="8"/>
      <c r="FF1604" s="8"/>
      <c r="FG1604" s="8"/>
      <c r="FH1604" s="8"/>
      <c r="FI1604" s="8"/>
      <c r="FJ1604" s="8"/>
    </row>
    <row r="1605" spans="1:166" x14ac:dyDescent="0.25">
      <c r="A1605" t="s">
        <v>29</v>
      </c>
      <c r="C1605" s="6">
        <v>44300</v>
      </c>
      <c r="D1605" s="5"/>
      <c r="E1605" s="6"/>
      <c r="G1605">
        <v>97</v>
      </c>
      <c r="H1605" t="s">
        <v>11</v>
      </c>
      <c r="I1605" s="7">
        <v>7</v>
      </c>
      <c r="J1605">
        <v>1000</v>
      </c>
      <c r="K1605" s="5">
        <f t="shared" si="25"/>
        <v>142.85714285714286</v>
      </c>
      <c r="L1605" s="5"/>
      <c r="M1605" s="8"/>
      <c r="N1605" s="8"/>
      <c r="O1605" s="8"/>
      <c r="P1605" s="8"/>
      <c r="Q1605" s="5"/>
      <c r="R1605" s="5"/>
      <c r="S1605" s="5"/>
      <c r="T1605" s="5"/>
      <c r="U1605" s="5"/>
      <c r="V1605" s="5"/>
      <c r="W1605" s="5"/>
      <c r="X1605" s="8"/>
      <c r="Y1605" s="8"/>
      <c r="Z1605" s="8"/>
      <c r="AA1605" s="8"/>
      <c r="AB1605" s="8"/>
      <c r="AC1605" s="5">
        <v>307.36834811939559</v>
      </c>
      <c r="AD1605" s="8"/>
      <c r="AE1605" s="8"/>
      <c r="AF1605" s="8"/>
      <c r="AG1605" s="8"/>
      <c r="AH1605" s="8"/>
      <c r="AI1605" s="8"/>
      <c r="AJ1605" s="5">
        <v>155.04237039342917</v>
      </c>
      <c r="AK1605" s="8">
        <v>2.7312683325824478</v>
      </c>
      <c r="AL1605">
        <v>0.17439204521154333</v>
      </c>
      <c r="AM1605" s="8"/>
      <c r="AN1605" s="8"/>
      <c r="AO1605" s="8"/>
      <c r="AP1605" s="8"/>
      <c r="AQ1605" s="9">
        <f>AK1605/AJ1605</f>
        <v>1.7616270479170908E-2</v>
      </c>
      <c r="AR1605" s="8"/>
      <c r="AS1605" s="8"/>
      <c r="AT1605" s="8"/>
      <c r="AU1605" s="5"/>
      <c r="AV1605" s="5"/>
      <c r="AW1605" s="5"/>
      <c r="AX1605" s="5"/>
      <c r="AY1605" s="5">
        <v>211.50173600143452</v>
      </c>
      <c r="AZ1605" s="5"/>
      <c r="BA1605" s="5"/>
      <c r="BB1605" s="5"/>
      <c r="BC1605" s="5"/>
      <c r="BD1605" s="5"/>
      <c r="BE1605" s="5">
        <v>0</v>
      </c>
      <c r="BF1605" s="5"/>
      <c r="BG1605" s="5"/>
      <c r="BH1605" s="5">
        <v>211.50173600143452</v>
      </c>
      <c r="BI1605" s="8"/>
      <c r="BJ1605" s="5"/>
      <c r="BK1605" s="5">
        <f>AC1605+AJ1605+BH1605</f>
        <v>673.91245451425925</v>
      </c>
      <c r="BL1605" s="5"/>
      <c r="BM1605" s="8">
        <f>BH1605/BK1605</f>
        <v>0.31384155996030694</v>
      </c>
      <c r="BN1605" s="8"/>
      <c r="BO1605" s="7"/>
      <c r="BP1605" s="5"/>
      <c r="BQ1605" s="5"/>
      <c r="BR1605" s="5"/>
      <c r="BS1605" s="5"/>
      <c r="BT1605" s="7"/>
      <c r="BU1605" s="7"/>
      <c r="BV1605" s="7"/>
      <c r="BW1605" s="7"/>
      <c r="BX1605" s="8">
        <f>AC1605/BK1605</f>
        <v>0.456095366780155</v>
      </c>
      <c r="BY1605" s="8">
        <f>AJ1605/BK1605</f>
        <v>0.23006307325953809</v>
      </c>
      <c r="BZ1605" s="8">
        <f>BH1605/BK1605</f>
        <v>0.31384155996030694</v>
      </c>
      <c r="CA1605" s="5">
        <v>202.08113614044004</v>
      </c>
      <c r="CB1605" s="18">
        <v>8.9624277412916822</v>
      </c>
      <c r="CC1605" s="5">
        <v>64.015365796952636</v>
      </c>
      <c r="CD1605" s="5"/>
      <c r="CE1605" s="5">
        <v>4.4855200590768689</v>
      </c>
      <c r="CF1605" s="18"/>
      <c r="CG1605" s="5">
        <v>124.61782254311886</v>
      </c>
      <c r="CH1605" s="9">
        <f>AK1605/CA1605</f>
        <v>1.3515701587724161E-2</v>
      </c>
      <c r="CI1605" s="18"/>
      <c r="CJ1605" s="5"/>
      <c r="CK1605" s="8"/>
      <c r="CL1605" s="5"/>
      <c r="CM1605" s="5"/>
      <c r="CN1605" s="8"/>
      <c r="CO1605" s="5"/>
      <c r="CP1605" s="5"/>
      <c r="CQ1605" s="5"/>
      <c r="CS1605" s="8"/>
      <c r="CV1605" s="8"/>
      <c r="CY1605" s="8"/>
      <c r="DB1605" s="8"/>
      <c r="DE1605" s="8"/>
      <c r="DH1605" s="8"/>
      <c r="DK1605" s="8"/>
      <c r="DL1605" s="8"/>
      <c r="DN1605" s="8"/>
      <c r="DO1605" s="8"/>
      <c r="DP1605" s="8"/>
      <c r="DQ1605" s="8"/>
      <c r="DR1605" s="8"/>
      <c r="DS1605" s="8"/>
      <c r="DT1605" s="8"/>
      <c r="DU1605" s="8"/>
      <c r="DV1605" s="8"/>
      <c r="DW1605" s="8"/>
      <c r="DX1605" s="8"/>
      <c r="DY1605" s="8"/>
      <c r="DZ1605" s="8"/>
      <c r="EA1605" s="8"/>
      <c r="EB1605" s="8"/>
      <c r="EC1605" s="8"/>
      <c r="ED1605" s="3"/>
      <c r="EE1605" s="8"/>
      <c r="EF1605" s="8"/>
      <c r="EG1605" s="8"/>
      <c r="EH1605" s="8"/>
      <c r="EI1605" s="8"/>
      <c r="EJ1605" s="8"/>
      <c r="EK1605" s="8"/>
      <c r="EL1605" s="8"/>
      <c r="EM1605" s="8"/>
      <c r="EN1605" s="8"/>
      <c r="EO1605" s="8"/>
      <c r="EP1605" s="8"/>
      <c r="EQ1605" s="8"/>
      <c r="ER1605" s="8"/>
      <c r="ES1605" s="8"/>
      <c r="ET1605" s="8"/>
      <c r="EU1605" s="8"/>
      <c r="EV1605" s="8"/>
      <c r="EW1605" s="8"/>
      <c r="EX1605" s="8"/>
      <c r="EY1605" s="8"/>
      <c r="EZ1605" s="8"/>
      <c r="FA1605" s="8"/>
      <c r="FB1605" s="8"/>
      <c r="FC1605" s="8"/>
      <c r="FD1605" s="8"/>
      <c r="FE1605" s="8"/>
      <c r="FF1605" s="8"/>
      <c r="FG1605" s="8"/>
      <c r="FH1605" s="8"/>
      <c r="FI1605" s="8"/>
      <c r="FJ1605" s="8"/>
    </row>
    <row r="1606" spans="1:166" x14ac:dyDescent="0.25">
      <c r="A1606" t="s">
        <v>29</v>
      </c>
      <c r="C1606" s="6">
        <v>44307</v>
      </c>
      <c r="D1606" s="5">
        <v>8</v>
      </c>
      <c r="E1606" t="s">
        <v>208</v>
      </c>
      <c r="F1606" t="s">
        <v>14</v>
      </c>
      <c r="G1606">
        <v>104</v>
      </c>
      <c r="H1606" t="s">
        <v>11</v>
      </c>
      <c r="I1606" s="7">
        <v>7</v>
      </c>
      <c r="J1606">
        <v>1000</v>
      </c>
      <c r="K1606" s="5">
        <f t="shared" si="25"/>
        <v>142.85714285714286</v>
      </c>
      <c r="L1606" s="5"/>
      <c r="M1606" s="8"/>
      <c r="N1606" s="8"/>
      <c r="O1606" s="8"/>
      <c r="P1606" s="8"/>
      <c r="Q1606" s="5"/>
      <c r="R1606" s="5"/>
      <c r="S1606" s="5"/>
      <c r="T1606" s="5"/>
      <c r="U1606" s="5">
        <v>104</v>
      </c>
      <c r="V1606" s="5"/>
      <c r="W1606" s="5"/>
      <c r="X1606" s="8"/>
      <c r="Y1606" s="8"/>
      <c r="Z1606" s="8"/>
      <c r="AA1606" s="8"/>
      <c r="AB1606" s="8"/>
      <c r="AC1606" s="5"/>
      <c r="AD1606" s="8"/>
      <c r="AE1606" s="8"/>
      <c r="AF1606" s="8"/>
      <c r="AG1606" s="8"/>
      <c r="AH1606" s="8"/>
      <c r="AI1606" s="8"/>
      <c r="AJ1606" s="5"/>
      <c r="AK1606" s="17"/>
      <c r="AL1606" s="17"/>
      <c r="AM1606" s="17"/>
      <c r="AN1606" s="17"/>
      <c r="AO1606" s="17"/>
      <c r="AP1606" s="17"/>
      <c r="AQ1606" s="9"/>
      <c r="AR1606" s="8"/>
      <c r="AS1606" s="8"/>
      <c r="AT1606" s="8"/>
      <c r="AU1606" s="5"/>
      <c r="AV1606" s="5"/>
      <c r="AW1606" s="5"/>
      <c r="AX1606" s="5"/>
      <c r="AY1606" s="5"/>
      <c r="AZ1606" s="5"/>
      <c r="BA1606" s="5"/>
      <c r="BB1606" s="5"/>
      <c r="BC1606" s="5"/>
      <c r="BD1606" s="5"/>
      <c r="BE1606" s="5"/>
      <c r="BF1606" s="5"/>
      <c r="BG1606" s="5">
        <v>9.3466666666666676</v>
      </c>
      <c r="BH1606" s="5"/>
      <c r="BI1606" s="8"/>
      <c r="BJ1606" s="5"/>
      <c r="BK1606" s="5"/>
      <c r="BL1606" s="5"/>
      <c r="BM1606" s="8"/>
      <c r="BN1606" s="8"/>
      <c r="BO1606" s="7">
        <v>41</v>
      </c>
      <c r="BP1606" s="5">
        <v>3.8321333333333336</v>
      </c>
      <c r="BQ1606" s="5"/>
      <c r="BR1606" s="5"/>
      <c r="BS1606" s="5"/>
      <c r="BT1606" s="7">
        <v>0.1688164464023495</v>
      </c>
      <c r="BU1606" s="7"/>
      <c r="BV1606" s="7"/>
      <c r="BW1606" s="7"/>
      <c r="BX1606" s="7"/>
      <c r="BY1606" s="7"/>
      <c r="BZ1606" s="7"/>
      <c r="CA1606" s="5"/>
      <c r="CB1606" s="5"/>
      <c r="CC1606" s="5"/>
      <c r="CD1606" s="5">
        <v>1.8666666666666665</v>
      </c>
      <c r="CE1606" s="18"/>
      <c r="CF1606" s="18"/>
      <c r="CG1606" s="18"/>
      <c r="CH1606" s="18"/>
      <c r="CI1606" s="18"/>
      <c r="CJ1606" s="5"/>
      <c r="CK1606" s="8"/>
      <c r="CL1606" s="5"/>
      <c r="CM1606" s="5"/>
      <c r="CN1606" s="8"/>
      <c r="CO1606" s="5"/>
      <c r="CP1606" s="5"/>
      <c r="CQ1606" s="5"/>
      <c r="CR1606" s="9"/>
      <c r="CS1606" s="8"/>
      <c r="CT1606" s="8"/>
      <c r="CU1606" s="9"/>
      <c r="CV1606" s="8"/>
      <c r="CW1606" s="8"/>
      <c r="CX1606" s="9"/>
      <c r="CY1606" s="8"/>
      <c r="CZ1606" s="8"/>
      <c r="DA1606" s="9"/>
      <c r="DB1606" s="8"/>
      <c r="DC1606" s="8"/>
      <c r="DD1606" s="9"/>
      <c r="DE1606" s="8"/>
      <c r="DF1606" s="8"/>
      <c r="DG1606" s="9"/>
      <c r="DH1606" s="8"/>
      <c r="DI1606" s="8"/>
      <c r="DJ1606" s="9"/>
      <c r="DK1606" s="8"/>
      <c r="DL1606" s="8"/>
      <c r="DM1606" s="9"/>
      <c r="DN1606" s="8"/>
      <c r="DO1606" s="8"/>
      <c r="DP1606" s="8"/>
      <c r="DQ1606" s="8"/>
      <c r="DR1606" s="8"/>
      <c r="DS1606" s="8"/>
      <c r="DT1606" s="8"/>
      <c r="DU1606" s="8"/>
      <c r="DV1606" s="8"/>
      <c r="DW1606" s="8"/>
      <c r="DX1606" s="8"/>
      <c r="DY1606" s="8"/>
      <c r="DZ1606" s="8"/>
      <c r="EA1606" s="8"/>
      <c r="EB1606" s="8"/>
      <c r="EC1606" s="8"/>
      <c r="ED1606" s="8"/>
      <c r="EE1606" s="8"/>
      <c r="EF1606" s="8"/>
      <c r="EG1606" s="8"/>
      <c r="EH1606" s="8"/>
      <c r="EI1606" s="8"/>
      <c r="EJ1606" s="8"/>
      <c r="EK1606" s="8"/>
      <c r="EL1606" s="8"/>
      <c r="EM1606" s="8"/>
      <c r="EN1606" s="8"/>
      <c r="EO1606" s="8"/>
      <c r="EP1606" s="8"/>
      <c r="EQ1606" s="8"/>
      <c r="ER1606" s="8"/>
      <c r="ES1606" s="8"/>
      <c r="ET1606" s="8"/>
      <c r="EU1606" s="8"/>
      <c r="EV1606" s="8"/>
      <c r="EW1606" s="8"/>
      <c r="EX1606" s="8"/>
      <c r="EY1606" s="8"/>
      <c r="EZ1606" s="8"/>
      <c r="FA1606" s="8"/>
      <c r="FB1606" s="8"/>
      <c r="FC1606" s="8"/>
      <c r="FD1606" s="8"/>
      <c r="FE1606" s="8"/>
      <c r="FF1606" s="8"/>
      <c r="FG1606" s="8"/>
      <c r="FH1606" s="8"/>
      <c r="FI1606" s="8"/>
      <c r="FJ1606" s="8"/>
    </row>
    <row r="1607" spans="1:166" x14ac:dyDescent="0.25">
      <c r="A1607" t="s">
        <v>29</v>
      </c>
      <c r="C1607" s="6">
        <v>44314</v>
      </c>
      <c r="D1607" s="5"/>
      <c r="E1607" s="6"/>
      <c r="G1607">
        <v>111</v>
      </c>
      <c r="H1607" t="s">
        <v>11</v>
      </c>
      <c r="I1607" s="7">
        <v>7</v>
      </c>
      <c r="J1607">
        <v>1000</v>
      </c>
      <c r="K1607" s="5">
        <f t="shared" si="25"/>
        <v>142.85714285714286</v>
      </c>
      <c r="L1607" s="5"/>
      <c r="M1607" s="8"/>
      <c r="N1607" s="8"/>
      <c r="O1607" s="8"/>
      <c r="P1607" s="8"/>
      <c r="Q1607" s="5"/>
      <c r="R1607" s="5"/>
      <c r="S1607" s="5"/>
      <c r="T1607" s="5"/>
      <c r="U1607" s="5"/>
      <c r="V1607" s="5"/>
      <c r="W1607" s="5"/>
      <c r="X1607" s="8"/>
      <c r="Y1607" s="8"/>
      <c r="Z1607" s="8"/>
      <c r="AA1607" s="8"/>
      <c r="AB1607" s="8"/>
      <c r="AC1607" s="5"/>
      <c r="AD1607" s="8"/>
      <c r="AE1607" s="8"/>
      <c r="AF1607" s="8"/>
      <c r="AG1607" s="8"/>
      <c r="AH1607" s="8"/>
      <c r="AI1607" s="8"/>
      <c r="AJ1607" s="5"/>
      <c r="AK1607" s="17"/>
      <c r="AL1607" s="17"/>
      <c r="AM1607" s="17"/>
      <c r="AN1607" s="17"/>
      <c r="AO1607" s="17"/>
      <c r="AP1607" s="17"/>
      <c r="AQ1607" s="9"/>
      <c r="AR1607" s="8"/>
      <c r="AS1607" s="8"/>
      <c r="AT1607" s="8"/>
      <c r="AU1607" s="5"/>
      <c r="AV1607" s="5"/>
      <c r="AW1607" s="5"/>
      <c r="AX1607" s="5"/>
      <c r="AY1607" s="5"/>
      <c r="AZ1607" s="5"/>
      <c r="BA1607" s="5"/>
      <c r="BB1607" s="5"/>
      <c r="BC1607" s="5"/>
      <c r="BD1607" s="5"/>
      <c r="BE1607" s="5"/>
      <c r="BF1607" s="5"/>
      <c r="BG1607" s="5">
        <v>55.790666666666674</v>
      </c>
      <c r="BH1607" s="5"/>
      <c r="BI1607" s="8"/>
      <c r="BJ1607" s="5"/>
      <c r="BK1607" s="5"/>
      <c r="BL1607" s="5"/>
      <c r="BM1607" s="8"/>
      <c r="BN1607" s="8"/>
      <c r="BO1607" s="7">
        <v>41</v>
      </c>
      <c r="BP1607" s="5">
        <v>22.874173333333335</v>
      </c>
      <c r="BQ1607" s="5"/>
      <c r="BR1607" s="5"/>
      <c r="BS1607" s="5"/>
      <c r="BT1607" s="7">
        <v>1.0076728340675478</v>
      </c>
      <c r="BU1607" s="7"/>
      <c r="BV1607" s="7"/>
      <c r="BW1607" s="7"/>
      <c r="BX1607" s="7"/>
      <c r="BY1607" s="7"/>
      <c r="BZ1607" s="7"/>
      <c r="CA1607" s="5"/>
      <c r="CB1607" s="5"/>
      <c r="CC1607" s="5"/>
      <c r="CD1607" s="5">
        <v>12.266666666666667</v>
      </c>
      <c r="CE1607" s="18"/>
      <c r="CF1607" s="18"/>
      <c r="CG1607" s="18"/>
      <c r="CH1607" s="18"/>
      <c r="CI1607" s="18"/>
      <c r="CJ1607" s="5"/>
      <c r="CK1607" s="8"/>
      <c r="CL1607" s="5"/>
      <c r="CM1607" s="5"/>
      <c r="CN1607" s="8"/>
      <c r="CO1607" s="5"/>
      <c r="CP1607" s="5"/>
      <c r="CQ1607" s="5"/>
      <c r="CR1607" s="9"/>
      <c r="CS1607" s="8"/>
      <c r="CT1607" s="8"/>
      <c r="CU1607" s="9"/>
      <c r="CV1607" s="8"/>
      <c r="CW1607" s="8"/>
      <c r="CX1607" s="9"/>
      <c r="CY1607" s="8"/>
      <c r="CZ1607" s="8"/>
      <c r="DA1607" s="9"/>
      <c r="DB1607" s="8"/>
      <c r="DC1607" s="8"/>
      <c r="DD1607" s="9"/>
      <c r="DE1607" s="8"/>
      <c r="DF1607" s="8"/>
      <c r="DG1607" s="9"/>
      <c r="DH1607" s="8"/>
      <c r="DI1607" s="8"/>
      <c r="DJ1607" s="9"/>
      <c r="DK1607" s="8"/>
      <c r="DL1607" s="8"/>
      <c r="DM1607" s="9"/>
      <c r="DN1607" s="8"/>
      <c r="DO1607" s="8"/>
      <c r="DP1607" s="8"/>
      <c r="DQ1607" s="8"/>
      <c r="DR1607" s="8"/>
      <c r="DS1607" s="8"/>
      <c r="DT1607" s="8"/>
      <c r="DU1607" s="8"/>
      <c r="DV1607" s="8"/>
      <c r="DW1607" s="8"/>
      <c r="DX1607" s="8"/>
      <c r="DY1607" s="8"/>
      <c r="DZ1607" s="8"/>
      <c r="EA1607" s="8"/>
      <c r="EB1607" s="8"/>
      <c r="EC1607" s="8"/>
      <c r="ED1607" s="8"/>
      <c r="EE1607" s="8"/>
      <c r="EF1607" s="8"/>
      <c r="EG1607" s="8"/>
      <c r="EH1607" s="8"/>
      <c r="EI1607" s="8"/>
      <c r="EJ1607" s="8"/>
      <c r="EK1607" s="8"/>
      <c r="EL1607" s="8"/>
      <c r="EM1607" s="8"/>
      <c r="EN1607" s="8"/>
      <c r="EO1607" s="8"/>
      <c r="EP1607" s="8"/>
      <c r="EQ1607" s="8"/>
      <c r="ER1607" s="8"/>
      <c r="ES1607" s="8"/>
      <c r="ET1607" s="8"/>
      <c r="EU1607" s="8"/>
      <c r="EV1607" s="8"/>
      <c r="EW1607" s="8"/>
      <c r="EX1607" s="8"/>
      <c r="EY1607" s="8"/>
      <c r="EZ1607" s="8"/>
      <c r="FA1607" s="8"/>
      <c r="FB1607" s="8"/>
      <c r="FC1607" s="8"/>
      <c r="FD1607" s="8"/>
      <c r="FE1607" s="8"/>
      <c r="FF1607" s="8"/>
      <c r="FG1607" s="8"/>
      <c r="FH1607" s="8"/>
      <c r="FI1607" s="8"/>
      <c r="FJ1607" s="8"/>
    </row>
    <row r="1608" spans="1:166" x14ac:dyDescent="0.25">
      <c r="A1608" t="s">
        <v>29</v>
      </c>
      <c r="C1608" s="6">
        <v>44321</v>
      </c>
      <c r="D1608" s="5"/>
      <c r="E1608" s="6"/>
      <c r="G1608">
        <v>118</v>
      </c>
      <c r="H1608" t="s">
        <v>11</v>
      </c>
      <c r="I1608" s="7">
        <v>7</v>
      </c>
      <c r="J1608">
        <v>1000</v>
      </c>
      <c r="K1608" s="5">
        <f t="shared" si="25"/>
        <v>142.85714285714286</v>
      </c>
      <c r="L1608" s="5">
        <v>1800</v>
      </c>
      <c r="M1608" s="8"/>
      <c r="N1608" s="8"/>
      <c r="O1608" s="8"/>
      <c r="P1608" s="8"/>
      <c r="Q1608" s="5"/>
      <c r="R1608" s="5"/>
      <c r="S1608" s="5"/>
      <c r="T1608" s="5"/>
      <c r="U1608" s="5"/>
      <c r="V1608" s="5"/>
      <c r="W1608" s="5"/>
      <c r="X1608" s="8"/>
      <c r="Y1608" s="8"/>
      <c r="Z1608" s="8"/>
      <c r="AA1608" s="8"/>
      <c r="AB1608" s="8"/>
      <c r="AC1608" s="5"/>
      <c r="AD1608" s="8"/>
      <c r="AE1608" s="8"/>
      <c r="AF1608" s="8"/>
      <c r="AG1608" s="8"/>
      <c r="AH1608" s="8"/>
      <c r="AI1608" s="8"/>
      <c r="AJ1608" s="5"/>
      <c r="AK1608" s="17"/>
      <c r="AL1608" s="17"/>
      <c r="AM1608" s="17"/>
      <c r="AN1608" s="17"/>
      <c r="AO1608" s="17"/>
      <c r="AP1608" s="17"/>
      <c r="AQ1608" s="9"/>
      <c r="AR1608" s="8"/>
      <c r="AS1608" s="8"/>
      <c r="AT1608" s="8"/>
      <c r="AU1608" s="5"/>
      <c r="AV1608" s="5"/>
      <c r="AW1608" s="5"/>
      <c r="AX1608" s="5"/>
      <c r="AY1608" s="5"/>
      <c r="AZ1608" s="5"/>
      <c r="BA1608" s="5"/>
      <c r="BB1608" s="5"/>
      <c r="BC1608" s="5"/>
      <c r="BD1608" s="5"/>
      <c r="BE1608" s="5"/>
      <c r="BF1608" s="5"/>
      <c r="BG1608" s="5">
        <v>100.63333333333335</v>
      </c>
      <c r="BH1608" s="5"/>
      <c r="BI1608" s="8"/>
      <c r="BJ1608" s="5"/>
      <c r="BK1608" s="5"/>
      <c r="BL1608" s="5"/>
      <c r="BM1608" s="8"/>
      <c r="BN1608" s="8"/>
      <c r="BO1608" s="7">
        <v>41</v>
      </c>
      <c r="BP1608" s="5">
        <v>41.259666666666675</v>
      </c>
      <c r="BQ1608" s="5"/>
      <c r="BR1608" s="5"/>
      <c r="BS1608" s="5"/>
      <c r="BT1608" s="7">
        <v>1.8176064610866378</v>
      </c>
      <c r="BU1608" s="7"/>
      <c r="BV1608" s="7"/>
      <c r="BW1608" s="7"/>
      <c r="BX1608" s="7"/>
      <c r="BY1608" s="7"/>
      <c r="BZ1608" s="7"/>
      <c r="CA1608" s="5"/>
      <c r="CB1608" s="5"/>
      <c r="CC1608" s="5"/>
      <c r="CD1608" s="5">
        <v>20.8</v>
      </c>
      <c r="CE1608" s="18"/>
      <c r="CF1608" s="18"/>
      <c r="CG1608" s="18"/>
      <c r="CH1608" s="18"/>
      <c r="CI1608" s="18"/>
      <c r="CJ1608" s="5"/>
      <c r="CK1608" s="8"/>
      <c r="CL1608" s="5"/>
      <c r="CM1608" s="5"/>
      <c r="CN1608" s="8">
        <f>CR1608+CU1608+CX1608+DA1608+DD1608+DG1608+DJ1608+DM1608+DP1608+DS1608+DV1608+DY1608</f>
        <v>1.3638968159690987</v>
      </c>
      <c r="CO1608" s="5">
        <f>CT1608+CW1608+CZ1608+DC1608+DF1608+DI1608+DL1608+DO1608+DR1608+DU1608+DX1608+EA1608</f>
        <v>409.16904479072963</v>
      </c>
      <c r="CP1608" s="5"/>
      <c r="CQ1608" s="5">
        <f>CT1608+CW1608+CZ1608+DC1608+DF1608+DI1608</f>
        <v>282.62003486311983</v>
      </c>
      <c r="CR1608" s="9">
        <v>5.3792546387022529E-2</v>
      </c>
      <c r="CS1608">
        <v>300</v>
      </c>
      <c r="CT1608" s="5">
        <f>CR1608*CS1608</f>
        <v>16.13776391610676</v>
      </c>
      <c r="CU1608" s="9">
        <v>0.15213786879544844</v>
      </c>
      <c r="CV1608">
        <v>300</v>
      </c>
      <c r="CW1608" s="5">
        <f>CU1608*CV1608</f>
        <v>45.641360638634531</v>
      </c>
      <c r="CX1608" s="9">
        <v>0.17310031534070569</v>
      </c>
      <c r="CY1608">
        <v>300</v>
      </c>
      <c r="CZ1608" s="5">
        <f>CX1608*CY1608</f>
        <v>51.93009460221171</v>
      </c>
      <c r="DA1608" s="9">
        <v>0.19459690162513588</v>
      </c>
      <c r="DB1608">
        <v>300</v>
      </c>
      <c r="DC1608" s="5">
        <f>DA1608*DB1608</f>
        <v>58.379070487540766</v>
      </c>
      <c r="DD1608" s="9">
        <v>0.17941578276758066</v>
      </c>
      <c r="DE1608">
        <v>300</v>
      </c>
      <c r="DF1608" s="5">
        <f>DD1608*DE1608</f>
        <v>53.824734830274195</v>
      </c>
      <c r="DG1608" s="9">
        <v>0.18902336796117292</v>
      </c>
      <c r="DH1608">
        <v>300</v>
      </c>
      <c r="DI1608" s="5">
        <f>DG1608*DH1608</f>
        <v>56.707010388351875</v>
      </c>
      <c r="DJ1608" s="9">
        <v>0.21016921599045885</v>
      </c>
      <c r="DK1608">
        <v>300</v>
      </c>
      <c r="DL1608" s="5">
        <f>DJ1608*DK1608</f>
        <v>63.050764797137653</v>
      </c>
      <c r="DM1608" s="9">
        <v>0.21166081710157383</v>
      </c>
      <c r="DN1608">
        <v>300</v>
      </c>
      <c r="DO1608" s="5">
        <f>DM1608*DN1608</f>
        <v>63.498245130472149</v>
      </c>
      <c r="DP1608" s="8"/>
      <c r="DQ1608" s="8"/>
      <c r="DR1608" s="8"/>
      <c r="DS1608" s="8"/>
      <c r="DT1608" s="8"/>
      <c r="DU1608" s="8"/>
      <c r="DV1608" s="8"/>
      <c r="DW1608" s="8"/>
      <c r="DX1608" s="8"/>
      <c r="DY1608" s="8"/>
      <c r="DZ1608" s="5"/>
      <c r="EA1608" s="8"/>
      <c r="EB1608" s="8"/>
      <c r="EC1608" s="8"/>
      <c r="ED1608" s="8"/>
      <c r="EE1608" s="8"/>
      <c r="EF1608" s="8"/>
      <c r="EG1608" s="8"/>
      <c r="EH1608" s="8"/>
      <c r="EI1608" s="8"/>
      <c r="EJ1608" s="8"/>
      <c r="EK1608" s="8"/>
      <c r="EL1608" s="8"/>
      <c r="EM1608" s="8"/>
      <c r="EN1608" s="8"/>
      <c r="EO1608" s="8"/>
      <c r="EP1608" s="8"/>
      <c r="EQ1608" s="8"/>
      <c r="ER1608" s="8"/>
      <c r="ES1608" s="8"/>
      <c r="ET1608" s="8"/>
      <c r="EU1608" s="8"/>
      <c r="EV1608" s="8"/>
      <c r="EW1608" s="8"/>
      <c r="EX1608" s="8"/>
      <c r="EY1608" s="8"/>
      <c r="EZ1608" s="8"/>
      <c r="FA1608" s="8"/>
      <c r="FB1608" s="8"/>
      <c r="FC1608" s="8"/>
      <c r="FD1608" s="8"/>
      <c r="FE1608" s="8"/>
      <c r="FF1608" s="8"/>
      <c r="FG1608" s="8"/>
      <c r="FH1608" s="8"/>
      <c r="FI1608" s="8"/>
      <c r="FJ1608" s="8"/>
    </row>
    <row r="1609" spans="1:166" x14ac:dyDescent="0.25">
      <c r="A1609" t="s">
        <v>29</v>
      </c>
      <c r="C1609" s="6">
        <v>44328</v>
      </c>
      <c r="D1609" s="5"/>
      <c r="E1609" s="6"/>
      <c r="G1609">
        <v>125</v>
      </c>
      <c r="H1609" t="s">
        <v>11</v>
      </c>
      <c r="I1609" s="7">
        <v>7</v>
      </c>
      <c r="J1609">
        <v>1000</v>
      </c>
      <c r="K1609" s="5">
        <f t="shared" si="25"/>
        <v>142.85714285714286</v>
      </c>
      <c r="L1609" s="5"/>
      <c r="M1609" s="8"/>
      <c r="N1609" s="8"/>
      <c r="O1609" s="8"/>
      <c r="P1609" s="8"/>
      <c r="Q1609" s="5"/>
      <c r="R1609" s="5"/>
      <c r="S1609" s="5"/>
      <c r="T1609" s="5"/>
      <c r="U1609" s="5"/>
      <c r="V1609" s="5"/>
      <c r="W1609" s="5"/>
      <c r="X1609" s="8"/>
      <c r="Y1609" s="8"/>
      <c r="Z1609" s="8"/>
      <c r="AA1609" s="8"/>
      <c r="AB1609" s="8"/>
      <c r="AC1609" s="5"/>
      <c r="AD1609" s="8"/>
      <c r="AE1609" s="8"/>
      <c r="AF1609" s="8"/>
      <c r="AG1609" s="8"/>
      <c r="AH1609" s="8"/>
      <c r="AI1609" s="8"/>
      <c r="AJ1609" s="5"/>
      <c r="AK1609" s="17"/>
      <c r="AL1609" s="17"/>
      <c r="AM1609" s="17"/>
      <c r="AN1609" s="17"/>
      <c r="AO1609" s="17"/>
      <c r="AP1609" s="17"/>
      <c r="AQ1609" s="9"/>
      <c r="AR1609" s="8"/>
      <c r="AS1609" s="8"/>
      <c r="AT1609" s="8"/>
      <c r="AU1609" s="5"/>
      <c r="AV1609" s="5"/>
      <c r="AW1609" s="5"/>
      <c r="AX1609" s="5"/>
      <c r="AY1609" s="5"/>
      <c r="AZ1609" s="5"/>
      <c r="BA1609" s="5"/>
      <c r="BB1609" s="5"/>
      <c r="BC1609" s="5"/>
      <c r="BD1609" s="5"/>
      <c r="BE1609" s="5"/>
      <c r="BF1609" s="5"/>
      <c r="BG1609" s="5">
        <v>135.90666666666669</v>
      </c>
      <c r="BH1609" s="5"/>
      <c r="BI1609" s="8"/>
      <c r="BJ1609" s="5"/>
      <c r="BK1609" s="5"/>
      <c r="BL1609" s="5"/>
      <c r="BM1609" s="8"/>
      <c r="BN1609" s="8"/>
      <c r="BO1609" s="7">
        <v>41</v>
      </c>
      <c r="BP1609" s="5">
        <v>55.72173333333334</v>
      </c>
      <c r="BQ1609" s="5"/>
      <c r="BR1609" s="5"/>
      <c r="BS1609" s="5"/>
      <c r="BT1609" s="7">
        <v>2.454701908957416</v>
      </c>
      <c r="BU1609" s="7"/>
      <c r="BV1609" s="7"/>
      <c r="BW1609" s="7"/>
      <c r="BX1609" s="7"/>
      <c r="BY1609" s="7"/>
      <c r="BZ1609" s="7"/>
      <c r="CA1609" s="5"/>
      <c r="CB1609" s="5"/>
      <c r="CC1609" s="5"/>
      <c r="CD1609" s="5">
        <v>25.333333333333336</v>
      </c>
      <c r="CE1609" s="18"/>
      <c r="CF1609" s="18"/>
      <c r="CG1609" s="18"/>
      <c r="CH1609" s="18"/>
      <c r="CI1609" s="18"/>
      <c r="CJ1609" s="5"/>
      <c r="CK1609" s="8"/>
      <c r="CL1609" s="5"/>
      <c r="CM1609" s="5"/>
      <c r="CN1609" s="8"/>
      <c r="CO1609" s="5"/>
      <c r="CP1609" s="5"/>
      <c r="CQ1609" s="5"/>
      <c r="CR1609" s="8"/>
      <c r="CS1609" s="8"/>
      <c r="CT1609" s="8"/>
      <c r="CU1609" s="8"/>
      <c r="CV1609" s="8"/>
      <c r="CW1609" s="8"/>
      <c r="CX1609" s="8"/>
      <c r="CY1609" s="8"/>
      <c r="CZ1609" s="8"/>
      <c r="DA1609" s="8"/>
      <c r="DB1609" s="8"/>
      <c r="DC1609" s="8"/>
      <c r="DD1609" s="8"/>
      <c r="DE1609" s="8"/>
      <c r="DF1609" s="8"/>
      <c r="DG1609" s="8"/>
      <c r="DH1609" s="8"/>
      <c r="DI1609" s="8"/>
      <c r="DJ1609" s="8"/>
      <c r="DK1609" s="8"/>
      <c r="DL1609" s="8"/>
      <c r="DM1609" s="8"/>
      <c r="DN1609" s="8"/>
      <c r="DO1609" s="8"/>
      <c r="DP1609" s="8"/>
      <c r="DQ1609" s="8"/>
      <c r="DR1609" s="8"/>
      <c r="DS1609" s="8"/>
      <c r="DT1609" s="8"/>
      <c r="DU1609" s="8"/>
      <c r="DV1609" s="8"/>
      <c r="DW1609" s="8"/>
      <c r="DX1609" s="8"/>
      <c r="DY1609" s="8"/>
      <c r="DZ1609" s="8"/>
      <c r="EA1609" s="8"/>
      <c r="EB1609" s="8"/>
      <c r="EC1609" s="8"/>
      <c r="ED1609" s="8"/>
      <c r="EE1609" s="8"/>
      <c r="EF1609" s="8"/>
      <c r="EG1609" s="8"/>
      <c r="EH1609" s="8"/>
      <c r="EI1609" s="8"/>
      <c r="EJ1609" s="8"/>
      <c r="EK1609" s="8"/>
      <c r="EL1609" s="8"/>
      <c r="EM1609" s="8"/>
      <c r="EN1609" s="8"/>
      <c r="EO1609" s="8"/>
      <c r="EP1609" s="8"/>
      <c r="EQ1609" s="8"/>
      <c r="ER1609" s="8"/>
      <c r="ES1609" s="8"/>
      <c r="ET1609" s="8"/>
      <c r="EU1609" s="8"/>
      <c r="EV1609" s="8"/>
      <c r="EW1609" s="8"/>
      <c r="EX1609" s="8"/>
      <c r="EY1609" s="8"/>
      <c r="EZ1609" s="8"/>
      <c r="FA1609" s="8"/>
      <c r="FB1609" s="8"/>
      <c r="FC1609" s="8"/>
      <c r="FD1609" s="8"/>
      <c r="FE1609" s="8"/>
      <c r="FF1609" s="8"/>
      <c r="FG1609" s="8"/>
      <c r="FH1609" s="8"/>
      <c r="FI1609" s="8"/>
      <c r="FJ1609" s="8"/>
    </row>
    <row r="1610" spans="1:166" x14ac:dyDescent="0.25">
      <c r="A1610" t="s">
        <v>29</v>
      </c>
      <c r="C1610" s="6">
        <v>44335</v>
      </c>
      <c r="D1610" s="5">
        <v>9</v>
      </c>
      <c r="E1610" s="6" t="s">
        <v>207</v>
      </c>
      <c r="F1610" t="s">
        <v>15</v>
      </c>
      <c r="G1610">
        <v>132</v>
      </c>
      <c r="H1610" t="s">
        <v>11</v>
      </c>
      <c r="I1610" s="7">
        <v>7</v>
      </c>
      <c r="J1610">
        <v>1000</v>
      </c>
      <c r="K1610" s="5">
        <f t="shared" si="25"/>
        <v>142.85714285714286</v>
      </c>
      <c r="L1610" s="5"/>
      <c r="M1610" s="8"/>
      <c r="N1610" s="8"/>
      <c r="O1610" s="8"/>
      <c r="P1610" s="8"/>
      <c r="Q1610" s="5"/>
      <c r="R1610" s="5"/>
      <c r="S1610" s="5"/>
      <c r="T1610" s="5"/>
      <c r="U1610" s="5"/>
      <c r="V1610" s="5">
        <v>132</v>
      </c>
      <c r="W1610" s="5"/>
      <c r="X1610" s="8"/>
      <c r="Y1610" s="8"/>
      <c r="Z1610" s="8"/>
      <c r="AA1610" s="8"/>
      <c r="AB1610" s="8"/>
      <c r="AC1610" s="5"/>
      <c r="AD1610" s="8"/>
      <c r="AE1610" s="8"/>
      <c r="AF1610" s="8"/>
      <c r="AG1610" s="8"/>
      <c r="AH1610" s="8"/>
      <c r="AI1610" s="8"/>
      <c r="AJ1610" s="5"/>
      <c r="AK1610" s="17"/>
      <c r="AL1610" s="17"/>
      <c r="AM1610" s="17"/>
      <c r="AN1610" s="17"/>
      <c r="AO1610" s="17"/>
      <c r="AP1610" s="17"/>
      <c r="AQ1610" s="9"/>
      <c r="AR1610" s="8"/>
      <c r="AS1610" s="8"/>
      <c r="AT1610" s="8"/>
      <c r="AU1610" s="5"/>
      <c r="AV1610" s="5"/>
      <c r="AW1610" s="5"/>
      <c r="AX1610" s="5"/>
      <c r="AY1610" s="5"/>
      <c r="AZ1610" s="5"/>
      <c r="BA1610" s="5"/>
      <c r="BB1610" s="5"/>
      <c r="BC1610" s="5"/>
      <c r="BD1610" s="5"/>
      <c r="BE1610" s="5"/>
      <c r="BF1610" s="5"/>
      <c r="BG1610" s="5">
        <v>162.608</v>
      </c>
      <c r="BH1610" s="5"/>
      <c r="BI1610" s="8"/>
      <c r="BJ1610" s="5"/>
      <c r="BK1610" s="5"/>
      <c r="BL1610" s="5"/>
      <c r="BM1610" s="8"/>
      <c r="BN1610" s="8"/>
      <c r="BO1610" s="7">
        <v>41</v>
      </c>
      <c r="BP1610" s="5">
        <v>66.669280000000001</v>
      </c>
      <c r="BQ1610" s="5"/>
      <c r="BR1610" s="5"/>
      <c r="BS1610" s="5"/>
      <c r="BT1610" s="7">
        <v>2.9369726872246695</v>
      </c>
      <c r="BU1610" s="7"/>
      <c r="BV1610" s="7"/>
      <c r="BW1610" s="7">
        <v>2.9369726872246695</v>
      </c>
      <c r="BX1610" s="7"/>
      <c r="BY1610" s="7"/>
      <c r="BZ1610" s="7"/>
      <c r="CA1610" s="5"/>
      <c r="CB1610" s="5"/>
      <c r="CC1610" s="5"/>
      <c r="CD1610" s="5">
        <v>32.133333333333333</v>
      </c>
      <c r="CE1610" s="18"/>
      <c r="CF1610" s="18"/>
      <c r="CG1610" s="18"/>
      <c r="CH1610" s="18"/>
      <c r="CI1610" s="18"/>
      <c r="CJ1610" s="5"/>
      <c r="CK1610" s="8"/>
      <c r="CL1610" s="5"/>
      <c r="CM1610" s="5"/>
      <c r="CN1610" s="8"/>
      <c r="CO1610" s="5"/>
      <c r="CP1610" s="5"/>
      <c r="CQ1610" s="5"/>
      <c r="CR1610" s="8"/>
      <c r="CS1610" s="8"/>
      <c r="CT1610" s="8"/>
      <c r="CU1610" s="8"/>
      <c r="CV1610" s="8"/>
      <c r="CW1610" s="8"/>
      <c r="CX1610" s="8"/>
      <c r="CY1610" s="8"/>
      <c r="CZ1610" s="8"/>
      <c r="DA1610" s="8"/>
      <c r="DB1610" s="8"/>
      <c r="DC1610" s="8"/>
      <c r="DD1610" s="8"/>
      <c r="DE1610" s="8"/>
      <c r="DF1610" s="8"/>
      <c r="DG1610" s="8"/>
      <c r="DH1610" s="8"/>
      <c r="DI1610" s="8"/>
      <c r="DJ1610" s="8"/>
      <c r="DK1610" s="8"/>
      <c r="DL1610" s="8"/>
      <c r="DM1610" s="8"/>
      <c r="DN1610" s="8"/>
      <c r="DO1610" s="8"/>
      <c r="DP1610" s="8"/>
      <c r="DQ1610" s="8"/>
      <c r="DR1610" s="8"/>
      <c r="DS1610" s="8"/>
      <c r="DT1610" s="8"/>
      <c r="DU1610" s="8"/>
      <c r="DV1610" s="8"/>
      <c r="DW1610" s="8"/>
      <c r="DX1610" s="8"/>
      <c r="DY1610" s="8"/>
      <c r="DZ1610" s="8"/>
      <c r="EA1610" s="8"/>
      <c r="EB1610" s="8"/>
      <c r="EC1610" s="8"/>
      <c r="ED1610" s="8"/>
      <c r="EE1610" s="8"/>
      <c r="EF1610" s="8"/>
      <c r="EG1610" s="8"/>
      <c r="EH1610" s="8"/>
      <c r="EI1610" s="8"/>
      <c r="EJ1610" s="8"/>
      <c r="EK1610" s="8"/>
      <c r="EL1610" s="8"/>
      <c r="EM1610" s="8"/>
      <c r="EN1610" s="8"/>
      <c r="EO1610" s="8"/>
      <c r="EP1610" s="8"/>
      <c r="EQ1610" s="8"/>
      <c r="ER1610" s="8"/>
      <c r="ES1610" s="8"/>
      <c r="ET1610" s="8"/>
      <c r="EU1610" s="8"/>
      <c r="EV1610" s="8"/>
      <c r="EW1610" s="8"/>
      <c r="EX1610" s="8"/>
      <c r="EY1610" s="8"/>
      <c r="EZ1610" s="8"/>
      <c r="FA1610" s="8"/>
      <c r="FB1610" s="8"/>
      <c r="FC1610" s="8"/>
      <c r="FD1610" s="8"/>
      <c r="FE1610" s="8"/>
      <c r="FF1610" s="8"/>
      <c r="FG1610" s="8"/>
      <c r="FH1610" s="8"/>
      <c r="FI1610" s="8"/>
      <c r="FJ1610" s="8"/>
    </row>
    <row r="1611" spans="1:166" x14ac:dyDescent="0.25">
      <c r="A1611" t="s">
        <v>29</v>
      </c>
      <c r="C1611" s="6">
        <v>44342</v>
      </c>
      <c r="D1611" s="5"/>
      <c r="E1611" s="6"/>
      <c r="G1611">
        <v>139</v>
      </c>
      <c r="H1611" t="s">
        <v>11</v>
      </c>
      <c r="I1611" s="7">
        <v>7</v>
      </c>
      <c r="J1611">
        <v>1000</v>
      </c>
      <c r="K1611" s="5">
        <f t="shared" si="25"/>
        <v>142.85714285714286</v>
      </c>
      <c r="L1611" s="5"/>
      <c r="M1611" s="8"/>
      <c r="N1611" s="8"/>
      <c r="O1611" s="8"/>
      <c r="P1611" s="8"/>
      <c r="Q1611" s="5"/>
      <c r="R1611" s="5"/>
      <c r="S1611" s="5"/>
      <c r="T1611" s="5"/>
      <c r="U1611" s="5"/>
      <c r="V1611" s="5"/>
      <c r="W1611" s="5"/>
      <c r="X1611" s="8"/>
      <c r="Y1611" s="8"/>
      <c r="Z1611" s="8"/>
      <c r="AA1611" s="8"/>
      <c r="AB1611" s="8"/>
      <c r="AC1611" s="5"/>
      <c r="AD1611" s="8"/>
      <c r="AE1611" s="8"/>
      <c r="AF1611" s="8"/>
      <c r="AG1611" s="8"/>
      <c r="AH1611" s="8"/>
      <c r="AI1611" s="8"/>
      <c r="AJ1611" s="5"/>
      <c r="AK1611" s="17"/>
      <c r="AL1611" s="17"/>
      <c r="AM1611" s="17"/>
      <c r="AN1611" s="17"/>
      <c r="AO1611" s="17"/>
      <c r="AP1611" s="17"/>
      <c r="AQ1611" s="9"/>
      <c r="AR1611" s="8"/>
      <c r="AS1611" s="8"/>
      <c r="AT1611" s="8"/>
      <c r="AU1611" s="5"/>
      <c r="AV1611" s="5"/>
      <c r="AW1611" s="5"/>
      <c r="AX1611" s="5"/>
      <c r="AY1611" s="5"/>
      <c r="AZ1611" s="5"/>
      <c r="BA1611" s="5"/>
      <c r="BB1611" s="5"/>
      <c r="BC1611" s="5"/>
      <c r="BD1611" s="5"/>
      <c r="BE1611" s="5"/>
      <c r="BF1611" s="5"/>
      <c r="BG1611" s="5">
        <v>215.96199999999999</v>
      </c>
      <c r="BH1611" s="5"/>
      <c r="BI1611" s="8"/>
      <c r="BJ1611" s="5"/>
      <c r="BK1611" s="5"/>
      <c r="BL1611" s="5"/>
      <c r="BM1611" s="8"/>
      <c r="BN1611" s="8"/>
      <c r="BO1611" s="7">
        <v>41</v>
      </c>
      <c r="BP1611" s="5">
        <v>88.544419999999988</v>
      </c>
      <c r="BQ1611" s="5"/>
      <c r="BR1611" s="5"/>
      <c r="BS1611" s="5"/>
      <c r="BT1611" s="7">
        <v>3.9006352422907486</v>
      </c>
      <c r="BU1611" s="7"/>
      <c r="BV1611" s="7"/>
      <c r="BW1611" s="7"/>
      <c r="BX1611" s="7"/>
      <c r="BY1611" s="7"/>
      <c r="BZ1611" s="7"/>
      <c r="CA1611" s="5"/>
      <c r="CB1611" s="5"/>
      <c r="CC1611" s="5"/>
      <c r="CD1611" s="5">
        <v>47.133333333333333</v>
      </c>
      <c r="CE1611" s="18"/>
      <c r="CF1611" s="18"/>
      <c r="CG1611" s="18"/>
      <c r="CH1611" s="18"/>
      <c r="CI1611" s="18"/>
      <c r="CJ1611" s="5"/>
      <c r="CK1611" s="8"/>
      <c r="CL1611" s="5"/>
      <c r="CM1611" s="5"/>
      <c r="CN1611" s="8"/>
      <c r="CO1611" s="5"/>
      <c r="CP1611" s="5"/>
      <c r="CQ1611" s="5"/>
      <c r="CR1611" s="8"/>
      <c r="CS1611" s="8"/>
      <c r="CT1611" s="8"/>
      <c r="CU1611" s="8"/>
      <c r="CV1611" s="8"/>
      <c r="CW1611" s="8"/>
      <c r="CX1611" s="8"/>
      <c r="CY1611" s="8"/>
      <c r="CZ1611" s="8"/>
      <c r="DA1611" s="8"/>
      <c r="DB1611" s="8"/>
      <c r="DC1611" s="8"/>
      <c r="DD1611" s="8"/>
      <c r="DE1611" s="8"/>
      <c r="DF1611" s="8"/>
      <c r="DG1611" s="8"/>
      <c r="DH1611" s="8"/>
      <c r="DI1611" s="8"/>
      <c r="DJ1611" s="8"/>
      <c r="DK1611" s="8"/>
      <c r="DL1611" s="8"/>
      <c r="DM1611" s="8"/>
      <c r="DN1611" s="8"/>
      <c r="DO1611" s="8"/>
      <c r="DP1611" s="8"/>
      <c r="DQ1611" s="8"/>
      <c r="DR1611" s="8"/>
      <c r="DS1611" s="8"/>
      <c r="DT1611" s="8"/>
      <c r="DU1611" s="8"/>
      <c r="DV1611" s="8"/>
      <c r="DW1611" s="8"/>
      <c r="DX1611" s="8"/>
      <c r="DY1611" s="8"/>
      <c r="DZ1611" s="8"/>
      <c r="EA1611" s="8"/>
      <c r="EB1611" s="8"/>
      <c r="EC1611" s="8"/>
      <c r="ED1611" s="8"/>
      <c r="EE1611" s="8"/>
      <c r="EF1611" s="8"/>
      <c r="EG1611" s="8"/>
      <c r="EH1611" s="8"/>
      <c r="EI1611" s="8"/>
      <c r="EJ1611" s="8"/>
      <c r="EK1611" s="8"/>
      <c r="EL1611" s="8"/>
      <c r="EM1611" s="8"/>
      <c r="EN1611" s="8"/>
      <c r="EO1611" s="8"/>
      <c r="EP1611" s="8"/>
      <c r="EQ1611" s="8"/>
      <c r="ER1611" s="8"/>
      <c r="ES1611" s="8"/>
      <c r="ET1611" s="8"/>
      <c r="EU1611" s="8"/>
      <c r="EV1611" s="8"/>
      <c r="EW1611" s="8"/>
      <c r="EX1611" s="8"/>
      <c r="EY1611" s="8"/>
      <c r="EZ1611" s="8"/>
      <c r="FA1611" s="8"/>
      <c r="FB1611" s="8"/>
      <c r="FC1611" s="8"/>
      <c r="FD1611" s="8"/>
      <c r="FE1611" s="8"/>
      <c r="FF1611" s="8"/>
      <c r="FG1611" s="8"/>
      <c r="FH1611" s="8"/>
      <c r="FI1611" s="8"/>
      <c r="FJ1611" s="8"/>
    </row>
    <row r="1612" spans="1:166" x14ac:dyDescent="0.25">
      <c r="A1612" t="s">
        <v>29</v>
      </c>
      <c r="C1612" s="6">
        <v>44348</v>
      </c>
      <c r="D1612" s="5"/>
      <c r="E1612" s="6"/>
      <c r="G1612">
        <v>145</v>
      </c>
      <c r="H1612" t="s">
        <v>11</v>
      </c>
      <c r="I1612" s="7">
        <v>7</v>
      </c>
      <c r="J1612">
        <v>1000</v>
      </c>
      <c r="K1612" s="5">
        <f t="shared" si="25"/>
        <v>142.85714285714286</v>
      </c>
      <c r="L1612" s="5"/>
      <c r="M1612" s="8"/>
      <c r="N1612" s="8"/>
      <c r="O1612" s="8"/>
      <c r="P1612" s="8"/>
      <c r="Q1612" s="5"/>
      <c r="R1612" s="5"/>
      <c r="S1612" s="5"/>
      <c r="T1612" s="5"/>
      <c r="U1612" s="5"/>
      <c r="V1612" s="5"/>
      <c r="W1612" s="5">
        <v>145</v>
      </c>
      <c r="X1612" s="8"/>
      <c r="Y1612" s="8"/>
      <c r="Z1612" s="8"/>
      <c r="AA1612" s="8"/>
      <c r="AB1612" s="8"/>
      <c r="AC1612" s="5"/>
      <c r="AD1612" s="8"/>
      <c r="AE1612" s="8"/>
      <c r="AF1612" s="8"/>
      <c r="AG1612" s="8"/>
      <c r="AH1612" s="8"/>
      <c r="AI1612" s="8"/>
      <c r="AJ1612" s="5"/>
      <c r="AK1612" s="17"/>
      <c r="AL1612" s="17"/>
      <c r="AM1612" s="17"/>
      <c r="AN1612" s="17"/>
      <c r="AO1612" s="17"/>
      <c r="AP1612" s="17"/>
      <c r="AQ1612" s="9"/>
      <c r="AR1612" s="8"/>
      <c r="AS1612" s="8"/>
      <c r="AT1612" s="8"/>
      <c r="AU1612" s="5"/>
      <c r="AV1612" s="5"/>
      <c r="AW1612" s="5"/>
      <c r="AX1612" s="5"/>
      <c r="AY1612" s="5"/>
      <c r="AZ1612" s="5"/>
      <c r="BA1612" s="5"/>
      <c r="BB1612" s="5"/>
      <c r="BC1612" s="5"/>
      <c r="BD1612" s="5"/>
      <c r="BE1612" s="5"/>
      <c r="BF1612" s="5"/>
      <c r="BG1612" s="5">
        <v>234.73866666666669</v>
      </c>
      <c r="BH1612" s="5"/>
      <c r="BI1612" s="8"/>
      <c r="BJ1612" s="5"/>
      <c r="BK1612" s="5"/>
      <c r="BL1612" s="5"/>
      <c r="BM1612" s="8"/>
      <c r="BN1612" s="8"/>
      <c r="BO1612" s="7">
        <v>41</v>
      </c>
      <c r="BP1612" s="5">
        <v>96.242853333333343</v>
      </c>
      <c r="BQ1612" s="5"/>
      <c r="BR1612" s="5"/>
      <c r="BS1612" s="5"/>
      <c r="BT1612" s="7">
        <v>4.2397732745961827</v>
      </c>
      <c r="BU1612" s="7"/>
      <c r="BV1612" s="7"/>
      <c r="BW1612" s="7"/>
      <c r="BX1612" s="7"/>
      <c r="BY1612" s="7"/>
      <c r="BZ1612" s="7"/>
      <c r="CA1612" s="5"/>
      <c r="CB1612" s="5"/>
      <c r="CC1612" s="5"/>
      <c r="CD1612" s="5">
        <v>54.4</v>
      </c>
      <c r="CE1612" s="18"/>
      <c r="CF1612" s="18"/>
      <c r="CG1612" s="18"/>
      <c r="CH1612" s="18"/>
      <c r="CI1612" s="18"/>
      <c r="CJ1612" s="5"/>
      <c r="CK1612" s="8"/>
      <c r="CL1612" s="5"/>
      <c r="CM1612" s="5"/>
      <c r="CN1612" s="8"/>
      <c r="CO1612" s="5"/>
      <c r="CP1612" s="5"/>
      <c r="CQ1612" s="5"/>
      <c r="CR1612" s="8"/>
      <c r="CS1612" s="8"/>
      <c r="CT1612" s="8"/>
      <c r="CU1612" s="8"/>
      <c r="CV1612" s="8"/>
      <c r="CW1612" s="8"/>
      <c r="CX1612" s="8"/>
      <c r="CY1612" s="8"/>
      <c r="CZ1612" s="8"/>
      <c r="DA1612" s="8"/>
      <c r="DB1612" s="8"/>
      <c r="DC1612" s="8"/>
      <c r="DD1612" s="8"/>
      <c r="DE1612" s="8"/>
      <c r="DF1612" s="8"/>
      <c r="DG1612" s="8"/>
      <c r="DH1612" s="8"/>
      <c r="DI1612" s="8"/>
      <c r="DJ1612" s="8"/>
      <c r="DK1612" s="8"/>
      <c r="DL1612" s="8"/>
      <c r="DM1612" s="8"/>
      <c r="DN1612" s="8"/>
      <c r="DO1612" s="8"/>
      <c r="DP1612" s="8"/>
      <c r="DQ1612" s="8"/>
      <c r="DR1612" s="8"/>
      <c r="DS1612" s="8"/>
      <c r="DT1612" s="8"/>
      <c r="DU1612" s="8"/>
      <c r="DV1612" s="8"/>
      <c r="DW1612" s="8"/>
      <c r="DX1612" s="8"/>
      <c r="DY1612" s="8"/>
      <c r="DZ1612" s="8"/>
      <c r="EA1612" s="8"/>
      <c r="EB1612" s="8"/>
      <c r="EC1612" s="8"/>
      <c r="ED1612" s="8"/>
      <c r="EE1612" s="8"/>
      <c r="EF1612" s="8"/>
      <c r="EG1612" s="8"/>
      <c r="EH1612" s="8"/>
      <c r="EI1612" s="8"/>
      <c r="EJ1612" s="8"/>
      <c r="EK1612" s="8"/>
      <c r="EL1612" s="8"/>
      <c r="EM1612" s="8"/>
      <c r="EN1612" s="8"/>
      <c r="EO1612" s="8"/>
      <c r="EP1612" s="8"/>
      <c r="EQ1612" s="8"/>
      <c r="ER1612" s="8"/>
      <c r="ES1612" s="8"/>
      <c r="ET1612" s="8"/>
      <c r="EU1612" s="8"/>
      <c r="EV1612" s="8"/>
      <c r="EW1612" s="8"/>
      <c r="EX1612" s="8"/>
      <c r="EY1612" s="8"/>
      <c r="EZ1612" s="8"/>
      <c r="FA1612" s="8"/>
      <c r="FB1612" s="8"/>
      <c r="FC1612" s="8"/>
      <c r="FD1612" s="8"/>
      <c r="FE1612" s="8"/>
      <c r="FF1612" s="8"/>
      <c r="FG1612" s="8"/>
      <c r="FH1612" s="8"/>
      <c r="FI1612" s="8"/>
      <c r="FJ1612" s="8"/>
    </row>
    <row r="1613" spans="1:166" x14ac:dyDescent="0.25">
      <c r="A1613" t="s">
        <v>29</v>
      </c>
      <c r="C1613" s="6">
        <v>44349</v>
      </c>
      <c r="D1613" s="5">
        <v>10</v>
      </c>
      <c r="E1613" s="6" t="s">
        <v>108</v>
      </c>
      <c r="F1613" t="s">
        <v>16</v>
      </c>
      <c r="G1613">
        <v>146</v>
      </c>
      <c r="H1613" t="s">
        <v>11</v>
      </c>
      <c r="I1613" s="7">
        <v>7</v>
      </c>
      <c r="J1613">
        <v>1000</v>
      </c>
      <c r="K1613" s="5">
        <f t="shared" si="25"/>
        <v>142.85714285714286</v>
      </c>
      <c r="L1613" s="5"/>
      <c r="M1613" s="8"/>
      <c r="N1613" s="8"/>
      <c r="O1613" s="8"/>
      <c r="P1613" s="8"/>
      <c r="Q1613" s="5"/>
      <c r="R1613" s="5"/>
      <c r="S1613" s="5"/>
      <c r="T1613" s="5"/>
      <c r="U1613" s="5"/>
      <c r="V1613" s="5"/>
      <c r="W1613" s="5"/>
      <c r="X1613" s="8"/>
      <c r="Y1613" s="8"/>
      <c r="Z1613" s="8"/>
      <c r="AA1613" s="8"/>
      <c r="AB1613" s="8"/>
      <c r="AC1613" s="5"/>
      <c r="AD1613" s="8"/>
      <c r="AE1613" s="8"/>
      <c r="AF1613" s="8"/>
      <c r="AG1613" s="8"/>
      <c r="AH1613" s="8"/>
      <c r="AI1613" s="8"/>
      <c r="AJ1613" s="5"/>
      <c r="AK1613" s="17"/>
      <c r="AL1613" s="17"/>
      <c r="AM1613" s="17"/>
      <c r="AN1613" s="17"/>
      <c r="AO1613" s="17"/>
      <c r="AP1613" s="17"/>
      <c r="AQ1613" s="9"/>
      <c r="AR1613" s="8"/>
      <c r="AS1613" s="8"/>
      <c r="AT1613" s="8"/>
      <c r="AU1613" s="5"/>
      <c r="AV1613" s="5"/>
      <c r="AW1613" s="5"/>
      <c r="AX1613" s="5"/>
      <c r="AY1613" s="5"/>
      <c r="AZ1613" s="5"/>
      <c r="BA1613" s="5"/>
      <c r="BB1613" s="5"/>
      <c r="BC1613" s="5"/>
      <c r="BD1613" s="5"/>
      <c r="BE1613" s="5"/>
      <c r="BF1613" s="5"/>
      <c r="BG1613" s="5"/>
      <c r="BH1613" s="5"/>
      <c r="BI1613" s="8"/>
      <c r="BJ1613" s="5"/>
      <c r="BK1613" s="5"/>
      <c r="BL1613" s="5"/>
      <c r="BM1613" s="8"/>
      <c r="BN1613" s="8"/>
      <c r="BO1613" s="7"/>
      <c r="BP1613" s="5"/>
      <c r="BQ1613" s="5"/>
      <c r="BR1613" s="5"/>
      <c r="BS1613" s="5"/>
      <c r="BT1613" s="7"/>
      <c r="BU1613" s="7"/>
      <c r="BV1613" s="7"/>
      <c r="BW1613" s="7"/>
      <c r="BX1613" s="7"/>
      <c r="BY1613" s="7"/>
      <c r="BZ1613" s="7"/>
      <c r="CA1613" s="5"/>
      <c r="CB1613" s="5"/>
      <c r="CC1613" s="5"/>
      <c r="CD1613" s="5"/>
      <c r="CE1613" s="18"/>
      <c r="CF1613" s="18"/>
      <c r="CG1613" s="18"/>
      <c r="CH1613" s="18"/>
      <c r="CI1613" s="18"/>
      <c r="CJ1613" s="5"/>
      <c r="CK1613" s="8"/>
      <c r="CL1613" s="5"/>
      <c r="CM1613" s="5"/>
      <c r="CN1613" s="8"/>
      <c r="CO1613" s="5"/>
      <c r="CP1613" s="5"/>
      <c r="CQ1613" s="5"/>
      <c r="CR1613" s="8"/>
      <c r="CS1613" s="8"/>
      <c r="CT1613" s="8"/>
      <c r="CU1613" s="8"/>
      <c r="CV1613" s="8"/>
      <c r="CW1613" s="8"/>
      <c r="CX1613" s="8"/>
      <c r="CY1613" s="8"/>
      <c r="CZ1613" s="8"/>
      <c r="DA1613" s="8"/>
      <c r="DB1613" s="8"/>
      <c r="DC1613" s="8"/>
      <c r="DD1613" s="8"/>
      <c r="DE1613" s="8"/>
      <c r="DF1613" s="8"/>
      <c r="DG1613" s="8"/>
      <c r="DH1613" s="8"/>
      <c r="DI1613" s="8"/>
      <c r="DJ1613" s="8"/>
      <c r="DK1613" s="8"/>
      <c r="DL1613" s="8"/>
      <c r="DM1613" s="8"/>
      <c r="DN1613" s="8"/>
      <c r="DO1613" s="8"/>
      <c r="DP1613" s="8"/>
      <c r="DQ1613" s="8"/>
      <c r="DR1613" s="8"/>
      <c r="DS1613" s="8"/>
      <c r="DT1613" s="8"/>
      <c r="DU1613" s="8"/>
      <c r="DV1613" s="8"/>
      <c r="DW1613" s="8"/>
      <c r="DX1613" s="8"/>
      <c r="DY1613" s="8"/>
      <c r="DZ1613" s="8"/>
      <c r="EA1613" s="8"/>
      <c r="EB1613" s="8"/>
      <c r="EC1613" s="8"/>
      <c r="ED1613" s="8"/>
      <c r="EE1613" s="8"/>
      <c r="EF1613" s="8"/>
      <c r="EG1613" s="8"/>
      <c r="EH1613" s="8"/>
      <c r="EI1613" s="8"/>
      <c r="EJ1613" s="8"/>
      <c r="EK1613" s="8"/>
      <c r="EL1613" s="8"/>
      <c r="EM1613" s="8"/>
      <c r="EN1613" s="8"/>
      <c r="EO1613" s="8"/>
      <c r="EP1613" s="8"/>
      <c r="EQ1613" s="8"/>
      <c r="ER1613" s="8"/>
      <c r="ES1613" s="8"/>
      <c r="ET1613" s="8"/>
      <c r="EU1613" s="8"/>
      <c r="EV1613" s="8"/>
      <c r="EW1613" s="8"/>
      <c r="EX1613" s="8"/>
      <c r="EY1613" s="8"/>
      <c r="EZ1613" s="8"/>
      <c r="FA1613" s="8"/>
      <c r="FB1613" s="8"/>
      <c r="FC1613" s="8"/>
      <c r="FD1613" s="8"/>
      <c r="FE1613" s="8"/>
      <c r="FF1613" s="8"/>
      <c r="FG1613" s="8"/>
      <c r="FH1613" s="8"/>
      <c r="FI1613" s="8"/>
      <c r="FJ1613" s="8"/>
    </row>
    <row r="1614" spans="1:166" x14ac:dyDescent="0.25">
      <c r="A1614" t="s">
        <v>30</v>
      </c>
      <c r="C1614" s="6">
        <v>44203</v>
      </c>
      <c r="D1614" s="5">
        <v>1</v>
      </c>
      <c r="E1614" s="6" t="s">
        <v>209</v>
      </c>
      <c r="F1614" t="s">
        <v>10</v>
      </c>
      <c r="G1614">
        <v>0</v>
      </c>
      <c r="H1614" t="s">
        <v>11</v>
      </c>
      <c r="I1614" s="7">
        <v>4.7</v>
      </c>
      <c r="J1614">
        <v>1500</v>
      </c>
      <c r="K1614" s="5">
        <f t="shared" si="25"/>
        <v>141.84397163120565</v>
      </c>
      <c r="L1614" s="5"/>
      <c r="M1614" s="8"/>
      <c r="N1614" s="8"/>
      <c r="O1614" s="8"/>
      <c r="P1614" s="8"/>
      <c r="Q1614" s="5"/>
      <c r="R1614" s="5"/>
      <c r="S1614" s="5"/>
      <c r="T1614" s="5"/>
      <c r="U1614" s="5"/>
      <c r="V1614" s="5"/>
      <c r="W1614" s="5"/>
      <c r="X1614" s="8"/>
      <c r="Y1614" s="8"/>
      <c r="Z1614" s="8"/>
      <c r="AA1614" s="8"/>
      <c r="AB1614" s="8"/>
      <c r="AC1614" s="5"/>
      <c r="AD1614" s="8"/>
      <c r="AE1614" s="8"/>
      <c r="AF1614" s="8"/>
      <c r="AG1614" s="8"/>
      <c r="AH1614" s="8"/>
      <c r="AI1614" s="8"/>
      <c r="AJ1614" s="5"/>
      <c r="AK1614" s="17"/>
      <c r="AL1614" s="17"/>
      <c r="AM1614" s="17"/>
      <c r="AN1614" s="17"/>
      <c r="AO1614" s="17"/>
      <c r="AP1614" s="17"/>
      <c r="AQ1614" s="9"/>
      <c r="AR1614" s="8"/>
      <c r="AS1614" s="8"/>
      <c r="AT1614" s="8"/>
      <c r="AU1614" s="5"/>
      <c r="AV1614" s="5"/>
      <c r="AW1614" s="5"/>
      <c r="AX1614" s="5"/>
      <c r="AY1614" s="5"/>
      <c r="AZ1614" s="5"/>
      <c r="BA1614" s="5"/>
      <c r="BB1614" s="5"/>
      <c r="BC1614" s="5"/>
      <c r="BD1614" s="5"/>
      <c r="BE1614" s="5"/>
      <c r="BF1614" s="5"/>
      <c r="BG1614" s="5"/>
      <c r="BH1614" s="5"/>
      <c r="BI1614" s="8"/>
      <c r="BJ1614" s="5"/>
      <c r="BK1614" s="5"/>
      <c r="BL1614" s="5"/>
      <c r="BM1614" s="8"/>
      <c r="BN1614" s="8"/>
      <c r="BO1614" s="7"/>
      <c r="BP1614" s="5"/>
      <c r="BQ1614" s="5"/>
      <c r="BR1614" s="5"/>
      <c r="BS1614" s="5"/>
      <c r="BT1614" s="7"/>
      <c r="BU1614" s="7"/>
      <c r="BV1614" s="7"/>
      <c r="BW1614" s="7"/>
      <c r="BX1614" s="7"/>
      <c r="BY1614" s="7"/>
      <c r="BZ1614" s="7"/>
      <c r="CA1614" s="5"/>
      <c r="CB1614" s="5"/>
      <c r="CC1614" s="5"/>
      <c r="CD1614" s="5"/>
      <c r="CE1614" s="18"/>
      <c r="CF1614" s="18"/>
      <c r="CG1614" s="18"/>
      <c r="CH1614" s="18"/>
      <c r="CI1614" s="18"/>
      <c r="CJ1614" s="5"/>
      <c r="CK1614" s="8"/>
      <c r="CL1614" s="5"/>
      <c r="CM1614" s="5"/>
      <c r="CN1614" s="8"/>
      <c r="CO1614" s="5"/>
      <c r="CP1614" s="5"/>
      <c r="CQ1614" s="5"/>
      <c r="CR1614" s="8"/>
      <c r="CS1614" s="8"/>
      <c r="CT1614" s="8"/>
      <c r="CU1614" s="8"/>
      <c r="CV1614" s="8"/>
      <c r="CW1614" s="8"/>
      <c r="CX1614" s="8"/>
      <c r="CY1614" s="8"/>
      <c r="CZ1614" s="8"/>
      <c r="DA1614" s="8"/>
      <c r="DB1614" s="8"/>
      <c r="DC1614" s="8"/>
      <c r="DD1614" s="8"/>
      <c r="DE1614" s="8"/>
      <c r="DF1614" s="8"/>
      <c r="DG1614" s="8"/>
      <c r="DH1614" s="8"/>
      <c r="DI1614" s="8"/>
      <c r="DJ1614" s="8"/>
      <c r="DK1614" s="8"/>
      <c r="DL1614" s="8"/>
      <c r="DM1614" s="8"/>
      <c r="DN1614" s="8"/>
      <c r="DO1614" s="8"/>
      <c r="DP1614" s="8"/>
      <c r="DQ1614" s="8"/>
      <c r="DR1614" s="8"/>
      <c r="DS1614" s="8"/>
      <c r="DT1614" s="8"/>
      <c r="DU1614" s="8"/>
      <c r="DV1614" s="8"/>
      <c r="DW1614" s="8"/>
      <c r="DX1614" s="8"/>
      <c r="DY1614" s="8"/>
      <c r="DZ1614" s="8"/>
      <c r="EA1614" s="8"/>
      <c r="EB1614" s="8"/>
      <c r="EC1614" s="8"/>
      <c r="ED1614" s="8"/>
      <c r="EE1614" s="8"/>
      <c r="EF1614" s="8"/>
      <c r="EG1614" s="8"/>
      <c r="EH1614" s="8"/>
      <c r="EI1614" s="8"/>
      <c r="EJ1614" s="8"/>
      <c r="EK1614" s="8"/>
      <c r="EL1614" s="8"/>
      <c r="EM1614" s="8"/>
      <c r="EN1614" s="8"/>
      <c r="EO1614" s="8"/>
      <c r="EP1614" s="8"/>
      <c r="EQ1614" s="8"/>
      <c r="ER1614" s="8"/>
      <c r="ES1614" s="8"/>
      <c r="ET1614" s="8"/>
      <c r="EU1614" s="8"/>
      <c r="EV1614" s="8"/>
      <c r="EW1614" s="8"/>
      <c r="EX1614" s="8"/>
      <c r="EY1614" s="8"/>
      <c r="EZ1614" s="8"/>
      <c r="FA1614" s="8"/>
      <c r="FB1614" s="8"/>
      <c r="FC1614" s="8"/>
      <c r="FD1614" s="8"/>
      <c r="FE1614" s="8"/>
      <c r="FF1614" s="8"/>
      <c r="FG1614" s="8"/>
      <c r="FH1614" s="8"/>
      <c r="FI1614" s="8"/>
      <c r="FJ1614" s="8"/>
    </row>
    <row r="1615" spans="1:166" x14ac:dyDescent="0.25">
      <c r="A1615" t="s">
        <v>30</v>
      </c>
      <c r="C1615" s="6">
        <v>44217</v>
      </c>
      <c r="D1615" s="5"/>
      <c r="E1615" s="6"/>
      <c r="G1615">
        <v>14</v>
      </c>
      <c r="H1615" t="s">
        <v>11</v>
      </c>
      <c r="I1615" s="7">
        <v>4.7</v>
      </c>
      <c r="J1615">
        <v>1500</v>
      </c>
      <c r="K1615" s="5">
        <f t="shared" si="25"/>
        <v>141.84397163120565</v>
      </c>
      <c r="L1615" s="5"/>
      <c r="M1615" s="8"/>
      <c r="N1615" s="8"/>
      <c r="O1615" s="8"/>
      <c r="P1615" s="8"/>
      <c r="Q1615" s="5"/>
      <c r="R1615" s="5"/>
      <c r="S1615" s="5"/>
      <c r="T1615" s="5"/>
      <c r="U1615" s="5"/>
      <c r="V1615" s="5"/>
      <c r="W1615" s="5"/>
      <c r="X1615" s="8"/>
      <c r="Y1615" s="8"/>
      <c r="Z1615" s="8"/>
      <c r="AA1615" s="8"/>
      <c r="AB1615" s="8"/>
      <c r="AC1615" s="5"/>
      <c r="AD1615" s="8"/>
      <c r="AE1615" s="8"/>
      <c r="AF1615" s="8"/>
      <c r="AG1615" s="8"/>
      <c r="AH1615" s="8"/>
      <c r="AI1615" s="8"/>
      <c r="AJ1615" s="5"/>
      <c r="AK1615" s="8"/>
      <c r="AL1615" s="8"/>
      <c r="AM1615" s="8"/>
      <c r="AN1615" s="8"/>
      <c r="AO1615" s="8"/>
      <c r="AP1615" s="8"/>
      <c r="AQ1615" s="9"/>
      <c r="AR1615" s="8"/>
      <c r="AS1615" s="8"/>
      <c r="AT1615" s="8"/>
      <c r="AU1615" s="5"/>
      <c r="AV1615" s="5"/>
      <c r="AW1615" s="5"/>
      <c r="AX1615" s="5"/>
      <c r="AY1615" s="5"/>
      <c r="AZ1615" s="5"/>
      <c r="BA1615" s="5"/>
      <c r="BB1615" s="5"/>
      <c r="BC1615" s="5"/>
      <c r="BD1615" s="5"/>
      <c r="BE1615" s="5"/>
      <c r="BF1615" s="5"/>
      <c r="BG1615" s="5"/>
      <c r="BH1615" s="5"/>
      <c r="BI1615" s="8"/>
      <c r="BJ1615" s="5"/>
      <c r="BK1615" s="5"/>
      <c r="BL1615" s="5"/>
      <c r="BM1615" s="8"/>
      <c r="BN1615" s="8"/>
      <c r="BO1615" s="7"/>
      <c r="BP1615" s="5"/>
      <c r="BQ1615" s="5"/>
      <c r="BR1615" s="5"/>
      <c r="BS1615" s="5"/>
      <c r="BT1615" s="7"/>
      <c r="BU1615" s="7"/>
      <c r="BV1615" s="7"/>
      <c r="BW1615" s="7"/>
      <c r="BX1615" s="7"/>
      <c r="BY1615" s="7"/>
      <c r="BZ1615" s="7"/>
      <c r="CA1615" s="5"/>
      <c r="CB1615" s="5"/>
      <c r="CC1615" s="5"/>
      <c r="CD1615" s="5"/>
      <c r="CE1615" s="5"/>
      <c r="CF1615" s="5"/>
      <c r="CG1615" s="5"/>
      <c r="CH1615" s="5"/>
      <c r="CM1615" s="5"/>
      <c r="CN1615" s="8">
        <f>CR1615+CU1615+CX1615+DA1615+DD1615+DG1615+DJ1615+DM1615+DP1615+DS1615+DV1615+DY1615</f>
        <v>1.8623397967492517</v>
      </c>
      <c r="CO1615" s="5">
        <f>CT1615+CW1615+CZ1615+DC1615+DF1615+DI1615+DL1615+DO1615+DR1615+DU1615+DX1615+EA1615</f>
        <v>558.70193902477558</v>
      </c>
      <c r="CP1615" s="5"/>
      <c r="CQ1615" s="5">
        <f>CT1615+CW1615+CZ1615+DC1615+DF1615+DI1615</f>
        <v>418.43199805665273</v>
      </c>
      <c r="CR1615">
        <v>0.19518518518518518</v>
      </c>
      <c r="CS1615">
        <v>300</v>
      </c>
      <c r="CT1615">
        <v>58.555555555555557</v>
      </c>
      <c r="CU1615">
        <v>0.24004664723032068</v>
      </c>
      <c r="CV1615">
        <v>300</v>
      </c>
      <c r="CW1615">
        <v>72.013994169096208</v>
      </c>
      <c r="CX1615">
        <v>0.24093769666456891</v>
      </c>
      <c r="CY1615">
        <v>300</v>
      </c>
      <c r="CZ1615">
        <v>72.281308999370665</v>
      </c>
      <c r="DA1615">
        <v>0.25250670241286866</v>
      </c>
      <c r="DB1615">
        <v>300</v>
      </c>
      <c r="DC1615">
        <v>75.752010723860593</v>
      </c>
      <c r="DD1615">
        <v>0.24132911392405063</v>
      </c>
      <c r="DE1615">
        <v>300</v>
      </c>
      <c r="DF1615">
        <v>72.398734177215189</v>
      </c>
      <c r="DG1615">
        <v>0.22476798143851509</v>
      </c>
      <c r="DH1615">
        <v>300</v>
      </c>
      <c r="DI1615">
        <v>67.430394431554532</v>
      </c>
      <c r="DJ1615">
        <v>0.23716646989374263</v>
      </c>
      <c r="DK1615">
        <v>300</v>
      </c>
      <c r="DL1615">
        <v>71.149940968122792</v>
      </c>
      <c r="DM1615">
        <v>0.23040000000000002</v>
      </c>
      <c r="DN1615">
        <v>300</v>
      </c>
      <c r="DO1615">
        <v>69.12</v>
      </c>
      <c r="DP1615" s="8"/>
      <c r="DQ1615" s="8"/>
      <c r="DR1615" s="8"/>
      <c r="DS1615" s="8"/>
      <c r="DT1615" s="8"/>
      <c r="DU1615" s="8"/>
      <c r="DV1615" s="8"/>
      <c r="DW1615" s="8"/>
      <c r="DX1615" s="8"/>
      <c r="DY1615" s="8"/>
      <c r="DZ1615" s="5"/>
      <c r="EA1615" s="8"/>
      <c r="EB1615" s="8"/>
      <c r="EC1615" s="8"/>
      <c r="ED1615" s="8"/>
      <c r="EE1615" s="8"/>
      <c r="EF1615" s="8"/>
      <c r="EG1615" s="8"/>
      <c r="EH1615" s="8"/>
      <c r="EI1615" s="8"/>
      <c r="EJ1615" s="8"/>
      <c r="EK1615" s="8"/>
      <c r="EL1615" s="8"/>
      <c r="EM1615" s="8"/>
      <c r="EN1615" s="8"/>
      <c r="EO1615" s="8"/>
      <c r="EP1615" s="8"/>
      <c r="EQ1615" s="8"/>
      <c r="ER1615" s="8"/>
      <c r="ES1615" s="8"/>
      <c r="ET1615" s="8"/>
      <c r="EU1615" s="8"/>
      <c r="EV1615" s="8"/>
      <c r="EW1615" s="8"/>
      <c r="EX1615" s="8"/>
      <c r="EY1615" s="8"/>
      <c r="EZ1615" s="8"/>
      <c r="FA1615" s="8"/>
      <c r="FB1615" s="8"/>
      <c r="FC1615" s="8"/>
      <c r="FD1615" s="8"/>
      <c r="FE1615" s="8"/>
      <c r="FF1615" s="8"/>
      <c r="FG1615" s="8"/>
      <c r="FH1615" s="8"/>
      <c r="FI1615" s="8"/>
      <c r="FJ1615" s="8"/>
    </row>
    <row r="1616" spans="1:166" x14ac:dyDescent="0.25">
      <c r="A1616" t="s">
        <v>30</v>
      </c>
      <c r="C1616" s="6">
        <v>44231</v>
      </c>
      <c r="D1616" s="5"/>
      <c r="E1616" s="6"/>
      <c r="G1616">
        <v>28</v>
      </c>
      <c r="H1616" t="s">
        <v>11</v>
      </c>
      <c r="I1616" s="7">
        <v>4.7</v>
      </c>
      <c r="J1616">
        <v>1500</v>
      </c>
      <c r="K1616" s="5">
        <f t="shared" si="25"/>
        <v>141.84397163120565</v>
      </c>
      <c r="L1616" s="5"/>
      <c r="M1616" s="5">
        <v>279</v>
      </c>
      <c r="N1616" s="7">
        <v>6.9666666666666668</v>
      </c>
      <c r="O1616" s="7"/>
      <c r="P1616" s="7"/>
      <c r="Q1616" s="5"/>
      <c r="R1616" s="5"/>
      <c r="S1616" s="5"/>
      <c r="T1616" s="5"/>
      <c r="U1616" s="5"/>
      <c r="V1616" s="5"/>
      <c r="W1616" s="5"/>
      <c r="X1616" s="8"/>
      <c r="Y1616" s="8"/>
      <c r="Z1616" s="8"/>
      <c r="AA1616" s="8"/>
      <c r="AB1616" s="8"/>
      <c r="AC1616" s="5"/>
      <c r="AD1616" s="8"/>
      <c r="AE1616" s="8"/>
      <c r="AF1616" s="8"/>
      <c r="AG1616" s="8"/>
      <c r="AH1616" s="8"/>
      <c r="AI1616" s="8"/>
      <c r="AJ1616" s="5"/>
      <c r="AK1616" s="8"/>
      <c r="AL1616" s="8"/>
      <c r="AM1616" s="8"/>
      <c r="AN1616" s="8"/>
      <c r="AO1616" s="8"/>
      <c r="AP1616" s="8"/>
      <c r="AQ1616" s="9"/>
      <c r="AR1616" s="8"/>
      <c r="AS1616" s="8"/>
      <c r="AT1616" s="8"/>
      <c r="AU1616" s="5"/>
      <c r="AV1616" s="5"/>
      <c r="AW1616" s="5"/>
      <c r="AX1616" s="5"/>
      <c r="AY1616" s="5"/>
      <c r="AZ1616" s="5"/>
      <c r="BA1616" s="5"/>
      <c r="BB1616" s="5"/>
      <c r="BC1616" s="5"/>
      <c r="BD1616" s="5"/>
      <c r="BE1616" s="5"/>
      <c r="BF1616" s="5"/>
      <c r="BG1616" s="5"/>
      <c r="BH1616" s="5"/>
      <c r="BI1616" s="8"/>
      <c r="BJ1616" s="5"/>
      <c r="BK1616" s="5"/>
      <c r="BL1616" s="5"/>
      <c r="BM1616" s="8"/>
      <c r="BN1616" s="8"/>
      <c r="BO1616" s="7"/>
      <c r="BP1616" s="5"/>
      <c r="BQ1616" s="5"/>
      <c r="BR1616" s="5"/>
      <c r="BS1616" s="5"/>
      <c r="BT1616" s="7"/>
      <c r="BU1616" s="7"/>
      <c r="BV1616" s="7"/>
      <c r="BW1616" s="7"/>
      <c r="BX1616" s="7"/>
      <c r="BY1616" s="7"/>
      <c r="BZ1616" s="7"/>
      <c r="CA1616" s="5"/>
      <c r="CB1616" s="5"/>
      <c r="CC1616" s="5"/>
      <c r="CD1616" s="5"/>
      <c r="CE1616" s="5"/>
      <c r="CF1616" s="5"/>
      <c r="CG1616" s="5"/>
      <c r="CH1616" s="5"/>
      <c r="CM1616" s="5"/>
      <c r="CN1616" s="8"/>
      <c r="CO1616" s="5"/>
      <c r="CP1616" s="5"/>
      <c r="CQ1616" s="5"/>
      <c r="CR1616" s="8"/>
      <c r="CS1616" s="8"/>
      <c r="CT1616" s="8"/>
      <c r="CU1616" s="8"/>
      <c r="CV1616" s="8"/>
      <c r="CW1616" s="8"/>
      <c r="CX1616" s="8"/>
      <c r="CY1616" s="8"/>
      <c r="CZ1616" s="8"/>
      <c r="DA1616" s="8"/>
      <c r="DB1616" s="8"/>
      <c r="DC1616" s="8"/>
      <c r="DD1616" s="8"/>
      <c r="DE1616" s="8"/>
      <c r="DF1616" s="8"/>
      <c r="DG1616" s="8"/>
      <c r="DH1616" s="8"/>
      <c r="DI1616" s="8"/>
      <c r="DJ1616" s="8"/>
      <c r="DK1616" s="8"/>
      <c r="DL1616" s="8"/>
      <c r="DM1616" s="8"/>
      <c r="DN1616" s="8"/>
      <c r="DO1616" s="8"/>
      <c r="DP1616" s="8"/>
      <c r="DQ1616" s="8"/>
      <c r="DR1616" s="8"/>
      <c r="DS1616" s="8"/>
      <c r="DT1616" s="8"/>
      <c r="DU1616" s="8"/>
      <c r="DV1616" s="8"/>
      <c r="DW1616" s="8"/>
      <c r="DX1616" s="8"/>
      <c r="DY1616" s="8"/>
      <c r="DZ1616" s="8"/>
      <c r="EA1616" s="8"/>
      <c r="EB1616" s="8"/>
      <c r="EC1616" s="8"/>
      <c r="ED1616" s="8"/>
      <c r="EE1616" s="8"/>
      <c r="EF1616" s="8"/>
      <c r="EG1616" s="8"/>
      <c r="EH1616" s="8"/>
      <c r="EI1616" s="8"/>
      <c r="EJ1616" s="8"/>
      <c r="EK1616" s="8"/>
      <c r="EL1616" s="8"/>
      <c r="EM1616" s="8"/>
      <c r="EN1616" s="8"/>
      <c r="EO1616" s="8"/>
      <c r="EP1616" s="8"/>
      <c r="EQ1616" s="8"/>
      <c r="ER1616" s="8"/>
      <c r="ES1616" s="8"/>
      <c r="ET1616" s="8"/>
      <c r="EU1616" s="8"/>
      <c r="EV1616" s="8"/>
      <c r="EW1616" s="8"/>
      <c r="EX1616" s="8"/>
      <c r="EY1616" s="8"/>
      <c r="EZ1616" s="8"/>
      <c r="FA1616" s="8"/>
      <c r="FB1616" s="8"/>
      <c r="FC1616" s="8"/>
      <c r="FD1616" s="8"/>
      <c r="FE1616" s="8"/>
      <c r="FF1616" s="8"/>
      <c r="FG1616" s="8"/>
      <c r="FH1616" s="8"/>
      <c r="FI1616" s="8"/>
      <c r="FJ1616" s="8"/>
    </row>
    <row r="1617" spans="1:166" x14ac:dyDescent="0.25">
      <c r="A1617" t="s">
        <v>30</v>
      </c>
      <c r="C1617" s="6">
        <v>44236</v>
      </c>
      <c r="D1617" s="5"/>
      <c r="E1617" s="6"/>
      <c r="G1617">
        <v>33</v>
      </c>
      <c r="H1617" t="s">
        <v>11</v>
      </c>
      <c r="I1617" s="7">
        <v>4.7</v>
      </c>
      <c r="J1617">
        <v>1500</v>
      </c>
      <c r="K1617" s="5">
        <f t="shared" si="25"/>
        <v>141.84397163120565</v>
      </c>
      <c r="L1617" s="5"/>
      <c r="M1617" s="5">
        <v>439.16666666666663</v>
      </c>
      <c r="N1617" s="7">
        <v>10.916666666666666</v>
      </c>
      <c r="O1617" s="7"/>
      <c r="P1617" s="7"/>
      <c r="Q1617" s="5"/>
      <c r="R1617" s="5"/>
      <c r="S1617" s="5"/>
      <c r="T1617" s="5"/>
      <c r="U1617" s="5"/>
      <c r="V1617" s="5"/>
      <c r="W1617" s="5"/>
      <c r="X1617" s="8"/>
      <c r="Y1617" s="8"/>
      <c r="Z1617" s="8"/>
      <c r="AA1617" s="8"/>
      <c r="AB1617" s="8"/>
      <c r="AC1617" s="5"/>
      <c r="AD1617" s="8"/>
      <c r="AE1617" s="8"/>
      <c r="AF1617" s="8"/>
      <c r="AG1617" s="8"/>
      <c r="AH1617" s="8"/>
      <c r="AI1617" s="8"/>
      <c r="AJ1617" s="5"/>
      <c r="AK1617" s="8"/>
      <c r="AL1617" s="8"/>
      <c r="AM1617" s="8"/>
      <c r="AN1617" s="8"/>
      <c r="AO1617" s="8"/>
      <c r="AP1617" s="8"/>
      <c r="AQ1617" s="9"/>
      <c r="AR1617" s="8"/>
      <c r="AS1617" s="8"/>
      <c r="AT1617" s="8"/>
      <c r="AU1617" s="5"/>
      <c r="AV1617" s="5"/>
      <c r="AW1617" s="5"/>
      <c r="AX1617" s="5"/>
      <c r="AY1617" s="5"/>
      <c r="AZ1617" s="5"/>
      <c r="BA1617" s="5"/>
      <c r="BB1617" s="5"/>
      <c r="BC1617" s="5"/>
      <c r="BD1617" s="5"/>
      <c r="BE1617" s="5"/>
      <c r="BF1617" s="5"/>
      <c r="BG1617" s="5"/>
      <c r="BH1617" s="5"/>
      <c r="BI1617" s="8"/>
      <c r="BJ1617" s="5"/>
      <c r="BK1617" s="5"/>
      <c r="BL1617" s="5"/>
      <c r="BM1617" s="8"/>
      <c r="BN1617" s="8"/>
      <c r="BO1617" s="7"/>
      <c r="BP1617" s="5"/>
      <c r="BQ1617" s="5"/>
      <c r="BR1617" s="5"/>
      <c r="BS1617" s="5"/>
      <c r="BT1617" s="7"/>
      <c r="BU1617" s="7"/>
      <c r="BV1617" s="7"/>
      <c r="BW1617" s="7"/>
      <c r="BX1617" s="7"/>
      <c r="BY1617" s="7"/>
      <c r="BZ1617" s="7"/>
      <c r="CA1617" s="5"/>
      <c r="CB1617" s="5"/>
      <c r="CC1617" s="5"/>
      <c r="CD1617" s="5"/>
      <c r="CE1617" s="5"/>
      <c r="CF1617" s="5"/>
      <c r="CG1617" s="5"/>
      <c r="CH1617" s="5"/>
      <c r="CM1617" s="5"/>
      <c r="CN1617" s="8"/>
      <c r="CO1617" s="5"/>
      <c r="CP1617" s="5"/>
      <c r="CQ1617" s="5"/>
      <c r="CR1617" s="8"/>
      <c r="CS1617" s="8"/>
      <c r="CT1617" s="8"/>
      <c r="CU1617" s="8"/>
      <c r="CV1617" s="8"/>
      <c r="CW1617" s="8"/>
      <c r="CX1617" s="8"/>
      <c r="CY1617" s="8"/>
      <c r="CZ1617" s="8"/>
      <c r="DA1617" s="8"/>
      <c r="DB1617" s="8"/>
      <c r="DC1617" s="8"/>
      <c r="DD1617" s="8"/>
      <c r="DE1617" s="8"/>
      <c r="DF1617" s="8"/>
      <c r="DG1617" s="8"/>
      <c r="DH1617" s="8"/>
      <c r="DI1617" s="8"/>
      <c r="DJ1617" s="8"/>
      <c r="DK1617" s="8"/>
      <c r="DL1617" s="8"/>
      <c r="DM1617" s="8"/>
      <c r="DN1617" s="8"/>
      <c r="DO1617" s="8"/>
      <c r="DP1617" s="8"/>
      <c r="DQ1617" s="8"/>
      <c r="DR1617" s="8"/>
      <c r="DS1617" s="8"/>
      <c r="DT1617" s="8"/>
      <c r="DU1617" s="8"/>
      <c r="DV1617" s="8"/>
      <c r="DW1617" s="8"/>
      <c r="DX1617" s="8"/>
      <c r="DY1617" s="8"/>
      <c r="DZ1617" s="8"/>
      <c r="EA1617" s="8"/>
      <c r="EB1617" s="8"/>
      <c r="EC1617" s="8"/>
      <c r="ED1617" s="8"/>
      <c r="EE1617" s="8"/>
      <c r="EF1617" s="8"/>
      <c r="EG1617" s="8"/>
      <c r="EH1617" s="8"/>
      <c r="EI1617" s="8"/>
      <c r="EJ1617" s="8"/>
      <c r="EK1617" s="8"/>
      <c r="EL1617" s="8"/>
      <c r="EM1617" s="8"/>
      <c r="EN1617" s="8"/>
      <c r="EO1617" s="8"/>
      <c r="EP1617" s="8"/>
      <c r="EQ1617" s="8"/>
      <c r="ER1617" s="8"/>
      <c r="ES1617" s="8"/>
      <c r="ET1617" s="8"/>
      <c r="EU1617" s="8"/>
      <c r="EV1617" s="8"/>
      <c r="EW1617" s="8"/>
      <c r="EX1617" s="8"/>
      <c r="EY1617" s="8"/>
      <c r="EZ1617" s="8"/>
      <c r="FA1617" s="8"/>
      <c r="FB1617" s="8"/>
      <c r="FC1617" s="8"/>
      <c r="FD1617" s="8"/>
      <c r="FE1617" s="8"/>
      <c r="FF1617" s="8"/>
      <c r="FG1617" s="8"/>
      <c r="FH1617" s="8"/>
      <c r="FI1617" s="8"/>
      <c r="FJ1617" s="8"/>
    </row>
    <row r="1618" spans="1:166" x14ac:dyDescent="0.25">
      <c r="A1618" t="s">
        <v>30</v>
      </c>
      <c r="C1618" s="6">
        <v>44237</v>
      </c>
      <c r="D1618" s="5">
        <v>4</v>
      </c>
      <c r="E1618" t="s">
        <v>210</v>
      </c>
      <c r="F1618" t="s">
        <v>12</v>
      </c>
      <c r="G1618">
        <v>34</v>
      </c>
      <c r="H1618" t="s">
        <v>11</v>
      </c>
      <c r="I1618" s="7">
        <v>4.7</v>
      </c>
      <c r="J1618">
        <v>1500</v>
      </c>
      <c r="K1618" s="5">
        <f t="shared" si="25"/>
        <v>141.84397163120565</v>
      </c>
      <c r="L1618" s="5"/>
      <c r="M1618" s="8"/>
      <c r="N1618" s="8"/>
      <c r="O1618" s="8"/>
      <c r="P1618" s="8"/>
      <c r="Q1618" s="5"/>
      <c r="R1618" s="5">
        <v>34</v>
      </c>
      <c r="S1618" s="5"/>
      <c r="T1618" s="5"/>
      <c r="U1618" s="5"/>
      <c r="V1618" s="5"/>
      <c r="W1618" s="5"/>
      <c r="X1618" s="8"/>
      <c r="Y1618" s="8"/>
      <c r="Z1618" s="8"/>
      <c r="AA1618" s="8"/>
      <c r="AB1618" s="8"/>
      <c r="AC1618" s="5">
        <v>9.4070707070707069</v>
      </c>
      <c r="AE1618" s="8"/>
      <c r="AF1618" s="8"/>
      <c r="AG1618" s="8"/>
      <c r="AH1618" s="8"/>
      <c r="AI1618" s="8"/>
      <c r="AJ1618" s="5">
        <v>12.580808080808081</v>
      </c>
      <c r="AK1618" s="8">
        <v>0.32592201818181815</v>
      </c>
      <c r="AL1618">
        <v>2.392895203973253E-2</v>
      </c>
      <c r="AM1618" s="8"/>
      <c r="AN1618" s="8"/>
      <c r="AO1618" s="8"/>
      <c r="AP1618" s="8"/>
      <c r="AQ1618" s="9">
        <f>AK1618/AJ1618</f>
        <v>2.5906286471296665E-2</v>
      </c>
      <c r="AR1618" s="8"/>
      <c r="AS1618" s="8"/>
      <c r="AT1618" s="8"/>
      <c r="AU1618" s="5"/>
      <c r="AV1618" s="5"/>
      <c r="AW1618" s="5"/>
      <c r="AX1618" s="5"/>
      <c r="AY1618" s="5">
        <v>0</v>
      </c>
      <c r="AZ1618" s="5"/>
      <c r="BA1618" s="5"/>
      <c r="BB1618" s="5"/>
      <c r="BC1618" s="5"/>
      <c r="BD1618" s="5"/>
      <c r="BE1618" s="5">
        <v>0</v>
      </c>
      <c r="BF1618" s="5"/>
      <c r="BG1618" s="5"/>
      <c r="BH1618" s="5"/>
      <c r="BI1618" s="8"/>
      <c r="BJ1618" s="5"/>
      <c r="BK1618" s="5">
        <f>AC1618+AJ1618+BH1618</f>
        <v>21.987878787878788</v>
      </c>
      <c r="BL1618" s="5"/>
      <c r="BM1618" s="8">
        <f>BH1618/BK1618</f>
        <v>0</v>
      </c>
      <c r="BN1618" s="8"/>
      <c r="BO1618" s="7"/>
      <c r="BP1618" s="5"/>
      <c r="BQ1618" s="5"/>
      <c r="BR1618" s="5"/>
      <c r="BS1618" s="5"/>
      <c r="BT1618" s="7"/>
      <c r="BU1618" s="7"/>
      <c r="BV1618" s="7"/>
      <c r="BW1618" s="7"/>
      <c r="BX1618" s="8">
        <f>AC1618/BK1618</f>
        <v>0.42782984196986401</v>
      </c>
      <c r="BY1618" s="8">
        <f>AJ1618/BK1618</f>
        <v>0.57217015803013604</v>
      </c>
      <c r="BZ1618" s="8">
        <f>BH1618/BK1618</f>
        <v>0</v>
      </c>
      <c r="CA1618" s="5">
        <f>CB1618+CC1618+CE1618+CG1618</f>
        <v>3.9393939393939394</v>
      </c>
      <c r="CB1618" s="5">
        <v>3.9393939393939394</v>
      </c>
      <c r="CC1618" s="5"/>
      <c r="CD1618" s="5"/>
      <c r="CE1618" s="5"/>
      <c r="CF1618" s="18"/>
      <c r="CG1618" s="5"/>
      <c r="CH1618" s="9">
        <f>AK1618/CA1618</f>
        <v>8.2734050769230766E-2</v>
      </c>
      <c r="CM1618" s="5"/>
      <c r="CN1618" s="8"/>
      <c r="CO1618" s="5"/>
      <c r="CP1618" s="5"/>
      <c r="CQ1618" s="5"/>
      <c r="CR1618" s="8"/>
      <c r="CS1618" s="8"/>
      <c r="CT1618" s="8"/>
      <c r="CU1618" s="8"/>
      <c r="CV1618" s="8"/>
      <c r="CW1618" s="8"/>
      <c r="CX1618" s="8"/>
      <c r="CY1618" s="8"/>
      <c r="CZ1618" s="8"/>
      <c r="DA1618" s="8"/>
      <c r="DB1618" s="8"/>
      <c r="DC1618" s="8"/>
      <c r="DD1618" s="8"/>
      <c r="DE1618" s="8"/>
      <c r="DF1618" s="8"/>
      <c r="DG1618" s="8"/>
      <c r="DH1618" s="8"/>
      <c r="DI1618" s="8"/>
      <c r="DJ1618" s="8"/>
      <c r="DK1618" s="8"/>
      <c r="DL1618" s="8"/>
      <c r="DM1618" s="8"/>
      <c r="DN1618" s="8"/>
      <c r="DO1618" s="8"/>
      <c r="DP1618" s="8"/>
      <c r="DQ1618" s="8"/>
      <c r="DR1618" s="8"/>
      <c r="DS1618" s="8"/>
      <c r="DT1618" s="8"/>
      <c r="DU1618" s="8"/>
      <c r="DV1618" s="8"/>
      <c r="DW1618" s="8"/>
      <c r="DX1618" s="8"/>
      <c r="DY1618" s="8"/>
      <c r="DZ1618" s="8"/>
      <c r="EA1618" s="8"/>
      <c r="EB1618" s="8"/>
      <c r="EC1618" s="8"/>
      <c r="ED1618" s="8"/>
      <c r="EE1618" s="8"/>
      <c r="EF1618" s="8"/>
      <c r="EG1618" s="8"/>
      <c r="EH1618" s="8"/>
      <c r="EI1618" s="8"/>
      <c r="EJ1618" s="8"/>
      <c r="EK1618" s="8"/>
      <c r="EL1618" s="8"/>
      <c r="EM1618" s="8"/>
      <c r="EN1618" s="8"/>
      <c r="EO1618" s="8"/>
      <c r="EP1618" s="8"/>
      <c r="EQ1618" s="8"/>
      <c r="ER1618" s="8"/>
      <c r="ES1618" s="8"/>
      <c r="ET1618" s="8"/>
      <c r="EU1618" s="8"/>
      <c r="EV1618" s="8"/>
      <c r="EW1618" s="8"/>
      <c r="EX1618" s="8"/>
      <c r="EY1618" s="8"/>
      <c r="EZ1618" s="8"/>
      <c r="FA1618" s="8"/>
      <c r="FB1618" s="8"/>
      <c r="FC1618" s="8"/>
      <c r="FD1618" s="8"/>
      <c r="FE1618" s="8"/>
      <c r="FF1618" s="8"/>
      <c r="FG1618" s="8"/>
      <c r="FH1618" s="8"/>
      <c r="FI1618" s="8"/>
      <c r="FJ1618" s="8"/>
    </row>
    <row r="1619" spans="1:166" x14ac:dyDescent="0.25">
      <c r="A1619" t="s">
        <v>30</v>
      </c>
      <c r="C1619" s="6">
        <v>44252</v>
      </c>
      <c r="D1619" s="5"/>
      <c r="E1619" s="6"/>
      <c r="G1619">
        <v>49</v>
      </c>
      <c r="H1619" t="s">
        <v>11</v>
      </c>
      <c r="I1619" s="7">
        <v>4.7</v>
      </c>
      <c r="J1619">
        <v>1500</v>
      </c>
      <c r="K1619" s="5">
        <f t="shared" si="25"/>
        <v>141.84397163120565</v>
      </c>
      <c r="L1619" s="5"/>
      <c r="M1619" s="5">
        <v>705</v>
      </c>
      <c r="N1619" s="7">
        <v>15.1</v>
      </c>
      <c r="O1619" s="7"/>
      <c r="P1619" s="7"/>
      <c r="Q1619" s="5"/>
      <c r="R1619" s="5"/>
      <c r="S1619" s="5"/>
      <c r="T1619" s="5"/>
      <c r="U1619" s="5"/>
      <c r="V1619" s="5"/>
      <c r="W1619" s="5"/>
      <c r="X1619" s="8"/>
      <c r="Y1619" s="8"/>
      <c r="Z1619" s="8"/>
      <c r="AA1619" s="8"/>
      <c r="AB1619" s="8"/>
      <c r="AC1619" s="5"/>
      <c r="AE1619" s="8"/>
      <c r="AF1619" s="8"/>
      <c r="AG1619" s="8"/>
      <c r="AH1619" s="8"/>
      <c r="AI1619" s="8"/>
      <c r="AJ1619" s="5"/>
      <c r="AK1619" s="8"/>
      <c r="AL1619" s="8"/>
      <c r="AM1619" s="8"/>
      <c r="AN1619" s="8"/>
      <c r="AO1619" s="8"/>
      <c r="AP1619" s="8"/>
      <c r="AQ1619" s="9"/>
      <c r="AR1619" s="8"/>
      <c r="AS1619" s="8"/>
      <c r="AT1619" s="8"/>
      <c r="AU1619" s="5"/>
      <c r="AV1619" s="5"/>
      <c r="AW1619" s="5"/>
      <c r="AX1619" s="5"/>
      <c r="AY1619" s="5"/>
      <c r="AZ1619" s="5"/>
      <c r="BA1619" s="5"/>
      <c r="BB1619" s="5"/>
      <c r="BC1619" s="5"/>
      <c r="BD1619" s="5"/>
      <c r="BE1619" s="5"/>
      <c r="BF1619" s="5"/>
      <c r="BG1619" s="5"/>
      <c r="BH1619" s="5"/>
      <c r="BI1619" s="8"/>
      <c r="BJ1619" s="5"/>
      <c r="BK1619" s="5"/>
      <c r="BL1619" s="5"/>
      <c r="BM1619" s="8"/>
      <c r="BN1619" s="8"/>
      <c r="BO1619" s="7"/>
      <c r="BP1619" s="5"/>
      <c r="BQ1619" s="5"/>
      <c r="BR1619" s="5"/>
      <c r="BS1619" s="5"/>
      <c r="BT1619" s="7"/>
      <c r="BU1619" s="7"/>
      <c r="BV1619" s="7"/>
      <c r="BW1619" s="7"/>
      <c r="BX1619" s="7"/>
      <c r="BY1619" s="7"/>
      <c r="BZ1619" s="7"/>
      <c r="CA1619" s="5"/>
      <c r="CB1619" s="5"/>
      <c r="CC1619" s="5"/>
      <c r="CD1619" s="5"/>
      <c r="CE1619" s="5"/>
      <c r="CF1619" s="5"/>
      <c r="CG1619" s="5"/>
      <c r="CH1619" s="5"/>
      <c r="CM1619" s="5"/>
      <c r="CN1619" s="8"/>
      <c r="CO1619" s="5"/>
      <c r="CP1619" s="5"/>
      <c r="CQ1619" s="5"/>
      <c r="CR1619" s="8"/>
      <c r="CS1619" s="8"/>
      <c r="CT1619" s="8"/>
      <c r="CU1619" s="8"/>
      <c r="CV1619" s="8"/>
      <c r="CW1619" s="8"/>
      <c r="CX1619" s="8"/>
      <c r="CY1619" s="8"/>
      <c r="CZ1619" s="8"/>
      <c r="DA1619" s="8"/>
      <c r="DB1619" s="8"/>
      <c r="DC1619" s="8"/>
      <c r="DD1619" s="8"/>
      <c r="DE1619" s="8"/>
      <c r="DF1619" s="8"/>
      <c r="DG1619" s="8"/>
      <c r="DH1619" s="8"/>
      <c r="DI1619" s="8"/>
      <c r="DJ1619" s="8"/>
      <c r="DK1619" s="8"/>
      <c r="DL1619" s="8"/>
      <c r="DM1619" s="8"/>
      <c r="DN1619" s="8"/>
      <c r="DO1619" s="8"/>
      <c r="DP1619" s="8"/>
      <c r="DQ1619" s="8"/>
      <c r="DR1619" s="8"/>
      <c r="DS1619" s="8"/>
      <c r="DT1619" s="8"/>
      <c r="DU1619" s="8"/>
      <c r="DV1619" s="8"/>
      <c r="DW1619" s="8"/>
      <c r="DX1619" s="8"/>
      <c r="DY1619" s="8"/>
      <c r="DZ1619" s="8"/>
      <c r="EA1619" s="8"/>
      <c r="EB1619" s="8"/>
      <c r="EC1619" s="8"/>
      <c r="ED1619" s="8"/>
      <c r="EE1619" s="8"/>
      <c r="EF1619" s="8"/>
      <c r="EG1619" s="8"/>
      <c r="EH1619" s="8"/>
      <c r="EI1619" s="8"/>
      <c r="EJ1619" s="8"/>
      <c r="EK1619" s="8"/>
      <c r="EL1619" s="8"/>
      <c r="EM1619" s="8"/>
      <c r="EN1619" s="8"/>
      <c r="EO1619" s="8"/>
      <c r="EP1619" s="8"/>
      <c r="EQ1619" s="8"/>
      <c r="ER1619" s="8"/>
      <c r="ES1619" s="8"/>
      <c r="ET1619" s="8"/>
      <c r="EU1619" s="8"/>
      <c r="EV1619" s="8"/>
      <c r="EW1619" s="8"/>
      <c r="EX1619" s="8"/>
      <c r="EY1619" s="8"/>
      <c r="EZ1619" s="8"/>
      <c r="FA1619" s="8"/>
      <c r="FB1619" s="8"/>
      <c r="FC1619" s="8"/>
      <c r="FD1619" s="8"/>
      <c r="FE1619" s="8"/>
      <c r="FF1619" s="8"/>
      <c r="FG1619" s="8"/>
      <c r="FH1619" s="8"/>
      <c r="FI1619" s="8"/>
      <c r="FJ1619" s="8"/>
    </row>
    <row r="1620" spans="1:166" x14ac:dyDescent="0.25">
      <c r="A1620" t="s">
        <v>30</v>
      </c>
      <c r="C1620" s="6">
        <v>44257</v>
      </c>
      <c r="D1620" s="5"/>
      <c r="E1620" s="6"/>
      <c r="G1620">
        <v>54</v>
      </c>
      <c r="H1620" t="s">
        <v>11</v>
      </c>
      <c r="I1620" s="7">
        <v>4.7</v>
      </c>
      <c r="J1620">
        <v>1500</v>
      </c>
      <c r="K1620" s="5">
        <f t="shared" si="25"/>
        <v>141.84397163120565</v>
      </c>
      <c r="L1620" s="5"/>
      <c r="M1620" s="5">
        <v>891.5</v>
      </c>
      <c r="N1620" s="7">
        <v>16.925000000000001</v>
      </c>
      <c r="O1620" s="7"/>
      <c r="P1620" s="7"/>
      <c r="Q1620" s="5"/>
      <c r="R1620" s="5"/>
      <c r="S1620" s="5"/>
      <c r="T1620" s="5"/>
      <c r="U1620" s="5"/>
      <c r="V1620" s="5"/>
      <c r="W1620" s="5"/>
      <c r="X1620" s="8"/>
      <c r="Y1620" s="8"/>
      <c r="Z1620" s="8"/>
      <c r="AA1620" s="8"/>
      <c r="AB1620" s="8"/>
      <c r="AC1620" s="5"/>
      <c r="AE1620" s="8"/>
      <c r="AF1620" s="8"/>
      <c r="AG1620" s="8"/>
      <c r="AH1620" s="8"/>
      <c r="AI1620" s="8"/>
      <c r="AJ1620" s="5"/>
      <c r="AK1620" s="8"/>
      <c r="AL1620" s="8"/>
      <c r="AM1620" s="8"/>
      <c r="AN1620" s="8"/>
      <c r="AO1620" s="8"/>
      <c r="AP1620" s="8"/>
      <c r="AQ1620" s="9"/>
      <c r="AR1620" s="8"/>
      <c r="AS1620" s="8"/>
      <c r="AT1620" s="8"/>
      <c r="AU1620" s="5"/>
      <c r="AV1620" s="5"/>
      <c r="AW1620" s="5"/>
      <c r="AX1620" s="5"/>
      <c r="AY1620" s="5"/>
      <c r="AZ1620" s="5"/>
      <c r="BA1620" s="5"/>
      <c r="BB1620" s="5"/>
      <c r="BC1620" s="5"/>
      <c r="BD1620" s="5"/>
      <c r="BE1620" s="5"/>
      <c r="BF1620" s="5"/>
      <c r="BG1620" s="5"/>
      <c r="BH1620" s="5"/>
      <c r="BI1620" s="8"/>
      <c r="BJ1620" s="5"/>
      <c r="BK1620" s="5"/>
      <c r="BL1620" s="5"/>
      <c r="BM1620" s="8"/>
      <c r="BN1620" s="8"/>
      <c r="BO1620" s="7"/>
      <c r="BP1620" s="5"/>
      <c r="BQ1620" s="5"/>
      <c r="BR1620" s="5"/>
      <c r="BS1620" s="5"/>
      <c r="BT1620" s="7"/>
      <c r="BU1620" s="7"/>
      <c r="BV1620" s="7"/>
      <c r="BW1620" s="7"/>
      <c r="BX1620" s="7"/>
      <c r="BY1620" s="7"/>
      <c r="BZ1620" s="7"/>
      <c r="CA1620" s="5"/>
      <c r="CB1620" s="5"/>
      <c r="CC1620" s="5"/>
      <c r="CD1620" s="5"/>
      <c r="CE1620" s="5"/>
      <c r="CF1620" s="5"/>
      <c r="CG1620" s="5"/>
      <c r="CH1620" s="5"/>
      <c r="CI1620" s="5"/>
      <c r="CJ1620" s="5"/>
      <c r="CK1620" s="8"/>
      <c r="CL1620" s="5"/>
      <c r="CM1620" s="5"/>
      <c r="CN1620" s="8"/>
      <c r="CO1620" s="5"/>
      <c r="CP1620" s="5"/>
      <c r="CQ1620" s="5"/>
      <c r="CR1620" s="8"/>
      <c r="CS1620" s="8"/>
      <c r="CT1620" s="8"/>
      <c r="CU1620" s="8"/>
      <c r="CV1620" s="8"/>
      <c r="CW1620" s="8"/>
      <c r="CX1620" s="8"/>
      <c r="CY1620" s="8"/>
      <c r="CZ1620" s="8"/>
      <c r="DA1620" s="8"/>
      <c r="DB1620" s="8"/>
      <c r="DC1620" s="8"/>
      <c r="DD1620" s="8"/>
      <c r="DE1620" s="8"/>
      <c r="DF1620" s="8"/>
      <c r="DG1620" s="8"/>
      <c r="DH1620" s="8"/>
      <c r="DI1620" s="8"/>
      <c r="DJ1620" s="8"/>
      <c r="DK1620" s="8"/>
      <c r="DL1620" s="8"/>
      <c r="DM1620" s="8"/>
      <c r="DN1620" s="8"/>
      <c r="DO1620" s="8"/>
      <c r="DP1620" s="8"/>
      <c r="DQ1620" s="8"/>
      <c r="DR1620" s="8"/>
      <c r="DS1620" s="8"/>
      <c r="DT1620" s="8"/>
      <c r="DU1620" s="8"/>
      <c r="DV1620" s="8"/>
      <c r="DW1620" s="8"/>
      <c r="DX1620" s="8"/>
      <c r="DY1620" s="8"/>
      <c r="DZ1620" s="8"/>
      <c r="EA1620" s="8"/>
      <c r="EB1620" s="8"/>
      <c r="EC1620" s="8"/>
      <c r="ED1620" s="8"/>
      <c r="EE1620" s="8"/>
      <c r="EF1620" s="8"/>
      <c r="EG1620" s="8"/>
      <c r="EH1620" s="8"/>
      <c r="EI1620" s="8"/>
      <c r="EJ1620" s="8"/>
      <c r="EK1620" s="8"/>
      <c r="EL1620" s="8"/>
      <c r="EM1620" s="8"/>
      <c r="EN1620" s="8"/>
      <c r="EO1620" s="8"/>
      <c r="EP1620" s="8"/>
      <c r="EQ1620" s="8"/>
      <c r="ER1620" s="8"/>
      <c r="ES1620" s="8"/>
      <c r="ET1620" s="8"/>
      <c r="EU1620" s="8"/>
      <c r="EV1620" s="8"/>
      <c r="EW1620" s="8"/>
      <c r="EX1620" s="8"/>
      <c r="EY1620" s="8"/>
      <c r="EZ1620" s="8"/>
      <c r="FA1620" s="8"/>
      <c r="FB1620" s="8"/>
      <c r="FC1620" s="8"/>
      <c r="FD1620" s="8"/>
      <c r="FE1620" s="8"/>
      <c r="FF1620" s="8"/>
      <c r="FG1620" s="8"/>
      <c r="FH1620" s="8"/>
      <c r="FI1620" s="8"/>
      <c r="FJ1620" s="8"/>
    </row>
    <row r="1621" spans="1:166" x14ac:dyDescent="0.25">
      <c r="A1621" t="s">
        <v>30</v>
      </c>
      <c r="C1621" s="6">
        <v>44258</v>
      </c>
      <c r="D1621" s="5">
        <v>5</v>
      </c>
      <c r="E1621" t="s">
        <v>206</v>
      </c>
      <c r="F1621" t="s">
        <v>13</v>
      </c>
      <c r="G1621">
        <v>55</v>
      </c>
      <c r="H1621" t="s">
        <v>11</v>
      </c>
      <c r="I1621" s="7">
        <v>4.7</v>
      </c>
      <c r="J1621">
        <v>1500</v>
      </c>
      <c r="K1621" s="5">
        <f t="shared" si="25"/>
        <v>141.84397163120565</v>
      </c>
      <c r="L1621" s="5"/>
      <c r="M1621" s="8"/>
      <c r="N1621" s="8"/>
      <c r="O1621" s="8"/>
      <c r="P1621" s="8"/>
      <c r="Q1621" s="5"/>
      <c r="R1621" s="5"/>
      <c r="S1621" s="5">
        <v>55</v>
      </c>
      <c r="T1621" s="5"/>
      <c r="U1621" s="5"/>
      <c r="V1621" s="5"/>
      <c r="W1621" s="5"/>
      <c r="X1621" s="8"/>
      <c r="Y1621" s="8"/>
      <c r="Z1621" s="8"/>
      <c r="AA1621" s="8"/>
      <c r="AB1621" s="8"/>
      <c r="AC1621" s="5">
        <v>72.749030632583839</v>
      </c>
      <c r="AE1621" s="8"/>
      <c r="AF1621" s="8">
        <v>0.45947984656481794</v>
      </c>
      <c r="AG1621" s="8">
        <v>1.5819893394300195E-2</v>
      </c>
      <c r="AH1621" s="8">
        <v>0.44492165917439747</v>
      </c>
      <c r="AI1621" s="8">
        <v>6.1345058964242104E-2</v>
      </c>
      <c r="AJ1621" s="5">
        <v>57.829501146136224</v>
      </c>
      <c r="AK1621" s="8">
        <v>1.4593855188367066</v>
      </c>
      <c r="AL1621">
        <v>0.15094151982836357</v>
      </c>
      <c r="AM1621" s="8">
        <v>0.45947984656481794</v>
      </c>
      <c r="AN1621" s="8">
        <v>1.5819893394300195E-2</v>
      </c>
      <c r="AO1621" s="8"/>
      <c r="AP1621" s="8"/>
      <c r="AQ1621" s="9">
        <f>AK1621/AJ1621</f>
        <v>2.5236003941116702E-2</v>
      </c>
      <c r="AR1621" s="8"/>
      <c r="AS1621" s="8"/>
      <c r="AT1621" s="8"/>
      <c r="AU1621" s="5"/>
      <c r="AV1621" s="5"/>
      <c r="AW1621" s="5"/>
      <c r="AX1621" s="5"/>
      <c r="AY1621" s="5">
        <v>0</v>
      </c>
      <c r="AZ1621" s="5"/>
      <c r="BA1621" s="5"/>
      <c r="BB1621" s="5"/>
      <c r="BC1621" s="5"/>
      <c r="BD1621" s="5"/>
      <c r="BE1621" s="5">
        <v>2.9540069675346881</v>
      </c>
      <c r="BG1621" s="5"/>
      <c r="BH1621" s="5">
        <v>2.9540069675346881</v>
      </c>
      <c r="BI1621" s="8"/>
      <c r="BJ1621" s="5"/>
      <c r="BK1621" s="5">
        <f>AC1621+AJ1621+BH1621</f>
        <v>133.53253874625474</v>
      </c>
      <c r="BL1621" s="5"/>
      <c r="BM1621" s="8">
        <f>BH1621/BK1621</f>
        <v>2.2122001088798596E-2</v>
      </c>
      <c r="BN1621" s="8"/>
      <c r="BO1621" s="7"/>
      <c r="BP1621" s="5"/>
      <c r="BQ1621" s="5"/>
      <c r="BR1621" s="5"/>
      <c r="BS1621" s="5"/>
      <c r="BT1621" s="7"/>
      <c r="BU1621" s="7"/>
      <c r="BV1621" s="7"/>
      <c r="BW1621" s="7"/>
      <c r="BX1621" s="8">
        <f>AC1621/BK1621</f>
        <v>0.54480377079346343</v>
      </c>
      <c r="BY1621" s="8">
        <f>AJ1621/BK1621</f>
        <v>0.43307422811773805</v>
      </c>
      <c r="BZ1621" s="8">
        <f>BH1621/BK1621</f>
        <v>2.2122001088798596E-2</v>
      </c>
      <c r="CA1621" s="5">
        <f>CB1621+CC1621+CE1621+CG1621</f>
        <v>60.622959533952326</v>
      </c>
      <c r="CB1621" s="5">
        <v>37.367695701242248</v>
      </c>
      <c r="CC1621" s="5">
        <v>0</v>
      </c>
      <c r="CD1621" s="5"/>
      <c r="CE1621" s="5">
        <v>1.0403534083484725</v>
      </c>
      <c r="CF1621" s="18"/>
      <c r="CG1621" s="5">
        <v>22.214910424361602</v>
      </c>
      <c r="CH1621" s="9">
        <f>AK1621/CA1621</f>
        <v>2.4073148689142555E-2</v>
      </c>
      <c r="CI1621" s="18"/>
      <c r="CJ1621" s="5"/>
      <c r="CK1621" s="8"/>
      <c r="CL1621" s="5"/>
      <c r="CM1621" s="5"/>
      <c r="CN1621" s="8"/>
      <c r="CO1621" s="5"/>
      <c r="CP1621" s="5"/>
      <c r="CQ1621" s="5"/>
      <c r="CR1621" s="8"/>
      <c r="CS1621" s="8"/>
      <c r="CT1621" s="8"/>
      <c r="CU1621" s="8"/>
      <c r="CV1621" s="8"/>
      <c r="CW1621" s="8"/>
      <c r="CX1621" s="8"/>
      <c r="CY1621" s="8"/>
      <c r="CZ1621" s="8"/>
      <c r="DA1621" s="8"/>
      <c r="DB1621" s="8"/>
      <c r="DC1621" s="8"/>
      <c r="DD1621" s="8"/>
      <c r="DE1621" s="8"/>
      <c r="DF1621" s="8"/>
      <c r="DG1621" s="8"/>
      <c r="DH1621" s="8"/>
      <c r="DI1621" s="8"/>
      <c r="DJ1621" s="8"/>
      <c r="DK1621" s="8"/>
      <c r="DL1621" s="8"/>
      <c r="DM1621" s="8"/>
      <c r="DN1621" s="8"/>
      <c r="DO1621" s="8"/>
      <c r="DP1621" s="8"/>
      <c r="DQ1621" s="8"/>
      <c r="DR1621" s="8"/>
      <c r="DS1621" s="8"/>
      <c r="DT1621" s="8"/>
      <c r="DU1621" s="8"/>
      <c r="DV1621" s="8"/>
      <c r="DW1621" s="8"/>
      <c r="DX1621" s="8"/>
      <c r="DY1621" s="8"/>
      <c r="DZ1621" s="8"/>
      <c r="EA1621" s="8"/>
      <c r="EB1621" s="8"/>
      <c r="EC1621" s="8"/>
      <c r="ED1621" s="8"/>
      <c r="EE1621" s="8"/>
      <c r="EF1621" s="8"/>
      <c r="EG1621" s="8"/>
      <c r="EH1621" s="8"/>
      <c r="EI1621" s="8"/>
      <c r="EJ1621" s="8"/>
      <c r="EK1621" s="8"/>
      <c r="EL1621" s="8"/>
      <c r="EM1621" s="8"/>
      <c r="EN1621" s="8"/>
      <c r="EO1621" s="8"/>
      <c r="EP1621" s="8"/>
      <c r="EQ1621" s="8"/>
      <c r="ER1621" s="8"/>
      <c r="ES1621" s="8"/>
      <c r="ET1621" s="8"/>
      <c r="EU1621" s="8"/>
      <c r="EV1621" s="8"/>
      <c r="EW1621" s="8"/>
      <c r="EX1621" s="8"/>
      <c r="EY1621" s="8"/>
      <c r="EZ1621" s="8"/>
      <c r="FA1621" s="8"/>
      <c r="FB1621" s="8"/>
      <c r="FC1621" s="8"/>
      <c r="FD1621" s="8"/>
      <c r="FE1621" s="8"/>
      <c r="FF1621" s="8"/>
      <c r="FG1621" s="8"/>
      <c r="FH1621" s="8"/>
      <c r="FI1621" s="8"/>
      <c r="FJ1621" s="8"/>
    </row>
    <row r="1622" spans="1:166" x14ac:dyDescent="0.25">
      <c r="A1622" t="s">
        <v>30</v>
      </c>
      <c r="C1622" s="6">
        <v>44264</v>
      </c>
      <c r="D1622" s="5"/>
      <c r="E1622" s="6"/>
      <c r="G1622">
        <v>61</v>
      </c>
      <c r="H1622" t="s">
        <v>11</v>
      </c>
      <c r="I1622" s="7">
        <v>4.7</v>
      </c>
      <c r="J1622">
        <v>1500</v>
      </c>
      <c r="K1622" s="5">
        <f t="shared" si="25"/>
        <v>141.84397163120565</v>
      </c>
      <c r="L1622" s="5"/>
      <c r="M1622" s="5">
        <v>983.5</v>
      </c>
      <c r="N1622" s="7">
        <v>18.649999999999999</v>
      </c>
      <c r="O1622" s="7"/>
      <c r="P1622" s="7"/>
      <c r="Q1622" s="5"/>
      <c r="R1622" s="5"/>
      <c r="S1622" s="5"/>
      <c r="T1622" s="5"/>
      <c r="U1622" s="5"/>
      <c r="V1622" s="5"/>
      <c r="W1622" s="5"/>
      <c r="X1622" s="8"/>
      <c r="Y1622" s="8"/>
      <c r="Z1622" s="8"/>
      <c r="AA1622" s="8"/>
      <c r="AB1622" s="8"/>
      <c r="AC1622" s="5"/>
      <c r="AE1622" s="8"/>
      <c r="AJ1622" s="5"/>
      <c r="AK1622" s="8"/>
      <c r="AL1622" s="8"/>
      <c r="AO1622" s="8"/>
      <c r="AP1622" s="8"/>
      <c r="AQ1622" s="9"/>
      <c r="AR1622" s="8"/>
      <c r="AS1622" s="8"/>
      <c r="AT1622" s="8"/>
      <c r="AU1622" s="5"/>
      <c r="AV1622" s="5"/>
      <c r="AW1622" s="5"/>
      <c r="AX1622" s="5"/>
      <c r="AY1622" s="5"/>
      <c r="AZ1622" s="5"/>
      <c r="BA1622" s="5"/>
      <c r="BB1622" s="5"/>
      <c r="BC1622" s="5"/>
      <c r="BD1622" s="5"/>
      <c r="BE1622" s="5"/>
      <c r="BG1622" s="5"/>
      <c r="BH1622" s="5"/>
      <c r="BI1622" s="8"/>
      <c r="BJ1622" s="5"/>
      <c r="BK1622" s="5"/>
      <c r="BL1622" s="5"/>
      <c r="BM1622" s="8"/>
      <c r="BN1622" s="8"/>
      <c r="BO1622" s="7"/>
      <c r="BP1622" s="5"/>
      <c r="BQ1622" s="5"/>
      <c r="BR1622" s="5"/>
      <c r="BS1622" s="5"/>
      <c r="BT1622" s="7"/>
      <c r="BU1622" s="7"/>
      <c r="BV1622" s="7"/>
      <c r="BW1622" s="7"/>
      <c r="BX1622" s="7"/>
      <c r="BY1622" s="7"/>
      <c r="BZ1622" s="7"/>
      <c r="CA1622" s="5"/>
      <c r="CB1622" s="5"/>
      <c r="CC1622" s="5"/>
      <c r="CD1622" s="5"/>
      <c r="CE1622" s="5"/>
      <c r="CF1622" s="5"/>
      <c r="CG1622" s="5"/>
      <c r="CH1622" s="5"/>
      <c r="CI1622" s="5"/>
      <c r="CJ1622" s="5"/>
      <c r="CK1622" s="8"/>
      <c r="CL1622" s="5"/>
      <c r="CM1622" s="5"/>
      <c r="CN1622" s="8"/>
      <c r="CO1622" s="5"/>
      <c r="CP1622" s="5"/>
      <c r="CQ1622" s="5"/>
      <c r="CR1622" s="8"/>
      <c r="CS1622" s="8"/>
      <c r="CT1622" s="8"/>
      <c r="CU1622" s="8"/>
      <c r="CV1622" s="8"/>
      <c r="CW1622" s="8"/>
      <c r="CX1622" s="8"/>
      <c r="CY1622" s="8"/>
      <c r="CZ1622" s="8"/>
      <c r="DA1622" s="8"/>
      <c r="DB1622" s="8"/>
      <c r="DC1622" s="8"/>
      <c r="DD1622" s="8"/>
      <c r="DE1622" s="8"/>
      <c r="DF1622" s="8"/>
      <c r="DG1622" s="8"/>
      <c r="DH1622" s="8"/>
      <c r="DI1622" s="8"/>
      <c r="DJ1622" s="8"/>
      <c r="DK1622" s="8"/>
      <c r="DL1622" s="8"/>
      <c r="DM1622" s="8"/>
      <c r="DN1622" s="8"/>
      <c r="DO1622" s="8"/>
      <c r="DP1622" s="8"/>
      <c r="DQ1622" s="8"/>
      <c r="DR1622" s="8"/>
      <c r="DS1622" s="8"/>
      <c r="DT1622" s="8"/>
      <c r="DU1622" s="8"/>
      <c r="DV1622" s="8"/>
      <c r="DW1622" s="8"/>
      <c r="DX1622" s="8"/>
      <c r="DY1622" s="8"/>
      <c r="DZ1622" s="8"/>
      <c r="EA1622" s="8"/>
      <c r="EB1622" s="8"/>
      <c r="EC1622" s="8"/>
      <c r="ED1622" s="8"/>
      <c r="EE1622" s="8"/>
      <c r="EF1622" s="8"/>
      <c r="EG1622" s="8"/>
      <c r="EH1622" s="8"/>
      <c r="EI1622" s="8"/>
      <c r="EJ1622" s="8"/>
      <c r="EK1622" s="8"/>
      <c r="EL1622" s="8"/>
      <c r="EM1622" s="8"/>
      <c r="EN1622" s="8"/>
      <c r="EO1622" s="8"/>
      <c r="EP1622" s="8"/>
      <c r="EQ1622" s="8"/>
      <c r="ER1622" s="8"/>
      <c r="ES1622" s="8"/>
      <c r="ET1622" s="8"/>
      <c r="EU1622" s="8"/>
      <c r="EV1622" s="8"/>
      <c r="EW1622" s="8"/>
      <c r="EX1622" s="8"/>
      <c r="EY1622" s="8"/>
      <c r="EZ1622" s="8"/>
      <c r="FA1622" s="8"/>
      <c r="FB1622" s="8"/>
      <c r="FC1622" s="8"/>
      <c r="FD1622" s="8"/>
      <c r="FE1622" s="8"/>
      <c r="FF1622" s="8"/>
      <c r="FG1622" s="8"/>
      <c r="FH1622" s="8"/>
      <c r="FI1622" s="8"/>
      <c r="FJ1622" s="8"/>
    </row>
    <row r="1623" spans="1:166" x14ac:dyDescent="0.25">
      <c r="A1623" t="s">
        <v>30</v>
      </c>
      <c r="C1623" s="6">
        <v>44265</v>
      </c>
      <c r="D1623" s="5"/>
      <c r="E1623" s="6"/>
      <c r="G1623">
        <v>62</v>
      </c>
      <c r="H1623" t="s">
        <v>11</v>
      </c>
      <c r="I1623" s="7">
        <v>4.7</v>
      </c>
      <c r="J1623">
        <v>1500</v>
      </c>
      <c r="K1623" s="5">
        <f t="shared" si="25"/>
        <v>141.84397163120565</v>
      </c>
      <c r="L1623" s="5">
        <v>1500</v>
      </c>
      <c r="M1623" s="8"/>
      <c r="N1623" s="8"/>
      <c r="O1623" s="8"/>
      <c r="P1623" s="8"/>
      <c r="Q1623" s="5"/>
      <c r="R1623" s="5"/>
      <c r="S1623" s="5"/>
      <c r="T1623" s="5"/>
      <c r="U1623" s="5"/>
      <c r="V1623" s="5"/>
      <c r="W1623" s="5"/>
      <c r="X1623" s="8"/>
      <c r="Y1623" s="8"/>
      <c r="Z1623" s="8"/>
      <c r="AA1623" s="8"/>
      <c r="AB1623" s="8"/>
      <c r="AC1623" s="5"/>
      <c r="AD1623" s="8"/>
      <c r="AE1623" s="8"/>
      <c r="AF1623" s="8"/>
      <c r="AG1623" s="8"/>
      <c r="AH1623" s="8"/>
      <c r="AI1623" s="8"/>
      <c r="AJ1623" s="5"/>
      <c r="AK1623" s="8"/>
      <c r="AL1623" s="8"/>
      <c r="AM1623" s="8"/>
      <c r="AN1623" s="8"/>
      <c r="AO1623" s="8"/>
      <c r="AP1623" s="8"/>
      <c r="AQ1623" s="9"/>
      <c r="AR1623" s="8"/>
      <c r="AS1623" s="8"/>
      <c r="AT1623" s="8"/>
      <c r="AU1623" s="5"/>
      <c r="AV1623" s="5"/>
      <c r="AW1623" s="5"/>
      <c r="AX1623" s="5"/>
      <c r="AY1623" s="5"/>
      <c r="AZ1623" s="5"/>
      <c r="BA1623" s="5"/>
      <c r="BB1623" s="5"/>
      <c r="BC1623" s="5"/>
      <c r="BD1623" s="5"/>
      <c r="BE1623" s="5"/>
      <c r="BG1623" s="5"/>
      <c r="BH1623" s="5"/>
      <c r="BI1623" s="8"/>
      <c r="BJ1623" s="5"/>
      <c r="BK1623" s="5"/>
      <c r="BL1623" s="5"/>
      <c r="BM1623" s="8"/>
      <c r="BN1623" s="8"/>
      <c r="BO1623" s="7"/>
      <c r="BP1623" s="5"/>
      <c r="BQ1623" s="5"/>
      <c r="BR1623" s="5"/>
      <c r="BS1623" s="5"/>
      <c r="BT1623" s="7"/>
      <c r="BU1623" s="7"/>
      <c r="BV1623" s="7"/>
      <c r="BW1623" s="7"/>
      <c r="BX1623" s="7"/>
      <c r="BY1623" s="7"/>
      <c r="BZ1623" s="7"/>
      <c r="CA1623" s="5"/>
      <c r="CB1623" s="5"/>
      <c r="CC1623" s="5"/>
      <c r="CD1623" s="5"/>
      <c r="CE1623" s="5"/>
      <c r="CF1623" s="5"/>
      <c r="CG1623" s="5"/>
      <c r="CH1623" s="5"/>
      <c r="CI1623" s="5"/>
      <c r="CJ1623" s="5"/>
      <c r="CK1623" s="8"/>
      <c r="CL1623" s="5"/>
      <c r="CM1623" s="5"/>
      <c r="CN1623" s="8">
        <f>CR1623+CU1623+CX1623+DA1623+DD1623+DG1623+DJ1623+DM1623+DP1623+DS1623+DV1623+DY1623</f>
        <v>1.1440341583837015</v>
      </c>
      <c r="CO1623" s="5">
        <f>CT1623+CW1623+CZ1623+DC1623+DF1623+DI1623+DL1623+DO1623+DR1623+DU1623+DX1623+EA1623</f>
        <v>343.21024751511038</v>
      </c>
      <c r="CP1623" s="5"/>
      <c r="CQ1623" s="5">
        <f>CT1623+CW1623+CZ1623+DC1623+DF1623+DI1623</f>
        <v>343.21024751511038</v>
      </c>
      <c r="CR1623">
        <v>0.13350921436761565</v>
      </c>
      <c r="CS1623">
        <v>300</v>
      </c>
      <c r="CT1623">
        <v>40.052764310284701</v>
      </c>
      <c r="CU1623">
        <v>0.15788724852076283</v>
      </c>
      <c r="CV1623">
        <v>300</v>
      </c>
      <c r="CW1623">
        <v>47.366174556228856</v>
      </c>
      <c r="CX1623">
        <v>0.19976552438133677</v>
      </c>
      <c r="CY1623">
        <v>300</v>
      </c>
      <c r="CZ1623">
        <v>59.929657314401027</v>
      </c>
      <c r="DA1623">
        <v>0.22405278592960473</v>
      </c>
      <c r="DB1623">
        <v>300</v>
      </c>
      <c r="DC1623">
        <v>67.215835778881427</v>
      </c>
      <c r="DD1623">
        <v>0.20730602910700324</v>
      </c>
      <c r="DE1623">
        <v>300</v>
      </c>
      <c r="DF1623">
        <v>62.191808732100959</v>
      </c>
      <c r="DG1623">
        <v>0.22151335607737815</v>
      </c>
      <c r="DH1623">
        <v>300</v>
      </c>
      <c r="DI1623">
        <v>66.454006823213433</v>
      </c>
      <c r="DJ1623" s="8"/>
      <c r="DK1623" s="5"/>
      <c r="DL1623" s="8"/>
      <c r="DM1623" s="8"/>
      <c r="DN1623" s="5"/>
      <c r="DO1623" s="8"/>
      <c r="DP1623" s="8"/>
      <c r="DQ1623" s="5"/>
      <c r="DR1623" s="8"/>
      <c r="DS1623" s="8"/>
      <c r="DT1623" s="5"/>
      <c r="DU1623" s="8"/>
      <c r="DV1623" s="8"/>
      <c r="DW1623" s="5"/>
      <c r="DX1623" s="8"/>
      <c r="DY1623" s="8"/>
      <c r="DZ1623" s="5"/>
      <c r="EA1623" s="8"/>
      <c r="EB1623" s="8"/>
      <c r="EC1623" s="8"/>
      <c r="ED1623" s="8"/>
      <c r="EE1623" s="8"/>
      <c r="EF1623" s="8"/>
      <c r="EG1623" s="8"/>
      <c r="EH1623" s="8"/>
      <c r="EI1623" s="8"/>
      <c r="EJ1623" s="8"/>
      <c r="EK1623" s="8"/>
      <c r="EL1623" s="8"/>
      <c r="EM1623" s="8"/>
      <c r="EN1623" s="8"/>
      <c r="EO1623" s="8"/>
      <c r="EP1623" s="8"/>
      <c r="EQ1623" s="8"/>
      <c r="ER1623" s="8"/>
      <c r="ES1623" s="8"/>
      <c r="ET1623" s="8"/>
      <c r="EU1623" s="8"/>
      <c r="EV1623" s="8"/>
      <c r="EW1623" s="8"/>
      <c r="EX1623" s="8"/>
      <c r="EY1623" s="8"/>
      <c r="EZ1623" s="8"/>
      <c r="FA1623" s="8"/>
      <c r="FB1623" s="8"/>
      <c r="FC1623" s="8"/>
      <c r="FD1623" s="8"/>
      <c r="FE1623" s="8"/>
      <c r="FF1623" s="8"/>
      <c r="FG1623" s="8"/>
      <c r="FH1623" s="8"/>
      <c r="FI1623" s="8"/>
      <c r="FJ1623" s="8"/>
    </row>
    <row r="1624" spans="1:166" x14ac:dyDescent="0.25">
      <c r="A1624" t="s">
        <v>30</v>
      </c>
      <c r="C1624" s="6">
        <v>44272</v>
      </c>
      <c r="D1624" s="5"/>
      <c r="E1624" s="6"/>
      <c r="G1624">
        <v>69</v>
      </c>
      <c r="H1624" t="s">
        <v>11</v>
      </c>
      <c r="I1624" s="7">
        <v>4.7</v>
      </c>
      <c r="J1624">
        <v>1500</v>
      </c>
      <c r="K1624" s="5">
        <f t="shared" si="25"/>
        <v>141.84397163120565</v>
      </c>
      <c r="L1624" s="5"/>
      <c r="M1624" s="8"/>
      <c r="N1624" s="8"/>
      <c r="O1624" s="8"/>
      <c r="P1624" s="8"/>
      <c r="Q1624" s="5"/>
      <c r="R1624" s="5"/>
      <c r="S1624" s="5"/>
      <c r="T1624" s="5"/>
      <c r="U1624" s="5"/>
      <c r="V1624" s="5"/>
      <c r="W1624" s="5"/>
      <c r="X1624" s="8"/>
      <c r="Y1624" s="8"/>
      <c r="Z1624" s="8"/>
      <c r="AA1624" s="8"/>
      <c r="AB1624" s="8"/>
      <c r="AC1624" s="5">
        <v>153.54236770710025</v>
      </c>
      <c r="AD1624" s="8"/>
      <c r="AE1624" s="8"/>
      <c r="AF1624" s="8"/>
      <c r="AG1624" s="8"/>
      <c r="AH1624" s="8"/>
      <c r="AI1624" s="8"/>
      <c r="AJ1624" s="5">
        <v>107.61012939326017</v>
      </c>
      <c r="AK1624" s="8">
        <v>2.8370568471733115</v>
      </c>
      <c r="AL1624">
        <v>0.63630550727097313</v>
      </c>
      <c r="AM1624" s="8"/>
      <c r="AN1624" s="8"/>
      <c r="AO1624" s="8"/>
      <c r="AP1624" s="8"/>
      <c r="AQ1624" s="9">
        <f>AK1624/AJ1624</f>
        <v>2.6364217413077491E-2</v>
      </c>
      <c r="AR1624" s="8"/>
      <c r="AS1624" s="8"/>
      <c r="AT1624" s="8"/>
      <c r="AU1624" s="5"/>
      <c r="AV1624" s="5"/>
      <c r="AW1624" s="5"/>
      <c r="AX1624" s="5"/>
      <c r="AY1624" s="5">
        <v>0</v>
      </c>
      <c r="AZ1624" s="5"/>
      <c r="BA1624" s="5"/>
      <c r="BB1624" s="5"/>
      <c r="BC1624" s="5"/>
      <c r="BD1624" s="5"/>
      <c r="BE1624" s="5">
        <v>30.78339845556788</v>
      </c>
      <c r="BF1624" s="5"/>
      <c r="BG1624" s="5"/>
      <c r="BH1624" s="5">
        <v>30.78339845556788</v>
      </c>
      <c r="BI1624" s="8"/>
      <c r="BJ1624" s="5"/>
      <c r="BK1624" s="5">
        <f>AC1624+AJ1624+BH1624</f>
        <v>291.93589555592825</v>
      </c>
      <c r="BL1624" s="5"/>
      <c r="BM1624" s="8">
        <f>BH1624/BK1624</f>
        <v>0.10544574656346253</v>
      </c>
      <c r="BN1624" s="8"/>
      <c r="BO1624" s="7"/>
      <c r="BP1624" s="5"/>
      <c r="BQ1624" s="5"/>
      <c r="BR1624" s="5"/>
      <c r="BS1624" s="5"/>
      <c r="BT1624" s="7"/>
      <c r="BU1624" s="7"/>
      <c r="BV1624" s="7"/>
      <c r="BW1624" s="7"/>
      <c r="BX1624" s="8">
        <f>AC1624/BK1624</f>
        <v>0.52594549024097326</v>
      </c>
      <c r="BY1624" s="8">
        <f>AJ1624/BK1624</f>
        <v>0.36860876319556435</v>
      </c>
      <c r="BZ1624" s="8">
        <f>BH1624/BK1624</f>
        <v>0.10544574656346253</v>
      </c>
      <c r="CA1624" s="5">
        <f>CB1624+CC1624+CE1624+CG1624</f>
        <v>145.68144554865097</v>
      </c>
      <c r="CB1624" s="5">
        <v>113.02670961250469</v>
      </c>
      <c r="CC1624" s="5">
        <v>18.24922201223935</v>
      </c>
      <c r="CD1624" s="5"/>
      <c r="CE1624" s="5">
        <v>2.7982621444775799</v>
      </c>
      <c r="CF1624" s="18"/>
      <c r="CG1624" s="5">
        <v>11.607251779429371</v>
      </c>
      <c r="CH1624" s="9">
        <f>AK1624/CA1624</f>
        <v>1.947438698516939E-2</v>
      </c>
      <c r="CI1624" s="18"/>
      <c r="CJ1624" s="5"/>
      <c r="CK1624" s="8"/>
      <c r="CL1624" s="5"/>
      <c r="CM1624" s="5"/>
      <c r="CN1624" s="8"/>
      <c r="CO1624" s="5"/>
      <c r="CP1624" s="5"/>
      <c r="CQ1624" s="5"/>
      <c r="CR1624" s="8"/>
      <c r="CS1624" s="8"/>
      <c r="CT1624" s="8"/>
      <c r="CU1624" s="8"/>
      <c r="CV1624" s="8"/>
      <c r="CW1624" s="8"/>
      <c r="CX1624" s="8"/>
      <c r="CY1624" s="8"/>
      <c r="CZ1624" s="8"/>
      <c r="DA1624" s="8"/>
      <c r="DB1624" s="8"/>
      <c r="DC1624" s="8"/>
      <c r="DD1624" s="8"/>
      <c r="DE1624" s="8"/>
      <c r="DF1624" s="8"/>
      <c r="DG1624" s="8"/>
      <c r="DH1624" s="8"/>
      <c r="DI1624" s="8"/>
      <c r="DJ1624" s="8"/>
      <c r="DK1624" s="8"/>
      <c r="DL1624" s="8"/>
      <c r="DM1624" s="8"/>
      <c r="DN1624" s="8"/>
      <c r="DO1624" s="8"/>
      <c r="DP1624" s="8"/>
      <c r="DQ1624" s="8"/>
      <c r="DR1624" s="8"/>
      <c r="DS1624" s="8"/>
      <c r="DT1624" s="8"/>
      <c r="DU1624" s="8"/>
      <c r="DV1624" s="8"/>
      <c r="DW1624" s="8"/>
      <c r="DX1624" s="8"/>
      <c r="DY1624" s="8"/>
      <c r="DZ1624" s="8"/>
      <c r="EA1624" s="8"/>
      <c r="EB1624" s="8"/>
      <c r="EC1624" s="8"/>
      <c r="ED1624" s="8"/>
      <c r="EE1624" s="8"/>
      <c r="EF1624" s="8"/>
      <c r="EG1624" s="8"/>
      <c r="EH1624" s="8"/>
      <c r="EI1624" s="8"/>
      <c r="EJ1624" s="8"/>
      <c r="EK1624" s="8"/>
      <c r="EL1624" s="8"/>
      <c r="EM1624" s="8"/>
      <c r="EN1624" s="8"/>
      <c r="EO1624" s="8"/>
      <c r="EP1624" s="8"/>
      <c r="EQ1624" s="8"/>
      <c r="ER1624" s="8"/>
      <c r="ES1624" s="8"/>
      <c r="ET1624" s="8"/>
      <c r="EU1624" s="8"/>
      <c r="EV1624" s="8"/>
      <c r="EW1624" s="8"/>
      <c r="EX1624" s="8"/>
      <c r="EY1624" s="8"/>
      <c r="EZ1624" s="8"/>
      <c r="FA1624" s="8"/>
      <c r="FB1624" s="8"/>
      <c r="FC1624" s="8"/>
      <c r="FD1624" s="8"/>
      <c r="FE1624" s="8"/>
      <c r="FF1624" s="8"/>
      <c r="FG1624" s="8"/>
      <c r="FH1624" s="8"/>
      <c r="FI1624" s="8"/>
      <c r="FJ1624" s="8"/>
    </row>
    <row r="1625" spans="1:166" x14ac:dyDescent="0.25">
      <c r="A1625" t="s">
        <v>30</v>
      </c>
      <c r="C1625" s="6">
        <v>44277</v>
      </c>
      <c r="D1625" s="5"/>
      <c r="E1625" s="6"/>
      <c r="G1625">
        <v>74</v>
      </c>
      <c r="H1625" t="s">
        <v>11</v>
      </c>
      <c r="I1625" s="7">
        <v>4.7</v>
      </c>
      <c r="J1625">
        <v>1500</v>
      </c>
      <c r="K1625" s="5">
        <f t="shared" si="25"/>
        <v>141.84397163120565</v>
      </c>
      <c r="L1625" s="5"/>
      <c r="M1625" s="5">
        <v>1140</v>
      </c>
      <c r="N1625" s="7">
        <v>20.92</v>
      </c>
      <c r="O1625" s="7"/>
      <c r="P1625" s="7"/>
      <c r="Q1625" s="5"/>
      <c r="R1625" s="5"/>
      <c r="S1625" s="5"/>
      <c r="T1625" s="5"/>
      <c r="U1625" s="5"/>
      <c r="V1625" s="5"/>
      <c r="W1625" s="5"/>
      <c r="X1625" s="8"/>
      <c r="Y1625" s="8"/>
      <c r="Z1625" s="8"/>
      <c r="AA1625" s="8"/>
      <c r="AB1625" s="8"/>
      <c r="AC1625" s="5"/>
      <c r="AD1625" s="8"/>
      <c r="AE1625" s="8"/>
      <c r="AF1625" s="8"/>
      <c r="AG1625" s="8"/>
      <c r="AH1625" s="8"/>
      <c r="AI1625" s="8"/>
      <c r="AJ1625" s="5"/>
      <c r="AK1625" s="8"/>
      <c r="AL1625" s="8"/>
      <c r="AM1625" s="8"/>
      <c r="AN1625" s="8"/>
      <c r="AO1625" s="8"/>
      <c r="AP1625" s="8"/>
      <c r="AQ1625" s="9"/>
      <c r="AR1625" s="8"/>
      <c r="AS1625" s="8"/>
      <c r="AT1625" s="8"/>
      <c r="AU1625" s="5"/>
      <c r="AV1625" s="5"/>
      <c r="AW1625" s="5"/>
      <c r="AX1625" s="5"/>
      <c r="AY1625" s="5"/>
      <c r="AZ1625" s="5"/>
      <c r="BA1625" s="5"/>
      <c r="BB1625" s="5"/>
      <c r="BC1625" s="5"/>
      <c r="BD1625" s="5"/>
      <c r="BE1625" s="5"/>
      <c r="BF1625" s="5"/>
      <c r="BG1625" s="5"/>
      <c r="BH1625" s="5"/>
      <c r="BI1625" s="8"/>
      <c r="BJ1625" s="5"/>
      <c r="BK1625" s="5"/>
      <c r="BL1625" s="5"/>
      <c r="BM1625" s="8"/>
      <c r="BN1625" s="8"/>
      <c r="BO1625" s="7"/>
      <c r="BP1625" s="5"/>
      <c r="BQ1625" s="5"/>
      <c r="BR1625" s="5"/>
      <c r="BS1625" s="5"/>
      <c r="BT1625" s="7"/>
      <c r="BU1625" s="7"/>
      <c r="BV1625" s="7"/>
      <c r="BW1625" s="7"/>
      <c r="BX1625" s="7"/>
      <c r="BY1625" s="7"/>
      <c r="BZ1625" s="7"/>
      <c r="CA1625" s="5"/>
      <c r="CB1625" s="5"/>
      <c r="CC1625" s="5"/>
      <c r="CD1625" s="5"/>
      <c r="CE1625" s="5"/>
      <c r="CF1625" s="5"/>
      <c r="CG1625" s="5"/>
      <c r="CH1625" s="5"/>
      <c r="CI1625" s="5"/>
      <c r="CJ1625" s="5"/>
      <c r="CK1625" s="8"/>
      <c r="CL1625" s="5"/>
      <c r="CM1625" s="5"/>
      <c r="CN1625" s="8"/>
      <c r="CO1625" s="5"/>
      <c r="CP1625" s="5"/>
      <c r="CQ1625" s="5"/>
      <c r="CR1625" s="8"/>
      <c r="CS1625" s="8"/>
      <c r="CT1625" s="8"/>
      <c r="CU1625" s="8"/>
      <c r="CV1625" s="8"/>
      <c r="CW1625" s="8"/>
      <c r="CX1625" s="8"/>
      <c r="CY1625" s="8"/>
      <c r="CZ1625" s="8"/>
      <c r="DA1625" s="8"/>
      <c r="DB1625" s="8"/>
      <c r="DC1625" s="8"/>
      <c r="DD1625" s="8"/>
      <c r="DE1625" s="8"/>
      <c r="DF1625" s="8"/>
      <c r="DG1625" s="8"/>
      <c r="DH1625" s="8"/>
      <c r="DI1625" s="8"/>
      <c r="DJ1625" s="8"/>
      <c r="DK1625" s="8"/>
      <c r="DL1625" s="8"/>
      <c r="DM1625" s="8"/>
      <c r="DN1625" s="8"/>
      <c r="DO1625" s="8"/>
      <c r="DP1625" s="8"/>
      <c r="DQ1625" s="8"/>
      <c r="DR1625" s="8"/>
      <c r="DS1625" s="8"/>
      <c r="DT1625" s="8"/>
      <c r="DU1625" s="8"/>
      <c r="DV1625" s="8"/>
      <c r="DW1625" s="8"/>
      <c r="DX1625" s="8"/>
      <c r="DY1625" s="8"/>
      <c r="DZ1625" s="8"/>
      <c r="EA1625" s="8"/>
      <c r="EB1625" s="8"/>
      <c r="EC1625" s="8"/>
      <c r="ED1625" s="8"/>
      <c r="EE1625" s="8"/>
      <c r="EF1625" s="8"/>
      <c r="EG1625" s="8"/>
      <c r="EH1625" s="8"/>
      <c r="EI1625" s="8"/>
      <c r="EJ1625" s="8"/>
      <c r="EK1625" s="8"/>
      <c r="EL1625" s="8"/>
      <c r="EM1625" s="8"/>
      <c r="EN1625" s="8"/>
      <c r="EO1625" s="8"/>
      <c r="EP1625" s="8"/>
      <c r="EQ1625" s="8"/>
      <c r="ER1625" s="8"/>
      <c r="ES1625" s="8"/>
      <c r="ET1625" s="8"/>
      <c r="EU1625" s="8"/>
      <c r="EV1625" s="8"/>
      <c r="EW1625" s="8"/>
      <c r="EX1625" s="8"/>
      <c r="EY1625" s="8"/>
      <c r="EZ1625" s="8"/>
      <c r="FA1625" s="8"/>
      <c r="FB1625" s="8"/>
      <c r="FC1625" s="8"/>
      <c r="FD1625" s="8"/>
      <c r="FE1625" s="8"/>
      <c r="FF1625" s="8"/>
      <c r="FG1625" s="8"/>
      <c r="FH1625" s="8"/>
      <c r="FI1625" s="8"/>
      <c r="FJ1625" s="8"/>
    </row>
    <row r="1626" spans="1:166" x14ac:dyDescent="0.25">
      <c r="A1626" t="s">
        <v>30</v>
      </c>
      <c r="C1626" s="6">
        <v>44284</v>
      </c>
      <c r="D1626" s="5">
        <v>6</v>
      </c>
      <c r="E1626" s="6" t="s">
        <v>239</v>
      </c>
      <c r="F1626" t="s">
        <v>89</v>
      </c>
      <c r="G1626">
        <v>81</v>
      </c>
      <c r="H1626" t="s">
        <v>11</v>
      </c>
      <c r="I1626" s="7">
        <v>4.7</v>
      </c>
      <c r="J1626">
        <v>1500</v>
      </c>
      <c r="K1626" s="5">
        <f t="shared" si="25"/>
        <v>141.84397163120565</v>
      </c>
      <c r="L1626" s="5"/>
      <c r="M1626" s="5">
        <v>1182.8</v>
      </c>
      <c r="N1626" s="7">
        <v>22.44</v>
      </c>
      <c r="O1626" s="7"/>
      <c r="P1626" s="7"/>
      <c r="Q1626" s="5"/>
      <c r="R1626" s="5"/>
      <c r="S1626" s="5"/>
      <c r="T1626" s="5">
        <v>81</v>
      </c>
      <c r="U1626" s="5"/>
      <c r="V1626" s="5"/>
      <c r="W1626" s="5"/>
      <c r="X1626" s="8"/>
      <c r="Y1626" s="8"/>
      <c r="Z1626" s="8"/>
      <c r="AA1626" s="8"/>
      <c r="AB1626" s="8"/>
      <c r="AC1626" s="5"/>
      <c r="AD1626" s="8"/>
      <c r="AE1626" s="8"/>
      <c r="AF1626" s="8"/>
      <c r="AG1626" s="8"/>
      <c r="AH1626" s="8"/>
      <c r="AI1626" s="8"/>
      <c r="AJ1626" s="5"/>
      <c r="AK1626" s="8"/>
      <c r="AL1626" s="8"/>
      <c r="AM1626" s="8"/>
      <c r="AN1626" s="8"/>
      <c r="AO1626" s="8"/>
      <c r="AP1626" s="8"/>
      <c r="AQ1626" s="9"/>
      <c r="AR1626" s="8"/>
      <c r="AS1626" s="8"/>
      <c r="AT1626" s="8"/>
      <c r="AU1626" s="5"/>
      <c r="AV1626" s="5"/>
      <c r="AW1626" s="5"/>
      <c r="AX1626" s="5"/>
      <c r="AY1626" s="5"/>
      <c r="AZ1626" s="5"/>
      <c r="BA1626" s="5"/>
      <c r="BB1626" s="5"/>
      <c r="BC1626" s="5"/>
      <c r="BD1626" s="5"/>
      <c r="BE1626" s="5"/>
      <c r="BF1626" s="5"/>
      <c r="BG1626" s="5"/>
      <c r="BH1626" s="5"/>
      <c r="BI1626" s="8"/>
      <c r="BJ1626" s="5"/>
      <c r="BK1626" s="5"/>
      <c r="BL1626" s="5"/>
      <c r="BM1626" s="8"/>
      <c r="BN1626" s="8"/>
      <c r="BO1626" s="7"/>
      <c r="BP1626" s="5"/>
      <c r="BQ1626" s="5"/>
      <c r="BR1626" s="5"/>
      <c r="BS1626" s="5"/>
      <c r="BT1626" s="7"/>
      <c r="BU1626" s="7"/>
      <c r="BV1626" s="7"/>
      <c r="BW1626" s="7"/>
      <c r="BX1626" s="7"/>
      <c r="BY1626" s="7"/>
      <c r="BZ1626" s="7"/>
      <c r="CA1626" s="5"/>
      <c r="CB1626" s="5"/>
      <c r="CC1626" s="5"/>
      <c r="CD1626" s="5"/>
      <c r="CE1626" s="5"/>
      <c r="CF1626" s="5"/>
      <c r="CG1626" s="5"/>
      <c r="CH1626" s="5"/>
      <c r="CI1626" s="5"/>
      <c r="CJ1626" s="5"/>
      <c r="CK1626" s="8"/>
      <c r="CL1626" s="5"/>
      <c r="CM1626" s="5"/>
      <c r="CN1626" s="8"/>
      <c r="CO1626" s="5"/>
      <c r="CP1626" s="5"/>
      <c r="CQ1626" s="5"/>
      <c r="CR1626" s="8"/>
      <c r="CS1626" s="8"/>
      <c r="CT1626" s="8"/>
      <c r="CU1626" s="8"/>
      <c r="CV1626" s="8"/>
      <c r="CW1626" s="8"/>
      <c r="CX1626" s="8"/>
      <c r="CY1626" s="8"/>
      <c r="CZ1626" s="8"/>
      <c r="DA1626" s="8"/>
      <c r="DB1626" s="8"/>
      <c r="DC1626" s="8"/>
      <c r="DD1626" s="8"/>
      <c r="DE1626" s="8"/>
      <c r="DF1626" s="8"/>
      <c r="DG1626" s="8"/>
      <c r="DH1626" s="8"/>
      <c r="DI1626" s="8"/>
      <c r="DJ1626" s="8"/>
      <c r="DK1626" s="8"/>
      <c r="DL1626" s="8"/>
      <c r="DM1626" s="8"/>
      <c r="DN1626" s="8"/>
      <c r="DO1626" s="8"/>
      <c r="DP1626" s="8"/>
      <c r="DQ1626" s="8"/>
      <c r="DR1626" s="8"/>
      <c r="DS1626" s="8"/>
      <c r="DT1626" s="8"/>
      <c r="DU1626" s="8"/>
      <c r="DV1626" s="8"/>
      <c r="DW1626" s="8"/>
      <c r="DX1626" s="8"/>
      <c r="DY1626" s="8"/>
      <c r="DZ1626" s="8"/>
      <c r="EA1626" s="8"/>
      <c r="EB1626" s="8"/>
      <c r="EC1626" s="8"/>
      <c r="ED1626" s="8"/>
      <c r="EE1626" s="8"/>
      <c r="EF1626" s="8"/>
      <c r="EG1626" s="8"/>
      <c r="EH1626" s="8"/>
      <c r="EI1626" s="8"/>
      <c r="EJ1626" s="8"/>
      <c r="EK1626" s="8"/>
      <c r="EL1626" s="8"/>
      <c r="EM1626" s="8"/>
      <c r="EN1626" s="8"/>
      <c r="EO1626" s="8"/>
      <c r="EP1626" s="8"/>
      <c r="EQ1626" s="8"/>
      <c r="ER1626" s="8"/>
      <c r="ES1626" s="8"/>
      <c r="ET1626" s="8"/>
      <c r="EU1626" s="8"/>
      <c r="EV1626" s="8"/>
      <c r="EW1626" s="8"/>
      <c r="EX1626" s="8"/>
      <c r="EY1626" s="8"/>
      <c r="EZ1626" s="8"/>
      <c r="FA1626" s="8"/>
      <c r="FB1626" s="8"/>
      <c r="FC1626" s="8"/>
      <c r="FD1626" s="8"/>
      <c r="FE1626" s="8"/>
      <c r="FF1626" s="8"/>
      <c r="FG1626" s="8"/>
      <c r="FH1626" s="8"/>
      <c r="FI1626" s="8"/>
      <c r="FJ1626" s="8"/>
    </row>
    <row r="1627" spans="1:166" x14ac:dyDescent="0.25">
      <c r="A1627" t="s">
        <v>30</v>
      </c>
      <c r="C1627" s="6">
        <v>44285</v>
      </c>
      <c r="G1627">
        <v>82</v>
      </c>
      <c r="H1627" t="s">
        <v>11</v>
      </c>
      <c r="I1627" s="7">
        <v>4.7</v>
      </c>
      <c r="J1627">
        <v>1500</v>
      </c>
      <c r="K1627" s="5">
        <f t="shared" si="25"/>
        <v>141.84397163120565</v>
      </c>
      <c r="L1627" s="5"/>
      <c r="M1627" s="8"/>
      <c r="N1627" s="8"/>
      <c r="O1627" s="8"/>
      <c r="P1627" s="8"/>
      <c r="Q1627" s="5"/>
      <c r="R1627" s="5"/>
      <c r="S1627" s="5"/>
      <c r="T1627" s="5"/>
      <c r="U1627" s="5"/>
      <c r="V1627" s="5"/>
      <c r="W1627" s="5"/>
      <c r="X1627" s="8"/>
      <c r="Y1627" s="8"/>
      <c r="Z1627" s="8"/>
      <c r="AA1627" s="8"/>
      <c r="AB1627" s="8"/>
      <c r="AC1627" s="5">
        <v>254.73125940497485</v>
      </c>
      <c r="AD1627" s="8"/>
      <c r="AE1627" s="8"/>
      <c r="AF1627" s="8">
        <v>0.75922852656244633</v>
      </c>
      <c r="AG1627" s="8">
        <v>2.423237752729054E-2</v>
      </c>
      <c r="AH1627" s="8">
        <v>0.46507293002782601</v>
      </c>
      <c r="AI1627" s="8">
        <v>6.8794283154628322E-2</v>
      </c>
      <c r="AJ1627" s="5">
        <v>158.41725640723755</v>
      </c>
      <c r="AK1627" s="8">
        <v>3.2234759961638906</v>
      </c>
      <c r="AL1627">
        <v>0.1950220920393804</v>
      </c>
      <c r="AM1627" s="8">
        <v>0.75922852656244633</v>
      </c>
      <c r="AN1627" s="8">
        <v>2.423237752729054E-2</v>
      </c>
      <c r="AO1627" s="8"/>
      <c r="AP1627" s="8"/>
      <c r="AQ1627" s="9">
        <f>AK1627/AJ1627</f>
        <v>2.0348010496264477E-2</v>
      </c>
      <c r="AR1627" s="8"/>
      <c r="AS1627" s="8"/>
      <c r="AT1627" s="8"/>
      <c r="AU1627" s="5"/>
      <c r="AV1627" s="5"/>
      <c r="AW1627" s="5"/>
      <c r="AY1627" s="5">
        <v>81.225947916805566</v>
      </c>
      <c r="AZ1627" s="5"/>
      <c r="BA1627" s="5"/>
      <c r="BB1627" s="5"/>
      <c r="BC1627" s="5"/>
      <c r="BD1627" s="5"/>
      <c r="BE1627" s="5">
        <v>14.20807509787743</v>
      </c>
      <c r="BF1627" s="5"/>
      <c r="BG1627" s="5"/>
      <c r="BH1627" s="5">
        <v>95.434023014682992</v>
      </c>
      <c r="BI1627" s="8"/>
      <c r="BJ1627" s="5"/>
      <c r="BK1627" s="5">
        <f>AC1627+AJ1627+BH1627</f>
        <v>508.58253882689542</v>
      </c>
      <c r="BL1627" s="5"/>
      <c r="BM1627" s="8">
        <f>BH1627/BK1627</f>
        <v>0.18764706950972526</v>
      </c>
      <c r="BN1627" s="8"/>
      <c r="BO1627" s="7"/>
      <c r="BP1627" s="5"/>
      <c r="BQ1627" s="5"/>
      <c r="BR1627" s="5"/>
      <c r="BS1627" s="5"/>
      <c r="BT1627" s="7"/>
      <c r="BU1627" s="7"/>
      <c r="BV1627" s="7"/>
      <c r="BW1627" s="7"/>
      <c r="BX1627" s="8">
        <f>AC1627/BK1627</f>
        <v>0.50086512996010846</v>
      </c>
      <c r="BY1627" s="8">
        <f>AJ1627/BK1627</f>
        <v>0.31148780053016628</v>
      </c>
      <c r="BZ1627" s="8">
        <f>BH1627/BK1627</f>
        <v>0.18764706950972526</v>
      </c>
      <c r="CA1627" s="5">
        <f>CB1627+CC1627+CE1627+CG1627</f>
        <v>201.08322330525911</v>
      </c>
      <c r="CB1627" s="18">
        <v>82.900647543208521</v>
      </c>
      <c r="CC1627" s="5">
        <v>42.522693968522461</v>
      </c>
      <c r="CD1627" s="5"/>
      <c r="CE1627" s="5">
        <v>13.114925755953365</v>
      </c>
      <c r="CF1627" s="18"/>
      <c r="CG1627" s="5">
        <v>62.544956037574764</v>
      </c>
      <c r="CH1627" s="9">
        <f>AK1627/CA1627</f>
        <v>1.6030556618193935E-2</v>
      </c>
      <c r="CI1627" s="18"/>
      <c r="CJ1627" s="5"/>
      <c r="CK1627" s="8"/>
      <c r="CL1627" s="5"/>
      <c r="CM1627" s="5"/>
      <c r="CN1627" s="8"/>
      <c r="CO1627" s="5"/>
      <c r="CP1627" s="5"/>
      <c r="CQ1627" s="5"/>
      <c r="CR1627" s="8"/>
      <c r="CS1627" s="8"/>
      <c r="CT1627" s="8"/>
      <c r="CU1627" s="8"/>
      <c r="CV1627" s="8"/>
      <c r="CW1627" s="8"/>
      <c r="CX1627" s="8"/>
      <c r="CY1627" s="8"/>
      <c r="CZ1627" s="8"/>
      <c r="DA1627" s="8"/>
      <c r="DB1627" s="8"/>
      <c r="DC1627" s="8"/>
      <c r="DD1627" s="8"/>
      <c r="DE1627" s="8"/>
      <c r="DF1627" s="8"/>
      <c r="DG1627" s="8"/>
      <c r="DH1627" s="8"/>
      <c r="DI1627" s="8"/>
      <c r="DJ1627" s="8"/>
      <c r="DK1627" s="8"/>
      <c r="DL1627" s="8"/>
      <c r="DM1627" s="8"/>
      <c r="DN1627" s="8"/>
      <c r="DO1627" s="8"/>
      <c r="DP1627" s="8"/>
      <c r="DQ1627" s="8"/>
      <c r="DR1627" s="8"/>
      <c r="DS1627" s="8"/>
      <c r="DT1627" s="8"/>
      <c r="DU1627" s="8"/>
      <c r="DV1627" s="8"/>
      <c r="DW1627" s="8"/>
      <c r="DX1627" s="8"/>
      <c r="DY1627" s="8"/>
      <c r="DZ1627" s="8"/>
      <c r="EA1627" s="8"/>
      <c r="EB1627" s="8"/>
      <c r="EC1627" s="8"/>
      <c r="ED1627" s="8"/>
      <c r="EE1627" s="8"/>
      <c r="EF1627" s="8"/>
      <c r="EG1627" s="8"/>
      <c r="EH1627" s="8"/>
      <c r="EI1627" s="8"/>
      <c r="EJ1627" s="8"/>
      <c r="EK1627" s="8"/>
      <c r="EL1627" s="8"/>
      <c r="EM1627" s="8"/>
      <c r="EN1627" s="8"/>
      <c r="EO1627" s="8"/>
      <c r="EP1627" s="8"/>
      <c r="EQ1627" s="8"/>
      <c r="ER1627" s="8"/>
      <c r="ES1627" s="8"/>
      <c r="ET1627" s="8"/>
      <c r="EU1627" s="8"/>
      <c r="EV1627" s="8"/>
      <c r="EW1627" s="8"/>
      <c r="EX1627" s="8"/>
      <c r="EY1627" s="8"/>
      <c r="EZ1627" s="8"/>
      <c r="FA1627" s="8"/>
      <c r="FB1627" s="8"/>
      <c r="FC1627" s="8"/>
      <c r="FD1627" s="8"/>
      <c r="FE1627" s="8"/>
      <c r="FF1627" s="8"/>
      <c r="FG1627" s="8"/>
      <c r="FH1627" s="8"/>
      <c r="FI1627" s="8"/>
      <c r="FJ1627" s="8"/>
    </row>
    <row r="1628" spans="1:166" x14ac:dyDescent="0.25">
      <c r="A1628" t="s">
        <v>30</v>
      </c>
      <c r="C1628" s="6">
        <v>44293</v>
      </c>
      <c r="D1628" s="5"/>
      <c r="E1628" s="6"/>
      <c r="G1628">
        <v>90</v>
      </c>
      <c r="H1628" t="s">
        <v>11</v>
      </c>
      <c r="I1628" s="7">
        <v>4.7</v>
      </c>
      <c r="J1628">
        <v>1500</v>
      </c>
      <c r="K1628" s="5">
        <f t="shared" si="25"/>
        <v>141.84397163120565</v>
      </c>
      <c r="L1628" s="5"/>
      <c r="M1628" s="8"/>
      <c r="N1628" s="8"/>
      <c r="O1628" s="8"/>
      <c r="P1628" s="8"/>
      <c r="Q1628" s="5"/>
      <c r="R1628" s="5"/>
      <c r="S1628" s="5"/>
      <c r="T1628" s="5"/>
      <c r="U1628" s="5"/>
      <c r="V1628" s="5"/>
      <c r="W1628" s="5"/>
      <c r="X1628" s="8"/>
      <c r="Y1628" s="8"/>
      <c r="Z1628" s="8"/>
      <c r="AA1628" s="8"/>
      <c r="AB1628" s="8"/>
      <c r="AC1628" s="5"/>
      <c r="AD1628" s="8"/>
      <c r="AE1628" s="8"/>
      <c r="AF1628" s="8"/>
      <c r="AG1628" s="8"/>
      <c r="AH1628" s="8"/>
      <c r="AI1628" s="8"/>
      <c r="AJ1628" s="5"/>
      <c r="AK1628" s="8"/>
      <c r="AL1628" s="8"/>
      <c r="AM1628" s="8"/>
      <c r="AN1628" s="8"/>
      <c r="AO1628" s="8"/>
      <c r="AP1628" s="8"/>
      <c r="AQ1628" s="9"/>
      <c r="AR1628" s="8"/>
      <c r="AS1628" s="8"/>
      <c r="AT1628" s="8"/>
      <c r="AU1628" s="5"/>
      <c r="AV1628" s="5"/>
      <c r="AW1628" s="5"/>
      <c r="AY1628" s="5"/>
      <c r="AZ1628" s="5"/>
      <c r="BA1628" s="5"/>
      <c r="BB1628" s="5"/>
      <c r="BC1628" s="5"/>
      <c r="BD1628" s="5"/>
      <c r="BE1628" s="5"/>
      <c r="BF1628" s="5"/>
      <c r="BG1628" s="5"/>
      <c r="BH1628" s="5"/>
      <c r="BI1628" s="8"/>
      <c r="BJ1628" s="5"/>
      <c r="BK1628" s="5"/>
      <c r="BL1628" s="5"/>
      <c r="BM1628" s="8"/>
      <c r="BN1628" s="8"/>
      <c r="BO1628" s="7"/>
      <c r="BP1628" s="5"/>
      <c r="BQ1628" s="5"/>
      <c r="BR1628" s="5"/>
      <c r="BS1628" s="5"/>
      <c r="BT1628" s="7"/>
      <c r="BU1628" s="7"/>
      <c r="BV1628" s="7"/>
      <c r="BW1628" s="7"/>
      <c r="BX1628" s="7"/>
      <c r="BY1628" s="7"/>
      <c r="BZ1628" s="7"/>
      <c r="CA1628" s="5"/>
      <c r="CB1628" s="5"/>
      <c r="CC1628" s="5"/>
      <c r="CD1628" s="5"/>
      <c r="CE1628" s="5"/>
      <c r="CF1628" s="5"/>
      <c r="CG1628" s="5"/>
      <c r="CH1628" s="5"/>
      <c r="CI1628" s="5"/>
      <c r="CJ1628" s="5"/>
      <c r="CK1628" s="8"/>
      <c r="CL1628" s="5"/>
      <c r="CM1628" s="5"/>
      <c r="CN1628" s="8"/>
      <c r="CO1628" s="5"/>
      <c r="CP1628" s="5"/>
      <c r="CQ1628" s="5"/>
      <c r="CR1628" s="8"/>
      <c r="CS1628" s="8"/>
      <c r="CT1628" s="8"/>
      <c r="CU1628" s="8"/>
      <c r="CV1628" s="8"/>
      <c r="CW1628" s="8"/>
      <c r="CX1628" s="8"/>
      <c r="CY1628" s="8"/>
      <c r="CZ1628" s="8"/>
      <c r="DA1628" s="8"/>
      <c r="DB1628" s="8"/>
      <c r="DC1628" s="8"/>
      <c r="DD1628" s="8"/>
      <c r="DE1628" s="8"/>
      <c r="DF1628" s="8"/>
      <c r="DG1628" s="8"/>
      <c r="DH1628" s="8"/>
      <c r="DI1628" s="8"/>
      <c r="DJ1628" s="8"/>
      <c r="DK1628" s="8"/>
      <c r="DL1628" s="8"/>
      <c r="DM1628" s="8"/>
      <c r="DN1628" s="8"/>
      <c r="DO1628" s="8"/>
      <c r="DP1628" s="8"/>
      <c r="DQ1628" s="8"/>
      <c r="DR1628" s="8"/>
      <c r="DS1628" s="8"/>
      <c r="DT1628" s="8"/>
      <c r="DU1628" s="8"/>
      <c r="DV1628" s="8"/>
      <c r="DW1628" s="8"/>
      <c r="DX1628" s="8"/>
      <c r="DY1628" s="8"/>
      <c r="DZ1628" s="8"/>
      <c r="EA1628" s="8"/>
      <c r="EB1628" s="8">
        <v>21.87</v>
      </c>
      <c r="EC1628" s="8">
        <v>0.82</v>
      </c>
      <c r="ED1628" s="8"/>
      <c r="EE1628" s="8">
        <v>1.41</v>
      </c>
      <c r="EF1628" s="8"/>
      <c r="EG1628" s="8">
        <v>5.2</v>
      </c>
      <c r="EH1628" s="8"/>
      <c r="EI1628" s="8">
        <v>4.8</v>
      </c>
      <c r="EJ1628" s="8"/>
      <c r="EK1628" s="8">
        <v>4.5999999999999996</v>
      </c>
      <c r="EL1628" s="8"/>
      <c r="EM1628" s="8">
        <v>2.6</v>
      </c>
      <c r="EN1628" s="8"/>
      <c r="EO1628" s="8">
        <v>1.42</v>
      </c>
      <c r="EP1628" s="8"/>
      <c r="EQ1628" s="8">
        <v>1.02</v>
      </c>
      <c r="ER1628" s="8"/>
      <c r="ES1628" s="8">
        <v>12.23</v>
      </c>
      <c r="ET1628" s="8">
        <v>2.8</v>
      </c>
      <c r="EU1628" s="8">
        <v>2</v>
      </c>
      <c r="EV1628" s="8">
        <v>1.8</v>
      </c>
      <c r="EW1628" s="8">
        <v>1.01</v>
      </c>
      <c r="EX1628" s="8">
        <v>1</v>
      </c>
      <c r="EY1628" s="8">
        <v>1.4</v>
      </c>
      <c r="EZ1628" s="8">
        <v>1.01</v>
      </c>
      <c r="FA1628" s="8">
        <v>1.21</v>
      </c>
      <c r="FB1628" s="8">
        <v>1.548</v>
      </c>
      <c r="FC1628" s="8">
        <v>0.34799999999999998</v>
      </c>
      <c r="FD1628" s="8">
        <v>0.25</v>
      </c>
      <c r="FE1628" s="8">
        <v>0.21800000000000003</v>
      </c>
      <c r="FF1628" s="8">
        <v>0.11000000000000001</v>
      </c>
      <c r="FG1628" s="8">
        <v>0.16999999999999998</v>
      </c>
      <c r="FH1628" s="8">
        <v>0.16699999999999998</v>
      </c>
      <c r="FI1628" s="8">
        <v>0.19</v>
      </c>
      <c r="FJ1628" s="8">
        <v>9.5000000000000001E-2</v>
      </c>
    </row>
    <row r="1629" spans="1:166" x14ac:dyDescent="0.25">
      <c r="A1629" t="s">
        <v>30</v>
      </c>
      <c r="C1629" s="6">
        <v>44294</v>
      </c>
      <c r="D1629" s="5"/>
      <c r="E1629" s="6"/>
      <c r="G1629">
        <v>91</v>
      </c>
      <c r="H1629" t="s">
        <v>11</v>
      </c>
      <c r="I1629" s="7">
        <v>4.7</v>
      </c>
      <c r="J1629">
        <v>1500</v>
      </c>
      <c r="K1629" s="5">
        <f t="shared" si="25"/>
        <v>141.84397163120565</v>
      </c>
      <c r="L1629" s="5"/>
      <c r="M1629" s="8"/>
      <c r="N1629" s="8"/>
      <c r="O1629" s="8"/>
      <c r="P1629" s="8"/>
      <c r="Q1629" s="5"/>
      <c r="R1629" s="5"/>
      <c r="S1629" s="5"/>
      <c r="T1629" s="5"/>
      <c r="U1629" s="5"/>
      <c r="V1629" s="5"/>
      <c r="W1629" s="5"/>
      <c r="X1629" s="8"/>
      <c r="Y1629" s="8"/>
      <c r="Z1629" s="8"/>
      <c r="AA1629" s="8"/>
      <c r="AB1629" s="8"/>
      <c r="AC1629" s="5"/>
      <c r="AD1629" s="8"/>
      <c r="AE1629" s="8"/>
      <c r="AF1629" s="8"/>
      <c r="AG1629" s="8"/>
      <c r="AH1629" s="8"/>
      <c r="AI1629" s="8"/>
      <c r="AJ1629" s="5"/>
      <c r="AK1629" s="8"/>
      <c r="AL1629" s="8"/>
      <c r="AM1629" s="8"/>
      <c r="AN1629" s="8"/>
      <c r="AO1629" s="8"/>
      <c r="AP1629" s="8"/>
      <c r="AQ1629" s="9"/>
      <c r="AR1629" s="8"/>
      <c r="AS1629" s="8"/>
      <c r="AT1629" s="8"/>
      <c r="AU1629" s="5"/>
      <c r="AV1629" s="5"/>
      <c r="AW1629" s="5"/>
      <c r="AX1629" s="5"/>
      <c r="AY1629" s="5"/>
      <c r="AZ1629" s="5"/>
      <c r="BA1629" s="5"/>
      <c r="BB1629" s="5"/>
      <c r="BC1629" s="5"/>
      <c r="BD1629" s="5"/>
      <c r="BE1629" s="5"/>
      <c r="BF1629" s="5"/>
      <c r="BG1629" s="5"/>
      <c r="BH1629" s="5"/>
      <c r="BI1629" s="8"/>
      <c r="BJ1629" s="5"/>
      <c r="BK1629" s="5"/>
      <c r="BL1629" s="5"/>
      <c r="BM1629" s="8"/>
      <c r="BN1629" s="8"/>
      <c r="BO1629" s="7"/>
      <c r="BP1629" s="5"/>
      <c r="BQ1629" s="5"/>
      <c r="BR1629" s="5"/>
      <c r="BS1629" s="5"/>
      <c r="BT1629" s="7"/>
      <c r="BU1629" s="7"/>
      <c r="BV1629" s="7"/>
      <c r="BW1629" s="7"/>
      <c r="BX1629" s="7"/>
      <c r="BY1629" s="7"/>
      <c r="BZ1629" s="7"/>
      <c r="CA1629" s="5"/>
      <c r="CB1629" s="5"/>
      <c r="CC1629" s="5"/>
      <c r="CD1629" s="5"/>
      <c r="CE1629" s="5"/>
      <c r="CF1629" s="5"/>
      <c r="CG1629" s="5"/>
      <c r="CH1629" s="5"/>
      <c r="CI1629" s="5"/>
      <c r="CJ1629" s="5"/>
      <c r="CK1629" s="8"/>
      <c r="CL1629" s="5"/>
      <c r="CM1629" s="5"/>
      <c r="CN1629" s="8">
        <f>CR1629+CU1629+CX1629+DA1629+DD1629+DG1629+DJ1629+DM1629+DP1629+DS1629+DV1629+DY1629</f>
        <v>1.4750871976147246</v>
      </c>
      <c r="CO1629" s="5">
        <f>CT1629+CW1629+CZ1629+DC1629+DF1629+DI1629+DL1629+DO1629+DR1629+DU1629+DX1629+EA1629</f>
        <v>442.5261592844173</v>
      </c>
      <c r="CP1629" s="5"/>
      <c r="CQ1629" s="5">
        <f>CT1629+CW1629+CZ1629+DC1629+DF1629+DI1629</f>
        <v>316.40190298013471</v>
      </c>
      <c r="CR1629">
        <v>9.5059571738827217E-2</v>
      </c>
      <c r="CS1629">
        <v>300</v>
      </c>
      <c r="CT1629">
        <v>28.517871521648168</v>
      </c>
      <c r="CU1629">
        <v>0.169728149984882</v>
      </c>
      <c r="CV1629">
        <v>300</v>
      </c>
      <c r="CW1629">
        <v>50.918444995464611</v>
      </c>
      <c r="CX1629">
        <v>0.18807343320178513</v>
      </c>
      <c r="CY1629">
        <v>300</v>
      </c>
      <c r="CZ1629">
        <v>56.422029960535539</v>
      </c>
      <c r="DA1629">
        <v>0.20679851885134637</v>
      </c>
      <c r="DB1629">
        <v>300</v>
      </c>
      <c r="DC1629">
        <v>62.039555655403909</v>
      </c>
      <c r="DD1629">
        <v>0.20552697600176292</v>
      </c>
      <c r="DE1629">
        <v>300</v>
      </c>
      <c r="DF1629">
        <v>61.658092800528877</v>
      </c>
      <c r="DG1629">
        <v>0.18948636015517875</v>
      </c>
      <c r="DH1629">
        <v>300</v>
      </c>
      <c r="DI1629">
        <v>56.845908046553632</v>
      </c>
      <c r="DJ1629">
        <v>0.21008748675766969</v>
      </c>
      <c r="DK1629">
        <v>300</v>
      </c>
      <c r="DL1629">
        <v>63.026246027300907</v>
      </c>
      <c r="DM1629">
        <v>0.21032670092327246</v>
      </c>
      <c r="DN1629">
        <v>300</v>
      </c>
      <c r="DO1629">
        <v>63.098010276981725</v>
      </c>
      <c r="DP1629" s="8"/>
      <c r="DQ1629" s="8"/>
      <c r="DR1629" s="8"/>
      <c r="DS1629" s="8"/>
      <c r="DT1629" s="8"/>
      <c r="DU1629" s="8"/>
      <c r="DV1629" s="8"/>
      <c r="DW1629" s="8"/>
      <c r="DX1629" s="8"/>
      <c r="DY1629" s="8"/>
      <c r="DZ1629" s="8"/>
      <c r="EA1629" s="8"/>
      <c r="EB1629" s="8"/>
      <c r="EC1629" s="8"/>
      <c r="ED1629" s="8"/>
      <c r="EE1629" s="8"/>
      <c r="EF1629" s="8"/>
      <c r="EG1629" s="8"/>
      <c r="EH1629" s="8"/>
      <c r="EI1629" s="8"/>
      <c r="EJ1629" s="8"/>
      <c r="EK1629" s="8"/>
      <c r="EL1629" s="8"/>
      <c r="EM1629" s="8"/>
      <c r="EN1629" s="8"/>
      <c r="EO1629" s="8"/>
      <c r="EP1629" s="8"/>
      <c r="EQ1629" s="8"/>
      <c r="ER1629" s="8"/>
      <c r="ES1629" s="8"/>
      <c r="ET1629" s="8"/>
      <c r="EU1629" s="8"/>
      <c r="EV1629" s="8"/>
      <c r="EW1629" s="8"/>
      <c r="EX1629" s="8"/>
      <c r="EY1629" s="8"/>
      <c r="EZ1629" s="8"/>
      <c r="FA1629" s="8"/>
      <c r="FB1629" s="8"/>
      <c r="FC1629" s="8"/>
      <c r="FD1629" s="8"/>
      <c r="FE1629" s="8"/>
      <c r="FF1629" s="8"/>
      <c r="FG1629" s="8"/>
      <c r="FH1629" s="8"/>
      <c r="FI1629" s="8"/>
      <c r="FJ1629" s="8"/>
    </row>
    <row r="1630" spans="1:166" x14ac:dyDescent="0.25">
      <c r="A1630" t="s">
        <v>30</v>
      </c>
      <c r="C1630" s="6">
        <v>44300</v>
      </c>
      <c r="D1630" s="5"/>
      <c r="E1630" s="6"/>
      <c r="G1630">
        <v>97</v>
      </c>
      <c r="H1630" t="s">
        <v>11</v>
      </c>
      <c r="I1630" s="7">
        <v>4.7</v>
      </c>
      <c r="J1630">
        <v>1500</v>
      </c>
      <c r="K1630" s="5">
        <f t="shared" si="25"/>
        <v>141.84397163120565</v>
      </c>
      <c r="L1630" s="5"/>
      <c r="M1630" s="8"/>
      <c r="N1630" s="8"/>
      <c r="O1630" s="8"/>
      <c r="P1630" s="8"/>
      <c r="Q1630" s="5"/>
      <c r="R1630" s="5"/>
      <c r="S1630" s="5"/>
      <c r="T1630" s="5"/>
      <c r="U1630" s="5"/>
      <c r="V1630" s="5"/>
      <c r="W1630" s="5"/>
      <c r="X1630" s="8"/>
      <c r="Y1630" s="8"/>
      <c r="Z1630" s="8"/>
      <c r="AA1630" s="8"/>
      <c r="AB1630" s="8"/>
      <c r="AC1630" s="5">
        <v>271.47457551279143</v>
      </c>
      <c r="AD1630" s="8"/>
      <c r="AE1630" s="8"/>
      <c r="AF1630" s="8"/>
      <c r="AG1630" s="8"/>
      <c r="AH1630" s="8"/>
      <c r="AI1630" s="8"/>
      <c r="AJ1630" s="5">
        <v>139.01410551420346</v>
      </c>
      <c r="AK1630" s="8">
        <v>2.6750915730344427</v>
      </c>
      <c r="AL1630">
        <v>0.13420484074272379</v>
      </c>
      <c r="AM1630" s="8"/>
      <c r="AN1630" s="8"/>
      <c r="AO1630" s="8"/>
      <c r="AP1630" s="8"/>
      <c r="AQ1630" s="9">
        <f>AK1630/AJ1630</f>
        <v>1.9243310332713835E-2</v>
      </c>
      <c r="AR1630" s="8"/>
      <c r="AS1630" s="8"/>
      <c r="AT1630" s="8"/>
      <c r="AU1630" s="5"/>
      <c r="AV1630" s="5"/>
      <c r="AW1630" s="5"/>
      <c r="AX1630" s="5"/>
      <c r="AY1630" s="5">
        <v>161.47581359620733</v>
      </c>
      <c r="AZ1630" s="5"/>
      <c r="BA1630" s="5"/>
      <c r="BB1630" s="5"/>
      <c r="BC1630" s="5"/>
      <c r="BD1630" s="5"/>
      <c r="BE1630" s="5">
        <v>0</v>
      </c>
      <c r="BF1630" s="5"/>
      <c r="BG1630" s="5"/>
      <c r="BH1630" s="5">
        <v>161.47581359620733</v>
      </c>
      <c r="BI1630" s="8"/>
      <c r="BJ1630" s="5"/>
      <c r="BK1630" s="5">
        <f>AC1630+AJ1630+BH1630</f>
        <v>571.9644946232022</v>
      </c>
      <c r="BL1630" s="5"/>
      <c r="BM1630" s="8">
        <f>BH1630/BK1630</f>
        <v>0.28231789755163755</v>
      </c>
      <c r="BN1630" s="8"/>
      <c r="BO1630" s="7"/>
      <c r="BP1630" s="5"/>
      <c r="BQ1630" s="5"/>
      <c r="BR1630" s="5"/>
      <c r="BS1630" s="5"/>
      <c r="BT1630" s="7"/>
      <c r="BU1630" s="7"/>
      <c r="BV1630" s="7"/>
      <c r="BW1630" s="7"/>
      <c r="BX1630" s="8">
        <f>AC1630/BK1630</f>
        <v>0.47463536297236947</v>
      </c>
      <c r="BY1630" s="8">
        <f>AJ1630/BK1630</f>
        <v>0.24304673947599306</v>
      </c>
      <c r="BZ1630" s="8">
        <f>BH1630/BK1630</f>
        <v>0.28231789755163755</v>
      </c>
      <c r="CA1630" s="5">
        <f>CB1630+CC1630+CE1630+CG1630</f>
        <v>167.87931422307906</v>
      </c>
      <c r="CB1630" s="5">
        <v>12.282380621236324</v>
      </c>
      <c r="CC1630" s="5">
        <v>70.594787385242256</v>
      </c>
      <c r="CD1630" s="5"/>
      <c r="CE1630" s="5">
        <v>9.087974105810698</v>
      </c>
      <c r="CF1630" s="18"/>
      <c r="CG1630" s="5">
        <v>75.914172110789778</v>
      </c>
      <c r="CH1630" s="9">
        <f>AK1630/CA1630</f>
        <v>1.5934611035399896E-2</v>
      </c>
      <c r="CI1630" s="18"/>
      <c r="CJ1630" s="5"/>
      <c r="CK1630" s="8"/>
      <c r="CL1630" s="5"/>
      <c r="CM1630" s="5"/>
      <c r="CN1630" s="8"/>
      <c r="CO1630" s="5"/>
      <c r="CP1630" s="5"/>
      <c r="CQ1630" s="5"/>
      <c r="CR1630" s="8"/>
      <c r="CS1630" s="8"/>
      <c r="CT1630" s="8"/>
      <c r="CU1630" s="8"/>
      <c r="CV1630" s="8"/>
      <c r="CW1630" s="8"/>
      <c r="CX1630" s="8"/>
      <c r="CY1630" s="8"/>
      <c r="CZ1630" s="8"/>
      <c r="DA1630" s="8"/>
      <c r="DB1630" s="8"/>
      <c r="DC1630" s="8"/>
      <c r="DD1630" s="8"/>
      <c r="DE1630" s="8"/>
      <c r="DF1630" s="8"/>
      <c r="DG1630" s="8"/>
      <c r="DH1630" s="8"/>
      <c r="DI1630" s="8"/>
      <c r="DJ1630" s="8"/>
      <c r="DK1630" s="8"/>
      <c r="DL1630" s="8"/>
      <c r="DM1630" s="8"/>
      <c r="DN1630" s="8"/>
      <c r="DO1630" s="8"/>
      <c r="DP1630" s="8"/>
      <c r="DQ1630" s="8"/>
      <c r="DR1630" s="8"/>
      <c r="DS1630" s="8"/>
      <c r="DT1630" s="8"/>
      <c r="DU1630" s="8"/>
      <c r="DV1630" s="8"/>
      <c r="DW1630" s="8"/>
      <c r="DX1630" s="8"/>
      <c r="DY1630" s="8"/>
      <c r="DZ1630" s="8"/>
      <c r="EA1630" s="8"/>
      <c r="EB1630" s="8"/>
      <c r="EC1630" s="8"/>
      <c r="ED1630" s="8"/>
      <c r="EE1630" s="8"/>
      <c r="EF1630" s="8"/>
      <c r="EG1630" s="8"/>
      <c r="EH1630" s="8"/>
      <c r="EI1630" s="8"/>
      <c r="EJ1630" s="8"/>
      <c r="EK1630" s="8"/>
      <c r="EL1630" s="8"/>
      <c r="EM1630" s="8"/>
      <c r="EN1630" s="8"/>
      <c r="EO1630" s="8"/>
      <c r="EP1630" s="8"/>
      <c r="EQ1630" s="8"/>
      <c r="ER1630" s="8"/>
      <c r="ES1630" s="8"/>
      <c r="ET1630" s="8"/>
      <c r="EU1630" s="8"/>
      <c r="EV1630" s="8"/>
      <c r="EW1630" s="8"/>
      <c r="EX1630" s="8"/>
      <c r="EY1630" s="8"/>
      <c r="EZ1630" s="8"/>
      <c r="FA1630" s="8"/>
      <c r="FB1630" s="8"/>
      <c r="FC1630" s="8"/>
      <c r="FD1630" s="8"/>
      <c r="FE1630" s="8"/>
      <c r="FF1630" s="8"/>
      <c r="FG1630" s="8"/>
      <c r="FH1630" s="8"/>
      <c r="FI1630" s="8"/>
      <c r="FJ1630" s="8"/>
    </row>
    <row r="1631" spans="1:166" x14ac:dyDescent="0.25">
      <c r="A1631" t="s">
        <v>30</v>
      </c>
      <c r="C1631" s="6">
        <v>44307</v>
      </c>
      <c r="D1631" s="5">
        <v>8</v>
      </c>
      <c r="E1631" t="s">
        <v>208</v>
      </c>
      <c r="F1631" t="s">
        <v>14</v>
      </c>
      <c r="G1631">
        <v>104</v>
      </c>
      <c r="H1631" t="s">
        <v>11</v>
      </c>
      <c r="I1631" s="7">
        <v>4.7</v>
      </c>
      <c r="J1631">
        <v>1500</v>
      </c>
      <c r="K1631" s="5">
        <f t="shared" si="25"/>
        <v>141.84397163120565</v>
      </c>
      <c r="L1631" s="5"/>
      <c r="M1631" s="8"/>
      <c r="N1631" s="8"/>
      <c r="O1631" s="8"/>
      <c r="P1631" s="8"/>
      <c r="Q1631" s="5"/>
      <c r="R1631" s="5"/>
      <c r="S1631" s="5"/>
      <c r="T1631" s="5"/>
      <c r="U1631" s="5">
        <v>104</v>
      </c>
      <c r="V1631" s="5"/>
      <c r="W1631" s="5"/>
      <c r="X1631" s="8"/>
      <c r="Y1631" s="8"/>
      <c r="Z1631" s="8"/>
      <c r="AA1631" s="8"/>
      <c r="AB1631" s="8"/>
      <c r="AC1631" s="5"/>
      <c r="AD1631" s="8"/>
      <c r="AE1631" s="8"/>
      <c r="AF1631" s="8"/>
      <c r="AG1631" s="8"/>
      <c r="AH1631" s="8"/>
      <c r="AI1631" s="8"/>
      <c r="AJ1631" s="5"/>
      <c r="AK1631" s="8"/>
      <c r="AL1631" s="8"/>
      <c r="AM1631" s="8"/>
      <c r="AN1631" s="8"/>
      <c r="AO1631" s="8"/>
      <c r="AP1631" s="8"/>
      <c r="AQ1631" s="9"/>
      <c r="AR1631" s="8"/>
      <c r="AS1631" s="8"/>
      <c r="AT1631" s="8"/>
      <c r="AU1631" s="5"/>
      <c r="AV1631" s="5"/>
      <c r="AW1631" s="5"/>
      <c r="AX1631" s="5"/>
      <c r="AY1631" s="5"/>
      <c r="AZ1631" s="5"/>
      <c r="BA1631" s="5"/>
      <c r="BB1631" s="5"/>
      <c r="BC1631" s="5"/>
      <c r="BD1631" s="5"/>
      <c r="BE1631" s="5"/>
      <c r="BF1631" s="5"/>
      <c r="BG1631" s="5">
        <v>8.8360000000000003</v>
      </c>
      <c r="BH1631" s="5"/>
      <c r="BI1631" s="8"/>
      <c r="BJ1631" s="5"/>
      <c r="BK1631" s="5"/>
      <c r="BL1631" s="5"/>
      <c r="BM1631" s="8"/>
      <c r="BN1631" s="8"/>
      <c r="BO1631" s="7">
        <v>41</v>
      </c>
      <c r="BP1631" s="5">
        <v>3.62276</v>
      </c>
      <c r="BQ1631" s="5"/>
      <c r="BR1631" s="5"/>
      <c r="BS1631" s="5"/>
      <c r="BT1631" s="7">
        <v>0.15959295154185021</v>
      </c>
      <c r="BU1631" s="7"/>
      <c r="BV1631" s="7"/>
      <c r="BW1631" s="7"/>
      <c r="BX1631" s="7"/>
      <c r="BY1631" s="7"/>
      <c r="BZ1631" s="7"/>
      <c r="CA1631" s="5"/>
      <c r="CB1631" s="5"/>
      <c r="CC1631" s="5"/>
      <c r="CD1631" s="5">
        <v>1.6</v>
      </c>
      <c r="CE1631" s="5"/>
      <c r="CF1631" s="5"/>
      <c r="CG1631" s="5"/>
      <c r="CH1631" s="5"/>
      <c r="CI1631" s="5"/>
      <c r="CJ1631" s="5"/>
      <c r="CK1631" s="8"/>
      <c r="CL1631" s="5"/>
      <c r="CM1631" s="5"/>
      <c r="CN1631" s="8"/>
      <c r="CO1631" s="5"/>
      <c r="CP1631" s="5"/>
      <c r="CQ1631" s="5"/>
      <c r="CR1631" s="8"/>
      <c r="CS1631" s="8"/>
      <c r="CT1631" s="8"/>
      <c r="CU1631" s="8"/>
      <c r="CV1631" s="8"/>
      <c r="CW1631" s="8"/>
      <c r="CX1631" s="8"/>
      <c r="CY1631" s="8"/>
      <c r="CZ1631" s="8"/>
      <c r="DA1631" s="8"/>
      <c r="DB1631" s="8"/>
      <c r="DC1631" s="8"/>
      <c r="DD1631" s="8"/>
      <c r="DE1631" s="8"/>
      <c r="DF1631" s="8"/>
      <c r="DG1631" s="8"/>
      <c r="DH1631" s="8"/>
      <c r="DI1631" s="8"/>
      <c r="DJ1631" s="8"/>
      <c r="DK1631" s="8"/>
      <c r="DL1631" s="8"/>
      <c r="DM1631" s="8"/>
      <c r="DN1631" s="8"/>
      <c r="DO1631" s="8"/>
      <c r="DP1631" s="8"/>
      <c r="DQ1631" s="8"/>
      <c r="DR1631" s="8"/>
      <c r="DS1631" s="8"/>
      <c r="DT1631" s="8"/>
      <c r="DU1631" s="8"/>
      <c r="DV1631" s="8"/>
      <c r="DW1631" s="8"/>
      <c r="DX1631" s="8"/>
      <c r="DY1631" s="8"/>
      <c r="DZ1631" s="8"/>
      <c r="EA1631" s="8"/>
      <c r="EB1631" s="8"/>
      <c r="EC1631" s="8"/>
      <c r="ED1631" s="8"/>
      <c r="EE1631" s="8"/>
      <c r="EF1631" s="8"/>
      <c r="EG1631" s="8"/>
      <c r="EH1631" s="8"/>
      <c r="EI1631" s="8"/>
      <c r="EJ1631" s="8"/>
      <c r="EK1631" s="8"/>
      <c r="EL1631" s="8"/>
      <c r="EM1631" s="8"/>
      <c r="EN1631" s="8"/>
      <c r="EO1631" s="8"/>
      <c r="EP1631" s="8"/>
      <c r="EQ1631" s="8"/>
      <c r="ER1631" s="8"/>
      <c r="ES1631" s="8"/>
      <c r="ET1631" s="8"/>
      <c r="EU1631" s="8"/>
      <c r="EV1631" s="8"/>
      <c r="EW1631" s="8"/>
      <c r="EX1631" s="8"/>
      <c r="EY1631" s="8"/>
      <c r="EZ1631" s="8"/>
      <c r="FA1631" s="8"/>
      <c r="FB1631" s="8"/>
      <c r="FC1631" s="8"/>
      <c r="FD1631" s="8"/>
      <c r="FE1631" s="8"/>
      <c r="FF1631" s="8"/>
      <c r="FG1631" s="8"/>
      <c r="FH1631" s="8"/>
      <c r="FI1631" s="8"/>
      <c r="FJ1631" s="8"/>
    </row>
    <row r="1632" spans="1:166" x14ac:dyDescent="0.25">
      <c r="A1632" t="s">
        <v>30</v>
      </c>
      <c r="C1632" s="6">
        <v>44314</v>
      </c>
      <c r="D1632" s="5"/>
      <c r="E1632" s="6"/>
      <c r="G1632">
        <v>111</v>
      </c>
      <c r="H1632" t="s">
        <v>11</v>
      </c>
      <c r="I1632" s="7">
        <v>4.7</v>
      </c>
      <c r="J1632">
        <v>1500</v>
      </c>
      <c r="K1632" s="5">
        <f t="shared" si="25"/>
        <v>141.84397163120565</v>
      </c>
      <c r="L1632" s="5"/>
      <c r="M1632" s="8"/>
      <c r="N1632" s="8"/>
      <c r="O1632" s="8"/>
      <c r="P1632" s="8"/>
      <c r="Q1632" s="5"/>
      <c r="R1632" s="5"/>
      <c r="S1632" s="5"/>
      <c r="T1632" s="5"/>
      <c r="U1632" s="5"/>
      <c r="V1632" s="5"/>
      <c r="W1632" s="5"/>
      <c r="X1632" s="8"/>
      <c r="Y1632" s="8"/>
      <c r="Z1632" s="8"/>
      <c r="AA1632" s="8"/>
      <c r="AB1632" s="8"/>
      <c r="AC1632" s="5"/>
      <c r="AD1632" s="8"/>
      <c r="AE1632" s="8"/>
      <c r="AF1632" s="8"/>
      <c r="AG1632" s="8"/>
      <c r="AH1632" s="8"/>
      <c r="AI1632" s="8"/>
      <c r="AJ1632" s="5"/>
      <c r="AK1632" s="8"/>
      <c r="AL1632" s="8"/>
      <c r="AM1632" s="8"/>
      <c r="AN1632" s="8"/>
      <c r="AO1632" s="8"/>
      <c r="AP1632" s="8"/>
      <c r="AQ1632" s="9"/>
      <c r="AR1632" s="8"/>
      <c r="AS1632" s="8"/>
      <c r="AT1632" s="8"/>
      <c r="AU1632" s="5"/>
      <c r="AV1632" s="5"/>
      <c r="AW1632" s="5"/>
      <c r="AX1632" s="5"/>
      <c r="AY1632" s="5"/>
      <c r="AZ1632" s="5"/>
      <c r="BA1632" s="5"/>
      <c r="BB1632" s="5"/>
      <c r="BC1632" s="5"/>
      <c r="BD1632" s="5"/>
      <c r="BE1632" s="5"/>
      <c r="BF1632" s="5"/>
      <c r="BG1632" s="5">
        <v>57.407111111111114</v>
      </c>
      <c r="BH1632" s="5"/>
      <c r="BI1632" s="8"/>
      <c r="BJ1632" s="5"/>
      <c r="BK1632" s="5"/>
      <c r="BL1632" s="5"/>
      <c r="BM1632" s="8"/>
      <c r="BN1632" s="8"/>
      <c r="BO1632" s="7">
        <v>41</v>
      </c>
      <c r="BP1632" s="5">
        <v>23.536915555555556</v>
      </c>
      <c r="BQ1632" s="5"/>
      <c r="BR1632" s="5"/>
      <c r="BS1632" s="5"/>
      <c r="BT1632" s="7">
        <v>1.0368685266764561</v>
      </c>
      <c r="BU1632" s="7"/>
      <c r="BV1632" s="7"/>
      <c r="BW1632" s="7"/>
      <c r="BX1632" s="7"/>
      <c r="BY1632" s="7"/>
      <c r="BZ1632" s="7"/>
      <c r="CA1632" s="5"/>
      <c r="CB1632" s="5"/>
      <c r="CC1632" s="5"/>
      <c r="CD1632" s="5">
        <v>11.28888888888889</v>
      </c>
      <c r="CE1632" s="5"/>
      <c r="CF1632" s="5"/>
      <c r="CG1632" s="5"/>
      <c r="CH1632" s="5"/>
      <c r="CI1632" s="5"/>
      <c r="CJ1632" s="5"/>
      <c r="CK1632" s="8"/>
      <c r="CL1632" s="5"/>
      <c r="CM1632" s="5"/>
      <c r="CN1632" s="8"/>
      <c r="CO1632" s="5"/>
      <c r="CP1632" s="5"/>
      <c r="CQ1632" s="5"/>
      <c r="CR1632" s="8"/>
      <c r="CS1632" s="8"/>
      <c r="CT1632" s="8"/>
      <c r="CU1632" s="8"/>
      <c r="CV1632" s="8"/>
      <c r="CW1632" s="8"/>
      <c r="CX1632" s="8"/>
      <c r="CY1632" s="8"/>
      <c r="CZ1632" s="8"/>
      <c r="DA1632" s="8"/>
      <c r="DB1632" s="8"/>
      <c r="DC1632" s="8"/>
      <c r="DD1632" s="8"/>
      <c r="DE1632" s="8"/>
      <c r="DF1632" s="8"/>
      <c r="DG1632" s="8"/>
      <c r="DH1632" s="8"/>
      <c r="DI1632" s="8"/>
      <c r="DJ1632" s="8"/>
      <c r="DK1632" s="8"/>
      <c r="DL1632" s="8"/>
      <c r="DM1632" s="8"/>
      <c r="DN1632" s="8"/>
      <c r="DO1632" s="8"/>
      <c r="DP1632" s="8"/>
      <c r="DQ1632" s="8"/>
      <c r="DR1632" s="8"/>
      <c r="DS1632" s="8"/>
      <c r="DT1632" s="8"/>
      <c r="DU1632" s="8"/>
      <c r="DV1632" s="8"/>
      <c r="DW1632" s="8"/>
      <c r="DX1632" s="8"/>
      <c r="DY1632" s="8"/>
      <c r="DZ1632" s="8"/>
      <c r="EA1632" s="8"/>
      <c r="EB1632" s="8"/>
      <c r="EC1632" s="8"/>
      <c r="ED1632" s="8"/>
      <c r="EE1632" s="8"/>
      <c r="EF1632" s="8"/>
      <c r="EG1632" s="8"/>
      <c r="EH1632" s="8"/>
      <c r="EI1632" s="8"/>
      <c r="EJ1632" s="8"/>
      <c r="EK1632" s="8"/>
      <c r="EL1632" s="8"/>
      <c r="EM1632" s="8"/>
      <c r="EN1632" s="8"/>
      <c r="EO1632" s="8"/>
      <c r="EP1632" s="8"/>
      <c r="EQ1632" s="8"/>
      <c r="ER1632" s="8"/>
      <c r="ES1632" s="8"/>
      <c r="ET1632" s="8"/>
      <c r="EU1632" s="8"/>
      <c r="EV1632" s="8"/>
      <c r="EW1632" s="8"/>
      <c r="EX1632" s="8"/>
      <c r="EY1632" s="8"/>
      <c r="EZ1632" s="8"/>
      <c r="FA1632" s="8"/>
      <c r="FB1632" s="8"/>
      <c r="FC1632" s="8"/>
      <c r="FD1632" s="8"/>
      <c r="FE1632" s="8"/>
      <c r="FF1632" s="8"/>
      <c r="FG1632" s="8"/>
      <c r="FH1632" s="8"/>
      <c r="FI1632" s="8"/>
      <c r="FJ1632" s="8"/>
    </row>
    <row r="1633" spans="1:166" x14ac:dyDescent="0.25">
      <c r="A1633" t="s">
        <v>30</v>
      </c>
      <c r="C1633" s="6">
        <v>44321</v>
      </c>
      <c r="D1633" s="5"/>
      <c r="E1633" s="6"/>
      <c r="G1633">
        <v>118</v>
      </c>
      <c r="H1633" t="s">
        <v>11</v>
      </c>
      <c r="I1633" s="7">
        <v>4.7</v>
      </c>
      <c r="J1633">
        <v>1500</v>
      </c>
      <c r="K1633" s="5">
        <f t="shared" si="25"/>
        <v>141.84397163120565</v>
      </c>
      <c r="L1633" s="5"/>
      <c r="M1633" s="8"/>
      <c r="N1633" s="8"/>
      <c r="O1633" s="8"/>
      <c r="P1633" s="8"/>
      <c r="Q1633" s="5"/>
      <c r="R1633" s="5"/>
      <c r="S1633" s="5"/>
      <c r="T1633" s="5"/>
      <c r="U1633" s="5"/>
      <c r="V1633" s="5"/>
      <c r="W1633" s="5"/>
      <c r="X1633" s="8"/>
      <c r="Y1633" s="8"/>
      <c r="Z1633" s="8"/>
      <c r="AA1633" s="8"/>
      <c r="AB1633" s="8"/>
      <c r="AC1633" s="5"/>
      <c r="AD1633" s="8"/>
      <c r="AE1633" s="8"/>
      <c r="AF1633" s="8"/>
      <c r="AG1633" s="8"/>
      <c r="AH1633" s="8"/>
      <c r="AI1633" s="8"/>
      <c r="AJ1633" s="5"/>
      <c r="AK1633" s="8"/>
      <c r="AL1633" s="8"/>
      <c r="AM1633" s="8"/>
      <c r="AN1633" s="8"/>
      <c r="AO1633" s="8"/>
      <c r="AP1633" s="8"/>
      <c r="AQ1633" s="9"/>
      <c r="AR1633" s="8"/>
      <c r="AS1633" s="8"/>
      <c r="AT1633" s="8"/>
      <c r="AU1633" s="5"/>
      <c r="AV1633" s="5"/>
      <c r="AW1633" s="5"/>
      <c r="AX1633" s="5"/>
      <c r="AY1633" s="5"/>
      <c r="AZ1633" s="5"/>
      <c r="BA1633" s="5"/>
      <c r="BB1633" s="5"/>
      <c r="BC1633" s="5"/>
      <c r="BD1633" s="5"/>
      <c r="BE1633" s="5"/>
      <c r="BF1633" s="5"/>
      <c r="BG1633" s="5">
        <v>99.792888888888882</v>
      </c>
      <c r="BH1633" s="5"/>
      <c r="BI1633" s="8"/>
      <c r="BJ1633" s="5"/>
      <c r="BK1633" s="5"/>
      <c r="BL1633" s="5"/>
      <c r="BM1633" s="8"/>
      <c r="BN1633" s="8"/>
      <c r="BO1633" s="7">
        <v>41</v>
      </c>
      <c r="BP1633" s="5">
        <v>40.915084444444439</v>
      </c>
      <c r="BQ1633" s="5"/>
      <c r="BR1633" s="5"/>
      <c r="BS1633" s="5"/>
      <c r="BT1633" s="7">
        <v>1.8024266275085656</v>
      </c>
      <c r="BU1633" s="7"/>
      <c r="BV1633" s="7"/>
      <c r="BW1633" s="7"/>
      <c r="BX1633" s="7"/>
      <c r="BY1633" s="7"/>
      <c r="BZ1633" s="7"/>
      <c r="CA1633" s="5"/>
      <c r="CB1633" s="5"/>
      <c r="CC1633" s="5"/>
      <c r="CD1633" s="5">
        <v>19.155555555555555</v>
      </c>
      <c r="CE1633" s="5"/>
      <c r="CF1633" s="5"/>
      <c r="CG1633" s="5"/>
      <c r="CH1633" s="5"/>
      <c r="CI1633" s="5"/>
      <c r="CJ1633" s="5"/>
      <c r="CK1633" s="8"/>
      <c r="CL1633" s="5"/>
      <c r="CM1633" s="5"/>
      <c r="CN1633" s="8"/>
      <c r="CO1633" s="5"/>
      <c r="CP1633" s="5"/>
      <c r="CQ1633" s="5"/>
      <c r="CR1633" s="8"/>
      <c r="CS1633" s="8"/>
      <c r="CT1633" s="8"/>
      <c r="CU1633" s="8"/>
      <c r="CV1633" s="8"/>
      <c r="CW1633" s="8"/>
      <c r="CX1633" s="8"/>
      <c r="CY1633" s="8"/>
      <c r="CZ1633" s="8"/>
      <c r="DA1633" s="8"/>
      <c r="DB1633" s="8"/>
      <c r="DC1633" s="8"/>
      <c r="DD1633" s="8"/>
      <c r="DE1633" s="8"/>
      <c r="DF1633" s="8"/>
      <c r="DG1633" s="8"/>
      <c r="DH1633" s="8"/>
      <c r="DI1633" s="8"/>
      <c r="DJ1633" s="8"/>
      <c r="DK1633" s="8"/>
      <c r="DL1633" s="8"/>
      <c r="DM1633" s="8"/>
      <c r="DN1633" s="8"/>
      <c r="DO1633" s="8"/>
      <c r="DP1633" s="8"/>
      <c r="DQ1633" s="8"/>
      <c r="DR1633" s="8"/>
      <c r="DS1633" s="8"/>
      <c r="DT1633" s="8"/>
      <c r="DU1633" s="8"/>
      <c r="DV1633" s="8"/>
      <c r="DW1633" s="8"/>
      <c r="DX1633" s="8"/>
      <c r="DY1633" s="8"/>
      <c r="DZ1633" s="8"/>
      <c r="EA1633" s="8"/>
      <c r="EB1633" s="8"/>
      <c r="EC1633" s="8"/>
      <c r="ED1633" s="8"/>
      <c r="EE1633" s="8"/>
      <c r="EF1633" s="8"/>
      <c r="EG1633" s="8"/>
      <c r="EH1633" s="8"/>
      <c r="EI1633" s="8"/>
      <c r="EJ1633" s="8"/>
      <c r="EK1633" s="8"/>
      <c r="EL1633" s="8"/>
      <c r="EM1633" s="8"/>
      <c r="EN1633" s="8"/>
      <c r="EO1633" s="8"/>
      <c r="EP1633" s="8"/>
      <c r="EQ1633" s="8"/>
      <c r="ER1633" s="8"/>
      <c r="ES1633" s="8"/>
      <c r="ET1633" s="8"/>
      <c r="EU1633" s="8"/>
      <c r="EV1633" s="8"/>
      <c r="EW1633" s="8"/>
      <c r="EX1633" s="8"/>
      <c r="EY1633" s="8"/>
      <c r="EZ1633" s="8"/>
      <c r="FA1633" s="8"/>
      <c r="FB1633" s="8"/>
      <c r="FC1633" s="8"/>
      <c r="FD1633" s="8"/>
      <c r="FE1633" s="8"/>
      <c r="FF1633" s="8"/>
      <c r="FG1633" s="8"/>
      <c r="FH1633" s="8"/>
      <c r="FI1633" s="8"/>
      <c r="FJ1633" s="8"/>
    </row>
    <row r="1634" spans="1:166" x14ac:dyDescent="0.25">
      <c r="A1634" t="s">
        <v>30</v>
      </c>
      <c r="C1634" s="6">
        <v>44322</v>
      </c>
      <c r="D1634" s="5"/>
      <c r="E1634" s="6"/>
      <c r="G1634">
        <v>119</v>
      </c>
      <c r="H1634" t="s">
        <v>11</v>
      </c>
      <c r="I1634" s="7">
        <v>4.7</v>
      </c>
      <c r="J1634">
        <v>1500</v>
      </c>
      <c r="K1634" s="5">
        <f t="shared" si="25"/>
        <v>141.84397163120565</v>
      </c>
      <c r="L1634" s="5">
        <v>2100</v>
      </c>
      <c r="M1634" s="8"/>
      <c r="N1634" s="8"/>
      <c r="O1634" s="8"/>
      <c r="P1634" s="8"/>
      <c r="Q1634" s="5"/>
      <c r="R1634" s="5"/>
      <c r="S1634" s="5"/>
      <c r="T1634" s="5"/>
      <c r="U1634" s="5"/>
      <c r="V1634" s="5"/>
      <c r="W1634" s="5"/>
      <c r="X1634" s="8"/>
      <c r="Y1634" s="8"/>
      <c r="Z1634" s="8"/>
      <c r="AA1634" s="8"/>
      <c r="AB1634" s="8"/>
      <c r="AC1634" s="5"/>
      <c r="AD1634" s="8"/>
      <c r="AE1634" s="8"/>
      <c r="AF1634" s="8"/>
      <c r="AG1634" s="8"/>
      <c r="AH1634" s="8"/>
      <c r="AI1634" s="8"/>
      <c r="AJ1634" s="5"/>
      <c r="AK1634" s="8"/>
      <c r="AL1634" s="8"/>
      <c r="AM1634" s="8"/>
      <c r="AN1634" s="8"/>
      <c r="AO1634" s="8"/>
      <c r="AP1634" s="8"/>
      <c r="AQ1634" s="9"/>
      <c r="AR1634" s="8"/>
      <c r="AS1634" s="8"/>
      <c r="AT1634" s="8"/>
      <c r="AU1634" s="5"/>
      <c r="AV1634" s="5"/>
      <c r="AW1634" s="5"/>
      <c r="AX1634" s="5"/>
      <c r="AY1634" s="5"/>
      <c r="AZ1634" s="5"/>
      <c r="BA1634" s="5"/>
      <c r="BB1634" s="5"/>
      <c r="BC1634" s="5"/>
      <c r="BD1634" s="5"/>
      <c r="BE1634" s="5"/>
      <c r="BF1634" s="5"/>
      <c r="BG1634" s="5"/>
      <c r="BH1634" s="5"/>
      <c r="BI1634" s="8"/>
      <c r="BJ1634" s="5"/>
      <c r="BK1634" s="5"/>
      <c r="BL1634" s="5"/>
      <c r="BM1634" s="8"/>
      <c r="BN1634" s="8"/>
      <c r="BO1634" s="7"/>
      <c r="BP1634" s="5"/>
      <c r="BQ1634" s="5"/>
      <c r="BR1634" s="5"/>
      <c r="BS1634" s="5"/>
      <c r="BT1634" s="7"/>
      <c r="BU1634" s="7"/>
      <c r="BV1634" s="7"/>
      <c r="BW1634" s="7"/>
      <c r="BX1634" s="7"/>
      <c r="BY1634" s="7"/>
      <c r="BZ1634" s="7"/>
      <c r="CA1634" s="5"/>
      <c r="CB1634" s="5"/>
      <c r="CC1634" s="5"/>
      <c r="CD1634" s="5"/>
      <c r="CE1634" s="5"/>
      <c r="CF1634" s="5"/>
      <c r="CG1634" s="5"/>
      <c r="CH1634" s="5"/>
      <c r="CI1634" s="5"/>
      <c r="CJ1634" s="5"/>
      <c r="CK1634" s="8"/>
      <c r="CL1634" s="5"/>
      <c r="CM1634" s="5"/>
      <c r="CN1634" s="8">
        <f>CR1634+CU1634+CX1634+DA1634+DD1634+DG1634+DJ1634+DM1634+DP1634+DS1634+DV1634+DY1634</f>
        <v>1.1938377971632508</v>
      </c>
      <c r="CO1634" s="5">
        <f>CT1634+CW1634+CZ1634+DC1634+DF1634+DI1634+DL1634+DO1634+DR1634+DU1634+DX1634+EA1634</f>
        <v>358.1513391489753</v>
      </c>
      <c r="CP1634" s="5"/>
      <c r="CQ1634" s="5">
        <f>CT1634+CW1634+CZ1634+DC1634+DF1634+DI1634</f>
        <v>241.68147048425377</v>
      </c>
      <c r="CR1634">
        <v>4.8445439830643228E-2</v>
      </c>
      <c r="CS1634">
        <v>300</v>
      </c>
      <c r="CT1634">
        <v>14.533631949192969</v>
      </c>
      <c r="CU1634">
        <v>0.12918684781413581</v>
      </c>
      <c r="CV1634">
        <v>300</v>
      </c>
      <c r="CW1634">
        <v>38.756054344240745</v>
      </c>
      <c r="CX1634">
        <v>0.15117077762808173</v>
      </c>
      <c r="CY1634">
        <v>300</v>
      </c>
      <c r="CZ1634">
        <v>45.35123328842451</v>
      </c>
      <c r="DA1634">
        <v>0.15237197615491596</v>
      </c>
      <c r="DB1634">
        <v>300</v>
      </c>
      <c r="DC1634">
        <v>45.711592846474794</v>
      </c>
      <c r="DD1634">
        <v>0.15687182013026213</v>
      </c>
      <c r="DE1634">
        <v>300</v>
      </c>
      <c r="DF1634">
        <v>47.061546039078635</v>
      </c>
      <c r="DG1634">
        <v>0.16755804005614028</v>
      </c>
      <c r="DH1634">
        <v>300</v>
      </c>
      <c r="DI1634">
        <v>50.26741201684208</v>
      </c>
      <c r="DJ1634">
        <v>0.19285373647168802</v>
      </c>
      <c r="DK1634">
        <v>300</v>
      </c>
      <c r="DL1634">
        <v>57.856120941506411</v>
      </c>
      <c r="DM1634">
        <v>0.19537915907738376</v>
      </c>
      <c r="DN1634">
        <v>300</v>
      </c>
      <c r="DO1634">
        <v>58.613747723215127</v>
      </c>
      <c r="DP1634" s="8"/>
      <c r="DQ1634" s="8"/>
      <c r="DR1634" s="8"/>
      <c r="DS1634" s="8"/>
      <c r="DT1634" s="8"/>
      <c r="DU1634" s="8"/>
      <c r="DV1634" s="8"/>
      <c r="DW1634" s="8"/>
      <c r="DX1634" s="8"/>
      <c r="DY1634" s="8"/>
      <c r="DZ1634" s="8"/>
      <c r="EA1634" s="8"/>
      <c r="EB1634" s="8"/>
      <c r="EC1634" s="8"/>
      <c r="ED1634" s="8"/>
      <c r="EE1634" s="8"/>
      <c r="EF1634" s="8"/>
      <c r="EG1634" s="8"/>
      <c r="EH1634" s="8"/>
      <c r="EI1634" s="8"/>
      <c r="EJ1634" s="8"/>
      <c r="EK1634" s="8"/>
      <c r="EL1634" s="8"/>
      <c r="EM1634" s="8"/>
      <c r="EN1634" s="8"/>
      <c r="EO1634" s="8"/>
      <c r="EP1634" s="8"/>
      <c r="EQ1634" s="8"/>
      <c r="ER1634" s="8"/>
      <c r="ES1634" s="8"/>
      <c r="ET1634" s="8"/>
      <c r="EU1634" s="8"/>
      <c r="EV1634" s="8"/>
      <c r="EW1634" s="8"/>
      <c r="EX1634" s="8"/>
      <c r="EY1634" s="8"/>
      <c r="EZ1634" s="8"/>
      <c r="FA1634" s="8"/>
      <c r="FB1634" s="8"/>
      <c r="FC1634" s="8"/>
      <c r="FD1634" s="8"/>
      <c r="FE1634" s="8"/>
      <c r="FF1634" s="8"/>
      <c r="FG1634" s="8"/>
      <c r="FH1634" s="8"/>
      <c r="FI1634" s="8"/>
      <c r="FJ1634" s="8"/>
    </row>
    <row r="1635" spans="1:166" x14ac:dyDescent="0.25">
      <c r="A1635" t="s">
        <v>30</v>
      </c>
      <c r="C1635" s="6">
        <v>44328</v>
      </c>
      <c r="D1635" s="5"/>
      <c r="E1635" s="6"/>
      <c r="G1635">
        <v>125</v>
      </c>
      <c r="H1635" t="s">
        <v>11</v>
      </c>
      <c r="I1635" s="7">
        <v>4.7</v>
      </c>
      <c r="J1635">
        <v>1500</v>
      </c>
      <c r="K1635" s="5">
        <f t="shared" si="25"/>
        <v>141.84397163120565</v>
      </c>
      <c r="L1635" s="5"/>
      <c r="M1635" s="8"/>
      <c r="N1635" s="8"/>
      <c r="O1635" s="8"/>
      <c r="P1635" s="8"/>
      <c r="Q1635" s="5"/>
      <c r="R1635" s="5"/>
      <c r="S1635" s="5"/>
      <c r="T1635" s="5"/>
      <c r="U1635" s="5"/>
      <c r="V1635" s="5"/>
      <c r="W1635" s="5"/>
      <c r="X1635" s="8"/>
      <c r="Y1635" s="8"/>
      <c r="Z1635" s="8"/>
      <c r="AA1635" s="8"/>
      <c r="AB1635" s="8"/>
      <c r="AC1635" s="5"/>
      <c r="AD1635" s="8"/>
      <c r="AE1635" s="8"/>
      <c r="AF1635" s="8"/>
      <c r="AG1635" s="8"/>
      <c r="AH1635" s="8"/>
      <c r="AI1635" s="8"/>
      <c r="AJ1635" s="5"/>
      <c r="AK1635" s="8"/>
      <c r="AL1635" s="8"/>
      <c r="AM1635" s="8"/>
      <c r="AN1635" s="8"/>
      <c r="AO1635" s="8"/>
      <c r="AP1635" s="8"/>
      <c r="AQ1635" s="9"/>
      <c r="AR1635" s="8"/>
      <c r="AS1635" s="8"/>
      <c r="AT1635" s="8"/>
      <c r="AU1635" s="5"/>
      <c r="AV1635" s="5"/>
      <c r="AW1635" s="5"/>
      <c r="AX1635" s="5"/>
      <c r="AY1635" s="5"/>
      <c r="AZ1635" s="5"/>
      <c r="BA1635" s="5"/>
      <c r="BB1635" s="5"/>
      <c r="BC1635" s="5"/>
      <c r="BD1635" s="5"/>
      <c r="BE1635" s="5"/>
      <c r="BF1635" s="5"/>
      <c r="BG1635" s="5">
        <v>129.27911111111112</v>
      </c>
      <c r="BH1635" s="5"/>
      <c r="BI1635" s="8"/>
      <c r="BJ1635" s="5"/>
      <c r="BK1635" s="5"/>
      <c r="BL1635" s="5"/>
      <c r="BM1635" s="8"/>
      <c r="BN1635" s="8"/>
      <c r="BO1635" s="7">
        <v>41</v>
      </c>
      <c r="BP1635" s="5">
        <v>53.00443555555556</v>
      </c>
      <c r="BQ1635" s="5"/>
      <c r="BR1635" s="5"/>
      <c r="BS1635" s="5"/>
      <c r="BT1635" s="7">
        <v>2.3349971610376898</v>
      </c>
      <c r="BU1635" s="7"/>
      <c r="BV1635" s="7"/>
      <c r="BW1635" s="7"/>
      <c r="BX1635" s="7"/>
      <c r="BY1635" s="7"/>
      <c r="BZ1635" s="7"/>
      <c r="CA1635" s="5"/>
      <c r="CB1635" s="5"/>
      <c r="CC1635" s="5"/>
      <c r="CD1635" s="5">
        <v>23.377777777777776</v>
      </c>
      <c r="CE1635" s="5"/>
      <c r="CF1635" s="5"/>
      <c r="CG1635" s="5"/>
      <c r="CH1635" s="5"/>
      <c r="CI1635" s="5"/>
      <c r="CJ1635" s="5"/>
      <c r="CK1635" s="8"/>
      <c r="CL1635" s="5"/>
      <c r="CM1635" s="5"/>
      <c r="CN1635" s="8"/>
      <c r="CO1635" s="5"/>
      <c r="CP1635" s="5"/>
      <c r="CQ1635" s="5"/>
      <c r="CR1635" s="8"/>
      <c r="CS1635" s="8"/>
      <c r="CT1635" s="8"/>
      <c r="CU1635" s="8"/>
      <c r="CV1635" s="8"/>
      <c r="CW1635" s="8"/>
      <c r="CX1635" s="8"/>
      <c r="CY1635" s="8"/>
      <c r="CZ1635" s="8"/>
      <c r="DA1635" s="8"/>
      <c r="DB1635" s="8"/>
      <c r="DC1635" s="8"/>
      <c r="DD1635" s="8"/>
      <c r="DE1635" s="8"/>
      <c r="DF1635" s="8"/>
      <c r="DG1635" s="8"/>
      <c r="DH1635" s="8"/>
      <c r="DI1635" s="8"/>
      <c r="DJ1635" s="8"/>
      <c r="DK1635" s="8"/>
      <c r="DL1635" s="8"/>
      <c r="DM1635" s="8"/>
      <c r="DN1635" s="8"/>
      <c r="DO1635" s="8"/>
      <c r="DP1635" s="8"/>
      <c r="DQ1635" s="8"/>
      <c r="DR1635" s="8"/>
      <c r="DS1635" s="8"/>
      <c r="DT1635" s="8"/>
      <c r="DU1635" s="8"/>
      <c r="DV1635" s="8"/>
      <c r="DW1635" s="8"/>
      <c r="DX1635" s="8"/>
      <c r="DY1635" s="8"/>
      <c r="DZ1635" s="8"/>
      <c r="EA1635" s="8"/>
      <c r="EB1635" s="8"/>
      <c r="EC1635" s="8"/>
      <c r="ED1635" s="8"/>
      <c r="EE1635" s="8"/>
      <c r="EF1635" s="8"/>
      <c r="EG1635" s="8"/>
      <c r="EH1635" s="8"/>
      <c r="EI1635" s="8"/>
      <c r="EJ1635" s="8"/>
      <c r="EK1635" s="8"/>
      <c r="EL1635" s="8"/>
      <c r="EM1635" s="8"/>
      <c r="EN1635" s="8"/>
      <c r="EO1635" s="8"/>
      <c r="EP1635" s="8"/>
      <c r="EQ1635" s="8"/>
      <c r="ER1635" s="8"/>
      <c r="ES1635" s="8"/>
      <c r="ET1635" s="8"/>
      <c r="EU1635" s="8"/>
      <c r="EV1635" s="8"/>
      <c r="EW1635" s="8"/>
      <c r="EX1635" s="8"/>
      <c r="EY1635" s="8"/>
      <c r="EZ1635" s="8"/>
      <c r="FA1635" s="8"/>
      <c r="FB1635" s="8"/>
      <c r="FC1635" s="8"/>
      <c r="FD1635" s="8"/>
      <c r="FE1635" s="8"/>
      <c r="FF1635" s="8"/>
      <c r="FG1635" s="8"/>
      <c r="FH1635" s="8"/>
      <c r="FI1635" s="8"/>
      <c r="FJ1635" s="8"/>
    </row>
    <row r="1636" spans="1:166" x14ac:dyDescent="0.25">
      <c r="A1636" t="s">
        <v>30</v>
      </c>
      <c r="C1636" s="6">
        <v>44335</v>
      </c>
      <c r="D1636" s="5">
        <v>9</v>
      </c>
      <c r="E1636" s="6" t="s">
        <v>207</v>
      </c>
      <c r="F1636" t="s">
        <v>15</v>
      </c>
      <c r="G1636">
        <v>132</v>
      </c>
      <c r="H1636" t="s">
        <v>11</v>
      </c>
      <c r="I1636" s="7">
        <v>4.7</v>
      </c>
      <c r="J1636">
        <v>1500</v>
      </c>
      <c r="K1636" s="5">
        <f t="shared" si="25"/>
        <v>141.84397163120565</v>
      </c>
      <c r="L1636" s="5"/>
      <c r="M1636" s="8"/>
      <c r="N1636" s="8"/>
      <c r="O1636" s="8"/>
      <c r="P1636" s="8"/>
      <c r="Q1636" s="5"/>
      <c r="R1636" s="5"/>
      <c r="S1636" s="5"/>
      <c r="T1636" s="5"/>
      <c r="U1636" s="5"/>
      <c r="V1636" s="5">
        <v>132</v>
      </c>
      <c r="W1636" s="5"/>
      <c r="X1636" s="8"/>
      <c r="Y1636" s="8"/>
      <c r="Z1636" s="8"/>
      <c r="AA1636" s="8"/>
      <c r="AB1636" s="8"/>
      <c r="AC1636" s="5"/>
      <c r="AD1636" s="8"/>
      <c r="AE1636" s="8"/>
      <c r="AF1636" s="8"/>
      <c r="AG1636" s="8"/>
      <c r="AH1636" s="8"/>
      <c r="AI1636" s="8"/>
      <c r="AJ1636" s="5"/>
      <c r="AK1636" s="8"/>
      <c r="AL1636" s="8"/>
      <c r="AM1636" s="8"/>
      <c r="AN1636" s="8"/>
      <c r="AO1636" s="8"/>
      <c r="AP1636" s="8"/>
      <c r="AQ1636" s="9"/>
      <c r="AR1636" s="8"/>
      <c r="AS1636" s="8"/>
      <c r="AT1636" s="8"/>
      <c r="AU1636" s="5"/>
      <c r="AV1636" s="5"/>
      <c r="AW1636" s="5"/>
      <c r="AX1636" s="5"/>
      <c r="AY1636" s="5"/>
      <c r="AZ1636" s="5"/>
      <c r="BA1636" s="5"/>
      <c r="BB1636" s="5"/>
      <c r="BC1636" s="5"/>
      <c r="BD1636" s="5"/>
      <c r="BE1636" s="5"/>
      <c r="BF1636" s="5"/>
      <c r="BG1636" s="5">
        <v>174.17599999999999</v>
      </c>
      <c r="BH1636" s="5"/>
      <c r="BI1636" s="8"/>
      <c r="BJ1636" s="5"/>
      <c r="BK1636" s="5"/>
      <c r="BL1636" s="5"/>
      <c r="BM1636" s="8"/>
      <c r="BN1636" s="8"/>
      <c r="BO1636" s="7">
        <v>41</v>
      </c>
      <c r="BP1636" s="5">
        <v>71.412159999999986</v>
      </c>
      <c r="BQ1636" s="5"/>
      <c r="BR1636" s="5"/>
      <c r="BS1636" s="5"/>
      <c r="BT1636" s="7">
        <v>3.1459101321585896</v>
      </c>
      <c r="BU1636" s="7"/>
      <c r="BV1636" s="7"/>
      <c r="BW1636" s="7"/>
      <c r="BX1636" s="7"/>
      <c r="BY1636" s="7"/>
      <c r="BZ1636" s="7"/>
      <c r="CA1636" s="5"/>
      <c r="CB1636" s="5"/>
      <c r="CC1636" s="5"/>
      <c r="CD1636" s="5">
        <v>34.488888888888887</v>
      </c>
      <c r="CE1636" s="5"/>
      <c r="CF1636" s="5"/>
      <c r="CG1636" s="5"/>
      <c r="CH1636" s="5"/>
      <c r="CI1636" s="5"/>
      <c r="CJ1636" s="5"/>
      <c r="CK1636" s="8"/>
      <c r="CL1636" s="5"/>
      <c r="CM1636" s="5"/>
      <c r="CN1636" s="8"/>
      <c r="CO1636" s="5"/>
      <c r="CP1636" s="5"/>
      <c r="CQ1636" s="5"/>
      <c r="CR1636" s="8"/>
      <c r="CS1636" s="8"/>
      <c r="CT1636" s="8"/>
      <c r="CU1636" s="8"/>
      <c r="CV1636" s="8"/>
      <c r="CW1636" s="8"/>
      <c r="CX1636" s="8"/>
      <c r="CY1636" s="8"/>
      <c r="CZ1636" s="8"/>
      <c r="DA1636" s="8"/>
      <c r="DB1636" s="8"/>
      <c r="DC1636" s="8"/>
      <c r="DD1636" s="8"/>
      <c r="DE1636" s="8"/>
      <c r="DF1636" s="8"/>
      <c r="DG1636" s="8"/>
      <c r="DH1636" s="8"/>
      <c r="DI1636" s="8"/>
      <c r="DJ1636" s="8"/>
      <c r="DK1636" s="8"/>
      <c r="DL1636" s="8"/>
      <c r="DM1636" s="8"/>
      <c r="DN1636" s="8"/>
      <c r="DO1636" s="8"/>
      <c r="DP1636" s="8"/>
      <c r="DQ1636" s="8"/>
      <c r="DR1636" s="8"/>
      <c r="DS1636" s="8"/>
      <c r="DT1636" s="8"/>
      <c r="DU1636" s="8"/>
      <c r="DV1636" s="8"/>
      <c r="DW1636" s="8"/>
      <c r="DX1636" s="8"/>
      <c r="DY1636" s="8"/>
      <c r="DZ1636" s="8"/>
      <c r="EA1636" s="8"/>
      <c r="EB1636" s="8"/>
      <c r="EC1636" s="8"/>
      <c r="ED1636" s="8"/>
      <c r="EE1636" s="8"/>
      <c r="EF1636" s="8"/>
      <c r="EG1636" s="8"/>
      <c r="EH1636" s="8"/>
      <c r="EI1636" s="8"/>
      <c r="EJ1636" s="8"/>
      <c r="EK1636" s="8"/>
      <c r="EL1636" s="8"/>
      <c r="EM1636" s="8"/>
      <c r="EN1636" s="8"/>
      <c r="EO1636" s="8"/>
      <c r="EP1636" s="8"/>
      <c r="EQ1636" s="8"/>
      <c r="ER1636" s="8"/>
      <c r="ES1636" s="8"/>
      <c r="ET1636" s="8"/>
      <c r="EU1636" s="8"/>
      <c r="EV1636" s="8"/>
      <c r="EW1636" s="8"/>
      <c r="EX1636" s="8"/>
      <c r="EY1636" s="8"/>
      <c r="EZ1636" s="8"/>
      <c r="FA1636" s="8"/>
      <c r="FB1636" s="8"/>
      <c r="FC1636" s="8"/>
      <c r="FD1636" s="8"/>
      <c r="FE1636" s="8"/>
      <c r="FF1636" s="8"/>
      <c r="FG1636" s="8"/>
      <c r="FH1636" s="8"/>
      <c r="FI1636" s="8"/>
      <c r="FJ1636" s="8"/>
    </row>
    <row r="1637" spans="1:166" x14ac:dyDescent="0.25">
      <c r="A1637" t="s">
        <v>30</v>
      </c>
      <c r="C1637" s="6">
        <v>44342</v>
      </c>
      <c r="D1637" s="5"/>
      <c r="E1637" s="6"/>
      <c r="G1637">
        <v>139</v>
      </c>
      <c r="H1637" t="s">
        <v>11</v>
      </c>
      <c r="I1637" s="7">
        <v>4.7</v>
      </c>
      <c r="J1637">
        <v>1500</v>
      </c>
      <c r="K1637" s="5">
        <f t="shared" si="25"/>
        <v>141.84397163120565</v>
      </c>
      <c r="L1637" s="5"/>
      <c r="M1637" s="8"/>
      <c r="N1637" s="8"/>
      <c r="O1637" s="8"/>
      <c r="P1637" s="8"/>
      <c r="Q1637" s="5"/>
      <c r="R1637" s="5"/>
      <c r="S1637" s="5"/>
      <c r="T1637" s="5"/>
      <c r="U1637" s="5"/>
      <c r="V1637" s="5"/>
      <c r="W1637" s="5"/>
      <c r="X1637" s="8"/>
      <c r="Y1637" s="8"/>
      <c r="Z1637" s="8"/>
      <c r="AA1637" s="8"/>
      <c r="AB1637" s="8"/>
      <c r="AC1637" s="5"/>
      <c r="AD1637" s="8"/>
      <c r="AE1637" s="8"/>
      <c r="AF1637" s="8"/>
      <c r="AG1637" s="8"/>
      <c r="AH1637" s="8"/>
      <c r="AI1637" s="8"/>
      <c r="AJ1637" s="5"/>
      <c r="AK1637" s="8"/>
      <c r="AL1637" s="8"/>
      <c r="AM1637" s="8"/>
      <c r="AN1637" s="8"/>
      <c r="AO1637" s="8"/>
      <c r="AP1637" s="8"/>
      <c r="AQ1637" s="9"/>
      <c r="AR1637" s="8"/>
      <c r="AS1637" s="8"/>
      <c r="AT1637" s="8"/>
      <c r="AU1637" s="5"/>
      <c r="AV1637" s="5"/>
      <c r="AW1637" s="5"/>
      <c r="AX1637" s="5"/>
      <c r="AY1637" s="5"/>
      <c r="AZ1637" s="5"/>
      <c r="BA1637" s="5"/>
      <c r="BB1637" s="5"/>
      <c r="BC1637" s="5"/>
      <c r="BD1637" s="5"/>
      <c r="BE1637" s="5"/>
      <c r="BF1637" s="5"/>
      <c r="BG1637" s="5">
        <v>244.08266666666668</v>
      </c>
      <c r="BH1637" s="5"/>
      <c r="BI1637" s="8"/>
      <c r="BJ1637" s="5"/>
      <c r="BK1637" s="5"/>
      <c r="BL1637" s="5"/>
      <c r="BM1637" s="8"/>
      <c r="BN1637" s="8"/>
      <c r="BO1637" s="7">
        <v>41</v>
      </c>
      <c r="BP1637" s="5">
        <v>100.07389333333333</v>
      </c>
      <c r="BQ1637" s="5"/>
      <c r="BR1637" s="5"/>
      <c r="BS1637" s="5"/>
      <c r="BT1637" s="7">
        <v>4.4085415565345079</v>
      </c>
      <c r="BU1637" s="7"/>
      <c r="BV1637" s="7"/>
      <c r="BW1637" s="7"/>
      <c r="BX1637" s="7"/>
      <c r="BY1637" s="7"/>
      <c r="BZ1637" s="7"/>
      <c r="CA1637" s="5"/>
      <c r="CB1637" s="5"/>
      <c r="CC1637" s="5"/>
      <c r="CD1637" s="5">
        <v>53.111111111111107</v>
      </c>
      <c r="CE1637" s="5"/>
      <c r="CF1637" s="5"/>
      <c r="CG1637" s="5"/>
      <c r="CH1637" s="5"/>
      <c r="CI1637" s="5"/>
      <c r="CJ1637" s="5"/>
      <c r="CK1637" s="8"/>
      <c r="CL1637" s="5"/>
      <c r="CM1637" s="5"/>
      <c r="CN1637" s="8"/>
      <c r="CO1637" s="5"/>
      <c r="CP1637" s="5"/>
      <c r="CQ1637" s="5"/>
      <c r="CR1637" s="8"/>
      <c r="CS1637" s="8"/>
      <c r="CT1637" s="8"/>
      <c r="CU1637" s="8"/>
      <c r="CV1637" s="8"/>
      <c r="CW1637" s="8"/>
      <c r="CX1637" s="8"/>
      <c r="CY1637" s="8"/>
      <c r="CZ1637" s="8"/>
      <c r="DA1637" s="8"/>
      <c r="DB1637" s="8"/>
      <c r="DC1637" s="8"/>
      <c r="DD1637" s="8"/>
      <c r="DE1637" s="8"/>
      <c r="DF1637" s="8"/>
      <c r="DG1637" s="8"/>
      <c r="DH1637" s="8"/>
      <c r="DI1637" s="8"/>
      <c r="DJ1637" s="8"/>
      <c r="DK1637" s="8"/>
      <c r="DL1637" s="8"/>
      <c r="DM1637" s="8"/>
      <c r="DN1637" s="8"/>
      <c r="DO1637" s="8"/>
      <c r="DP1637" s="8"/>
      <c r="DQ1637" s="8"/>
      <c r="DR1637" s="8"/>
      <c r="DS1637" s="8"/>
      <c r="DT1637" s="8"/>
      <c r="DU1637" s="8"/>
      <c r="DV1637" s="8"/>
      <c r="DW1637" s="8"/>
      <c r="DX1637" s="8"/>
      <c r="DY1637" s="8"/>
      <c r="DZ1637" s="8"/>
      <c r="EA1637" s="8"/>
      <c r="EB1637" s="8"/>
      <c r="EC1637" s="8"/>
      <c r="ED1637" s="8"/>
      <c r="EE1637" s="8"/>
      <c r="EF1637" s="8"/>
      <c r="EG1637" s="8"/>
      <c r="EH1637" s="8"/>
      <c r="EI1637" s="8"/>
      <c r="EJ1637" s="8"/>
      <c r="EK1637" s="8"/>
      <c r="EL1637" s="8"/>
      <c r="EM1637" s="8"/>
      <c r="EN1637" s="8"/>
      <c r="EO1637" s="8"/>
      <c r="EP1637" s="8"/>
      <c r="EQ1637" s="8"/>
      <c r="ER1637" s="8"/>
      <c r="ES1637" s="8"/>
      <c r="ET1637" s="8"/>
      <c r="EU1637" s="8"/>
      <c r="EV1637" s="8"/>
      <c r="EW1637" s="8"/>
      <c r="EX1637" s="8"/>
      <c r="EY1637" s="8"/>
      <c r="EZ1637" s="8"/>
      <c r="FA1637" s="8"/>
      <c r="FB1637" s="8"/>
      <c r="FC1637" s="8"/>
      <c r="FD1637" s="8"/>
      <c r="FE1637" s="8"/>
      <c r="FF1637" s="8"/>
      <c r="FG1637" s="8"/>
      <c r="FH1637" s="8"/>
      <c r="FI1637" s="8"/>
      <c r="FJ1637" s="8"/>
    </row>
    <row r="1638" spans="1:166" x14ac:dyDescent="0.25">
      <c r="A1638" t="s">
        <v>30</v>
      </c>
      <c r="C1638" s="6">
        <v>44348</v>
      </c>
      <c r="D1638" s="5"/>
      <c r="E1638" s="6"/>
      <c r="G1638">
        <v>145</v>
      </c>
      <c r="H1638" t="s">
        <v>11</v>
      </c>
      <c r="I1638" s="7">
        <v>4.7</v>
      </c>
      <c r="J1638">
        <v>1500</v>
      </c>
      <c r="K1638" s="5">
        <f t="shared" ref="K1638:K1701" si="26">1000000/I1638/J1638</f>
        <v>141.84397163120565</v>
      </c>
      <c r="L1638" s="5"/>
      <c r="M1638" s="8"/>
      <c r="N1638" s="8"/>
      <c r="O1638" s="8"/>
      <c r="P1638" s="8"/>
      <c r="Q1638" s="5"/>
      <c r="R1638" s="5"/>
      <c r="S1638" s="5"/>
      <c r="T1638" s="5"/>
      <c r="U1638" s="5"/>
      <c r="V1638" s="5"/>
      <c r="W1638" s="5"/>
      <c r="X1638" s="8"/>
      <c r="Y1638" s="8"/>
      <c r="Z1638" s="8"/>
      <c r="AA1638" s="8"/>
      <c r="AB1638" s="8"/>
      <c r="AC1638" s="5"/>
      <c r="AD1638" s="8"/>
      <c r="AE1638" s="8"/>
      <c r="AF1638" s="8"/>
      <c r="AG1638" s="8"/>
      <c r="AH1638" s="8"/>
      <c r="AI1638" s="8"/>
      <c r="AJ1638" s="5"/>
      <c r="AK1638" s="8"/>
      <c r="AL1638" s="8"/>
      <c r="AM1638" s="8"/>
      <c r="AN1638" s="8"/>
      <c r="AO1638" s="8"/>
      <c r="AP1638" s="8"/>
      <c r="AQ1638" s="9"/>
      <c r="AR1638" s="8"/>
      <c r="AS1638" s="8"/>
      <c r="AT1638" s="8"/>
      <c r="AU1638" s="5"/>
      <c r="AV1638" s="5"/>
      <c r="AW1638" s="5"/>
      <c r="AX1638" s="5"/>
      <c r="AY1638" s="5"/>
      <c r="AZ1638" s="5"/>
      <c r="BA1638" s="5"/>
      <c r="BB1638" s="5"/>
      <c r="BC1638" s="5"/>
      <c r="BD1638" s="5"/>
      <c r="BE1638" s="5"/>
      <c r="BF1638" s="5"/>
      <c r="BG1638" s="5">
        <v>266.27066666666667</v>
      </c>
      <c r="BH1638" s="5"/>
      <c r="BI1638" s="8"/>
      <c r="BJ1638" s="5"/>
      <c r="BK1638" s="5"/>
      <c r="BL1638" s="5"/>
      <c r="BM1638" s="8"/>
      <c r="BN1638" s="8"/>
      <c r="BO1638" s="7">
        <v>41</v>
      </c>
      <c r="BP1638" s="5">
        <v>109.17097333333332</v>
      </c>
      <c r="BQ1638" s="5"/>
      <c r="BR1638" s="5"/>
      <c r="BS1638" s="5"/>
      <c r="BT1638" s="7">
        <v>4.8092939794419971</v>
      </c>
      <c r="BU1638" s="7"/>
      <c r="BV1638" s="7"/>
      <c r="BW1638" s="7"/>
      <c r="BX1638" s="7"/>
      <c r="BY1638" s="7"/>
      <c r="BZ1638" s="7"/>
      <c r="CA1638" s="5"/>
      <c r="CB1638" s="5"/>
      <c r="CC1638" s="5"/>
      <c r="CD1638" s="5">
        <v>62.133333333333326</v>
      </c>
      <c r="CE1638" s="5"/>
      <c r="CF1638" s="5"/>
      <c r="CG1638" s="5"/>
      <c r="CH1638" s="5"/>
      <c r="CI1638" s="5"/>
      <c r="CJ1638" s="5"/>
      <c r="CK1638" s="8"/>
      <c r="CL1638" s="5"/>
      <c r="CM1638" s="5"/>
      <c r="CN1638" s="8"/>
      <c r="CO1638" s="5"/>
      <c r="CP1638" s="5"/>
      <c r="CQ1638" s="5"/>
      <c r="CR1638" s="8"/>
      <c r="CS1638" s="8"/>
      <c r="CT1638" s="8"/>
      <c r="CU1638" s="8"/>
      <c r="CV1638" s="8"/>
      <c r="CW1638" s="8"/>
      <c r="CX1638" s="8"/>
      <c r="CY1638" s="8"/>
      <c r="CZ1638" s="8"/>
      <c r="DA1638" s="8"/>
      <c r="DB1638" s="8"/>
      <c r="DC1638" s="8"/>
      <c r="DD1638" s="8"/>
      <c r="DE1638" s="8"/>
      <c r="DF1638" s="8"/>
      <c r="DG1638" s="8"/>
      <c r="DH1638" s="8"/>
      <c r="DI1638" s="8"/>
      <c r="DJ1638" s="8"/>
      <c r="DK1638" s="8"/>
      <c r="DL1638" s="8"/>
      <c r="DM1638" s="8"/>
      <c r="DN1638" s="8"/>
      <c r="DO1638" s="8"/>
      <c r="DP1638" s="8"/>
      <c r="DQ1638" s="8"/>
      <c r="DR1638" s="8"/>
      <c r="DS1638" s="8"/>
      <c r="DT1638" s="8"/>
      <c r="DU1638" s="8"/>
      <c r="DV1638" s="8"/>
      <c r="DW1638" s="8"/>
      <c r="DX1638" s="8"/>
      <c r="DY1638" s="8"/>
      <c r="DZ1638" s="8"/>
      <c r="EA1638" s="8"/>
      <c r="EB1638" s="8"/>
      <c r="EC1638" s="8"/>
      <c r="ED1638" s="8"/>
      <c r="EE1638" s="8"/>
      <c r="EF1638" s="8"/>
      <c r="EG1638" s="8"/>
      <c r="EH1638" s="8"/>
      <c r="EI1638" s="8"/>
      <c r="EJ1638" s="8"/>
      <c r="EK1638" s="8"/>
      <c r="EL1638" s="8"/>
      <c r="EM1638" s="8"/>
      <c r="EN1638" s="8"/>
      <c r="EO1638" s="8"/>
      <c r="EP1638" s="8"/>
      <c r="EQ1638" s="8"/>
      <c r="ER1638" s="8"/>
      <c r="ES1638" s="8"/>
      <c r="ET1638" s="8"/>
      <c r="EU1638" s="8"/>
      <c r="EV1638" s="8"/>
      <c r="EW1638" s="8"/>
      <c r="EX1638" s="8"/>
      <c r="EY1638" s="8"/>
      <c r="EZ1638" s="8"/>
      <c r="FA1638" s="8"/>
      <c r="FB1638" s="8"/>
      <c r="FC1638" s="8"/>
      <c r="FD1638" s="8"/>
      <c r="FE1638" s="8"/>
      <c r="FF1638" s="8"/>
      <c r="FG1638" s="8"/>
      <c r="FH1638" s="8"/>
      <c r="FI1638" s="8"/>
      <c r="FJ1638" s="8"/>
    </row>
    <row r="1639" spans="1:166" x14ac:dyDescent="0.25">
      <c r="A1639" t="s">
        <v>30</v>
      </c>
      <c r="C1639" s="6">
        <v>44349</v>
      </c>
      <c r="D1639" s="5">
        <v>10</v>
      </c>
      <c r="E1639" s="6" t="s">
        <v>108</v>
      </c>
      <c r="F1639" t="s">
        <v>16</v>
      </c>
      <c r="G1639">
        <v>146</v>
      </c>
      <c r="H1639" t="s">
        <v>11</v>
      </c>
      <c r="I1639" s="7">
        <v>4.7</v>
      </c>
      <c r="J1639">
        <v>1500</v>
      </c>
      <c r="K1639" s="5">
        <f t="shared" si="26"/>
        <v>141.84397163120565</v>
      </c>
      <c r="L1639" s="5"/>
      <c r="M1639" s="8"/>
      <c r="N1639" s="8"/>
      <c r="O1639" s="8"/>
      <c r="P1639" s="8"/>
      <c r="Q1639" s="5"/>
      <c r="R1639" s="5"/>
      <c r="S1639" s="5"/>
      <c r="T1639" s="5"/>
      <c r="U1639" s="5"/>
      <c r="V1639" s="5"/>
      <c r="W1639" s="5"/>
      <c r="X1639" s="8"/>
      <c r="Y1639" s="8"/>
      <c r="Z1639" s="8"/>
      <c r="AA1639" s="8"/>
      <c r="AB1639" s="8"/>
      <c r="AC1639" s="5"/>
      <c r="AD1639" s="8"/>
      <c r="AE1639" s="8"/>
      <c r="AF1639" s="8"/>
      <c r="AG1639" s="8"/>
      <c r="AH1639" s="8"/>
      <c r="AI1639" s="8"/>
      <c r="AJ1639" s="5"/>
      <c r="AK1639" s="8"/>
      <c r="AL1639" s="8"/>
      <c r="AM1639" s="8"/>
      <c r="AN1639" s="8"/>
      <c r="AO1639" s="8"/>
      <c r="AP1639" s="8"/>
      <c r="AQ1639" s="9"/>
      <c r="AR1639" s="8"/>
      <c r="AS1639" s="8"/>
      <c r="AT1639" s="8"/>
      <c r="AU1639" s="5"/>
      <c r="AV1639" s="5"/>
      <c r="AW1639" s="5"/>
      <c r="AX1639" s="5"/>
      <c r="AY1639" s="5"/>
      <c r="AZ1639" s="5"/>
      <c r="BA1639" s="5"/>
      <c r="BB1639" s="5"/>
      <c r="BC1639" s="5"/>
      <c r="BD1639" s="5"/>
      <c r="BE1639" s="5"/>
      <c r="BF1639" s="5"/>
      <c r="BG1639" s="5"/>
      <c r="BH1639" s="5"/>
      <c r="BI1639" s="8"/>
      <c r="BJ1639" s="5"/>
      <c r="BK1639" s="5"/>
      <c r="BL1639" s="5"/>
      <c r="BM1639" s="8"/>
      <c r="BN1639" s="8"/>
      <c r="BO1639" s="7"/>
      <c r="BP1639" s="5"/>
      <c r="BQ1639" s="5"/>
      <c r="BR1639" s="5"/>
      <c r="BS1639" s="5"/>
      <c r="BT1639" s="7"/>
      <c r="BU1639" s="7"/>
      <c r="BV1639" s="7"/>
      <c r="BW1639" s="7"/>
      <c r="BX1639" s="7"/>
      <c r="BY1639" s="7"/>
      <c r="BZ1639" s="7"/>
      <c r="CA1639" s="5"/>
      <c r="CB1639" s="5"/>
      <c r="CC1639" s="5"/>
      <c r="CD1639" s="5"/>
      <c r="CE1639" s="5"/>
      <c r="CF1639" s="5"/>
      <c r="CG1639" s="5"/>
      <c r="CH1639" s="5"/>
      <c r="CI1639" s="5"/>
      <c r="CJ1639" s="5"/>
      <c r="CK1639" s="8"/>
      <c r="CL1639" s="5"/>
      <c r="CM1639" s="5"/>
      <c r="CN1639" s="8"/>
      <c r="CO1639" s="5"/>
      <c r="CP1639" s="5"/>
      <c r="CQ1639" s="5"/>
      <c r="CR1639" s="8"/>
      <c r="CS1639" s="8"/>
      <c r="CT1639" s="8"/>
      <c r="CU1639" s="8"/>
      <c r="CV1639" s="8"/>
      <c r="CW1639" s="8"/>
      <c r="CX1639" s="8"/>
      <c r="CY1639" s="8"/>
      <c r="CZ1639" s="8"/>
      <c r="DA1639" s="8"/>
      <c r="DB1639" s="8"/>
      <c r="DC1639" s="8"/>
      <c r="DD1639" s="8"/>
      <c r="DE1639" s="8"/>
      <c r="DF1639" s="8"/>
      <c r="DG1639" s="8"/>
      <c r="DH1639" s="8"/>
      <c r="DI1639" s="8"/>
      <c r="DJ1639" s="8"/>
      <c r="DK1639" s="8"/>
      <c r="DL1639" s="8"/>
      <c r="DM1639" s="8"/>
      <c r="DN1639" s="8"/>
      <c r="DO1639" s="8"/>
      <c r="DP1639" s="8"/>
      <c r="DQ1639" s="8"/>
      <c r="DR1639" s="8"/>
      <c r="DS1639" s="8"/>
      <c r="DT1639" s="8"/>
      <c r="DU1639" s="8"/>
      <c r="DV1639" s="8"/>
      <c r="DW1639" s="8"/>
      <c r="DX1639" s="8"/>
      <c r="DY1639" s="8"/>
      <c r="DZ1639" s="8"/>
      <c r="EA1639" s="8"/>
      <c r="EB1639" s="8"/>
      <c r="EC1639" s="8"/>
      <c r="ED1639" s="8"/>
      <c r="EE1639" s="8"/>
      <c r="EF1639" s="8"/>
      <c r="EG1639" s="8"/>
      <c r="EH1639" s="8"/>
      <c r="EI1639" s="8"/>
      <c r="EJ1639" s="8"/>
      <c r="EK1639" s="8"/>
      <c r="EL1639" s="8"/>
      <c r="EM1639" s="8"/>
      <c r="EN1639" s="8"/>
      <c r="EO1639" s="8"/>
      <c r="EP1639" s="8"/>
      <c r="EQ1639" s="8"/>
      <c r="ER1639" s="8"/>
      <c r="ES1639" s="8"/>
      <c r="ET1639" s="8"/>
      <c r="EU1639" s="8"/>
      <c r="EV1639" s="8"/>
      <c r="EW1639" s="8"/>
      <c r="EX1639" s="8"/>
      <c r="EY1639" s="8"/>
      <c r="EZ1639" s="8"/>
      <c r="FA1639" s="8"/>
      <c r="FB1639" s="8"/>
      <c r="FC1639" s="8"/>
      <c r="FD1639" s="8"/>
      <c r="FE1639" s="8"/>
      <c r="FF1639" s="8"/>
      <c r="FG1639" s="8"/>
      <c r="FH1639" s="8"/>
      <c r="FI1639" s="8"/>
      <c r="FJ1639" s="8"/>
    </row>
    <row r="1640" spans="1:166" x14ac:dyDescent="0.25">
      <c r="A1640" t="s">
        <v>28</v>
      </c>
      <c r="C1640" s="6">
        <v>44203</v>
      </c>
      <c r="D1640" s="5">
        <v>1</v>
      </c>
      <c r="E1640" s="6" t="s">
        <v>209</v>
      </c>
      <c r="F1640" t="s">
        <v>10</v>
      </c>
      <c r="G1640">
        <v>0</v>
      </c>
      <c r="H1640" t="s">
        <v>11</v>
      </c>
      <c r="I1640" s="7">
        <v>14</v>
      </c>
      <c r="J1640">
        <v>500</v>
      </c>
      <c r="K1640" s="5">
        <f t="shared" si="26"/>
        <v>142.85714285714286</v>
      </c>
      <c r="L1640" s="5"/>
      <c r="M1640" s="8"/>
      <c r="N1640" s="8"/>
      <c r="O1640" s="8"/>
      <c r="P1640" s="8"/>
      <c r="Q1640" s="5"/>
      <c r="R1640" s="5"/>
      <c r="S1640" s="5"/>
      <c r="T1640" s="5"/>
      <c r="U1640" s="5"/>
      <c r="V1640" s="5"/>
      <c r="W1640" s="5"/>
      <c r="X1640" s="8"/>
      <c r="Y1640" s="8"/>
      <c r="Z1640" s="8"/>
      <c r="AA1640" s="8"/>
      <c r="AB1640" s="8"/>
      <c r="AC1640" s="5"/>
      <c r="AD1640" s="8"/>
      <c r="AE1640" s="8"/>
      <c r="AF1640" s="8"/>
      <c r="AG1640" s="8"/>
      <c r="AH1640" s="8"/>
      <c r="AI1640" s="8"/>
      <c r="AJ1640" s="5"/>
      <c r="AK1640" s="8"/>
      <c r="AL1640" s="8"/>
      <c r="AM1640" s="8"/>
      <c r="AN1640" s="8"/>
      <c r="AO1640" s="8"/>
      <c r="AP1640" s="8"/>
      <c r="AQ1640" s="9"/>
      <c r="AR1640" s="8"/>
      <c r="AS1640" s="8"/>
      <c r="AT1640" s="8"/>
      <c r="AU1640" s="5"/>
      <c r="AV1640" s="5"/>
      <c r="AW1640" s="5"/>
      <c r="AX1640" s="5"/>
      <c r="AY1640" s="5"/>
      <c r="AZ1640" s="5"/>
      <c r="BA1640" s="5"/>
      <c r="BB1640" s="5"/>
      <c r="BC1640" s="5"/>
      <c r="BD1640" s="5"/>
      <c r="BE1640" s="5"/>
      <c r="BF1640" s="5"/>
      <c r="BG1640" s="5"/>
      <c r="BH1640" s="5"/>
      <c r="BI1640" s="8"/>
      <c r="BJ1640" s="5"/>
      <c r="BK1640" s="5"/>
      <c r="BL1640" s="5"/>
      <c r="BM1640" s="8"/>
      <c r="BN1640" s="8"/>
      <c r="BO1640" s="7"/>
      <c r="BP1640" s="5"/>
      <c r="BQ1640" s="5"/>
      <c r="BR1640" s="5"/>
      <c r="BS1640" s="5"/>
      <c r="BT1640" s="7"/>
      <c r="BU1640" s="7"/>
      <c r="BV1640" s="7"/>
      <c r="BW1640" s="7"/>
      <c r="BX1640" s="7"/>
      <c r="BY1640" s="7"/>
      <c r="BZ1640" s="7"/>
      <c r="CA1640" s="5"/>
      <c r="CB1640" s="5"/>
      <c r="CC1640" s="5"/>
      <c r="CD1640" s="5"/>
      <c r="CE1640" s="5"/>
      <c r="CF1640" s="5"/>
      <c r="CG1640" s="5"/>
      <c r="CH1640" s="5"/>
      <c r="CI1640" s="5"/>
      <c r="CJ1640" s="5"/>
      <c r="CK1640" s="8"/>
      <c r="CL1640" s="5"/>
      <c r="CM1640" s="5"/>
      <c r="CN1640" s="8"/>
      <c r="CO1640" s="5"/>
      <c r="CP1640" s="5"/>
      <c r="CQ1640" s="5"/>
      <c r="CR1640" s="8"/>
      <c r="CS1640" s="8"/>
      <c r="CT1640" s="8"/>
      <c r="CU1640" s="8"/>
      <c r="CV1640" s="8"/>
      <c r="CW1640" s="8"/>
      <c r="CX1640" s="8"/>
      <c r="CY1640" s="8"/>
      <c r="CZ1640" s="8"/>
      <c r="DA1640" s="8"/>
      <c r="DB1640" s="8"/>
      <c r="DC1640" s="8"/>
      <c r="DD1640" s="8"/>
      <c r="DE1640" s="8"/>
      <c r="DF1640" s="8"/>
      <c r="DG1640" s="8"/>
      <c r="DH1640" s="8"/>
      <c r="DI1640" s="8"/>
      <c r="DJ1640" s="8"/>
      <c r="DK1640" s="8"/>
      <c r="DL1640" s="8"/>
      <c r="DM1640" s="8"/>
      <c r="DN1640" s="8"/>
      <c r="DO1640" s="8"/>
      <c r="DP1640" s="8"/>
      <c r="DQ1640" s="8"/>
      <c r="DR1640" s="8"/>
      <c r="DS1640" s="8"/>
      <c r="DT1640" s="8"/>
      <c r="DU1640" s="8"/>
      <c r="DV1640" s="8"/>
      <c r="DW1640" s="8"/>
      <c r="DX1640" s="8"/>
      <c r="DY1640" s="8"/>
      <c r="DZ1640" s="8"/>
      <c r="EA1640" s="8"/>
      <c r="EB1640" s="8"/>
      <c r="EC1640" s="8"/>
      <c r="ED1640" s="8"/>
      <c r="EE1640" s="8"/>
      <c r="EF1640" s="8"/>
      <c r="EG1640" s="8"/>
      <c r="EH1640" s="8"/>
      <c r="EI1640" s="8"/>
      <c r="EJ1640" s="8"/>
      <c r="EK1640" s="8"/>
      <c r="EL1640" s="8"/>
      <c r="EM1640" s="8"/>
      <c r="EN1640" s="8"/>
      <c r="EO1640" s="8"/>
      <c r="EP1640" s="8"/>
      <c r="EQ1640" s="8"/>
      <c r="ER1640" s="8"/>
      <c r="ES1640" s="8"/>
      <c r="ET1640" s="8"/>
      <c r="EU1640" s="8"/>
      <c r="EV1640" s="8"/>
      <c r="EW1640" s="8"/>
      <c r="EX1640" s="8"/>
      <c r="EY1640" s="8"/>
      <c r="EZ1640" s="8"/>
      <c r="FA1640" s="8"/>
      <c r="FB1640" s="8"/>
      <c r="FC1640" s="8"/>
      <c r="FD1640" s="8"/>
      <c r="FE1640" s="8"/>
      <c r="FF1640" s="8"/>
      <c r="FG1640" s="8"/>
      <c r="FH1640" s="8"/>
      <c r="FI1640" s="8"/>
      <c r="FJ1640" s="8"/>
    </row>
    <row r="1641" spans="1:166" x14ac:dyDescent="0.25">
      <c r="A1641" t="s">
        <v>28</v>
      </c>
      <c r="C1641" s="6">
        <v>44217</v>
      </c>
      <c r="D1641" s="5"/>
      <c r="E1641" s="6"/>
      <c r="G1641">
        <v>14</v>
      </c>
      <c r="H1641" t="s">
        <v>11</v>
      </c>
      <c r="I1641" s="7">
        <v>14</v>
      </c>
      <c r="J1641">
        <v>500</v>
      </c>
      <c r="K1641" s="5">
        <f t="shared" si="26"/>
        <v>142.85714285714286</v>
      </c>
      <c r="L1641" s="5"/>
      <c r="M1641" s="8"/>
      <c r="N1641" s="8"/>
      <c r="O1641" s="8"/>
      <c r="P1641" s="8"/>
      <c r="Q1641" s="5"/>
      <c r="R1641" s="5"/>
      <c r="S1641" s="5"/>
      <c r="T1641" s="5"/>
      <c r="U1641" s="5"/>
      <c r="V1641" s="5"/>
      <c r="W1641" s="5"/>
      <c r="X1641" s="8"/>
      <c r="Y1641" s="8"/>
      <c r="Z1641" s="8"/>
      <c r="AA1641" s="8"/>
      <c r="AB1641" s="8"/>
      <c r="AC1641" s="5"/>
      <c r="AD1641" s="8"/>
      <c r="AE1641" s="8"/>
      <c r="AF1641" s="8"/>
      <c r="AG1641" s="8"/>
      <c r="AH1641" s="8"/>
      <c r="AI1641" s="8"/>
      <c r="AJ1641" s="5"/>
      <c r="AK1641" s="8"/>
      <c r="AL1641" s="8"/>
      <c r="AM1641" s="8"/>
      <c r="AN1641" s="8"/>
      <c r="AO1641" s="8"/>
      <c r="AP1641" s="8"/>
      <c r="AQ1641" s="9"/>
      <c r="AR1641" s="8"/>
      <c r="AS1641" s="8"/>
      <c r="AT1641" s="8"/>
      <c r="AU1641" s="5"/>
      <c r="AV1641" s="5"/>
      <c r="AW1641" s="5"/>
      <c r="AX1641" s="5"/>
      <c r="AY1641" s="5"/>
      <c r="AZ1641" s="5"/>
      <c r="BA1641" s="5"/>
      <c r="BB1641" s="5"/>
      <c r="BC1641" s="5"/>
      <c r="BD1641" s="5"/>
      <c r="BE1641" s="5"/>
      <c r="BF1641" s="5"/>
      <c r="BG1641" s="5"/>
      <c r="BH1641" s="5"/>
      <c r="BI1641" s="8"/>
      <c r="BJ1641" s="5"/>
      <c r="BK1641" s="5"/>
      <c r="BL1641" s="5"/>
      <c r="BM1641" s="8"/>
      <c r="BN1641" s="8"/>
      <c r="BO1641" s="7"/>
      <c r="BP1641" s="5"/>
      <c r="BQ1641" s="5"/>
      <c r="BR1641" s="5"/>
      <c r="BS1641" s="5"/>
      <c r="BT1641" s="7"/>
      <c r="BU1641" s="7"/>
      <c r="BV1641" s="7"/>
      <c r="BW1641" s="7"/>
      <c r="BX1641" s="7"/>
      <c r="BY1641" s="7"/>
      <c r="BZ1641" s="7"/>
      <c r="CA1641" s="5"/>
      <c r="CB1641" s="5"/>
      <c r="CC1641" s="5"/>
      <c r="CD1641" s="5"/>
      <c r="CE1641" s="5"/>
      <c r="CF1641" s="5"/>
      <c r="CG1641" s="5"/>
      <c r="CH1641" s="5"/>
      <c r="CI1641" s="5"/>
      <c r="CJ1641" s="5"/>
      <c r="CK1641" s="8"/>
      <c r="CL1641" s="5"/>
      <c r="CM1641" s="5"/>
      <c r="CN1641" s="8">
        <f>CR1641+CU1641+CX1641+DA1641+DD1641+DG1641+DJ1641+DM1641+DP1641+DS1641+DV1641+DY1641</f>
        <v>1.8020715179037434</v>
      </c>
      <c r="CO1641" s="5">
        <f>CT1641+CW1641+CZ1641+DC1641+DF1641+DI1641+DL1641+DO1641+DR1641+DU1641+DX1641+EA1641</f>
        <v>540.62145537112315</v>
      </c>
      <c r="CP1641" s="5"/>
      <c r="CQ1641" s="5">
        <f>CT1641+CW1641+CZ1641+DC1641+DF1641+DI1641</f>
        <v>411.30362877967394</v>
      </c>
      <c r="CR1641">
        <v>0.18145407434669167</v>
      </c>
      <c r="CS1641">
        <v>300</v>
      </c>
      <c r="CT1641">
        <v>54.436222304007508</v>
      </c>
      <c r="CU1641">
        <v>0.23615292488916242</v>
      </c>
      <c r="CV1641">
        <v>300</v>
      </c>
      <c r="CW1641">
        <v>70.845877466748732</v>
      </c>
      <c r="CX1641">
        <v>0.24875823671566591</v>
      </c>
      <c r="CY1641">
        <v>300</v>
      </c>
      <c r="CZ1641">
        <v>74.627471014699765</v>
      </c>
      <c r="DA1641">
        <v>0.25258208393301401</v>
      </c>
      <c r="DB1641">
        <v>300</v>
      </c>
      <c r="DC1641">
        <v>75.774625179904206</v>
      </c>
      <c r="DD1641">
        <v>0.23073014023200278</v>
      </c>
      <c r="DE1641">
        <v>300</v>
      </c>
      <c r="DF1641">
        <v>69.219042069600832</v>
      </c>
      <c r="DG1641">
        <v>0.22133463581570956</v>
      </c>
      <c r="DH1641">
        <v>300</v>
      </c>
      <c r="DI1641">
        <v>66.400390744712865</v>
      </c>
      <c r="DJ1641">
        <v>0.2271541907690687</v>
      </c>
      <c r="DK1641">
        <v>300</v>
      </c>
      <c r="DL1641">
        <v>68.146257230720607</v>
      </c>
      <c r="DM1641">
        <v>0.20390523120242862</v>
      </c>
      <c r="DN1641">
        <v>300</v>
      </c>
      <c r="DO1641">
        <v>61.17156936072859</v>
      </c>
      <c r="DP1641" s="8"/>
      <c r="DQ1641" s="8"/>
      <c r="DR1641" s="8"/>
      <c r="DS1641" s="8"/>
      <c r="DT1641" s="8"/>
      <c r="DU1641" s="8"/>
      <c r="DV1641" s="8"/>
      <c r="DW1641" s="8"/>
      <c r="DX1641" s="8"/>
      <c r="DY1641" s="8"/>
      <c r="DZ1641" s="8"/>
      <c r="EA1641" s="8"/>
      <c r="EB1641" s="8"/>
      <c r="EC1641" s="8"/>
      <c r="ED1641" s="8"/>
      <c r="EE1641" s="8"/>
      <c r="EF1641" s="8"/>
      <c r="EG1641" s="8"/>
      <c r="EH1641" s="8"/>
      <c r="EI1641" s="8"/>
      <c r="EJ1641" s="8"/>
      <c r="EK1641" s="8"/>
      <c r="EL1641" s="8"/>
      <c r="EM1641" s="8"/>
      <c r="EN1641" s="8"/>
      <c r="EO1641" s="8"/>
      <c r="EP1641" s="8"/>
      <c r="EQ1641" s="8"/>
      <c r="ER1641" s="8"/>
      <c r="ES1641" s="8"/>
      <c r="ET1641" s="8"/>
      <c r="EU1641" s="8"/>
      <c r="EV1641" s="8"/>
      <c r="EW1641" s="8"/>
      <c r="EX1641" s="8"/>
      <c r="EY1641" s="8"/>
      <c r="EZ1641" s="8"/>
      <c r="FA1641" s="8"/>
      <c r="FB1641" s="8"/>
      <c r="FC1641" s="8"/>
      <c r="FD1641" s="8"/>
      <c r="FE1641" s="8"/>
      <c r="FF1641" s="8"/>
      <c r="FG1641" s="8"/>
      <c r="FH1641" s="8"/>
      <c r="FI1641" s="8"/>
      <c r="FJ1641" s="8"/>
    </row>
    <row r="1642" spans="1:166" x14ac:dyDescent="0.25">
      <c r="A1642" t="s">
        <v>28</v>
      </c>
      <c r="C1642" s="6">
        <v>44231</v>
      </c>
      <c r="D1642" s="5"/>
      <c r="E1642" s="6"/>
      <c r="G1642">
        <v>28</v>
      </c>
      <c r="H1642" t="s">
        <v>11</v>
      </c>
      <c r="I1642" s="7">
        <v>14</v>
      </c>
      <c r="J1642">
        <v>500</v>
      </c>
      <c r="K1642" s="5">
        <f t="shared" si="26"/>
        <v>142.85714285714286</v>
      </c>
      <c r="L1642" s="5"/>
      <c r="M1642" s="5">
        <v>283</v>
      </c>
      <c r="N1642" s="7">
        <v>7.2</v>
      </c>
      <c r="O1642" s="7"/>
      <c r="P1642" s="7"/>
      <c r="Q1642" s="5"/>
      <c r="R1642" s="5"/>
      <c r="S1642" s="5"/>
      <c r="T1642" s="5"/>
      <c r="U1642" s="5"/>
      <c r="V1642" s="5"/>
      <c r="W1642" s="5"/>
      <c r="X1642" s="8"/>
      <c r="Y1642" s="8"/>
      <c r="Z1642" s="8"/>
      <c r="AA1642" s="8"/>
      <c r="AB1642" s="8"/>
      <c r="AC1642" s="5"/>
      <c r="AD1642" s="8"/>
      <c r="AE1642" s="8"/>
      <c r="AF1642" s="8"/>
      <c r="AG1642" s="8"/>
      <c r="AH1642" s="8"/>
      <c r="AI1642" s="8"/>
      <c r="AJ1642" s="5"/>
      <c r="AK1642" s="17"/>
      <c r="AL1642" s="17"/>
      <c r="AM1642" s="17"/>
      <c r="AN1642" s="17"/>
      <c r="AO1642" s="17"/>
      <c r="AP1642" s="17"/>
      <c r="AQ1642" s="9"/>
      <c r="AR1642" s="8"/>
      <c r="AS1642" s="8"/>
      <c r="AT1642" s="8"/>
      <c r="AU1642" s="5"/>
      <c r="AV1642" s="5"/>
      <c r="AW1642" s="5"/>
      <c r="AX1642" s="5"/>
      <c r="AY1642" s="5"/>
      <c r="AZ1642" s="5"/>
      <c r="BA1642" s="5"/>
      <c r="BB1642" s="5"/>
      <c r="BC1642" s="5"/>
      <c r="BD1642" s="5"/>
      <c r="BE1642" s="5"/>
      <c r="BF1642" s="5"/>
      <c r="BG1642" s="5"/>
      <c r="BH1642" s="5"/>
      <c r="BI1642" s="8"/>
      <c r="BJ1642" s="5"/>
      <c r="BK1642" s="5"/>
      <c r="BL1642" s="5"/>
      <c r="BM1642" s="8"/>
      <c r="BN1642" s="8"/>
      <c r="BO1642" s="7"/>
      <c r="BP1642" s="5"/>
      <c r="BQ1642" s="5"/>
      <c r="BR1642" s="5"/>
      <c r="BS1642" s="5"/>
      <c r="BT1642" s="7"/>
      <c r="BU1642" s="7"/>
      <c r="BV1642" s="7"/>
      <c r="BW1642" s="7"/>
      <c r="BX1642" s="7"/>
      <c r="BY1642" s="7"/>
      <c r="BZ1642" s="7"/>
      <c r="CA1642" s="5"/>
      <c r="CB1642" s="18"/>
      <c r="CC1642" s="18"/>
      <c r="CD1642" s="5"/>
      <c r="CE1642" s="18"/>
      <c r="CF1642" s="18"/>
      <c r="CG1642" s="18"/>
      <c r="CH1642" s="18"/>
      <c r="CI1642" s="18"/>
      <c r="CJ1642" s="5"/>
      <c r="CK1642" s="8"/>
      <c r="CL1642" s="5"/>
      <c r="CM1642" s="5"/>
      <c r="CN1642" s="8"/>
      <c r="CO1642" s="5"/>
      <c r="CP1642" s="5"/>
      <c r="CQ1642" s="5"/>
      <c r="CR1642" s="8"/>
      <c r="CS1642" s="8"/>
      <c r="CT1642" s="8"/>
      <c r="CU1642" s="8"/>
      <c r="CV1642" s="8"/>
      <c r="CW1642" s="8"/>
      <c r="CX1642" s="8"/>
      <c r="CY1642" s="8"/>
      <c r="CZ1642" s="8"/>
      <c r="DA1642" s="8"/>
      <c r="DB1642" s="8"/>
      <c r="DC1642" s="8"/>
      <c r="DD1642" s="8"/>
      <c r="DE1642" s="8"/>
      <c r="DF1642" s="8"/>
      <c r="DG1642" s="8"/>
      <c r="DH1642" s="8"/>
      <c r="DI1642" s="8"/>
      <c r="DJ1642" s="8"/>
      <c r="DK1642" s="8"/>
      <c r="DL1642" s="8"/>
      <c r="DM1642" s="8"/>
      <c r="DN1642" s="8"/>
      <c r="DO1642" s="8"/>
      <c r="DP1642" s="8"/>
      <c r="DQ1642" s="8"/>
      <c r="DR1642" s="8"/>
      <c r="DS1642" s="8"/>
      <c r="DT1642" s="8"/>
      <c r="DU1642" s="8"/>
      <c r="DV1642" s="8"/>
      <c r="DW1642" s="8"/>
      <c r="DX1642" s="8"/>
      <c r="DY1642" s="8"/>
      <c r="DZ1642" s="8"/>
      <c r="EA1642" s="8"/>
      <c r="EB1642" s="8"/>
      <c r="EC1642" s="8"/>
      <c r="ED1642" s="8"/>
      <c r="EE1642" s="8"/>
      <c r="EF1642" s="8"/>
      <c r="EG1642" s="8"/>
      <c r="EH1642" s="8"/>
      <c r="EI1642" s="8"/>
      <c r="EJ1642" s="8"/>
      <c r="EK1642" s="8"/>
      <c r="EL1642" s="8"/>
      <c r="EM1642" s="8"/>
      <c r="EN1642" s="8"/>
      <c r="EO1642" s="8"/>
      <c r="EP1642" s="8"/>
      <c r="EQ1642" s="8"/>
      <c r="ER1642" s="8"/>
      <c r="ES1642" s="8"/>
      <c r="ET1642" s="8"/>
      <c r="EU1642" s="8"/>
      <c r="EV1642" s="8"/>
      <c r="EW1642" s="8"/>
      <c r="EX1642" s="8"/>
      <c r="EY1642" s="8"/>
      <c r="EZ1642" s="8"/>
      <c r="FA1642" s="8"/>
      <c r="FB1642" s="8"/>
      <c r="FC1642" s="8"/>
      <c r="FD1642" s="8"/>
      <c r="FE1642" s="8"/>
      <c r="FF1642" s="8"/>
      <c r="FG1642" s="8"/>
      <c r="FH1642" s="8"/>
      <c r="FI1642" s="8"/>
      <c r="FJ1642" s="8"/>
    </row>
    <row r="1643" spans="1:166" x14ac:dyDescent="0.25">
      <c r="A1643" t="s">
        <v>28</v>
      </c>
      <c r="C1643" s="6">
        <v>44236</v>
      </c>
      <c r="D1643" s="5"/>
      <c r="E1643" s="6"/>
      <c r="G1643">
        <v>33</v>
      </c>
      <c r="H1643" t="s">
        <v>11</v>
      </c>
      <c r="I1643" s="7">
        <v>14</v>
      </c>
      <c r="J1643">
        <v>500</v>
      </c>
      <c r="K1643" s="5">
        <f t="shared" si="26"/>
        <v>142.85714285714286</v>
      </c>
      <c r="L1643" s="5"/>
      <c r="M1643" s="5">
        <v>417.5</v>
      </c>
      <c r="N1643" s="7">
        <v>10.616666666666667</v>
      </c>
      <c r="O1643" s="7"/>
      <c r="P1643" s="7"/>
      <c r="Q1643" s="5"/>
      <c r="R1643" s="5"/>
      <c r="S1643" s="5"/>
      <c r="T1643" s="5"/>
      <c r="U1643" s="5"/>
      <c r="V1643" s="5"/>
      <c r="W1643" s="5"/>
      <c r="X1643" s="8"/>
      <c r="Y1643" s="8"/>
      <c r="Z1643" s="8"/>
      <c r="AA1643" s="8"/>
      <c r="AB1643" s="8"/>
      <c r="AC1643" s="5"/>
      <c r="AD1643" s="8"/>
      <c r="AE1643" s="8"/>
      <c r="AF1643" s="8"/>
      <c r="AG1643" s="8"/>
      <c r="AH1643" s="8"/>
      <c r="AI1643" s="8"/>
      <c r="AJ1643" s="5"/>
      <c r="AK1643" s="17"/>
      <c r="AL1643" s="17"/>
      <c r="AM1643" s="17"/>
      <c r="AN1643" s="17"/>
      <c r="AO1643" s="17"/>
      <c r="AP1643" s="17"/>
      <c r="AQ1643" s="9"/>
      <c r="AR1643" s="8"/>
      <c r="AS1643" s="8"/>
      <c r="AT1643" s="8"/>
      <c r="AU1643" s="5"/>
      <c r="AV1643" s="5"/>
      <c r="AW1643" s="5"/>
      <c r="AX1643" s="5"/>
      <c r="AY1643" s="5"/>
      <c r="AZ1643" s="5"/>
      <c r="BA1643" s="5"/>
      <c r="BB1643" s="5"/>
      <c r="BC1643" s="5"/>
      <c r="BD1643" s="5"/>
      <c r="BE1643" s="5"/>
      <c r="BF1643" s="5"/>
      <c r="BG1643" s="5"/>
      <c r="BH1643" s="5"/>
      <c r="BI1643" s="8"/>
      <c r="BJ1643" s="5"/>
      <c r="BK1643" s="5"/>
      <c r="BL1643" s="5"/>
      <c r="BM1643" s="8"/>
      <c r="BN1643" s="8"/>
      <c r="BO1643" s="7"/>
      <c r="BP1643" s="5"/>
      <c r="BQ1643" s="5"/>
      <c r="BR1643" s="5"/>
      <c r="BS1643" s="5"/>
      <c r="BT1643" s="7"/>
      <c r="BU1643" s="7"/>
      <c r="BV1643" s="7"/>
      <c r="BW1643" s="7"/>
      <c r="BX1643" s="7"/>
      <c r="BY1643" s="7"/>
      <c r="BZ1643" s="7"/>
      <c r="CA1643" s="5"/>
      <c r="CB1643" s="18"/>
      <c r="CC1643" s="18"/>
      <c r="CD1643" s="5"/>
      <c r="CE1643" s="18"/>
      <c r="CF1643" s="18"/>
      <c r="CG1643" s="18"/>
      <c r="CH1643" s="18"/>
      <c r="CI1643" s="18"/>
      <c r="CJ1643" s="5"/>
      <c r="CK1643" s="8"/>
      <c r="CL1643" s="5"/>
      <c r="CM1643" s="5"/>
      <c r="CN1643" s="8"/>
      <c r="CO1643" s="5"/>
      <c r="CP1643" s="5"/>
      <c r="CQ1643" s="5"/>
      <c r="CR1643" s="8"/>
      <c r="CS1643" s="8"/>
      <c r="CT1643" s="8"/>
      <c r="CU1643" s="8"/>
      <c r="CV1643" s="8"/>
      <c r="CW1643" s="8"/>
      <c r="CX1643" s="8"/>
      <c r="CY1643" s="8"/>
      <c r="CZ1643" s="8"/>
      <c r="DA1643" s="8"/>
      <c r="DB1643" s="8"/>
      <c r="DC1643" s="8"/>
      <c r="DD1643" s="8"/>
      <c r="DE1643" s="8"/>
      <c r="DF1643" s="8"/>
      <c r="DG1643" s="8"/>
      <c r="DH1643" s="8"/>
      <c r="DI1643" s="8"/>
      <c r="DJ1643" s="8"/>
      <c r="DK1643" s="8"/>
      <c r="DL1643" s="8"/>
      <c r="DM1643" s="8"/>
      <c r="DN1643" s="8"/>
      <c r="DO1643" s="8"/>
      <c r="DP1643" s="8"/>
      <c r="DQ1643" s="8"/>
      <c r="DR1643" s="8"/>
      <c r="DS1643" s="8"/>
      <c r="DT1643" s="8"/>
      <c r="DU1643" s="8"/>
      <c r="DV1643" s="8"/>
      <c r="DW1643" s="8"/>
      <c r="DX1643" s="8"/>
      <c r="DY1643" s="8"/>
      <c r="DZ1643" s="8"/>
      <c r="EA1643" s="8"/>
      <c r="EB1643" s="8"/>
      <c r="EC1643" s="8"/>
      <c r="ED1643" s="8"/>
      <c r="EE1643" s="8"/>
      <c r="EF1643" s="8"/>
      <c r="EG1643" s="8"/>
      <c r="EH1643" s="8"/>
      <c r="EI1643" s="8"/>
      <c r="EJ1643" s="8"/>
      <c r="EK1643" s="8"/>
      <c r="EL1643" s="8"/>
      <c r="EM1643" s="8"/>
      <c r="EN1643" s="8"/>
      <c r="EO1643" s="8"/>
      <c r="EP1643" s="8"/>
      <c r="EQ1643" s="8"/>
      <c r="ER1643" s="8"/>
      <c r="ES1643" s="8"/>
      <c r="ET1643" s="8"/>
      <c r="EU1643" s="8"/>
      <c r="EV1643" s="8"/>
      <c r="EW1643" s="8"/>
      <c r="EX1643" s="8"/>
      <c r="EY1643" s="8"/>
      <c r="EZ1643" s="8"/>
      <c r="FA1643" s="8"/>
      <c r="FB1643" s="8"/>
      <c r="FC1643" s="8"/>
      <c r="FD1643" s="8"/>
      <c r="FE1643" s="8"/>
      <c r="FF1643" s="8"/>
      <c r="FG1643" s="8"/>
      <c r="FH1643" s="8"/>
      <c r="FI1643" s="8"/>
      <c r="FJ1643" s="8"/>
    </row>
    <row r="1644" spans="1:166" x14ac:dyDescent="0.25">
      <c r="A1644" t="s">
        <v>28</v>
      </c>
      <c r="C1644" s="6">
        <v>44237</v>
      </c>
      <c r="D1644" s="5">
        <v>4</v>
      </c>
      <c r="E1644" t="s">
        <v>210</v>
      </c>
      <c r="F1644" t="s">
        <v>12</v>
      </c>
      <c r="G1644">
        <v>34</v>
      </c>
      <c r="H1644" t="s">
        <v>11</v>
      </c>
      <c r="I1644" s="7">
        <v>14</v>
      </c>
      <c r="J1644">
        <v>500</v>
      </c>
      <c r="K1644" s="5">
        <f t="shared" si="26"/>
        <v>142.85714285714286</v>
      </c>
      <c r="L1644" s="5"/>
      <c r="M1644" s="8"/>
      <c r="N1644" s="8"/>
      <c r="O1644" s="8"/>
      <c r="P1644" s="8"/>
      <c r="Q1644" s="5"/>
      <c r="R1644" s="5">
        <v>34</v>
      </c>
      <c r="S1644" s="5"/>
      <c r="T1644" s="5"/>
      <c r="U1644" s="5"/>
      <c r="V1644" s="5"/>
      <c r="W1644" s="5"/>
      <c r="X1644" s="8"/>
      <c r="Y1644" s="8"/>
      <c r="Z1644" s="8"/>
      <c r="AA1644" s="8"/>
      <c r="AC1644" s="5">
        <v>32.4</v>
      </c>
      <c r="AE1644" s="8"/>
      <c r="AF1644" s="8"/>
      <c r="AG1644" s="8"/>
      <c r="AH1644" s="8"/>
      <c r="AI1644" s="8"/>
      <c r="AJ1644" s="5">
        <v>46.199999999999996</v>
      </c>
      <c r="AK1644" s="8">
        <v>1.1583982333333334</v>
      </c>
      <c r="AL1644">
        <v>4.9796970818511532E-2</v>
      </c>
      <c r="AM1644" s="8"/>
      <c r="AN1644" s="8"/>
      <c r="AO1644" s="8"/>
      <c r="AP1644" s="8"/>
      <c r="AQ1644" s="9">
        <f>AK1644/AJ1644</f>
        <v>2.5073554834054837E-2</v>
      </c>
      <c r="AR1644" s="8"/>
      <c r="AS1644" s="8"/>
      <c r="AT1644" s="8"/>
      <c r="AU1644" s="5"/>
      <c r="AV1644" s="5"/>
      <c r="AW1644" s="5"/>
      <c r="AX1644" s="5"/>
      <c r="AY1644" s="5">
        <v>0</v>
      </c>
      <c r="AZ1644" s="5"/>
      <c r="BA1644" s="5"/>
      <c r="BB1644" s="5"/>
      <c r="BC1644" s="5"/>
      <c r="BD1644" s="5"/>
      <c r="BE1644" s="5">
        <v>0</v>
      </c>
      <c r="BF1644" s="5"/>
      <c r="BG1644" s="5"/>
      <c r="BH1644" s="5"/>
      <c r="BI1644" s="8"/>
      <c r="BJ1644" s="5"/>
      <c r="BK1644" s="5">
        <f>AC1644+AJ1644+BH1644</f>
        <v>78.599999999999994</v>
      </c>
      <c r="BL1644" s="5"/>
      <c r="BM1644" s="8">
        <f>BH1644/BK1644</f>
        <v>0</v>
      </c>
      <c r="BN1644" s="8"/>
      <c r="BO1644" s="7"/>
      <c r="BP1644" s="5"/>
      <c r="BQ1644" s="5"/>
      <c r="BR1644" s="5"/>
      <c r="BS1644" s="5"/>
      <c r="BT1644" s="7"/>
      <c r="BU1644" s="7"/>
      <c r="BV1644" s="7"/>
      <c r="BW1644" s="7"/>
      <c r="BX1644" s="8">
        <f>AC1644/BK1644</f>
        <v>0.41221374045801529</v>
      </c>
      <c r="BY1644" s="8">
        <f>AJ1644/BK1644</f>
        <v>0.58778625954198471</v>
      </c>
      <c r="BZ1644" s="8">
        <f>BH1644/BK1644</f>
        <v>0</v>
      </c>
      <c r="CA1644" s="5">
        <f>CB1644+CC1644+CE1644+CG1644</f>
        <v>12.666666666666666</v>
      </c>
      <c r="CB1644" s="18">
        <v>12.666666666666666</v>
      </c>
      <c r="CC1644" s="5"/>
      <c r="CD1644" s="5"/>
      <c r="CE1644" s="5"/>
      <c r="CF1644" s="18"/>
      <c r="CG1644" s="5"/>
      <c r="CH1644" s="9">
        <f>AK1644/CA1644</f>
        <v>9.145249210526317E-2</v>
      </c>
      <c r="CM1644" s="5"/>
      <c r="CN1644" s="8"/>
      <c r="CO1644" s="5"/>
      <c r="CP1644" s="5"/>
      <c r="CQ1644" s="5"/>
      <c r="CR1644" s="8"/>
      <c r="CS1644" s="8"/>
      <c r="CT1644" s="8"/>
      <c r="CU1644" s="8"/>
      <c r="CV1644" s="8"/>
      <c r="CW1644" s="8"/>
      <c r="CX1644" s="8"/>
      <c r="CY1644" s="8"/>
      <c r="CZ1644" s="8"/>
      <c r="DA1644" s="8"/>
      <c r="DB1644" s="8"/>
      <c r="DC1644" s="8"/>
      <c r="DD1644" s="8"/>
      <c r="DE1644" s="8"/>
      <c r="DF1644" s="8"/>
      <c r="DG1644" s="8"/>
      <c r="DH1644" s="8"/>
      <c r="DI1644" s="8"/>
      <c r="DJ1644" s="8"/>
      <c r="DK1644" s="8"/>
      <c r="DL1644" s="8"/>
      <c r="DM1644" s="8"/>
      <c r="DN1644" s="8"/>
      <c r="DO1644" s="8"/>
      <c r="DP1644" s="8"/>
      <c r="DQ1644" s="8"/>
      <c r="DR1644" s="8"/>
      <c r="DS1644" s="8"/>
      <c r="DT1644" s="8"/>
      <c r="DU1644" s="8"/>
      <c r="DV1644" s="8"/>
      <c r="DW1644" s="8"/>
      <c r="DX1644" s="8"/>
      <c r="DY1644" s="8"/>
      <c r="DZ1644" s="8"/>
      <c r="EA1644" s="8"/>
      <c r="EB1644" s="8"/>
      <c r="EC1644" s="8"/>
      <c r="ED1644" s="8"/>
      <c r="EE1644" s="8"/>
      <c r="EF1644" s="8"/>
      <c r="EG1644" s="8"/>
      <c r="EH1644" s="8"/>
      <c r="EI1644" s="8"/>
      <c r="EJ1644" s="8"/>
      <c r="EK1644" s="8"/>
      <c r="EL1644" s="8"/>
      <c r="EM1644" s="8"/>
      <c r="EN1644" s="8"/>
      <c r="EO1644" s="8"/>
      <c r="EP1644" s="8"/>
      <c r="EQ1644" s="8"/>
      <c r="ER1644" s="8"/>
      <c r="ES1644" s="8"/>
      <c r="ET1644" s="8"/>
      <c r="EU1644" s="8"/>
      <c r="EV1644" s="8"/>
      <c r="EW1644" s="8"/>
      <c r="EX1644" s="8"/>
      <c r="EY1644" s="8"/>
      <c r="EZ1644" s="8"/>
      <c r="FA1644" s="8"/>
      <c r="FB1644" s="8"/>
      <c r="FC1644" s="8"/>
      <c r="FD1644" s="8"/>
      <c r="FE1644" s="8"/>
      <c r="FF1644" s="8"/>
      <c r="FG1644" s="8"/>
      <c r="FH1644" s="8"/>
      <c r="FI1644" s="8"/>
      <c r="FJ1644" s="8"/>
    </row>
    <row r="1645" spans="1:166" x14ac:dyDescent="0.25">
      <c r="A1645" t="s">
        <v>28</v>
      </c>
      <c r="C1645" s="6">
        <v>44252</v>
      </c>
      <c r="D1645" s="5"/>
      <c r="E1645" s="6"/>
      <c r="G1645">
        <v>49</v>
      </c>
      <c r="H1645" t="s">
        <v>11</v>
      </c>
      <c r="I1645" s="7">
        <v>14</v>
      </c>
      <c r="J1645">
        <v>500</v>
      </c>
      <c r="K1645" s="5">
        <f t="shared" si="26"/>
        <v>142.85714285714286</v>
      </c>
      <c r="L1645" s="5"/>
      <c r="M1645" s="5">
        <v>601</v>
      </c>
      <c r="N1645" s="7">
        <v>13.566666666666666</v>
      </c>
      <c r="O1645" s="7"/>
      <c r="P1645" s="7"/>
      <c r="Q1645" s="5"/>
      <c r="R1645" s="5"/>
      <c r="S1645" s="5"/>
      <c r="T1645" s="5"/>
      <c r="U1645" s="5"/>
      <c r="V1645" s="5"/>
      <c r="W1645" s="5"/>
      <c r="X1645" s="8"/>
      <c r="Y1645" s="8"/>
      <c r="Z1645" s="8"/>
      <c r="AA1645" s="8"/>
      <c r="AC1645" s="5"/>
      <c r="AE1645" s="8"/>
      <c r="AF1645" s="8"/>
      <c r="AG1645" s="8"/>
      <c r="AH1645" s="8"/>
      <c r="AI1645" s="8"/>
      <c r="AJ1645" s="5"/>
      <c r="AK1645" s="17"/>
      <c r="AL1645" s="17"/>
      <c r="AM1645" s="17"/>
      <c r="AN1645" s="17"/>
      <c r="AO1645" s="17"/>
      <c r="AP1645" s="17"/>
      <c r="AQ1645" s="9"/>
      <c r="AR1645" s="8"/>
      <c r="AS1645" s="8"/>
      <c r="AT1645" s="8"/>
      <c r="AU1645" s="5"/>
      <c r="AV1645" s="5"/>
      <c r="AW1645" s="5"/>
      <c r="AX1645" s="5"/>
      <c r="AY1645" s="5"/>
      <c r="AZ1645" s="5"/>
      <c r="BA1645" s="5"/>
      <c r="BB1645" s="5"/>
      <c r="BC1645" s="5"/>
      <c r="BD1645" s="5"/>
      <c r="BE1645" s="5"/>
      <c r="BF1645" s="5"/>
      <c r="BG1645" s="5"/>
      <c r="BH1645" s="5"/>
      <c r="BI1645" s="8"/>
      <c r="BJ1645" s="5"/>
      <c r="BK1645" s="5"/>
      <c r="BL1645" s="5"/>
      <c r="BM1645" s="8"/>
      <c r="BN1645" s="8"/>
      <c r="BO1645" s="7"/>
      <c r="BP1645" s="5"/>
      <c r="BQ1645" s="5"/>
      <c r="BR1645" s="5"/>
      <c r="BS1645" s="5"/>
      <c r="BT1645" s="7"/>
      <c r="BU1645" s="7"/>
      <c r="BV1645" s="7"/>
      <c r="BW1645" s="7"/>
      <c r="BX1645" s="7"/>
      <c r="BY1645" s="7"/>
      <c r="BZ1645" s="7"/>
      <c r="CA1645" s="5"/>
      <c r="CB1645" s="18"/>
      <c r="CC1645" s="18"/>
      <c r="CD1645" s="5"/>
      <c r="CE1645" s="18"/>
      <c r="CF1645" s="18"/>
      <c r="CG1645" s="18"/>
      <c r="CH1645" s="18"/>
      <c r="CM1645" s="5"/>
      <c r="CN1645" s="8"/>
      <c r="CO1645" s="5"/>
      <c r="CP1645" s="5"/>
      <c r="CQ1645" s="5"/>
      <c r="CR1645" s="8"/>
      <c r="CS1645" s="8"/>
      <c r="CT1645" s="8"/>
      <c r="CU1645" s="8"/>
      <c r="CV1645" s="8"/>
      <c r="CW1645" s="8"/>
      <c r="CX1645" s="8"/>
      <c r="CY1645" s="8"/>
      <c r="CZ1645" s="8"/>
      <c r="DA1645" s="8"/>
      <c r="DB1645" s="8"/>
      <c r="DC1645" s="8"/>
      <c r="DD1645" s="8"/>
      <c r="DE1645" s="8"/>
      <c r="DF1645" s="8"/>
      <c r="DG1645" s="8"/>
      <c r="DH1645" s="8"/>
      <c r="DI1645" s="8"/>
      <c r="DJ1645" s="8"/>
      <c r="DK1645" s="8"/>
      <c r="DL1645" s="8"/>
      <c r="DM1645" s="8"/>
      <c r="DN1645" s="8"/>
      <c r="DO1645" s="8"/>
      <c r="DP1645" s="8"/>
      <c r="DQ1645" s="8"/>
      <c r="DR1645" s="8"/>
      <c r="DS1645" s="8"/>
      <c r="DT1645" s="8"/>
      <c r="DU1645" s="8"/>
      <c r="DV1645" s="8"/>
      <c r="DW1645" s="8"/>
      <c r="DX1645" s="8"/>
      <c r="DY1645" s="8"/>
      <c r="DZ1645" s="8"/>
      <c r="EA1645" s="8"/>
      <c r="EB1645" s="8"/>
      <c r="EC1645" s="8"/>
      <c r="ED1645" s="8"/>
      <c r="EE1645" s="8"/>
      <c r="EF1645" s="8"/>
      <c r="EG1645" s="8"/>
      <c r="EH1645" s="8"/>
      <c r="EI1645" s="8"/>
      <c r="EJ1645" s="8"/>
      <c r="EK1645" s="8"/>
      <c r="EL1645" s="8"/>
      <c r="EM1645" s="8"/>
      <c r="EN1645" s="8"/>
      <c r="EO1645" s="8"/>
      <c r="EP1645" s="8"/>
      <c r="EQ1645" s="8"/>
      <c r="ER1645" s="8"/>
      <c r="ES1645" s="8"/>
      <c r="ET1645" s="8"/>
      <c r="EU1645" s="8"/>
      <c r="EV1645" s="8"/>
      <c r="EW1645" s="8"/>
      <c r="EX1645" s="8"/>
      <c r="EY1645" s="8"/>
      <c r="EZ1645" s="8"/>
      <c r="FA1645" s="8"/>
      <c r="FB1645" s="8"/>
      <c r="FC1645" s="8"/>
      <c r="FD1645" s="8"/>
      <c r="FE1645" s="8"/>
      <c r="FF1645" s="8"/>
      <c r="FG1645" s="8"/>
      <c r="FH1645" s="8"/>
      <c r="FI1645" s="8"/>
      <c r="FJ1645" s="8"/>
    </row>
    <row r="1646" spans="1:166" x14ac:dyDescent="0.25">
      <c r="A1646" t="s">
        <v>28</v>
      </c>
      <c r="C1646" s="6">
        <v>44257</v>
      </c>
      <c r="D1646" s="5"/>
      <c r="E1646" s="6"/>
      <c r="G1646">
        <v>54</v>
      </c>
      <c r="H1646" t="s">
        <v>11</v>
      </c>
      <c r="I1646" s="7">
        <v>14</v>
      </c>
      <c r="J1646">
        <v>500</v>
      </c>
      <c r="K1646" s="5">
        <f t="shared" si="26"/>
        <v>142.85714285714286</v>
      </c>
      <c r="L1646" s="5"/>
      <c r="M1646" s="5">
        <v>703.14285714285711</v>
      </c>
      <c r="N1646" s="7">
        <v>15.285714285714286</v>
      </c>
      <c r="O1646" s="7"/>
      <c r="P1646" s="7"/>
      <c r="Q1646" s="5"/>
      <c r="R1646" s="5"/>
      <c r="S1646" s="5"/>
      <c r="T1646" s="5"/>
      <c r="U1646" s="5"/>
      <c r="V1646" s="5"/>
      <c r="W1646" s="5"/>
      <c r="X1646" s="8"/>
      <c r="Y1646" s="8"/>
      <c r="Z1646" s="8"/>
      <c r="AA1646" s="8"/>
      <c r="AC1646" s="5"/>
      <c r="AE1646" s="8"/>
      <c r="AF1646" s="8"/>
      <c r="AG1646" s="8"/>
      <c r="AH1646" s="8"/>
      <c r="AI1646" s="8"/>
      <c r="AJ1646" s="5"/>
      <c r="AK1646" s="17"/>
      <c r="AL1646" s="17"/>
      <c r="AM1646" s="17"/>
      <c r="AN1646" s="17"/>
      <c r="AO1646" s="17"/>
      <c r="AP1646" s="17"/>
      <c r="AQ1646" s="9"/>
      <c r="AR1646" s="8"/>
      <c r="AS1646" s="8"/>
      <c r="AT1646" s="8"/>
      <c r="AU1646" s="5"/>
      <c r="AV1646" s="5"/>
      <c r="AW1646" s="5"/>
      <c r="AX1646" s="5"/>
      <c r="AY1646" s="5"/>
      <c r="AZ1646" s="5"/>
      <c r="BA1646" s="5"/>
      <c r="BB1646" s="5"/>
      <c r="BC1646" s="5"/>
      <c r="BD1646" s="5"/>
      <c r="BE1646" s="5"/>
      <c r="BF1646" s="5"/>
      <c r="BG1646" s="5"/>
      <c r="BH1646" s="5"/>
      <c r="BI1646" s="8"/>
      <c r="BJ1646" s="5"/>
      <c r="BK1646" s="5"/>
      <c r="BL1646" s="5"/>
      <c r="BM1646" s="8"/>
      <c r="BN1646" s="8"/>
      <c r="BO1646" s="7"/>
      <c r="BP1646" s="5"/>
      <c r="BQ1646" s="5"/>
      <c r="BR1646" s="5"/>
      <c r="BS1646" s="5"/>
      <c r="BT1646" s="7"/>
      <c r="BU1646" s="7"/>
      <c r="BV1646" s="7"/>
      <c r="BW1646" s="7"/>
      <c r="BX1646" s="7"/>
      <c r="BY1646" s="7"/>
      <c r="BZ1646" s="7"/>
      <c r="CA1646" s="5"/>
      <c r="CB1646" s="18"/>
      <c r="CC1646" s="18"/>
      <c r="CD1646" s="5"/>
      <c r="CE1646" s="18"/>
      <c r="CF1646" s="18"/>
      <c r="CG1646" s="18"/>
      <c r="CH1646" s="18"/>
      <c r="CM1646" s="5"/>
      <c r="CN1646" s="8"/>
      <c r="CO1646" s="5"/>
      <c r="CP1646" s="5"/>
      <c r="CQ1646" s="5"/>
      <c r="CR1646" s="8"/>
      <c r="CS1646" s="8"/>
      <c r="CT1646" s="8"/>
      <c r="CU1646" s="8"/>
      <c r="CV1646" s="8"/>
      <c r="CW1646" s="8"/>
      <c r="CX1646" s="8"/>
      <c r="CY1646" s="8"/>
      <c r="CZ1646" s="8"/>
      <c r="DA1646" s="8"/>
      <c r="DB1646" s="8"/>
      <c r="DC1646" s="8"/>
      <c r="DD1646" s="8"/>
      <c r="DE1646" s="8"/>
      <c r="DF1646" s="8"/>
      <c r="DG1646" s="8"/>
      <c r="DH1646" s="8"/>
      <c r="DI1646" s="8"/>
      <c r="DJ1646" s="8"/>
      <c r="DK1646" s="8"/>
      <c r="DL1646" s="8"/>
      <c r="DM1646" s="8"/>
      <c r="DN1646" s="8"/>
      <c r="DO1646" s="8"/>
      <c r="DP1646" s="8"/>
      <c r="DQ1646" s="8"/>
      <c r="DR1646" s="8"/>
      <c r="DS1646" s="8"/>
      <c r="DT1646" s="8"/>
      <c r="DU1646" s="8"/>
      <c r="DV1646" s="8"/>
      <c r="DW1646" s="8"/>
      <c r="DX1646" s="8"/>
      <c r="DY1646" s="8"/>
      <c r="DZ1646" s="8"/>
      <c r="EA1646" s="8"/>
      <c r="EB1646" s="8"/>
      <c r="EC1646" s="8"/>
      <c r="ED1646" s="8"/>
      <c r="EE1646" s="8"/>
      <c r="EF1646" s="8"/>
      <c r="EG1646" s="8"/>
      <c r="EH1646" s="8"/>
      <c r="EI1646" s="8"/>
      <c r="EJ1646" s="8"/>
      <c r="EK1646" s="8"/>
      <c r="EL1646" s="8"/>
      <c r="EM1646" s="8"/>
      <c r="EN1646" s="8"/>
      <c r="EO1646" s="8"/>
      <c r="EP1646" s="8"/>
      <c r="EQ1646" s="8"/>
      <c r="ER1646" s="8"/>
      <c r="ES1646" s="8"/>
      <c r="ET1646" s="8"/>
      <c r="EU1646" s="8"/>
      <c r="EV1646" s="8"/>
      <c r="EW1646" s="8"/>
      <c r="EX1646" s="8"/>
      <c r="EY1646" s="8"/>
      <c r="EZ1646" s="8"/>
      <c r="FA1646" s="8"/>
      <c r="FB1646" s="8"/>
      <c r="FC1646" s="8"/>
      <c r="FD1646" s="8"/>
      <c r="FE1646" s="8"/>
      <c r="FF1646" s="8"/>
      <c r="FG1646" s="8"/>
      <c r="FH1646" s="8"/>
      <c r="FI1646" s="8"/>
      <c r="FJ1646" s="8"/>
    </row>
    <row r="1647" spans="1:166" x14ac:dyDescent="0.25">
      <c r="A1647" t="s">
        <v>28</v>
      </c>
      <c r="C1647" s="6">
        <v>44258</v>
      </c>
      <c r="D1647" s="5">
        <v>5</v>
      </c>
      <c r="E1647" t="s">
        <v>206</v>
      </c>
      <c r="F1647" t="s">
        <v>13</v>
      </c>
      <c r="G1647">
        <v>55</v>
      </c>
      <c r="H1647" t="s">
        <v>11</v>
      </c>
      <c r="I1647" s="7">
        <v>14</v>
      </c>
      <c r="J1647">
        <v>500</v>
      </c>
      <c r="K1647" s="5">
        <f t="shared" si="26"/>
        <v>142.85714285714286</v>
      </c>
      <c r="L1647" s="5"/>
      <c r="M1647" s="8"/>
      <c r="N1647" s="8"/>
      <c r="O1647" s="8"/>
      <c r="P1647" s="8"/>
      <c r="Q1647" s="5"/>
      <c r="R1647" s="5"/>
      <c r="S1647" s="5">
        <v>55</v>
      </c>
      <c r="T1647" s="5"/>
      <c r="U1647" s="5"/>
      <c r="V1647" s="5"/>
      <c r="W1647" s="5"/>
      <c r="X1647" s="8"/>
      <c r="Y1647" s="8"/>
      <c r="Z1647" s="8"/>
      <c r="AA1647" s="8"/>
      <c r="AC1647" s="5">
        <v>160.34391906438972</v>
      </c>
      <c r="AE1647" s="8"/>
      <c r="AF1647" s="8">
        <v>0.90605103686810096</v>
      </c>
      <c r="AG1647" s="8">
        <v>3.990241240211434E-2</v>
      </c>
      <c r="AH1647" s="8">
        <v>0.7190266968667155</v>
      </c>
      <c r="AI1647" s="8">
        <v>0.14559231872843842</v>
      </c>
      <c r="AJ1647" s="5">
        <v>130.74296269169787</v>
      </c>
      <c r="AK1647" s="8">
        <v>2.9976762360159248</v>
      </c>
      <c r="AL1647">
        <v>0.82550580274395491</v>
      </c>
      <c r="AM1647" s="8">
        <v>0.90605103686810096</v>
      </c>
      <c r="AN1647" s="8">
        <v>3.9902412402114354E-2</v>
      </c>
      <c r="AO1647" s="8"/>
      <c r="AP1647" s="8"/>
      <c r="AQ1647" s="9">
        <f>AK1647/AJ1647</f>
        <v>2.2928012141538202E-2</v>
      </c>
      <c r="AR1647" s="8"/>
      <c r="AS1647" s="8"/>
      <c r="AT1647" s="8"/>
      <c r="AU1647" s="5"/>
      <c r="AV1647" s="5"/>
      <c r="AW1647" s="5"/>
      <c r="AX1647" s="5"/>
      <c r="AY1647" s="5">
        <v>0</v>
      </c>
      <c r="AZ1647" s="5"/>
      <c r="BA1647" s="5"/>
      <c r="BB1647" s="5"/>
      <c r="BC1647" s="5"/>
      <c r="BD1647" s="5"/>
      <c r="BE1647" s="5">
        <v>8.0841379718442141</v>
      </c>
      <c r="BG1647" s="5"/>
      <c r="BH1647" s="5">
        <v>8.0841379718442141</v>
      </c>
      <c r="BI1647" s="8"/>
      <c r="BJ1647" s="5"/>
      <c r="BK1647" s="5">
        <f>AC1647+AJ1647+BH1647</f>
        <v>299.17101972793176</v>
      </c>
      <c r="BL1647" s="5"/>
      <c r="BM1647" s="8">
        <f>BH1647/BK1647</f>
        <v>2.7021795022779901E-2</v>
      </c>
      <c r="BN1647" s="8"/>
      <c r="BO1647" s="7"/>
      <c r="BP1647" s="5"/>
      <c r="BQ1647" s="5"/>
      <c r="BR1647" s="5"/>
      <c r="BS1647" s="5"/>
      <c r="BT1647" s="7"/>
      <c r="BU1647" s="7"/>
      <c r="BV1647" s="7"/>
      <c r="BW1647" s="7"/>
      <c r="BX1647" s="8">
        <f>AC1647/BK1647</f>
        <v>0.53596073312919013</v>
      </c>
      <c r="BY1647" s="8">
        <f>AJ1647/BK1647</f>
        <v>0.43701747184803008</v>
      </c>
      <c r="BZ1647" s="8">
        <f>BH1647/BK1647</f>
        <v>2.7021795022779901E-2</v>
      </c>
      <c r="CA1647" s="5">
        <f>CB1647+CC1647+CE1647+CG1647</f>
        <v>147.41244002687148</v>
      </c>
      <c r="CB1647" s="18">
        <v>104.54696080554012</v>
      </c>
      <c r="CC1647" s="5">
        <v>1.5290944123314065</v>
      </c>
      <c r="CD1647" s="5"/>
      <c r="CE1647" s="5">
        <v>3.7265605211675017</v>
      </c>
      <c r="CF1647" s="18"/>
      <c r="CG1647" s="5">
        <v>37.609824287832467</v>
      </c>
      <c r="CH1647" s="9">
        <f>AK1647/CA1647</f>
        <v>2.0335300300771665E-2</v>
      </c>
      <c r="CM1647" s="5"/>
      <c r="CN1647" s="8"/>
      <c r="CO1647" s="5"/>
      <c r="CP1647" s="5"/>
      <c r="CQ1647" s="5"/>
      <c r="CR1647" s="8"/>
      <c r="CS1647" s="8"/>
      <c r="CT1647" s="8"/>
      <c r="CU1647" s="8"/>
      <c r="CV1647" s="8"/>
      <c r="CW1647" s="8"/>
      <c r="CX1647" s="8"/>
      <c r="CY1647" s="8"/>
      <c r="CZ1647" s="8"/>
      <c r="DA1647" s="8"/>
      <c r="DB1647" s="8"/>
      <c r="DC1647" s="8"/>
      <c r="DD1647" s="8"/>
      <c r="DE1647" s="8"/>
      <c r="DF1647" s="8"/>
      <c r="DG1647" s="8"/>
      <c r="DH1647" s="8"/>
      <c r="DI1647" s="8"/>
      <c r="DJ1647" s="8"/>
      <c r="DK1647" s="8"/>
      <c r="DL1647" s="8"/>
      <c r="DM1647" s="8"/>
      <c r="DN1647" s="8"/>
      <c r="DO1647" s="8"/>
      <c r="DP1647" s="8"/>
      <c r="DQ1647" s="8"/>
      <c r="DR1647" s="8"/>
      <c r="DS1647" s="8"/>
      <c r="DT1647" s="8"/>
      <c r="DU1647" s="8"/>
      <c r="DV1647" s="8"/>
      <c r="DW1647" s="8"/>
      <c r="DX1647" s="8"/>
      <c r="DY1647" s="8"/>
      <c r="DZ1647" s="8"/>
      <c r="EA1647" s="8"/>
      <c r="EB1647" s="8"/>
      <c r="EC1647" s="8"/>
      <c r="ED1647" s="8"/>
      <c r="EE1647" s="8"/>
      <c r="EF1647" s="8"/>
      <c r="EG1647" s="8"/>
      <c r="EH1647" s="8"/>
      <c r="EI1647" s="8"/>
      <c r="EJ1647" s="8"/>
      <c r="EK1647" s="8"/>
      <c r="EL1647" s="8"/>
      <c r="EM1647" s="8"/>
      <c r="EN1647" s="8"/>
      <c r="EO1647" s="8"/>
      <c r="EP1647" s="8"/>
      <c r="EQ1647" s="8"/>
      <c r="ER1647" s="8"/>
      <c r="ES1647" s="8"/>
      <c r="ET1647" s="8"/>
      <c r="EU1647" s="8"/>
      <c r="EV1647" s="8"/>
      <c r="EW1647" s="8"/>
      <c r="EX1647" s="8"/>
      <c r="EY1647" s="8"/>
      <c r="EZ1647" s="8"/>
      <c r="FA1647" s="8"/>
      <c r="FB1647" s="8"/>
      <c r="FC1647" s="8"/>
      <c r="FD1647" s="8"/>
      <c r="FE1647" s="8"/>
      <c r="FF1647" s="8"/>
      <c r="FG1647" s="8"/>
      <c r="FH1647" s="8"/>
      <c r="FI1647" s="8"/>
      <c r="FJ1647" s="8"/>
    </row>
    <row r="1648" spans="1:166" x14ac:dyDescent="0.25">
      <c r="A1648" t="s">
        <v>28</v>
      </c>
      <c r="C1648" s="6">
        <v>44264</v>
      </c>
      <c r="D1648" s="5"/>
      <c r="E1648" s="6"/>
      <c r="G1648">
        <v>61</v>
      </c>
      <c r="H1648" t="s">
        <v>11</v>
      </c>
      <c r="I1648" s="7">
        <v>14</v>
      </c>
      <c r="J1648">
        <v>500</v>
      </c>
      <c r="K1648" s="5">
        <f t="shared" si="26"/>
        <v>142.85714285714286</v>
      </c>
      <c r="L1648" s="5"/>
      <c r="M1648" s="5">
        <v>769.2</v>
      </c>
      <c r="N1648" s="7">
        <v>16.559999999999999</v>
      </c>
      <c r="O1648" s="7"/>
      <c r="P1648" s="7"/>
      <c r="Q1648" s="5"/>
      <c r="R1648" s="5"/>
      <c r="S1648" s="5"/>
      <c r="T1648" s="5"/>
      <c r="U1648" s="5"/>
      <c r="V1648" s="5"/>
      <c r="W1648" s="5"/>
      <c r="X1648" s="8"/>
      <c r="Y1648" s="8"/>
      <c r="Z1648" s="8"/>
      <c r="AA1648" s="8"/>
      <c r="AC1648" s="5"/>
      <c r="AE1648" s="8"/>
      <c r="AJ1648" s="5"/>
      <c r="AK1648" s="17"/>
      <c r="AL1648" s="17"/>
      <c r="AO1648" s="17"/>
      <c r="AP1648" s="17"/>
      <c r="AQ1648" s="9"/>
      <c r="AR1648" s="8"/>
      <c r="AS1648" s="8"/>
      <c r="AT1648" s="8"/>
      <c r="AU1648" s="5"/>
      <c r="AV1648" s="5"/>
      <c r="AW1648" s="5"/>
      <c r="AX1648" s="5"/>
      <c r="AY1648" s="5"/>
      <c r="AZ1648" s="5"/>
      <c r="BA1648" s="5"/>
      <c r="BB1648" s="5"/>
      <c r="BC1648" s="5"/>
      <c r="BD1648" s="5"/>
      <c r="BE1648" s="5"/>
      <c r="BG1648" s="5"/>
      <c r="BH1648" s="5"/>
      <c r="BI1648" s="8"/>
      <c r="BJ1648" s="5"/>
      <c r="BK1648" s="5"/>
      <c r="BL1648" s="5"/>
      <c r="BM1648" s="8"/>
      <c r="BN1648" s="8"/>
      <c r="BO1648" s="7"/>
      <c r="BP1648" s="5"/>
      <c r="BQ1648" s="5"/>
      <c r="BR1648" s="5"/>
      <c r="BS1648" s="5"/>
      <c r="BT1648" s="7"/>
      <c r="BU1648" s="7"/>
      <c r="BV1648" s="7"/>
      <c r="BW1648" s="7"/>
      <c r="BX1648" s="7"/>
      <c r="BY1648" s="7"/>
      <c r="BZ1648" s="7"/>
      <c r="CA1648" s="5"/>
      <c r="CB1648" s="18"/>
      <c r="CC1648" s="18"/>
      <c r="CD1648" s="5"/>
      <c r="CE1648" s="18"/>
      <c r="CF1648" s="18"/>
      <c r="CG1648" s="18"/>
      <c r="CH1648" s="18"/>
      <c r="CM1648" s="5"/>
      <c r="CN1648" s="8"/>
      <c r="CO1648" s="5"/>
      <c r="CP1648" s="5"/>
      <c r="CQ1648" s="5"/>
      <c r="CR1648" s="21"/>
      <c r="CS1648" s="8"/>
      <c r="CT1648" s="8"/>
      <c r="CU1648" s="8"/>
      <c r="CV1648" s="8"/>
      <c r="CW1648" s="8"/>
      <c r="CX1648" s="8"/>
      <c r="CY1648" s="8"/>
      <c r="CZ1648" s="8"/>
      <c r="DA1648" s="8"/>
      <c r="DB1648" s="8"/>
      <c r="DC1648" s="8"/>
      <c r="DD1648" s="8"/>
      <c r="DE1648" s="8"/>
      <c r="DF1648" s="8"/>
      <c r="DG1648" s="8"/>
      <c r="DH1648" s="8"/>
      <c r="DI1648" s="8"/>
      <c r="DJ1648" s="8"/>
      <c r="DK1648" s="8"/>
      <c r="DL1648" s="8"/>
      <c r="DM1648" s="8"/>
      <c r="DN1648" s="8"/>
      <c r="DO1648" s="8"/>
      <c r="DP1648" s="8"/>
      <c r="DQ1648" s="8"/>
      <c r="DR1648" s="8"/>
      <c r="DS1648" s="8"/>
      <c r="DT1648" s="8"/>
      <c r="DU1648" s="8"/>
      <c r="DV1648" s="8"/>
      <c r="DW1648" s="8"/>
      <c r="DX1648" s="8"/>
      <c r="DY1648" s="8"/>
      <c r="DZ1648" s="8"/>
      <c r="EA1648" s="8"/>
      <c r="EB1648" s="8"/>
      <c r="EC1648" s="8"/>
      <c r="ED1648" s="8"/>
      <c r="EE1648" s="8"/>
      <c r="EF1648" s="8"/>
      <c r="EG1648" s="8"/>
      <c r="EH1648" s="8"/>
      <c r="EI1648" s="8"/>
      <c r="EJ1648" s="8"/>
      <c r="EK1648" s="8"/>
      <c r="EL1648" s="8"/>
      <c r="EM1648" s="8"/>
      <c r="EN1648" s="8"/>
      <c r="EO1648" s="8"/>
      <c r="EP1648" s="8"/>
      <c r="EQ1648" s="8"/>
      <c r="ER1648" s="8"/>
      <c r="ES1648" s="8"/>
      <c r="ET1648" s="8"/>
      <c r="EU1648" s="8"/>
      <c r="EV1648" s="8"/>
      <c r="EW1648" s="8"/>
      <c r="EX1648" s="8"/>
      <c r="EY1648" s="8"/>
      <c r="EZ1648" s="8"/>
      <c r="FA1648" s="8"/>
      <c r="FB1648" s="8"/>
      <c r="FC1648" s="8"/>
      <c r="FD1648" s="8"/>
      <c r="FE1648" s="8"/>
      <c r="FF1648" s="8"/>
      <c r="FG1648" s="8"/>
      <c r="FH1648" s="8"/>
      <c r="FI1648" s="8"/>
      <c r="FJ1648" s="8"/>
    </row>
    <row r="1649" spans="1:166" x14ac:dyDescent="0.25">
      <c r="A1649" t="s">
        <v>28</v>
      </c>
      <c r="C1649" s="6">
        <v>44265</v>
      </c>
      <c r="D1649" s="5"/>
      <c r="E1649" s="6"/>
      <c r="G1649">
        <v>62</v>
      </c>
      <c r="H1649" t="s">
        <v>11</v>
      </c>
      <c r="I1649" s="7">
        <v>14</v>
      </c>
      <c r="J1649">
        <v>500</v>
      </c>
      <c r="K1649" s="5">
        <f t="shared" si="26"/>
        <v>142.85714285714286</v>
      </c>
      <c r="L1649" s="5">
        <v>1300</v>
      </c>
      <c r="M1649" s="8"/>
      <c r="N1649" s="8"/>
      <c r="O1649" s="8"/>
      <c r="P1649" s="8"/>
      <c r="Q1649" s="5"/>
      <c r="R1649" s="5"/>
      <c r="S1649" s="5"/>
      <c r="T1649" s="5"/>
      <c r="U1649" s="5"/>
      <c r="V1649" s="5"/>
      <c r="W1649" s="5"/>
      <c r="X1649" s="8"/>
      <c r="Y1649" s="8"/>
      <c r="Z1649" s="8"/>
      <c r="AA1649" s="8"/>
      <c r="AB1649" s="8"/>
      <c r="AC1649" s="5"/>
      <c r="AD1649" s="8"/>
      <c r="AE1649" s="8"/>
      <c r="AF1649" s="8"/>
      <c r="AG1649" s="8"/>
      <c r="AH1649" s="8"/>
      <c r="AI1649" s="8"/>
      <c r="AJ1649" s="5"/>
      <c r="AK1649" s="8"/>
      <c r="AL1649" s="8"/>
      <c r="AM1649" s="8"/>
      <c r="AN1649" s="8"/>
      <c r="AO1649" s="8"/>
      <c r="AP1649" s="8"/>
      <c r="AQ1649" s="9"/>
      <c r="AR1649" s="8"/>
      <c r="AS1649" s="8"/>
      <c r="AT1649" s="8"/>
      <c r="AU1649" s="5"/>
      <c r="AV1649" s="5"/>
      <c r="AW1649" s="5"/>
      <c r="AX1649" s="5"/>
      <c r="AY1649" s="5"/>
      <c r="AZ1649" s="5"/>
      <c r="BA1649" s="5"/>
      <c r="BB1649" s="5"/>
      <c r="BC1649" s="5"/>
      <c r="BD1649" s="5"/>
      <c r="BE1649" s="5"/>
      <c r="BG1649" s="5"/>
      <c r="BH1649" s="5"/>
      <c r="BI1649" s="8"/>
      <c r="BJ1649" s="5"/>
      <c r="BK1649" s="5"/>
      <c r="BL1649" s="5"/>
      <c r="BM1649" s="8"/>
      <c r="BN1649" s="8"/>
      <c r="BO1649" s="7"/>
      <c r="BP1649" s="5"/>
      <c r="BQ1649" s="5"/>
      <c r="BR1649" s="5"/>
      <c r="BS1649" s="5"/>
      <c r="BT1649" s="7"/>
      <c r="BU1649" s="7"/>
      <c r="BV1649" s="7"/>
      <c r="BW1649" s="7"/>
      <c r="BX1649" s="7"/>
      <c r="BY1649" s="7"/>
      <c r="BZ1649" s="7"/>
      <c r="CA1649" s="5"/>
      <c r="CB1649" s="5"/>
      <c r="CC1649" s="5"/>
      <c r="CD1649" s="5"/>
      <c r="CE1649" s="5"/>
      <c r="CF1649" s="5"/>
      <c r="CG1649" s="5"/>
      <c r="CH1649" s="5"/>
      <c r="CI1649" s="5"/>
      <c r="CJ1649" s="5"/>
      <c r="CK1649" s="8"/>
      <c r="CL1649" s="5"/>
      <c r="CM1649" s="5"/>
      <c r="CN1649" s="8">
        <f>CR1649+CU1649+CX1649+DA1649+DD1649+DG1649+DJ1649+DM1649+DP1649+DS1649+DV1649+DY1649</f>
        <v>1.152921728009219</v>
      </c>
      <c r="CO1649" s="5">
        <f>CT1649+CW1649+CZ1649+DC1649+DF1649+DI1649+DL1649+DO1649+DR1649+DU1649+DX1649+EA1649</f>
        <v>345.87651840276567</v>
      </c>
      <c r="CP1649" s="5"/>
      <c r="CQ1649" s="5">
        <f>CT1649+CW1649+CZ1649+DC1649+DF1649+DI1649</f>
        <v>345.87651840276567</v>
      </c>
      <c r="CR1649">
        <v>0.12883371020552209</v>
      </c>
      <c r="CS1649">
        <v>300</v>
      </c>
      <c r="CT1649">
        <v>38.650113061656626</v>
      </c>
      <c r="CU1649">
        <v>0.16473105529954754</v>
      </c>
      <c r="CV1649">
        <v>300</v>
      </c>
      <c r="CW1649">
        <v>49.419316589864266</v>
      </c>
      <c r="CX1649">
        <v>0.20234155263606368</v>
      </c>
      <c r="CY1649">
        <v>300</v>
      </c>
      <c r="CZ1649">
        <v>60.702465790819097</v>
      </c>
      <c r="DA1649">
        <v>0.22471933879967937</v>
      </c>
      <c r="DB1649">
        <v>300</v>
      </c>
      <c r="DC1649">
        <v>67.41580163990379</v>
      </c>
      <c r="DD1649">
        <v>0.21780112157345677</v>
      </c>
      <c r="DE1649">
        <v>300</v>
      </c>
      <c r="DF1649">
        <v>65.340336472037023</v>
      </c>
      <c r="DG1649">
        <v>0.21449494949494952</v>
      </c>
      <c r="DH1649">
        <v>300</v>
      </c>
      <c r="DI1649">
        <v>64.348484848484858</v>
      </c>
      <c r="DJ1649" s="8"/>
      <c r="DK1649" s="5"/>
      <c r="DL1649" s="8"/>
      <c r="DM1649" s="8"/>
      <c r="DN1649" s="5"/>
      <c r="DO1649" s="8"/>
      <c r="DP1649" s="8"/>
      <c r="DQ1649" s="8"/>
      <c r="DR1649" s="8"/>
      <c r="DS1649" s="8"/>
      <c r="DT1649" s="8"/>
      <c r="DU1649" s="8"/>
      <c r="DV1649" s="8"/>
      <c r="DW1649" s="8"/>
      <c r="DX1649" s="8"/>
      <c r="DY1649" s="8"/>
      <c r="DZ1649" s="8"/>
      <c r="EA1649" s="8"/>
      <c r="EB1649" s="8"/>
      <c r="EC1649" s="8"/>
      <c r="ED1649" s="8"/>
      <c r="EE1649" s="8"/>
      <c r="EF1649" s="8"/>
      <c r="EG1649" s="8"/>
      <c r="EH1649" s="8"/>
      <c r="EI1649" s="8"/>
      <c r="EJ1649" s="8"/>
      <c r="EK1649" s="8"/>
      <c r="EL1649" s="8"/>
      <c r="EM1649" s="8"/>
      <c r="EN1649" s="8"/>
      <c r="EO1649" s="8"/>
      <c r="EP1649" s="8"/>
      <c r="EQ1649" s="8"/>
      <c r="ER1649" s="8"/>
      <c r="ES1649" s="8"/>
      <c r="ET1649" s="8"/>
      <c r="EU1649" s="8"/>
      <c r="EV1649" s="8"/>
      <c r="EW1649" s="8"/>
      <c r="EX1649" s="8"/>
      <c r="EY1649" s="8"/>
      <c r="EZ1649" s="8"/>
      <c r="FA1649" s="8"/>
      <c r="FB1649" s="8"/>
      <c r="FC1649" s="8"/>
      <c r="FD1649" s="8"/>
      <c r="FE1649" s="8"/>
      <c r="FF1649" s="8"/>
      <c r="FG1649" s="8"/>
      <c r="FH1649" s="8"/>
      <c r="FI1649" s="8"/>
      <c r="FJ1649" s="8"/>
    </row>
    <row r="1650" spans="1:166" x14ac:dyDescent="0.25">
      <c r="A1650" t="s">
        <v>28</v>
      </c>
      <c r="C1650" s="6">
        <v>44272</v>
      </c>
      <c r="D1650" s="5"/>
      <c r="E1650" s="6"/>
      <c r="G1650">
        <v>69</v>
      </c>
      <c r="H1650" t="s">
        <v>11</v>
      </c>
      <c r="I1650" s="7">
        <v>14</v>
      </c>
      <c r="J1650">
        <v>500</v>
      </c>
      <c r="K1650" s="5">
        <f t="shared" si="26"/>
        <v>142.85714285714286</v>
      </c>
      <c r="L1650" s="5"/>
      <c r="M1650" s="8"/>
      <c r="N1650" s="8"/>
      <c r="O1650" s="8"/>
      <c r="P1650" s="8"/>
      <c r="Q1650" s="5"/>
      <c r="R1650" s="5"/>
      <c r="S1650" s="5"/>
      <c r="T1650" s="5"/>
      <c r="U1650" s="5"/>
      <c r="V1650" s="5"/>
      <c r="W1650" s="5"/>
      <c r="X1650" s="8"/>
      <c r="Y1650" s="8"/>
      <c r="Z1650" s="8"/>
      <c r="AA1650" s="8"/>
      <c r="AB1650" s="8"/>
      <c r="AC1650" s="5">
        <v>256.89448071519871</v>
      </c>
      <c r="AD1650" s="8"/>
      <c r="AE1650" s="8"/>
      <c r="AF1650" s="8"/>
      <c r="AG1650" s="8"/>
      <c r="AH1650" s="8"/>
      <c r="AI1650" s="8"/>
      <c r="AJ1650" s="5">
        <v>177.9157274217329</v>
      </c>
      <c r="AK1650" s="8">
        <v>3.5330152223529061</v>
      </c>
      <c r="AL1650">
        <v>0.11684932156718519</v>
      </c>
      <c r="AM1650" s="8"/>
      <c r="AN1650" s="8"/>
      <c r="AO1650" s="8"/>
      <c r="AP1650" s="8"/>
      <c r="AQ1650" s="9">
        <f>AK1650/AJ1650</f>
        <v>1.9857801631995232E-2</v>
      </c>
      <c r="AR1650" s="8"/>
      <c r="AS1650" s="8"/>
      <c r="AT1650" s="8"/>
      <c r="AU1650" s="5"/>
      <c r="AV1650" s="5"/>
      <c r="AW1650" s="5"/>
      <c r="AX1650" s="5"/>
      <c r="AY1650" s="5">
        <v>0</v>
      </c>
      <c r="AZ1650" s="5"/>
      <c r="BA1650" s="5"/>
      <c r="BB1650" s="5"/>
      <c r="BC1650" s="5"/>
      <c r="BD1650" s="5"/>
      <c r="BE1650" s="5">
        <v>59.357627112535511</v>
      </c>
      <c r="BF1650" s="5"/>
      <c r="BG1650" s="5"/>
      <c r="BH1650" s="5">
        <v>59.357627112535511</v>
      </c>
      <c r="BI1650" s="8"/>
      <c r="BJ1650" s="5"/>
      <c r="BK1650" s="5">
        <f>AC1650+AJ1650+BH1650</f>
        <v>494.16783524946709</v>
      </c>
      <c r="BL1650" s="5"/>
      <c r="BM1650" s="8">
        <f>BH1650/BK1650</f>
        <v>0.12011633068463559</v>
      </c>
      <c r="BN1650" s="8"/>
      <c r="BO1650" s="7"/>
      <c r="BP1650" s="5"/>
      <c r="BQ1650" s="5"/>
      <c r="BR1650" s="5"/>
      <c r="BS1650" s="5"/>
      <c r="BT1650" s="7"/>
      <c r="BU1650" s="7"/>
      <c r="BV1650" s="7"/>
      <c r="BW1650" s="7"/>
      <c r="BX1650" s="8">
        <f>AC1650/BK1650</f>
        <v>0.51985269455166494</v>
      </c>
      <c r="BY1650" s="8">
        <f>AJ1650/BK1650</f>
        <v>0.3600309747636995</v>
      </c>
      <c r="BZ1650" s="8">
        <f>BH1650/BK1650</f>
        <v>0.12011633068463559</v>
      </c>
      <c r="CA1650" s="5">
        <f>CB1650+CC1650+CE1650+CG1650</f>
        <v>202.09600300817092</v>
      </c>
      <c r="CB1650" s="18">
        <v>87.468166769890644</v>
      </c>
      <c r="CC1650" s="5">
        <v>49.088134834686976</v>
      </c>
      <c r="CD1650" s="5"/>
      <c r="CE1650" s="5">
        <v>13.124847506088013</v>
      </c>
      <c r="CF1650" s="18"/>
      <c r="CG1650" s="5">
        <v>52.414853897505303</v>
      </c>
      <c r="CH1650" s="9">
        <f>AK1650/CA1650</f>
        <v>1.7481865894250583E-2</v>
      </c>
      <c r="CI1650" s="18"/>
      <c r="CJ1650" s="5"/>
      <c r="CK1650" s="8"/>
      <c r="CL1650" s="5"/>
      <c r="CM1650" s="5"/>
      <c r="CN1650" s="8"/>
      <c r="CO1650" s="5"/>
      <c r="CP1650" s="5"/>
      <c r="CQ1650" s="5"/>
      <c r="CR1650" s="8"/>
      <c r="CS1650" s="8"/>
      <c r="CT1650" s="8"/>
      <c r="CU1650" s="8"/>
      <c r="CV1650" s="8"/>
      <c r="CW1650" s="8"/>
      <c r="CX1650" s="8"/>
      <c r="CY1650" s="8"/>
      <c r="CZ1650" s="8"/>
      <c r="DA1650" s="8"/>
      <c r="DB1650" s="8"/>
      <c r="DC1650" s="8"/>
      <c r="DD1650" s="8"/>
      <c r="DE1650" s="8"/>
      <c r="DF1650" s="8"/>
      <c r="DG1650" s="8"/>
      <c r="DH1650" s="8"/>
      <c r="DI1650" s="8"/>
      <c r="DJ1650" s="8"/>
      <c r="DK1650" s="8"/>
      <c r="DL1650" s="8"/>
      <c r="DM1650" s="8"/>
      <c r="DN1650" s="8"/>
      <c r="DO1650" s="8"/>
      <c r="DP1650" s="8"/>
      <c r="DQ1650" s="8"/>
      <c r="DR1650" s="8"/>
      <c r="DS1650" s="8"/>
      <c r="DT1650" s="8"/>
      <c r="DU1650" s="8"/>
      <c r="DV1650" s="8"/>
      <c r="DW1650" s="8"/>
      <c r="DX1650" s="8"/>
      <c r="DY1650" s="8"/>
      <c r="DZ1650" s="8"/>
      <c r="EA1650" s="8"/>
      <c r="EB1650" s="8"/>
      <c r="EC1650" s="8"/>
      <c r="ED1650" s="8"/>
      <c r="EE1650" s="8"/>
      <c r="EF1650" s="8"/>
      <c r="EG1650" s="8"/>
      <c r="EH1650" s="8"/>
      <c r="EI1650" s="8"/>
      <c r="EJ1650" s="8"/>
      <c r="EK1650" s="8"/>
      <c r="EL1650" s="8"/>
      <c r="EM1650" s="8"/>
      <c r="EN1650" s="8"/>
      <c r="EO1650" s="8"/>
      <c r="EP1650" s="8"/>
      <c r="EQ1650" s="8"/>
      <c r="ER1650" s="8"/>
      <c r="ES1650" s="8"/>
      <c r="ET1650" s="8"/>
      <c r="EU1650" s="8"/>
      <c r="EV1650" s="8"/>
      <c r="EW1650" s="8"/>
      <c r="EX1650" s="8"/>
      <c r="EY1650" s="8"/>
      <c r="EZ1650" s="8"/>
      <c r="FA1650" s="8"/>
      <c r="FB1650" s="8"/>
      <c r="FC1650" s="8"/>
      <c r="FD1650" s="8"/>
      <c r="FE1650" s="8"/>
      <c r="FF1650" s="8"/>
      <c r="FG1650" s="8"/>
      <c r="FH1650" s="8"/>
      <c r="FI1650" s="8"/>
      <c r="FJ1650" s="8"/>
    </row>
    <row r="1651" spans="1:166" x14ac:dyDescent="0.25">
      <c r="A1651" t="s">
        <v>28</v>
      </c>
      <c r="C1651" s="6">
        <v>44277</v>
      </c>
      <c r="D1651" s="5">
        <v>6</v>
      </c>
      <c r="E1651" s="6" t="s">
        <v>239</v>
      </c>
      <c r="F1651" t="s">
        <v>89</v>
      </c>
      <c r="G1651">
        <v>74</v>
      </c>
      <c r="H1651" t="s">
        <v>11</v>
      </c>
      <c r="I1651" s="7">
        <v>14</v>
      </c>
      <c r="J1651">
        <v>500</v>
      </c>
      <c r="K1651" s="5">
        <f t="shared" si="26"/>
        <v>142.85714285714286</v>
      </c>
      <c r="L1651" s="5"/>
      <c r="M1651" s="5">
        <v>854</v>
      </c>
      <c r="N1651" s="7">
        <v>17.88</v>
      </c>
      <c r="O1651" s="7"/>
      <c r="P1651" s="7"/>
      <c r="Q1651" s="5"/>
      <c r="R1651" s="5"/>
      <c r="S1651" s="5"/>
      <c r="T1651" s="5">
        <v>74</v>
      </c>
      <c r="U1651" s="5"/>
      <c r="V1651" s="5"/>
      <c r="W1651" s="5"/>
      <c r="X1651" s="8"/>
      <c r="Y1651" s="8"/>
      <c r="Z1651" s="8"/>
      <c r="AA1651" s="8"/>
      <c r="AB1651" s="8"/>
      <c r="AC1651" s="5"/>
      <c r="AD1651" s="8"/>
      <c r="AE1651" s="8"/>
      <c r="AF1651" s="8"/>
      <c r="AG1651" s="8"/>
      <c r="AH1651" s="8"/>
      <c r="AI1651" s="8"/>
      <c r="AJ1651" s="5"/>
      <c r="AK1651" s="17"/>
      <c r="AL1651" s="17"/>
      <c r="AM1651" s="17"/>
      <c r="AN1651" s="17"/>
      <c r="AO1651" s="17"/>
      <c r="AP1651" s="17"/>
      <c r="AQ1651" s="9"/>
      <c r="AR1651" s="8"/>
      <c r="AS1651" s="8"/>
      <c r="AT1651" s="8"/>
      <c r="AU1651" s="5"/>
      <c r="AV1651" s="5"/>
      <c r="AW1651" s="5"/>
      <c r="AX1651" s="5"/>
      <c r="AY1651" s="5"/>
      <c r="AZ1651" s="5"/>
      <c r="BA1651" s="5"/>
      <c r="BB1651" s="5"/>
      <c r="BC1651" s="5"/>
      <c r="BD1651" s="5"/>
      <c r="BE1651" s="5"/>
      <c r="BF1651" s="5"/>
      <c r="BG1651" s="5"/>
      <c r="BH1651" s="5"/>
      <c r="BI1651" s="8"/>
      <c r="BJ1651" s="5"/>
      <c r="BK1651" s="5"/>
      <c r="BL1651" s="5"/>
      <c r="BM1651" s="8"/>
      <c r="BN1651" s="8"/>
      <c r="BO1651" s="7"/>
      <c r="BP1651" s="5"/>
      <c r="BQ1651" s="5"/>
      <c r="BR1651" s="5"/>
      <c r="BS1651" s="5"/>
      <c r="BT1651" s="7"/>
      <c r="BU1651" s="7"/>
      <c r="BV1651" s="7"/>
      <c r="BW1651" s="7"/>
      <c r="BX1651" s="7"/>
      <c r="BY1651" s="7"/>
      <c r="BZ1651" s="7"/>
      <c r="CA1651" s="5"/>
      <c r="CB1651" s="18"/>
      <c r="CC1651" s="18"/>
      <c r="CD1651" s="5"/>
      <c r="CE1651" s="18"/>
      <c r="CF1651" s="18"/>
      <c r="CG1651" s="18"/>
      <c r="CH1651" s="18"/>
      <c r="CI1651" s="18"/>
      <c r="CJ1651" s="5"/>
      <c r="CK1651" s="8"/>
      <c r="CL1651" s="5"/>
      <c r="CM1651" s="5"/>
      <c r="CN1651" s="8"/>
      <c r="CO1651" s="5"/>
      <c r="CP1651" s="5"/>
      <c r="CQ1651" s="5"/>
      <c r="CR1651" s="8"/>
      <c r="CS1651" s="8"/>
      <c r="CT1651" s="8"/>
      <c r="CU1651" s="8"/>
      <c r="CV1651" s="8"/>
      <c r="CW1651" s="8"/>
      <c r="CX1651" s="8"/>
      <c r="CY1651" s="8"/>
      <c r="CZ1651" s="8"/>
      <c r="DA1651" s="8"/>
      <c r="DB1651" s="8"/>
      <c r="DC1651" s="8"/>
      <c r="DD1651" s="8"/>
      <c r="DE1651" s="8"/>
      <c r="DF1651" s="8"/>
      <c r="DG1651" s="8"/>
      <c r="DH1651" s="8"/>
      <c r="DI1651" s="8"/>
      <c r="DJ1651" s="8"/>
      <c r="DK1651" s="8"/>
      <c r="DL1651" s="8"/>
      <c r="DM1651" s="8"/>
      <c r="DN1651" s="8"/>
      <c r="DO1651" s="8"/>
      <c r="DP1651" s="8"/>
      <c r="DQ1651" s="8"/>
      <c r="DR1651" s="8"/>
      <c r="DS1651" s="8"/>
      <c r="DT1651" s="8"/>
      <c r="DU1651" s="8"/>
      <c r="DV1651" s="8"/>
      <c r="DW1651" s="8"/>
      <c r="DX1651" s="8"/>
      <c r="DY1651" s="8"/>
      <c r="DZ1651" s="8"/>
      <c r="EA1651" s="8"/>
      <c r="EB1651" s="8"/>
      <c r="EC1651" s="8"/>
      <c r="ED1651" s="8"/>
      <c r="EE1651" s="8"/>
      <c r="EF1651" s="8"/>
      <c r="EG1651" s="8"/>
      <c r="EH1651" s="8"/>
      <c r="EI1651" s="8"/>
      <c r="EJ1651" s="8"/>
      <c r="EK1651" s="8"/>
      <c r="EL1651" s="8"/>
      <c r="EM1651" s="8"/>
      <c r="EN1651" s="8"/>
      <c r="EO1651" s="8"/>
      <c r="EP1651" s="8"/>
      <c r="EQ1651" s="8"/>
      <c r="ER1651" s="8"/>
      <c r="ES1651" s="8"/>
      <c r="ET1651" s="8"/>
      <c r="EU1651" s="8"/>
      <c r="EV1651" s="8"/>
      <c r="EW1651" s="8"/>
      <c r="EX1651" s="8"/>
      <c r="EY1651" s="8"/>
      <c r="EZ1651" s="8"/>
      <c r="FA1651" s="8"/>
      <c r="FB1651" s="8"/>
      <c r="FC1651" s="8"/>
      <c r="FD1651" s="8"/>
      <c r="FE1651" s="8"/>
      <c r="FF1651" s="8"/>
      <c r="FG1651" s="8"/>
      <c r="FH1651" s="8"/>
      <c r="FI1651" s="8"/>
      <c r="FJ1651" s="8"/>
    </row>
    <row r="1652" spans="1:166" x14ac:dyDescent="0.25">
      <c r="A1652" t="s">
        <v>28</v>
      </c>
      <c r="C1652" s="6">
        <v>44284</v>
      </c>
      <c r="D1652" s="5"/>
      <c r="E1652" s="6"/>
      <c r="G1652">
        <v>81</v>
      </c>
      <c r="H1652" t="s">
        <v>11</v>
      </c>
      <c r="I1652" s="7">
        <v>14</v>
      </c>
      <c r="J1652">
        <v>500</v>
      </c>
      <c r="K1652" s="5">
        <f t="shared" si="26"/>
        <v>142.85714285714286</v>
      </c>
      <c r="L1652" s="5"/>
      <c r="M1652" s="5">
        <v>871.2</v>
      </c>
      <c r="N1652" s="7">
        <v>19.559999999999999</v>
      </c>
      <c r="O1652" s="7"/>
      <c r="P1652" s="7"/>
      <c r="Q1652" s="5"/>
      <c r="R1652" s="5"/>
      <c r="S1652" s="5"/>
      <c r="T1652" s="5"/>
      <c r="U1652" s="5"/>
      <c r="V1652" s="5"/>
      <c r="W1652" s="5"/>
      <c r="X1652" s="8"/>
      <c r="Y1652" s="8"/>
      <c r="Z1652" s="8"/>
      <c r="AA1652" s="8"/>
      <c r="AB1652" s="8"/>
      <c r="AC1652" s="5"/>
      <c r="AD1652" s="8"/>
      <c r="AE1652" s="8"/>
      <c r="AF1652" s="8"/>
      <c r="AG1652" s="8"/>
      <c r="AH1652" s="8"/>
      <c r="AI1652" s="8"/>
      <c r="AJ1652" s="5"/>
      <c r="AK1652" s="17"/>
      <c r="AL1652" s="17"/>
      <c r="AM1652" s="17"/>
      <c r="AN1652" s="17"/>
      <c r="AO1652" s="17"/>
      <c r="AP1652" s="17"/>
      <c r="AQ1652" s="9"/>
      <c r="AR1652" s="8"/>
      <c r="AS1652" s="8"/>
      <c r="AT1652" s="8"/>
      <c r="AU1652" s="5"/>
      <c r="AV1652" s="5"/>
      <c r="AW1652" s="5"/>
      <c r="AX1652" s="5"/>
      <c r="AY1652" s="5"/>
      <c r="AZ1652" s="5"/>
      <c r="BA1652" s="5"/>
      <c r="BB1652" s="5"/>
      <c r="BC1652" s="5"/>
      <c r="BD1652" s="5"/>
      <c r="BE1652" s="5"/>
      <c r="BF1652" s="5"/>
      <c r="BG1652" s="5"/>
      <c r="BH1652" s="5"/>
      <c r="BI1652" s="8"/>
      <c r="BJ1652" s="5"/>
      <c r="BK1652" s="5"/>
      <c r="BL1652" s="5"/>
      <c r="BM1652" s="8"/>
      <c r="BN1652" s="8"/>
      <c r="BO1652" s="7"/>
      <c r="BP1652" s="5"/>
      <c r="BQ1652" s="5"/>
      <c r="BR1652" s="5"/>
      <c r="BS1652" s="5"/>
      <c r="BT1652" s="7"/>
      <c r="BU1652" s="7"/>
      <c r="BV1652" s="7"/>
      <c r="BW1652" s="7"/>
      <c r="BX1652" s="7"/>
      <c r="BY1652" s="7"/>
      <c r="BZ1652" s="7"/>
      <c r="CA1652" s="5"/>
      <c r="CB1652" s="18"/>
      <c r="CC1652" s="18"/>
      <c r="CD1652" s="5"/>
      <c r="CE1652" s="18"/>
      <c r="CF1652" s="18"/>
      <c r="CG1652" s="18"/>
      <c r="CH1652" s="18"/>
      <c r="CI1652" s="18"/>
      <c r="CJ1652" s="5"/>
      <c r="CK1652" s="8"/>
      <c r="CL1652" s="5"/>
      <c r="CM1652" s="5"/>
      <c r="CN1652" s="8"/>
      <c r="CO1652" s="5"/>
      <c r="CP1652" s="5"/>
      <c r="CQ1652" s="5"/>
      <c r="CR1652" s="8"/>
      <c r="CS1652" s="8"/>
      <c r="CT1652" s="8"/>
      <c r="CU1652" s="8"/>
      <c r="CV1652" s="8"/>
      <c r="CW1652" s="8"/>
      <c r="CX1652" s="8"/>
      <c r="CY1652" s="8"/>
      <c r="CZ1652" s="8"/>
      <c r="DA1652" s="8"/>
      <c r="DB1652" s="8"/>
      <c r="DC1652" s="8"/>
      <c r="DD1652" s="8"/>
      <c r="DE1652" s="8"/>
      <c r="DF1652" s="8"/>
      <c r="DG1652" s="8"/>
      <c r="DH1652" s="8"/>
      <c r="DI1652" s="8"/>
      <c r="DJ1652" s="8"/>
      <c r="DK1652" s="8"/>
      <c r="DL1652" s="8"/>
      <c r="DM1652" s="8"/>
      <c r="DN1652" s="8"/>
      <c r="DO1652" s="8"/>
      <c r="DP1652" s="8"/>
      <c r="DQ1652" s="8"/>
      <c r="DR1652" s="8"/>
      <c r="DS1652" s="8"/>
      <c r="DT1652" s="8"/>
      <c r="DU1652" s="8"/>
      <c r="DV1652" s="8"/>
      <c r="DW1652" s="8"/>
      <c r="DX1652" s="8"/>
      <c r="DY1652" s="8"/>
      <c r="DZ1652" s="8"/>
      <c r="EA1652" s="8"/>
      <c r="EB1652" s="8"/>
      <c r="EC1652" s="8"/>
      <c r="ED1652" s="8"/>
      <c r="EE1652" s="8"/>
      <c r="EF1652" s="8"/>
      <c r="EG1652" s="8"/>
      <c r="EH1652" s="8"/>
      <c r="EI1652" s="8"/>
      <c r="EJ1652" s="8"/>
      <c r="EK1652" s="8"/>
      <c r="EL1652" s="8"/>
      <c r="EM1652" s="8"/>
      <c r="EN1652" s="8"/>
      <c r="EO1652" s="8"/>
      <c r="EP1652" s="8"/>
      <c r="EQ1652" s="8"/>
      <c r="ER1652" s="8"/>
      <c r="ES1652" s="8"/>
      <c r="ET1652" s="8"/>
      <c r="EU1652" s="8"/>
      <c r="EV1652" s="8"/>
      <c r="EW1652" s="8"/>
      <c r="EX1652" s="8"/>
      <c r="EY1652" s="8"/>
      <c r="EZ1652" s="8"/>
      <c r="FA1652" s="8"/>
      <c r="FB1652" s="8"/>
      <c r="FC1652" s="8"/>
      <c r="FD1652" s="8"/>
      <c r="FE1652" s="8"/>
      <c r="FF1652" s="8"/>
      <c r="FG1652" s="8"/>
      <c r="FH1652" s="8"/>
      <c r="FI1652" s="8"/>
      <c r="FJ1652" s="8"/>
    </row>
    <row r="1653" spans="1:166" x14ac:dyDescent="0.25">
      <c r="A1653" t="s">
        <v>28</v>
      </c>
      <c r="C1653" s="6">
        <v>44285</v>
      </c>
      <c r="G1653">
        <v>82</v>
      </c>
      <c r="H1653" t="s">
        <v>11</v>
      </c>
      <c r="I1653" s="7">
        <v>14</v>
      </c>
      <c r="J1653">
        <v>500</v>
      </c>
      <c r="K1653" s="5">
        <f t="shared" si="26"/>
        <v>142.85714285714286</v>
      </c>
      <c r="L1653" s="5"/>
      <c r="M1653" s="8"/>
      <c r="N1653" s="8"/>
      <c r="O1653" s="8"/>
      <c r="P1653" s="8"/>
      <c r="Q1653" s="5"/>
      <c r="R1653" s="5"/>
      <c r="S1653" s="5"/>
      <c r="T1653" s="5"/>
      <c r="U1653" s="5"/>
      <c r="V1653" s="5"/>
      <c r="W1653" s="5"/>
      <c r="X1653" s="8"/>
      <c r="Y1653" s="8"/>
      <c r="Z1653" s="8"/>
      <c r="AA1653" s="8"/>
      <c r="AB1653" s="8"/>
      <c r="AC1653" s="5">
        <v>314.01232032057464</v>
      </c>
      <c r="AD1653" s="8"/>
      <c r="AE1653" s="8"/>
      <c r="AF1653" s="8">
        <v>0.96036233957273309</v>
      </c>
      <c r="AG1653" s="8">
        <v>7.5651556989337699E-3</v>
      </c>
      <c r="AH1653" s="8">
        <v>0.89411601390004003</v>
      </c>
      <c r="AI1653" s="8">
        <v>5.5415826128294488E-2</v>
      </c>
      <c r="AJ1653" s="5">
        <v>195.20394094169137</v>
      </c>
      <c r="AK1653" s="8">
        <v>3.7719371539931443</v>
      </c>
      <c r="AL1653">
        <v>0.3597931935636639</v>
      </c>
      <c r="AM1653" s="17">
        <v>0.96036233957273287</v>
      </c>
      <c r="AN1653" s="17">
        <v>7.5651556989337699E-3</v>
      </c>
      <c r="AO1653" s="8"/>
      <c r="AP1653" s="8"/>
      <c r="AQ1653" s="9">
        <f>AK1653/AJ1653</f>
        <v>1.9323058416734758E-2</v>
      </c>
      <c r="AR1653" s="8"/>
      <c r="AS1653" s="8"/>
      <c r="AT1653" s="8"/>
      <c r="AU1653" s="5"/>
      <c r="AV1653" s="5"/>
      <c r="AW1653" s="5"/>
      <c r="AY1653" s="5">
        <v>88.1303725324087</v>
      </c>
      <c r="AZ1653" s="5"/>
      <c r="BA1653" s="5"/>
      <c r="BB1653" s="5"/>
      <c r="BC1653" s="5"/>
      <c r="BD1653" s="5"/>
      <c r="BE1653" s="5">
        <v>8.3922363962139208</v>
      </c>
      <c r="BF1653" s="5"/>
      <c r="BG1653" s="5"/>
      <c r="BH1653" s="5">
        <v>96.522608928622617</v>
      </c>
      <c r="BI1653" s="8"/>
      <c r="BJ1653" s="5"/>
      <c r="BK1653" s="5">
        <f>AC1653+AJ1653+BH1653</f>
        <v>605.73887019088863</v>
      </c>
      <c r="BL1653" s="5"/>
      <c r="BM1653" s="8">
        <f>BH1653/BK1653</f>
        <v>0.15934689629246526</v>
      </c>
      <c r="BN1653" s="8"/>
      <c r="BO1653" s="7"/>
      <c r="BP1653" s="5"/>
      <c r="BQ1653" s="5"/>
      <c r="BR1653" s="5"/>
      <c r="BS1653" s="5"/>
      <c r="BT1653" s="7"/>
      <c r="BU1653" s="7"/>
      <c r="BV1653" s="7"/>
      <c r="BW1653" s="7"/>
      <c r="BX1653" s="8">
        <f>AC1653/BK1653</f>
        <v>0.51839552614746154</v>
      </c>
      <c r="BY1653" s="8">
        <f>AJ1653/BK1653</f>
        <v>0.32225757756007312</v>
      </c>
      <c r="BZ1653" s="8">
        <f>BH1653/BK1653</f>
        <v>0.15934689629246526</v>
      </c>
      <c r="CA1653" s="5">
        <f>CB1653+CC1653+CE1653+CG1653</f>
        <v>240.80587601124341</v>
      </c>
      <c r="CB1653" s="18">
        <v>53.637776867294157</v>
      </c>
      <c r="CC1653" s="5">
        <v>45.985288552289674</v>
      </c>
      <c r="CD1653" s="5"/>
      <c r="CE1653" s="5">
        <v>10.75328251173902</v>
      </c>
      <c r="CF1653" s="18"/>
      <c r="CG1653" s="5">
        <v>130.42952807992054</v>
      </c>
      <c r="CH1653" s="9">
        <f>AK1653/CA1653</f>
        <v>1.5663808609956968E-2</v>
      </c>
      <c r="CI1653" s="18"/>
      <c r="CJ1653" s="5"/>
      <c r="CK1653" s="8"/>
      <c r="CL1653" s="5"/>
      <c r="CM1653" s="5"/>
      <c r="CN1653" s="8"/>
      <c r="CO1653" s="5"/>
      <c r="CP1653" s="5"/>
      <c r="CQ1653" s="5"/>
      <c r="CR1653" s="8"/>
      <c r="CS1653" s="8"/>
      <c r="CT1653" s="8"/>
      <c r="CU1653" s="8"/>
      <c r="CV1653" s="8"/>
      <c r="CW1653" s="8"/>
      <c r="CX1653" s="8"/>
      <c r="CY1653" s="8"/>
      <c r="CZ1653" s="8"/>
      <c r="DA1653" s="8"/>
      <c r="DB1653" s="8"/>
      <c r="DC1653" s="8"/>
      <c r="DD1653" s="8"/>
      <c r="DE1653" s="8"/>
      <c r="DF1653" s="8"/>
      <c r="DG1653" s="8"/>
      <c r="DH1653" s="8"/>
      <c r="DI1653" s="8"/>
      <c r="DJ1653" s="8"/>
      <c r="DK1653" s="8"/>
      <c r="DL1653" s="8"/>
      <c r="DM1653" s="8"/>
      <c r="DN1653" s="8"/>
      <c r="DO1653" s="8"/>
      <c r="DP1653" s="8"/>
      <c r="DQ1653" s="8"/>
      <c r="DR1653" s="8"/>
      <c r="DS1653" s="8"/>
      <c r="DT1653" s="8"/>
      <c r="DU1653" s="8"/>
      <c r="DV1653" s="8"/>
      <c r="DW1653" s="8"/>
      <c r="DX1653" s="8"/>
      <c r="DY1653" s="8"/>
      <c r="DZ1653" s="8"/>
      <c r="EA1653" s="8"/>
      <c r="EB1653" s="8"/>
      <c r="EC1653" s="8"/>
      <c r="ED1653" s="8"/>
      <c r="EE1653" s="8"/>
      <c r="EF1653" s="8"/>
      <c r="EG1653" s="8"/>
      <c r="EH1653" s="8"/>
      <c r="EI1653" s="8"/>
      <c r="EJ1653" s="8"/>
      <c r="EK1653" s="8"/>
      <c r="EL1653" s="8"/>
      <c r="EM1653" s="8"/>
      <c r="EN1653" s="8"/>
      <c r="EO1653" s="8"/>
      <c r="EP1653" s="8"/>
      <c r="EQ1653" s="8"/>
      <c r="ER1653" s="8"/>
      <c r="ES1653" s="8"/>
      <c r="ET1653" s="8"/>
      <c r="EU1653" s="8"/>
      <c r="EV1653" s="8"/>
      <c r="EW1653" s="8"/>
      <c r="EX1653" s="8"/>
      <c r="EY1653" s="8"/>
      <c r="EZ1653" s="8"/>
      <c r="FA1653" s="8"/>
      <c r="FB1653" s="8"/>
      <c r="FC1653" s="8"/>
      <c r="FD1653" s="8"/>
      <c r="FE1653" s="8"/>
      <c r="FF1653" s="8"/>
      <c r="FG1653" s="8"/>
      <c r="FH1653" s="8"/>
      <c r="FI1653" s="8"/>
      <c r="FJ1653" s="8"/>
    </row>
    <row r="1654" spans="1:166" ht="15.75" customHeight="1" x14ac:dyDescent="0.25">
      <c r="A1654" t="s">
        <v>28</v>
      </c>
      <c r="C1654" s="6">
        <v>44293</v>
      </c>
      <c r="D1654" s="5"/>
      <c r="E1654" s="6"/>
      <c r="G1654">
        <v>90</v>
      </c>
      <c r="H1654" t="s">
        <v>11</v>
      </c>
      <c r="I1654" s="7">
        <v>14</v>
      </c>
      <c r="J1654">
        <v>500</v>
      </c>
      <c r="K1654" s="5">
        <f t="shared" si="26"/>
        <v>142.85714285714286</v>
      </c>
      <c r="L1654" s="5"/>
      <c r="M1654" s="8"/>
      <c r="N1654" s="8"/>
      <c r="O1654" s="8"/>
      <c r="P1654" s="8"/>
      <c r="Q1654" s="5"/>
      <c r="R1654" s="5"/>
      <c r="S1654" s="5"/>
      <c r="T1654" s="5"/>
      <c r="U1654" s="5"/>
      <c r="V1654" s="5"/>
      <c r="W1654" s="5"/>
      <c r="X1654" s="8"/>
      <c r="Y1654" s="8"/>
      <c r="Z1654" s="8"/>
      <c r="AA1654" s="8"/>
      <c r="AB1654" s="8"/>
      <c r="AC1654" s="5"/>
      <c r="AD1654" s="8"/>
      <c r="AE1654" s="8"/>
      <c r="AF1654" s="8"/>
      <c r="AG1654" s="8"/>
      <c r="AH1654" s="8"/>
      <c r="AI1654" s="8"/>
      <c r="AJ1654" s="5"/>
      <c r="AK1654" s="8"/>
      <c r="AL1654" s="8"/>
      <c r="AM1654" s="8"/>
      <c r="AN1654" s="8"/>
      <c r="AO1654" s="8"/>
      <c r="AP1654" s="8"/>
      <c r="AQ1654" s="9"/>
      <c r="AR1654" s="8"/>
      <c r="AS1654" s="8"/>
      <c r="AT1654" s="8"/>
      <c r="AU1654" s="5"/>
      <c r="AV1654" s="5"/>
      <c r="AW1654" s="5"/>
      <c r="AY1654" s="5"/>
      <c r="AZ1654" s="5"/>
      <c r="BA1654" s="5"/>
      <c r="BB1654" s="5"/>
      <c r="BC1654" s="5"/>
      <c r="BD1654" s="5"/>
      <c r="BE1654" s="5"/>
      <c r="BF1654" s="5"/>
      <c r="BG1654" s="5"/>
      <c r="BH1654" s="5"/>
      <c r="BI1654" s="8"/>
      <c r="BJ1654" s="5"/>
      <c r="BK1654" s="5"/>
      <c r="BL1654" s="5"/>
      <c r="BM1654" s="8"/>
      <c r="BN1654" s="8"/>
      <c r="BO1654" s="7"/>
      <c r="BP1654" s="5"/>
      <c r="BQ1654" s="5"/>
      <c r="BR1654" s="5"/>
      <c r="BS1654" s="5"/>
      <c r="BT1654" s="7"/>
      <c r="BU1654" s="7"/>
      <c r="BV1654" s="7"/>
      <c r="BW1654" s="7"/>
      <c r="BX1654" s="7"/>
      <c r="BY1654" s="7"/>
      <c r="BZ1654" s="7"/>
      <c r="CA1654" s="5"/>
      <c r="CB1654" s="5"/>
      <c r="CC1654" s="5"/>
      <c r="CD1654" s="5"/>
      <c r="CE1654" s="5"/>
      <c r="CF1654" s="5"/>
      <c r="CG1654" s="5"/>
      <c r="CH1654" s="5"/>
      <c r="CI1654" s="5"/>
      <c r="CJ1654" s="5"/>
      <c r="CK1654" s="8"/>
      <c r="CL1654" s="5"/>
      <c r="CM1654" s="5"/>
      <c r="CN1654" s="8"/>
      <c r="CO1654" s="5"/>
      <c r="CP1654" s="5"/>
      <c r="CQ1654" s="5"/>
      <c r="CR1654" s="8"/>
      <c r="CS1654" s="8"/>
      <c r="CT1654" s="8"/>
      <c r="CU1654" s="8"/>
      <c r="CV1654" s="8"/>
      <c r="CW1654" s="8"/>
      <c r="CX1654" s="8"/>
      <c r="CY1654" s="8"/>
      <c r="CZ1654" s="8"/>
      <c r="DA1654" s="8"/>
      <c r="DB1654" s="8"/>
      <c r="DC1654" s="8"/>
      <c r="DD1654" s="8"/>
      <c r="DE1654" s="8"/>
      <c r="DF1654" s="8"/>
      <c r="DG1654" s="8"/>
      <c r="DH1654" s="8"/>
      <c r="DI1654" s="8"/>
      <c r="DJ1654" s="8"/>
      <c r="DK1654" s="8"/>
      <c r="DL1654" s="8"/>
      <c r="DM1654" s="8"/>
      <c r="DN1654" s="8"/>
      <c r="DO1654" s="8"/>
      <c r="DP1654" s="8"/>
      <c r="DQ1654" s="8"/>
      <c r="DR1654" s="8"/>
      <c r="DS1654" s="8"/>
      <c r="DT1654" s="8"/>
      <c r="DU1654" s="8"/>
      <c r="DV1654" s="8"/>
      <c r="DW1654" s="8"/>
      <c r="DX1654" s="8"/>
      <c r="DY1654" s="8"/>
      <c r="DZ1654" s="8"/>
      <c r="EA1654" s="8"/>
      <c r="EB1654" s="8">
        <v>22.38</v>
      </c>
      <c r="EC1654" s="8">
        <v>0.24000000000000005</v>
      </c>
      <c r="ED1654" s="8"/>
      <c r="EE1654" s="8">
        <v>0.82</v>
      </c>
      <c r="EF1654" s="8"/>
      <c r="EG1654" s="8">
        <v>4.2200000000000006</v>
      </c>
      <c r="EH1654" s="8"/>
      <c r="EI1654" s="8">
        <v>7.4</v>
      </c>
      <c r="EJ1654" s="8"/>
      <c r="EK1654" s="8">
        <v>5.2</v>
      </c>
      <c r="EL1654" s="8"/>
      <c r="EM1654" s="8">
        <v>3.2</v>
      </c>
      <c r="EN1654" s="8"/>
      <c r="EO1654" s="8">
        <v>0.77499999999999991</v>
      </c>
      <c r="EP1654" s="8"/>
      <c r="EQ1654" s="8">
        <v>0.52499999999999991</v>
      </c>
      <c r="ER1654" s="8"/>
      <c r="ES1654" s="8">
        <v>14.06</v>
      </c>
      <c r="ET1654" s="8">
        <v>3.6</v>
      </c>
      <c r="EU1654" s="8">
        <v>2.2000000000000002</v>
      </c>
      <c r="EV1654" s="8">
        <v>1.8</v>
      </c>
      <c r="EW1654" s="8">
        <v>1.6</v>
      </c>
      <c r="EX1654" s="8">
        <v>1.6</v>
      </c>
      <c r="EY1654" s="8">
        <v>1.01</v>
      </c>
      <c r="EZ1654" s="8">
        <v>1.25</v>
      </c>
      <c r="FA1654" s="8">
        <v>1</v>
      </c>
      <c r="FB1654" s="8">
        <v>1.234</v>
      </c>
      <c r="FC1654" s="8">
        <v>0.33200000000000002</v>
      </c>
      <c r="FD1654" s="8">
        <v>0.22200000000000003</v>
      </c>
      <c r="FE1654" s="8">
        <v>0.14000000000000001</v>
      </c>
      <c r="FF1654" s="8">
        <v>0.10600000000000001</v>
      </c>
      <c r="FG1654" s="8">
        <v>0.13</v>
      </c>
      <c r="FH1654" s="8">
        <v>0.11899999999999999</v>
      </c>
      <c r="FI1654" s="8">
        <v>9.6250000000000016E-2</v>
      </c>
      <c r="FJ1654" s="8">
        <v>8.8749999999999996E-2</v>
      </c>
    </row>
    <row r="1655" spans="1:166" x14ac:dyDescent="0.25">
      <c r="A1655" t="s">
        <v>28</v>
      </c>
      <c r="C1655" s="6">
        <v>44294</v>
      </c>
      <c r="D1655" s="5"/>
      <c r="E1655" s="6"/>
      <c r="G1655">
        <v>91</v>
      </c>
      <c r="H1655" t="s">
        <v>11</v>
      </c>
      <c r="I1655" s="7">
        <v>14</v>
      </c>
      <c r="J1655">
        <v>500</v>
      </c>
      <c r="K1655" s="5">
        <f t="shared" si="26"/>
        <v>142.85714285714286</v>
      </c>
      <c r="L1655" s="5"/>
      <c r="M1655" s="8"/>
      <c r="N1655" s="8"/>
      <c r="O1655" s="8"/>
      <c r="P1655" s="8"/>
      <c r="Q1655" s="5"/>
      <c r="R1655" s="5"/>
      <c r="S1655" s="5"/>
      <c r="T1655" s="5"/>
      <c r="U1655" s="5"/>
      <c r="V1655" s="5"/>
      <c r="W1655" s="5"/>
      <c r="X1655" s="8"/>
      <c r="Y1655" s="8"/>
      <c r="Z1655" s="8"/>
      <c r="AA1655" s="8"/>
      <c r="AB1655" s="8"/>
      <c r="AC1655" s="5"/>
      <c r="AD1655" s="8"/>
      <c r="AE1655" s="8"/>
      <c r="AF1655" s="8"/>
      <c r="AG1655" s="8"/>
      <c r="AH1655" s="8"/>
      <c r="AI1655" s="8"/>
      <c r="AJ1655" s="5"/>
      <c r="AK1655" s="8"/>
      <c r="AL1655" s="8"/>
      <c r="AM1655" s="8"/>
      <c r="AN1655" s="8"/>
      <c r="AO1655" s="8"/>
      <c r="AP1655" s="8"/>
      <c r="AQ1655" s="9"/>
      <c r="AR1655" s="8"/>
      <c r="AS1655" s="8"/>
      <c r="AT1655" s="8"/>
      <c r="AU1655" s="5"/>
      <c r="AV1655" s="5"/>
      <c r="AW1655" s="5"/>
      <c r="AX1655" s="5"/>
      <c r="AY1655" s="5"/>
      <c r="AZ1655" s="5"/>
      <c r="BA1655" s="5"/>
      <c r="BB1655" s="5"/>
      <c r="BC1655" s="5"/>
      <c r="BD1655" s="5"/>
      <c r="BE1655" s="5"/>
      <c r="BF1655" s="5"/>
      <c r="BG1655" s="5"/>
      <c r="BH1655" s="5"/>
      <c r="BI1655" s="8"/>
      <c r="BJ1655" s="5"/>
      <c r="BK1655" s="5"/>
      <c r="BL1655" s="5"/>
      <c r="BM1655" s="8"/>
      <c r="BN1655" s="8"/>
      <c r="BO1655" s="7"/>
      <c r="BP1655" s="5"/>
      <c r="BQ1655" s="5"/>
      <c r="BR1655" s="5"/>
      <c r="BS1655" s="5"/>
      <c r="BT1655" s="7"/>
      <c r="BU1655" s="7"/>
      <c r="BV1655" s="7"/>
      <c r="BW1655" s="7"/>
      <c r="BX1655" s="7"/>
      <c r="BY1655" s="7"/>
      <c r="BZ1655" s="7"/>
      <c r="CA1655" s="5"/>
      <c r="CB1655" s="5"/>
      <c r="CC1655" s="5"/>
      <c r="CD1655" s="5"/>
      <c r="CE1655" s="5"/>
      <c r="CF1655" s="5"/>
      <c r="CG1655" s="5"/>
      <c r="CH1655" s="5"/>
      <c r="CI1655" s="5"/>
      <c r="CJ1655" s="5"/>
      <c r="CK1655" s="8"/>
      <c r="CL1655" s="5"/>
      <c r="CM1655" s="5"/>
      <c r="CN1655" s="8">
        <f>CR1655+CU1655+CX1655+DA1655+DD1655+DG1655+DJ1655+DM1655+DP1655+DS1655+DV1655+DY1655</f>
        <v>1.5733378433297562</v>
      </c>
      <c r="CO1655" s="5">
        <f>CT1655+CW1655+CZ1655+DC1655+DF1655+DI1655+DL1655+DO1655+DR1655+DU1655+DX1655+EA1655</f>
        <v>472.00135299892679</v>
      </c>
      <c r="CP1655" s="5"/>
      <c r="CQ1655" s="5">
        <f>CT1655+CW1655+CZ1655+DC1655+DF1655+DI1655</f>
        <v>337.30198435006452</v>
      </c>
      <c r="CR1655">
        <v>9.9951071598031488E-2</v>
      </c>
      <c r="CS1655">
        <v>300</v>
      </c>
      <c r="CT1655">
        <v>29.985321479409443</v>
      </c>
      <c r="CU1655">
        <v>0.17906291529051677</v>
      </c>
      <c r="CV1655">
        <v>300</v>
      </c>
      <c r="CW1655">
        <v>53.718874587155028</v>
      </c>
      <c r="CX1655">
        <v>0.20476910107601282</v>
      </c>
      <c r="CY1655">
        <v>300</v>
      </c>
      <c r="CZ1655">
        <v>61.430730322803846</v>
      </c>
      <c r="DA1655">
        <v>0.2225303401408027</v>
      </c>
      <c r="DB1655">
        <v>300</v>
      </c>
      <c r="DC1655">
        <v>66.759102042240812</v>
      </c>
      <c r="DD1655">
        <v>0.20905307916186788</v>
      </c>
      <c r="DE1655">
        <v>300</v>
      </c>
      <c r="DF1655">
        <v>62.715923748560364</v>
      </c>
      <c r="DG1655">
        <v>0.20897344056631675</v>
      </c>
      <c r="DH1655">
        <v>300</v>
      </c>
      <c r="DI1655">
        <v>62.692032169895029</v>
      </c>
      <c r="DJ1655">
        <v>0.22773995614732917</v>
      </c>
      <c r="DK1655">
        <v>300</v>
      </c>
      <c r="DL1655">
        <v>68.321986844198761</v>
      </c>
      <c r="DM1655">
        <v>0.2212579393488785</v>
      </c>
      <c r="DN1655">
        <v>300</v>
      </c>
      <c r="DO1655">
        <v>66.377381804663543</v>
      </c>
      <c r="DP1655" s="8"/>
      <c r="DQ1655" s="8"/>
      <c r="DR1655" s="8"/>
      <c r="DS1655" s="8"/>
      <c r="DT1655" s="8"/>
      <c r="DU1655" s="8"/>
      <c r="DV1655" s="8"/>
      <c r="DW1655" s="8"/>
      <c r="DX1655" s="8"/>
      <c r="DY1655" s="8"/>
      <c r="DZ1655" s="8"/>
      <c r="EA1655" s="8"/>
      <c r="EB1655" s="8"/>
      <c r="EC1655" s="8"/>
      <c r="ED1655" s="8"/>
      <c r="EE1655" s="8"/>
      <c r="EF1655" s="8"/>
      <c r="EG1655" s="8"/>
      <c r="EH1655" s="8"/>
      <c r="EI1655" s="8"/>
      <c r="EJ1655" s="8"/>
      <c r="EK1655" s="8"/>
      <c r="EL1655" s="8"/>
      <c r="EM1655" s="8"/>
      <c r="EN1655" s="8"/>
      <c r="EO1655" s="8"/>
      <c r="EP1655" s="8"/>
      <c r="EQ1655" s="8"/>
      <c r="ER1655" s="8"/>
      <c r="ES1655" s="8"/>
      <c r="ET1655" s="8"/>
      <c r="EU1655" s="8"/>
      <c r="EV1655" s="8"/>
      <c r="EW1655" s="8"/>
      <c r="EX1655" s="8"/>
      <c r="EY1655" s="8"/>
      <c r="EZ1655" s="8"/>
      <c r="FA1655" s="8"/>
      <c r="FB1655" s="8"/>
      <c r="FC1655" s="8"/>
      <c r="FD1655" s="8"/>
      <c r="FE1655" s="8"/>
      <c r="FF1655" s="8"/>
      <c r="FG1655" s="8"/>
      <c r="FH1655" s="8"/>
      <c r="FI1655" s="8"/>
      <c r="FJ1655" s="8"/>
    </row>
    <row r="1656" spans="1:166" x14ac:dyDescent="0.25">
      <c r="A1656" t="s">
        <v>28</v>
      </c>
      <c r="C1656" s="6">
        <v>44300</v>
      </c>
      <c r="D1656" s="5"/>
      <c r="E1656" s="6"/>
      <c r="G1656">
        <v>97</v>
      </c>
      <c r="H1656" t="s">
        <v>11</v>
      </c>
      <c r="I1656" s="7">
        <v>14</v>
      </c>
      <c r="J1656">
        <v>500</v>
      </c>
      <c r="K1656" s="5">
        <f t="shared" si="26"/>
        <v>142.85714285714286</v>
      </c>
      <c r="L1656" s="5"/>
      <c r="M1656" s="8"/>
      <c r="N1656" s="8"/>
      <c r="O1656" s="8"/>
      <c r="P1656" s="8"/>
      <c r="Q1656" s="5"/>
      <c r="R1656" s="5"/>
      <c r="S1656" s="5"/>
      <c r="T1656" s="5"/>
      <c r="U1656" s="5"/>
      <c r="V1656" s="5"/>
      <c r="W1656" s="5"/>
      <c r="X1656" s="8"/>
      <c r="Y1656" s="8"/>
      <c r="Z1656" s="8"/>
      <c r="AA1656" s="8"/>
      <c r="AB1656" s="8"/>
      <c r="AC1656" s="5">
        <v>360.10316836439245</v>
      </c>
      <c r="AD1656" s="8"/>
      <c r="AE1656" s="8"/>
      <c r="AF1656" s="8"/>
      <c r="AG1656" s="8"/>
      <c r="AH1656" s="8"/>
      <c r="AI1656" s="8"/>
      <c r="AJ1656" s="5">
        <v>180.8557358691512</v>
      </c>
      <c r="AK1656" s="8">
        <v>3.2670565278085077</v>
      </c>
      <c r="AL1656">
        <v>0.22895816351980502</v>
      </c>
      <c r="AM1656" s="8"/>
      <c r="AN1656" s="8"/>
      <c r="AO1656" s="8"/>
      <c r="AP1656" s="8"/>
      <c r="AQ1656" s="9">
        <f>AK1656/AJ1656</f>
        <v>1.8064434130926416E-2</v>
      </c>
      <c r="AR1656" s="8"/>
      <c r="AS1656" s="8"/>
      <c r="AT1656" s="8"/>
      <c r="AU1656" s="5"/>
      <c r="AV1656" s="5"/>
      <c r="AW1656" s="5"/>
      <c r="AX1656" s="5"/>
      <c r="AY1656" s="5">
        <v>238.65172761948156</v>
      </c>
      <c r="AZ1656" s="5"/>
      <c r="BA1656" s="5"/>
      <c r="BB1656" s="5"/>
      <c r="BC1656" s="5"/>
      <c r="BD1656" s="5"/>
      <c r="BE1656" s="5">
        <v>0</v>
      </c>
      <c r="BF1656" s="5"/>
      <c r="BG1656" s="5"/>
      <c r="BH1656" s="5">
        <v>238.65172761948156</v>
      </c>
      <c r="BI1656" s="8"/>
      <c r="BJ1656" s="5"/>
      <c r="BK1656" s="5">
        <f>AC1656+AJ1656+BH1656</f>
        <v>779.61063185302521</v>
      </c>
      <c r="BL1656" s="5"/>
      <c r="BM1656" s="8">
        <f>BH1656/BK1656</f>
        <v>0.30611656366491546</v>
      </c>
      <c r="BN1656" s="8"/>
      <c r="BO1656" s="7"/>
      <c r="BP1656" s="5"/>
      <c r="BQ1656" s="5"/>
      <c r="BR1656" s="5"/>
      <c r="BS1656" s="5"/>
      <c r="BT1656" s="7"/>
      <c r="BU1656" s="7"/>
      <c r="BV1656" s="7"/>
      <c r="BW1656" s="7"/>
      <c r="BX1656" s="8">
        <f>AC1656/BK1656</f>
        <v>0.46190130515341699</v>
      </c>
      <c r="BY1656" s="8">
        <f>AJ1656/BK1656</f>
        <v>0.23198213118166752</v>
      </c>
      <c r="BZ1656" s="8">
        <f>BH1656/BK1656</f>
        <v>0.30611656366491546</v>
      </c>
      <c r="CA1656" s="5">
        <f>CB1656+CC1656+CE1656+CG1656</f>
        <v>259.64969964478013</v>
      </c>
      <c r="CB1656" s="18">
        <v>20.98696255465013</v>
      </c>
      <c r="CC1656" s="5">
        <v>77.902432338190962</v>
      </c>
      <c r="CD1656" s="5"/>
      <c r="CE1656" s="5">
        <v>2.4884174606579399</v>
      </c>
      <c r="CF1656" s="18"/>
      <c r="CG1656" s="5">
        <v>158.27188729128108</v>
      </c>
      <c r="CH1656" s="9">
        <f>AK1656/CA1656</f>
        <v>1.2582554619851596E-2</v>
      </c>
      <c r="CI1656" s="18"/>
      <c r="CJ1656" s="5"/>
      <c r="CK1656" s="8"/>
      <c r="CL1656" s="5"/>
      <c r="CM1656" s="5"/>
      <c r="CN1656" s="8"/>
      <c r="CO1656" s="5"/>
      <c r="CP1656" s="5"/>
      <c r="CQ1656" s="5"/>
      <c r="CR1656" s="8"/>
      <c r="CS1656" s="8"/>
      <c r="CT1656" s="8"/>
      <c r="CU1656" s="8"/>
      <c r="CV1656" s="8"/>
      <c r="CW1656" s="8"/>
      <c r="CX1656" s="8"/>
      <c r="CY1656" s="8"/>
      <c r="CZ1656" s="8"/>
      <c r="DA1656" s="8"/>
      <c r="DB1656" s="8"/>
      <c r="DC1656" s="8"/>
      <c r="DD1656" s="8"/>
      <c r="DE1656" s="8"/>
      <c r="DF1656" s="8"/>
      <c r="DG1656" s="8"/>
      <c r="DH1656" s="8"/>
      <c r="DI1656" s="8"/>
      <c r="DJ1656" s="8"/>
      <c r="DK1656" s="8"/>
      <c r="DL1656" s="8"/>
      <c r="DM1656" s="8"/>
      <c r="DN1656" s="8"/>
      <c r="DO1656" s="8"/>
      <c r="DP1656" s="8"/>
      <c r="DQ1656" s="8"/>
      <c r="DR1656" s="8"/>
      <c r="DS1656" s="8"/>
      <c r="DT1656" s="8"/>
      <c r="DU1656" s="8"/>
      <c r="DV1656" s="8"/>
      <c r="DW1656" s="8"/>
      <c r="DX1656" s="8"/>
      <c r="DY1656" s="8"/>
      <c r="DZ1656" s="8"/>
      <c r="EA1656" s="8"/>
      <c r="EB1656" s="8"/>
      <c r="EC1656" s="8"/>
      <c r="ED1656" s="8"/>
      <c r="EE1656" s="8"/>
      <c r="EF1656" s="8"/>
      <c r="EG1656" s="8"/>
      <c r="EH1656" s="8"/>
      <c r="EI1656" s="8"/>
      <c r="EJ1656" s="8"/>
      <c r="EK1656" s="8"/>
      <c r="EL1656" s="8"/>
      <c r="EM1656" s="8"/>
      <c r="EN1656" s="8"/>
      <c r="EO1656" s="8"/>
      <c r="EP1656" s="8"/>
      <c r="EQ1656" s="8"/>
      <c r="ER1656" s="8"/>
      <c r="ES1656" s="8"/>
      <c r="ET1656" s="8"/>
      <c r="EU1656" s="8"/>
      <c r="EV1656" s="8"/>
      <c r="EW1656" s="8"/>
      <c r="EX1656" s="8"/>
      <c r="EY1656" s="8"/>
      <c r="EZ1656" s="8"/>
      <c r="FA1656" s="8"/>
      <c r="FB1656" s="8"/>
      <c r="FC1656" s="8"/>
      <c r="FD1656" s="8"/>
      <c r="FE1656" s="8"/>
      <c r="FF1656" s="8"/>
      <c r="FG1656" s="8"/>
      <c r="FH1656" s="8"/>
      <c r="FI1656" s="8"/>
      <c r="FJ1656" s="8"/>
    </row>
    <row r="1657" spans="1:166" x14ac:dyDescent="0.25">
      <c r="A1657" t="s">
        <v>28</v>
      </c>
      <c r="C1657" s="6">
        <v>44307</v>
      </c>
      <c r="D1657" s="5">
        <v>8</v>
      </c>
      <c r="E1657" t="s">
        <v>208</v>
      </c>
      <c r="F1657" t="s">
        <v>14</v>
      </c>
      <c r="G1657">
        <v>104</v>
      </c>
      <c r="H1657" t="s">
        <v>11</v>
      </c>
      <c r="I1657" s="7">
        <v>14</v>
      </c>
      <c r="J1657">
        <v>500</v>
      </c>
      <c r="K1657" s="5">
        <f t="shared" si="26"/>
        <v>142.85714285714286</v>
      </c>
      <c r="L1657" s="5"/>
      <c r="M1657" s="8"/>
      <c r="N1657" s="8"/>
      <c r="O1657" s="8"/>
      <c r="P1657" s="8"/>
      <c r="Q1657" s="5"/>
      <c r="R1657" s="5"/>
      <c r="S1657" s="5"/>
      <c r="T1657" s="5"/>
      <c r="U1657" s="5">
        <v>104</v>
      </c>
      <c r="V1657" s="5"/>
      <c r="W1657" s="5"/>
      <c r="X1657" s="8"/>
      <c r="Y1657" s="8"/>
      <c r="Z1657" s="8"/>
      <c r="AA1657" s="8"/>
      <c r="AB1657" s="8"/>
      <c r="AC1657" s="5"/>
      <c r="AD1657" s="8"/>
      <c r="AE1657" s="8"/>
      <c r="AF1657" s="8"/>
      <c r="AG1657" s="8"/>
      <c r="AH1657" s="8"/>
      <c r="AI1657" s="8"/>
      <c r="AJ1657" s="5"/>
      <c r="AK1657" s="17"/>
      <c r="AL1657" s="17"/>
      <c r="AM1657" s="17"/>
      <c r="AN1657" s="17"/>
      <c r="AO1657" s="17"/>
      <c r="AP1657" s="17"/>
      <c r="AQ1657" s="9"/>
      <c r="AR1657" s="8"/>
      <c r="AS1657" s="8"/>
      <c r="AT1657" s="8"/>
      <c r="AU1657" s="5"/>
      <c r="AV1657" s="5"/>
      <c r="AW1657" s="5"/>
      <c r="AX1657" s="5"/>
      <c r="AY1657" s="5"/>
      <c r="AZ1657" s="5"/>
      <c r="BA1657" s="5"/>
      <c r="BB1657" s="5"/>
      <c r="BC1657" s="5"/>
      <c r="BD1657" s="5"/>
      <c r="BE1657" s="5"/>
      <c r="BF1657" s="5"/>
      <c r="BG1657" s="5">
        <v>15.154666666666666</v>
      </c>
      <c r="BH1657" s="5"/>
      <c r="BI1657" s="8"/>
      <c r="BJ1657" s="5"/>
      <c r="BK1657" s="5"/>
      <c r="BL1657" s="5"/>
      <c r="BM1657" s="8"/>
      <c r="BN1657" s="8"/>
      <c r="BO1657" s="7">
        <v>41</v>
      </c>
      <c r="BP1657" s="5">
        <v>6.2134133333333326</v>
      </c>
      <c r="BQ1657" s="5"/>
      <c r="BR1657" s="5"/>
      <c r="BS1657" s="5"/>
      <c r="BT1657" s="7">
        <v>0.27371864904552129</v>
      </c>
      <c r="BU1657" s="7"/>
      <c r="BV1657" s="7"/>
      <c r="BW1657" s="7"/>
      <c r="BX1657" s="7"/>
      <c r="BY1657" s="7"/>
      <c r="BZ1657" s="7"/>
      <c r="CA1657" s="5"/>
      <c r="CB1657" s="18"/>
      <c r="CC1657" s="18"/>
      <c r="CD1657" s="5">
        <v>3.6</v>
      </c>
      <c r="CE1657" s="18"/>
      <c r="CF1657" s="18"/>
      <c r="CG1657" s="18"/>
      <c r="CH1657" s="18"/>
      <c r="CI1657" s="18"/>
      <c r="CJ1657" s="5"/>
      <c r="CK1657" s="8"/>
      <c r="CL1657" s="5"/>
      <c r="CM1657" s="5"/>
      <c r="CN1657" s="8"/>
      <c r="CO1657" s="5"/>
      <c r="CP1657" s="5"/>
      <c r="CQ1657" s="5"/>
      <c r="CR1657" s="8"/>
      <c r="CS1657" s="8"/>
      <c r="CT1657" s="8"/>
      <c r="CU1657" s="8"/>
      <c r="CV1657" s="8"/>
      <c r="CW1657" s="8"/>
      <c r="CX1657" s="8"/>
      <c r="CY1657" s="8"/>
      <c r="CZ1657" s="8"/>
      <c r="DA1657" s="8"/>
      <c r="DB1657" s="8"/>
      <c r="DC1657" s="8"/>
      <c r="DD1657" s="8"/>
      <c r="DE1657" s="8"/>
      <c r="DF1657" s="8"/>
      <c r="DG1657" s="8"/>
      <c r="DH1657" s="8"/>
      <c r="DI1657" s="8"/>
      <c r="DJ1657" s="8"/>
      <c r="DK1657" s="8"/>
      <c r="DL1657" s="8"/>
      <c r="DM1657" s="8"/>
      <c r="DN1657" s="8"/>
      <c r="DO1657" s="8"/>
      <c r="DP1657" s="8"/>
      <c r="DQ1657" s="8"/>
      <c r="DR1657" s="8"/>
      <c r="DS1657" s="8"/>
      <c r="DT1657" s="8"/>
      <c r="DU1657" s="8"/>
      <c r="DV1657" s="8"/>
      <c r="DW1657" s="8"/>
      <c r="DX1657" s="8"/>
      <c r="DY1657" s="8"/>
      <c r="DZ1657" s="8"/>
      <c r="EA1657" s="8"/>
      <c r="EB1657" s="8"/>
      <c r="EC1657" s="8"/>
      <c r="ED1657" s="8"/>
      <c r="EE1657" s="8"/>
      <c r="EF1657" s="8"/>
      <c r="EG1657" s="8"/>
      <c r="EH1657" s="8"/>
      <c r="EI1657" s="8"/>
      <c r="EJ1657" s="8"/>
      <c r="EK1657" s="8"/>
      <c r="EL1657" s="8"/>
      <c r="EM1657" s="8"/>
      <c r="EN1657" s="8"/>
      <c r="EO1657" s="8"/>
      <c r="EP1657" s="8"/>
      <c r="EQ1657" s="8"/>
      <c r="ER1657" s="8"/>
      <c r="ES1657" s="8"/>
      <c r="ET1657" s="8"/>
      <c r="EU1657" s="8"/>
      <c r="EV1657" s="8"/>
      <c r="EW1657" s="8"/>
      <c r="EX1657" s="8"/>
      <c r="EY1657" s="8"/>
      <c r="EZ1657" s="8"/>
      <c r="FA1657" s="8"/>
      <c r="FB1657" s="8"/>
      <c r="FC1657" s="8"/>
      <c r="FD1657" s="8"/>
      <c r="FE1657" s="8"/>
      <c r="FF1657" s="8"/>
      <c r="FG1657" s="8"/>
      <c r="FH1657" s="8"/>
      <c r="FI1657" s="8"/>
      <c r="FJ1657" s="8"/>
    </row>
    <row r="1658" spans="1:166" x14ac:dyDescent="0.25">
      <c r="A1658" t="s">
        <v>28</v>
      </c>
      <c r="C1658" s="6">
        <v>44314</v>
      </c>
      <c r="D1658" s="5"/>
      <c r="E1658" s="6"/>
      <c r="G1658">
        <v>111</v>
      </c>
      <c r="H1658" t="s">
        <v>11</v>
      </c>
      <c r="I1658" s="7">
        <v>14</v>
      </c>
      <c r="J1658">
        <v>500</v>
      </c>
      <c r="K1658" s="5">
        <f t="shared" si="26"/>
        <v>142.85714285714286</v>
      </c>
      <c r="L1658" s="5"/>
      <c r="M1658" s="8"/>
      <c r="N1658" s="8"/>
      <c r="O1658" s="8"/>
      <c r="P1658" s="8"/>
      <c r="Q1658" s="5"/>
      <c r="R1658" s="5"/>
      <c r="S1658" s="5"/>
      <c r="T1658" s="5"/>
      <c r="U1658" s="5"/>
      <c r="V1658" s="5"/>
      <c r="W1658" s="5"/>
      <c r="X1658" s="8"/>
      <c r="Y1658" s="8"/>
      <c r="Z1658" s="8"/>
      <c r="AA1658" s="8"/>
      <c r="AB1658" s="8"/>
      <c r="AC1658" s="5"/>
      <c r="AD1658" s="8"/>
      <c r="AE1658" s="8"/>
      <c r="AF1658" s="8"/>
      <c r="AG1658" s="8"/>
      <c r="AH1658" s="8"/>
      <c r="AI1658" s="8"/>
      <c r="AJ1658" s="5"/>
      <c r="AK1658" s="17"/>
      <c r="AL1658" s="17"/>
      <c r="AM1658" s="17"/>
      <c r="AN1658" s="17"/>
      <c r="AO1658" s="17"/>
      <c r="AP1658" s="17"/>
      <c r="AQ1658" s="9"/>
      <c r="AR1658" s="8"/>
      <c r="AS1658" s="8"/>
      <c r="AT1658" s="8"/>
      <c r="AU1658" s="5"/>
      <c r="AV1658" s="5"/>
      <c r="AW1658" s="5"/>
      <c r="AX1658" s="5"/>
      <c r="AY1658" s="5"/>
      <c r="AZ1658" s="5"/>
      <c r="BA1658" s="5"/>
      <c r="BB1658" s="5"/>
      <c r="BC1658" s="5"/>
      <c r="BD1658" s="5"/>
      <c r="BE1658" s="5"/>
      <c r="BF1658" s="5"/>
      <c r="BG1658" s="5">
        <v>79.547999999999988</v>
      </c>
      <c r="BH1658" s="5"/>
      <c r="BI1658" s="8"/>
      <c r="BJ1658" s="5"/>
      <c r="BK1658" s="5"/>
      <c r="BL1658" s="5"/>
      <c r="BM1658" s="8"/>
      <c r="BN1658" s="8"/>
      <c r="BO1658" s="7">
        <v>41</v>
      </c>
      <c r="BP1658" s="5">
        <v>32.614679999999993</v>
      </c>
      <c r="BQ1658" s="5"/>
      <c r="BR1658" s="5"/>
      <c r="BS1658" s="5"/>
      <c r="BT1658" s="7">
        <v>1.4367700440528632</v>
      </c>
      <c r="BU1658" s="7"/>
      <c r="BV1658" s="7"/>
      <c r="BW1658" s="7"/>
      <c r="BX1658" s="7"/>
      <c r="BY1658" s="7"/>
      <c r="BZ1658" s="7"/>
      <c r="CA1658" s="5"/>
      <c r="CB1658" s="18"/>
      <c r="CC1658" s="18"/>
      <c r="CD1658" s="5">
        <v>19.733333333333334</v>
      </c>
      <c r="CE1658" s="18"/>
      <c r="CF1658" s="18"/>
      <c r="CG1658" s="18"/>
      <c r="CH1658" s="18"/>
      <c r="CI1658" s="18"/>
      <c r="CJ1658" s="5"/>
      <c r="CK1658" s="8"/>
      <c r="CL1658" s="5"/>
      <c r="CM1658" s="5"/>
      <c r="CN1658" s="8"/>
      <c r="CO1658" s="5"/>
      <c r="CP1658" s="5"/>
      <c r="CQ1658" s="5"/>
      <c r="CR1658" s="8"/>
      <c r="CS1658" s="8"/>
      <c r="CT1658" s="8"/>
      <c r="CU1658" s="8"/>
      <c r="CV1658" s="8"/>
      <c r="CW1658" s="8"/>
      <c r="CX1658" s="8"/>
      <c r="CY1658" s="8"/>
      <c r="CZ1658" s="8"/>
      <c r="DA1658" s="8"/>
      <c r="DB1658" s="8"/>
      <c r="DC1658" s="8"/>
      <c r="DD1658" s="8"/>
      <c r="DE1658" s="8"/>
      <c r="DF1658" s="8"/>
      <c r="DG1658" s="8"/>
      <c r="DH1658" s="8"/>
      <c r="DI1658" s="8"/>
      <c r="DJ1658" s="8"/>
      <c r="DK1658" s="8"/>
      <c r="DL1658" s="8"/>
      <c r="DM1658" s="8"/>
      <c r="DN1658" s="8"/>
      <c r="DO1658" s="8"/>
      <c r="DP1658" s="8"/>
      <c r="DQ1658" s="8"/>
      <c r="DR1658" s="8"/>
      <c r="DS1658" s="8"/>
      <c r="DT1658" s="8"/>
      <c r="DU1658" s="8"/>
      <c r="DV1658" s="8"/>
      <c r="DW1658" s="8"/>
      <c r="DX1658" s="8"/>
      <c r="DY1658" s="8"/>
      <c r="DZ1658" s="8"/>
      <c r="EA1658" s="8"/>
      <c r="EB1658" s="8"/>
      <c r="EC1658" s="8"/>
      <c r="ED1658" s="8"/>
      <c r="EE1658" s="8"/>
      <c r="EF1658" s="8"/>
      <c r="EG1658" s="8"/>
      <c r="EH1658" s="8"/>
      <c r="EI1658" s="8"/>
      <c r="EJ1658" s="8"/>
      <c r="EK1658" s="8"/>
      <c r="EL1658" s="8"/>
      <c r="EM1658" s="8"/>
      <c r="EN1658" s="8"/>
      <c r="EO1658" s="8"/>
      <c r="EP1658" s="8"/>
      <c r="EQ1658" s="8"/>
      <c r="ER1658" s="8"/>
      <c r="ES1658" s="8"/>
      <c r="ET1658" s="8"/>
      <c r="EU1658" s="8"/>
      <c r="EV1658" s="8"/>
      <c r="EW1658" s="8"/>
      <c r="EX1658" s="8"/>
      <c r="EY1658" s="8"/>
      <c r="EZ1658" s="8"/>
      <c r="FA1658" s="8"/>
      <c r="FB1658" s="8"/>
      <c r="FC1658" s="8"/>
      <c r="FD1658" s="8"/>
      <c r="FE1658" s="8"/>
      <c r="FF1658" s="8"/>
      <c r="FG1658" s="8"/>
      <c r="FH1658" s="8"/>
      <c r="FI1658" s="8"/>
      <c r="FJ1658" s="8"/>
    </row>
    <row r="1659" spans="1:166" x14ac:dyDescent="0.25">
      <c r="A1659" t="s">
        <v>28</v>
      </c>
      <c r="C1659" s="6">
        <v>44321</v>
      </c>
      <c r="D1659" s="5">
        <v>9</v>
      </c>
      <c r="E1659" s="6" t="s">
        <v>207</v>
      </c>
      <c r="F1659" t="s">
        <v>15</v>
      </c>
      <c r="G1659">
        <v>118</v>
      </c>
      <c r="H1659" t="s">
        <v>11</v>
      </c>
      <c r="I1659" s="7">
        <v>14</v>
      </c>
      <c r="J1659">
        <v>500</v>
      </c>
      <c r="K1659" s="5">
        <f t="shared" si="26"/>
        <v>142.85714285714286</v>
      </c>
      <c r="L1659" s="5"/>
      <c r="M1659" s="8"/>
      <c r="N1659" s="8"/>
      <c r="O1659" s="8"/>
      <c r="P1659" s="8"/>
      <c r="Q1659" s="5"/>
      <c r="R1659" s="5"/>
      <c r="S1659" s="5"/>
      <c r="T1659" s="5"/>
      <c r="U1659" s="5"/>
      <c r="V1659" s="5">
        <v>118</v>
      </c>
      <c r="W1659" s="5"/>
      <c r="X1659" s="8"/>
      <c r="Y1659" s="8"/>
      <c r="Z1659" s="8"/>
      <c r="AA1659" s="8"/>
      <c r="AB1659" s="8"/>
      <c r="AC1659" s="5"/>
      <c r="AD1659" s="8"/>
      <c r="AE1659" s="8"/>
      <c r="AF1659" s="8"/>
      <c r="AG1659" s="8"/>
      <c r="AH1659" s="8"/>
      <c r="AI1659" s="8"/>
      <c r="AJ1659" s="5"/>
      <c r="AK1659" s="17"/>
      <c r="AL1659" s="17"/>
      <c r="AM1659" s="17"/>
      <c r="AN1659" s="17"/>
      <c r="AO1659" s="17"/>
      <c r="AP1659" s="17"/>
      <c r="AQ1659" s="9"/>
      <c r="AR1659" s="8"/>
      <c r="AS1659" s="8"/>
      <c r="AT1659" s="8"/>
      <c r="AU1659" s="5"/>
      <c r="AV1659" s="5"/>
      <c r="AW1659" s="5"/>
      <c r="AX1659" s="5"/>
      <c r="AY1659" s="5"/>
      <c r="AZ1659" s="5"/>
      <c r="BA1659" s="5"/>
      <c r="BB1659" s="5"/>
      <c r="BC1659" s="5"/>
      <c r="BD1659" s="5"/>
      <c r="BE1659" s="5"/>
      <c r="BF1659" s="5"/>
      <c r="BG1659" s="5">
        <v>155.84666666666666</v>
      </c>
      <c r="BH1659" s="5"/>
      <c r="BI1659" s="8"/>
      <c r="BJ1659" s="5"/>
      <c r="BK1659" s="5"/>
      <c r="BL1659" s="5"/>
      <c r="BM1659" s="8"/>
      <c r="BN1659" s="8"/>
      <c r="BO1659" s="7">
        <v>41</v>
      </c>
      <c r="BP1659" s="5">
        <v>63.897133333333329</v>
      </c>
      <c r="BQ1659" s="5"/>
      <c r="BR1659" s="5"/>
      <c r="BS1659" s="5"/>
      <c r="BT1659" s="7">
        <v>2.8148516886930981</v>
      </c>
      <c r="BU1659" s="7"/>
      <c r="BV1659" s="7"/>
      <c r="BW1659" s="7"/>
      <c r="BX1659" s="7"/>
      <c r="BY1659" s="7"/>
      <c r="BZ1659" s="7"/>
      <c r="CA1659" s="5"/>
      <c r="CB1659" s="18"/>
      <c r="CC1659" s="18"/>
      <c r="CD1659" s="5">
        <v>40.13333333333334</v>
      </c>
      <c r="CE1659" s="18"/>
      <c r="CF1659" s="18"/>
      <c r="CG1659" s="18"/>
      <c r="CH1659" s="18"/>
      <c r="CI1659" s="18"/>
      <c r="CJ1659" s="5"/>
      <c r="CK1659" s="8"/>
      <c r="CL1659" s="5"/>
      <c r="CM1659" s="5"/>
      <c r="CN1659" s="8"/>
      <c r="CO1659" s="5"/>
      <c r="CP1659" s="5"/>
      <c r="CQ1659" s="5"/>
      <c r="CR1659" s="8"/>
      <c r="CS1659" s="8"/>
      <c r="CT1659" s="8"/>
      <c r="CU1659" s="8"/>
      <c r="CV1659" s="8"/>
      <c r="CW1659" s="8"/>
      <c r="CX1659" s="8"/>
      <c r="CY1659" s="8"/>
      <c r="CZ1659" s="8"/>
      <c r="DA1659" s="8"/>
      <c r="DB1659" s="8"/>
      <c r="DC1659" s="8"/>
      <c r="DD1659" s="8"/>
      <c r="DE1659" s="8"/>
      <c r="DF1659" s="8"/>
      <c r="DG1659" s="8"/>
      <c r="DH1659" s="8"/>
      <c r="DI1659" s="8"/>
      <c r="DJ1659" s="8"/>
      <c r="DK1659" s="8"/>
      <c r="DL1659" s="8"/>
      <c r="DM1659" s="8"/>
      <c r="DN1659" s="8"/>
      <c r="DO1659" s="8"/>
      <c r="DP1659" s="8"/>
      <c r="DQ1659" s="8"/>
      <c r="DR1659" s="8"/>
      <c r="DS1659" s="8"/>
      <c r="DT1659" s="8"/>
      <c r="DU1659" s="8"/>
      <c r="DV1659" s="8"/>
      <c r="DW1659" s="8"/>
      <c r="DX1659" s="8"/>
      <c r="DY1659" s="8"/>
      <c r="DZ1659" s="8"/>
      <c r="EA1659" s="8"/>
      <c r="EB1659" s="8"/>
      <c r="EC1659" s="8"/>
      <c r="ED1659" s="8"/>
      <c r="EE1659" s="8"/>
      <c r="EF1659" s="8"/>
      <c r="EG1659" s="8"/>
      <c r="EH1659" s="8"/>
      <c r="EI1659" s="8"/>
      <c r="EJ1659" s="8"/>
      <c r="EK1659" s="8"/>
      <c r="EL1659" s="8"/>
      <c r="EM1659" s="8"/>
      <c r="EN1659" s="8"/>
      <c r="EO1659" s="8"/>
      <c r="EP1659" s="8"/>
      <c r="EQ1659" s="8"/>
      <c r="ER1659" s="8"/>
      <c r="ES1659" s="8"/>
      <c r="ET1659" s="8"/>
      <c r="EU1659" s="8"/>
      <c r="EV1659" s="8"/>
      <c r="EW1659" s="8"/>
      <c r="EX1659" s="8"/>
      <c r="EY1659" s="8"/>
      <c r="EZ1659" s="8"/>
      <c r="FA1659" s="8"/>
      <c r="FB1659" s="8"/>
      <c r="FC1659" s="8"/>
      <c r="FD1659" s="8"/>
      <c r="FE1659" s="8"/>
      <c r="FF1659" s="8"/>
      <c r="FG1659" s="8"/>
      <c r="FH1659" s="8"/>
      <c r="FI1659" s="8"/>
      <c r="FJ1659" s="8"/>
    </row>
    <row r="1660" spans="1:166" x14ac:dyDescent="0.25">
      <c r="A1660" t="s">
        <v>28</v>
      </c>
      <c r="C1660" s="6">
        <v>44322</v>
      </c>
      <c r="D1660" s="5"/>
      <c r="E1660" s="6"/>
      <c r="G1660">
        <v>119</v>
      </c>
      <c r="H1660" t="s">
        <v>11</v>
      </c>
      <c r="I1660" s="7">
        <v>14</v>
      </c>
      <c r="J1660">
        <v>500</v>
      </c>
      <c r="K1660" s="5">
        <f t="shared" si="26"/>
        <v>142.85714285714286</v>
      </c>
      <c r="L1660" s="5">
        <v>2400</v>
      </c>
      <c r="M1660" s="8"/>
      <c r="N1660" s="8"/>
      <c r="O1660" s="8"/>
      <c r="P1660" s="8"/>
      <c r="Q1660" s="5"/>
      <c r="R1660" s="5"/>
      <c r="S1660" s="5"/>
      <c r="T1660" s="5"/>
      <c r="U1660" s="5"/>
      <c r="V1660" s="5"/>
      <c r="W1660" s="5"/>
      <c r="X1660" s="8"/>
      <c r="Y1660" s="8"/>
      <c r="Z1660" s="8"/>
      <c r="AA1660" s="8"/>
      <c r="AB1660" s="8"/>
      <c r="AC1660" s="5"/>
      <c r="AD1660" s="8"/>
      <c r="AE1660" s="8"/>
      <c r="AF1660" s="8"/>
      <c r="AG1660" s="8"/>
      <c r="AH1660" s="8"/>
      <c r="AI1660" s="8"/>
      <c r="AJ1660" s="5"/>
      <c r="AK1660" s="8"/>
      <c r="AL1660" s="8"/>
      <c r="AM1660" s="8"/>
      <c r="AN1660" s="8"/>
      <c r="AO1660" s="8"/>
      <c r="AP1660" s="8"/>
      <c r="AQ1660" s="9"/>
      <c r="AR1660" s="8"/>
      <c r="AS1660" s="8"/>
      <c r="AT1660" s="8"/>
      <c r="AU1660" s="5"/>
      <c r="AV1660" s="5"/>
      <c r="AW1660" s="5"/>
      <c r="AX1660" s="5"/>
      <c r="AY1660" s="5"/>
      <c r="AZ1660" s="5"/>
      <c r="BA1660" s="5"/>
      <c r="BB1660" s="5"/>
      <c r="BC1660" s="5"/>
      <c r="BD1660" s="5"/>
      <c r="BE1660" s="5"/>
      <c r="BF1660" s="5"/>
      <c r="BG1660" s="5"/>
      <c r="BH1660" s="5"/>
      <c r="BI1660" s="8"/>
      <c r="BJ1660" s="5"/>
      <c r="BK1660" s="5"/>
      <c r="BL1660" s="5"/>
      <c r="BM1660" s="8"/>
      <c r="BN1660" s="8"/>
      <c r="BO1660" s="7"/>
      <c r="BP1660" s="5"/>
      <c r="BQ1660" s="5"/>
      <c r="BR1660" s="5"/>
      <c r="BS1660" s="5"/>
      <c r="BT1660" s="7"/>
      <c r="BU1660" s="7"/>
      <c r="BV1660" s="7"/>
      <c r="BW1660" s="7"/>
      <c r="BX1660" s="7"/>
      <c r="BY1660" s="7"/>
      <c r="BZ1660" s="7"/>
      <c r="CA1660" s="5"/>
      <c r="CB1660" s="5"/>
      <c r="CC1660" s="5"/>
      <c r="CD1660" s="5"/>
      <c r="CE1660" s="5"/>
      <c r="CF1660" s="5"/>
      <c r="CG1660" s="5"/>
      <c r="CH1660" s="5"/>
      <c r="CI1660" s="5"/>
      <c r="CJ1660" s="5"/>
      <c r="CK1660" s="8"/>
      <c r="CL1660" s="5"/>
      <c r="CM1660" s="5"/>
      <c r="CN1660" s="8">
        <f>CR1660+CU1660+CX1660+DA1660+DD1660+DG1660+DJ1660+DM1660+DP1660+DS1660+DV1660+DY1660</f>
        <v>1.1960623248712055</v>
      </c>
      <c r="CO1660" s="5">
        <f>CT1660+CW1660+CZ1660+DC1660+DF1660+DI1660+DL1660+DO1660+DR1660+DU1660+DX1660+EA1660</f>
        <v>358.81869746136164</v>
      </c>
      <c r="CP1660" s="5"/>
      <c r="CQ1660" s="5">
        <f>CT1660+CW1660+CZ1660+DC1660+DF1660+DI1660</f>
        <v>243.49010230913069</v>
      </c>
      <c r="CR1660">
        <v>4.5571866060369552E-2</v>
      </c>
      <c r="CS1660">
        <v>300</v>
      </c>
      <c r="CT1660">
        <v>13.671559818110865</v>
      </c>
      <c r="CU1660">
        <v>0.12398687958141461</v>
      </c>
      <c r="CV1660">
        <v>300</v>
      </c>
      <c r="CW1660">
        <v>37.196063874424382</v>
      </c>
      <c r="CX1660">
        <v>0.15766606971902333</v>
      </c>
      <c r="CY1660">
        <v>300</v>
      </c>
      <c r="CZ1660">
        <v>47.299820915707002</v>
      </c>
      <c r="DA1660">
        <v>0.16371715216997618</v>
      </c>
      <c r="DB1660">
        <v>300</v>
      </c>
      <c r="DC1660">
        <v>49.115145650992844</v>
      </c>
      <c r="DD1660">
        <v>0.15786788095293477</v>
      </c>
      <c r="DE1660">
        <v>300</v>
      </c>
      <c r="DF1660">
        <v>47.360364285880436</v>
      </c>
      <c r="DG1660">
        <v>0.16282382588005054</v>
      </c>
      <c r="DH1660">
        <v>300</v>
      </c>
      <c r="DI1660">
        <v>48.847147764015162</v>
      </c>
      <c r="DJ1660">
        <v>0.18302838787166895</v>
      </c>
      <c r="DK1660">
        <v>300</v>
      </c>
      <c r="DL1660">
        <v>54.908516361500681</v>
      </c>
      <c r="DM1660">
        <v>0.2014002626357676</v>
      </c>
      <c r="DN1660">
        <v>300</v>
      </c>
      <c r="DO1660">
        <v>60.42007879073028</v>
      </c>
      <c r="DP1660" s="8"/>
      <c r="DQ1660" s="8"/>
      <c r="DR1660" s="8"/>
      <c r="DS1660" s="8"/>
      <c r="DT1660" s="8"/>
      <c r="DU1660" s="8"/>
      <c r="DV1660" s="8"/>
      <c r="DW1660" s="8"/>
      <c r="DX1660" s="8"/>
      <c r="DY1660" s="8"/>
      <c r="DZ1660" s="8"/>
      <c r="EA1660" s="8"/>
      <c r="EB1660" s="8"/>
      <c r="EC1660" s="8"/>
      <c r="ED1660" s="8"/>
      <c r="EE1660" s="8"/>
      <c r="EF1660" s="8"/>
      <c r="EG1660" s="8"/>
      <c r="EH1660" s="8"/>
      <c r="EI1660" s="8"/>
      <c r="EJ1660" s="8"/>
      <c r="EK1660" s="8"/>
      <c r="EL1660" s="8"/>
      <c r="EM1660" s="8"/>
      <c r="EN1660" s="8"/>
      <c r="EO1660" s="8"/>
      <c r="EP1660" s="8"/>
      <c r="EQ1660" s="8"/>
      <c r="ER1660" s="8"/>
      <c r="ES1660" s="8"/>
      <c r="ET1660" s="8"/>
      <c r="EU1660" s="8"/>
      <c r="EV1660" s="8"/>
      <c r="EW1660" s="8"/>
      <c r="EX1660" s="8"/>
      <c r="EY1660" s="8"/>
      <c r="EZ1660" s="8"/>
      <c r="FA1660" s="8"/>
      <c r="FB1660" s="8"/>
      <c r="FC1660" s="8"/>
      <c r="FD1660" s="8"/>
      <c r="FE1660" s="8"/>
      <c r="FF1660" s="8"/>
      <c r="FG1660" s="8"/>
      <c r="FH1660" s="8"/>
      <c r="FI1660" s="8"/>
      <c r="FJ1660" s="8"/>
    </row>
    <row r="1661" spans="1:166" x14ac:dyDescent="0.25">
      <c r="A1661" t="s">
        <v>28</v>
      </c>
      <c r="C1661" s="6">
        <v>44328</v>
      </c>
      <c r="D1661" s="5"/>
      <c r="E1661" s="6"/>
      <c r="G1661">
        <v>125</v>
      </c>
      <c r="H1661" t="s">
        <v>11</v>
      </c>
      <c r="I1661" s="7">
        <v>14</v>
      </c>
      <c r="J1661">
        <v>500</v>
      </c>
      <c r="K1661" s="5">
        <f t="shared" si="26"/>
        <v>142.85714285714286</v>
      </c>
      <c r="L1661" s="5"/>
      <c r="M1661" s="8"/>
      <c r="N1661" s="8"/>
      <c r="O1661" s="8"/>
      <c r="P1661" s="8"/>
      <c r="Q1661" s="5"/>
      <c r="R1661" s="5"/>
      <c r="S1661" s="5"/>
      <c r="T1661" s="5"/>
      <c r="U1661" s="5"/>
      <c r="V1661" s="5"/>
      <c r="W1661" s="5"/>
      <c r="X1661" s="8"/>
      <c r="Y1661" s="8"/>
      <c r="Z1661" s="8"/>
      <c r="AA1661" s="8"/>
      <c r="AB1661" s="8"/>
      <c r="AC1661" s="5"/>
      <c r="AD1661" s="8"/>
      <c r="AE1661" s="8"/>
      <c r="AF1661" s="8"/>
      <c r="AG1661" s="8"/>
      <c r="AH1661" s="8"/>
      <c r="AI1661" s="8"/>
      <c r="AJ1661" s="5"/>
      <c r="AK1661" s="17"/>
      <c r="AL1661" s="17"/>
      <c r="AM1661" s="17"/>
      <c r="AN1661" s="17"/>
      <c r="AO1661" s="17"/>
      <c r="AP1661" s="17"/>
      <c r="AQ1661" s="9"/>
      <c r="AR1661" s="8"/>
      <c r="AS1661" s="8"/>
      <c r="AT1661" s="8"/>
      <c r="AU1661" s="5"/>
      <c r="AV1661" s="5"/>
      <c r="AW1661" s="5"/>
      <c r="AX1661" s="5"/>
      <c r="AY1661" s="5"/>
      <c r="AZ1661" s="5"/>
      <c r="BA1661" s="5"/>
      <c r="BB1661" s="5"/>
      <c r="BC1661" s="5"/>
      <c r="BD1661" s="5"/>
      <c r="BE1661" s="5"/>
      <c r="BF1661" s="5"/>
      <c r="BG1661" s="5">
        <v>211.90533333333332</v>
      </c>
      <c r="BH1661" s="5"/>
      <c r="BI1661" s="8"/>
      <c r="BJ1661" s="5"/>
      <c r="BK1661" s="5"/>
      <c r="BL1661" s="5"/>
      <c r="BM1661" s="8"/>
      <c r="BN1661" s="8"/>
      <c r="BO1661" s="7">
        <v>41</v>
      </c>
      <c r="BP1661" s="5">
        <v>86.88118666666665</v>
      </c>
      <c r="BQ1661" s="5"/>
      <c r="BR1661" s="5"/>
      <c r="BS1661" s="5"/>
      <c r="BT1661" s="7">
        <v>3.8273650513950068</v>
      </c>
      <c r="BU1661" s="7"/>
      <c r="BV1661" s="7"/>
      <c r="BW1661" s="7"/>
      <c r="BX1661" s="7"/>
      <c r="BY1661" s="7"/>
      <c r="BZ1661" s="7"/>
      <c r="CA1661" s="5"/>
      <c r="CB1661" s="18"/>
      <c r="CC1661" s="18"/>
      <c r="CD1661" s="5">
        <v>46.533333333333339</v>
      </c>
      <c r="CE1661" s="18"/>
      <c r="CF1661" s="18"/>
      <c r="CG1661" s="18"/>
      <c r="CH1661" s="18"/>
      <c r="CI1661" s="18"/>
      <c r="CJ1661" s="5"/>
      <c r="CK1661" s="8"/>
      <c r="CL1661" s="5"/>
      <c r="CM1661" s="5"/>
      <c r="CN1661" s="8"/>
      <c r="CO1661" s="5"/>
      <c r="CP1661" s="5"/>
      <c r="CQ1661" s="5"/>
      <c r="CR1661" s="8"/>
      <c r="CS1661" s="8"/>
      <c r="CT1661" s="8"/>
      <c r="CU1661" s="8"/>
      <c r="CV1661" s="8"/>
      <c r="CW1661" s="8"/>
      <c r="CX1661" s="8"/>
      <c r="CY1661" s="8"/>
      <c r="CZ1661" s="8"/>
      <c r="DA1661" s="8"/>
      <c r="DB1661" s="8"/>
      <c r="DC1661" s="8"/>
      <c r="DD1661" s="8"/>
      <c r="DE1661" s="8"/>
      <c r="DF1661" s="8"/>
      <c r="DG1661" s="8"/>
      <c r="DH1661" s="8"/>
      <c r="DI1661" s="8"/>
      <c r="DJ1661" s="8"/>
      <c r="DK1661" s="8"/>
      <c r="DL1661" s="8"/>
      <c r="DM1661" s="8"/>
      <c r="DN1661" s="8"/>
      <c r="DO1661" s="8"/>
      <c r="DP1661" s="8"/>
      <c r="DQ1661" s="8"/>
      <c r="DR1661" s="8"/>
      <c r="DS1661" s="8"/>
      <c r="DT1661" s="8"/>
      <c r="DU1661" s="8"/>
      <c r="DV1661" s="8"/>
      <c r="DW1661" s="8"/>
      <c r="DX1661" s="8"/>
      <c r="DY1661" s="8"/>
      <c r="DZ1661" s="8"/>
      <c r="EA1661" s="8"/>
      <c r="EB1661" s="8"/>
      <c r="EC1661" s="8"/>
      <c r="ED1661" s="8"/>
      <c r="EE1661" s="8"/>
      <c r="EF1661" s="8"/>
      <c r="EG1661" s="8"/>
      <c r="EH1661" s="8"/>
      <c r="EI1661" s="8"/>
      <c r="EJ1661" s="8"/>
      <c r="EK1661" s="8"/>
      <c r="EL1661" s="8"/>
      <c r="EM1661" s="8"/>
      <c r="EN1661" s="8"/>
      <c r="EO1661" s="8"/>
      <c r="EP1661" s="8"/>
      <c r="EQ1661" s="8"/>
      <c r="ER1661" s="8"/>
      <c r="ES1661" s="8"/>
      <c r="ET1661" s="8"/>
      <c r="EU1661" s="8"/>
      <c r="EV1661" s="8"/>
      <c r="EW1661" s="8"/>
      <c r="EX1661" s="8"/>
      <c r="EY1661" s="8"/>
      <c r="EZ1661" s="8"/>
      <c r="FA1661" s="8"/>
      <c r="FB1661" s="8"/>
      <c r="FC1661" s="8"/>
      <c r="FD1661" s="8"/>
      <c r="FE1661" s="8"/>
      <c r="FF1661" s="8"/>
      <c r="FG1661" s="8"/>
      <c r="FH1661" s="8"/>
      <c r="FI1661" s="8"/>
      <c r="FJ1661" s="8"/>
    </row>
    <row r="1662" spans="1:166" x14ac:dyDescent="0.25">
      <c r="A1662" t="s">
        <v>28</v>
      </c>
      <c r="C1662" s="6">
        <v>44335</v>
      </c>
      <c r="D1662" s="5"/>
      <c r="E1662" s="6"/>
      <c r="G1662">
        <v>132</v>
      </c>
      <c r="H1662" t="s">
        <v>11</v>
      </c>
      <c r="I1662" s="7">
        <v>14</v>
      </c>
      <c r="J1662">
        <v>500</v>
      </c>
      <c r="K1662" s="5">
        <f t="shared" si="26"/>
        <v>142.85714285714286</v>
      </c>
      <c r="L1662" s="5"/>
      <c r="M1662" s="8"/>
      <c r="N1662" s="8"/>
      <c r="O1662" s="8"/>
      <c r="P1662" s="8"/>
      <c r="Q1662" s="5"/>
      <c r="R1662" s="5"/>
      <c r="S1662" s="5"/>
      <c r="T1662" s="5"/>
      <c r="U1662" s="5"/>
      <c r="V1662" s="5"/>
      <c r="W1662" s="5"/>
      <c r="X1662" s="8"/>
      <c r="Y1662" s="8"/>
      <c r="Z1662" s="8"/>
      <c r="AA1662" s="8"/>
      <c r="AB1662" s="8"/>
      <c r="AC1662" s="5"/>
      <c r="AD1662" s="8"/>
      <c r="AE1662" s="8"/>
      <c r="AF1662" s="8"/>
      <c r="AG1662" s="8"/>
      <c r="AH1662" s="8"/>
      <c r="AI1662" s="8"/>
      <c r="AJ1662" s="5"/>
      <c r="AK1662" s="17"/>
      <c r="AL1662" s="17"/>
      <c r="AM1662" s="17"/>
      <c r="AN1662" s="17"/>
      <c r="AO1662" s="17"/>
      <c r="AP1662" s="17"/>
      <c r="AQ1662" s="9"/>
      <c r="AR1662" s="8"/>
      <c r="AS1662" s="8"/>
      <c r="AT1662" s="8"/>
      <c r="AU1662" s="5"/>
      <c r="AV1662" s="5"/>
      <c r="AW1662" s="5"/>
      <c r="AX1662" s="5"/>
      <c r="AY1662" s="5"/>
      <c r="AZ1662" s="5"/>
      <c r="BA1662" s="5"/>
      <c r="BB1662" s="5"/>
      <c r="BC1662" s="5"/>
      <c r="BD1662" s="5"/>
      <c r="BE1662" s="5"/>
      <c r="BF1662" s="5"/>
      <c r="BG1662" s="5">
        <v>243.61199999999999</v>
      </c>
      <c r="BH1662" s="5"/>
      <c r="BI1662" s="8"/>
      <c r="BJ1662" s="5"/>
      <c r="BK1662" s="5"/>
      <c r="BL1662" s="5"/>
      <c r="BM1662" s="8"/>
      <c r="BN1662" s="8"/>
      <c r="BO1662" s="7">
        <v>41</v>
      </c>
      <c r="BP1662" s="5">
        <v>99.880919999999989</v>
      </c>
      <c r="BQ1662" s="5"/>
      <c r="BR1662" s="5"/>
      <c r="BS1662" s="5"/>
      <c r="BT1662" s="7">
        <v>4.4000405286343609</v>
      </c>
      <c r="BU1662" s="7"/>
      <c r="BV1662" s="7"/>
      <c r="BW1662" s="7"/>
      <c r="BX1662" s="7"/>
      <c r="BY1662" s="7"/>
      <c r="BZ1662" s="7"/>
      <c r="CA1662" s="5"/>
      <c r="CB1662" s="18"/>
      <c r="CC1662" s="18"/>
      <c r="CD1662" s="5">
        <v>54.933333333333337</v>
      </c>
      <c r="CE1662" s="18"/>
      <c r="CF1662" s="18"/>
      <c r="CG1662" s="18"/>
      <c r="CH1662" s="18"/>
      <c r="CI1662" s="18"/>
      <c r="CJ1662" s="5"/>
      <c r="CK1662" s="8"/>
      <c r="CL1662" s="5"/>
      <c r="CM1662" s="5"/>
      <c r="CN1662" s="8"/>
      <c r="CO1662" s="5"/>
      <c r="CP1662" s="5"/>
      <c r="CQ1662" s="5"/>
      <c r="CR1662" s="8"/>
      <c r="CS1662" s="8"/>
      <c r="CT1662" s="8"/>
      <c r="CU1662" s="8"/>
      <c r="CV1662" s="8"/>
      <c r="CW1662" s="8"/>
      <c r="CX1662" s="8"/>
      <c r="CY1662" s="8"/>
      <c r="CZ1662" s="8"/>
      <c r="DA1662" s="8"/>
      <c r="DB1662" s="8"/>
      <c r="DC1662" s="8"/>
      <c r="DD1662" s="8"/>
      <c r="DE1662" s="8"/>
      <c r="DF1662" s="8"/>
      <c r="DG1662" s="8"/>
      <c r="DH1662" s="8"/>
      <c r="DI1662" s="8"/>
      <c r="DJ1662" s="8"/>
      <c r="DK1662" s="8"/>
      <c r="DL1662" s="8"/>
      <c r="DM1662" s="8"/>
      <c r="DN1662" s="8"/>
      <c r="DO1662" s="8"/>
      <c r="DP1662" s="8"/>
      <c r="DQ1662" s="8"/>
      <c r="DR1662" s="8"/>
      <c r="DS1662" s="8"/>
      <c r="DT1662" s="8"/>
      <c r="DU1662" s="8"/>
      <c r="DV1662" s="8"/>
      <c r="DW1662" s="8"/>
      <c r="DX1662" s="8"/>
      <c r="DY1662" s="8"/>
      <c r="DZ1662" s="8"/>
      <c r="EA1662" s="8"/>
      <c r="EB1662" s="8"/>
      <c r="EC1662" s="8"/>
      <c r="ED1662" s="8"/>
      <c r="EE1662" s="8"/>
      <c r="EF1662" s="8"/>
      <c r="EG1662" s="8"/>
      <c r="EH1662" s="8"/>
      <c r="EI1662" s="8"/>
      <c r="EJ1662" s="8"/>
      <c r="EK1662" s="8"/>
      <c r="EL1662" s="8"/>
      <c r="EM1662" s="8"/>
      <c r="EN1662" s="8"/>
      <c r="EO1662" s="8"/>
      <c r="EP1662" s="8"/>
      <c r="EQ1662" s="8"/>
      <c r="ER1662" s="8"/>
      <c r="ES1662" s="8"/>
      <c r="ET1662" s="8"/>
      <c r="EU1662" s="8"/>
      <c r="EV1662" s="8"/>
      <c r="EW1662" s="8"/>
      <c r="EX1662" s="8"/>
      <c r="EY1662" s="8"/>
      <c r="EZ1662" s="8"/>
      <c r="FA1662" s="8"/>
      <c r="FB1662" s="8"/>
      <c r="FC1662" s="8"/>
      <c r="FD1662" s="8"/>
      <c r="FE1662" s="8"/>
      <c r="FF1662" s="8"/>
      <c r="FG1662" s="8"/>
      <c r="FH1662" s="8"/>
      <c r="FI1662" s="8"/>
      <c r="FJ1662" s="8"/>
    </row>
    <row r="1663" spans="1:166" x14ac:dyDescent="0.25">
      <c r="A1663" t="s">
        <v>28</v>
      </c>
      <c r="C1663" s="6">
        <v>44342</v>
      </c>
      <c r="D1663" s="5"/>
      <c r="E1663" s="6"/>
      <c r="G1663">
        <v>139</v>
      </c>
      <c r="H1663" t="s">
        <v>11</v>
      </c>
      <c r="I1663" s="7">
        <v>14</v>
      </c>
      <c r="J1663">
        <v>500</v>
      </c>
      <c r="K1663" s="5">
        <f t="shared" si="26"/>
        <v>142.85714285714286</v>
      </c>
      <c r="L1663" s="5"/>
      <c r="M1663" s="8"/>
      <c r="N1663" s="8"/>
      <c r="O1663" s="8"/>
      <c r="P1663" s="8"/>
      <c r="Q1663" s="5"/>
      <c r="R1663" s="5"/>
      <c r="S1663" s="5"/>
      <c r="T1663" s="5"/>
      <c r="U1663" s="5"/>
      <c r="V1663" s="5"/>
      <c r="W1663" s="5"/>
      <c r="X1663" s="8"/>
      <c r="Y1663" s="8"/>
      <c r="Z1663" s="8"/>
      <c r="AA1663" s="8"/>
      <c r="AB1663" s="8"/>
      <c r="AC1663" s="5"/>
      <c r="AD1663" s="8"/>
      <c r="AE1663" s="8"/>
      <c r="AF1663" s="8"/>
      <c r="AG1663" s="8"/>
      <c r="AH1663" s="8"/>
      <c r="AI1663" s="8"/>
      <c r="AJ1663" s="5"/>
      <c r="AK1663" s="17"/>
      <c r="AL1663" s="17"/>
      <c r="AM1663" s="17"/>
      <c r="AN1663" s="17"/>
      <c r="AO1663" s="17"/>
      <c r="AP1663" s="17"/>
      <c r="AQ1663" s="9"/>
      <c r="AR1663" s="8"/>
      <c r="AS1663" s="8"/>
      <c r="AT1663" s="8"/>
      <c r="AU1663" s="5"/>
      <c r="AV1663" s="5"/>
      <c r="AW1663" s="5"/>
      <c r="AX1663" s="5"/>
      <c r="AY1663" s="5"/>
      <c r="AZ1663" s="5"/>
      <c r="BA1663" s="5"/>
      <c r="BB1663" s="5"/>
      <c r="BC1663" s="5"/>
      <c r="BD1663" s="5"/>
      <c r="BE1663" s="5"/>
      <c r="BF1663" s="5"/>
      <c r="BG1663" s="5">
        <v>271.15066666666667</v>
      </c>
      <c r="BH1663" s="5"/>
      <c r="BI1663" s="8"/>
      <c r="BJ1663" s="5"/>
      <c r="BK1663" s="5"/>
      <c r="BL1663" s="5"/>
      <c r="BM1663" s="8"/>
      <c r="BN1663" s="8"/>
      <c r="BO1663" s="7">
        <v>41</v>
      </c>
      <c r="BP1663" s="5">
        <v>111.17177333333332</v>
      </c>
      <c r="BQ1663" s="5"/>
      <c r="BR1663" s="5"/>
      <c r="BS1663" s="5"/>
      <c r="BT1663" s="7">
        <v>4.8974349486049924</v>
      </c>
      <c r="BU1663" s="7"/>
      <c r="BV1663" s="7"/>
      <c r="BW1663" s="7"/>
      <c r="BX1663" s="7"/>
      <c r="BY1663" s="7"/>
      <c r="BZ1663" s="7"/>
      <c r="CA1663" s="5"/>
      <c r="CB1663" s="18"/>
      <c r="CC1663" s="18"/>
      <c r="CD1663" s="5">
        <v>64.533333333333331</v>
      </c>
      <c r="CE1663" s="18"/>
      <c r="CF1663" s="18"/>
      <c r="CG1663" s="18"/>
      <c r="CH1663" s="18"/>
      <c r="CI1663" s="18"/>
      <c r="CJ1663" s="5"/>
      <c r="CK1663" s="8"/>
      <c r="CL1663" s="5"/>
      <c r="CM1663" s="5"/>
      <c r="CN1663" s="8"/>
      <c r="CO1663" s="5"/>
      <c r="CP1663" s="5"/>
      <c r="CQ1663" s="5"/>
      <c r="CR1663" s="8"/>
      <c r="CS1663" s="8"/>
      <c r="CT1663" s="8"/>
      <c r="CU1663" s="8"/>
      <c r="CV1663" s="8"/>
      <c r="CW1663" s="8"/>
      <c r="CX1663" s="8"/>
      <c r="CY1663" s="8"/>
      <c r="CZ1663" s="8"/>
      <c r="DA1663" s="8"/>
      <c r="DB1663" s="8"/>
      <c r="DC1663" s="8"/>
      <c r="DD1663" s="8"/>
      <c r="DE1663" s="8"/>
      <c r="DF1663" s="8"/>
      <c r="DG1663" s="8"/>
      <c r="DH1663" s="8"/>
      <c r="DI1663" s="8"/>
      <c r="DJ1663" s="8"/>
      <c r="DK1663" s="8"/>
      <c r="DL1663" s="8"/>
      <c r="DM1663" s="8"/>
      <c r="DN1663" s="8"/>
      <c r="DO1663" s="8"/>
      <c r="DP1663" s="8"/>
      <c r="DQ1663" s="8"/>
      <c r="DR1663" s="8"/>
      <c r="DS1663" s="8"/>
      <c r="DT1663" s="8"/>
      <c r="DU1663" s="8"/>
      <c r="DV1663" s="8"/>
      <c r="DW1663" s="8"/>
      <c r="DX1663" s="8"/>
      <c r="DY1663" s="8"/>
      <c r="DZ1663" s="8"/>
      <c r="EA1663" s="8"/>
      <c r="EB1663" s="8"/>
      <c r="EC1663" s="8"/>
      <c r="ED1663" s="8"/>
      <c r="EE1663" s="8"/>
      <c r="EF1663" s="8"/>
      <c r="EG1663" s="8"/>
      <c r="EH1663" s="8"/>
      <c r="EI1663" s="8"/>
      <c r="EJ1663" s="8"/>
      <c r="EK1663" s="8"/>
      <c r="EL1663" s="8"/>
      <c r="EM1663" s="8"/>
      <c r="EN1663" s="8"/>
      <c r="EO1663" s="8"/>
      <c r="EP1663" s="8"/>
      <c r="EQ1663" s="8"/>
      <c r="ER1663" s="8"/>
      <c r="ES1663" s="8"/>
      <c r="ET1663" s="8"/>
      <c r="EU1663" s="8"/>
      <c r="EV1663" s="8"/>
      <c r="EW1663" s="8"/>
      <c r="EX1663" s="8"/>
      <c r="EY1663" s="8"/>
      <c r="EZ1663" s="8"/>
      <c r="FA1663" s="8"/>
      <c r="FB1663" s="8"/>
      <c r="FC1663" s="8"/>
      <c r="FD1663" s="8"/>
      <c r="FE1663" s="8"/>
      <c r="FF1663" s="8"/>
      <c r="FG1663" s="8"/>
      <c r="FH1663" s="8"/>
      <c r="FI1663" s="8"/>
      <c r="FJ1663" s="8"/>
    </row>
    <row r="1664" spans="1:166" x14ac:dyDescent="0.25">
      <c r="A1664" t="s">
        <v>28</v>
      </c>
      <c r="C1664" s="6">
        <v>44348</v>
      </c>
      <c r="D1664" s="5"/>
      <c r="E1664" s="6"/>
      <c r="G1664">
        <v>145</v>
      </c>
      <c r="H1664" t="s">
        <v>11</v>
      </c>
      <c r="I1664" s="7">
        <v>14</v>
      </c>
      <c r="J1664">
        <v>500</v>
      </c>
      <c r="K1664" s="5">
        <f t="shared" si="26"/>
        <v>142.85714285714286</v>
      </c>
      <c r="L1664" s="5"/>
      <c r="M1664" s="8"/>
      <c r="N1664" s="8"/>
      <c r="O1664" s="8"/>
      <c r="P1664" s="8"/>
      <c r="Q1664" s="5"/>
      <c r="R1664" s="5"/>
      <c r="S1664" s="5"/>
      <c r="T1664" s="5"/>
      <c r="U1664" s="5"/>
      <c r="V1664" s="5"/>
      <c r="W1664" s="5"/>
      <c r="X1664" s="8"/>
      <c r="Y1664" s="8"/>
      <c r="Z1664" s="8"/>
      <c r="AA1664" s="8"/>
      <c r="AB1664" s="8"/>
      <c r="AC1664" s="5"/>
      <c r="AD1664" s="8"/>
      <c r="AE1664" s="8"/>
      <c r="AF1664" s="8"/>
      <c r="AG1664" s="8"/>
      <c r="AH1664" s="8"/>
      <c r="AI1664" s="8"/>
      <c r="AJ1664" s="5"/>
      <c r="AK1664" s="17"/>
      <c r="AL1664" s="17"/>
      <c r="AM1664" s="17"/>
      <c r="AN1664" s="17"/>
      <c r="AO1664" s="17"/>
      <c r="AP1664" s="17"/>
      <c r="AQ1664" s="9"/>
      <c r="AR1664" s="8"/>
      <c r="AS1664" s="8"/>
      <c r="AT1664" s="8"/>
      <c r="AU1664" s="5"/>
      <c r="AV1664" s="5"/>
      <c r="AW1664" s="5"/>
      <c r="AX1664" s="5"/>
      <c r="AY1664" s="5"/>
      <c r="AZ1664" s="5"/>
      <c r="BA1664" s="5"/>
      <c r="BB1664" s="5"/>
      <c r="BC1664" s="5"/>
      <c r="BD1664" s="5"/>
      <c r="BE1664" s="5"/>
      <c r="BF1664" s="5"/>
      <c r="BG1664" s="5">
        <v>287.96799999999996</v>
      </c>
      <c r="BH1664" s="5"/>
      <c r="BI1664" s="8"/>
      <c r="BJ1664" s="5"/>
      <c r="BK1664" s="5"/>
      <c r="BL1664" s="5"/>
      <c r="BM1664" s="8"/>
      <c r="BN1664" s="8"/>
      <c r="BO1664" s="7">
        <v>41</v>
      </c>
      <c r="BP1664" s="5">
        <v>118.06687999999998</v>
      </c>
      <c r="BQ1664" s="5"/>
      <c r="BR1664" s="5"/>
      <c r="BS1664" s="5"/>
      <c r="BT1664" s="7">
        <v>5.2011841409691622</v>
      </c>
      <c r="BU1664" s="7"/>
      <c r="BV1664" s="7"/>
      <c r="BW1664" s="7"/>
      <c r="BX1664" s="7"/>
      <c r="BY1664" s="7"/>
      <c r="BZ1664" s="7"/>
      <c r="CA1664" s="5"/>
      <c r="CB1664" s="18"/>
      <c r="CC1664" s="18"/>
      <c r="CD1664" s="5">
        <v>70.666666666666657</v>
      </c>
      <c r="CE1664" s="18"/>
      <c r="CF1664" s="18"/>
      <c r="CG1664" s="18"/>
      <c r="CH1664" s="18"/>
      <c r="CI1664" s="18"/>
      <c r="CJ1664" s="5"/>
      <c r="CK1664" s="8"/>
      <c r="CL1664" s="5"/>
      <c r="CM1664" s="5"/>
      <c r="CN1664" s="8"/>
      <c r="CO1664" s="5"/>
      <c r="CP1664" s="5"/>
      <c r="CQ1664" s="5"/>
      <c r="CR1664" s="8"/>
      <c r="CS1664" s="8"/>
      <c r="CT1664" s="8"/>
      <c r="CU1664" s="8"/>
      <c r="CV1664" s="8"/>
      <c r="CW1664" s="8"/>
      <c r="CX1664" s="8"/>
      <c r="CY1664" s="8"/>
      <c r="CZ1664" s="8"/>
      <c r="DA1664" s="8"/>
      <c r="DB1664" s="8"/>
      <c r="DC1664" s="8"/>
      <c r="DD1664" s="8"/>
      <c r="DE1664" s="8"/>
      <c r="DF1664" s="8"/>
      <c r="DG1664" s="8"/>
      <c r="DH1664" s="8"/>
      <c r="DI1664" s="8"/>
      <c r="DJ1664" s="8"/>
      <c r="DK1664" s="8"/>
      <c r="DL1664" s="8"/>
      <c r="DM1664" s="8"/>
      <c r="DN1664" s="8"/>
      <c r="DO1664" s="8"/>
      <c r="DP1664" s="8"/>
      <c r="DQ1664" s="8"/>
      <c r="DR1664" s="8"/>
      <c r="DS1664" s="8"/>
      <c r="DT1664" s="8"/>
      <c r="DU1664" s="8"/>
      <c r="DV1664" s="8"/>
      <c r="DW1664" s="8"/>
      <c r="DX1664" s="8"/>
      <c r="DY1664" s="8"/>
      <c r="DZ1664" s="8"/>
      <c r="EA1664" s="8"/>
      <c r="EB1664" s="8"/>
      <c r="EC1664" s="8"/>
      <c r="ED1664" s="8"/>
      <c r="EE1664" s="8"/>
      <c r="EF1664" s="8"/>
      <c r="EG1664" s="8"/>
      <c r="EH1664" s="8"/>
      <c r="EI1664" s="8"/>
      <c r="EJ1664" s="8"/>
      <c r="EK1664" s="8"/>
      <c r="EL1664" s="8"/>
      <c r="EM1664" s="8"/>
      <c r="EN1664" s="8"/>
      <c r="EO1664" s="8"/>
      <c r="EP1664" s="8"/>
      <c r="EQ1664" s="8"/>
      <c r="ER1664" s="8"/>
      <c r="ES1664" s="8"/>
      <c r="ET1664" s="8"/>
      <c r="EU1664" s="8"/>
      <c r="EV1664" s="8"/>
      <c r="EW1664" s="8"/>
      <c r="EX1664" s="8"/>
      <c r="EY1664" s="8"/>
      <c r="EZ1664" s="8"/>
      <c r="FA1664" s="8"/>
      <c r="FB1664" s="8"/>
      <c r="FC1664" s="8"/>
      <c r="FD1664" s="8"/>
      <c r="FE1664" s="8"/>
      <c r="FF1664" s="8"/>
      <c r="FG1664" s="8"/>
      <c r="FH1664" s="8"/>
      <c r="FI1664" s="8"/>
      <c r="FJ1664" s="8"/>
    </row>
    <row r="1665" spans="1:166" x14ac:dyDescent="0.25">
      <c r="A1665" t="s">
        <v>28</v>
      </c>
      <c r="C1665" s="6">
        <v>44349</v>
      </c>
      <c r="D1665" s="5">
        <v>10</v>
      </c>
      <c r="E1665" s="6" t="s">
        <v>108</v>
      </c>
      <c r="F1665" t="s">
        <v>16</v>
      </c>
      <c r="G1665">
        <v>146</v>
      </c>
      <c r="H1665" t="s">
        <v>11</v>
      </c>
      <c r="I1665" s="7">
        <v>14</v>
      </c>
      <c r="J1665">
        <v>500</v>
      </c>
      <c r="K1665" s="5">
        <f t="shared" si="26"/>
        <v>142.85714285714286</v>
      </c>
      <c r="L1665" s="5"/>
      <c r="M1665" s="8"/>
      <c r="N1665" s="8"/>
      <c r="O1665" s="8"/>
      <c r="P1665" s="8"/>
      <c r="Q1665" s="5"/>
      <c r="R1665" s="5"/>
      <c r="S1665" s="5"/>
      <c r="T1665" s="5"/>
      <c r="U1665" s="5"/>
      <c r="V1665" s="5"/>
      <c r="W1665" s="5"/>
      <c r="X1665" s="8"/>
      <c r="Y1665" s="8"/>
      <c r="Z1665" s="8"/>
      <c r="AA1665" s="8"/>
      <c r="AB1665" s="8"/>
      <c r="AC1665" s="5"/>
      <c r="AD1665" s="8"/>
      <c r="AE1665" s="8"/>
      <c r="AF1665" s="8"/>
      <c r="AG1665" s="8"/>
      <c r="AH1665" s="8"/>
      <c r="AI1665" s="8"/>
      <c r="AJ1665" s="5"/>
      <c r="AK1665" s="17"/>
      <c r="AL1665" s="17"/>
      <c r="AM1665" s="17"/>
      <c r="AN1665" s="17"/>
      <c r="AO1665" s="17"/>
      <c r="AP1665" s="17"/>
      <c r="AQ1665" s="9"/>
      <c r="AR1665" s="8"/>
      <c r="AS1665" s="8"/>
      <c r="AT1665" s="8"/>
      <c r="AU1665" s="5"/>
      <c r="AV1665" s="5"/>
      <c r="AW1665" s="5"/>
      <c r="AX1665" s="5"/>
      <c r="AY1665" s="5"/>
      <c r="AZ1665" s="5"/>
      <c r="BA1665" s="5"/>
      <c r="BB1665" s="5"/>
      <c r="BC1665" s="5"/>
      <c r="BD1665" s="5"/>
      <c r="BE1665" s="5"/>
      <c r="BF1665" s="5"/>
      <c r="BG1665" s="5"/>
      <c r="BH1665" s="5"/>
      <c r="BI1665" s="8"/>
      <c r="BJ1665" s="5"/>
      <c r="BK1665" s="5"/>
      <c r="BL1665" s="5"/>
      <c r="BM1665" s="8"/>
      <c r="BN1665" s="8"/>
      <c r="BO1665" s="7"/>
      <c r="BP1665" s="5"/>
      <c r="BQ1665" s="5"/>
      <c r="BR1665" s="5"/>
      <c r="BS1665" s="5"/>
      <c r="BT1665" s="7"/>
      <c r="BU1665" s="7"/>
      <c r="BV1665" s="7"/>
      <c r="BW1665" s="7"/>
      <c r="BX1665" s="7"/>
      <c r="BY1665" s="7"/>
      <c r="BZ1665" s="7"/>
      <c r="CA1665" s="5"/>
      <c r="CB1665" s="18"/>
      <c r="CC1665" s="18"/>
      <c r="CD1665" s="5"/>
      <c r="CE1665" s="18"/>
      <c r="CF1665" s="18"/>
      <c r="CG1665" s="18"/>
      <c r="CH1665" s="18"/>
      <c r="CI1665" s="18"/>
      <c r="CJ1665" s="5"/>
      <c r="CK1665" s="8"/>
      <c r="CL1665" s="5"/>
      <c r="CM1665" s="5"/>
      <c r="CN1665" s="8"/>
      <c r="CO1665" s="5"/>
      <c r="CP1665" s="5"/>
      <c r="CQ1665" s="5"/>
      <c r="CR1665" s="8"/>
      <c r="CS1665" s="8"/>
      <c r="CT1665" s="8"/>
      <c r="CU1665" s="8"/>
      <c r="CV1665" s="8"/>
      <c r="CW1665" s="8"/>
      <c r="CX1665" s="8"/>
      <c r="CY1665" s="8"/>
      <c r="CZ1665" s="8"/>
      <c r="DA1665" s="8"/>
      <c r="DB1665" s="8"/>
      <c r="DC1665" s="8"/>
      <c r="DD1665" s="8"/>
      <c r="DE1665" s="8"/>
      <c r="DF1665" s="8"/>
      <c r="DG1665" s="8"/>
      <c r="DH1665" s="8"/>
      <c r="DI1665" s="8"/>
      <c r="DJ1665" s="8"/>
      <c r="DK1665" s="8"/>
      <c r="DL1665" s="8"/>
      <c r="DM1665" s="8"/>
      <c r="DN1665" s="8"/>
      <c r="DO1665" s="8"/>
      <c r="DP1665" s="8"/>
      <c r="DQ1665" s="8"/>
      <c r="DR1665" s="8"/>
      <c r="DS1665" s="8"/>
      <c r="DT1665" s="8"/>
      <c r="DU1665" s="8"/>
      <c r="DV1665" s="8"/>
      <c r="DW1665" s="8"/>
      <c r="DX1665" s="8"/>
      <c r="DY1665" s="8"/>
      <c r="DZ1665" s="8"/>
      <c r="EA1665" s="8"/>
      <c r="EB1665" s="8"/>
      <c r="EC1665" s="8"/>
      <c r="ED1665" s="8"/>
      <c r="EE1665" s="8"/>
      <c r="EF1665" s="8"/>
      <c r="EG1665" s="8"/>
      <c r="EH1665" s="8"/>
      <c r="EI1665" s="8"/>
      <c r="EJ1665" s="8"/>
      <c r="EK1665" s="8"/>
      <c r="EL1665" s="8"/>
      <c r="EM1665" s="8"/>
      <c r="EN1665" s="8"/>
      <c r="EO1665" s="8"/>
      <c r="EP1665" s="8"/>
      <c r="EQ1665" s="8"/>
      <c r="ER1665" s="8"/>
      <c r="ES1665" s="8"/>
      <c r="ET1665" s="8"/>
      <c r="EU1665" s="8"/>
      <c r="EV1665" s="8"/>
      <c r="EW1665" s="8"/>
      <c r="EX1665" s="8"/>
      <c r="EY1665" s="8"/>
      <c r="EZ1665" s="8"/>
      <c r="FA1665" s="8"/>
      <c r="FB1665" s="8"/>
      <c r="FC1665" s="8"/>
      <c r="FD1665" s="8"/>
      <c r="FE1665" s="8"/>
      <c r="FF1665" s="8"/>
      <c r="FG1665" s="8"/>
      <c r="FH1665" s="8"/>
      <c r="FI1665" s="8"/>
      <c r="FJ1665" s="8"/>
    </row>
    <row r="1666" spans="1:166" x14ac:dyDescent="0.25">
      <c r="A1666" t="s">
        <v>71</v>
      </c>
      <c r="C1666" s="6">
        <v>43839</v>
      </c>
      <c r="D1666" s="5">
        <v>1</v>
      </c>
      <c r="E1666" s="6" t="s">
        <v>209</v>
      </c>
      <c r="F1666" s="13" t="s">
        <v>10</v>
      </c>
      <c r="G1666">
        <v>0</v>
      </c>
      <c r="H1666" t="s">
        <v>26</v>
      </c>
      <c r="I1666" s="7">
        <v>8.25</v>
      </c>
      <c r="J1666">
        <v>1000</v>
      </c>
      <c r="K1666" s="5">
        <f t="shared" si="26"/>
        <v>121.21212121212122</v>
      </c>
      <c r="L1666" s="5"/>
      <c r="M1666" s="8"/>
      <c r="N1666" s="8"/>
      <c r="O1666" s="8"/>
      <c r="P1666" s="8"/>
      <c r="Q1666" s="5"/>
      <c r="R1666" s="5"/>
      <c r="S1666" s="5"/>
      <c r="T1666" s="5"/>
      <c r="U1666" s="5"/>
      <c r="V1666" s="5"/>
      <c r="W1666" s="5"/>
      <c r="X1666" s="8"/>
      <c r="Y1666" s="8"/>
      <c r="Z1666" s="8"/>
      <c r="AA1666" s="8"/>
      <c r="AB1666" s="8"/>
      <c r="AC1666" s="5"/>
      <c r="AD1666" s="8"/>
      <c r="AE1666" s="8"/>
      <c r="AF1666" s="8"/>
      <c r="AG1666" s="8"/>
      <c r="AH1666" s="8"/>
      <c r="AI1666" s="8"/>
      <c r="AJ1666" s="5"/>
      <c r="AK1666" s="8"/>
      <c r="AL1666" s="8"/>
      <c r="AM1666" s="8"/>
      <c r="AN1666" s="8"/>
      <c r="AO1666" s="8"/>
      <c r="AP1666" s="8"/>
      <c r="AQ1666" s="9"/>
      <c r="AR1666" s="8"/>
      <c r="AS1666" s="8"/>
      <c r="AT1666" s="8"/>
      <c r="AU1666" s="5"/>
      <c r="AV1666" s="5"/>
      <c r="AW1666" s="5"/>
      <c r="AX1666" s="5"/>
      <c r="AY1666" s="5"/>
      <c r="AZ1666" s="5"/>
      <c r="BA1666" s="5"/>
      <c r="BB1666" s="5"/>
      <c r="BC1666" s="5"/>
      <c r="BD1666" s="5"/>
      <c r="BE1666" s="5"/>
      <c r="BF1666" s="5"/>
      <c r="BG1666" s="5"/>
      <c r="BH1666" s="5"/>
      <c r="BI1666" s="8"/>
      <c r="BJ1666" s="5"/>
      <c r="BK1666" s="5"/>
      <c r="BL1666" s="5"/>
      <c r="BM1666" s="8"/>
      <c r="BN1666" s="8"/>
      <c r="BO1666" s="7"/>
      <c r="BP1666" s="5"/>
      <c r="BQ1666" s="5"/>
      <c r="BR1666" s="5"/>
      <c r="BS1666" s="5"/>
      <c r="BT1666" s="7"/>
      <c r="BU1666" s="7"/>
      <c r="BV1666" s="7"/>
      <c r="BW1666" s="7"/>
      <c r="BX1666" s="7"/>
      <c r="BY1666" s="7"/>
      <c r="BZ1666" s="7"/>
      <c r="CA1666" s="5"/>
      <c r="CB1666" s="5"/>
      <c r="CC1666" s="5"/>
      <c r="CD1666" s="5"/>
      <c r="CE1666" s="5"/>
      <c r="CF1666" s="5"/>
      <c r="CG1666" s="5"/>
      <c r="CH1666" s="5"/>
      <c r="CI1666" s="5"/>
      <c r="CJ1666" s="5"/>
      <c r="CK1666" s="8"/>
      <c r="CL1666" s="5"/>
      <c r="CM1666" s="5"/>
      <c r="CN1666" s="8"/>
      <c r="CO1666" s="5"/>
      <c r="CP1666" s="5"/>
      <c r="CQ1666" s="5"/>
      <c r="CR1666" s="8"/>
      <c r="CS1666" s="8"/>
      <c r="CT1666" s="8"/>
      <c r="CU1666" s="8"/>
      <c r="CV1666" s="8"/>
      <c r="CW1666" s="8"/>
      <c r="CX1666" s="8"/>
      <c r="CY1666" s="8"/>
      <c r="CZ1666" s="8"/>
      <c r="DA1666" s="8"/>
      <c r="DB1666" s="8"/>
      <c r="DC1666" s="8"/>
      <c r="DD1666" s="8"/>
      <c r="DE1666" s="8"/>
      <c r="DF1666" s="8"/>
      <c r="DG1666" s="8"/>
      <c r="DH1666" s="8"/>
      <c r="DI1666" s="8"/>
      <c r="DJ1666" s="8"/>
      <c r="DK1666" s="8"/>
      <c r="DL1666" s="8"/>
      <c r="DM1666" s="8"/>
      <c r="DN1666" s="8"/>
      <c r="DO1666" s="8"/>
      <c r="DP1666" s="8"/>
      <c r="DQ1666" s="8"/>
      <c r="DR1666" s="8"/>
      <c r="DS1666" s="8"/>
      <c r="DT1666" s="8"/>
      <c r="DU1666" s="8"/>
      <c r="DV1666" s="8"/>
      <c r="DW1666" s="8"/>
      <c r="DX1666" s="8"/>
      <c r="DY1666" s="8"/>
      <c r="DZ1666" s="8"/>
      <c r="EA1666" s="8"/>
      <c r="EB1666" s="8"/>
      <c r="EC1666" s="8"/>
      <c r="ED1666" s="8"/>
      <c r="EE1666" s="8"/>
      <c r="EF1666" s="8"/>
      <c r="EG1666" s="8"/>
      <c r="EH1666" s="8"/>
      <c r="EI1666" s="8"/>
      <c r="EJ1666" s="8"/>
      <c r="EK1666" s="8"/>
      <c r="EL1666" s="8"/>
      <c r="EM1666" s="8"/>
      <c r="EN1666" s="8"/>
      <c r="EO1666" s="8"/>
      <c r="EP1666" s="8"/>
      <c r="EQ1666" s="8"/>
      <c r="ER1666" s="8"/>
      <c r="ES1666" s="8"/>
      <c r="ET1666" s="8"/>
      <c r="EU1666" s="8"/>
      <c r="EV1666" s="8"/>
      <c r="EW1666" s="8"/>
      <c r="EX1666" s="8"/>
      <c r="EY1666" s="8"/>
      <c r="EZ1666" s="8"/>
      <c r="FA1666" s="8"/>
      <c r="FB1666" s="8"/>
      <c r="FC1666" s="8"/>
      <c r="FD1666" s="8"/>
      <c r="FE1666" s="8"/>
      <c r="FF1666" s="8"/>
      <c r="FG1666" s="8"/>
      <c r="FH1666" s="8"/>
      <c r="FI1666" s="8"/>
      <c r="FJ1666" s="8"/>
    </row>
    <row r="1667" spans="1:166" x14ac:dyDescent="0.25">
      <c r="A1667" t="s">
        <v>71</v>
      </c>
      <c r="C1667" s="6">
        <v>43845</v>
      </c>
      <c r="D1667" s="5"/>
      <c r="E1667" s="6"/>
      <c r="G1667">
        <v>6</v>
      </c>
      <c r="H1667" t="s">
        <v>26</v>
      </c>
      <c r="I1667" s="7">
        <v>8.25</v>
      </c>
      <c r="J1667">
        <v>1000</v>
      </c>
      <c r="K1667" s="5">
        <f t="shared" si="26"/>
        <v>121.21212121212122</v>
      </c>
      <c r="L1667" s="5"/>
      <c r="M1667" s="8"/>
      <c r="N1667" s="8"/>
      <c r="O1667" s="8"/>
      <c r="P1667" s="8"/>
      <c r="Q1667" s="5"/>
      <c r="R1667" s="5"/>
      <c r="S1667" s="5"/>
      <c r="T1667" s="5"/>
      <c r="U1667" s="5"/>
      <c r="V1667" s="5"/>
      <c r="W1667" s="5"/>
      <c r="X1667" s="8"/>
      <c r="Y1667" s="8"/>
      <c r="Z1667" s="8"/>
      <c r="AA1667" s="8"/>
      <c r="AB1667" s="8"/>
      <c r="AC1667" s="5"/>
      <c r="AD1667" s="8"/>
      <c r="AE1667" s="8"/>
      <c r="AF1667" s="8"/>
      <c r="AG1667" s="8"/>
      <c r="AH1667" s="8"/>
      <c r="AI1667" s="8"/>
      <c r="AJ1667" s="5"/>
      <c r="AK1667" s="8"/>
      <c r="AL1667" s="8"/>
      <c r="AM1667" s="8"/>
      <c r="AN1667" s="8"/>
      <c r="AO1667" s="8"/>
      <c r="AP1667" s="8"/>
      <c r="AQ1667" s="9"/>
      <c r="AR1667" s="8"/>
      <c r="AS1667" s="8"/>
      <c r="AT1667" s="8"/>
      <c r="AU1667" s="5"/>
      <c r="AV1667" s="5"/>
      <c r="AW1667" s="5"/>
      <c r="AX1667" s="5"/>
      <c r="AY1667" s="5"/>
      <c r="AZ1667" s="5"/>
      <c r="BA1667" s="5"/>
      <c r="BB1667" s="5"/>
      <c r="BC1667" s="5"/>
      <c r="BD1667" s="5"/>
      <c r="BE1667" s="5"/>
      <c r="BF1667" s="5"/>
      <c r="BG1667" s="5"/>
      <c r="BH1667" s="5"/>
      <c r="BI1667" s="8"/>
      <c r="BJ1667" s="5"/>
      <c r="BK1667" s="5"/>
      <c r="BL1667" s="5"/>
      <c r="BM1667" s="8"/>
      <c r="BN1667" s="8"/>
      <c r="BO1667" s="7"/>
      <c r="BP1667" s="5"/>
      <c r="BQ1667" s="5"/>
      <c r="BR1667" s="5"/>
      <c r="BS1667" s="5"/>
      <c r="BT1667" s="7"/>
      <c r="BU1667" s="7"/>
      <c r="BV1667" s="7"/>
      <c r="BW1667" s="7"/>
      <c r="BX1667" s="7"/>
      <c r="BY1667" s="7"/>
      <c r="BZ1667" s="7"/>
      <c r="CA1667" s="5"/>
      <c r="CB1667" s="5"/>
      <c r="CC1667" s="5"/>
      <c r="CD1667" s="5"/>
      <c r="CE1667" s="5"/>
      <c r="CF1667" s="5"/>
      <c r="CG1667" s="5"/>
      <c r="CH1667" s="5"/>
      <c r="CI1667" s="5"/>
      <c r="CJ1667" s="5"/>
      <c r="CK1667" s="8"/>
      <c r="CL1667" s="5"/>
      <c r="CM1667" s="5"/>
      <c r="CN1667" s="8">
        <v>1.0998343297193862</v>
      </c>
      <c r="CO1667" s="5">
        <f>CT1667+CW1667+CZ1667+DC1667+DF1667+DI1667+DL1667+DO1667+DR1667+DU1667+DX1667+EA1667</f>
        <v>330.79782934092236</v>
      </c>
      <c r="CP1667" s="5"/>
      <c r="CQ1667" s="5">
        <f>CT1667+CW1667+CZ1667+DC1667+DF1667+DI1667</f>
        <v>330.79782934092236</v>
      </c>
      <c r="CR1667" s="8">
        <v>0.13844340211369141</v>
      </c>
      <c r="CS1667" s="5">
        <v>150</v>
      </c>
      <c r="CT1667" s="8">
        <v>20.766510317053712</v>
      </c>
      <c r="CU1667" s="8">
        <v>0.16020269134856102</v>
      </c>
      <c r="CV1667" s="5">
        <v>150</v>
      </c>
      <c r="CW1667" s="8">
        <v>24.030403702284154</v>
      </c>
      <c r="CX1667" s="8">
        <v>0.20611264528357057</v>
      </c>
      <c r="CY1667" s="5">
        <v>300</v>
      </c>
      <c r="CZ1667" s="8">
        <v>61.83379358507117</v>
      </c>
      <c r="DA1667" s="8">
        <v>0.23334738528864915</v>
      </c>
      <c r="DB1667" s="5">
        <v>300</v>
      </c>
      <c r="DC1667" s="8">
        <v>70.004215586594739</v>
      </c>
      <c r="DD1667" s="8">
        <v>0.20958005753676606</v>
      </c>
      <c r="DE1667" s="5">
        <v>300</v>
      </c>
      <c r="DF1667" s="8">
        <v>62.87401726102982</v>
      </c>
      <c r="DG1667" s="8">
        <v>0.15214814814814795</v>
      </c>
      <c r="DH1667" s="5">
        <v>600</v>
      </c>
      <c r="DI1667" s="8">
        <v>91.288888888888764</v>
      </c>
      <c r="DJ1667" s="8"/>
      <c r="DK1667" s="8"/>
      <c r="DL1667" s="8"/>
      <c r="DM1667" s="8"/>
      <c r="DN1667" s="8"/>
      <c r="DO1667" s="8"/>
      <c r="DP1667" s="8"/>
      <c r="DQ1667" s="8"/>
      <c r="DR1667" s="8"/>
      <c r="DS1667" s="8"/>
      <c r="DT1667" s="8"/>
      <c r="DU1667" s="8"/>
      <c r="DV1667" s="8"/>
      <c r="DW1667" s="8"/>
      <c r="DX1667" s="8"/>
      <c r="DY1667" s="8"/>
      <c r="DZ1667" s="8"/>
      <c r="EA1667" s="8"/>
      <c r="EB1667" s="8">
        <v>14.75</v>
      </c>
      <c r="EC1667" s="8">
        <v>4.25</v>
      </c>
      <c r="ED1667" s="8"/>
      <c r="EE1667" s="8">
        <v>2.5</v>
      </c>
      <c r="EF1667" s="8"/>
      <c r="EG1667" s="8">
        <v>5.625</v>
      </c>
      <c r="EH1667" s="8"/>
      <c r="EI1667" s="8">
        <v>1.125</v>
      </c>
      <c r="EJ1667" s="8"/>
      <c r="EK1667" s="8">
        <v>1.25</v>
      </c>
      <c r="EL1667" s="8"/>
      <c r="EM1667" s="8"/>
      <c r="EN1667" s="8"/>
      <c r="EO1667" s="8"/>
      <c r="EP1667" s="8"/>
      <c r="EQ1667" s="8"/>
      <c r="ER1667" s="8"/>
      <c r="ES1667" s="8">
        <v>98.375</v>
      </c>
      <c r="ET1667" s="8">
        <v>14.125</v>
      </c>
      <c r="EU1667" s="8">
        <v>20</v>
      </c>
      <c r="EV1667" s="8">
        <v>20.875</v>
      </c>
      <c r="EW1667" s="8">
        <v>21.25</v>
      </c>
      <c r="EX1667" s="8">
        <v>22.125</v>
      </c>
      <c r="EY1667" s="8"/>
      <c r="EZ1667" s="8"/>
      <c r="FA1667" s="8"/>
      <c r="FB1667" s="8">
        <v>0.67625000000000002</v>
      </c>
      <c r="FC1667" s="8">
        <v>0.40875000000000006</v>
      </c>
      <c r="FD1667" s="8">
        <v>0.26749999999999996</v>
      </c>
      <c r="FE1667" s="8"/>
      <c r="FF1667" s="8"/>
      <c r="FG1667" s="8"/>
      <c r="FH1667" s="8"/>
      <c r="FI1667" s="8"/>
      <c r="FJ1667" s="8"/>
    </row>
    <row r="1668" spans="1:166" x14ac:dyDescent="0.25">
      <c r="A1668" t="s">
        <v>71</v>
      </c>
      <c r="C1668" s="6">
        <v>43867</v>
      </c>
      <c r="D1668" s="5"/>
      <c r="E1668" s="6"/>
      <c r="G1668">
        <v>28</v>
      </c>
      <c r="H1668" t="s">
        <v>26</v>
      </c>
      <c r="I1668" s="7">
        <v>8.25</v>
      </c>
      <c r="J1668">
        <v>1000</v>
      </c>
      <c r="K1668" s="5">
        <f t="shared" si="26"/>
        <v>121.21212121212122</v>
      </c>
      <c r="L1668" s="5"/>
      <c r="M1668" s="5">
        <v>219</v>
      </c>
      <c r="N1668" s="7">
        <v>5.6</v>
      </c>
      <c r="O1668" s="7"/>
      <c r="P1668" s="7"/>
      <c r="Q1668" s="5"/>
      <c r="R1668" s="5"/>
      <c r="S1668" s="5"/>
      <c r="T1668" s="5"/>
      <c r="U1668" s="5"/>
      <c r="V1668" s="5"/>
      <c r="W1668" s="5"/>
      <c r="X1668" s="8"/>
      <c r="Y1668" s="8"/>
      <c r="Z1668" s="8"/>
      <c r="AA1668" s="8"/>
      <c r="AB1668" s="8"/>
      <c r="AC1668" s="5"/>
      <c r="AD1668" s="8"/>
      <c r="AE1668" s="8"/>
      <c r="AF1668" s="8"/>
      <c r="AG1668" s="8"/>
      <c r="AH1668" s="8"/>
      <c r="AI1668" s="8"/>
      <c r="AJ1668" s="5"/>
      <c r="AK1668" s="8"/>
      <c r="AL1668" s="8"/>
      <c r="AM1668" s="8"/>
      <c r="AN1668" s="8"/>
      <c r="AO1668" s="8"/>
      <c r="AP1668" s="8"/>
      <c r="AQ1668" s="9"/>
      <c r="AR1668" s="8"/>
      <c r="AS1668" s="8"/>
      <c r="AT1668" s="8"/>
      <c r="AU1668" s="5"/>
      <c r="AV1668" s="5"/>
      <c r="AW1668" s="5"/>
      <c r="AX1668" s="5"/>
      <c r="AY1668" s="5"/>
      <c r="AZ1668" s="5"/>
      <c r="BA1668" s="5"/>
      <c r="BB1668" s="5"/>
      <c r="BC1668" s="5"/>
      <c r="BD1668" s="5"/>
      <c r="BE1668" s="5"/>
      <c r="BF1668" s="5"/>
      <c r="BG1668" s="5"/>
      <c r="BH1668" s="5"/>
      <c r="BI1668" s="8"/>
      <c r="BJ1668" s="5"/>
      <c r="BK1668" s="5"/>
      <c r="BL1668" s="5"/>
      <c r="BM1668" s="8"/>
      <c r="BN1668" s="8"/>
      <c r="BO1668" s="7"/>
      <c r="BP1668" s="5"/>
      <c r="BQ1668" s="5"/>
      <c r="BR1668" s="5"/>
      <c r="BS1668" s="5"/>
      <c r="BT1668" s="7"/>
      <c r="BU1668" s="7"/>
      <c r="BV1668" s="7"/>
      <c r="BW1668" s="7"/>
      <c r="BX1668" s="7"/>
      <c r="BY1668" s="7"/>
      <c r="BZ1668" s="7"/>
      <c r="CA1668" s="5"/>
      <c r="CB1668" s="5"/>
      <c r="CC1668" s="5"/>
      <c r="CD1668" s="5"/>
      <c r="CE1668" s="5"/>
      <c r="CF1668" s="5"/>
      <c r="CG1668" s="5"/>
      <c r="CH1668" s="5"/>
      <c r="CI1668" s="5"/>
      <c r="CJ1668" s="5"/>
      <c r="CK1668" s="8"/>
      <c r="CL1668" s="5"/>
      <c r="CM1668" s="5"/>
      <c r="CN1668" s="8"/>
      <c r="CO1668" s="5"/>
      <c r="CP1668" s="5"/>
      <c r="CQ1668" s="5"/>
      <c r="CX1668" s="8"/>
      <c r="CY1668" s="8"/>
      <c r="CZ1668" s="8"/>
      <c r="DA1668" s="8"/>
      <c r="DB1668" s="8"/>
      <c r="DC1668" s="8"/>
      <c r="DD1668" s="8"/>
      <c r="DE1668" s="8"/>
      <c r="DF1668" s="8"/>
      <c r="DG1668" s="8"/>
      <c r="DH1668" s="8"/>
      <c r="DI1668" s="8"/>
      <c r="DJ1668" s="8"/>
      <c r="DK1668" s="8"/>
      <c r="DL1668" s="8"/>
      <c r="DM1668" s="8"/>
      <c r="DN1668" s="8"/>
      <c r="DO1668" s="8"/>
      <c r="DP1668" s="8"/>
      <c r="DQ1668" s="8"/>
      <c r="DR1668" s="8"/>
      <c r="DS1668" s="8"/>
      <c r="DT1668" s="8"/>
      <c r="DU1668" s="8"/>
      <c r="DV1668" s="8"/>
      <c r="DW1668" s="8"/>
      <c r="DX1668" s="8"/>
      <c r="DY1668" s="8"/>
      <c r="DZ1668" s="8"/>
      <c r="EA1668" s="8"/>
      <c r="EB1668" s="8"/>
      <c r="EC1668" s="8"/>
      <c r="ED1668" s="8"/>
      <c r="EE1668" s="8"/>
      <c r="EF1668" s="8"/>
      <c r="EG1668" s="8"/>
      <c r="EH1668" s="8"/>
      <c r="EI1668" s="8"/>
      <c r="EJ1668" s="8"/>
      <c r="EK1668" s="8"/>
      <c r="EL1668" s="8"/>
      <c r="EM1668" s="8"/>
      <c r="EN1668" s="8"/>
      <c r="EO1668" s="8"/>
      <c r="EP1668" s="8"/>
      <c r="EQ1668" s="8"/>
      <c r="ER1668" s="8"/>
      <c r="ES1668" s="8"/>
      <c r="ET1668" s="8"/>
      <c r="EU1668" s="8"/>
      <c r="EV1668" s="8"/>
      <c r="EW1668" s="8"/>
      <c r="EX1668" s="8"/>
      <c r="EY1668" s="8"/>
      <c r="EZ1668" s="8"/>
      <c r="FA1668" s="8"/>
      <c r="FB1668" s="8"/>
      <c r="FC1668" s="8"/>
      <c r="FD1668" s="8"/>
      <c r="FE1668" s="8"/>
      <c r="FF1668" s="8"/>
      <c r="FG1668" s="8"/>
      <c r="FH1668" s="8"/>
      <c r="FI1668" s="8"/>
      <c r="FJ1668" s="8"/>
    </row>
    <row r="1669" spans="1:166" x14ac:dyDescent="0.25">
      <c r="A1669" t="s">
        <v>71</v>
      </c>
      <c r="C1669" s="6">
        <v>43872</v>
      </c>
      <c r="D1669" s="5">
        <v>4</v>
      </c>
      <c r="E1669" t="s">
        <v>210</v>
      </c>
      <c r="F1669" s="13" t="s">
        <v>12</v>
      </c>
      <c r="G1669">
        <v>33</v>
      </c>
      <c r="H1669" t="s">
        <v>26</v>
      </c>
      <c r="I1669" s="7">
        <v>8.25</v>
      </c>
      <c r="J1669">
        <v>1000</v>
      </c>
      <c r="K1669" s="5">
        <f t="shared" si="26"/>
        <v>121.21212121212122</v>
      </c>
      <c r="L1669" s="5"/>
      <c r="M1669" s="5">
        <v>294.5</v>
      </c>
      <c r="N1669" s="7">
        <v>8.35</v>
      </c>
      <c r="O1669" s="7"/>
      <c r="P1669" s="7"/>
      <c r="Q1669" s="5"/>
      <c r="R1669" s="5">
        <v>33</v>
      </c>
      <c r="S1669" s="5"/>
      <c r="T1669" s="5"/>
      <c r="U1669" s="5"/>
      <c r="V1669" s="5"/>
      <c r="W1669" s="5"/>
      <c r="X1669" s="8"/>
      <c r="Y1669" s="8"/>
      <c r="Z1669" s="8"/>
      <c r="AA1669" s="8"/>
      <c r="AB1669" s="8"/>
      <c r="AC1669" s="5">
        <v>12.625</v>
      </c>
      <c r="AD1669" s="8"/>
      <c r="AE1669" s="8"/>
      <c r="AF1669" s="8"/>
      <c r="AG1669" s="8"/>
      <c r="AH1669" s="8"/>
      <c r="AI1669" s="8"/>
      <c r="AJ1669" s="5">
        <v>17</v>
      </c>
      <c r="AK1669" s="8">
        <v>0.32439224999999999</v>
      </c>
      <c r="AL1669" s="8"/>
      <c r="AM1669" s="8"/>
      <c r="AN1669" s="8"/>
      <c r="AO1669" s="8"/>
      <c r="AP1669" s="8"/>
      <c r="AQ1669" s="9">
        <f>AK1669/AJ1669</f>
        <v>1.908189705882353E-2</v>
      </c>
      <c r="AR1669" s="8"/>
      <c r="AS1669" s="8"/>
      <c r="AT1669" s="8"/>
      <c r="AU1669" s="5">
        <v>7.7499999999999999E-2</v>
      </c>
      <c r="AV1669" s="5"/>
      <c r="AW1669" s="5"/>
      <c r="AX1669" s="5"/>
      <c r="AY1669" s="5"/>
      <c r="AZ1669" s="5"/>
      <c r="BA1669" s="5"/>
      <c r="BB1669" s="5"/>
      <c r="BC1669" s="5"/>
      <c r="BD1669" s="5"/>
      <c r="BE1669" s="5"/>
      <c r="BF1669" s="5"/>
      <c r="BG1669" s="5"/>
      <c r="BH1669" s="5">
        <v>7.7499999999999999E-2</v>
      </c>
      <c r="BI1669" s="8"/>
      <c r="BJ1669" s="5"/>
      <c r="BK1669" s="5">
        <f>AC1669+AJ1669+BH1669</f>
        <v>29.702500000000001</v>
      </c>
      <c r="BL1669" s="5"/>
      <c r="BM1669" s="8">
        <f>BH1669/BK1669</f>
        <v>2.6092079791263361E-3</v>
      </c>
      <c r="BN1669" s="8"/>
      <c r="BO1669" s="7"/>
      <c r="BP1669" s="5"/>
      <c r="BQ1669" s="5"/>
      <c r="BR1669" s="5"/>
      <c r="BS1669" s="5"/>
      <c r="BT1669" s="7"/>
      <c r="BU1669" s="7"/>
      <c r="BV1669" s="7"/>
      <c r="BW1669" s="7"/>
      <c r="BX1669" s="8">
        <f>AC1669/BK1669</f>
        <v>0.4250483965996128</v>
      </c>
      <c r="BY1669" s="8">
        <f>AJ1669/BK1669</f>
        <v>0.57234239542126086</v>
      </c>
      <c r="BZ1669" s="8">
        <f>BH1669/BK1669</f>
        <v>2.6092079791263361E-3</v>
      </c>
      <c r="CA1669" s="5">
        <v>5.75</v>
      </c>
      <c r="CB1669" s="5">
        <v>5.75</v>
      </c>
      <c r="CC1669" s="5"/>
      <c r="CD1669" s="5"/>
      <c r="CE1669" s="5"/>
      <c r="CF1669" s="5"/>
      <c r="CG1669" s="5"/>
      <c r="CH1669" s="9">
        <f>AK1669/CA1669</f>
        <v>5.6416043478260867E-2</v>
      </c>
      <c r="CI1669" s="5"/>
      <c r="CJ1669" s="5"/>
      <c r="CK1669" s="8"/>
      <c r="CL1669" s="5"/>
      <c r="CM1669" s="5"/>
      <c r="CN1669" s="8"/>
      <c r="CO1669" s="5"/>
      <c r="CP1669" s="5"/>
      <c r="CQ1669" s="5"/>
      <c r="CR1669" s="8"/>
      <c r="CS1669" s="8"/>
      <c r="CT1669" s="8"/>
      <c r="CU1669" s="8"/>
      <c r="CV1669" s="8"/>
      <c r="CW1669" s="8"/>
      <c r="CX1669" s="8"/>
      <c r="CY1669" s="8"/>
      <c r="CZ1669" s="8"/>
      <c r="DA1669" s="8"/>
      <c r="DB1669" s="8"/>
      <c r="DC1669" s="8"/>
      <c r="DD1669" s="8"/>
      <c r="DE1669" s="8"/>
      <c r="DF1669" s="8"/>
      <c r="DG1669" s="8"/>
      <c r="DH1669" s="8"/>
      <c r="DI1669" s="8"/>
      <c r="DJ1669" s="8"/>
      <c r="DK1669" s="8"/>
      <c r="DL1669" s="8"/>
      <c r="DM1669" s="8"/>
      <c r="DN1669" s="8"/>
      <c r="DO1669" s="8"/>
      <c r="DP1669" s="8"/>
      <c r="DQ1669" s="8"/>
      <c r="DR1669" s="8"/>
      <c r="DS1669" s="8"/>
      <c r="DT1669" s="8"/>
      <c r="DU1669" s="8"/>
      <c r="DV1669" s="8"/>
      <c r="DW1669" s="8"/>
      <c r="DX1669" s="8"/>
      <c r="DY1669" s="8"/>
      <c r="DZ1669" s="8"/>
      <c r="EA1669" s="8"/>
      <c r="EB1669" s="8"/>
      <c r="EC1669" s="8"/>
      <c r="ED1669" s="8"/>
      <c r="EE1669" s="8"/>
      <c r="EF1669" s="8"/>
      <c r="EG1669" s="8"/>
      <c r="EH1669" s="8"/>
      <c r="EI1669" s="8"/>
      <c r="EJ1669" s="8"/>
      <c r="EK1669" s="8"/>
      <c r="EL1669" s="8"/>
      <c r="EM1669" s="8"/>
      <c r="EN1669" s="8"/>
      <c r="EO1669" s="8"/>
      <c r="EP1669" s="8"/>
      <c r="EQ1669" s="8"/>
      <c r="ER1669" s="8"/>
      <c r="ES1669" s="8"/>
      <c r="ET1669" s="8"/>
      <c r="EU1669" s="8"/>
      <c r="EV1669" s="8"/>
      <c r="EW1669" s="8"/>
      <c r="EX1669" s="8"/>
      <c r="EY1669" s="8"/>
      <c r="EZ1669" s="8"/>
      <c r="FA1669" s="8"/>
      <c r="FB1669" s="8"/>
      <c r="FC1669" s="8"/>
      <c r="FD1669" s="8"/>
      <c r="FE1669" s="8"/>
      <c r="FF1669" s="8"/>
      <c r="FG1669" s="8"/>
      <c r="FH1669" s="8"/>
      <c r="FI1669" s="8"/>
      <c r="FJ1669" s="8"/>
    </row>
    <row r="1670" spans="1:166" x14ac:dyDescent="0.25">
      <c r="A1670" t="s">
        <v>71</v>
      </c>
      <c r="C1670" s="6">
        <v>43880</v>
      </c>
      <c r="D1670" s="5"/>
      <c r="E1670" s="6"/>
      <c r="G1670">
        <v>41</v>
      </c>
      <c r="H1670" t="s">
        <v>26</v>
      </c>
      <c r="I1670" s="7">
        <v>8.25</v>
      </c>
      <c r="J1670">
        <v>1000</v>
      </c>
      <c r="K1670" s="5">
        <f t="shared" si="26"/>
        <v>121.21212121212122</v>
      </c>
      <c r="L1670" s="5"/>
      <c r="M1670" s="5">
        <v>462.25</v>
      </c>
      <c r="N1670" s="7">
        <v>11.45</v>
      </c>
      <c r="O1670" s="7"/>
      <c r="P1670" s="7"/>
      <c r="Q1670" s="5"/>
      <c r="R1670" s="5"/>
      <c r="S1670" s="5"/>
      <c r="T1670" s="5"/>
      <c r="U1670" s="5"/>
      <c r="V1670" s="5"/>
      <c r="W1670" s="5"/>
      <c r="X1670" s="8"/>
      <c r="Y1670" s="8"/>
      <c r="Z1670" s="8"/>
      <c r="AA1670" s="8"/>
      <c r="AB1670" s="8"/>
      <c r="AC1670" s="5"/>
      <c r="AD1670" s="8"/>
      <c r="AE1670" s="8"/>
      <c r="AF1670" s="8"/>
      <c r="AG1670" s="8"/>
      <c r="AH1670" s="8"/>
      <c r="AI1670" s="8"/>
      <c r="AJ1670" s="5"/>
      <c r="AK1670" s="8"/>
      <c r="AL1670" s="8"/>
      <c r="AM1670" s="8"/>
      <c r="AN1670" s="8"/>
      <c r="AO1670" s="8"/>
      <c r="AP1670" s="8"/>
      <c r="AQ1670" s="9"/>
      <c r="AR1670" s="8"/>
      <c r="AS1670" s="8"/>
      <c r="AT1670" s="8"/>
      <c r="AU1670" s="5"/>
      <c r="AV1670" s="5"/>
      <c r="AW1670" s="5"/>
      <c r="AX1670" s="5"/>
      <c r="AY1670" s="5"/>
      <c r="AZ1670" s="5"/>
      <c r="BA1670" s="5"/>
      <c r="BB1670" s="5"/>
      <c r="BC1670" s="5"/>
      <c r="BD1670" s="5"/>
      <c r="BE1670" s="5"/>
      <c r="BF1670" s="5"/>
      <c r="BG1670" s="5"/>
      <c r="BH1670" s="5"/>
      <c r="BI1670" s="8"/>
      <c r="BJ1670" s="5"/>
      <c r="BK1670" s="5"/>
      <c r="BL1670" s="5"/>
      <c r="BM1670" s="8"/>
      <c r="BN1670" s="8"/>
      <c r="BO1670" s="7"/>
      <c r="BP1670" s="5"/>
      <c r="BQ1670" s="5"/>
      <c r="BR1670" s="5"/>
      <c r="BS1670" s="5"/>
      <c r="BT1670" s="7"/>
      <c r="BU1670" s="7"/>
      <c r="BV1670" s="7"/>
      <c r="BW1670" s="7"/>
      <c r="BX1670" s="7"/>
      <c r="BY1670" s="7"/>
      <c r="BZ1670" s="7"/>
      <c r="CA1670" s="5"/>
      <c r="CB1670" s="5"/>
      <c r="CC1670" s="5"/>
      <c r="CD1670" s="5"/>
      <c r="CE1670" s="5"/>
      <c r="CF1670" s="5"/>
      <c r="CG1670" s="5"/>
      <c r="CH1670" s="5"/>
      <c r="CI1670" s="5"/>
      <c r="CJ1670" s="5"/>
      <c r="CK1670" s="8"/>
      <c r="CL1670" s="5"/>
      <c r="CM1670" s="5"/>
      <c r="CN1670" s="8">
        <v>1.2931193391278621</v>
      </c>
      <c r="CO1670" s="5">
        <f>CT1670+CW1670+CZ1670+DC1670+DF1670+DI1670+DL1670+DO1670+DR1670+DU1670+DX1670+EA1670</f>
        <v>410.48958996606814</v>
      </c>
      <c r="CP1670" s="5"/>
      <c r="CQ1670" s="5">
        <f>CT1670+CW1670+CZ1670+DC1670+DF1670+DI1670</f>
        <v>410.48958996606814</v>
      </c>
      <c r="CR1670" s="8">
        <v>0.16659525212031778</v>
      </c>
      <c r="CS1670" s="5">
        <v>150</v>
      </c>
      <c r="CT1670" s="8">
        <f>CR1670*CS1670</f>
        <v>24.989287818047668</v>
      </c>
      <c r="CU1670" s="8">
        <v>0.17044892608420908</v>
      </c>
      <c r="CV1670" s="5">
        <v>150</v>
      </c>
      <c r="CW1670" s="8">
        <f>CU1670*CV1670</f>
        <v>25.567338912631364</v>
      </c>
      <c r="CX1670" s="8">
        <v>0.22575522421576044</v>
      </c>
      <c r="CY1670" s="5">
        <v>300</v>
      </c>
      <c r="CZ1670" s="8">
        <f>CX1670*CY1670</f>
        <v>67.726567264728132</v>
      </c>
      <c r="DA1670" s="8">
        <v>0.24288272762725124</v>
      </c>
      <c r="DB1670" s="5">
        <v>300</v>
      </c>
      <c r="DC1670" s="8">
        <f>DA1670*DB1670</f>
        <v>72.864818288175371</v>
      </c>
      <c r="DD1670" s="8">
        <v>0.24373582588569515</v>
      </c>
      <c r="DE1670" s="5">
        <v>300</v>
      </c>
      <c r="DF1670" s="8">
        <f>DD1670*DE1670</f>
        <v>73.120747765708543</v>
      </c>
      <c r="DG1670" s="8">
        <v>0.24370138319462845</v>
      </c>
      <c r="DH1670" s="5">
        <v>600</v>
      </c>
      <c r="DI1670" s="8">
        <f>DG1670*DH1670</f>
        <v>146.22082991677706</v>
      </c>
      <c r="DJ1670" s="8"/>
      <c r="DK1670" s="8"/>
      <c r="DL1670" s="8"/>
      <c r="DM1670" s="8"/>
      <c r="DN1670" s="8"/>
      <c r="DO1670" s="8"/>
      <c r="DP1670" s="8"/>
      <c r="DQ1670" s="8"/>
      <c r="DR1670" s="8"/>
      <c r="DS1670" s="8"/>
      <c r="DT1670" s="8"/>
      <c r="DU1670" s="8"/>
      <c r="DV1670" s="8"/>
      <c r="DW1670" s="8"/>
      <c r="DX1670" s="8"/>
      <c r="DY1670" s="8"/>
      <c r="DZ1670" s="8"/>
      <c r="EA1670" s="8"/>
      <c r="EB1670" s="8"/>
      <c r="EC1670" s="8"/>
      <c r="ED1670" s="8"/>
      <c r="EE1670" s="8"/>
      <c r="EF1670" s="8"/>
      <c r="EG1670" s="8"/>
      <c r="EH1670" s="8"/>
      <c r="EI1670" s="8"/>
      <c r="EJ1670" s="8"/>
      <c r="EK1670" s="8"/>
      <c r="EL1670" s="8"/>
      <c r="EM1670" s="8"/>
      <c r="EN1670" s="8"/>
      <c r="EO1670" s="8"/>
      <c r="EP1670" s="8"/>
      <c r="EQ1670" s="8"/>
      <c r="ER1670" s="8"/>
      <c r="ES1670" s="8"/>
      <c r="ET1670" s="8"/>
      <c r="EU1670" s="8"/>
      <c r="EV1670" s="8"/>
      <c r="EW1670" s="8"/>
      <c r="EX1670" s="8"/>
      <c r="EY1670" s="8"/>
      <c r="EZ1670" s="8"/>
      <c r="FA1670" s="8"/>
      <c r="FB1670" s="8"/>
      <c r="FC1670" s="8"/>
      <c r="FD1670" s="8"/>
      <c r="FE1670" s="8"/>
      <c r="FF1670" s="8"/>
      <c r="FG1670" s="8"/>
      <c r="FH1670" s="8"/>
      <c r="FI1670" s="8"/>
      <c r="FJ1670" s="8"/>
    </row>
    <row r="1671" spans="1:166" x14ac:dyDescent="0.25">
      <c r="A1671" t="s">
        <v>71</v>
      </c>
      <c r="C1671" s="6">
        <v>43889</v>
      </c>
      <c r="D1671" s="5">
        <v>5</v>
      </c>
      <c r="E1671" t="s">
        <v>206</v>
      </c>
      <c r="F1671" s="13" t="s">
        <v>13</v>
      </c>
      <c r="G1671">
        <v>50</v>
      </c>
      <c r="H1671" t="s">
        <v>26</v>
      </c>
      <c r="I1671" s="7">
        <v>8.25</v>
      </c>
      <c r="J1671">
        <v>1000</v>
      </c>
      <c r="K1671" s="5">
        <f t="shared" si="26"/>
        <v>121.21212121212122</v>
      </c>
      <c r="L1671" s="5"/>
      <c r="M1671" s="5">
        <v>605.5</v>
      </c>
      <c r="N1671" s="7">
        <v>13.5</v>
      </c>
      <c r="O1671" s="7"/>
      <c r="P1671" s="7"/>
      <c r="Q1671" s="5"/>
      <c r="R1671" s="5"/>
      <c r="S1671" s="5">
        <v>50</v>
      </c>
      <c r="T1671" s="5"/>
      <c r="U1671" s="5"/>
      <c r="V1671" s="5"/>
      <c r="W1671" s="5"/>
      <c r="X1671" s="8"/>
      <c r="Y1671" s="8"/>
      <c r="Z1671" s="8"/>
      <c r="AA1671" s="8"/>
      <c r="AB1671" s="8"/>
      <c r="AC1671" s="5"/>
      <c r="AD1671" s="8"/>
      <c r="AE1671" s="8"/>
      <c r="AF1671" s="8"/>
      <c r="AG1671" s="8"/>
      <c r="AH1671" s="8"/>
      <c r="AI1671" s="8"/>
      <c r="AJ1671" s="5"/>
      <c r="AK1671" s="8"/>
      <c r="AL1671" s="8"/>
      <c r="AM1671" s="8"/>
      <c r="AN1671" s="8"/>
      <c r="AO1671" s="8"/>
      <c r="AP1671" s="8"/>
      <c r="AQ1671" s="9"/>
      <c r="AR1671" s="8"/>
      <c r="AS1671" s="8"/>
      <c r="AT1671" s="8"/>
      <c r="AU1671" s="5"/>
      <c r="AV1671" s="5"/>
      <c r="AW1671" s="5"/>
      <c r="AX1671" s="5"/>
      <c r="AY1671" s="5"/>
      <c r="AZ1671" s="5"/>
      <c r="BA1671" s="5"/>
      <c r="BB1671" s="5"/>
      <c r="BC1671" s="5"/>
      <c r="BD1671" s="5"/>
      <c r="BE1671" s="5"/>
      <c r="BF1671" s="5"/>
      <c r="BG1671" s="5"/>
      <c r="BH1671" s="5"/>
      <c r="BI1671" s="8"/>
      <c r="BJ1671" s="5"/>
      <c r="BK1671" s="5"/>
      <c r="BL1671" s="5"/>
      <c r="BM1671" s="8"/>
      <c r="BN1671" s="8"/>
      <c r="BO1671" s="7"/>
      <c r="BP1671" s="5"/>
      <c r="BQ1671" s="5"/>
      <c r="BR1671" s="5"/>
      <c r="BS1671" s="5"/>
      <c r="BT1671" s="7"/>
      <c r="BU1671" s="7"/>
      <c r="BV1671" s="7"/>
      <c r="BW1671" s="7"/>
      <c r="BX1671" s="7"/>
      <c r="BY1671" s="7"/>
      <c r="BZ1671" s="7"/>
      <c r="CA1671" s="5"/>
      <c r="CB1671" s="5"/>
      <c r="CC1671" s="5"/>
      <c r="CD1671" s="5"/>
      <c r="CE1671" s="5"/>
      <c r="CF1671" s="5"/>
      <c r="CG1671" s="5"/>
      <c r="CH1671" s="5"/>
      <c r="CI1671" s="5"/>
      <c r="CJ1671" s="5"/>
      <c r="CK1671" s="8"/>
      <c r="CL1671" s="5"/>
      <c r="CM1671" s="5"/>
      <c r="CN1671" s="8"/>
      <c r="CO1671" s="5"/>
      <c r="CP1671" s="5"/>
      <c r="CQ1671" s="5"/>
      <c r="CR1671" s="8"/>
      <c r="CS1671" s="8"/>
      <c r="CT1671" s="8"/>
      <c r="CU1671" s="8"/>
      <c r="CV1671" s="8"/>
      <c r="CW1671" s="8"/>
      <c r="CX1671" s="8"/>
      <c r="CY1671" s="8"/>
      <c r="CZ1671" s="8"/>
      <c r="DA1671" s="8"/>
      <c r="DB1671" s="8"/>
      <c r="DC1671" s="8"/>
      <c r="DD1671" s="8"/>
      <c r="DE1671" s="8"/>
      <c r="DF1671" s="8"/>
      <c r="DG1671" s="8"/>
      <c r="DH1671" s="8"/>
      <c r="DI1671" s="8"/>
      <c r="DJ1671" s="8"/>
      <c r="DK1671" s="8"/>
      <c r="DL1671" s="8"/>
      <c r="DM1671" s="8"/>
      <c r="DN1671" s="8"/>
      <c r="DO1671" s="8"/>
      <c r="DP1671" s="8"/>
      <c r="DQ1671" s="8"/>
      <c r="DR1671" s="8"/>
      <c r="DS1671" s="8"/>
      <c r="DT1671" s="8"/>
      <c r="DU1671" s="8"/>
      <c r="DV1671" s="8"/>
      <c r="DW1671" s="8"/>
      <c r="DX1671" s="8"/>
      <c r="DY1671" s="8"/>
      <c r="DZ1671" s="8"/>
      <c r="EA1671" s="8"/>
      <c r="EB1671" s="8"/>
      <c r="EC1671" s="8"/>
      <c r="ED1671" s="8"/>
      <c r="EE1671" s="8"/>
      <c r="EF1671" s="8"/>
      <c r="EG1671" s="8"/>
      <c r="EH1671" s="8"/>
      <c r="EI1671" s="8"/>
      <c r="EJ1671" s="8"/>
      <c r="EK1671" s="8"/>
      <c r="EL1671" s="8"/>
      <c r="EM1671" s="8"/>
      <c r="EN1671" s="8"/>
      <c r="EO1671" s="8"/>
      <c r="EP1671" s="8"/>
      <c r="EQ1671" s="8"/>
      <c r="ER1671" s="8"/>
      <c r="ES1671" s="8"/>
      <c r="ET1671" s="8"/>
      <c r="EU1671" s="8"/>
      <c r="EV1671" s="8"/>
      <c r="EW1671" s="8"/>
      <c r="EX1671" s="8"/>
      <c r="EY1671" s="8"/>
      <c r="EZ1671" s="8"/>
      <c r="FA1671" s="8"/>
      <c r="FB1671" s="8"/>
      <c r="FC1671" s="8"/>
      <c r="FD1671" s="8"/>
      <c r="FE1671" s="8"/>
      <c r="FF1671" s="8"/>
      <c r="FG1671" s="8"/>
      <c r="FH1671" s="8"/>
      <c r="FI1671" s="8"/>
      <c r="FJ1671" s="8"/>
    </row>
    <row r="1672" spans="1:166" x14ac:dyDescent="0.25">
      <c r="A1672" t="s">
        <v>71</v>
      </c>
      <c r="C1672" s="6">
        <v>43893</v>
      </c>
      <c r="D1672" s="5"/>
      <c r="E1672" s="6"/>
      <c r="G1672">
        <v>54</v>
      </c>
      <c r="H1672" t="s">
        <v>26</v>
      </c>
      <c r="I1672" s="7">
        <v>8.25</v>
      </c>
      <c r="J1672">
        <v>1000</v>
      </c>
      <c r="K1672" s="5">
        <f t="shared" si="26"/>
        <v>121.21212121212122</v>
      </c>
      <c r="L1672" s="5"/>
      <c r="M1672" s="8"/>
      <c r="N1672" s="8"/>
      <c r="O1672" s="8"/>
      <c r="P1672" s="8"/>
      <c r="Q1672" s="5"/>
      <c r="R1672" s="5"/>
      <c r="S1672" s="5"/>
      <c r="T1672" s="5"/>
      <c r="U1672" s="5"/>
      <c r="V1672" s="5"/>
      <c r="W1672" s="5"/>
      <c r="X1672" s="8"/>
      <c r="Y1672" s="8"/>
      <c r="Z1672" s="8"/>
      <c r="AA1672" s="8"/>
      <c r="AB1672" s="8"/>
      <c r="AC1672" s="5"/>
      <c r="AD1672" s="8"/>
      <c r="AE1672" s="8"/>
      <c r="AF1672" s="8"/>
      <c r="AG1672" s="8"/>
      <c r="AH1672" s="8"/>
      <c r="AI1672" s="8"/>
      <c r="AJ1672" s="5"/>
      <c r="AK1672" s="8"/>
      <c r="AL1672" s="8"/>
      <c r="AM1672" s="8"/>
      <c r="AN1672" s="8"/>
      <c r="AO1672" s="8"/>
      <c r="AP1672" s="8"/>
      <c r="AQ1672" s="9"/>
      <c r="AR1672" s="8"/>
      <c r="AS1672" s="8"/>
      <c r="AT1672" s="8"/>
      <c r="AU1672" s="5"/>
      <c r="AV1672" s="5"/>
      <c r="AW1672" s="5"/>
      <c r="AX1672" s="5"/>
      <c r="AY1672" s="5"/>
      <c r="AZ1672" s="5"/>
      <c r="BA1672" s="5"/>
      <c r="BB1672" s="5"/>
      <c r="BC1672" s="5"/>
      <c r="BD1672" s="5"/>
      <c r="BE1672" s="5"/>
      <c r="BF1672" s="5"/>
      <c r="BG1672" s="5"/>
      <c r="BH1672" s="5"/>
      <c r="BI1672" s="8"/>
      <c r="BJ1672" s="5"/>
      <c r="BK1672" s="5"/>
      <c r="BL1672" s="5"/>
      <c r="BM1672" s="8"/>
      <c r="BN1672" s="8"/>
      <c r="BO1672" s="7"/>
      <c r="BP1672" s="5"/>
      <c r="BQ1672" s="5"/>
      <c r="BR1672" s="5"/>
      <c r="BS1672" s="5"/>
      <c r="BT1672" s="7"/>
      <c r="BU1672" s="7"/>
      <c r="BV1672" s="7"/>
      <c r="BW1672" s="7"/>
      <c r="BX1672" s="7"/>
      <c r="BY1672" s="7"/>
      <c r="BZ1672" s="7"/>
      <c r="CA1672" s="5"/>
      <c r="CB1672" s="5"/>
      <c r="CC1672" s="5"/>
      <c r="CD1672" s="5"/>
      <c r="CE1672" s="5"/>
      <c r="CF1672" s="5"/>
      <c r="CG1672" s="5"/>
      <c r="CH1672" s="5"/>
      <c r="CI1672" s="5"/>
      <c r="CJ1672" s="5"/>
      <c r="CK1672" s="8"/>
      <c r="CL1672" s="5"/>
      <c r="CM1672" s="5"/>
      <c r="CN1672" s="8">
        <v>1.5016690515561948</v>
      </c>
      <c r="CO1672" s="5">
        <f>CT1672+CW1672+CZ1672+DC1672+DF1672+DI1672+DL1672+DO1672+DR1672+DU1672+DX1672+EA1672</f>
        <v>461.90540639369652</v>
      </c>
      <c r="CP1672" s="5"/>
      <c r="CQ1672" s="5">
        <f>CT1672+CW1672+CZ1672+DC1672+DF1672+DI1672</f>
        <v>461.90540639369652</v>
      </c>
      <c r="CR1672" s="8">
        <v>0.23242709400058845</v>
      </c>
      <c r="CS1672" s="5">
        <v>150</v>
      </c>
      <c r="CT1672" s="8">
        <f>CR1672*CS1672</f>
        <v>34.864064100088264</v>
      </c>
      <c r="CU1672" s="8">
        <v>0.21838494786608248</v>
      </c>
      <c r="CV1672" s="5">
        <v>150</v>
      </c>
      <c r="CW1672" s="8">
        <f>CU1672*CV1672</f>
        <v>32.75774217991237</v>
      </c>
      <c r="CX1672" s="8">
        <v>0.2486834573415313</v>
      </c>
      <c r="CY1672" s="5">
        <v>300</v>
      </c>
      <c r="CZ1672" s="8">
        <f>CX1672*CY1672</f>
        <v>74.605037202459386</v>
      </c>
      <c r="DA1672" s="8">
        <v>0.27535392156032623</v>
      </c>
      <c r="DB1672" s="5">
        <v>300</v>
      </c>
      <c r="DC1672" s="8">
        <f>DA1672*DB1672</f>
        <v>82.606176468097871</v>
      </c>
      <c r="DD1672" s="8">
        <v>0.26339797343153748</v>
      </c>
      <c r="DE1672" s="5">
        <v>300</v>
      </c>
      <c r="DF1672" s="8">
        <f>DD1672*DE1672</f>
        <v>79.019392029461244</v>
      </c>
      <c r="DG1672" s="8">
        <v>0.26342165735612894</v>
      </c>
      <c r="DH1672" s="5">
        <v>600</v>
      </c>
      <c r="DI1672" s="8">
        <f>DG1672*DH1672</f>
        <v>158.05299441367737</v>
      </c>
      <c r="DJ1672" s="8"/>
      <c r="DK1672" s="8"/>
      <c r="DL1672" s="8"/>
      <c r="DM1672" s="8"/>
      <c r="DN1672" s="8"/>
      <c r="DO1672" s="8"/>
      <c r="DP1672" s="8"/>
      <c r="DQ1672" s="8"/>
      <c r="DR1672" s="8"/>
      <c r="DS1672" s="8"/>
      <c r="DT1672" s="8"/>
      <c r="DU1672" s="8"/>
      <c r="DV1672" s="8"/>
      <c r="DW1672" s="8"/>
      <c r="DX1672" s="8"/>
      <c r="DY1672" s="8"/>
      <c r="DZ1672" s="8"/>
      <c r="EA1672" s="8"/>
      <c r="EB1672" s="8"/>
      <c r="EC1672" s="8"/>
      <c r="ED1672" s="8"/>
      <c r="EE1672" s="8"/>
      <c r="EF1672" s="8"/>
      <c r="EG1672" s="8"/>
      <c r="EH1672" s="8"/>
      <c r="EI1672" s="8"/>
      <c r="EJ1672" s="8"/>
      <c r="EK1672" s="8"/>
      <c r="EL1672" s="8"/>
      <c r="EM1672" s="8"/>
      <c r="EN1672" s="8"/>
      <c r="EO1672" s="8"/>
      <c r="EP1672" s="8"/>
      <c r="EQ1672" s="8"/>
      <c r="ER1672" s="8"/>
      <c r="ES1672" s="8"/>
      <c r="ET1672" s="8"/>
      <c r="EU1672" s="8"/>
      <c r="EV1672" s="8"/>
      <c r="EW1672" s="8"/>
      <c r="EX1672" s="8"/>
      <c r="EY1672" s="8"/>
      <c r="EZ1672" s="8"/>
      <c r="FA1672" s="8"/>
      <c r="FB1672" s="8"/>
      <c r="FC1672" s="8"/>
      <c r="FD1672" s="8"/>
      <c r="FE1672" s="8"/>
      <c r="FF1672" s="8"/>
      <c r="FG1672" s="8"/>
      <c r="FH1672" s="8"/>
      <c r="FI1672" s="8"/>
      <c r="FJ1672" s="8"/>
    </row>
    <row r="1673" spans="1:166" x14ac:dyDescent="0.25">
      <c r="A1673" t="s">
        <v>71</v>
      </c>
      <c r="C1673" s="6">
        <v>43895</v>
      </c>
      <c r="D1673" s="5"/>
      <c r="E1673" s="6"/>
      <c r="G1673">
        <v>56</v>
      </c>
      <c r="H1673" t="s">
        <v>26</v>
      </c>
      <c r="I1673" s="7">
        <v>8.25</v>
      </c>
      <c r="J1673">
        <v>1000</v>
      </c>
      <c r="K1673" s="5">
        <f t="shared" si="26"/>
        <v>121.21212121212122</v>
      </c>
      <c r="L1673" s="5"/>
      <c r="M1673" s="5">
        <v>672</v>
      </c>
      <c r="N1673" s="7">
        <v>15</v>
      </c>
      <c r="O1673" s="7"/>
      <c r="P1673" s="7"/>
      <c r="Q1673" s="5"/>
      <c r="R1673" s="5"/>
      <c r="S1673" s="5"/>
      <c r="T1673" s="5"/>
      <c r="U1673" s="5"/>
      <c r="V1673" s="5"/>
      <c r="W1673" s="5"/>
      <c r="X1673" s="8"/>
      <c r="Y1673" s="8"/>
      <c r="Z1673" s="8"/>
      <c r="AA1673" s="8"/>
      <c r="AB1673" s="8"/>
      <c r="AC1673" s="5"/>
      <c r="AD1673" s="8"/>
      <c r="AE1673" s="8"/>
      <c r="AF1673" s="8"/>
      <c r="AG1673" s="8"/>
      <c r="AH1673" s="8"/>
      <c r="AI1673" s="8"/>
      <c r="AJ1673" s="5"/>
      <c r="AK1673" s="8"/>
      <c r="AL1673" s="8"/>
      <c r="AM1673" s="8"/>
      <c r="AN1673" s="8"/>
      <c r="AO1673" s="8"/>
      <c r="AP1673" s="8"/>
      <c r="AQ1673" s="9"/>
      <c r="AR1673" s="8"/>
      <c r="AS1673" s="8"/>
      <c r="AT1673" s="8"/>
      <c r="AU1673" s="5"/>
      <c r="AV1673" s="5"/>
      <c r="AW1673" s="5"/>
      <c r="AX1673" s="5"/>
      <c r="AY1673" s="5"/>
      <c r="AZ1673" s="5"/>
      <c r="BA1673" s="5"/>
      <c r="BB1673" s="5"/>
      <c r="BC1673" s="5"/>
      <c r="BD1673" s="5"/>
      <c r="BE1673" s="5"/>
      <c r="BF1673" s="5"/>
      <c r="BG1673" s="5"/>
      <c r="BH1673" s="5"/>
      <c r="BI1673" s="8"/>
      <c r="BJ1673" s="5"/>
      <c r="BK1673" s="5"/>
      <c r="BL1673" s="5"/>
      <c r="BM1673" s="8"/>
      <c r="BN1673" s="8"/>
      <c r="BO1673" s="7"/>
      <c r="BP1673" s="5"/>
      <c r="BQ1673" s="5"/>
      <c r="BR1673" s="5"/>
      <c r="BS1673" s="5"/>
      <c r="BT1673" s="7"/>
      <c r="BU1673" s="7"/>
      <c r="BV1673" s="7"/>
      <c r="BW1673" s="7"/>
      <c r="BX1673" s="7"/>
      <c r="BY1673" s="7"/>
      <c r="BZ1673" s="7"/>
      <c r="CA1673" s="5"/>
      <c r="CB1673" s="5"/>
      <c r="CC1673" s="5"/>
      <c r="CD1673" s="5"/>
      <c r="CE1673" s="5"/>
      <c r="CF1673" s="5"/>
      <c r="CG1673" s="5"/>
      <c r="CH1673" s="5"/>
      <c r="CI1673" s="5"/>
      <c r="CJ1673" s="5"/>
      <c r="CK1673" s="8"/>
      <c r="CL1673" s="5"/>
      <c r="CM1673" s="5"/>
      <c r="CN1673" s="8"/>
      <c r="CO1673" s="5"/>
      <c r="CP1673" s="5"/>
      <c r="CQ1673" s="5"/>
      <c r="CR1673" s="8"/>
      <c r="CS1673" s="8"/>
      <c r="CT1673" s="8"/>
      <c r="CU1673" s="8"/>
      <c r="CV1673" s="8"/>
      <c r="CW1673" s="8"/>
      <c r="CX1673" s="8"/>
      <c r="CY1673" s="8"/>
      <c r="CZ1673" s="8"/>
      <c r="DA1673" s="8"/>
      <c r="DB1673" s="8"/>
      <c r="DC1673" s="8"/>
      <c r="DD1673" s="8"/>
      <c r="DE1673" s="8"/>
      <c r="DF1673" s="8"/>
      <c r="DG1673" s="8"/>
      <c r="DH1673" s="8"/>
      <c r="DI1673" s="8"/>
      <c r="DJ1673" s="8"/>
      <c r="DK1673" s="8"/>
      <c r="DL1673" s="8"/>
      <c r="DM1673" s="8"/>
      <c r="DN1673" s="8"/>
      <c r="DO1673" s="8"/>
      <c r="DP1673" s="8"/>
      <c r="DQ1673" s="8"/>
      <c r="DR1673" s="8"/>
      <c r="DS1673" s="8"/>
      <c r="DT1673" s="8"/>
      <c r="DU1673" s="8"/>
      <c r="DV1673" s="8"/>
      <c r="DW1673" s="8"/>
      <c r="DX1673" s="8"/>
      <c r="DY1673" s="8"/>
      <c r="DZ1673" s="8"/>
      <c r="EA1673" s="8"/>
      <c r="EB1673" s="8"/>
      <c r="EC1673" s="8"/>
      <c r="ED1673" s="8"/>
      <c r="EE1673" s="8"/>
      <c r="EF1673" s="8"/>
      <c r="EG1673" s="8"/>
      <c r="EH1673" s="8"/>
      <c r="EI1673" s="8"/>
      <c r="EJ1673" s="8"/>
      <c r="EK1673" s="8"/>
      <c r="EL1673" s="8"/>
      <c r="EM1673" s="8"/>
      <c r="EN1673" s="8"/>
      <c r="EO1673" s="8"/>
      <c r="EP1673" s="8"/>
      <c r="EQ1673" s="8"/>
      <c r="ER1673" s="8"/>
      <c r="ES1673" s="8"/>
      <c r="ET1673" s="8"/>
      <c r="EU1673" s="8"/>
      <c r="EV1673" s="8"/>
      <c r="EW1673" s="8"/>
      <c r="EX1673" s="8"/>
      <c r="EY1673" s="8"/>
      <c r="EZ1673" s="8"/>
      <c r="FA1673" s="8"/>
      <c r="FB1673" s="8"/>
      <c r="FC1673" s="8"/>
      <c r="FD1673" s="8"/>
      <c r="FE1673" s="8"/>
      <c r="FF1673" s="8"/>
      <c r="FG1673" s="8"/>
      <c r="FH1673" s="8"/>
      <c r="FI1673" s="8"/>
      <c r="FJ1673" s="8"/>
    </row>
    <row r="1674" spans="1:166" x14ac:dyDescent="0.25">
      <c r="A1674" t="s">
        <v>71</v>
      </c>
      <c r="C1674" s="6">
        <v>43900</v>
      </c>
      <c r="D1674" s="5"/>
      <c r="E1674" s="6"/>
      <c r="G1674">
        <v>61</v>
      </c>
      <c r="H1674" t="s">
        <v>26</v>
      </c>
      <c r="I1674" s="7">
        <v>8.25</v>
      </c>
      <c r="J1674">
        <v>1000</v>
      </c>
      <c r="K1674" s="5">
        <f t="shared" si="26"/>
        <v>121.21212121212122</v>
      </c>
      <c r="L1674" s="5"/>
      <c r="M1674" s="8"/>
      <c r="N1674" s="8"/>
      <c r="O1674" s="8"/>
      <c r="P1674" s="8"/>
      <c r="Q1674" s="5"/>
      <c r="R1674" s="5"/>
      <c r="S1674" s="5"/>
      <c r="T1674" s="5"/>
      <c r="U1674" s="5"/>
      <c r="V1674" s="5"/>
      <c r="W1674" s="5"/>
      <c r="X1674" s="8"/>
      <c r="Y1674" s="8"/>
      <c r="Z1674" s="8"/>
      <c r="AA1674" s="8"/>
      <c r="AB1674" s="8"/>
      <c r="AC1674" s="5">
        <v>123.54798998044964</v>
      </c>
      <c r="AD1674" s="8"/>
      <c r="AE1674" s="8"/>
      <c r="AF1674" s="8"/>
      <c r="AG1674" s="8"/>
      <c r="AH1674" s="8"/>
      <c r="AI1674" s="8"/>
      <c r="AJ1674" s="5">
        <v>91.568222548061243</v>
      </c>
      <c r="AK1674" s="8">
        <v>1.9668821267151733</v>
      </c>
      <c r="AL1674" s="8"/>
      <c r="AM1674" s="8"/>
      <c r="AN1674" s="8"/>
      <c r="AO1674" s="8"/>
      <c r="AP1674" s="8"/>
      <c r="AQ1674" s="9">
        <f>AK1674/AJ1674</f>
        <v>2.1479964031002344E-2</v>
      </c>
      <c r="AR1674" s="8"/>
      <c r="AS1674" s="8"/>
      <c r="AT1674" s="8"/>
      <c r="AU1674" s="5">
        <v>12.902984685565331</v>
      </c>
      <c r="AV1674" s="5"/>
      <c r="AW1674" s="5"/>
      <c r="AX1674" s="5">
        <v>15.796320666340826</v>
      </c>
      <c r="AY1674" s="5"/>
      <c r="AZ1674" s="5"/>
      <c r="BA1674" s="5"/>
      <c r="BB1674" s="5"/>
      <c r="BC1674" s="5"/>
      <c r="BD1674" s="5"/>
      <c r="BE1674" s="5"/>
      <c r="BF1674" s="5"/>
      <c r="BG1674" s="5"/>
      <c r="BH1674" s="5">
        <v>28.699305351906155</v>
      </c>
      <c r="BI1674" s="8"/>
      <c r="BJ1674" s="5"/>
      <c r="BK1674" s="5">
        <f>AC1674+AJ1674+BH1674</f>
        <v>243.81551788041705</v>
      </c>
      <c r="BL1674" s="5"/>
      <c r="BM1674" s="8">
        <f>BH1674/BK1674</f>
        <v>0.11770910072254775</v>
      </c>
      <c r="BN1674" s="8"/>
      <c r="BO1674" s="7"/>
      <c r="BP1674" s="5"/>
      <c r="BQ1674" s="5"/>
      <c r="BR1674" s="5"/>
      <c r="BS1674" s="5"/>
      <c r="BT1674" s="7"/>
      <c r="BU1674" s="7"/>
      <c r="BV1674" s="7"/>
      <c r="BW1674" s="7"/>
      <c r="BX1674" s="8">
        <f>AC1674/BK1674</f>
        <v>0.50672734473383929</v>
      </c>
      <c r="BY1674" s="8">
        <f>AJ1674/BK1674</f>
        <v>0.37556355454361295</v>
      </c>
      <c r="BZ1674" s="8">
        <f>BH1674/BK1674</f>
        <v>0.11770910072254775</v>
      </c>
      <c r="CA1674" s="5">
        <v>178.47820951449987</v>
      </c>
      <c r="CB1674" s="5">
        <v>125.66055718475073</v>
      </c>
      <c r="CC1674" s="5">
        <v>22.163224991854023</v>
      </c>
      <c r="CD1674" s="5"/>
      <c r="CE1674" s="5">
        <v>14.341662593678723</v>
      </c>
      <c r="CF1674" s="5"/>
      <c r="CG1674" s="5">
        <v>16.312764744216356</v>
      </c>
      <c r="CH1674" s="9">
        <f>AK1674/CA1674</f>
        <v>1.1020292796893956E-2</v>
      </c>
      <c r="CI1674" s="5"/>
      <c r="CJ1674" s="5"/>
      <c r="CK1674" s="8"/>
      <c r="CL1674" s="5"/>
      <c r="CM1674" s="5"/>
      <c r="CN1674" s="8"/>
      <c r="CO1674" s="5"/>
      <c r="CP1674" s="5"/>
      <c r="CQ1674" s="5"/>
      <c r="CR1674" s="8"/>
      <c r="CS1674" s="8"/>
      <c r="CT1674" s="8"/>
      <c r="CU1674" s="8"/>
      <c r="CV1674" s="8"/>
      <c r="CW1674" s="8"/>
      <c r="CX1674" s="8"/>
      <c r="CY1674" s="8"/>
      <c r="CZ1674" s="8"/>
      <c r="DA1674" s="8"/>
      <c r="DB1674" s="8"/>
      <c r="DC1674" s="8"/>
      <c r="DD1674" s="8"/>
      <c r="DE1674" s="8"/>
      <c r="DF1674" s="8"/>
      <c r="DG1674" s="8"/>
      <c r="DH1674" s="8"/>
      <c r="DI1674" s="8"/>
      <c r="DJ1674" s="8"/>
      <c r="DK1674" s="8"/>
      <c r="DL1674" s="8"/>
      <c r="DM1674" s="8"/>
      <c r="DN1674" s="8"/>
      <c r="DO1674" s="8"/>
      <c r="DP1674" s="8"/>
      <c r="DQ1674" s="8"/>
      <c r="DR1674" s="8"/>
      <c r="DS1674" s="8"/>
      <c r="DT1674" s="8"/>
      <c r="DU1674" s="8"/>
      <c r="DV1674" s="8"/>
      <c r="DW1674" s="8"/>
      <c r="DX1674" s="8"/>
      <c r="DY1674" s="8"/>
      <c r="DZ1674" s="8"/>
      <c r="EA1674" s="8"/>
      <c r="EB1674" s="8"/>
      <c r="EC1674" s="8"/>
      <c r="ED1674" s="8"/>
      <c r="EE1674" s="8"/>
      <c r="EF1674" s="8"/>
      <c r="EG1674" s="8"/>
      <c r="EH1674" s="8"/>
      <c r="EI1674" s="8"/>
      <c r="EJ1674" s="8"/>
      <c r="EK1674" s="8"/>
      <c r="EL1674" s="8"/>
      <c r="EM1674" s="8"/>
      <c r="EN1674" s="8"/>
      <c r="EO1674" s="8"/>
      <c r="EP1674" s="8"/>
      <c r="EQ1674" s="8"/>
      <c r="ER1674" s="8"/>
      <c r="ES1674" s="8"/>
      <c r="ET1674" s="8"/>
      <c r="EU1674" s="8"/>
      <c r="EV1674" s="8"/>
      <c r="EW1674" s="8"/>
      <c r="EX1674" s="8"/>
      <c r="EY1674" s="8"/>
      <c r="EZ1674" s="8"/>
      <c r="FA1674" s="8"/>
      <c r="FB1674" s="8"/>
      <c r="FC1674" s="8"/>
      <c r="FD1674" s="8"/>
      <c r="FE1674" s="8"/>
      <c r="FF1674" s="8"/>
      <c r="FG1674" s="8"/>
      <c r="FH1674" s="8"/>
      <c r="FI1674" s="8"/>
      <c r="FJ1674" s="8"/>
    </row>
    <row r="1675" spans="1:166" x14ac:dyDescent="0.25">
      <c r="A1675" t="s">
        <v>71</v>
      </c>
      <c r="C1675" s="6">
        <v>43901</v>
      </c>
      <c r="D1675" s="5"/>
      <c r="E1675" s="6"/>
      <c r="G1675">
        <v>62</v>
      </c>
      <c r="H1675" t="s">
        <v>26</v>
      </c>
      <c r="I1675" s="7">
        <v>8.25</v>
      </c>
      <c r="J1675">
        <v>1000</v>
      </c>
      <c r="K1675" s="5">
        <f t="shared" si="26"/>
        <v>121.21212121212122</v>
      </c>
      <c r="L1675" s="5"/>
      <c r="M1675" s="5">
        <v>719.5</v>
      </c>
      <c r="N1675" s="7">
        <v>16.350000000000001</v>
      </c>
      <c r="O1675" s="7"/>
      <c r="P1675" s="7"/>
      <c r="Q1675" s="5"/>
      <c r="R1675" s="5"/>
      <c r="S1675" s="5"/>
      <c r="T1675" s="5"/>
      <c r="U1675" s="5"/>
      <c r="V1675" s="5"/>
      <c r="W1675" s="5"/>
      <c r="X1675" s="8"/>
      <c r="Y1675" s="8"/>
      <c r="Z1675" s="8"/>
      <c r="AA1675" s="8"/>
      <c r="AB1675" s="8"/>
      <c r="AC1675" s="5"/>
      <c r="AD1675" s="8"/>
      <c r="AE1675" s="8"/>
      <c r="AF1675" s="8"/>
      <c r="AG1675" s="8"/>
      <c r="AH1675" s="8"/>
      <c r="AI1675" s="8"/>
      <c r="AJ1675" s="5"/>
      <c r="AK1675" s="8"/>
      <c r="AL1675" s="8"/>
      <c r="AM1675" s="8"/>
      <c r="AN1675" s="8"/>
      <c r="AO1675" s="8"/>
      <c r="AP1675" s="8"/>
      <c r="AQ1675" s="9"/>
      <c r="AR1675" s="8"/>
      <c r="AS1675" s="8"/>
      <c r="AT1675" s="8"/>
      <c r="AU1675" s="5"/>
      <c r="AV1675" s="5"/>
      <c r="AW1675" s="5"/>
      <c r="AX1675" s="5"/>
      <c r="AY1675" s="5"/>
      <c r="AZ1675" s="5"/>
      <c r="BA1675" s="5"/>
      <c r="BB1675" s="5"/>
      <c r="BC1675" s="5"/>
      <c r="BD1675" s="5"/>
      <c r="BE1675" s="5"/>
      <c r="BF1675" s="5"/>
      <c r="BG1675" s="5"/>
      <c r="BH1675" s="5"/>
      <c r="BI1675" s="8"/>
      <c r="BJ1675" s="5"/>
      <c r="BK1675" s="5"/>
      <c r="BL1675" s="5"/>
      <c r="BM1675" s="8"/>
      <c r="BN1675" s="8"/>
      <c r="BO1675" s="7"/>
      <c r="BP1675" s="5"/>
      <c r="BQ1675" s="5"/>
      <c r="BR1675" s="5"/>
      <c r="BS1675" s="5"/>
      <c r="BT1675" s="7"/>
      <c r="BU1675" s="7"/>
      <c r="BV1675" s="7"/>
      <c r="BW1675" s="7"/>
      <c r="BX1675" s="7"/>
      <c r="BY1675" s="7"/>
      <c r="BZ1675" s="7"/>
      <c r="CA1675" s="5"/>
      <c r="CB1675" s="5"/>
      <c r="CC1675" s="5"/>
      <c r="CD1675" s="5"/>
      <c r="CE1675" s="5"/>
      <c r="CF1675" s="5"/>
      <c r="CG1675" s="5"/>
      <c r="CH1675" s="5"/>
      <c r="CI1675" s="5"/>
      <c r="CJ1675" s="5"/>
      <c r="CK1675" s="8"/>
      <c r="CL1675" s="5"/>
      <c r="CM1675" s="5"/>
      <c r="CN1675" s="8"/>
      <c r="CO1675" s="5"/>
      <c r="CP1675" s="5"/>
      <c r="CQ1675" s="5"/>
      <c r="CR1675" s="8"/>
      <c r="CS1675" s="8"/>
      <c r="CT1675" s="8"/>
      <c r="CU1675" s="8"/>
      <c r="CV1675" s="8"/>
      <c r="CW1675" s="8"/>
      <c r="CX1675" s="8"/>
      <c r="CY1675" s="8"/>
      <c r="CZ1675" s="8"/>
      <c r="DA1675" s="8"/>
      <c r="DB1675" s="8"/>
      <c r="DC1675" s="8"/>
      <c r="DD1675" s="8"/>
      <c r="DE1675" s="8"/>
      <c r="DF1675" s="8"/>
      <c r="DG1675" s="8"/>
      <c r="DH1675" s="8"/>
      <c r="DI1675" s="8"/>
      <c r="DJ1675" s="8"/>
      <c r="DK1675" s="8"/>
      <c r="DL1675" s="8"/>
      <c r="DM1675" s="8"/>
      <c r="DN1675" s="8"/>
      <c r="DO1675" s="8"/>
      <c r="DP1675" s="8"/>
      <c r="DQ1675" s="8"/>
      <c r="DR1675" s="8"/>
      <c r="DS1675" s="8"/>
      <c r="DT1675" s="8"/>
      <c r="DU1675" s="8"/>
      <c r="DV1675" s="8"/>
      <c r="DW1675" s="8"/>
      <c r="DX1675" s="8"/>
      <c r="DY1675" s="8"/>
      <c r="DZ1675" s="8"/>
      <c r="EA1675" s="8"/>
      <c r="EB1675" s="8"/>
      <c r="EC1675" s="8"/>
      <c r="ED1675" s="8"/>
      <c r="EE1675" s="8"/>
      <c r="EF1675" s="8"/>
      <c r="EG1675" s="8"/>
      <c r="EH1675" s="8"/>
      <c r="EI1675" s="8"/>
      <c r="EJ1675" s="8"/>
      <c r="EK1675" s="8"/>
      <c r="EL1675" s="8"/>
      <c r="EM1675" s="8"/>
      <c r="EN1675" s="8"/>
      <c r="EO1675" s="8"/>
      <c r="EP1675" s="8"/>
      <c r="EQ1675" s="8"/>
      <c r="ER1675" s="8"/>
      <c r="ES1675" s="8"/>
      <c r="ET1675" s="8"/>
      <c r="EU1675" s="8"/>
      <c r="EV1675" s="8"/>
      <c r="EW1675" s="8"/>
      <c r="EX1675" s="8"/>
      <c r="EY1675" s="8"/>
      <c r="EZ1675" s="8"/>
      <c r="FA1675" s="8"/>
      <c r="FB1675" s="8"/>
      <c r="FC1675" s="8"/>
      <c r="FD1675" s="8"/>
      <c r="FE1675" s="8"/>
      <c r="FF1675" s="8"/>
      <c r="FG1675" s="8"/>
      <c r="FH1675" s="8"/>
      <c r="FI1675" s="8"/>
      <c r="FJ1675" s="8"/>
    </row>
    <row r="1676" spans="1:166" x14ac:dyDescent="0.25">
      <c r="A1676" t="s">
        <v>71</v>
      </c>
      <c r="C1676" s="22">
        <v>43908</v>
      </c>
      <c r="D1676" s="5">
        <v>6</v>
      </c>
      <c r="E1676" s="6" t="s">
        <v>239</v>
      </c>
      <c r="F1676" t="s">
        <v>89</v>
      </c>
      <c r="G1676">
        <v>69</v>
      </c>
      <c r="H1676" t="s">
        <v>26</v>
      </c>
      <c r="I1676" s="7">
        <v>8.25</v>
      </c>
      <c r="J1676">
        <v>1000</v>
      </c>
      <c r="K1676" s="5">
        <f t="shared" si="26"/>
        <v>121.21212121212122</v>
      </c>
      <c r="L1676" s="5"/>
      <c r="M1676" s="5">
        <v>761.5</v>
      </c>
      <c r="N1676" s="7">
        <v>17.399999999999999</v>
      </c>
      <c r="O1676" s="7"/>
      <c r="P1676" s="7"/>
      <c r="Q1676" s="5"/>
      <c r="R1676" s="5"/>
      <c r="S1676" s="5"/>
      <c r="T1676" s="5">
        <v>69</v>
      </c>
      <c r="U1676" s="5"/>
      <c r="V1676" s="5"/>
      <c r="W1676" s="5"/>
      <c r="X1676" s="8"/>
      <c r="Y1676" s="8"/>
      <c r="Z1676" s="8"/>
      <c r="AA1676" s="8"/>
      <c r="AB1676" s="8"/>
      <c r="AC1676" s="5"/>
      <c r="AD1676" s="8"/>
      <c r="AE1676" s="8"/>
      <c r="AF1676" s="8"/>
      <c r="AG1676" s="8"/>
      <c r="AH1676" s="8"/>
      <c r="AI1676" s="8"/>
      <c r="AJ1676" s="5"/>
      <c r="AK1676" s="8"/>
      <c r="AL1676" s="8"/>
      <c r="AM1676" s="8"/>
      <c r="AN1676" s="8"/>
      <c r="AO1676" s="8"/>
      <c r="AP1676" s="8"/>
      <c r="AQ1676" s="9"/>
      <c r="AR1676" s="8"/>
      <c r="AS1676" s="8"/>
      <c r="AT1676" s="8"/>
      <c r="AU1676" s="5"/>
      <c r="AV1676" s="5"/>
      <c r="AW1676" s="5"/>
      <c r="AX1676" s="5"/>
      <c r="AY1676" s="5"/>
      <c r="AZ1676" s="5"/>
      <c r="BA1676" s="5"/>
      <c r="BB1676" s="5"/>
      <c r="BC1676" s="5"/>
      <c r="BD1676" s="5"/>
      <c r="BE1676" s="5"/>
      <c r="BF1676" s="5"/>
      <c r="BG1676" s="5"/>
      <c r="BH1676" s="5"/>
      <c r="BI1676" s="8"/>
      <c r="BJ1676" s="5"/>
      <c r="BK1676" s="5"/>
      <c r="BL1676" s="5"/>
      <c r="BM1676" s="8"/>
      <c r="BN1676" s="8"/>
      <c r="BO1676" s="7"/>
      <c r="BP1676" s="5"/>
      <c r="BQ1676" s="5"/>
      <c r="BR1676" s="5"/>
      <c r="BS1676" s="5"/>
      <c r="BT1676" s="7"/>
      <c r="BU1676" s="7"/>
      <c r="BV1676" s="7"/>
      <c r="BW1676" s="7"/>
      <c r="BX1676" s="7"/>
      <c r="BY1676" s="7"/>
      <c r="BZ1676" s="7"/>
      <c r="CA1676" s="5"/>
      <c r="CB1676" s="5"/>
      <c r="CC1676" s="5"/>
      <c r="CD1676" s="5"/>
      <c r="CE1676" s="5"/>
      <c r="CF1676" s="5"/>
      <c r="CG1676" s="5"/>
      <c r="CH1676" s="5"/>
      <c r="CI1676" s="5"/>
      <c r="CJ1676" s="5"/>
      <c r="CK1676" s="8"/>
      <c r="CL1676" s="5"/>
      <c r="CM1676" s="5"/>
      <c r="CN1676" s="8"/>
      <c r="CO1676" s="5"/>
      <c r="CP1676" s="5"/>
      <c r="CQ1676" s="5"/>
      <c r="CR1676" s="8"/>
      <c r="CS1676" s="8"/>
      <c r="CT1676" s="8"/>
      <c r="CU1676" s="8"/>
      <c r="CV1676" s="8"/>
      <c r="CW1676" s="8"/>
      <c r="CX1676" s="8"/>
      <c r="CY1676" s="8"/>
      <c r="CZ1676" s="8"/>
      <c r="DA1676" s="8"/>
      <c r="DB1676" s="8"/>
      <c r="DC1676" s="8"/>
      <c r="DD1676" s="8"/>
      <c r="DE1676" s="8"/>
      <c r="DF1676" s="8"/>
      <c r="DG1676" s="8"/>
      <c r="DH1676" s="8"/>
      <c r="DI1676" s="8"/>
      <c r="DJ1676" s="8"/>
      <c r="DK1676" s="8"/>
      <c r="DL1676" s="8"/>
      <c r="DM1676" s="8"/>
      <c r="DN1676" s="8"/>
      <c r="DO1676" s="8"/>
      <c r="DP1676" s="8"/>
      <c r="DQ1676" s="8"/>
      <c r="DR1676" s="8"/>
      <c r="DS1676" s="8"/>
      <c r="DT1676" s="8"/>
      <c r="DU1676" s="8"/>
      <c r="DV1676" s="8"/>
      <c r="DW1676" s="8"/>
      <c r="DX1676" s="8"/>
      <c r="DY1676" s="8"/>
      <c r="DZ1676" s="8"/>
      <c r="EA1676" s="8"/>
      <c r="EB1676" s="8"/>
      <c r="EC1676" s="8"/>
      <c r="ED1676" s="8"/>
      <c r="EE1676" s="8"/>
      <c r="EF1676" s="8"/>
      <c r="EG1676" s="8"/>
      <c r="EH1676" s="8"/>
      <c r="EI1676" s="8"/>
      <c r="EJ1676" s="8"/>
      <c r="EK1676" s="8"/>
      <c r="EL1676" s="8"/>
      <c r="EM1676" s="8"/>
      <c r="EN1676" s="8"/>
      <c r="EO1676" s="8"/>
      <c r="EP1676" s="8"/>
      <c r="EQ1676" s="8"/>
      <c r="ER1676" s="8"/>
      <c r="ES1676" s="8"/>
      <c r="ET1676" s="8"/>
      <c r="EU1676" s="8"/>
      <c r="EV1676" s="8"/>
      <c r="EW1676" s="8"/>
      <c r="EX1676" s="8"/>
      <c r="EY1676" s="8"/>
      <c r="EZ1676" s="8"/>
      <c r="FA1676" s="8"/>
      <c r="FB1676" s="8"/>
      <c r="FC1676" s="8"/>
      <c r="FD1676" s="8"/>
      <c r="FE1676" s="8"/>
      <c r="FF1676" s="8"/>
      <c r="FG1676" s="8"/>
      <c r="FH1676" s="8"/>
      <c r="FI1676" s="8"/>
      <c r="FJ1676" s="8"/>
    </row>
    <row r="1677" spans="1:166" x14ac:dyDescent="0.25">
      <c r="A1677" t="s">
        <v>71</v>
      </c>
      <c r="C1677" s="6">
        <v>43909</v>
      </c>
      <c r="D1677" s="5"/>
      <c r="E1677" s="6"/>
      <c r="G1677">
        <v>70</v>
      </c>
      <c r="H1677" t="s">
        <v>26</v>
      </c>
      <c r="I1677" s="7">
        <v>8.25</v>
      </c>
      <c r="J1677">
        <v>1000</v>
      </c>
      <c r="K1677" s="5">
        <f t="shared" si="26"/>
        <v>121.21212121212122</v>
      </c>
      <c r="L1677" s="5"/>
      <c r="M1677" s="8"/>
      <c r="N1677" s="8"/>
      <c r="O1677" s="8"/>
      <c r="P1677" s="8"/>
      <c r="Q1677" s="5"/>
      <c r="R1677" s="5"/>
      <c r="S1677" s="5"/>
      <c r="T1677" s="5"/>
      <c r="U1677" s="5"/>
      <c r="V1677" s="5"/>
      <c r="W1677" s="5"/>
      <c r="X1677" s="8"/>
      <c r="Y1677" s="8"/>
      <c r="Z1677" s="8"/>
      <c r="AA1677" s="8"/>
      <c r="AB1677" s="8"/>
      <c r="AC1677" s="5"/>
      <c r="AD1677" s="8"/>
      <c r="AE1677" s="8"/>
      <c r="AF1677" s="8"/>
      <c r="AG1677" s="8"/>
      <c r="AH1677" s="8"/>
      <c r="AI1677" s="8"/>
      <c r="AJ1677" s="5"/>
      <c r="AK1677" s="8"/>
      <c r="AL1677" s="8"/>
      <c r="AM1677" s="8"/>
      <c r="AN1677" s="8"/>
      <c r="AO1677" s="8"/>
      <c r="AP1677" s="8"/>
      <c r="AQ1677" s="9"/>
      <c r="AR1677" s="8"/>
      <c r="AS1677" s="8"/>
      <c r="AT1677" s="8"/>
      <c r="AU1677" s="5"/>
      <c r="AV1677" s="5"/>
      <c r="AW1677" s="5"/>
      <c r="AX1677" s="5"/>
      <c r="AY1677" s="5"/>
      <c r="AZ1677" s="5"/>
      <c r="BA1677" s="5"/>
      <c r="BB1677" s="5"/>
      <c r="BC1677" s="5"/>
      <c r="BD1677" s="5"/>
      <c r="BE1677" s="5"/>
      <c r="BF1677" s="5"/>
      <c r="BG1677" s="5"/>
      <c r="BH1677" s="5"/>
      <c r="BI1677" s="8"/>
      <c r="BJ1677" s="5"/>
      <c r="BK1677" s="5"/>
      <c r="BL1677" s="5"/>
      <c r="BM1677" s="8"/>
      <c r="BN1677" s="8"/>
      <c r="BO1677" s="7"/>
      <c r="BP1677" s="5"/>
      <c r="BQ1677" s="5"/>
      <c r="BR1677" s="5"/>
      <c r="BS1677" s="5"/>
      <c r="BT1677" s="7"/>
      <c r="BU1677" s="7"/>
      <c r="BV1677" s="7"/>
      <c r="BW1677" s="7"/>
      <c r="BX1677" s="7"/>
      <c r="BY1677" s="7"/>
      <c r="BZ1677" s="7"/>
      <c r="CA1677" s="5"/>
      <c r="CB1677" s="5"/>
      <c r="CC1677" s="5"/>
      <c r="CD1677" s="5"/>
      <c r="CE1677" s="5"/>
      <c r="CF1677" s="5"/>
      <c r="CG1677" s="5"/>
      <c r="CH1677" s="5"/>
      <c r="CI1677" s="5"/>
      <c r="CJ1677" s="5"/>
      <c r="CK1677" s="8"/>
      <c r="CL1677" s="5"/>
      <c r="CM1677" s="5"/>
      <c r="CN1677" s="8">
        <v>0.99367281283069109</v>
      </c>
      <c r="CO1677" s="5">
        <f>CT1677+CW1677+CZ1677+DC1677+DF1677+DI1677+DL1677+DO1677+DR1677+DU1677+DX1677+EA1677</f>
        <v>340.86493332542949</v>
      </c>
      <c r="CP1677" s="5"/>
      <c r="CQ1677" s="5">
        <f>CT1677+CW1677+CZ1677+DC1677+DF1677+DI1677</f>
        <v>340.86493332542949</v>
      </c>
      <c r="CR1677" s="8">
        <v>6.0091949164986981E-2</v>
      </c>
      <c r="CS1677" s="5">
        <v>150</v>
      </c>
      <c r="CT1677" s="8">
        <f>CR1677*CS1677</f>
        <v>9.0137923747480464</v>
      </c>
      <c r="CU1677" s="8">
        <v>0.11400953265702052</v>
      </c>
      <c r="CV1677" s="5">
        <v>150</v>
      </c>
      <c r="CW1677" s="8">
        <f>CU1677*CV1677</f>
        <v>17.101429898553079</v>
      </c>
      <c r="CX1677" s="8">
        <v>0.17201889450000651</v>
      </c>
      <c r="CY1677" s="5">
        <v>300</v>
      </c>
      <c r="CZ1677" s="8">
        <f>CX1677*CY1677</f>
        <v>51.605668350001956</v>
      </c>
      <c r="DA1677" s="8">
        <v>0.19706854126746964</v>
      </c>
      <c r="DB1677" s="5">
        <v>300</v>
      </c>
      <c r="DC1677" s="8">
        <f>DA1677*DB1677</f>
        <v>59.120562380240891</v>
      </c>
      <c r="DD1677" s="8">
        <v>0.22088952274279633</v>
      </c>
      <c r="DE1677" s="5">
        <v>300</v>
      </c>
      <c r="DF1677" s="8">
        <f>DD1677*DE1677</f>
        <v>66.266856822838903</v>
      </c>
      <c r="DG1677" s="8">
        <v>0.22959437249841103</v>
      </c>
      <c r="DH1677" s="5">
        <v>600</v>
      </c>
      <c r="DI1677" s="8">
        <f>DG1677*DH1677</f>
        <v>137.75662349904661</v>
      </c>
      <c r="DJ1677" s="8"/>
      <c r="DK1677" s="8"/>
      <c r="DL1677" s="8"/>
      <c r="DM1677" s="8"/>
      <c r="DN1677" s="8"/>
      <c r="DO1677" s="8"/>
      <c r="DP1677" s="8"/>
      <c r="DQ1677" s="8"/>
      <c r="DR1677" s="8"/>
      <c r="DS1677" s="8"/>
      <c r="DT1677" s="8"/>
      <c r="DU1677" s="8"/>
      <c r="DV1677" s="8"/>
      <c r="DW1677" s="8"/>
      <c r="DX1677" s="8"/>
      <c r="DY1677" s="8"/>
      <c r="DZ1677" s="8"/>
      <c r="EA1677" s="8"/>
      <c r="EB1677" s="8"/>
      <c r="EC1677" s="8"/>
      <c r="ED1677" s="8"/>
      <c r="EE1677" s="8"/>
      <c r="EF1677" s="8"/>
      <c r="EG1677" s="8"/>
      <c r="EH1677" s="8"/>
      <c r="EI1677" s="8"/>
      <c r="EJ1677" s="8"/>
      <c r="EK1677" s="8"/>
      <c r="EL1677" s="8"/>
      <c r="EM1677" s="8"/>
      <c r="EN1677" s="8"/>
      <c r="EO1677" s="8"/>
      <c r="EP1677" s="8"/>
      <c r="EQ1677" s="8"/>
      <c r="ER1677" s="8"/>
      <c r="ES1677" s="8"/>
      <c r="ET1677" s="8"/>
      <c r="EU1677" s="8"/>
      <c r="EV1677" s="8"/>
      <c r="EW1677" s="8"/>
      <c r="EX1677" s="8"/>
      <c r="EY1677" s="8"/>
      <c r="EZ1677" s="8"/>
      <c r="FA1677" s="8"/>
      <c r="FB1677" s="8"/>
      <c r="FC1677" s="8"/>
      <c r="FD1677" s="8"/>
      <c r="FE1677" s="8"/>
      <c r="FF1677" s="8"/>
      <c r="FG1677" s="8"/>
      <c r="FH1677" s="8"/>
      <c r="FI1677" s="8"/>
      <c r="FJ1677" s="8"/>
    </row>
    <row r="1678" spans="1:166" x14ac:dyDescent="0.25">
      <c r="A1678" t="s">
        <v>71</v>
      </c>
      <c r="C1678" s="6">
        <v>43915</v>
      </c>
      <c r="D1678" s="5"/>
      <c r="E1678" s="6"/>
      <c r="G1678">
        <v>76</v>
      </c>
      <c r="H1678" t="s">
        <v>26</v>
      </c>
      <c r="I1678" s="7">
        <v>8.25</v>
      </c>
      <c r="J1678">
        <v>1000</v>
      </c>
      <c r="K1678" s="5">
        <f t="shared" si="26"/>
        <v>121.21212121212122</v>
      </c>
      <c r="L1678" s="5"/>
      <c r="M1678" s="5">
        <v>783.75</v>
      </c>
      <c r="N1678" s="7">
        <v>17.7</v>
      </c>
      <c r="O1678" s="7"/>
      <c r="P1678" s="7"/>
      <c r="Q1678" s="5"/>
      <c r="R1678" s="5"/>
      <c r="S1678" s="5"/>
      <c r="T1678" s="5"/>
      <c r="U1678" s="5"/>
      <c r="V1678" s="5"/>
      <c r="W1678" s="5"/>
      <c r="X1678" s="8"/>
      <c r="Y1678" s="8"/>
      <c r="Z1678" s="8"/>
      <c r="AA1678" s="8"/>
      <c r="AB1678" s="8"/>
      <c r="AC1678" s="5"/>
      <c r="AD1678" s="8"/>
      <c r="AE1678" s="8"/>
      <c r="AF1678" s="8"/>
      <c r="AG1678" s="8"/>
      <c r="AH1678" s="8"/>
      <c r="AI1678" s="8"/>
      <c r="AJ1678" s="5"/>
      <c r="AK1678" s="8"/>
      <c r="AL1678" s="8"/>
      <c r="AM1678" s="8"/>
      <c r="AN1678" s="8"/>
      <c r="AO1678" s="8"/>
      <c r="AP1678" s="8"/>
      <c r="AQ1678" s="9"/>
      <c r="AR1678" s="8"/>
      <c r="AS1678" s="8"/>
      <c r="AT1678" s="8"/>
      <c r="AU1678" s="5"/>
      <c r="AV1678" s="5"/>
      <c r="AW1678" s="5"/>
      <c r="AX1678" s="5"/>
      <c r="AY1678" s="5"/>
      <c r="AZ1678" s="5"/>
      <c r="BA1678" s="5"/>
      <c r="BB1678" s="5"/>
      <c r="BC1678" s="5"/>
      <c r="BD1678" s="5"/>
      <c r="BE1678" s="5"/>
      <c r="BF1678" s="5"/>
      <c r="BG1678" s="5"/>
      <c r="BH1678" s="5"/>
      <c r="BI1678" s="8"/>
      <c r="BJ1678" s="5"/>
      <c r="BK1678" s="5"/>
      <c r="BL1678" s="5"/>
      <c r="BM1678" s="8"/>
      <c r="BN1678" s="8"/>
      <c r="BO1678" s="7"/>
      <c r="BP1678" s="5"/>
      <c r="BQ1678" s="5"/>
      <c r="BR1678" s="5"/>
      <c r="BS1678" s="5"/>
      <c r="BT1678" s="7"/>
      <c r="BU1678" s="7"/>
      <c r="BV1678" s="7"/>
      <c r="BW1678" s="7"/>
      <c r="BX1678" s="7"/>
      <c r="BY1678" s="7"/>
      <c r="BZ1678" s="7"/>
      <c r="CA1678" s="5"/>
      <c r="CB1678" s="5"/>
      <c r="CC1678" s="5"/>
      <c r="CD1678" s="5"/>
      <c r="CE1678" s="5"/>
      <c r="CF1678" s="5"/>
      <c r="CG1678" s="5"/>
      <c r="CH1678" s="5"/>
      <c r="CI1678" s="5"/>
      <c r="CJ1678" s="5"/>
      <c r="CK1678" s="8"/>
      <c r="CL1678" s="5"/>
      <c r="CM1678" s="5"/>
      <c r="CN1678" s="8"/>
      <c r="CO1678" s="5"/>
      <c r="CP1678" s="5"/>
      <c r="CQ1678" s="5"/>
      <c r="CR1678" s="8"/>
      <c r="CS1678" s="8"/>
      <c r="CT1678" s="8"/>
      <c r="CU1678" s="8"/>
      <c r="CV1678" s="8"/>
      <c r="CW1678" s="8"/>
      <c r="CX1678" s="8"/>
      <c r="CY1678" s="8"/>
      <c r="CZ1678" s="8"/>
      <c r="DA1678" s="8"/>
      <c r="DB1678" s="8"/>
      <c r="DC1678" s="8"/>
      <c r="DD1678" s="8"/>
      <c r="DE1678" s="8"/>
      <c r="DF1678" s="8"/>
      <c r="DG1678" s="8"/>
      <c r="DH1678" s="8"/>
      <c r="DI1678" s="8"/>
      <c r="DJ1678" s="8"/>
      <c r="DK1678" s="8"/>
      <c r="DL1678" s="8"/>
      <c r="DM1678" s="8"/>
      <c r="DN1678" s="8"/>
      <c r="DO1678" s="8"/>
      <c r="DP1678" s="8"/>
      <c r="DQ1678" s="8"/>
      <c r="DR1678" s="8"/>
      <c r="DS1678" s="8"/>
      <c r="DT1678" s="8"/>
      <c r="DU1678" s="8"/>
      <c r="DV1678" s="8"/>
      <c r="DW1678" s="8"/>
      <c r="DX1678" s="8"/>
      <c r="DY1678" s="8"/>
      <c r="DZ1678" s="8"/>
      <c r="EA1678" s="8"/>
      <c r="EB1678" s="8"/>
      <c r="EC1678" s="8"/>
      <c r="ED1678" s="8"/>
      <c r="EE1678" s="8"/>
      <c r="EF1678" s="8"/>
      <c r="EG1678" s="8"/>
      <c r="EH1678" s="8"/>
      <c r="EI1678" s="8"/>
      <c r="EJ1678" s="8"/>
      <c r="EK1678" s="8"/>
      <c r="EL1678" s="8"/>
      <c r="EM1678" s="8"/>
      <c r="EN1678" s="8"/>
      <c r="EO1678" s="8"/>
      <c r="EP1678" s="8"/>
      <c r="EQ1678" s="8"/>
      <c r="ER1678" s="8"/>
      <c r="ES1678" s="8"/>
      <c r="ET1678" s="8"/>
      <c r="EU1678" s="8"/>
      <c r="EV1678" s="8"/>
      <c r="EW1678" s="8"/>
      <c r="EX1678" s="8"/>
      <c r="EY1678" s="8"/>
      <c r="EZ1678" s="8"/>
      <c r="FA1678" s="8"/>
      <c r="FB1678" s="8"/>
      <c r="FC1678" s="8"/>
      <c r="FD1678" s="8"/>
      <c r="FE1678" s="8"/>
      <c r="FF1678" s="8"/>
      <c r="FG1678" s="8"/>
      <c r="FH1678" s="8"/>
      <c r="FI1678" s="8"/>
      <c r="FJ1678" s="8"/>
    </row>
    <row r="1679" spans="1:166" x14ac:dyDescent="0.25">
      <c r="A1679" t="s">
        <v>71</v>
      </c>
      <c r="C1679" s="6">
        <v>43922</v>
      </c>
      <c r="D1679" s="5"/>
      <c r="E1679" s="6"/>
      <c r="G1679">
        <v>83</v>
      </c>
      <c r="H1679" t="s">
        <v>26</v>
      </c>
      <c r="I1679" s="7">
        <v>8.25</v>
      </c>
      <c r="J1679">
        <v>1000</v>
      </c>
      <c r="K1679" s="5">
        <f t="shared" si="26"/>
        <v>121.21212121212122</v>
      </c>
      <c r="L1679" s="5"/>
      <c r="M1679" s="8"/>
      <c r="N1679" s="8"/>
      <c r="O1679" s="8"/>
      <c r="P1679" s="8"/>
      <c r="Q1679" s="5"/>
      <c r="R1679" s="5"/>
      <c r="S1679" s="5"/>
      <c r="T1679" s="5"/>
      <c r="U1679" s="5"/>
      <c r="V1679" s="5"/>
      <c r="W1679" s="5"/>
      <c r="X1679" s="8"/>
      <c r="Y1679" s="8"/>
      <c r="Z1679" s="8"/>
      <c r="AA1679" s="8"/>
      <c r="AB1679" s="8"/>
      <c r="AC1679" s="5">
        <v>164.3228774127503</v>
      </c>
      <c r="AD1679" s="8"/>
      <c r="AE1679" s="8"/>
      <c r="AF1679" s="8"/>
      <c r="AG1679" s="8"/>
      <c r="AH1679" s="8"/>
      <c r="AI1679" s="8"/>
      <c r="AJ1679" s="5">
        <v>128.89418973923677</v>
      </c>
      <c r="AK1679" s="8">
        <v>2.670820924667221</v>
      </c>
      <c r="AL1679" s="8"/>
      <c r="AM1679" s="8"/>
      <c r="AN1679" s="8"/>
      <c r="AO1679" s="8"/>
      <c r="AP1679" s="8"/>
      <c r="AQ1679" s="9">
        <f>AK1679/AJ1679</f>
        <v>2.0721034284559334E-2</v>
      </c>
      <c r="AR1679" s="8"/>
      <c r="AS1679" s="8"/>
      <c r="AT1679" s="8"/>
      <c r="AU1679" s="5">
        <v>1.7972704266511761</v>
      </c>
      <c r="AV1679" s="5"/>
      <c r="AW1679" s="5"/>
      <c r="AX1679" s="5"/>
      <c r="AY1679" s="5">
        <v>239.2840568934545</v>
      </c>
      <c r="AZ1679" s="5"/>
      <c r="BA1679" s="5"/>
      <c r="BB1679" s="5"/>
      <c r="BC1679" s="5"/>
      <c r="BD1679" s="5"/>
      <c r="BE1679" s="5"/>
      <c r="BF1679" s="5"/>
      <c r="BG1679" s="5"/>
      <c r="BH1679" s="5">
        <v>241.08132732010569</v>
      </c>
      <c r="BI1679" s="8"/>
      <c r="BJ1679" s="5"/>
      <c r="BK1679" s="5">
        <f>AC1679+AJ1679+BH1679</f>
        <v>534.2983944720927</v>
      </c>
      <c r="BL1679" s="5"/>
      <c r="BM1679" s="8">
        <f>BH1679/BK1679</f>
        <v>0.45121102704847782</v>
      </c>
      <c r="BN1679" s="8"/>
      <c r="BO1679" s="7"/>
      <c r="BP1679" s="5"/>
      <c r="BQ1679" s="5"/>
      <c r="BR1679" s="5"/>
      <c r="BS1679" s="5"/>
      <c r="BT1679" s="7"/>
      <c r="BU1679" s="7"/>
      <c r="BV1679" s="7"/>
      <c r="BW1679" s="7"/>
      <c r="BX1679" s="8">
        <f>AC1679/BK1679</f>
        <v>0.30754888862263491</v>
      </c>
      <c r="BY1679" s="8">
        <f>AJ1679/BK1679</f>
        <v>0.24124008432888736</v>
      </c>
      <c r="BZ1679" s="8">
        <f>BH1679/BK1679</f>
        <v>0.45121102704847782</v>
      </c>
      <c r="CA1679" s="5">
        <v>190.97814440361128</v>
      </c>
      <c r="CB1679" s="5">
        <v>13.960649690690861</v>
      </c>
      <c r="CC1679" s="5">
        <v>80.817930680576666</v>
      </c>
      <c r="CD1679" s="5"/>
      <c r="CE1679" s="5">
        <v>7.1332554539239172</v>
      </c>
      <c r="CF1679" s="5"/>
      <c r="CG1679" s="5">
        <v>89.066308578419836</v>
      </c>
      <c r="CH1679" s="9">
        <f>AK1679/CA1679</f>
        <v>1.3984955885961145E-2</v>
      </c>
      <c r="CI1679" s="5"/>
      <c r="CJ1679" s="5"/>
      <c r="CK1679" s="8"/>
      <c r="CL1679" s="5"/>
      <c r="CM1679" s="5"/>
      <c r="CN1679" s="8">
        <v>1.1986579263286199</v>
      </c>
      <c r="CO1679" s="5">
        <f>CT1679+CW1679+CZ1679+DC1679+DF1679+DI1679+DL1679+DO1679+DR1679+DU1679+DX1679+EA1679</f>
        <v>411.01248408270737</v>
      </c>
      <c r="CP1679" s="5"/>
      <c r="CQ1679" s="5">
        <f>CT1679+CW1679+CZ1679+DC1679+DF1679+DI1679</f>
        <v>317.3094180866334</v>
      </c>
      <c r="CR1679" s="8">
        <v>0.10716651140951078</v>
      </c>
      <c r="CS1679" s="5">
        <v>150</v>
      </c>
      <c r="CT1679" s="8">
        <f>CR1679*CS1679</f>
        <v>16.074976711426618</v>
      </c>
      <c r="CU1679" s="8">
        <v>0.14297764729066217</v>
      </c>
      <c r="CV1679" s="5">
        <v>150</v>
      </c>
      <c r="CW1679" s="8">
        <f>CU1679*CV1679</f>
        <v>21.446647093599328</v>
      </c>
      <c r="CX1679" s="8">
        <v>0.15889618007586465</v>
      </c>
      <c r="CY1679" s="5">
        <v>300</v>
      </c>
      <c r="CZ1679" s="8">
        <f>CX1679*CY1679</f>
        <v>47.66885402275939</v>
      </c>
      <c r="DA1679" s="8">
        <v>0.16524451893410042</v>
      </c>
      <c r="DB1679" s="5">
        <v>300</v>
      </c>
      <c r="DC1679" s="8">
        <f>DA1679*DB1679</f>
        <v>49.573355680230122</v>
      </c>
      <c r="DD1679" s="8">
        <v>0.17174552532786774</v>
      </c>
      <c r="DE1679" s="5">
        <v>300</v>
      </c>
      <c r="DF1679" s="8">
        <f>DD1679*DE1679</f>
        <v>51.523657598360323</v>
      </c>
      <c r="DG1679" s="8">
        <v>0.21836987830042937</v>
      </c>
      <c r="DH1679" s="5">
        <v>600</v>
      </c>
      <c r="DI1679" s="8">
        <f>DG1679*DH1679</f>
        <v>131.02192698025763</v>
      </c>
      <c r="DJ1679" s="8">
        <v>0.23425766499018491</v>
      </c>
      <c r="DK1679" s="5">
        <v>400</v>
      </c>
      <c r="DL1679" s="8">
        <f>DJ1679*DK1679</f>
        <v>93.70306599607396</v>
      </c>
      <c r="DM1679" s="8"/>
      <c r="DN1679" s="8"/>
      <c r="DO1679" s="8"/>
      <c r="DP1679" s="8"/>
      <c r="DQ1679" s="8"/>
      <c r="DR1679" s="8"/>
      <c r="DS1679" s="8"/>
      <c r="DT1679" s="8"/>
      <c r="DU1679" s="8"/>
      <c r="DV1679" s="8"/>
      <c r="DW1679" s="8"/>
      <c r="DX1679" s="8"/>
      <c r="DY1679" s="8"/>
      <c r="DZ1679" s="8"/>
      <c r="EA1679" s="8"/>
      <c r="EB1679" s="8">
        <v>13.625</v>
      </c>
      <c r="EC1679" s="8">
        <v>0.8125</v>
      </c>
      <c r="ED1679" s="8"/>
      <c r="EE1679" s="8">
        <v>1.5625</v>
      </c>
      <c r="EF1679" s="8"/>
      <c r="EG1679" s="8">
        <v>0.75</v>
      </c>
      <c r="EH1679" s="8"/>
      <c r="EI1679" s="8">
        <v>3.4375</v>
      </c>
      <c r="EJ1679" s="8"/>
      <c r="EK1679" s="8">
        <v>4.5</v>
      </c>
      <c r="EL1679" s="8"/>
      <c r="EM1679" s="8">
        <v>2.0625</v>
      </c>
      <c r="EN1679" s="8"/>
      <c r="EO1679" s="8">
        <v>0.5</v>
      </c>
      <c r="EP1679" s="8"/>
      <c r="EQ1679" s="8"/>
      <c r="ER1679" s="8"/>
      <c r="ES1679" s="8">
        <v>85.8125</v>
      </c>
      <c r="ET1679" s="8">
        <v>11</v>
      </c>
      <c r="EU1679" s="8">
        <v>15.375</v>
      </c>
      <c r="EV1679" s="8">
        <v>9.75</v>
      </c>
      <c r="EW1679" s="8">
        <v>9.625</v>
      </c>
      <c r="EX1679" s="8">
        <v>10.125</v>
      </c>
      <c r="EY1679" s="8"/>
      <c r="EZ1679" s="8">
        <v>15</v>
      </c>
      <c r="FA1679" s="8">
        <v>14.9375</v>
      </c>
      <c r="FB1679" s="8">
        <v>0.70250000000000001</v>
      </c>
      <c r="FC1679" s="8">
        <v>0.42749999999999999</v>
      </c>
      <c r="FD1679" s="8">
        <v>0.27500000000000002</v>
      </c>
      <c r="FE1679" s="8"/>
      <c r="FF1679" s="8"/>
      <c r="FG1679" s="8"/>
      <c r="FH1679" s="8"/>
      <c r="FI1679" s="8"/>
      <c r="FJ1679" s="8"/>
    </row>
    <row r="1680" spans="1:166" x14ac:dyDescent="0.25">
      <c r="A1680" t="s">
        <v>71</v>
      </c>
      <c r="C1680" s="6">
        <v>43941</v>
      </c>
      <c r="D1680" s="5">
        <v>8</v>
      </c>
      <c r="E1680" t="s">
        <v>208</v>
      </c>
      <c r="F1680" s="13" t="s">
        <v>14</v>
      </c>
      <c r="G1680">
        <v>102</v>
      </c>
      <c r="H1680" t="s">
        <v>26</v>
      </c>
      <c r="I1680" s="7">
        <v>8.25</v>
      </c>
      <c r="J1680">
        <v>1000</v>
      </c>
      <c r="K1680" s="5">
        <f t="shared" si="26"/>
        <v>121.21212121212122</v>
      </c>
      <c r="L1680" s="5"/>
      <c r="M1680" s="8"/>
      <c r="N1680" s="8"/>
      <c r="O1680" s="8"/>
      <c r="P1680" s="8"/>
      <c r="Q1680" s="5"/>
      <c r="R1680" s="5"/>
      <c r="S1680" s="5"/>
      <c r="T1680" s="5"/>
      <c r="U1680" s="5">
        <v>102</v>
      </c>
      <c r="V1680" s="5"/>
      <c r="W1680" s="5"/>
      <c r="X1680" s="8"/>
      <c r="Y1680" s="8"/>
      <c r="Z1680" s="8"/>
      <c r="AA1680" s="8"/>
      <c r="AB1680" s="8"/>
      <c r="AC1680" s="5"/>
      <c r="AD1680" s="8"/>
      <c r="AE1680" s="8"/>
      <c r="AF1680" s="8"/>
      <c r="AG1680" s="8"/>
      <c r="AH1680" s="8"/>
      <c r="AI1680" s="8"/>
      <c r="AJ1680" s="5"/>
      <c r="AK1680" s="8"/>
      <c r="AL1680" s="8"/>
      <c r="AM1680" s="8"/>
      <c r="AN1680" s="8"/>
      <c r="AO1680" s="8"/>
      <c r="AP1680" s="8"/>
      <c r="AQ1680" s="9"/>
      <c r="AR1680" s="8"/>
      <c r="AS1680" s="8"/>
      <c r="AT1680" s="8"/>
      <c r="AU1680" s="5"/>
      <c r="AV1680" s="5"/>
      <c r="AW1680" s="5"/>
      <c r="AX1680" s="5"/>
      <c r="AY1680" s="5"/>
      <c r="AZ1680" s="5"/>
      <c r="BA1680" s="5"/>
      <c r="BB1680" s="5"/>
      <c r="BC1680" s="5"/>
      <c r="BD1680" s="5"/>
      <c r="BE1680" s="5"/>
      <c r="BF1680" s="5"/>
      <c r="BG1680" s="5"/>
      <c r="BH1680" s="5"/>
      <c r="BI1680" s="8"/>
      <c r="BJ1680" s="5"/>
      <c r="BK1680" s="5"/>
      <c r="BL1680" s="5"/>
      <c r="BM1680" s="8"/>
      <c r="BN1680" s="8"/>
      <c r="BO1680" s="7"/>
      <c r="BP1680" s="5"/>
      <c r="BQ1680" s="5"/>
      <c r="BR1680" s="5"/>
      <c r="BS1680" s="5"/>
      <c r="BT1680" s="7"/>
      <c r="BU1680" s="7"/>
      <c r="BV1680" s="7"/>
      <c r="BW1680" s="7"/>
      <c r="BX1680" s="7"/>
      <c r="BY1680" s="7"/>
      <c r="BZ1680" s="7"/>
      <c r="CA1680" s="5"/>
      <c r="CB1680" s="5"/>
      <c r="CC1680" s="5"/>
      <c r="CD1680" s="5"/>
      <c r="CE1680" s="5"/>
      <c r="CF1680" s="5"/>
      <c r="CG1680" s="5"/>
      <c r="CH1680" s="5"/>
      <c r="CI1680" s="5"/>
      <c r="CJ1680" s="5"/>
      <c r="CK1680" s="8"/>
      <c r="CL1680" s="5"/>
      <c r="CM1680" s="5"/>
      <c r="CN1680" s="8"/>
      <c r="CO1680" s="5"/>
      <c r="CP1680" s="5"/>
      <c r="CQ1680" s="5"/>
      <c r="CR1680" s="8"/>
      <c r="CS1680" s="8"/>
      <c r="CT1680" s="8"/>
      <c r="CU1680" s="8"/>
      <c r="CV1680" s="8"/>
      <c r="CW1680" s="8"/>
      <c r="CX1680" s="8"/>
      <c r="CY1680" s="8"/>
      <c r="CZ1680" s="8"/>
      <c r="DA1680" s="8"/>
      <c r="DB1680" s="8"/>
      <c r="DC1680" s="8"/>
      <c r="DD1680" s="8"/>
      <c r="DE1680" s="8"/>
      <c r="DF1680" s="8"/>
      <c r="DG1680" s="8"/>
      <c r="DH1680" s="8"/>
      <c r="DI1680" s="8"/>
      <c r="DJ1680" s="8"/>
      <c r="DK1680" s="8"/>
      <c r="DL1680" s="8"/>
      <c r="DM1680" s="8"/>
      <c r="DN1680" s="8"/>
      <c r="DO1680" s="8"/>
      <c r="DP1680" s="8"/>
      <c r="DQ1680" s="8"/>
      <c r="DR1680" s="8"/>
      <c r="DS1680" s="8"/>
      <c r="DT1680" s="8"/>
      <c r="DU1680" s="8"/>
      <c r="DV1680" s="8"/>
      <c r="DW1680" s="8"/>
      <c r="DX1680" s="8"/>
      <c r="DY1680" s="8"/>
      <c r="DZ1680" s="8"/>
      <c r="EA1680" s="8"/>
      <c r="EB1680" s="8"/>
      <c r="EC1680" s="8"/>
      <c r="ED1680" s="8"/>
      <c r="EE1680" s="8"/>
      <c r="EF1680" s="8"/>
      <c r="EG1680" s="8"/>
      <c r="EH1680" s="8"/>
      <c r="EI1680" s="8"/>
      <c r="EJ1680" s="8"/>
      <c r="EK1680" s="8"/>
      <c r="EL1680" s="8"/>
      <c r="EM1680" s="8"/>
      <c r="EN1680" s="8"/>
      <c r="EO1680" s="8"/>
      <c r="EP1680" s="8"/>
      <c r="EQ1680" s="8"/>
      <c r="ER1680" s="8"/>
      <c r="ES1680" s="8"/>
      <c r="ET1680" s="8"/>
      <c r="EU1680" s="8"/>
      <c r="EV1680" s="8"/>
      <c r="EW1680" s="8"/>
      <c r="EX1680" s="8"/>
      <c r="EY1680" s="8"/>
      <c r="EZ1680" s="8"/>
      <c r="FA1680" s="8"/>
      <c r="FB1680" s="8"/>
      <c r="FC1680" s="8"/>
      <c r="FD1680" s="8"/>
      <c r="FE1680" s="8"/>
      <c r="FF1680" s="8"/>
      <c r="FG1680" s="8"/>
      <c r="FH1680" s="8"/>
      <c r="FI1680" s="8"/>
      <c r="FJ1680" s="8"/>
    </row>
    <row r="1681" spans="1:166" x14ac:dyDescent="0.25">
      <c r="A1681" t="s">
        <v>71</v>
      </c>
      <c r="C1681" s="6">
        <v>43950</v>
      </c>
      <c r="D1681" s="5">
        <v>9</v>
      </c>
      <c r="E1681" s="6" t="s">
        <v>207</v>
      </c>
      <c r="F1681" s="13" t="s">
        <v>15</v>
      </c>
      <c r="G1681">
        <v>111</v>
      </c>
      <c r="H1681" t="s">
        <v>26</v>
      </c>
      <c r="I1681" s="7">
        <v>8.25</v>
      </c>
      <c r="J1681">
        <v>1000</v>
      </c>
      <c r="K1681" s="5">
        <f t="shared" si="26"/>
        <v>121.21212121212122</v>
      </c>
      <c r="L1681" s="5"/>
      <c r="M1681" s="8"/>
      <c r="N1681" s="8"/>
      <c r="O1681" s="8"/>
      <c r="P1681" s="8"/>
      <c r="Q1681" s="5"/>
      <c r="R1681" s="5"/>
      <c r="S1681" s="5"/>
      <c r="T1681" s="5"/>
      <c r="U1681" s="5"/>
      <c r="V1681" s="5">
        <v>111</v>
      </c>
      <c r="W1681" s="5"/>
      <c r="X1681" s="8"/>
      <c r="Y1681" s="8"/>
      <c r="Z1681" s="8"/>
      <c r="AA1681" s="8"/>
      <c r="AB1681" s="8"/>
      <c r="AC1681" s="5"/>
      <c r="AD1681" s="8"/>
      <c r="AE1681" s="8"/>
      <c r="AF1681" s="8"/>
      <c r="AG1681" s="8"/>
      <c r="AH1681" s="8"/>
      <c r="AI1681" s="8"/>
      <c r="AJ1681" s="5"/>
      <c r="AK1681" s="8"/>
      <c r="AL1681" s="8"/>
      <c r="AM1681" s="8"/>
      <c r="AN1681" s="8"/>
      <c r="AO1681" s="8"/>
      <c r="AP1681" s="8"/>
      <c r="AQ1681" s="9"/>
      <c r="AR1681" s="8"/>
      <c r="AS1681" s="8"/>
      <c r="AT1681" s="8"/>
      <c r="AU1681" s="5"/>
      <c r="AV1681" s="5"/>
      <c r="AW1681" s="5"/>
      <c r="AX1681" s="5"/>
      <c r="AY1681" s="5"/>
      <c r="AZ1681" s="5"/>
      <c r="BA1681" s="5"/>
      <c r="BB1681" s="5"/>
      <c r="BC1681" s="5"/>
      <c r="BD1681" s="5"/>
      <c r="BE1681" s="5"/>
      <c r="BF1681" s="5"/>
      <c r="BG1681" s="5"/>
      <c r="BH1681" s="5"/>
      <c r="BI1681" s="8"/>
      <c r="BJ1681" s="5"/>
      <c r="BK1681" s="5"/>
      <c r="BL1681" s="5"/>
      <c r="BM1681" s="8"/>
      <c r="BN1681" s="8"/>
      <c r="BO1681" s="7"/>
      <c r="BP1681" s="5"/>
      <c r="BQ1681" s="5"/>
      <c r="BR1681" s="5"/>
      <c r="BS1681" s="5"/>
      <c r="BT1681" s="7"/>
      <c r="BU1681" s="7"/>
      <c r="BV1681" s="7"/>
      <c r="BW1681" s="7"/>
      <c r="BX1681" s="7"/>
      <c r="BY1681" s="7"/>
      <c r="BZ1681" s="7"/>
      <c r="CA1681" s="5"/>
      <c r="CB1681" s="5"/>
      <c r="CC1681" s="5"/>
      <c r="CD1681" s="5"/>
      <c r="CE1681" s="5"/>
      <c r="CF1681" s="5"/>
      <c r="CG1681" s="5"/>
      <c r="CH1681" s="5"/>
      <c r="CI1681" s="5"/>
      <c r="CJ1681" s="5"/>
      <c r="CK1681" s="8"/>
      <c r="CL1681" s="5"/>
      <c r="CM1681" s="5"/>
      <c r="CN1681" s="8"/>
      <c r="CO1681" s="5"/>
      <c r="CP1681" s="5"/>
      <c r="CQ1681" s="5"/>
      <c r="CR1681" s="8"/>
      <c r="CS1681" s="8"/>
      <c r="CT1681" s="8"/>
      <c r="CU1681" s="8"/>
      <c r="CV1681" s="8"/>
      <c r="CW1681" s="8"/>
      <c r="CX1681" s="8"/>
      <c r="CY1681" s="8"/>
      <c r="CZ1681" s="8"/>
      <c r="DA1681" s="8"/>
      <c r="DB1681" s="8"/>
      <c r="DC1681" s="8"/>
      <c r="DD1681" s="8"/>
      <c r="DE1681" s="8"/>
      <c r="DF1681" s="8"/>
      <c r="DG1681" s="8"/>
      <c r="DH1681" s="8"/>
      <c r="DI1681" s="8"/>
      <c r="DJ1681" s="8"/>
      <c r="DK1681" s="8"/>
      <c r="DL1681" s="8"/>
      <c r="DM1681" s="8"/>
      <c r="DN1681" s="8"/>
      <c r="DO1681" s="8"/>
      <c r="DP1681" s="8"/>
      <c r="DQ1681" s="8"/>
      <c r="DR1681" s="8"/>
      <c r="DS1681" s="8"/>
      <c r="DT1681" s="8"/>
      <c r="DU1681" s="8"/>
      <c r="DV1681" s="8"/>
      <c r="DW1681" s="8"/>
      <c r="DX1681" s="8"/>
      <c r="DY1681" s="8"/>
      <c r="DZ1681" s="8"/>
      <c r="EA1681" s="8"/>
      <c r="EB1681" s="8"/>
      <c r="EC1681" s="8"/>
      <c r="ED1681" s="8"/>
      <c r="EE1681" s="8"/>
      <c r="EF1681" s="8"/>
      <c r="EG1681" s="8"/>
      <c r="EH1681" s="8"/>
      <c r="EI1681" s="8"/>
      <c r="EJ1681" s="8"/>
      <c r="EK1681" s="8"/>
      <c r="EL1681" s="8"/>
      <c r="EM1681" s="8"/>
      <c r="EN1681" s="8"/>
      <c r="EO1681" s="8"/>
      <c r="EP1681" s="8"/>
      <c r="EQ1681" s="8"/>
      <c r="ER1681" s="8"/>
      <c r="ES1681" s="8"/>
      <c r="ET1681" s="8"/>
      <c r="EU1681" s="8"/>
      <c r="EV1681" s="8"/>
      <c r="EW1681" s="8"/>
      <c r="EX1681" s="8"/>
      <c r="EY1681" s="8"/>
      <c r="EZ1681" s="8"/>
      <c r="FA1681" s="8"/>
      <c r="FB1681" s="8"/>
      <c r="FC1681" s="8"/>
      <c r="FD1681" s="8"/>
      <c r="FE1681" s="8"/>
      <c r="FF1681" s="8"/>
      <c r="FG1681" s="8"/>
      <c r="FH1681" s="8"/>
      <c r="FI1681" s="8"/>
      <c r="FJ1681" s="8"/>
    </row>
    <row r="1682" spans="1:166" x14ac:dyDescent="0.25">
      <c r="A1682" t="s">
        <v>71</v>
      </c>
      <c r="C1682" s="6">
        <v>43979</v>
      </c>
      <c r="D1682" s="5">
        <v>10</v>
      </c>
      <c r="E1682" s="6" t="s">
        <v>108</v>
      </c>
      <c r="F1682" s="13" t="s">
        <v>16</v>
      </c>
      <c r="G1682">
        <v>140</v>
      </c>
      <c r="H1682" t="s">
        <v>26</v>
      </c>
      <c r="I1682" s="7">
        <v>8.25</v>
      </c>
      <c r="J1682">
        <v>1000</v>
      </c>
      <c r="K1682" s="5">
        <f t="shared" si="26"/>
        <v>121.21212121212122</v>
      </c>
      <c r="L1682" s="5"/>
      <c r="M1682" s="8"/>
      <c r="N1682" s="8"/>
      <c r="O1682" s="8"/>
      <c r="P1682" s="8"/>
      <c r="Q1682" s="5"/>
      <c r="R1682" s="5"/>
      <c r="S1682" s="5"/>
      <c r="T1682" s="5"/>
      <c r="U1682" s="5"/>
      <c r="V1682" s="5"/>
      <c r="W1682" s="5"/>
      <c r="X1682" s="8"/>
      <c r="Y1682" s="8"/>
      <c r="Z1682" s="8"/>
      <c r="AA1682" s="8"/>
      <c r="AB1682" s="8"/>
      <c r="AC1682" s="5"/>
      <c r="AD1682" s="8"/>
      <c r="AE1682" s="8"/>
      <c r="AF1682" s="8"/>
      <c r="AG1682" s="8"/>
      <c r="AH1682" s="8"/>
      <c r="AI1682" s="8"/>
      <c r="AJ1682" s="5"/>
      <c r="AK1682" s="8"/>
      <c r="AL1682" s="8"/>
      <c r="AM1682" s="8"/>
      <c r="AN1682" s="8"/>
      <c r="AO1682" s="8"/>
      <c r="AP1682" s="8"/>
      <c r="AQ1682" s="9"/>
      <c r="AR1682" s="8"/>
      <c r="AS1682" s="8"/>
      <c r="AT1682" s="8"/>
      <c r="AU1682" s="5"/>
      <c r="AV1682" s="5"/>
      <c r="AW1682" s="5"/>
      <c r="AX1682" s="5"/>
      <c r="AY1682" s="5"/>
      <c r="AZ1682" s="5"/>
      <c r="BA1682" s="5"/>
      <c r="BB1682" s="5"/>
      <c r="BC1682" s="5"/>
      <c r="BD1682" s="5"/>
      <c r="BE1682" s="5"/>
      <c r="BF1682" s="5"/>
      <c r="BG1682" s="5">
        <v>232.5</v>
      </c>
      <c r="BH1682" s="5"/>
      <c r="BI1682" s="8"/>
      <c r="BJ1682" s="5"/>
      <c r="BK1682" s="5"/>
      <c r="BL1682" s="5"/>
      <c r="BM1682" s="8"/>
      <c r="BN1682" s="8"/>
      <c r="BO1682" s="7">
        <v>42</v>
      </c>
      <c r="BP1682" s="5">
        <v>97.649999999999991</v>
      </c>
      <c r="BQ1682" s="5"/>
      <c r="BR1682" s="5"/>
      <c r="BS1682" s="5"/>
      <c r="BT1682" s="7">
        <v>4.3017621145374445</v>
      </c>
      <c r="BU1682" s="7"/>
      <c r="BV1682" s="7"/>
      <c r="BW1682" s="7"/>
      <c r="BX1682" s="7"/>
      <c r="BY1682" s="7"/>
      <c r="BZ1682" s="7"/>
      <c r="CA1682" s="5"/>
      <c r="CB1682" s="5"/>
      <c r="CC1682" s="5"/>
      <c r="CD1682" s="5"/>
      <c r="CE1682" s="5"/>
      <c r="CF1682" s="5"/>
      <c r="CG1682" s="5"/>
      <c r="CH1682" s="5"/>
      <c r="CI1682" s="5"/>
      <c r="CJ1682" s="5"/>
      <c r="CK1682" s="8"/>
      <c r="CL1682" s="5"/>
      <c r="CM1682" s="5"/>
      <c r="CN1682" s="8"/>
      <c r="CO1682" s="5"/>
      <c r="CP1682" s="5"/>
      <c r="CQ1682" s="5"/>
      <c r="CR1682" s="8"/>
      <c r="CS1682" s="8"/>
      <c r="CT1682" s="8"/>
      <c r="CU1682" s="8"/>
      <c r="CV1682" s="8"/>
      <c r="CW1682" s="8"/>
      <c r="CX1682" s="8"/>
      <c r="CY1682" s="8"/>
      <c r="CZ1682" s="8"/>
      <c r="DA1682" s="8"/>
      <c r="DB1682" s="8"/>
      <c r="DC1682" s="8"/>
      <c r="DD1682" s="8"/>
      <c r="DE1682" s="8"/>
      <c r="DF1682" s="8"/>
      <c r="DG1682" s="8"/>
      <c r="DH1682" s="8"/>
      <c r="DI1682" s="8"/>
      <c r="DJ1682" s="8"/>
      <c r="DK1682" s="8"/>
      <c r="DL1682" s="8"/>
      <c r="DM1682" s="8"/>
      <c r="DN1682" s="8"/>
      <c r="DO1682" s="8"/>
      <c r="DP1682" s="8"/>
      <c r="DQ1682" s="8"/>
      <c r="DR1682" s="8"/>
      <c r="DS1682" s="8"/>
      <c r="DT1682" s="8"/>
      <c r="DU1682" s="8"/>
      <c r="DV1682" s="8"/>
      <c r="DW1682" s="8"/>
      <c r="DX1682" s="8"/>
      <c r="DY1682" s="8"/>
      <c r="DZ1682" s="8"/>
      <c r="EA1682" s="8"/>
      <c r="EB1682" s="8"/>
      <c r="EC1682" s="8"/>
      <c r="ED1682" s="8"/>
      <c r="EE1682" s="8"/>
      <c r="EF1682" s="8"/>
      <c r="EG1682" s="8"/>
      <c r="EH1682" s="8"/>
      <c r="EI1682" s="8"/>
      <c r="EJ1682" s="8"/>
      <c r="EK1682" s="8"/>
      <c r="EL1682" s="8"/>
      <c r="EM1682" s="8"/>
      <c r="EN1682" s="8"/>
      <c r="EO1682" s="8"/>
      <c r="EP1682" s="8"/>
      <c r="EQ1682" s="8"/>
      <c r="ER1682" s="8"/>
      <c r="ES1682" s="8"/>
      <c r="ET1682" s="8"/>
      <c r="EU1682" s="8"/>
      <c r="EV1682" s="8"/>
      <c r="EW1682" s="8"/>
      <c r="EX1682" s="8"/>
      <c r="EY1682" s="8"/>
      <c r="EZ1682" s="8"/>
      <c r="FA1682" s="8"/>
      <c r="FB1682" s="8"/>
      <c r="FC1682" s="8"/>
      <c r="FD1682" s="8"/>
      <c r="FE1682" s="8"/>
      <c r="FF1682" s="8"/>
      <c r="FG1682" s="8"/>
      <c r="FH1682" s="8"/>
      <c r="FI1682" s="8"/>
      <c r="FJ1682" s="8"/>
    </row>
    <row r="1683" spans="1:166" x14ac:dyDescent="0.25">
      <c r="A1683" t="s">
        <v>71</v>
      </c>
      <c r="C1683" s="6">
        <v>44028</v>
      </c>
      <c r="D1683" s="5"/>
      <c r="E1683" s="6"/>
      <c r="G1683">
        <v>189</v>
      </c>
      <c r="H1683" t="s">
        <v>26</v>
      </c>
      <c r="I1683" s="7">
        <v>8.25</v>
      </c>
      <c r="J1683">
        <v>1000</v>
      </c>
      <c r="K1683" s="5">
        <f t="shared" si="26"/>
        <v>121.21212121212122</v>
      </c>
      <c r="L1683" s="5"/>
      <c r="M1683" s="8"/>
      <c r="N1683" s="8"/>
      <c r="O1683" s="8"/>
      <c r="P1683" s="8"/>
      <c r="Q1683" s="5"/>
      <c r="R1683" s="5"/>
      <c r="S1683" s="5"/>
      <c r="T1683" s="5"/>
      <c r="U1683" s="5"/>
      <c r="V1683" s="5"/>
      <c r="W1683" s="5"/>
      <c r="X1683" s="8"/>
      <c r="Y1683" s="8"/>
      <c r="Z1683" s="8"/>
      <c r="AA1683" s="8"/>
      <c r="AB1683" s="8"/>
      <c r="AC1683" s="5"/>
      <c r="AD1683" s="8"/>
      <c r="AE1683" s="8"/>
      <c r="AF1683" s="8"/>
      <c r="AG1683" s="8"/>
      <c r="AH1683" s="8"/>
      <c r="AI1683" s="8"/>
      <c r="AJ1683" s="5"/>
      <c r="AK1683" s="8"/>
      <c r="AL1683" s="8"/>
      <c r="AM1683" s="8"/>
      <c r="AN1683" s="8"/>
      <c r="AO1683" s="8"/>
      <c r="AP1683" s="8"/>
      <c r="AQ1683" s="9"/>
      <c r="AR1683" s="8"/>
      <c r="AS1683" s="8"/>
      <c r="AT1683" s="8"/>
      <c r="AU1683" s="5"/>
      <c r="AV1683" s="5"/>
      <c r="AW1683" s="5"/>
      <c r="AX1683" s="5"/>
      <c r="AY1683" s="5"/>
      <c r="AZ1683" s="5"/>
      <c r="BA1683" s="5"/>
      <c r="BB1683" s="5"/>
      <c r="BC1683" s="5"/>
      <c r="BD1683" s="5"/>
      <c r="BE1683" s="5"/>
      <c r="BF1683" s="5"/>
      <c r="BG1683" s="5"/>
      <c r="BH1683" s="5"/>
      <c r="BI1683" s="8"/>
      <c r="BJ1683" s="5"/>
      <c r="BK1683" s="5"/>
      <c r="BL1683" s="5"/>
      <c r="BM1683" s="8"/>
      <c r="BN1683" s="8"/>
      <c r="BO1683" s="7"/>
      <c r="BP1683" s="5"/>
      <c r="BQ1683" s="5"/>
      <c r="BR1683" s="5"/>
      <c r="BS1683" s="5"/>
      <c r="BT1683" s="7"/>
      <c r="BU1683" s="7"/>
      <c r="BV1683" s="7"/>
      <c r="BW1683" s="7"/>
      <c r="BX1683" s="7"/>
      <c r="BY1683" s="7"/>
      <c r="BZ1683" s="7"/>
      <c r="CA1683" s="5"/>
      <c r="CB1683" s="5"/>
      <c r="CC1683" s="5"/>
      <c r="CD1683" s="5"/>
      <c r="CE1683" s="5"/>
      <c r="CF1683" s="5"/>
      <c r="CG1683" s="5"/>
      <c r="CH1683" s="5"/>
      <c r="CI1683" s="5"/>
      <c r="CJ1683" s="5"/>
      <c r="CK1683" s="8"/>
      <c r="CL1683" s="5"/>
      <c r="CM1683" s="5"/>
      <c r="CN1683" s="8">
        <v>0.89676090936018449</v>
      </c>
      <c r="CO1683" s="5">
        <f>CT1683+CW1683+CZ1683+DC1683+DF1683+DI1683+DL1683+DO1683+DR1683+DU1683+DX1683+EA1683</f>
        <v>307.05628464605115</v>
      </c>
      <c r="CP1683" s="5"/>
      <c r="CQ1683" s="5">
        <f>CT1683+CW1683+CZ1683+DC1683+DF1683+DI1683</f>
        <v>203.07717561006132</v>
      </c>
      <c r="CR1683" s="8">
        <v>4.6392758944915125E-2</v>
      </c>
      <c r="CS1683" s="5">
        <v>150</v>
      </c>
      <c r="CT1683" s="8">
        <f>CR1683*CS1683</f>
        <v>6.9589138417372691</v>
      </c>
      <c r="CU1683" s="8">
        <v>7.1343437764975925E-2</v>
      </c>
      <c r="CV1683" s="5">
        <v>150</v>
      </c>
      <c r="CW1683" s="8">
        <f>CU1683*CV1683</f>
        <v>10.701515664746388</v>
      </c>
      <c r="CX1683" s="8">
        <v>0.10352273779794946</v>
      </c>
      <c r="CY1683" s="5">
        <v>300</v>
      </c>
      <c r="CZ1683" s="8">
        <f>CX1683*CY1683</f>
        <v>31.05682133938484</v>
      </c>
      <c r="DA1683" s="8">
        <v>0.1194060748806632</v>
      </c>
      <c r="DB1683" s="5">
        <v>300</v>
      </c>
      <c r="DC1683" s="8">
        <f>DA1683*DB1683</f>
        <v>35.821822464198959</v>
      </c>
      <c r="DD1683" s="8">
        <v>0.12187738150300462</v>
      </c>
      <c r="DE1683" s="5">
        <v>300</v>
      </c>
      <c r="DF1683" s="8">
        <f>DD1683*DE1683</f>
        <v>36.563214450901384</v>
      </c>
      <c r="DG1683" s="8">
        <v>0.13662481308182081</v>
      </c>
      <c r="DH1683" s="5">
        <v>600</v>
      </c>
      <c r="DI1683" s="8">
        <f>DG1683*DH1683</f>
        <v>81.974887849092482</v>
      </c>
      <c r="DJ1683" s="8">
        <v>0.14700997419933209</v>
      </c>
      <c r="DK1683" s="5">
        <v>400</v>
      </c>
      <c r="DL1683" s="8">
        <f>DJ1683*DK1683</f>
        <v>58.803989679732837</v>
      </c>
      <c r="DM1683" s="8">
        <v>0.15058373118752338</v>
      </c>
      <c r="DN1683" s="5">
        <v>300</v>
      </c>
      <c r="DO1683" s="8">
        <f>DM1683*DN1683</f>
        <v>45.175119356257014</v>
      </c>
      <c r="DP1683" s="8"/>
      <c r="DQ1683" s="8"/>
      <c r="DR1683" s="8"/>
      <c r="DS1683" s="8"/>
      <c r="DT1683" s="8"/>
      <c r="DU1683" s="8"/>
      <c r="DV1683" s="8"/>
      <c r="DW1683" s="8"/>
      <c r="DX1683" s="8"/>
      <c r="DY1683" s="8"/>
      <c r="DZ1683" s="8"/>
      <c r="EA1683" s="8"/>
      <c r="EB1683" s="8">
        <v>9.5416666666666661</v>
      </c>
      <c r="EC1683" s="8">
        <v>1.3333333333333333</v>
      </c>
      <c r="ED1683" s="8"/>
      <c r="EE1683" s="8">
        <v>1.1666666666666667</v>
      </c>
      <c r="EF1683" s="8"/>
      <c r="EG1683" s="8">
        <v>0.91666666666666663</v>
      </c>
      <c r="EH1683" s="8"/>
      <c r="EI1683" s="8">
        <v>1</v>
      </c>
      <c r="EJ1683" s="8"/>
      <c r="EK1683" s="8">
        <v>1.9166666666666667</v>
      </c>
      <c r="EL1683" s="8"/>
      <c r="EM1683" s="8">
        <v>1.7083333333333335</v>
      </c>
      <c r="EN1683" s="8"/>
      <c r="EO1683" s="8">
        <v>0.83333333333333337</v>
      </c>
      <c r="EP1683" s="8"/>
      <c r="EQ1683" s="8">
        <v>0.66666666666666663</v>
      </c>
      <c r="ER1683" s="8"/>
      <c r="ES1683" s="8">
        <v>51.666666666666657</v>
      </c>
      <c r="ET1683" s="8">
        <v>6.666666666666667</v>
      </c>
      <c r="EU1683" s="8">
        <v>6</v>
      </c>
      <c r="EV1683" s="8">
        <v>6.833333333333333</v>
      </c>
      <c r="EW1683" s="8">
        <v>6.833333333333333</v>
      </c>
      <c r="EX1683" s="8">
        <v>6</v>
      </c>
      <c r="EY1683" s="8">
        <v>6.5</v>
      </c>
      <c r="EZ1683" s="8">
        <v>6.166666666666667</v>
      </c>
      <c r="FA1683" s="8">
        <v>6.666666666666667</v>
      </c>
      <c r="FB1683" s="8">
        <v>0.46666666666666667</v>
      </c>
      <c r="FC1683" s="8">
        <v>0.25</v>
      </c>
      <c r="FD1683" s="8">
        <v>0.21666666666666667</v>
      </c>
      <c r="FE1683" s="8"/>
      <c r="FF1683" s="8"/>
      <c r="FG1683" s="8"/>
      <c r="FH1683" s="8"/>
      <c r="FI1683" s="8"/>
      <c r="FJ1683" s="8"/>
    </row>
    <row r="1684" spans="1:166" x14ac:dyDescent="0.25">
      <c r="A1684" t="s">
        <v>71</v>
      </c>
      <c r="C1684" s="6">
        <v>44040</v>
      </c>
      <c r="D1684" s="5"/>
      <c r="E1684" s="6"/>
      <c r="G1684">
        <v>201</v>
      </c>
      <c r="H1684" t="s">
        <v>26</v>
      </c>
      <c r="I1684" s="7">
        <v>8.25</v>
      </c>
      <c r="J1684">
        <v>1000</v>
      </c>
      <c r="K1684" s="5">
        <f t="shared" si="26"/>
        <v>121.21212121212122</v>
      </c>
      <c r="L1684" s="5"/>
      <c r="M1684" s="8"/>
      <c r="N1684" s="8"/>
      <c r="O1684" s="8"/>
      <c r="P1684" s="8"/>
      <c r="Q1684" s="5"/>
      <c r="R1684" s="5"/>
      <c r="S1684" s="5"/>
      <c r="T1684" s="5"/>
      <c r="U1684" s="5"/>
      <c r="V1684" s="5"/>
      <c r="W1684" s="5"/>
      <c r="X1684" s="8"/>
      <c r="Y1684" s="8"/>
      <c r="Z1684" s="8"/>
      <c r="AA1684" s="8"/>
      <c r="AB1684" s="8"/>
      <c r="AC1684" s="5"/>
      <c r="AD1684" s="8"/>
      <c r="AE1684" s="8"/>
      <c r="AF1684" s="8"/>
      <c r="AG1684" s="8"/>
      <c r="AH1684" s="8"/>
      <c r="AI1684" s="8"/>
      <c r="AJ1684" s="5"/>
      <c r="AK1684" s="8"/>
      <c r="AL1684" s="8"/>
      <c r="AM1684" s="8"/>
      <c r="AN1684" s="8"/>
      <c r="AO1684" s="8"/>
      <c r="AP1684" s="8"/>
      <c r="AQ1684" s="9"/>
      <c r="AR1684" s="8"/>
      <c r="AS1684" s="8"/>
      <c r="AT1684" s="8"/>
      <c r="AU1684" s="5"/>
      <c r="AV1684" s="5"/>
      <c r="AW1684" s="5"/>
      <c r="AX1684" s="5"/>
      <c r="AY1684" s="5"/>
      <c r="AZ1684" s="5"/>
      <c r="BA1684" s="5"/>
      <c r="BB1684" s="5"/>
      <c r="BC1684" s="5"/>
      <c r="BD1684" s="5"/>
      <c r="BE1684" s="5"/>
      <c r="BF1684" s="5"/>
      <c r="BG1684" s="5"/>
      <c r="BH1684" s="5"/>
      <c r="BI1684" s="8"/>
      <c r="BJ1684" s="5"/>
      <c r="BK1684" s="5"/>
      <c r="BL1684" s="5"/>
      <c r="BM1684" s="8"/>
      <c r="BN1684" s="8"/>
      <c r="BO1684" s="7"/>
      <c r="BP1684" s="5"/>
      <c r="BQ1684" s="5"/>
      <c r="BR1684" s="5"/>
      <c r="BS1684" s="5"/>
      <c r="BT1684" s="7"/>
      <c r="BU1684" s="7"/>
      <c r="BV1684" s="7"/>
      <c r="BW1684" s="7"/>
      <c r="BX1684" s="7"/>
      <c r="BY1684" s="7"/>
      <c r="BZ1684" s="7"/>
      <c r="CA1684" s="5"/>
      <c r="CB1684" s="5"/>
      <c r="CC1684" s="5"/>
      <c r="CD1684" s="5"/>
      <c r="CE1684" s="5"/>
      <c r="CF1684" s="5"/>
      <c r="CG1684" s="5"/>
      <c r="CH1684" s="5"/>
      <c r="CI1684" s="5"/>
      <c r="CJ1684" s="5"/>
      <c r="CK1684" s="8"/>
      <c r="CL1684" s="5"/>
      <c r="CM1684" s="5"/>
      <c r="CN1684" s="8">
        <v>0.85771199217808491</v>
      </c>
      <c r="CO1684" s="5">
        <f>CT1684+CW1684+CZ1684+DC1684+DF1684+DI1684+DL1684+DO1684+DR1684+DU1684+DX1684+EA1684</f>
        <v>290.67898872803892</v>
      </c>
      <c r="CP1684" s="5"/>
      <c r="CQ1684" s="5">
        <f>CT1684+CW1684+CZ1684+DC1684+DF1684+DI1684</f>
        <v>189.92239800696535</v>
      </c>
      <c r="CR1684" s="8">
        <v>4.3303553702600792E-2</v>
      </c>
      <c r="CS1684" s="5">
        <v>150</v>
      </c>
      <c r="CT1684" s="8">
        <f>CR1684*CS1684</f>
        <v>6.4955330553901192</v>
      </c>
      <c r="CU1684" s="8">
        <v>7.5436619718309755E-2</v>
      </c>
      <c r="CV1684" s="5">
        <v>150</v>
      </c>
      <c r="CW1684" s="8">
        <f>CU1684*CV1684</f>
        <v>11.315492957746462</v>
      </c>
      <c r="CX1684" s="8">
        <v>0.10616920194829534</v>
      </c>
      <c r="CY1684" s="5">
        <v>300</v>
      </c>
      <c r="CZ1684" s="8">
        <f>CX1684*CY1684</f>
        <v>31.850760584488601</v>
      </c>
      <c r="DA1684" s="8">
        <v>0.11480318347058049</v>
      </c>
      <c r="DB1684" s="5">
        <v>300</v>
      </c>
      <c r="DC1684" s="8">
        <f>DA1684*DB1684</f>
        <v>34.440955041174149</v>
      </c>
      <c r="DD1684" s="8">
        <v>0.10682222624652914</v>
      </c>
      <c r="DE1684" s="5">
        <v>300</v>
      </c>
      <c r="DF1684" s="8">
        <f>DD1684*DE1684</f>
        <v>32.046667873958739</v>
      </c>
      <c r="DG1684" s="8">
        <v>0.12295498082367881</v>
      </c>
      <c r="DH1684" s="5">
        <v>600</v>
      </c>
      <c r="DI1684" s="8">
        <f>DG1684*DH1684</f>
        <v>73.772988494207283</v>
      </c>
      <c r="DJ1684" s="8">
        <v>0.1428992284064641</v>
      </c>
      <c r="DK1684" s="5">
        <v>400</v>
      </c>
      <c r="DL1684" s="8">
        <f>DJ1684*DK1684</f>
        <v>57.15969136258564</v>
      </c>
      <c r="DM1684" s="8">
        <v>0.14532299786162645</v>
      </c>
      <c r="DN1684" s="5">
        <v>300</v>
      </c>
      <c r="DO1684" s="8">
        <f>DM1684*DN1684</f>
        <v>43.596899358487931</v>
      </c>
      <c r="DP1684" s="8"/>
      <c r="DQ1684" s="8"/>
      <c r="DR1684" s="8"/>
      <c r="DS1684" s="8"/>
      <c r="DT1684" s="8"/>
      <c r="DU1684" s="8"/>
      <c r="DV1684" s="8"/>
      <c r="DW1684" s="8"/>
      <c r="DX1684" s="8"/>
      <c r="DY1684" s="8"/>
      <c r="DZ1684" s="8"/>
      <c r="EA1684" s="8"/>
      <c r="EB1684" s="8">
        <v>25.5</v>
      </c>
      <c r="EC1684" s="8">
        <v>1</v>
      </c>
      <c r="ED1684" s="8"/>
      <c r="EE1684" s="8">
        <v>1</v>
      </c>
      <c r="EF1684" s="8"/>
      <c r="EG1684" s="8">
        <v>2</v>
      </c>
      <c r="EH1684" s="8"/>
      <c r="EI1684" s="8">
        <v>6</v>
      </c>
      <c r="EJ1684" s="8"/>
      <c r="EK1684" s="8">
        <v>7</v>
      </c>
      <c r="EL1684" s="8"/>
      <c r="EM1684" s="8">
        <v>5.5</v>
      </c>
      <c r="EN1684" s="8"/>
      <c r="EO1684" s="8">
        <v>2</v>
      </c>
      <c r="EP1684" s="8"/>
      <c r="EQ1684" s="8">
        <v>1</v>
      </c>
      <c r="ER1684" s="8"/>
      <c r="ES1684" s="8">
        <v>51.5</v>
      </c>
      <c r="ET1684" s="8">
        <v>6</v>
      </c>
      <c r="EU1684" s="8">
        <v>7</v>
      </c>
      <c r="EV1684" s="8">
        <v>11</v>
      </c>
      <c r="EW1684" s="8">
        <v>5</v>
      </c>
      <c r="EX1684" s="8">
        <v>6</v>
      </c>
      <c r="EY1684" s="8">
        <v>7.5</v>
      </c>
      <c r="EZ1684" s="8">
        <v>4</v>
      </c>
      <c r="FA1684" s="8">
        <v>5</v>
      </c>
      <c r="FB1684" s="8">
        <v>0.58000000000000007</v>
      </c>
      <c r="FC1684" s="8">
        <v>0.28000000000000003</v>
      </c>
      <c r="FD1684" s="8">
        <v>0.3</v>
      </c>
      <c r="FE1684" s="8"/>
      <c r="FF1684" s="8"/>
      <c r="FG1684" s="8"/>
      <c r="FH1684" s="8"/>
      <c r="FI1684" s="8"/>
      <c r="FJ1684" s="8"/>
    </row>
    <row r="1685" spans="1:166" x14ac:dyDescent="0.25">
      <c r="A1685" t="s">
        <v>184</v>
      </c>
      <c r="C1685" s="6">
        <v>43511</v>
      </c>
      <c r="D1685" s="5">
        <v>1</v>
      </c>
      <c r="E1685" s="6" t="s">
        <v>209</v>
      </c>
      <c r="F1685" t="s">
        <v>10</v>
      </c>
      <c r="G1685">
        <v>0</v>
      </c>
      <c r="H1685" t="s">
        <v>24</v>
      </c>
      <c r="I1685" s="7">
        <v>10.4</v>
      </c>
      <c r="J1685">
        <v>1000</v>
      </c>
      <c r="K1685" s="5">
        <f t="shared" si="26"/>
        <v>96.15384615384616</v>
      </c>
      <c r="L1685" s="5"/>
      <c r="M1685" s="8"/>
      <c r="N1685" s="8"/>
      <c r="O1685" s="8"/>
      <c r="P1685" s="8"/>
      <c r="Q1685" s="5"/>
      <c r="R1685" s="5"/>
      <c r="S1685" s="5"/>
      <c r="T1685" s="5"/>
      <c r="U1685" s="5"/>
      <c r="V1685" s="5"/>
      <c r="W1685" s="5"/>
      <c r="X1685" s="8"/>
      <c r="Y1685" s="8"/>
      <c r="Z1685" s="8"/>
      <c r="AA1685" s="8"/>
      <c r="AB1685" s="8"/>
      <c r="AC1685" s="5"/>
      <c r="AD1685" s="8"/>
      <c r="AE1685" s="8"/>
      <c r="AF1685" s="8"/>
      <c r="AG1685" s="8"/>
      <c r="AH1685" s="8"/>
      <c r="AI1685" s="8"/>
      <c r="AJ1685" s="5"/>
      <c r="AK1685" s="8"/>
      <c r="AL1685" s="8"/>
      <c r="AM1685" s="8"/>
      <c r="AN1685" s="8"/>
      <c r="AO1685" s="8"/>
      <c r="AP1685" s="8"/>
      <c r="AQ1685" s="9"/>
      <c r="AR1685" s="8"/>
      <c r="AS1685" s="8"/>
      <c r="AT1685" s="8"/>
      <c r="AU1685" s="5"/>
      <c r="AV1685" s="5"/>
      <c r="AW1685" s="5"/>
      <c r="AX1685" s="5"/>
      <c r="AY1685" s="5"/>
      <c r="AZ1685" s="5"/>
      <c r="BA1685" s="5"/>
      <c r="BB1685" s="5"/>
      <c r="BC1685" s="5"/>
      <c r="BD1685" s="5"/>
      <c r="BE1685" s="5"/>
      <c r="BF1685" s="5"/>
      <c r="BG1685" s="5"/>
      <c r="BH1685" s="5"/>
      <c r="BI1685" s="8"/>
      <c r="BJ1685" s="5"/>
      <c r="BK1685" s="5"/>
      <c r="BL1685" s="5"/>
      <c r="BM1685" s="8"/>
      <c r="BN1685" s="8"/>
      <c r="BO1685" s="7"/>
      <c r="BP1685" s="5"/>
      <c r="BQ1685" s="5"/>
      <c r="BR1685" s="5"/>
      <c r="BS1685" s="5"/>
      <c r="BT1685" s="7"/>
      <c r="BU1685" s="7"/>
      <c r="BV1685" s="7"/>
      <c r="BW1685" s="7"/>
      <c r="BX1685" s="7"/>
      <c r="BY1685" s="7"/>
      <c r="BZ1685" s="7"/>
      <c r="CA1685" s="5"/>
      <c r="CB1685" s="5"/>
      <c r="CC1685" s="5"/>
      <c r="CD1685" s="5"/>
      <c r="CE1685" s="5"/>
      <c r="CF1685" s="5"/>
      <c r="CG1685" s="5"/>
      <c r="CH1685" s="5"/>
      <c r="CI1685" s="5"/>
      <c r="CJ1685" s="5"/>
      <c r="CK1685" s="8"/>
      <c r="CL1685" s="5"/>
      <c r="CM1685" s="5"/>
      <c r="CN1685" s="8"/>
      <c r="CO1685" s="5"/>
      <c r="CP1685" s="5"/>
      <c r="CQ1685" s="5"/>
      <c r="CR1685" s="8"/>
      <c r="CS1685" s="8"/>
      <c r="CT1685" s="8"/>
      <c r="CU1685" s="8"/>
      <c r="CV1685" s="8"/>
      <c r="CW1685" s="8"/>
      <c r="CX1685" s="8"/>
      <c r="CY1685" s="8"/>
      <c r="CZ1685" s="8"/>
      <c r="DA1685" s="8"/>
      <c r="DB1685" s="8"/>
      <c r="DC1685" s="8"/>
      <c r="DD1685" s="8"/>
      <c r="DE1685" s="8"/>
      <c r="DF1685" s="8"/>
      <c r="DG1685" s="8"/>
      <c r="DH1685" s="8"/>
      <c r="DI1685" s="8"/>
      <c r="DJ1685" s="8"/>
      <c r="DK1685" s="8"/>
      <c r="DL1685" s="8"/>
      <c r="DM1685" s="8"/>
      <c r="DN1685" s="8"/>
      <c r="DO1685" s="8"/>
      <c r="DP1685" s="8"/>
      <c r="DQ1685" s="8"/>
      <c r="DR1685" s="8"/>
      <c r="DS1685" s="8"/>
      <c r="DT1685" s="8"/>
      <c r="DU1685" s="8"/>
      <c r="DV1685" s="8"/>
      <c r="DW1685" s="8"/>
      <c r="DX1685" s="8"/>
      <c r="DY1685" s="8"/>
      <c r="DZ1685" s="8"/>
      <c r="EA1685" s="8"/>
      <c r="EB1685" s="8"/>
      <c r="EC1685" s="8"/>
      <c r="ED1685" s="8"/>
      <c r="EE1685" s="8"/>
      <c r="EF1685" s="8"/>
      <c r="EG1685" s="8"/>
      <c r="EH1685" s="8"/>
      <c r="EI1685" s="8"/>
      <c r="EJ1685" s="8"/>
      <c r="EK1685" s="8"/>
      <c r="EL1685" s="8"/>
      <c r="EM1685" s="8"/>
      <c r="EN1685" s="8"/>
      <c r="EO1685" s="8"/>
      <c r="EP1685" s="8"/>
      <c r="EQ1685" s="8"/>
      <c r="ER1685" s="8"/>
      <c r="ES1685" s="8"/>
      <c r="ET1685" s="8"/>
      <c r="EU1685" s="8"/>
      <c r="EV1685" s="8"/>
      <c r="EW1685" s="8"/>
      <c r="EX1685" s="8"/>
      <c r="EY1685" s="8"/>
      <c r="EZ1685" s="8"/>
      <c r="FA1685" s="8"/>
      <c r="FB1685" s="8"/>
      <c r="FC1685" s="8"/>
      <c r="FD1685" s="8"/>
      <c r="FE1685" s="8"/>
      <c r="FF1685" s="8"/>
      <c r="FG1685" s="8"/>
      <c r="FH1685" s="8"/>
      <c r="FI1685" s="8"/>
      <c r="FJ1685" s="8"/>
    </row>
    <row r="1686" spans="1:166" x14ac:dyDescent="0.25">
      <c r="A1686" t="s">
        <v>184</v>
      </c>
      <c r="C1686" s="6">
        <v>43538</v>
      </c>
      <c r="D1686" s="5">
        <v>4</v>
      </c>
      <c r="E1686" t="s">
        <v>210</v>
      </c>
      <c r="F1686" t="s">
        <v>12</v>
      </c>
      <c r="G1686">
        <v>27</v>
      </c>
      <c r="H1686" t="s">
        <v>24</v>
      </c>
      <c r="I1686" s="7">
        <v>10.4</v>
      </c>
      <c r="J1686">
        <v>1000</v>
      </c>
      <c r="K1686" s="5">
        <f t="shared" si="26"/>
        <v>96.15384615384616</v>
      </c>
      <c r="L1686" s="5"/>
      <c r="M1686" s="5">
        <v>361.25</v>
      </c>
      <c r="N1686" s="7">
        <v>8.3125</v>
      </c>
      <c r="O1686" s="7"/>
      <c r="P1686" s="7"/>
      <c r="Q1686" s="5"/>
      <c r="R1686" s="5">
        <v>27</v>
      </c>
      <c r="S1686" s="5"/>
      <c r="T1686" s="5"/>
      <c r="U1686" s="5"/>
      <c r="V1686" s="5"/>
      <c r="W1686" s="5"/>
      <c r="X1686" s="7">
        <v>7.1875</v>
      </c>
      <c r="Y1686" s="7">
        <v>2.0625</v>
      </c>
      <c r="Z1686" s="8"/>
      <c r="AA1686" s="8"/>
      <c r="AB1686" s="8"/>
      <c r="AC1686" s="5"/>
      <c r="AD1686" s="8"/>
      <c r="AE1686" s="8"/>
      <c r="AF1686" s="8"/>
      <c r="AG1686" s="8"/>
      <c r="AH1686" s="8"/>
      <c r="AI1686" s="8"/>
      <c r="AJ1686" s="5"/>
      <c r="AK1686" s="8"/>
      <c r="AL1686" s="8"/>
      <c r="AM1686" s="8"/>
      <c r="AN1686" s="8"/>
      <c r="AO1686" s="8"/>
      <c r="AP1686" s="8"/>
      <c r="AQ1686" s="9"/>
      <c r="AR1686" s="8"/>
      <c r="AS1686" s="8"/>
      <c r="AT1686" s="8"/>
      <c r="AU1686" s="5"/>
      <c r="AV1686" s="5"/>
      <c r="AW1686" s="5"/>
      <c r="AX1686" s="5"/>
      <c r="AY1686" s="5"/>
      <c r="AZ1686" s="5"/>
      <c r="BA1686" s="5"/>
      <c r="BB1686" s="5"/>
      <c r="BC1686" s="5"/>
      <c r="BD1686" s="5"/>
      <c r="BE1686" s="5"/>
      <c r="BF1686" s="5"/>
      <c r="BG1686" s="5"/>
      <c r="BH1686" s="5"/>
      <c r="BI1686" s="8"/>
      <c r="BJ1686" s="5"/>
      <c r="BK1686" s="5"/>
      <c r="BL1686" s="5"/>
      <c r="BM1686" s="8"/>
      <c r="BN1686" s="8"/>
      <c r="BO1686" s="7"/>
      <c r="BP1686" s="5"/>
      <c r="BQ1686" s="5"/>
      <c r="BR1686" s="5"/>
      <c r="BS1686" s="5"/>
      <c r="BT1686" s="7"/>
      <c r="BU1686" s="7"/>
      <c r="BV1686" s="7"/>
      <c r="BW1686" s="7"/>
      <c r="BX1686" s="7"/>
      <c r="BY1686" s="7"/>
      <c r="BZ1686" s="7"/>
      <c r="CI1686" s="5"/>
      <c r="CJ1686" s="5"/>
      <c r="CK1686" s="8"/>
      <c r="CL1686" s="5"/>
      <c r="CM1686" s="5"/>
      <c r="CN1686" s="8"/>
      <c r="CO1686" s="5"/>
      <c r="CP1686" s="5"/>
      <c r="CQ1686" s="5"/>
      <c r="CR1686" s="8"/>
      <c r="CS1686" s="8"/>
      <c r="CT1686" s="8"/>
      <c r="CU1686" s="8"/>
      <c r="CV1686" s="8"/>
      <c r="CW1686" s="8"/>
      <c r="CX1686" s="8"/>
      <c r="CY1686" s="8"/>
      <c r="CZ1686" s="8"/>
      <c r="DA1686" s="8"/>
      <c r="DB1686" s="8"/>
      <c r="DC1686" s="8"/>
      <c r="DD1686" s="8"/>
      <c r="DE1686" s="8"/>
      <c r="DF1686" s="8"/>
      <c r="DG1686" s="8"/>
      <c r="DH1686" s="8"/>
      <c r="DI1686" s="8"/>
      <c r="DJ1686" s="8"/>
      <c r="DK1686" s="8"/>
      <c r="DL1686" s="8"/>
      <c r="DM1686" s="8"/>
      <c r="DN1686" s="8"/>
      <c r="DO1686" s="8"/>
      <c r="DP1686" s="8"/>
      <c r="DQ1686" s="8"/>
      <c r="DR1686" s="8"/>
      <c r="DS1686" s="8"/>
      <c r="DT1686" s="8"/>
      <c r="DU1686" s="8"/>
      <c r="DV1686" s="8"/>
      <c r="DW1686" s="8"/>
      <c r="DX1686" s="8"/>
      <c r="DY1686" s="8"/>
      <c r="DZ1686" s="8"/>
      <c r="EA1686" s="8"/>
      <c r="EB1686" s="8"/>
      <c r="EC1686" s="8"/>
      <c r="ED1686" s="8"/>
      <c r="EE1686" s="8"/>
      <c r="EF1686" s="8"/>
      <c r="EG1686" s="8"/>
      <c r="EH1686" s="8"/>
      <c r="EI1686" s="8"/>
      <c r="EJ1686" s="8"/>
      <c r="EK1686" s="8"/>
      <c r="EL1686" s="8"/>
      <c r="EM1686" s="8"/>
      <c r="EN1686" s="8"/>
      <c r="EO1686" s="8"/>
      <c r="EP1686" s="8"/>
      <c r="EQ1686" s="8"/>
      <c r="ER1686" s="8"/>
      <c r="ES1686" s="8"/>
      <c r="ET1686" s="8"/>
      <c r="EU1686" s="8"/>
      <c r="EV1686" s="8"/>
      <c r="EW1686" s="8"/>
      <c r="EX1686" s="8"/>
      <c r="EY1686" s="8"/>
      <c r="EZ1686" s="8"/>
      <c r="FA1686" s="8"/>
      <c r="FB1686" s="8"/>
      <c r="FC1686" s="8"/>
      <c r="FD1686" s="8"/>
      <c r="FE1686" s="8"/>
      <c r="FF1686" s="8"/>
      <c r="FG1686" s="8"/>
      <c r="FH1686" s="8"/>
      <c r="FI1686" s="8"/>
      <c r="FJ1686" s="8"/>
    </row>
    <row r="1687" spans="1:166" x14ac:dyDescent="0.25">
      <c r="A1687" t="s">
        <v>184</v>
      </c>
      <c r="C1687" s="6">
        <v>43545</v>
      </c>
      <c r="D1687" s="5"/>
      <c r="E1687" s="6"/>
      <c r="G1687">
        <v>34</v>
      </c>
      <c r="H1687" t="s">
        <v>24</v>
      </c>
      <c r="I1687" s="7">
        <v>10.4</v>
      </c>
      <c r="J1687">
        <v>1000</v>
      </c>
      <c r="K1687" s="5">
        <f t="shared" si="26"/>
        <v>96.15384615384616</v>
      </c>
      <c r="L1687" s="5"/>
      <c r="M1687" s="5">
        <v>538.75</v>
      </c>
      <c r="N1687" s="7">
        <v>10.6875</v>
      </c>
      <c r="O1687" s="7"/>
      <c r="P1687" s="7"/>
      <c r="Q1687" s="5"/>
      <c r="R1687" s="5"/>
      <c r="S1687" s="5"/>
      <c r="T1687" s="5"/>
      <c r="U1687" s="5"/>
      <c r="V1687" s="5"/>
      <c r="W1687" s="5"/>
      <c r="X1687" s="7">
        <v>6.9375</v>
      </c>
      <c r="Y1687" s="7">
        <v>4.75</v>
      </c>
      <c r="Z1687" s="8"/>
      <c r="AA1687" s="8"/>
      <c r="AB1687" s="8"/>
      <c r="AC1687" s="5"/>
      <c r="AD1687" s="8"/>
      <c r="AE1687" s="8"/>
      <c r="AF1687" s="8"/>
      <c r="AG1687" s="8"/>
      <c r="AH1687" s="8"/>
      <c r="AI1687" s="8"/>
      <c r="AJ1687" s="5"/>
      <c r="AK1687" s="8"/>
      <c r="AL1687" s="8"/>
      <c r="AM1687" s="8"/>
      <c r="AN1687" s="8"/>
      <c r="AO1687" s="8"/>
      <c r="AP1687" s="8"/>
      <c r="AQ1687" s="9"/>
      <c r="AR1687" s="8"/>
      <c r="AS1687" s="8"/>
      <c r="AT1687" s="8"/>
      <c r="AU1687" s="5"/>
      <c r="AV1687" s="5"/>
      <c r="AW1687" s="5"/>
      <c r="AX1687" s="5"/>
      <c r="AY1687" s="5"/>
      <c r="AZ1687" s="5"/>
      <c r="BA1687" s="5"/>
      <c r="BB1687" s="5"/>
      <c r="BC1687" s="5"/>
      <c r="BD1687" s="5"/>
      <c r="BE1687" s="5"/>
      <c r="BF1687" s="5"/>
      <c r="BG1687" s="5"/>
      <c r="BH1687" s="5"/>
      <c r="BI1687" s="8"/>
      <c r="BJ1687" s="5"/>
      <c r="BK1687" s="5"/>
      <c r="BL1687" s="5"/>
      <c r="BM1687" s="8"/>
      <c r="BN1687" s="8"/>
      <c r="BO1687" s="7"/>
      <c r="BP1687" s="5"/>
      <c r="BQ1687" s="5"/>
      <c r="BR1687" s="5"/>
      <c r="BS1687" s="5"/>
      <c r="BT1687" s="7"/>
      <c r="BU1687" s="7"/>
      <c r="BV1687" s="7"/>
      <c r="BW1687" s="7"/>
      <c r="BX1687" s="7"/>
      <c r="BY1687" s="7"/>
      <c r="BZ1687" s="7"/>
      <c r="CI1687" s="5"/>
      <c r="CJ1687" s="5"/>
      <c r="CK1687" s="8"/>
      <c r="CL1687" s="5"/>
      <c r="CM1687" s="5"/>
      <c r="CN1687" s="8"/>
      <c r="CO1687" s="5"/>
      <c r="CP1687" s="5"/>
      <c r="CQ1687" s="5"/>
      <c r="CR1687" s="8"/>
      <c r="CS1687" s="8"/>
      <c r="CT1687" s="8"/>
      <c r="CU1687" s="8"/>
      <c r="CV1687" s="8"/>
      <c r="CW1687" s="8"/>
      <c r="CX1687" s="8"/>
      <c r="CY1687" s="8"/>
      <c r="CZ1687" s="8"/>
      <c r="DA1687" s="8"/>
      <c r="DB1687" s="8"/>
      <c r="DC1687" s="8"/>
      <c r="DD1687" s="8"/>
      <c r="DE1687" s="8"/>
      <c r="DF1687" s="8"/>
      <c r="DG1687" s="8"/>
      <c r="DH1687" s="8"/>
      <c r="DI1687" s="8"/>
      <c r="DJ1687" s="8"/>
      <c r="DK1687" s="8"/>
      <c r="DL1687" s="8"/>
      <c r="DM1687" s="8"/>
      <c r="DN1687" s="8"/>
      <c r="DO1687" s="8"/>
      <c r="DP1687" s="8"/>
      <c r="DQ1687" s="8"/>
      <c r="DR1687" s="8"/>
      <c r="DS1687" s="8"/>
      <c r="DT1687" s="8"/>
      <c r="DU1687" s="8"/>
      <c r="DV1687" s="8"/>
      <c r="DW1687" s="8"/>
      <c r="DX1687" s="8"/>
      <c r="DY1687" s="8"/>
      <c r="DZ1687" s="8"/>
      <c r="EA1687" s="8"/>
      <c r="EB1687" s="8"/>
      <c r="EC1687" s="8"/>
      <c r="ED1687" s="8"/>
      <c r="EE1687" s="8"/>
      <c r="EF1687" s="8"/>
      <c r="EG1687" s="8"/>
      <c r="EH1687" s="8"/>
      <c r="EI1687" s="8"/>
      <c r="EJ1687" s="8"/>
      <c r="EK1687" s="8"/>
      <c r="EL1687" s="8"/>
      <c r="EM1687" s="8"/>
      <c r="EN1687" s="8"/>
      <c r="EO1687" s="8"/>
      <c r="EP1687" s="8"/>
      <c r="EQ1687" s="8"/>
      <c r="ER1687" s="8"/>
      <c r="ES1687" s="8"/>
      <c r="ET1687" s="8"/>
      <c r="EU1687" s="8"/>
      <c r="EV1687" s="8"/>
      <c r="EW1687" s="8"/>
      <c r="EX1687" s="8"/>
      <c r="EY1687" s="8"/>
      <c r="EZ1687" s="8"/>
      <c r="FA1687" s="8"/>
      <c r="FB1687" s="8"/>
      <c r="FC1687" s="8"/>
      <c r="FD1687" s="8"/>
      <c r="FE1687" s="8"/>
      <c r="FF1687" s="8"/>
      <c r="FG1687" s="8"/>
      <c r="FH1687" s="8"/>
      <c r="FI1687" s="8"/>
      <c r="FJ1687" s="8"/>
    </row>
    <row r="1688" spans="1:166" x14ac:dyDescent="0.25">
      <c r="A1688" t="s">
        <v>184</v>
      </c>
      <c r="C1688" s="6">
        <v>43551</v>
      </c>
      <c r="D1688" s="5"/>
      <c r="E1688" s="6"/>
      <c r="G1688">
        <v>40</v>
      </c>
      <c r="H1688" t="s">
        <v>24</v>
      </c>
      <c r="I1688" s="7">
        <v>10.4</v>
      </c>
      <c r="J1688">
        <v>1000</v>
      </c>
      <c r="K1688" s="5">
        <f t="shared" si="26"/>
        <v>96.15384615384616</v>
      </c>
      <c r="L1688" s="5"/>
      <c r="M1688" s="5">
        <v>687.5</v>
      </c>
      <c r="N1688" s="7">
        <v>12.8125</v>
      </c>
      <c r="O1688" s="7"/>
      <c r="P1688" s="7"/>
      <c r="Q1688" s="5"/>
      <c r="R1688" s="5"/>
      <c r="S1688" s="5"/>
      <c r="T1688" s="5"/>
      <c r="U1688" s="5"/>
      <c r="V1688" s="5"/>
      <c r="W1688" s="5"/>
      <c r="X1688" s="7">
        <v>7.3125</v>
      </c>
      <c r="Y1688" s="7">
        <v>6.4375</v>
      </c>
      <c r="Z1688" s="8"/>
      <c r="AA1688" s="8"/>
      <c r="AB1688" s="8"/>
      <c r="AC1688" s="5"/>
      <c r="AD1688" s="8"/>
      <c r="AE1688" s="8"/>
      <c r="AF1688" s="8"/>
      <c r="AG1688" s="8"/>
      <c r="AH1688" s="8"/>
      <c r="AI1688" s="8"/>
      <c r="AJ1688" s="5"/>
      <c r="AK1688" s="8"/>
      <c r="AL1688" s="8"/>
      <c r="AM1688" s="8"/>
      <c r="AN1688" s="8"/>
      <c r="AO1688" s="8"/>
      <c r="AP1688" s="8"/>
      <c r="AQ1688" s="9"/>
      <c r="AR1688" s="8"/>
      <c r="AS1688" s="8"/>
      <c r="AT1688" s="8"/>
      <c r="AU1688" s="5"/>
      <c r="AV1688" s="5"/>
      <c r="AW1688" s="5"/>
      <c r="AX1688" s="5"/>
      <c r="AY1688" s="5"/>
      <c r="AZ1688" s="5"/>
      <c r="BA1688" s="5"/>
      <c r="BB1688" s="5"/>
      <c r="BC1688" s="5"/>
      <c r="BD1688" s="5"/>
      <c r="BE1688" s="5"/>
      <c r="BF1688" s="5"/>
      <c r="BG1688" s="5"/>
      <c r="BH1688" s="5"/>
      <c r="BI1688" s="8"/>
      <c r="BJ1688" s="5"/>
      <c r="BK1688" s="5"/>
      <c r="BL1688" s="5"/>
      <c r="BM1688" s="8"/>
      <c r="BN1688" s="8"/>
      <c r="BO1688" s="7"/>
      <c r="BP1688" s="5"/>
      <c r="BQ1688" s="5"/>
      <c r="BR1688" s="5"/>
      <c r="BS1688" s="5"/>
      <c r="BT1688" s="7"/>
      <c r="BU1688" s="7"/>
      <c r="BV1688" s="7"/>
      <c r="BW1688" s="7"/>
      <c r="BX1688" s="7"/>
      <c r="BY1688" s="7"/>
      <c r="BZ1688" s="7"/>
      <c r="CI1688" s="5"/>
      <c r="CJ1688" s="5"/>
      <c r="CK1688" s="8"/>
      <c r="CL1688" s="5"/>
      <c r="CM1688" s="5"/>
      <c r="CN1688" s="8"/>
      <c r="CO1688" s="5"/>
      <c r="CP1688" s="5"/>
      <c r="CQ1688" s="5"/>
      <c r="CR1688" s="8"/>
      <c r="CS1688" s="8"/>
      <c r="CT1688" s="8"/>
      <c r="CU1688" s="8"/>
      <c r="CV1688" s="8"/>
      <c r="CW1688" s="8"/>
      <c r="CX1688" s="8"/>
      <c r="CY1688" s="8"/>
      <c r="CZ1688" s="8"/>
      <c r="DA1688" s="8"/>
      <c r="DB1688" s="8"/>
      <c r="DC1688" s="8"/>
      <c r="DD1688" s="8"/>
      <c r="DE1688" s="8"/>
      <c r="DF1688" s="8"/>
      <c r="DG1688" s="8"/>
      <c r="DH1688" s="8"/>
      <c r="DI1688" s="8"/>
      <c r="DJ1688" s="8"/>
      <c r="DK1688" s="8"/>
      <c r="DL1688" s="8"/>
      <c r="DM1688" s="8"/>
      <c r="DN1688" s="8"/>
      <c r="DO1688" s="8"/>
      <c r="DP1688" s="8"/>
      <c r="DQ1688" s="8"/>
      <c r="DR1688" s="8"/>
      <c r="DS1688" s="8"/>
      <c r="DT1688" s="8"/>
      <c r="DU1688" s="8"/>
      <c r="DV1688" s="8"/>
      <c r="DW1688" s="8"/>
      <c r="DX1688" s="8"/>
      <c r="DY1688" s="8"/>
      <c r="DZ1688" s="8"/>
      <c r="EA1688" s="8"/>
      <c r="EB1688" s="8"/>
      <c r="EC1688" s="8"/>
      <c r="ED1688" s="8"/>
      <c r="EE1688" s="8"/>
      <c r="EF1688" s="8"/>
      <c r="EG1688" s="8"/>
      <c r="EH1688" s="8"/>
      <c r="EI1688" s="8"/>
      <c r="EJ1688" s="8"/>
      <c r="EK1688" s="8"/>
      <c r="EL1688" s="8"/>
      <c r="EM1688" s="8"/>
      <c r="EN1688" s="8"/>
      <c r="EO1688" s="8"/>
      <c r="EP1688" s="8"/>
      <c r="EQ1688" s="8"/>
      <c r="ER1688" s="8"/>
      <c r="ES1688" s="8"/>
      <c r="ET1688" s="8"/>
      <c r="EU1688" s="8"/>
      <c r="EV1688" s="8"/>
      <c r="EW1688" s="8"/>
      <c r="EX1688" s="8"/>
      <c r="EY1688" s="8"/>
      <c r="EZ1688" s="8"/>
      <c r="FA1688" s="8"/>
      <c r="FB1688" s="8"/>
      <c r="FC1688" s="8"/>
      <c r="FD1688" s="8"/>
      <c r="FE1688" s="8"/>
      <c r="FF1688" s="8"/>
      <c r="FG1688" s="8"/>
      <c r="FH1688" s="8"/>
      <c r="FI1688" s="8"/>
      <c r="FJ1688" s="8"/>
    </row>
    <row r="1689" spans="1:166" x14ac:dyDescent="0.25">
      <c r="A1689" t="s">
        <v>184</v>
      </c>
      <c r="C1689" s="6">
        <v>43553</v>
      </c>
      <c r="D1689" s="5"/>
      <c r="E1689" s="6"/>
      <c r="G1689">
        <v>42</v>
      </c>
      <c r="H1689" t="s">
        <v>24</v>
      </c>
      <c r="I1689" s="7">
        <v>10.4</v>
      </c>
      <c r="J1689">
        <v>1000</v>
      </c>
      <c r="K1689" s="5">
        <f t="shared" si="26"/>
        <v>96.15384615384616</v>
      </c>
      <c r="L1689" s="5"/>
      <c r="M1689" s="8"/>
      <c r="N1689" s="8"/>
      <c r="O1689" s="8"/>
      <c r="P1689" s="8"/>
      <c r="Q1689" s="5"/>
      <c r="R1689" s="5"/>
      <c r="S1689" s="5"/>
      <c r="T1689" s="5"/>
      <c r="U1689" s="5"/>
      <c r="V1689" s="5"/>
      <c r="W1689" s="5"/>
      <c r="X1689" s="8"/>
      <c r="Y1689" s="8"/>
      <c r="Z1689" s="8"/>
      <c r="AA1689" s="8"/>
      <c r="AB1689" s="8"/>
      <c r="AC1689" s="5">
        <v>129.77333333333334</v>
      </c>
      <c r="AD1689" s="8"/>
      <c r="AE1689" s="8"/>
      <c r="AF1689" s="8"/>
      <c r="AG1689" s="8"/>
      <c r="AH1689" s="8"/>
      <c r="AI1689" s="8"/>
      <c r="AJ1689" s="5">
        <v>106.30999999999999</v>
      </c>
      <c r="AK1689" s="8">
        <v>2.0015993333333331</v>
      </c>
      <c r="AL1689" s="8"/>
      <c r="AM1689" s="8"/>
      <c r="AN1689" s="8"/>
      <c r="AO1689" s="8"/>
      <c r="AP1689" s="8"/>
      <c r="AQ1689" s="9">
        <f>AK1689/AJ1689</f>
        <v>1.8827949706832221E-2</v>
      </c>
      <c r="AR1689" s="8"/>
      <c r="AS1689" s="8"/>
      <c r="AT1689" s="8"/>
      <c r="AU1689" s="5">
        <v>5.746666666666667</v>
      </c>
      <c r="AV1689" s="5"/>
      <c r="AW1689" s="5"/>
      <c r="AX1689" s="5"/>
      <c r="AY1689" s="5"/>
      <c r="AZ1689" s="5"/>
      <c r="BA1689" s="5"/>
      <c r="BB1689" s="5"/>
      <c r="BC1689" s="5"/>
      <c r="BD1689" s="5"/>
      <c r="BE1689" s="5"/>
      <c r="BF1689" s="5"/>
      <c r="BG1689" s="5"/>
      <c r="BH1689" s="5">
        <f>AU1689+AX1689+AY1689+BG1689</f>
        <v>5.746666666666667</v>
      </c>
      <c r="BI1689" s="8"/>
      <c r="BJ1689" s="5"/>
      <c r="BK1689" s="5">
        <f>AC1689+AJ1689+BH1689</f>
        <v>241.82999999999998</v>
      </c>
      <c r="BL1689" s="5"/>
      <c r="BM1689" s="8">
        <f>BH1689/BK1689</f>
        <v>2.3763249665743155E-2</v>
      </c>
      <c r="BN1689" s="8"/>
      <c r="BO1689" s="7"/>
      <c r="BP1689" s="5"/>
      <c r="BQ1689" s="5"/>
      <c r="BR1689" s="5"/>
      <c r="BS1689" s="5"/>
      <c r="BT1689" s="7"/>
      <c r="BU1689" s="7"/>
      <c r="BV1689" s="7"/>
      <c r="BW1689" s="7"/>
      <c r="BX1689" s="8">
        <f>AC1689/BK1689</f>
        <v>0.53663041530551769</v>
      </c>
      <c r="BY1689" s="8">
        <f>AJ1689/BK1689</f>
        <v>0.43960633502873919</v>
      </c>
      <c r="BZ1689" s="8">
        <f>BH1689/BK1689</f>
        <v>2.3763249665743155E-2</v>
      </c>
      <c r="CA1689" s="5">
        <f>CB1689+CC1689+CD1689+CE1689+CF1689+CG1689</f>
        <v>82</v>
      </c>
      <c r="CB1689" s="5">
        <v>78.333333333333329</v>
      </c>
      <c r="CC1689" s="5"/>
      <c r="CD1689" s="5"/>
      <c r="CE1689" s="5"/>
      <c r="CF1689" s="5"/>
      <c r="CG1689" s="5">
        <v>3.6666666666666665</v>
      </c>
      <c r="CH1689" s="9">
        <f>AK1689/CA1689</f>
        <v>2.4409747967479672E-2</v>
      </c>
      <c r="CI1689" s="5"/>
      <c r="CJ1689" s="5"/>
      <c r="CK1689" s="8"/>
      <c r="CL1689" s="5"/>
      <c r="CM1689" s="5"/>
      <c r="CN1689" s="8"/>
      <c r="CO1689" s="5"/>
      <c r="CP1689" s="5"/>
      <c r="CQ1689" s="5"/>
      <c r="CR1689" s="8"/>
      <c r="CS1689" s="8"/>
      <c r="CT1689" s="8"/>
      <c r="CU1689" s="8"/>
      <c r="CV1689" s="8"/>
      <c r="CW1689" s="8"/>
      <c r="CX1689" s="8"/>
      <c r="CY1689" s="8"/>
      <c r="CZ1689" s="8"/>
      <c r="DA1689" s="8"/>
      <c r="DB1689" s="8"/>
      <c r="DC1689" s="8"/>
      <c r="DD1689" s="8"/>
      <c r="DE1689" s="8"/>
      <c r="DF1689" s="8"/>
      <c r="DG1689" s="8"/>
      <c r="DH1689" s="8"/>
      <c r="DI1689" s="8"/>
      <c r="DJ1689" s="8"/>
      <c r="DK1689" s="8"/>
      <c r="DL1689" s="8"/>
      <c r="DM1689" s="8"/>
      <c r="DN1689" s="8"/>
      <c r="DO1689" s="8"/>
      <c r="DP1689" s="8"/>
      <c r="DQ1689" s="8"/>
      <c r="DR1689" s="8"/>
      <c r="DS1689" s="8"/>
      <c r="DT1689" s="8"/>
      <c r="DU1689" s="8"/>
      <c r="DV1689" s="8"/>
      <c r="DW1689" s="8"/>
      <c r="DX1689" s="8"/>
      <c r="DY1689" s="8"/>
      <c r="DZ1689" s="8"/>
      <c r="EA1689" s="8"/>
      <c r="EB1689" s="8"/>
      <c r="EC1689" s="8"/>
      <c r="ED1689" s="8"/>
      <c r="EE1689" s="8"/>
      <c r="EF1689" s="8"/>
      <c r="EG1689" s="8"/>
      <c r="EH1689" s="8"/>
      <c r="EI1689" s="8"/>
      <c r="EJ1689" s="8"/>
      <c r="EK1689" s="8"/>
      <c r="EL1689" s="8"/>
      <c r="EM1689" s="8"/>
      <c r="EN1689" s="8"/>
      <c r="EO1689" s="8"/>
      <c r="EP1689" s="8"/>
      <c r="EQ1689" s="8"/>
      <c r="ER1689" s="8"/>
      <c r="ES1689" s="8"/>
      <c r="ET1689" s="8"/>
      <c r="EU1689" s="8"/>
      <c r="EV1689" s="8"/>
      <c r="EW1689" s="8"/>
      <c r="EX1689" s="8"/>
      <c r="EY1689" s="8"/>
      <c r="EZ1689" s="8"/>
      <c r="FA1689" s="8"/>
      <c r="FB1689" s="8"/>
      <c r="FC1689" s="8"/>
      <c r="FD1689" s="8"/>
      <c r="FE1689" s="8"/>
      <c r="FF1689" s="8"/>
      <c r="FG1689" s="8"/>
      <c r="FH1689" s="8"/>
      <c r="FI1689" s="8"/>
      <c r="FJ1689" s="8"/>
    </row>
    <row r="1690" spans="1:166" x14ac:dyDescent="0.25">
      <c r="A1690" t="s">
        <v>184</v>
      </c>
      <c r="C1690" s="6">
        <v>43555</v>
      </c>
      <c r="D1690" s="5">
        <v>5</v>
      </c>
      <c r="E1690" t="s">
        <v>206</v>
      </c>
      <c r="F1690" t="s">
        <v>13</v>
      </c>
      <c r="G1690">
        <v>44</v>
      </c>
      <c r="H1690" t="s">
        <v>24</v>
      </c>
      <c r="I1690" s="7">
        <v>10.4</v>
      </c>
      <c r="J1690">
        <v>1000</v>
      </c>
      <c r="K1690" s="5">
        <f t="shared" si="26"/>
        <v>96.15384615384616</v>
      </c>
      <c r="L1690" s="5"/>
      <c r="M1690" s="8"/>
      <c r="N1690" s="8"/>
      <c r="O1690" s="8"/>
      <c r="P1690" s="8"/>
      <c r="Q1690" s="5"/>
      <c r="R1690" s="5"/>
      <c r="S1690" s="5">
        <v>44</v>
      </c>
      <c r="T1690" s="5"/>
      <c r="U1690" s="5"/>
      <c r="V1690" s="5"/>
      <c r="W1690" s="5"/>
      <c r="X1690" s="8"/>
      <c r="Y1690" s="8"/>
      <c r="Z1690" s="8"/>
      <c r="AA1690" s="8"/>
      <c r="AB1690" s="8"/>
      <c r="AD1690" s="8"/>
      <c r="AE1690" s="8"/>
      <c r="AF1690" s="8"/>
      <c r="AG1690" s="8"/>
      <c r="AH1690" s="8"/>
      <c r="AI1690" s="8"/>
      <c r="AQ1690" s="9"/>
      <c r="AR1690" s="8"/>
      <c r="AS1690" s="8"/>
      <c r="AT1690" s="8"/>
      <c r="AU1690"/>
      <c r="AV1690"/>
      <c r="AW1690"/>
      <c r="AY1690"/>
      <c r="AZ1690"/>
      <c r="BA1690"/>
      <c r="BB1690"/>
      <c r="BC1690"/>
      <c r="BD1690"/>
      <c r="BE1690" s="5"/>
      <c r="BF1690" s="5"/>
      <c r="BH1690" s="5"/>
      <c r="BI1690" s="8"/>
      <c r="BJ1690" s="5"/>
      <c r="BK1690" s="5"/>
      <c r="BL1690" s="5"/>
      <c r="BM1690" s="8"/>
      <c r="BN1690" s="8"/>
      <c r="BO1690" s="7"/>
      <c r="BP1690" s="5"/>
      <c r="BQ1690" s="5"/>
      <c r="BR1690" s="5"/>
      <c r="BS1690" s="5"/>
      <c r="BT1690" s="7"/>
      <c r="BU1690" s="7"/>
      <c r="BV1690" s="7"/>
      <c r="BW1690" s="7"/>
      <c r="BX1690" s="7"/>
      <c r="BY1690" s="7"/>
      <c r="BZ1690" s="7"/>
      <c r="CA1690" s="5"/>
      <c r="CB1690" s="5"/>
      <c r="CC1690" s="5"/>
      <c r="CD1690" s="5"/>
      <c r="CE1690" s="5"/>
      <c r="CF1690" s="5"/>
      <c r="CG1690" s="5"/>
      <c r="CH1690" s="5"/>
      <c r="CI1690" s="5"/>
      <c r="CJ1690" s="5"/>
      <c r="CK1690" s="8"/>
      <c r="CL1690" s="5"/>
      <c r="CM1690" s="5"/>
      <c r="CN1690" s="8"/>
      <c r="CO1690" s="5"/>
      <c r="CP1690" s="5"/>
      <c r="CQ1690" s="5"/>
      <c r="CR1690" s="8"/>
      <c r="CS1690" s="8"/>
      <c r="CT1690" s="8"/>
      <c r="CU1690" s="8"/>
      <c r="CV1690" s="8"/>
      <c r="CW1690" s="8"/>
      <c r="CX1690" s="8"/>
      <c r="CY1690" s="8"/>
      <c r="CZ1690" s="8"/>
      <c r="DA1690" s="8"/>
      <c r="DB1690" s="8"/>
      <c r="DC1690" s="8"/>
      <c r="DD1690" s="8"/>
      <c r="DE1690" s="8"/>
      <c r="DF1690" s="8"/>
      <c r="DG1690" s="8"/>
      <c r="DH1690" s="8"/>
      <c r="DI1690" s="8"/>
      <c r="DJ1690" s="8"/>
      <c r="DK1690" s="8"/>
      <c r="DL1690" s="8"/>
      <c r="DM1690" s="8"/>
      <c r="DN1690" s="8"/>
      <c r="DO1690" s="8"/>
      <c r="DP1690" s="8"/>
      <c r="DQ1690" s="8"/>
      <c r="DR1690" s="8"/>
      <c r="DS1690" s="8"/>
      <c r="DT1690" s="8"/>
      <c r="DU1690" s="8"/>
      <c r="DV1690" s="8"/>
      <c r="DW1690" s="8"/>
      <c r="DX1690" s="8"/>
      <c r="DY1690" s="8"/>
      <c r="DZ1690" s="8"/>
      <c r="EA1690" s="8"/>
      <c r="EB1690" s="8"/>
      <c r="EC1690" s="8"/>
      <c r="ED1690" s="8"/>
      <c r="EE1690" s="8"/>
      <c r="EF1690" s="8"/>
      <c r="EG1690" s="8"/>
      <c r="EH1690" s="8"/>
      <c r="EI1690" s="8"/>
      <c r="EJ1690" s="8"/>
      <c r="EK1690" s="8"/>
      <c r="EL1690" s="8"/>
      <c r="EM1690" s="8"/>
      <c r="EN1690" s="8"/>
      <c r="EO1690" s="8"/>
      <c r="EP1690" s="8"/>
      <c r="EQ1690" s="8"/>
      <c r="ER1690" s="8"/>
      <c r="ES1690" s="8"/>
      <c r="ET1690" s="8"/>
      <c r="EU1690" s="8"/>
      <c r="EV1690" s="8"/>
      <c r="EW1690" s="8"/>
      <c r="EX1690" s="8"/>
      <c r="EY1690" s="8"/>
      <c r="EZ1690" s="8"/>
      <c r="FA1690" s="8"/>
      <c r="FB1690" s="8"/>
      <c r="FC1690" s="8"/>
      <c r="FD1690" s="8"/>
      <c r="FE1690" s="8"/>
      <c r="FF1690" s="8"/>
      <c r="FG1690" s="8"/>
      <c r="FH1690" s="8"/>
      <c r="FI1690" s="8"/>
      <c r="FJ1690" s="8"/>
    </row>
    <row r="1691" spans="1:166" x14ac:dyDescent="0.25">
      <c r="A1691" t="s">
        <v>184</v>
      </c>
      <c r="C1691" s="6">
        <v>43558</v>
      </c>
      <c r="D1691" s="5"/>
      <c r="E1691" s="6"/>
      <c r="G1691">
        <v>47</v>
      </c>
      <c r="H1691" t="s">
        <v>24</v>
      </c>
      <c r="I1691" s="7">
        <v>10.4</v>
      </c>
      <c r="J1691">
        <v>1000</v>
      </c>
      <c r="K1691" s="5">
        <f t="shared" si="26"/>
        <v>96.15384615384616</v>
      </c>
      <c r="L1691" s="5"/>
      <c r="M1691" s="5">
        <v>866.875</v>
      </c>
      <c r="N1691" s="7">
        <v>14.1875</v>
      </c>
      <c r="O1691" s="7"/>
      <c r="P1691" s="7"/>
      <c r="Q1691" s="5"/>
      <c r="R1691" s="5"/>
      <c r="S1691" s="5"/>
      <c r="T1691" s="5"/>
      <c r="U1691" s="5"/>
      <c r="V1691" s="5"/>
      <c r="W1691" s="5"/>
      <c r="X1691" s="8"/>
      <c r="Y1691" s="8"/>
      <c r="Z1691" s="7">
        <v>7.125</v>
      </c>
      <c r="AA1691" s="8"/>
      <c r="AB1691" s="7">
        <v>7.25</v>
      </c>
      <c r="AD1691" s="8"/>
      <c r="AE1691" s="8"/>
      <c r="AF1691" s="8"/>
      <c r="AG1691" s="8"/>
      <c r="AH1691" s="8"/>
      <c r="AI1691" s="8"/>
      <c r="AQ1691" s="9"/>
      <c r="AR1691" s="8"/>
      <c r="AS1691" s="8"/>
      <c r="AT1691" s="8"/>
      <c r="AU1691"/>
      <c r="AV1691"/>
      <c r="AW1691"/>
      <c r="AY1691"/>
      <c r="AZ1691"/>
      <c r="BA1691"/>
      <c r="BB1691"/>
      <c r="BC1691"/>
      <c r="BD1691"/>
      <c r="BE1691" s="5"/>
      <c r="BF1691" s="5"/>
      <c r="BH1691" s="5"/>
      <c r="BI1691" s="8"/>
      <c r="BJ1691" s="5"/>
      <c r="BK1691" s="5"/>
      <c r="BL1691" s="5"/>
      <c r="BM1691" s="8"/>
      <c r="BN1691" s="8"/>
      <c r="BO1691" s="7"/>
      <c r="BP1691" s="5"/>
      <c r="BQ1691" s="5"/>
      <c r="BR1691" s="5"/>
      <c r="BS1691" s="5"/>
      <c r="BT1691" s="7"/>
      <c r="BU1691" s="7"/>
      <c r="BV1691" s="7"/>
      <c r="BW1691" s="7"/>
      <c r="BX1691" s="7"/>
      <c r="BY1691" s="7"/>
      <c r="BZ1691" s="7"/>
      <c r="CA1691" s="5"/>
      <c r="CB1691" s="5"/>
      <c r="CC1691" s="5"/>
      <c r="CD1691" s="5"/>
      <c r="CE1691" s="5"/>
      <c r="CF1691" s="5"/>
      <c r="CG1691" s="5"/>
      <c r="CH1691" s="5"/>
      <c r="CI1691" s="5"/>
      <c r="CJ1691" s="5"/>
      <c r="CK1691" s="8"/>
      <c r="CL1691" s="5"/>
      <c r="CM1691" s="5"/>
      <c r="CN1691" s="8"/>
      <c r="CO1691" s="5"/>
      <c r="CP1691" s="5"/>
      <c r="CQ1691" s="5"/>
      <c r="CR1691" s="8"/>
      <c r="CS1691" s="8"/>
      <c r="CT1691" s="8"/>
      <c r="CU1691" s="8"/>
      <c r="CV1691" s="8"/>
      <c r="CW1691" s="8"/>
      <c r="CX1691" s="8"/>
      <c r="CY1691" s="8"/>
      <c r="CZ1691" s="8"/>
      <c r="DA1691" s="8"/>
      <c r="DB1691" s="8"/>
      <c r="DC1691" s="8"/>
      <c r="DD1691" s="8"/>
      <c r="DE1691" s="8"/>
      <c r="DF1691" s="8"/>
      <c r="DG1691" s="8"/>
      <c r="DH1691" s="8"/>
      <c r="DI1691" s="8"/>
      <c r="DJ1691" s="8"/>
      <c r="DK1691" s="8"/>
      <c r="DL1691" s="8"/>
      <c r="DM1691" s="8"/>
      <c r="DN1691" s="8"/>
      <c r="DO1691" s="8"/>
      <c r="DP1691" s="8"/>
      <c r="DQ1691" s="8"/>
      <c r="DR1691" s="8"/>
      <c r="DS1691" s="8"/>
      <c r="DT1691" s="8"/>
      <c r="DU1691" s="8"/>
      <c r="DV1691" s="8"/>
      <c r="DW1691" s="8"/>
      <c r="DX1691" s="8"/>
      <c r="DY1691" s="8"/>
      <c r="DZ1691" s="8"/>
      <c r="EA1691" s="8"/>
      <c r="EB1691" s="8"/>
      <c r="EC1691" s="8"/>
      <c r="ED1691" s="8"/>
      <c r="EE1691" s="8"/>
      <c r="EF1691" s="8"/>
      <c r="EG1691" s="8"/>
      <c r="EH1691" s="8"/>
      <c r="EI1691" s="8"/>
      <c r="EJ1691" s="8"/>
      <c r="EK1691" s="8"/>
      <c r="EL1691" s="8"/>
      <c r="EM1691" s="8"/>
      <c r="EN1691" s="8"/>
      <c r="EO1691" s="8"/>
      <c r="EP1691" s="8"/>
      <c r="EQ1691" s="8"/>
      <c r="ER1691" s="8"/>
      <c r="ES1691" s="8"/>
      <c r="ET1691" s="8"/>
      <c r="EU1691" s="8"/>
      <c r="EV1691" s="8"/>
      <c r="EW1691" s="8"/>
      <c r="EX1691" s="8"/>
      <c r="EY1691" s="8"/>
      <c r="EZ1691" s="8"/>
      <c r="FA1691" s="8"/>
      <c r="FB1691" s="8"/>
      <c r="FC1691" s="8"/>
      <c r="FD1691" s="8"/>
      <c r="FE1691" s="8"/>
      <c r="FF1691" s="8"/>
      <c r="FG1691" s="8"/>
      <c r="FH1691" s="8"/>
      <c r="FI1691" s="8"/>
      <c r="FJ1691" s="8"/>
    </row>
    <row r="1692" spans="1:166" x14ac:dyDescent="0.25">
      <c r="A1692" t="s">
        <v>184</v>
      </c>
      <c r="C1692" s="6">
        <v>43567</v>
      </c>
      <c r="D1692" s="5"/>
      <c r="E1692" s="6"/>
      <c r="G1692">
        <v>56</v>
      </c>
      <c r="H1692" t="s">
        <v>24</v>
      </c>
      <c r="I1692" s="7">
        <v>10.4</v>
      </c>
      <c r="J1692">
        <v>1000</v>
      </c>
      <c r="K1692" s="5">
        <f t="shared" si="26"/>
        <v>96.15384615384616</v>
      </c>
      <c r="L1692" s="5"/>
      <c r="M1692" s="5">
        <v>1010.625</v>
      </c>
      <c r="N1692" s="7">
        <v>16.375</v>
      </c>
      <c r="O1692" s="7"/>
      <c r="P1692" s="7"/>
      <c r="Q1692" s="5"/>
      <c r="R1692" s="5"/>
      <c r="S1692" s="5"/>
      <c r="T1692" s="5"/>
      <c r="U1692" s="5"/>
      <c r="V1692" s="5"/>
      <c r="W1692" s="5"/>
      <c r="X1692" s="8"/>
      <c r="Y1692" s="8"/>
      <c r="Z1692" s="8"/>
      <c r="AA1692" s="7">
        <v>8.375</v>
      </c>
      <c r="AB1692" s="7">
        <v>11</v>
      </c>
      <c r="AC1692" s="5"/>
      <c r="AD1692" s="8"/>
      <c r="AE1692" s="8"/>
      <c r="AF1692" s="8"/>
      <c r="AG1692" s="8"/>
      <c r="AH1692" s="8"/>
      <c r="AI1692" s="8"/>
      <c r="AJ1692" s="5"/>
      <c r="AK1692" s="8"/>
      <c r="AL1692" s="8"/>
      <c r="AM1692" s="8"/>
      <c r="AN1692" s="8"/>
      <c r="AO1692" s="8"/>
      <c r="AP1692" s="8"/>
      <c r="AQ1692" s="9"/>
      <c r="AR1692" s="8"/>
      <c r="AS1692" s="8"/>
      <c r="AT1692" s="8"/>
      <c r="AU1692" s="5"/>
      <c r="AV1692" s="5"/>
      <c r="AW1692" s="5"/>
      <c r="AX1692" s="5"/>
      <c r="AY1692" s="5"/>
      <c r="AZ1692" s="5"/>
      <c r="BA1692" s="5"/>
      <c r="BB1692" s="5"/>
      <c r="BC1692" s="5"/>
      <c r="BD1692" s="5"/>
      <c r="BE1692" s="5"/>
      <c r="BF1692" s="5"/>
      <c r="BG1692" s="5"/>
      <c r="BH1692" s="5"/>
      <c r="BI1692" s="8"/>
      <c r="BJ1692" s="5"/>
      <c r="BK1692" s="5"/>
      <c r="BL1692" s="5"/>
      <c r="BM1692" s="8"/>
      <c r="BN1692" s="8"/>
      <c r="BO1692" s="7"/>
      <c r="BP1692" s="5"/>
      <c r="BQ1692" s="5"/>
      <c r="BR1692" s="5"/>
      <c r="BS1692" s="5"/>
      <c r="BT1692" s="7"/>
      <c r="BU1692" s="7"/>
      <c r="BV1692" s="7"/>
      <c r="BW1692" s="7"/>
      <c r="BX1692" s="7"/>
      <c r="BY1692" s="7"/>
      <c r="BZ1692" s="7"/>
      <c r="CA1692" s="5"/>
      <c r="CB1692" s="5"/>
      <c r="CC1692" s="5"/>
      <c r="CD1692" s="5"/>
      <c r="CE1692" s="5"/>
      <c r="CF1692" s="5"/>
      <c r="CG1692" s="5"/>
      <c r="CH1692" s="5"/>
      <c r="CI1692" s="5"/>
      <c r="CJ1692" s="5"/>
      <c r="CK1692" s="8"/>
      <c r="CL1692" s="5"/>
      <c r="CM1692" s="5"/>
      <c r="CN1692" s="8"/>
      <c r="CO1692" s="5"/>
      <c r="CP1692" s="5"/>
      <c r="CQ1692" s="5"/>
      <c r="CR1692" s="8"/>
      <c r="CS1692" s="8"/>
      <c r="CT1692" s="8"/>
      <c r="CU1692" s="8"/>
      <c r="CV1692" s="8"/>
      <c r="CW1692" s="8"/>
      <c r="CX1692" s="8"/>
      <c r="CY1692" s="8"/>
      <c r="CZ1692" s="8"/>
      <c r="DA1692" s="8"/>
      <c r="DB1692" s="8"/>
      <c r="DC1692" s="8"/>
      <c r="DD1692" s="8"/>
      <c r="DE1692" s="8"/>
      <c r="DF1692" s="8"/>
      <c r="DG1692" s="8"/>
      <c r="DH1692" s="8"/>
      <c r="DI1692" s="8"/>
      <c r="DJ1692" s="8"/>
      <c r="DK1692" s="8"/>
      <c r="DL1692" s="8"/>
      <c r="DM1692" s="8"/>
      <c r="DN1692" s="8"/>
      <c r="DO1692" s="8"/>
      <c r="DP1692" s="8"/>
      <c r="DQ1692" s="8"/>
      <c r="DR1692" s="8"/>
      <c r="DS1692" s="8"/>
      <c r="DT1692" s="8"/>
      <c r="DU1692" s="8"/>
      <c r="DV1692" s="8"/>
      <c r="DW1692" s="8"/>
      <c r="DX1692" s="8"/>
      <c r="DY1692" s="8"/>
      <c r="DZ1692" s="8"/>
      <c r="EA1692" s="8"/>
      <c r="EB1692" s="8"/>
      <c r="EC1692" s="8"/>
      <c r="ED1692" s="8"/>
      <c r="EE1692" s="8"/>
      <c r="EF1692" s="8"/>
      <c r="EG1692" s="8"/>
      <c r="EH1692" s="8"/>
      <c r="EI1692" s="8"/>
      <c r="EJ1692" s="8"/>
      <c r="EK1692" s="8"/>
      <c r="EL1692" s="8"/>
      <c r="EM1692" s="8"/>
      <c r="EN1692" s="8"/>
      <c r="EO1692" s="8"/>
      <c r="EP1692" s="8"/>
      <c r="EQ1692" s="8"/>
      <c r="ER1692" s="8"/>
      <c r="ES1692" s="8"/>
      <c r="ET1692" s="8"/>
      <c r="EU1692" s="8"/>
      <c r="EV1692" s="8"/>
      <c r="EW1692" s="8"/>
      <c r="EX1692" s="8"/>
      <c r="EY1692" s="8"/>
      <c r="EZ1692" s="8"/>
      <c r="FA1692" s="8"/>
      <c r="FB1692" s="8"/>
      <c r="FC1692" s="8"/>
      <c r="FD1692" s="8"/>
      <c r="FE1692" s="8"/>
      <c r="FF1692" s="8"/>
      <c r="FG1692" s="8"/>
      <c r="FH1692" s="8"/>
      <c r="FI1692" s="8"/>
      <c r="FJ1692" s="8"/>
    </row>
    <row r="1693" spans="1:166" x14ac:dyDescent="0.25">
      <c r="A1693" t="s">
        <v>184</v>
      </c>
      <c r="C1693" s="6">
        <v>43570</v>
      </c>
      <c r="D1693" s="5"/>
      <c r="E1693" s="6"/>
      <c r="G1693">
        <v>59</v>
      </c>
      <c r="H1693" t="s">
        <v>24</v>
      </c>
      <c r="I1693" s="7">
        <v>10.4</v>
      </c>
      <c r="J1693">
        <v>1000</v>
      </c>
      <c r="K1693" s="5">
        <f t="shared" si="26"/>
        <v>96.15384615384616</v>
      </c>
      <c r="L1693" s="5"/>
      <c r="M1693" s="8"/>
      <c r="N1693" s="8"/>
      <c r="O1693" s="8"/>
      <c r="P1693" s="8"/>
      <c r="Q1693" s="5"/>
      <c r="R1693" s="5"/>
      <c r="S1693" s="5"/>
      <c r="T1693" s="5"/>
      <c r="U1693" s="5"/>
      <c r="V1693" s="5"/>
      <c r="W1693" s="5"/>
      <c r="X1693" s="8"/>
      <c r="Y1693" s="8"/>
      <c r="Z1693" s="8"/>
      <c r="AA1693" s="8"/>
      <c r="AB1693" s="8"/>
      <c r="AC1693" s="5">
        <v>266.41499999999996</v>
      </c>
      <c r="AD1693" s="8"/>
      <c r="AE1693" s="8"/>
      <c r="AF1693" s="8"/>
      <c r="AG1693" s="8"/>
      <c r="AH1693" s="8"/>
      <c r="AI1693" s="8"/>
      <c r="AJ1693" s="5">
        <v>197.0922222222222</v>
      </c>
      <c r="AK1693" s="8">
        <v>3.5354219444444444</v>
      </c>
      <c r="AL1693" s="8"/>
      <c r="AM1693" s="8"/>
      <c r="AN1693" s="8"/>
      <c r="AO1693" s="8"/>
      <c r="AP1693" s="8"/>
      <c r="AQ1693" s="9">
        <f>AK1693/AJ1693</f>
        <v>1.7937906958389475E-2</v>
      </c>
      <c r="AR1693" s="8"/>
      <c r="AS1693" s="8"/>
      <c r="AT1693" s="8"/>
      <c r="AU1693" s="5">
        <v>12.608888888888886</v>
      </c>
      <c r="AV1693" s="5"/>
      <c r="AW1693" s="5"/>
      <c r="AX1693" s="5">
        <v>3.9172222222222217</v>
      </c>
      <c r="AY1693" s="5"/>
      <c r="AZ1693" s="5"/>
      <c r="BA1693" s="5"/>
      <c r="BB1693" s="5"/>
      <c r="BC1693" s="5"/>
      <c r="BD1693" s="5"/>
      <c r="BE1693" s="5"/>
      <c r="BF1693" s="5"/>
      <c r="BG1693" s="5">
        <v>29.683333333333334</v>
      </c>
      <c r="BH1693" s="5">
        <f>AU1693+AX1693+AY1693+BG1693</f>
        <v>46.209444444444443</v>
      </c>
      <c r="BI1693" s="8"/>
      <c r="BJ1693" s="5"/>
      <c r="BK1693" s="5">
        <f>AC1693+AJ1693+BH1693</f>
        <v>509.71666666666658</v>
      </c>
      <c r="BL1693" s="5"/>
      <c r="BM1693" s="8">
        <f>BH1693/BK1693</f>
        <v>9.0657118878679888E-2</v>
      </c>
      <c r="BN1693" s="8"/>
      <c r="BO1693" s="7"/>
      <c r="BP1693" s="5"/>
      <c r="BQ1693" s="5"/>
      <c r="BR1693" s="5"/>
      <c r="BS1693" s="5"/>
      <c r="BT1693" s="7"/>
      <c r="BU1693" s="7"/>
      <c r="BV1693" s="7"/>
      <c r="BW1693" s="7"/>
      <c r="BX1693" s="8">
        <f>AC1693/BK1693</f>
        <v>0.52267272667821996</v>
      </c>
      <c r="BY1693" s="8">
        <f>AJ1693/BK1693</f>
        <v>0.38667015444310021</v>
      </c>
      <c r="BZ1693" s="8">
        <f>BH1693/BK1693</f>
        <v>9.0657118878679888E-2</v>
      </c>
      <c r="CA1693" s="5">
        <f>CB1693+CC1693+CD1693+CE1693+CF1693+CG1693</f>
        <v>194.55555555555554</v>
      </c>
      <c r="CB1693" s="5">
        <v>116.6111111111111</v>
      </c>
      <c r="CC1693" s="5">
        <v>55.888888888888886</v>
      </c>
      <c r="CD1693" s="5"/>
      <c r="CE1693" s="5">
        <v>13.055555555555555</v>
      </c>
      <c r="CF1693" s="5"/>
      <c r="CG1693" s="5">
        <v>9</v>
      </c>
      <c r="CH1693" s="9">
        <f>AK1693/CA1693</f>
        <v>1.8171786122215879E-2</v>
      </c>
      <c r="CI1693" s="5"/>
      <c r="CJ1693" s="5"/>
      <c r="CK1693" s="8"/>
      <c r="CL1693" s="5"/>
      <c r="CM1693" s="5"/>
      <c r="CN1693" s="8"/>
      <c r="CO1693" s="5"/>
      <c r="CP1693" s="5"/>
      <c r="CQ1693" s="5"/>
      <c r="CR1693" s="8"/>
      <c r="CS1693" s="8"/>
      <c r="CT1693" s="8"/>
      <c r="CU1693" s="8"/>
      <c r="CV1693" s="8"/>
      <c r="CW1693" s="8"/>
      <c r="CX1693" s="8"/>
      <c r="CY1693" s="8"/>
      <c r="CZ1693" s="8"/>
      <c r="DA1693" s="8"/>
      <c r="DB1693" s="8"/>
      <c r="DC1693" s="8"/>
      <c r="DD1693" s="8"/>
      <c r="DE1693" s="8"/>
      <c r="DF1693" s="8"/>
      <c r="DG1693" s="8"/>
      <c r="DH1693" s="8"/>
      <c r="DI1693" s="8"/>
      <c r="DJ1693" s="8"/>
      <c r="DK1693" s="8"/>
      <c r="DL1693" s="8"/>
      <c r="DM1693" s="8"/>
      <c r="DN1693" s="8"/>
      <c r="DO1693" s="8"/>
      <c r="DP1693" s="8"/>
      <c r="DQ1693" s="8"/>
      <c r="DR1693" s="8"/>
      <c r="DS1693" s="8"/>
      <c r="DT1693" s="8"/>
      <c r="DU1693" s="8"/>
      <c r="DV1693" s="8"/>
      <c r="DW1693" s="8"/>
      <c r="DX1693" s="8"/>
      <c r="DY1693" s="8"/>
      <c r="DZ1693" s="8"/>
      <c r="EA1693" s="8"/>
      <c r="EB1693" s="8"/>
      <c r="EC1693" s="8"/>
      <c r="ED1693" s="8"/>
      <c r="EE1693" s="8"/>
      <c r="EF1693" s="8"/>
      <c r="EG1693" s="8"/>
      <c r="EH1693" s="8"/>
      <c r="EI1693" s="8"/>
      <c r="EJ1693" s="8"/>
      <c r="EK1693" s="8"/>
      <c r="EL1693" s="8"/>
      <c r="EM1693" s="8"/>
      <c r="EN1693" s="8"/>
      <c r="EO1693" s="8"/>
      <c r="EP1693" s="8"/>
      <c r="EQ1693" s="8"/>
      <c r="ER1693" s="8"/>
      <c r="ES1693" s="8"/>
      <c r="ET1693" s="8"/>
      <c r="EU1693" s="8"/>
      <c r="EV1693" s="8"/>
      <c r="EW1693" s="8"/>
      <c r="EX1693" s="8"/>
      <c r="EY1693" s="8"/>
      <c r="EZ1693" s="8"/>
      <c r="FA1693" s="8"/>
      <c r="FB1693" s="8"/>
      <c r="FC1693" s="8"/>
      <c r="FD1693" s="8"/>
      <c r="FE1693" s="8"/>
      <c r="FF1693" s="8"/>
      <c r="FG1693" s="8"/>
      <c r="FH1693" s="8"/>
      <c r="FI1693" s="8"/>
      <c r="FJ1693" s="8"/>
    </row>
    <row r="1694" spans="1:166" x14ac:dyDescent="0.25">
      <c r="A1694" t="s">
        <v>184</v>
      </c>
      <c r="C1694" s="6">
        <v>43571</v>
      </c>
      <c r="D1694" s="5"/>
      <c r="E1694" s="6"/>
      <c r="G1694">
        <v>60</v>
      </c>
      <c r="H1694" t="s">
        <v>24</v>
      </c>
      <c r="I1694" s="7">
        <v>10.4</v>
      </c>
      <c r="J1694">
        <v>1000</v>
      </c>
      <c r="K1694" s="5">
        <f t="shared" si="26"/>
        <v>96.15384615384616</v>
      </c>
      <c r="L1694" s="5"/>
      <c r="M1694" s="5">
        <v>1066.25</v>
      </c>
      <c r="N1694" s="7">
        <v>17.8125</v>
      </c>
      <c r="O1694" s="7"/>
      <c r="P1694" s="7"/>
      <c r="Q1694" s="5"/>
      <c r="R1694" s="5"/>
      <c r="S1694" s="5"/>
      <c r="T1694" s="5"/>
      <c r="U1694" s="5"/>
      <c r="V1694" s="5"/>
      <c r="W1694" s="5"/>
      <c r="X1694" s="8"/>
      <c r="Y1694" s="8"/>
      <c r="Z1694" s="8"/>
      <c r="AA1694" s="7">
        <v>8.5</v>
      </c>
      <c r="AB1694" s="7">
        <v>13</v>
      </c>
      <c r="AD1694" s="8"/>
      <c r="AE1694" s="8"/>
      <c r="AF1694" s="8"/>
      <c r="AG1694" s="8"/>
      <c r="AH1694" s="8"/>
      <c r="AI1694" s="8"/>
      <c r="AQ1694" s="9"/>
      <c r="AR1694" s="8"/>
      <c r="AS1694" s="8"/>
      <c r="AT1694" s="8"/>
      <c r="AU1694" s="5"/>
      <c r="AV1694" s="5"/>
      <c r="AW1694" s="5"/>
      <c r="AX1694" s="5"/>
      <c r="AY1694" s="5"/>
      <c r="AZ1694" s="5"/>
      <c r="BA1694" s="5"/>
      <c r="BB1694" s="5"/>
      <c r="BC1694" s="5"/>
      <c r="BD1694" s="5"/>
      <c r="BE1694" s="5"/>
      <c r="BF1694" s="5"/>
      <c r="BH1694" s="5"/>
      <c r="BI1694" s="8"/>
      <c r="BJ1694" s="5"/>
      <c r="BK1694" s="5"/>
      <c r="BL1694" s="5"/>
      <c r="BM1694" s="8"/>
      <c r="BN1694" s="8"/>
      <c r="BO1694" s="7"/>
      <c r="BP1694" s="5"/>
      <c r="BQ1694" s="5"/>
      <c r="BR1694" s="5"/>
      <c r="BS1694" s="5"/>
      <c r="BT1694" s="7"/>
      <c r="BU1694" s="7"/>
      <c r="BV1694" s="7"/>
      <c r="BW1694" s="7"/>
      <c r="BX1694" s="7"/>
      <c r="BY1694" s="7"/>
      <c r="BZ1694" s="7"/>
      <c r="CA1694" s="5"/>
      <c r="CB1694" s="5"/>
      <c r="CC1694" s="5"/>
      <c r="CD1694" s="5"/>
      <c r="CE1694" s="5"/>
      <c r="CF1694" s="5"/>
      <c r="CG1694" s="5"/>
      <c r="CH1694" s="5"/>
      <c r="CI1694" s="5"/>
      <c r="CJ1694" s="5"/>
      <c r="CK1694" s="8"/>
      <c r="CL1694" s="5"/>
      <c r="CM1694" s="5"/>
      <c r="CN1694" s="8"/>
      <c r="CO1694" s="5"/>
      <c r="CP1694" s="5"/>
      <c r="CQ1694" s="5"/>
      <c r="CR1694" s="8"/>
      <c r="CS1694" s="8"/>
      <c r="CT1694" s="8"/>
      <c r="CU1694" s="8"/>
      <c r="CV1694" s="8"/>
      <c r="CW1694" s="8"/>
      <c r="CX1694" s="8"/>
      <c r="CY1694" s="8"/>
      <c r="CZ1694" s="8"/>
      <c r="DA1694" s="8"/>
      <c r="DB1694" s="8"/>
      <c r="DC1694" s="8"/>
      <c r="DD1694" s="8"/>
      <c r="DE1694" s="8"/>
      <c r="DF1694" s="8"/>
      <c r="DG1694" s="8"/>
      <c r="DH1694" s="8"/>
      <c r="DI1694" s="8"/>
      <c r="DJ1694" s="8"/>
      <c r="DK1694" s="8"/>
      <c r="DL1694" s="8"/>
      <c r="DM1694" s="8"/>
      <c r="DN1694" s="8"/>
      <c r="DO1694" s="8"/>
      <c r="DP1694" s="8"/>
      <c r="DQ1694" s="8"/>
      <c r="DR1694" s="8"/>
      <c r="DS1694" s="8"/>
      <c r="DT1694" s="8"/>
      <c r="DU1694" s="8"/>
      <c r="DV1694" s="8"/>
      <c r="DW1694" s="8"/>
      <c r="DX1694" s="8"/>
      <c r="DY1694" s="8"/>
      <c r="DZ1694" s="8"/>
      <c r="EA1694" s="8"/>
      <c r="EB1694" s="8"/>
      <c r="EC1694" s="8"/>
      <c r="ED1694" s="8"/>
      <c r="EE1694" s="8"/>
      <c r="EF1694" s="8"/>
      <c r="EG1694" s="8"/>
      <c r="EH1694" s="8"/>
      <c r="EI1694" s="8"/>
      <c r="EJ1694" s="8"/>
      <c r="EK1694" s="8"/>
      <c r="EL1694" s="8"/>
      <c r="EM1694" s="8"/>
      <c r="EN1694" s="8"/>
      <c r="EO1694" s="8"/>
      <c r="EP1694" s="8"/>
      <c r="EQ1694" s="8"/>
      <c r="ER1694" s="8"/>
      <c r="ES1694" s="8"/>
      <c r="ET1694" s="8"/>
      <c r="EU1694" s="8"/>
      <c r="EV1694" s="8"/>
      <c r="EW1694" s="8"/>
      <c r="EX1694" s="8"/>
      <c r="EY1694" s="8"/>
      <c r="EZ1694" s="8"/>
      <c r="FA1694" s="8"/>
      <c r="FB1694" s="8"/>
      <c r="FC1694" s="8"/>
      <c r="FD1694" s="8"/>
      <c r="FE1694" s="8"/>
      <c r="FF1694" s="8"/>
      <c r="FG1694" s="8"/>
      <c r="FH1694" s="8"/>
      <c r="FI1694" s="8"/>
      <c r="FJ1694" s="8"/>
    </row>
    <row r="1695" spans="1:166" x14ac:dyDescent="0.25">
      <c r="A1695" t="s">
        <v>184</v>
      </c>
      <c r="C1695" s="6">
        <v>43585</v>
      </c>
      <c r="D1695" s="5"/>
      <c r="E1695" s="6"/>
      <c r="G1695">
        <v>74</v>
      </c>
      <c r="H1695" t="s">
        <v>24</v>
      </c>
      <c r="I1695" s="7">
        <v>10.4</v>
      </c>
      <c r="J1695">
        <v>1000</v>
      </c>
      <c r="K1695" s="5">
        <f t="shared" si="26"/>
        <v>96.15384615384616</v>
      </c>
      <c r="L1695" s="5"/>
      <c r="M1695" s="5">
        <v>1206.875</v>
      </c>
      <c r="N1695" s="7">
        <v>20</v>
      </c>
      <c r="O1695" s="7"/>
      <c r="P1695" s="7"/>
      <c r="Q1695" s="5"/>
      <c r="R1695" s="5"/>
      <c r="S1695" s="5"/>
      <c r="T1695" s="5"/>
      <c r="U1695" s="5"/>
      <c r="V1695" s="5"/>
      <c r="W1695" s="5"/>
      <c r="X1695" s="8"/>
      <c r="Y1695" s="8"/>
      <c r="Z1695" s="8"/>
      <c r="AA1695" s="7">
        <v>9.0625</v>
      </c>
      <c r="AB1695" s="7">
        <v>16.5</v>
      </c>
      <c r="AC1695" s="5"/>
      <c r="AD1695" s="8"/>
      <c r="AE1695" s="8"/>
      <c r="AF1695" s="8"/>
      <c r="AG1695" s="8"/>
      <c r="AH1695" s="8"/>
      <c r="AI1695" s="8"/>
      <c r="AJ1695" s="5"/>
      <c r="AK1695" s="8"/>
      <c r="AL1695" s="8"/>
      <c r="AM1695" s="8"/>
      <c r="AN1695" s="8"/>
      <c r="AO1695" s="8"/>
      <c r="AP1695" s="8"/>
      <c r="AQ1695" s="9"/>
      <c r="AR1695" s="8"/>
      <c r="AS1695" s="8"/>
      <c r="AT1695" s="8"/>
      <c r="AU1695" s="5"/>
      <c r="AV1695" s="5"/>
      <c r="AW1695" s="5"/>
      <c r="AX1695" s="5"/>
      <c r="AY1695" s="5"/>
      <c r="AZ1695" s="5"/>
      <c r="BA1695" s="5"/>
      <c r="BB1695" s="5"/>
      <c r="BC1695" s="5"/>
      <c r="BD1695" s="5"/>
      <c r="BE1695" s="5"/>
      <c r="BF1695" s="5"/>
      <c r="BG1695" s="5"/>
      <c r="BH1695" s="5"/>
      <c r="BI1695" s="8"/>
      <c r="BJ1695" s="5"/>
      <c r="BK1695" s="5"/>
      <c r="BL1695" s="5"/>
      <c r="BM1695" s="8"/>
      <c r="BN1695" s="8"/>
      <c r="BO1695" s="7"/>
      <c r="BP1695" s="5"/>
      <c r="BQ1695" s="5"/>
      <c r="BR1695" s="5"/>
      <c r="BS1695" s="5"/>
      <c r="BT1695" s="7"/>
      <c r="BU1695" s="7"/>
      <c r="BV1695" s="7"/>
      <c r="BW1695" s="7"/>
      <c r="BX1695" s="7"/>
      <c r="BY1695" s="7"/>
      <c r="BZ1695" s="7"/>
      <c r="CA1695" s="5"/>
      <c r="CB1695" s="5"/>
      <c r="CC1695" s="5"/>
      <c r="CD1695" s="5"/>
      <c r="CE1695" s="5"/>
      <c r="CF1695" s="5"/>
      <c r="CG1695" s="5"/>
      <c r="CH1695" s="5"/>
      <c r="CI1695" s="5"/>
      <c r="CJ1695" s="5"/>
      <c r="CK1695" s="8"/>
      <c r="CL1695" s="5"/>
      <c r="CM1695" s="5"/>
      <c r="CN1695" s="8"/>
      <c r="CO1695" s="5"/>
      <c r="CP1695" s="5"/>
      <c r="CQ1695" s="5"/>
      <c r="CR1695" s="8"/>
      <c r="CS1695" s="8"/>
      <c r="CT1695" s="8"/>
      <c r="CU1695" s="8"/>
      <c r="CV1695" s="8"/>
      <c r="CW1695" s="8"/>
      <c r="CX1695" s="8"/>
      <c r="CY1695" s="8"/>
      <c r="CZ1695" s="8"/>
      <c r="DA1695" s="8"/>
      <c r="DB1695" s="8"/>
      <c r="DC1695" s="8"/>
      <c r="DD1695" s="8"/>
      <c r="DE1695" s="8"/>
      <c r="DF1695" s="8"/>
      <c r="DG1695" s="8"/>
      <c r="DH1695" s="8"/>
      <c r="DI1695" s="8"/>
      <c r="DJ1695" s="8"/>
      <c r="DK1695" s="8"/>
      <c r="DL1695" s="8"/>
      <c r="DM1695" s="8"/>
      <c r="DN1695" s="8"/>
      <c r="DO1695" s="8"/>
      <c r="DP1695" s="8"/>
      <c r="DQ1695" s="8"/>
      <c r="DR1695" s="8"/>
      <c r="DS1695" s="8"/>
      <c r="DT1695" s="8"/>
      <c r="DU1695" s="8"/>
      <c r="DV1695" s="8"/>
      <c r="DW1695" s="8"/>
      <c r="DX1695" s="8"/>
      <c r="DY1695" s="8"/>
      <c r="DZ1695" s="8"/>
      <c r="EA1695" s="8"/>
      <c r="EB1695" s="8"/>
      <c r="EC1695" s="8"/>
      <c r="ED1695" s="8"/>
      <c r="EE1695" s="8"/>
      <c r="EF1695" s="8"/>
      <c r="EG1695" s="8"/>
      <c r="EH1695" s="8"/>
      <c r="EI1695" s="8"/>
      <c r="EJ1695" s="8"/>
      <c r="EK1695" s="8"/>
      <c r="EL1695" s="8"/>
      <c r="EM1695" s="8"/>
      <c r="EN1695" s="8"/>
      <c r="EO1695" s="8"/>
      <c r="EP1695" s="8"/>
      <c r="EQ1695" s="8"/>
      <c r="ER1695" s="8"/>
      <c r="ES1695" s="8"/>
      <c r="ET1695" s="8"/>
      <c r="EU1695" s="8"/>
      <c r="EV1695" s="8"/>
      <c r="EW1695" s="8"/>
      <c r="EX1695" s="8"/>
      <c r="EY1695" s="8"/>
      <c r="EZ1695" s="8"/>
      <c r="FA1695" s="8"/>
      <c r="FB1695" s="8"/>
      <c r="FC1695" s="8"/>
      <c r="FD1695" s="8"/>
      <c r="FE1695" s="8"/>
      <c r="FF1695" s="8"/>
      <c r="FG1695" s="8"/>
      <c r="FH1695" s="8"/>
      <c r="FI1695" s="8"/>
      <c r="FJ1695" s="8"/>
    </row>
    <row r="1696" spans="1:166" x14ac:dyDescent="0.25">
      <c r="A1696" t="s">
        <v>184</v>
      </c>
      <c r="C1696" s="6">
        <v>43592</v>
      </c>
      <c r="D1696" s="5"/>
      <c r="E1696" s="6"/>
      <c r="G1696">
        <v>81</v>
      </c>
      <c r="H1696" t="s">
        <v>24</v>
      </c>
      <c r="I1696" s="7">
        <v>10.4</v>
      </c>
      <c r="J1696">
        <v>1000</v>
      </c>
      <c r="K1696" s="5">
        <f t="shared" si="26"/>
        <v>96.15384615384616</v>
      </c>
      <c r="L1696" s="5"/>
      <c r="M1696" s="5">
        <v>1270.625</v>
      </c>
      <c r="N1696" s="7">
        <v>21.5625</v>
      </c>
      <c r="O1696" s="7"/>
      <c r="P1696" s="7"/>
      <c r="Q1696" s="5"/>
      <c r="R1696" s="5"/>
      <c r="S1696" s="5"/>
      <c r="T1696" s="5"/>
      <c r="U1696" s="5"/>
      <c r="V1696" s="5"/>
      <c r="W1696" s="5"/>
      <c r="X1696" s="8"/>
      <c r="Y1696" s="8"/>
      <c r="Z1696" s="8"/>
      <c r="AA1696" s="7">
        <v>8.8125</v>
      </c>
      <c r="AB1696" s="7">
        <v>18.875</v>
      </c>
      <c r="AC1696" s="5"/>
      <c r="AD1696" s="8"/>
      <c r="AE1696" s="8"/>
      <c r="AF1696" s="8"/>
      <c r="AG1696" s="8"/>
      <c r="AH1696" s="8"/>
      <c r="AI1696" s="8"/>
      <c r="AJ1696" s="5"/>
      <c r="AK1696" s="8"/>
      <c r="AL1696" s="8"/>
      <c r="AM1696" s="8"/>
      <c r="AN1696" s="8"/>
      <c r="AO1696" s="8"/>
      <c r="AP1696" s="8"/>
      <c r="AQ1696" s="9"/>
      <c r="AR1696" s="8"/>
      <c r="AS1696" s="8"/>
      <c r="AT1696" s="8"/>
      <c r="AU1696" s="5"/>
      <c r="AV1696" s="5"/>
      <c r="AW1696" s="5"/>
      <c r="AX1696" s="5"/>
      <c r="AY1696" s="5"/>
      <c r="AZ1696" s="5"/>
      <c r="BA1696" s="5"/>
      <c r="BB1696" s="5"/>
      <c r="BC1696" s="5"/>
      <c r="BD1696" s="5"/>
      <c r="BE1696" s="5"/>
      <c r="BF1696" s="5"/>
      <c r="BG1696" s="5"/>
      <c r="BH1696" s="5"/>
      <c r="BI1696" s="8"/>
      <c r="BJ1696" s="5"/>
      <c r="BK1696" s="5"/>
      <c r="BL1696" s="5"/>
      <c r="BM1696" s="8"/>
      <c r="BN1696" s="8"/>
      <c r="BO1696" s="7"/>
      <c r="BP1696" s="5"/>
      <c r="BQ1696" s="5"/>
      <c r="BR1696" s="5"/>
      <c r="BS1696" s="5"/>
      <c r="BT1696" s="7"/>
      <c r="BU1696" s="7"/>
      <c r="BV1696" s="7"/>
      <c r="BW1696" s="7"/>
      <c r="BX1696" s="7"/>
      <c r="BY1696" s="7"/>
      <c r="BZ1696" s="7"/>
      <c r="CA1696" s="5"/>
      <c r="CB1696" s="5"/>
      <c r="CC1696" s="5"/>
      <c r="CD1696" s="5"/>
      <c r="CE1696" s="5"/>
      <c r="CF1696" s="5"/>
      <c r="CG1696" s="5"/>
      <c r="CH1696" s="5"/>
      <c r="CI1696" s="5"/>
      <c r="CJ1696" s="5"/>
      <c r="CK1696" s="8"/>
      <c r="CL1696" s="5"/>
      <c r="CM1696" s="5"/>
      <c r="CN1696" s="8"/>
      <c r="CO1696" s="5"/>
      <c r="CP1696" s="5"/>
      <c r="CQ1696" s="5"/>
      <c r="CR1696" s="8"/>
      <c r="CS1696" s="8"/>
      <c r="CT1696" s="8"/>
      <c r="CU1696" s="8"/>
      <c r="CV1696" s="8"/>
      <c r="CW1696" s="8"/>
      <c r="CX1696" s="8"/>
      <c r="CY1696" s="8"/>
      <c r="CZ1696" s="8"/>
      <c r="DA1696" s="8"/>
      <c r="DB1696" s="8"/>
      <c r="DC1696" s="8"/>
      <c r="DD1696" s="8"/>
      <c r="DE1696" s="8"/>
      <c r="DF1696" s="8"/>
      <c r="DG1696" s="8"/>
      <c r="DH1696" s="8"/>
      <c r="DI1696" s="8"/>
      <c r="DJ1696" s="8"/>
      <c r="DK1696" s="8"/>
      <c r="DL1696" s="8"/>
      <c r="DM1696" s="8"/>
      <c r="DN1696" s="8"/>
      <c r="DO1696" s="8"/>
      <c r="DP1696" s="8"/>
      <c r="DQ1696" s="8"/>
      <c r="DR1696" s="8"/>
      <c r="DS1696" s="8"/>
      <c r="DT1696" s="8"/>
      <c r="DU1696" s="8"/>
      <c r="DV1696" s="8"/>
      <c r="DW1696" s="8"/>
      <c r="DX1696" s="8"/>
      <c r="DY1696" s="8"/>
      <c r="DZ1696" s="8"/>
      <c r="EA1696" s="8"/>
      <c r="EB1696" s="8"/>
      <c r="EC1696" s="8"/>
      <c r="ED1696" s="8"/>
      <c r="EE1696" s="8"/>
      <c r="EF1696" s="8"/>
      <c r="EG1696" s="8"/>
      <c r="EH1696" s="8"/>
      <c r="EI1696" s="8"/>
      <c r="EJ1696" s="8"/>
      <c r="EK1696" s="8"/>
      <c r="EL1696" s="8"/>
      <c r="EM1696" s="8"/>
      <c r="EN1696" s="8"/>
      <c r="EO1696" s="8"/>
      <c r="EP1696" s="8"/>
      <c r="EQ1696" s="8"/>
      <c r="ER1696" s="8"/>
      <c r="ES1696" s="8"/>
      <c r="ET1696" s="8"/>
      <c r="EU1696" s="8"/>
      <c r="EV1696" s="8"/>
      <c r="EW1696" s="8"/>
      <c r="EX1696" s="8"/>
      <c r="EY1696" s="8"/>
      <c r="EZ1696" s="8"/>
      <c r="FA1696" s="8"/>
      <c r="FB1696" s="8"/>
      <c r="FC1696" s="8"/>
      <c r="FD1696" s="8"/>
      <c r="FE1696" s="8"/>
      <c r="FF1696" s="8"/>
      <c r="FG1696" s="8"/>
      <c r="FH1696" s="8"/>
      <c r="FI1696" s="8"/>
      <c r="FJ1696" s="8"/>
    </row>
    <row r="1697" spans="1:166" x14ac:dyDescent="0.25">
      <c r="A1697" t="s">
        <v>184</v>
      </c>
      <c r="C1697" s="6">
        <v>43640</v>
      </c>
      <c r="D1697" s="5"/>
      <c r="E1697" s="6"/>
      <c r="G1697">
        <v>129</v>
      </c>
      <c r="H1697" t="s">
        <v>24</v>
      </c>
      <c r="I1697" s="7">
        <v>10.4</v>
      </c>
      <c r="J1697">
        <v>1000</v>
      </c>
      <c r="K1697" s="5">
        <f t="shared" si="26"/>
        <v>96.15384615384616</v>
      </c>
      <c r="L1697" s="5"/>
      <c r="M1697" s="8"/>
      <c r="N1697" s="8"/>
      <c r="O1697" s="8"/>
      <c r="P1697" s="8"/>
      <c r="Q1697" s="5"/>
      <c r="R1697" s="5"/>
      <c r="S1697" s="5"/>
      <c r="T1697" s="5"/>
      <c r="U1697" s="5"/>
      <c r="V1697" s="5"/>
      <c r="W1697" s="5"/>
      <c r="X1697" s="8"/>
      <c r="Y1697" s="8"/>
      <c r="Z1697" s="8"/>
      <c r="AA1697" s="8"/>
      <c r="AB1697" s="8"/>
      <c r="AC1697" s="5">
        <v>655.0056315628816</v>
      </c>
      <c r="AD1697" s="8"/>
      <c r="AE1697" s="8"/>
      <c r="AF1697" s="8"/>
      <c r="AG1697" s="8"/>
      <c r="AH1697" s="8"/>
      <c r="AI1697" s="8"/>
      <c r="AJ1697" s="5">
        <v>294.57140018315022</v>
      </c>
      <c r="AK1697" s="8">
        <v>4.0222821435592193</v>
      </c>
      <c r="AL1697" s="8"/>
      <c r="AM1697" s="8"/>
      <c r="AN1697" s="8"/>
      <c r="AO1697" s="8"/>
      <c r="AP1697" s="8"/>
      <c r="AQ1697" s="9">
        <f>AK1697/AJ1697</f>
        <v>1.3654693364862846E-2</v>
      </c>
      <c r="AR1697" s="8"/>
      <c r="AS1697" s="8"/>
      <c r="AT1697" s="8"/>
      <c r="AU1697" s="5"/>
      <c r="AV1697" s="5"/>
      <c r="AW1697" s="5"/>
      <c r="AX1697" s="5"/>
      <c r="AY1697" s="5">
        <v>522.55417673992679</v>
      </c>
      <c r="AZ1697" s="5"/>
      <c r="BA1697" s="5"/>
      <c r="BB1697" s="5"/>
      <c r="BC1697" s="5"/>
      <c r="BD1697" s="5"/>
      <c r="BE1697" s="5"/>
      <c r="BF1697" s="5"/>
      <c r="BG1697" s="5">
        <v>285.32984340659345</v>
      </c>
      <c r="BH1697" s="5">
        <f>AU1697+AX1697+AY1697+BG1697</f>
        <v>807.88402014652024</v>
      </c>
      <c r="BI1697" s="8"/>
      <c r="BJ1697" s="5"/>
      <c r="BK1697" s="5">
        <f>AC1697+AJ1697+BH1697</f>
        <v>1757.461051892552</v>
      </c>
      <c r="BL1697" s="5"/>
      <c r="BM1697" s="8">
        <f>BH1697/BK1697</f>
        <v>0.4596881502873344</v>
      </c>
      <c r="BN1697" s="8"/>
      <c r="BO1697" s="7"/>
      <c r="BP1697" s="5"/>
      <c r="BQ1697" s="5"/>
      <c r="BR1697" s="5"/>
      <c r="BS1697" s="5"/>
      <c r="BT1697" s="7"/>
      <c r="BU1697" s="7"/>
      <c r="BV1697" s="7"/>
      <c r="BW1697" s="7"/>
      <c r="BX1697" s="8">
        <f>AC1697/BK1697</f>
        <v>0.37269994169004633</v>
      </c>
      <c r="BY1697" s="8">
        <f>AJ1697/BK1697</f>
        <v>0.16761190802261933</v>
      </c>
      <c r="BZ1697" s="8">
        <f>BH1697/BK1697</f>
        <v>0.4596881502873344</v>
      </c>
      <c r="CA1697" s="5">
        <f>CB1697+CC1697+CD1697+CE1697+CF1697+CG1697</f>
        <v>161.13366910866912</v>
      </c>
      <c r="CB1697" s="5"/>
      <c r="CC1697" s="5">
        <v>118.35402930402932</v>
      </c>
      <c r="CD1697" s="5">
        <v>42.779639804639807</v>
      </c>
      <c r="CE1697" s="5"/>
      <c r="CF1697" s="5"/>
      <c r="CG1697" s="5"/>
      <c r="CH1697" s="5"/>
      <c r="CI1697" s="5"/>
      <c r="CJ1697" s="5"/>
      <c r="CK1697" s="8"/>
      <c r="CL1697" s="5"/>
      <c r="CM1697" s="5"/>
      <c r="CN1697" s="8"/>
      <c r="CO1697" s="5"/>
      <c r="CP1697" s="5"/>
      <c r="CQ1697" s="5"/>
      <c r="CR1697" s="8"/>
      <c r="CS1697" s="8"/>
      <c r="CT1697" s="8"/>
      <c r="CU1697" s="8"/>
      <c r="CV1697" s="8"/>
      <c r="CW1697" s="8"/>
      <c r="CX1697" s="8"/>
      <c r="CY1697" s="8"/>
      <c r="CZ1697" s="8"/>
      <c r="DA1697" s="8"/>
      <c r="DB1697" s="8"/>
      <c r="DC1697" s="8"/>
      <c r="DD1697" s="8"/>
      <c r="DE1697" s="8"/>
      <c r="DF1697" s="8"/>
      <c r="DG1697" s="8"/>
      <c r="DH1697" s="8"/>
      <c r="DI1697" s="8"/>
      <c r="DJ1697" s="8"/>
      <c r="DK1697" s="8"/>
      <c r="DL1697" s="8"/>
      <c r="DM1697" s="8"/>
      <c r="DN1697" s="8"/>
      <c r="DO1697" s="8"/>
      <c r="DP1697" s="8"/>
      <c r="DQ1697" s="8"/>
      <c r="DR1697" s="8"/>
      <c r="DS1697" s="8"/>
      <c r="DT1697" s="8"/>
      <c r="DU1697" s="8"/>
      <c r="DV1697" s="8"/>
      <c r="DW1697" s="8"/>
      <c r="DX1697" s="8"/>
      <c r="DY1697" s="8"/>
      <c r="DZ1697" s="8"/>
      <c r="EA1697" s="8"/>
      <c r="EB1697" s="8"/>
      <c r="EC1697" s="8"/>
      <c r="ED1697" s="8"/>
      <c r="EE1697" s="8"/>
      <c r="EF1697" s="8"/>
      <c r="EG1697" s="8"/>
      <c r="EH1697" s="8"/>
      <c r="EI1697" s="8"/>
      <c r="EJ1697" s="8"/>
      <c r="EK1697" s="8"/>
      <c r="EL1697" s="8"/>
      <c r="EM1697" s="8"/>
      <c r="EN1697" s="8"/>
      <c r="EO1697" s="8"/>
      <c r="EP1697" s="8"/>
      <c r="EQ1697" s="8"/>
      <c r="ER1697" s="8"/>
      <c r="ES1697" s="8"/>
      <c r="ET1697" s="8"/>
      <c r="EU1697" s="8"/>
      <c r="EV1697" s="8"/>
      <c r="EW1697" s="8"/>
      <c r="EX1697" s="8"/>
      <c r="EY1697" s="8"/>
      <c r="EZ1697" s="8"/>
      <c r="FA1697" s="8"/>
      <c r="FB1697" s="8"/>
      <c r="FC1697" s="8"/>
      <c r="FD1697" s="8"/>
      <c r="FE1697" s="8"/>
      <c r="FF1697" s="8"/>
      <c r="FG1697" s="8"/>
      <c r="FH1697" s="8"/>
      <c r="FI1697" s="8"/>
      <c r="FJ1697" s="8"/>
    </row>
    <row r="1698" spans="1:166" x14ac:dyDescent="0.25">
      <c r="A1698" t="s">
        <v>184</v>
      </c>
      <c r="C1698" s="6">
        <v>43641</v>
      </c>
      <c r="D1698" s="5">
        <v>9</v>
      </c>
      <c r="E1698" s="6" t="s">
        <v>207</v>
      </c>
      <c r="F1698" t="s">
        <v>15</v>
      </c>
      <c r="G1698">
        <v>130</v>
      </c>
      <c r="H1698" t="s">
        <v>24</v>
      </c>
      <c r="I1698" s="7">
        <v>10.4</v>
      </c>
      <c r="J1698">
        <v>1000</v>
      </c>
      <c r="K1698" s="5">
        <f t="shared" si="26"/>
        <v>96.15384615384616</v>
      </c>
      <c r="L1698" s="5"/>
      <c r="M1698" s="8"/>
      <c r="N1698" s="8"/>
      <c r="O1698" s="8"/>
      <c r="P1698" s="8"/>
      <c r="Q1698" s="5"/>
      <c r="R1698" s="5"/>
      <c r="S1698" s="5"/>
      <c r="T1698" s="5"/>
      <c r="U1698" s="5"/>
      <c r="V1698" s="5">
        <v>130</v>
      </c>
      <c r="W1698" s="5"/>
      <c r="X1698" s="8"/>
      <c r="Y1698" s="8"/>
      <c r="Z1698" s="8"/>
      <c r="AA1698" s="8"/>
      <c r="AB1698" s="8"/>
      <c r="AC1698" s="5"/>
      <c r="AD1698" s="8"/>
      <c r="AE1698" s="8"/>
      <c r="AF1698" s="8"/>
      <c r="AG1698" s="8"/>
      <c r="AH1698" s="8"/>
      <c r="AI1698" s="8"/>
      <c r="AJ1698" s="5"/>
      <c r="AK1698" s="8"/>
      <c r="AL1698" s="8"/>
      <c r="AM1698" s="8"/>
      <c r="AN1698" s="8"/>
      <c r="AO1698" s="8"/>
      <c r="AP1698" s="8"/>
      <c r="AQ1698" s="9"/>
      <c r="AR1698" s="8"/>
      <c r="AS1698" s="8"/>
      <c r="AT1698" s="8"/>
      <c r="AU1698" s="5"/>
      <c r="AV1698" s="5"/>
      <c r="AW1698" s="5"/>
      <c r="AX1698" s="5"/>
      <c r="AY1698" s="5"/>
      <c r="AZ1698" s="5"/>
      <c r="BA1698" s="5"/>
      <c r="BB1698" s="5"/>
      <c r="BC1698" s="5"/>
      <c r="BD1698" s="5"/>
      <c r="BE1698" s="5"/>
      <c r="BF1698" s="5"/>
      <c r="BG1698" s="5"/>
      <c r="BH1698" s="5"/>
      <c r="BI1698" s="8"/>
      <c r="BJ1698" s="5"/>
      <c r="BK1698" s="5"/>
      <c r="BL1698" s="5"/>
      <c r="BM1698" s="8"/>
      <c r="BN1698" s="8"/>
      <c r="BO1698" s="7"/>
      <c r="BP1698" s="5"/>
      <c r="BQ1698" s="5"/>
      <c r="BR1698" s="5"/>
      <c r="BS1698" s="5"/>
      <c r="BT1698" s="7"/>
      <c r="BU1698" s="7"/>
      <c r="BV1698" s="7"/>
      <c r="BW1698" s="7"/>
      <c r="BX1698" s="7"/>
      <c r="BY1698" s="7"/>
      <c r="BZ1698" s="7"/>
      <c r="CA1698" s="5"/>
      <c r="CB1698" s="5"/>
      <c r="CC1698" s="5"/>
      <c r="CD1698" s="5"/>
      <c r="CE1698" s="5"/>
      <c r="CF1698" s="5"/>
      <c r="CG1698" s="5"/>
      <c r="CH1698" s="5"/>
      <c r="CI1698" s="5"/>
      <c r="CJ1698" s="5"/>
      <c r="CK1698" s="8"/>
      <c r="CL1698" s="5"/>
      <c r="CM1698" s="5"/>
      <c r="CN1698" s="8"/>
      <c r="CO1698" s="5"/>
      <c r="CP1698" s="5"/>
      <c r="CQ1698" s="5"/>
      <c r="CR1698" s="8"/>
      <c r="CS1698" s="8"/>
      <c r="CT1698" s="8"/>
      <c r="CU1698" s="8"/>
      <c r="CV1698" s="8"/>
      <c r="CW1698" s="8"/>
      <c r="CX1698" s="8"/>
      <c r="CY1698" s="8"/>
      <c r="CZ1698" s="8"/>
      <c r="DA1698" s="8"/>
      <c r="DB1698" s="8"/>
      <c r="DC1698" s="8"/>
      <c r="DD1698" s="8"/>
      <c r="DE1698" s="8"/>
      <c r="DF1698" s="8"/>
      <c r="DG1698" s="8"/>
      <c r="DH1698" s="8"/>
      <c r="DI1698" s="8"/>
      <c r="DJ1698" s="8"/>
      <c r="DK1698" s="8"/>
      <c r="DL1698" s="8"/>
      <c r="DM1698" s="8"/>
      <c r="DN1698" s="8"/>
      <c r="DO1698" s="8"/>
      <c r="DP1698" s="8"/>
      <c r="DQ1698" s="8"/>
      <c r="DR1698" s="8"/>
      <c r="DS1698" s="8"/>
      <c r="DT1698" s="8"/>
      <c r="DU1698" s="8"/>
      <c r="DV1698" s="8"/>
      <c r="DW1698" s="8"/>
      <c r="DX1698" s="8"/>
      <c r="DY1698" s="8"/>
      <c r="DZ1698" s="8"/>
      <c r="EA1698" s="8"/>
      <c r="EB1698" s="8"/>
      <c r="EC1698" s="8"/>
      <c r="ED1698" s="8"/>
      <c r="EE1698" s="8"/>
      <c r="EF1698" s="8"/>
      <c r="EG1698" s="8"/>
      <c r="EH1698" s="8"/>
      <c r="EI1698" s="8"/>
      <c r="EJ1698" s="8"/>
      <c r="EK1698" s="8"/>
      <c r="EL1698" s="8"/>
      <c r="EM1698" s="8"/>
      <c r="EN1698" s="8"/>
      <c r="EO1698" s="8"/>
      <c r="EP1698" s="8"/>
      <c r="EQ1698" s="8"/>
      <c r="ER1698" s="8"/>
      <c r="ES1698" s="8"/>
      <c r="ET1698" s="8"/>
      <c r="EU1698" s="8"/>
      <c r="EV1698" s="8"/>
      <c r="EW1698" s="8"/>
      <c r="EX1698" s="8"/>
      <c r="EY1698" s="8"/>
      <c r="EZ1698" s="8"/>
      <c r="FA1698" s="8"/>
      <c r="FB1698" s="8"/>
      <c r="FC1698" s="8"/>
      <c r="FD1698" s="8"/>
      <c r="FE1698" s="8"/>
      <c r="FF1698" s="8"/>
      <c r="FG1698" s="8"/>
      <c r="FH1698" s="8"/>
      <c r="FI1698" s="8"/>
      <c r="FJ1698" s="8"/>
    </row>
    <row r="1699" spans="1:166" x14ac:dyDescent="0.25">
      <c r="A1699" t="s">
        <v>184</v>
      </c>
      <c r="C1699" s="6">
        <v>43691</v>
      </c>
      <c r="D1699" s="5">
        <v>10</v>
      </c>
      <c r="E1699" s="6" t="s">
        <v>108</v>
      </c>
      <c r="F1699" t="s">
        <v>16</v>
      </c>
      <c r="G1699">
        <v>180</v>
      </c>
      <c r="H1699" t="s">
        <v>24</v>
      </c>
      <c r="I1699" s="7">
        <v>10.4</v>
      </c>
      <c r="J1699">
        <v>1000</v>
      </c>
      <c r="K1699" s="5">
        <f t="shared" si="26"/>
        <v>96.15384615384616</v>
      </c>
      <c r="L1699" s="5"/>
      <c r="M1699" s="8"/>
      <c r="N1699" s="8"/>
      <c r="O1699" s="8"/>
      <c r="P1699" s="8"/>
      <c r="Q1699" s="5"/>
      <c r="R1699" s="5"/>
      <c r="S1699" s="5"/>
      <c r="T1699" s="5"/>
      <c r="U1699" s="5"/>
      <c r="V1699" s="5"/>
      <c r="W1699" s="5"/>
      <c r="X1699" s="8"/>
      <c r="Y1699" s="8"/>
      <c r="Z1699" s="8"/>
      <c r="AA1699" s="8"/>
      <c r="AB1699" s="8"/>
      <c r="AC1699" s="5"/>
      <c r="AD1699" s="8"/>
      <c r="AE1699" s="8"/>
      <c r="AF1699" s="8"/>
      <c r="AG1699" s="8"/>
      <c r="AH1699" s="8"/>
      <c r="AI1699" s="8"/>
      <c r="AJ1699" s="5"/>
      <c r="AK1699" s="8"/>
      <c r="AL1699" s="8"/>
      <c r="AM1699" s="8"/>
      <c r="AN1699" s="8"/>
      <c r="AO1699" s="8"/>
      <c r="AP1699" s="8"/>
      <c r="AQ1699" s="9"/>
      <c r="AR1699" s="8"/>
      <c r="AS1699" s="8"/>
      <c r="AT1699" s="8"/>
      <c r="AU1699" s="5"/>
      <c r="AV1699" s="5"/>
      <c r="AW1699" s="5"/>
      <c r="AX1699" s="5"/>
      <c r="AY1699" s="5"/>
      <c r="AZ1699" s="5"/>
      <c r="BA1699" s="5"/>
      <c r="BB1699" s="5"/>
      <c r="BC1699" s="5"/>
      <c r="BD1699" s="5"/>
      <c r="BE1699" s="5"/>
      <c r="BF1699" s="5"/>
      <c r="BG1699" s="5">
        <v>523.73737373737379</v>
      </c>
      <c r="BH1699" s="5"/>
      <c r="BI1699" s="8"/>
      <c r="BJ1699" s="5"/>
      <c r="BK1699" s="5"/>
      <c r="BL1699" s="5"/>
      <c r="BM1699" s="8"/>
      <c r="BN1699" s="8"/>
      <c r="BO1699" s="7">
        <v>37.96</v>
      </c>
      <c r="BP1699" s="5">
        <v>198.81070707070708</v>
      </c>
      <c r="BQ1699" s="5"/>
      <c r="BR1699" s="5"/>
      <c r="BS1699" s="5"/>
      <c r="BT1699" s="7">
        <v>8.7581809282249825</v>
      </c>
      <c r="BU1699" s="7"/>
      <c r="BV1699" s="7"/>
      <c r="BW1699" s="7"/>
      <c r="BX1699" s="7"/>
      <c r="BY1699" s="7"/>
      <c r="BZ1699" s="7"/>
      <c r="CA1699" s="5"/>
      <c r="CB1699" s="5"/>
      <c r="CC1699" s="5"/>
      <c r="CD1699" s="5"/>
      <c r="CE1699" s="5"/>
      <c r="CF1699" s="5"/>
      <c r="CG1699" s="5"/>
      <c r="CH1699" s="5"/>
      <c r="CI1699" s="5"/>
      <c r="CJ1699" s="5"/>
      <c r="CK1699" s="8"/>
      <c r="CL1699" s="5"/>
      <c r="CM1699" s="5"/>
      <c r="CN1699" s="8"/>
      <c r="CO1699" s="5"/>
      <c r="CP1699" s="5"/>
      <c r="CQ1699" s="5"/>
      <c r="CR1699" s="8"/>
      <c r="CS1699" s="8"/>
      <c r="CT1699" s="8"/>
      <c r="CU1699" s="8"/>
      <c r="CV1699" s="8"/>
      <c r="CW1699" s="8"/>
      <c r="CX1699" s="8"/>
      <c r="CY1699" s="8"/>
      <c r="CZ1699" s="8"/>
      <c r="DA1699" s="8"/>
      <c r="DB1699" s="8"/>
      <c r="DC1699" s="8"/>
      <c r="DD1699" s="8"/>
      <c r="DE1699" s="8"/>
      <c r="DF1699" s="8"/>
      <c r="DG1699" s="8"/>
      <c r="DH1699" s="8"/>
      <c r="DI1699" s="8"/>
      <c r="DJ1699" s="8"/>
      <c r="DK1699" s="8"/>
      <c r="DL1699" s="8"/>
      <c r="DM1699" s="8"/>
      <c r="DN1699" s="8"/>
      <c r="DO1699" s="8"/>
      <c r="DP1699" s="8"/>
      <c r="DQ1699" s="8"/>
      <c r="DR1699" s="8"/>
      <c r="DS1699" s="8"/>
      <c r="DT1699" s="8"/>
      <c r="DU1699" s="8"/>
      <c r="DV1699" s="8"/>
      <c r="DW1699" s="8"/>
      <c r="DX1699" s="8"/>
      <c r="DY1699" s="8"/>
      <c r="DZ1699" s="8"/>
      <c r="EA1699" s="8"/>
      <c r="EB1699" s="8"/>
      <c r="EC1699" s="8"/>
      <c r="ED1699" s="8"/>
      <c r="EE1699" s="8"/>
      <c r="EF1699" s="8"/>
      <c r="EG1699" s="8"/>
      <c r="EH1699" s="8"/>
      <c r="EI1699" s="8"/>
      <c r="EJ1699" s="8"/>
      <c r="EK1699" s="8"/>
      <c r="EL1699" s="8"/>
      <c r="EM1699" s="8"/>
      <c r="EN1699" s="8"/>
      <c r="EO1699" s="8"/>
      <c r="EP1699" s="8"/>
      <c r="EQ1699" s="8"/>
      <c r="ER1699" s="8"/>
      <c r="ES1699" s="8"/>
      <c r="ET1699" s="8"/>
      <c r="EU1699" s="8"/>
      <c r="EV1699" s="8"/>
      <c r="EW1699" s="8"/>
      <c r="EX1699" s="8"/>
      <c r="EY1699" s="8"/>
      <c r="EZ1699" s="8"/>
      <c r="FA1699" s="8"/>
      <c r="FB1699" s="8"/>
      <c r="FC1699" s="8"/>
      <c r="FD1699" s="8"/>
      <c r="FE1699" s="8"/>
      <c r="FF1699" s="8"/>
      <c r="FG1699" s="8"/>
      <c r="FH1699" s="8"/>
      <c r="FI1699" s="8"/>
      <c r="FJ1699" s="8"/>
    </row>
    <row r="1700" spans="1:166" x14ac:dyDescent="0.25">
      <c r="A1700" t="s">
        <v>185</v>
      </c>
      <c r="C1700" s="6">
        <v>43511</v>
      </c>
      <c r="D1700" s="5">
        <v>1</v>
      </c>
      <c r="E1700" s="6" t="s">
        <v>209</v>
      </c>
      <c r="F1700" t="s">
        <v>10</v>
      </c>
      <c r="G1700">
        <v>0</v>
      </c>
      <c r="H1700" t="s">
        <v>25</v>
      </c>
      <c r="I1700" s="7">
        <v>10.4</v>
      </c>
      <c r="J1700">
        <v>1000</v>
      </c>
      <c r="K1700" s="5">
        <f t="shared" si="26"/>
        <v>96.15384615384616</v>
      </c>
      <c r="L1700" s="5"/>
      <c r="M1700" s="8"/>
      <c r="N1700" s="8"/>
      <c r="O1700" s="8"/>
      <c r="P1700" s="8"/>
      <c r="Q1700" s="5"/>
      <c r="R1700" s="5"/>
      <c r="S1700" s="5"/>
      <c r="T1700" s="5"/>
      <c r="U1700" s="5"/>
      <c r="V1700" s="5"/>
      <c r="W1700" s="5"/>
      <c r="X1700" s="8"/>
      <c r="Y1700" s="8"/>
      <c r="Z1700" s="8"/>
      <c r="AA1700" s="8"/>
      <c r="AB1700" s="8"/>
      <c r="AC1700" s="5"/>
      <c r="AD1700" s="8"/>
      <c r="AE1700" s="8"/>
      <c r="AF1700" s="8"/>
      <c r="AG1700" s="8"/>
      <c r="AH1700" s="8"/>
      <c r="AI1700" s="8"/>
      <c r="AJ1700" s="5"/>
      <c r="AK1700" s="8"/>
      <c r="AL1700" s="8"/>
      <c r="AM1700" s="8"/>
      <c r="AN1700" s="8"/>
      <c r="AO1700" s="8"/>
      <c r="AP1700" s="8"/>
      <c r="AQ1700" s="9"/>
      <c r="AR1700" s="8"/>
      <c r="AS1700" s="8"/>
      <c r="AT1700" s="8"/>
      <c r="AU1700" s="5"/>
      <c r="AV1700" s="5"/>
      <c r="AW1700" s="5"/>
      <c r="AX1700" s="5"/>
      <c r="AY1700" s="5"/>
      <c r="AZ1700" s="5"/>
      <c r="BA1700" s="5"/>
      <c r="BB1700" s="5"/>
      <c r="BC1700" s="5"/>
      <c r="BD1700" s="5"/>
      <c r="BE1700" s="5"/>
      <c r="BF1700" s="5"/>
      <c r="BG1700" s="5"/>
      <c r="BH1700" s="5"/>
      <c r="BI1700" s="8"/>
      <c r="BJ1700" s="5"/>
      <c r="BK1700" s="5"/>
      <c r="BL1700" s="5"/>
      <c r="BM1700" s="8"/>
      <c r="BN1700" s="8"/>
      <c r="BO1700" s="7"/>
      <c r="BP1700" s="5"/>
      <c r="BQ1700" s="5"/>
      <c r="BR1700" s="5"/>
      <c r="BS1700" s="5"/>
      <c r="BT1700" s="7"/>
      <c r="BU1700" s="7"/>
      <c r="BV1700" s="7"/>
      <c r="BW1700" s="7"/>
      <c r="BX1700" s="7"/>
      <c r="BY1700" s="7"/>
      <c r="BZ1700" s="7"/>
      <c r="CA1700" s="5"/>
      <c r="CB1700" s="5"/>
      <c r="CC1700" s="5"/>
      <c r="CD1700" s="5"/>
      <c r="CE1700" s="5"/>
      <c r="CF1700" s="5"/>
      <c r="CG1700" s="5"/>
      <c r="CH1700" s="5"/>
      <c r="CI1700" s="5"/>
      <c r="CJ1700" s="5"/>
      <c r="CK1700" s="8"/>
      <c r="CL1700" s="5"/>
      <c r="CM1700" s="5"/>
      <c r="CN1700" s="8"/>
      <c r="CO1700" s="5"/>
      <c r="CP1700" s="5"/>
      <c r="CQ1700" s="5"/>
      <c r="CR1700" s="8"/>
      <c r="CS1700" s="8"/>
      <c r="CT1700" s="8"/>
      <c r="CU1700" s="8"/>
      <c r="CV1700" s="8"/>
      <c r="CW1700" s="8"/>
      <c r="CX1700" s="8"/>
      <c r="CY1700" s="8"/>
      <c r="CZ1700" s="8"/>
      <c r="DA1700" s="8"/>
      <c r="DB1700" s="8"/>
      <c r="DC1700" s="8"/>
      <c r="DD1700" s="8"/>
      <c r="DE1700" s="8"/>
      <c r="DF1700" s="8"/>
      <c r="DG1700" s="8"/>
      <c r="DH1700" s="8"/>
      <c r="DI1700" s="8"/>
      <c r="DJ1700" s="8"/>
      <c r="DK1700" s="8"/>
      <c r="DL1700" s="8"/>
      <c r="DM1700" s="8"/>
      <c r="DN1700" s="8"/>
      <c r="DO1700" s="8"/>
      <c r="DP1700" s="8"/>
      <c r="DQ1700" s="8"/>
      <c r="DR1700" s="8"/>
      <c r="DS1700" s="8"/>
      <c r="DT1700" s="8"/>
      <c r="DU1700" s="8"/>
      <c r="DV1700" s="8"/>
      <c r="DW1700" s="8"/>
      <c r="DX1700" s="8"/>
      <c r="DY1700" s="8"/>
      <c r="DZ1700" s="8"/>
      <c r="EA1700" s="8"/>
      <c r="EB1700" s="8"/>
      <c r="EC1700" s="8"/>
      <c r="ED1700" s="8"/>
      <c r="EE1700" s="8"/>
      <c r="EF1700" s="8"/>
      <c r="EG1700" s="8"/>
      <c r="EH1700" s="8"/>
      <c r="EI1700" s="8"/>
      <c r="EJ1700" s="8"/>
      <c r="EK1700" s="8"/>
      <c r="EL1700" s="8"/>
      <c r="EM1700" s="8"/>
      <c r="EN1700" s="8"/>
      <c r="EO1700" s="8"/>
      <c r="EP1700" s="8"/>
      <c r="EQ1700" s="8"/>
      <c r="ER1700" s="8"/>
      <c r="ES1700" s="8"/>
      <c r="ET1700" s="8"/>
      <c r="EU1700" s="8"/>
      <c r="EV1700" s="8"/>
      <c r="EW1700" s="8"/>
      <c r="EX1700" s="8"/>
      <c r="EY1700" s="8"/>
      <c r="EZ1700" s="8"/>
      <c r="FA1700" s="8"/>
      <c r="FB1700" s="8"/>
      <c r="FC1700" s="8"/>
      <c r="FD1700" s="8"/>
      <c r="FE1700" s="8"/>
      <c r="FF1700" s="8"/>
      <c r="FG1700" s="8"/>
      <c r="FH1700" s="8"/>
      <c r="FI1700" s="8"/>
      <c r="FJ1700" s="8"/>
    </row>
    <row r="1701" spans="1:166" x14ac:dyDescent="0.25">
      <c r="A1701" t="s">
        <v>185</v>
      </c>
      <c r="C1701" s="6">
        <v>43538</v>
      </c>
      <c r="D1701" s="5">
        <v>4</v>
      </c>
      <c r="E1701" t="s">
        <v>210</v>
      </c>
      <c r="F1701" t="s">
        <v>12</v>
      </c>
      <c r="G1701">
        <v>27</v>
      </c>
      <c r="H1701" t="s">
        <v>25</v>
      </c>
      <c r="I1701" s="7">
        <v>10.4</v>
      </c>
      <c r="J1701">
        <v>1000</v>
      </c>
      <c r="K1701" s="5">
        <f t="shared" si="26"/>
        <v>96.15384615384616</v>
      </c>
      <c r="L1701" s="5"/>
      <c r="M1701" s="5">
        <v>357.14285714285717</v>
      </c>
      <c r="N1701" s="7">
        <v>8.6428571428571423</v>
      </c>
      <c r="O1701" s="7"/>
      <c r="P1701" s="7"/>
      <c r="Q1701" s="5"/>
      <c r="R1701" s="5">
        <v>27</v>
      </c>
      <c r="S1701" s="5"/>
      <c r="T1701" s="5"/>
      <c r="U1701" s="5"/>
      <c r="V1701" s="5"/>
      <c r="W1701" s="5"/>
      <c r="X1701" s="7">
        <v>6.2142857142857144</v>
      </c>
      <c r="Y1701" s="7">
        <v>2</v>
      </c>
      <c r="Z1701" s="8"/>
      <c r="AA1701" s="8"/>
      <c r="AB1701" s="8"/>
      <c r="AC1701" s="5"/>
      <c r="AD1701" s="8"/>
      <c r="AE1701" s="8"/>
      <c r="AF1701" s="8"/>
      <c r="AG1701" s="8"/>
      <c r="AH1701" s="8"/>
      <c r="AI1701" s="8"/>
      <c r="AJ1701" s="5"/>
      <c r="AK1701" s="8"/>
      <c r="AL1701" s="8"/>
      <c r="AM1701" s="8"/>
      <c r="AN1701" s="8"/>
      <c r="AO1701" s="8"/>
      <c r="AP1701" s="8"/>
      <c r="AQ1701" s="9"/>
      <c r="AR1701" s="8"/>
      <c r="AS1701" s="8"/>
      <c r="AT1701" s="8"/>
      <c r="AU1701"/>
      <c r="AV1701"/>
      <c r="AW1701"/>
      <c r="AY1701"/>
      <c r="AZ1701"/>
      <c r="BA1701"/>
      <c r="BB1701"/>
      <c r="BC1701"/>
      <c r="BD1701"/>
      <c r="BE1701" s="5"/>
      <c r="BF1701" s="5"/>
      <c r="BG1701" s="5"/>
      <c r="BH1701" s="5"/>
      <c r="BI1701" s="8"/>
      <c r="BJ1701" s="5"/>
      <c r="BK1701" s="5"/>
      <c r="BL1701" s="5"/>
      <c r="BM1701" s="8"/>
      <c r="BN1701" s="8"/>
      <c r="BO1701" s="7"/>
      <c r="BP1701" s="5"/>
      <c r="BQ1701" s="5"/>
      <c r="BR1701" s="5"/>
      <c r="BS1701" s="5"/>
      <c r="BT1701" s="7"/>
      <c r="BU1701" s="7"/>
      <c r="BV1701" s="7"/>
      <c r="BW1701" s="7"/>
      <c r="BX1701" s="7"/>
      <c r="BY1701" s="7"/>
      <c r="BZ1701" s="7"/>
      <c r="CI1701" s="5"/>
      <c r="CJ1701" s="5"/>
      <c r="CK1701" s="8"/>
      <c r="CL1701" s="5"/>
      <c r="CM1701" s="5"/>
      <c r="CN1701" s="8"/>
      <c r="CO1701" s="5"/>
      <c r="CP1701" s="5"/>
      <c r="CQ1701" s="5"/>
      <c r="CR1701" s="8"/>
      <c r="CS1701" s="8"/>
      <c r="CT1701" s="8"/>
      <c r="CU1701" s="8"/>
      <c r="CV1701" s="8"/>
      <c r="CW1701" s="8"/>
      <c r="CX1701" s="8"/>
      <c r="CY1701" s="8"/>
      <c r="CZ1701" s="8"/>
      <c r="DA1701" s="8"/>
      <c r="DB1701" s="8"/>
      <c r="DC1701" s="8"/>
      <c r="DD1701" s="8"/>
      <c r="DE1701" s="8"/>
      <c r="DF1701" s="8"/>
      <c r="DG1701" s="8"/>
      <c r="DH1701" s="8"/>
      <c r="DI1701" s="8"/>
      <c r="DJ1701" s="8"/>
      <c r="DK1701" s="8"/>
      <c r="DL1701" s="8"/>
      <c r="DM1701" s="8"/>
      <c r="DN1701" s="8"/>
      <c r="DO1701" s="8"/>
      <c r="DP1701" s="8"/>
      <c r="DQ1701" s="8"/>
      <c r="DR1701" s="8"/>
      <c r="DS1701" s="8"/>
      <c r="DT1701" s="8"/>
      <c r="DU1701" s="8"/>
      <c r="DV1701" s="8"/>
      <c r="DW1701" s="8"/>
      <c r="DX1701" s="8"/>
      <c r="DY1701" s="8"/>
      <c r="DZ1701" s="8"/>
      <c r="EA1701" s="8"/>
      <c r="EB1701" s="8"/>
      <c r="EC1701" s="8"/>
      <c r="ED1701" s="8"/>
      <c r="EE1701" s="8"/>
      <c r="EF1701" s="8"/>
      <c r="EG1701" s="8"/>
      <c r="EH1701" s="8"/>
      <c r="EI1701" s="8"/>
      <c r="EJ1701" s="8"/>
      <c r="EK1701" s="8"/>
      <c r="EL1701" s="8"/>
      <c r="EM1701" s="8"/>
      <c r="EN1701" s="8"/>
      <c r="EO1701" s="8"/>
      <c r="EP1701" s="8"/>
      <c r="EQ1701" s="8"/>
      <c r="ER1701" s="8"/>
      <c r="ES1701" s="8"/>
      <c r="ET1701" s="8"/>
      <c r="EU1701" s="8"/>
      <c r="EV1701" s="8"/>
      <c r="EW1701" s="8"/>
      <c r="EX1701" s="8"/>
      <c r="EY1701" s="8"/>
      <c r="EZ1701" s="8"/>
      <c r="FA1701" s="8"/>
      <c r="FB1701" s="8"/>
      <c r="FC1701" s="8"/>
      <c r="FD1701" s="8"/>
      <c r="FE1701" s="8"/>
      <c r="FF1701" s="8"/>
      <c r="FG1701" s="8"/>
      <c r="FH1701" s="8"/>
      <c r="FI1701" s="8"/>
      <c r="FJ1701" s="8"/>
    </row>
    <row r="1702" spans="1:166" x14ac:dyDescent="0.25">
      <c r="A1702" t="s">
        <v>185</v>
      </c>
      <c r="C1702" s="6">
        <v>43545</v>
      </c>
      <c r="D1702" s="5"/>
      <c r="E1702" s="6"/>
      <c r="G1702">
        <v>34</v>
      </c>
      <c r="H1702" t="s">
        <v>25</v>
      </c>
      <c r="I1702" s="7">
        <v>10.4</v>
      </c>
      <c r="J1702">
        <v>1000</v>
      </c>
      <c r="K1702" s="5">
        <f t="shared" ref="K1702:K1765" si="27">1000000/I1702/J1702</f>
        <v>96.15384615384616</v>
      </c>
      <c r="L1702" s="5"/>
      <c r="M1702" s="5">
        <v>508.57142857142856</v>
      </c>
      <c r="N1702" s="7">
        <v>10.714285714285714</v>
      </c>
      <c r="O1702" s="7"/>
      <c r="P1702" s="7"/>
      <c r="Q1702" s="5"/>
      <c r="R1702" s="5"/>
      <c r="S1702" s="5"/>
      <c r="T1702" s="5"/>
      <c r="U1702" s="5"/>
      <c r="V1702" s="5"/>
      <c r="W1702" s="5"/>
      <c r="X1702" s="7">
        <v>7.2142857142857144</v>
      </c>
      <c r="Y1702" s="7">
        <v>4.4285714285714288</v>
      </c>
      <c r="Z1702" s="8"/>
      <c r="AA1702" s="8"/>
      <c r="AB1702" s="8"/>
      <c r="AC1702" s="5"/>
      <c r="AD1702" s="8"/>
      <c r="AE1702" s="8"/>
      <c r="AF1702" s="8"/>
      <c r="AG1702" s="8"/>
      <c r="AH1702" s="8"/>
      <c r="AI1702" s="8"/>
      <c r="AJ1702" s="5"/>
      <c r="AK1702" s="8"/>
      <c r="AL1702" s="8"/>
      <c r="AM1702" s="8"/>
      <c r="AN1702" s="8"/>
      <c r="AO1702" s="8"/>
      <c r="AP1702" s="8"/>
      <c r="AQ1702" s="9"/>
      <c r="AR1702" s="8"/>
      <c r="AS1702" s="8"/>
      <c r="AT1702" s="8"/>
      <c r="AU1702"/>
      <c r="AV1702"/>
      <c r="AW1702"/>
      <c r="AY1702"/>
      <c r="AZ1702"/>
      <c r="BA1702"/>
      <c r="BB1702"/>
      <c r="BC1702"/>
      <c r="BD1702"/>
      <c r="BE1702" s="5"/>
      <c r="BF1702" s="5"/>
      <c r="BG1702" s="5"/>
      <c r="BH1702" s="5"/>
      <c r="BI1702" s="8"/>
      <c r="BJ1702" s="5"/>
      <c r="BK1702" s="5"/>
      <c r="BL1702" s="5"/>
      <c r="BM1702" s="8"/>
      <c r="BN1702" s="8"/>
      <c r="BO1702" s="7"/>
      <c r="BP1702" s="5"/>
      <c r="BQ1702" s="5"/>
      <c r="BR1702" s="5"/>
      <c r="BS1702" s="5"/>
      <c r="BT1702" s="7"/>
      <c r="BU1702" s="7"/>
      <c r="BV1702" s="7"/>
      <c r="BW1702" s="7"/>
      <c r="BX1702" s="7"/>
      <c r="BY1702" s="7"/>
      <c r="BZ1702" s="7"/>
      <c r="CI1702" s="5"/>
      <c r="CJ1702" s="5"/>
      <c r="CK1702" s="8"/>
      <c r="CL1702" s="5"/>
      <c r="CM1702" s="5"/>
      <c r="CN1702" s="8"/>
      <c r="CO1702" s="5"/>
      <c r="CP1702" s="5"/>
      <c r="CQ1702" s="5"/>
      <c r="CR1702" s="8"/>
      <c r="CS1702" s="8"/>
      <c r="CT1702" s="8"/>
      <c r="CU1702" s="8"/>
      <c r="CV1702" s="8"/>
      <c r="CW1702" s="8"/>
      <c r="CX1702" s="8"/>
      <c r="CY1702" s="8"/>
      <c r="CZ1702" s="8"/>
      <c r="DA1702" s="8"/>
      <c r="DB1702" s="8"/>
      <c r="DC1702" s="8"/>
      <c r="DD1702" s="8"/>
      <c r="DE1702" s="8"/>
      <c r="DF1702" s="8"/>
      <c r="DG1702" s="8"/>
      <c r="DH1702" s="8"/>
      <c r="DI1702" s="8"/>
      <c r="DJ1702" s="8"/>
      <c r="DK1702" s="8"/>
      <c r="DL1702" s="8"/>
      <c r="DM1702" s="8"/>
      <c r="DN1702" s="8"/>
      <c r="DO1702" s="8"/>
      <c r="DP1702" s="8"/>
      <c r="DQ1702" s="8"/>
      <c r="DR1702" s="8"/>
      <c r="DS1702" s="8"/>
      <c r="DT1702" s="8"/>
      <c r="DU1702" s="8"/>
      <c r="DV1702" s="8"/>
      <c r="DW1702" s="8"/>
      <c r="DX1702" s="8"/>
      <c r="DY1702" s="8"/>
      <c r="DZ1702" s="8"/>
      <c r="EA1702" s="8"/>
      <c r="EB1702" s="8"/>
      <c r="EC1702" s="8"/>
      <c r="ED1702" s="8"/>
      <c r="EE1702" s="8"/>
      <c r="EF1702" s="8"/>
      <c r="EG1702" s="8"/>
      <c r="EH1702" s="8"/>
      <c r="EI1702" s="8"/>
      <c r="EJ1702" s="8"/>
      <c r="EK1702" s="8"/>
      <c r="EL1702" s="8"/>
      <c r="EM1702" s="8"/>
      <c r="EN1702" s="8"/>
      <c r="EO1702" s="8"/>
      <c r="EP1702" s="8"/>
      <c r="EQ1702" s="8"/>
      <c r="ER1702" s="8"/>
      <c r="ES1702" s="8"/>
      <c r="ET1702" s="8"/>
      <c r="EU1702" s="8"/>
      <c r="EV1702" s="8"/>
      <c r="EW1702" s="8"/>
      <c r="EX1702" s="8"/>
      <c r="EY1702" s="8"/>
      <c r="EZ1702" s="8"/>
      <c r="FA1702" s="8"/>
      <c r="FB1702" s="8"/>
      <c r="FC1702" s="8"/>
      <c r="FD1702" s="8"/>
      <c r="FE1702" s="8"/>
      <c r="FF1702" s="8"/>
      <c r="FG1702" s="8"/>
      <c r="FH1702" s="8"/>
      <c r="FI1702" s="8"/>
      <c r="FJ1702" s="8"/>
    </row>
    <row r="1703" spans="1:166" x14ac:dyDescent="0.25">
      <c r="A1703" t="s">
        <v>185</v>
      </c>
      <c r="C1703" s="6">
        <v>43551</v>
      </c>
      <c r="D1703" s="5"/>
      <c r="E1703" s="6"/>
      <c r="G1703">
        <v>40</v>
      </c>
      <c r="H1703" t="s">
        <v>25</v>
      </c>
      <c r="I1703" s="7">
        <v>10.4</v>
      </c>
      <c r="J1703">
        <v>1000</v>
      </c>
      <c r="K1703" s="5">
        <f t="shared" si="27"/>
        <v>96.15384615384616</v>
      </c>
      <c r="L1703" s="5"/>
      <c r="M1703" s="5">
        <v>660.71428571428567</v>
      </c>
      <c r="N1703" s="7">
        <v>12.5</v>
      </c>
      <c r="O1703" s="7"/>
      <c r="P1703" s="7"/>
      <c r="Q1703" s="5"/>
      <c r="R1703" s="5"/>
      <c r="S1703" s="5"/>
      <c r="T1703" s="5"/>
      <c r="U1703" s="5"/>
      <c r="V1703" s="5"/>
      <c r="W1703" s="5"/>
      <c r="X1703" s="7">
        <v>7.4285714285714288</v>
      </c>
      <c r="Y1703" s="7">
        <v>6.0714285714285712</v>
      </c>
      <c r="Z1703" s="8"/>
      <c r="AA1703" s="8"/>
      <c r="AB1703" s="8"/>
      <c r="AC1703" s="5"/>
      <c r="AD1703" s="8"/>
      <c r="AE1703" s="8"/>
      <c r="AF1703" s="8"/>
      <c r="AG1703" s="8"/>
      <c r="AH1703" s="8"/>
      <c r="AI1703" s="8"/>
      <c r="AJ1703" s="5"/>
      <c r="AK1703" s="8"/>
      <c r="AL1703" s="8"/>
      <c r="AM1703" s="8"/>
      <c r="AN1703" s="8"/>
      <c r="AO1703" s="8"/>
      <c r="AP1703" s="8"/>
      <c r="AQ1703" s="9"/>
      <c r="AR1703" s="8"/>
      <c r="AS1703" s="8"/>
      <c r="AT1703" s="8"/>
      <c r="AU1703"/>
      <c r="AV1703"/>
      <c r="AW1703"/>
      <c r="AY1703"/>
      <c r="AZ1703"/>
      <c r="BA1703"/>
      <c r="BB1703"/>
      <c r="BC1703"/>
      <c r="BD1703"/>
      <c r="BE1703" s="5"/>
      <c r="BF1703" s="5"/>
      <c r="BG1703" s="5"/>
      <c r="BH1703" s="5"/>
      <c r="BI1703" s="8"/>
      <c r="BJ1703" s="5"/>
      <c r="BK1703" s="5"/>
      <c r="BL1703" s="5"/>
      <c r="BM1703" s="8"/>
      <c r="BN1703" s="8"/>
      <c r="BO1703" s="7"/>
      <c r="BP1703" s="5"/>
      <c r="BQ1703" s="5"/>
      <c r="BR1703" s="5"/>
      <c r="BS1703" s="5"/>
      <c r="BT1703" s="7"/>
      <c r="BU1703" s="7"/>
      <c r="BV1703" s="7"/>
      <c r="BW1703" s="7"/>
      <c r="BX1703" s="7"/>
      <c r="BY1703" s="7"/>
      <c r="BZ1703" s="7"/>
      <c r="CI1703" s="5"/>
      <c r="CJ1703" s="5"/>
      <c r="CK1703" s="8"/>
      <c r="CL1703" s="5"/>
      <c r="CM1703" s="5"/>
      <c r="CN1703" s="8"/>
      <c r="CO1703" s="5"/>
      <c r="CP1703" s="5"/>
      <c r="CQ1703" s="5"/>
      <c r="CR1703" s="8"/>
      <c r="CS1703" s="8"/>
      <c r="CT1703" s="8"/>
      <c r="CU1703" s="8"/>
      <c r="CV1703" s="8"/>
      <c r="CW1703" s="8"/>
      <c r="CX1703" s="8"/>
      <c r="CY1703" s="8"/>
      <c r="CZ1703" s="8"/>
      <c r="DA1703" s="8"/>
      <c r="DB1703" s="8"/>
      <c r="DC1703" s="8"/>
      <c r="DD1703" s="8"/>
      <c r="DE1703" s="8"/>
      <c r="DF1703" s="8"/>
      <c r="DG1703" s="8"/>
      <c r="DH1703" s="8"/>
      <c r="DI1703" s="8"/>
      <c r="DJ1703" s="8"/>
      <c r="DK1703" s="8"/>
      <c r="DL1703" s="8"/>
      <c r="DM1703" s="8"/>
      <c r="DN1703" s="8"/>
      <c r="DO1703" s="8"/>
      <c r="DP1703" s="8"/>
      <c r="DQ1703" s="8"/>
      <c r="DR1703" s="8"/>
      <c r="DS1703" s="8"/>
      <c r="DT1703" s="8"/>
      <c r="DU1703" s="8"/>
      <c r="DV1703" s="8"/>
      <c r="DW1703" s="8"/>
      <c r="DX1703" s="8"/>
      <c r="DY1703" s="8"/>
      <c r="DZ1703" s="8"/>
      <c r="EA1703" s="8"/>
      <c r="EB1703" s="8"/>
      <c r="EC1703" s="8"/>
      <c r="ED1703" s="8"/>
      <c r="EE1703" s="8"/>
      <c r="EF1703" s="8"/>
      <c r="EG1703" s="8"/>
      <c r="EH1703" s="8"/>
      <c r="EI1703" s="8"/>
      <c r="EJ1703" s="8"/>
      <c r="EK1703" s="8"/>
      <c r="EL1703" s="8"/>
      <c r="EM1703" s="8"/>
      <c r="EN1703" s="8"/>
      <c r="EO1703" s="8"/>
      <c r="EP1703" s="8"/>
      <c r="EQ1703" s="8"/>
      <c r="ER1703" s="8"/>
      <c r="ES1703" s="8"/>
      <c r="ET1703" s="8"/>
      <c r="EU1703" s="8"/>
      <c r="EV1703" s="8"/>
      <c r="EW1703" s="8"/>
      <c r="EX1703" s="8"/>
      <c r="EY1703" s="8"/>
      <c r="EZ1703" s="8"/>
      <c r="FA1703" s="8"/>
      <c r="FB1703" s="8"/>
      <c r="FC1703" s="8"/>
      <c r="FD1703" s="8"/>
      <c r="FE1703" s="8"/>
      <c r="FF1703" s="8"/>
      <c r="FG1703" s="8"/>
      <c r="FH1703" s="8"/>
      <c r="FI1703" s="8"/>
      <c r="FJ1703" s="8"/>
    </row>
    <row r="1704" spans="1:166" x14ac:dyDescent="0.25">
      <c r="A1704" t="s">
        <v>185</v>
      </c>
      <c r="C1704" s="6">
        <v>43553</v>
      </c>
      <c r="D1704" s="5"/>
      <c r="E1704" s="6"/>
      <c r="G1704">
        <v>42</v>
      </c>
      <c r="H1704" t="s">
        <v>25</v>
      </c>
      <c r="I1704" s="7">
        <v>10.4</v>
      </c>
      <c r="J1704">
        <v>1000</v>
      </c>
      <c r="K1704" s="5">
        <f t="shared" si="27"/>
        <v>96.15384615384616</v>
      </c>
      <c r="L1704" s="5"/>
      <c r="M1704" s="8"/>
      <c r="N1704" s="8"/>
      <c r="O1704" s="8"/>
      <c r="P1704" s="8"/>
      <c r="Q1704" s="5"/>
      <c r="R1704" s="5"/>
      <c r="S1704" s="5"/>
      <c r="T1704" s="5"/>
      <c r="U1704" s="5"/>
      <c r="V1704" s="5"/>
      <c r="W1704" s="5"/>
      <c r="X1704" s="8"/>
      <c r="Y1704" s="8"/>
      <c r="Z1704" s="8"/>
      <c r="AA1704" s="8"/>
      <c r="AB1704" s="8"/>
      <c r="AC1704" s="5">
        <v>118.20333333333332</v>
      </c>
      <c r="AD1704" s="8"/>
      <c r="AE1704" s="8"/>
      <c r="AF1704" s="8"/>
      <c r="AG1704" s="8"/>
      <c r="AH1704" s="8"/>
      <c r="AI1704" s="8"/>
      <c r="AJ1704" s="5">
        <v>97.463333333333324</v>
      </c>
      <c r="AK1704" s="8">
        <v>1.7682276666666665</v>
      </c>
      <c r="AL1704" s="8"/>
      <c r="AM1704" s="8"/>
      <c r="AN1704" s="8"/>
      <c r="AO1704" s="8"/>
      <c r="AP1704" s="8"/>
      <c r="AQ1704" s="9">
        <f>AK1704/AJ1704</f>
        <v>1.8142491193269265E-2</v>
      </c>
      <c r="AR1704" s="8"/>
      <c r="AS1704" s="8"/>
      <c r="AT1704" s="8"/>
      <c r="AU1704" s="5">
        <v>3.1566666666666667</v>
      </c>
      <c r="AV1704" s="5"/>
      <c r="AW1704" s="5"/>
      <c r="AX1704" s="5"/>
      <c r="AY1704" s="5"/>
      <c r="AZ1704" s="5"/>
      <c r="BA1704" s="5"/>
      <c r="BB1704" s="5"/>
      <c r="BC1704" s="5"/>
      <c r="BD1704" s="5"/>
      <c r="BE1704" s="5"/>
      <c r="BF1704" s="5"/>
      <c r="BG1704" s="5"/>
      <c r="BH1704" s="5">
        <f>AU1704+AX1704+AY1704+BG1704</f>
        <v>3.1566666666666667</v>
      </c>
      <c r="BI1704" s="8"/>
      <c r="BJ1704" s="5"/>
      <c r="BK1704" s="5">
        <f>AC1704+AJ1704+BH1704</f>
        <v>218.8233333333333</v>
      </c>
      <c r="BL1704" s="5"/>
      <c r="BM1704" s="8">
        <f>BH1704/BK1704</f>
        <v>1.4425640166344239E-2</v>
      </c>
      <c r="BN1704" s="8"/>
      <c r="BO1704" s="7"/>
      <c r="BP1704" s="5"/>
      <c r="BQ1704" s="5"/>
      <c r="BR1704" s="5"/>
      <c r="BS1704" s="5"/>
      <c r="BT1704" s="7"/>
      <c r="BU1704" s="7"/>
      <c r="BV1704" s="7"/>
      <c r="BW1704" s="7"/>
      <c r="BX1704" s="8">
        <f>AC1704/BK1704</f>
        <v>0.54017700732706753</v>
      </c>
      <c r="BY1704" s="8">
        <f>AJ1704/BK1704</f>
        <v>0.4453973525065883</v>
      </c>
      <c r="BZ1704" s="8">
        <f>BH1704/BK1704</f>
        <v>1.4425640166344239E-2</v>
      </c>
      <c r="CA1704" s="5">
        <f>CB1704+CC1704+CD1704+CE1704+CF1704+CG1704</f>
        <v>60.333333333333336</v>
      </c>
      <c r="CB1704" s="5">
        <v>53.333333333333336</v>
      </c>
      <c r="CC1704" s="5"/>
      <c r="CD1704" s="5"/>
      <c r="CE1704" s="5"/>
      <c r="CF1704" s="5"/>
      <c r="CG1704" s="5">
        <v>7</v>
      </c>
      <c r="CH1704" s="9">
        <f>AK1704/CA1704</f>
        <v>2.9307640883977897E-2</v>
      </c>
      <c r="CI1704" s="5"/>
      <c r="CJ1704" s="5"/>
      <c r="CK1704" s="8"/>
      <c r="CL1704" s="5"/>
      <c r="CM1704" s="5"/>
      <c r="CN1704" s="8"/>
      <c r="CO1704" s="5"/>
      <c r="CP1704" s="5"/>
      <c r="CQ1704" s="5"/>
      <c r="CR1704" s="8"/>
      <c r="CS1704" s="8"/>
      <c r="CT1704" s="8"/>
      <c r="CU1704" s="8"/>
      <c r="CV1704" s="8"/>
      <c r="CW1704" s="8"/>
      <c r="CX1704" s="8"/>
      <c r="CY1704" s="8"/>
      <c r="CZ1704" s="8"/>
      <c r="DA1704" s="8"/>
      <c r="DB1704" s="8"/>
      <c r="DC1704" s="8"/>
      <c r="DD1704" s="8"/>
      <c r="DE1704" s="8"/>
      <c r="DF1704" s="8"/>
      <c r="DG1704" s="8"/>
      <c r="DH1704" s="8"/>
      <c r="DI1704" s="8"/>
      <c r="DJ1704" s="8"/>
      <c r="DK1704" s="8"/>
      <c r="DL1704" s="8"/>
      <c r="DM1704" s="8"/>
      <c r="DN1704" s="8"/>
      <c r="DO1704" s="8"/>
      <c r="DP1704" s="8"/>
      <c r="DQ1704" s="8"/>
      <c r="DR1704" s="8"/>
      <c r="DS1704" s="8"/>
      <c r="DT1704" s="8"/>
      <c r="DU1704" s="8"/>
      <c r="DV1704" s="8"/>
      <c r="DW1704" s="8"/>
      <c r="DX1704" s="8"/>
      <c r="DY1704" s="8"/>
      <c r="DZ1704" s="8"/>
      <c r="EA1704" s="8"/>
      <c r="EB1704" s="8"/>
      <c r="EC1704" s="8"/>
      <c r="ED1704" s="8"/>
      <c r="EE1704" s="8"/>
      <c r="EF1704" s="8"/>
      <c r="EG1704" s="8"/>
      <c r="EH1704" s="8"/>
      <c r="EI1704" s="8"/>
      <c r="EJ1704" s="8"/>
      <c r="EK1704" s="8"/>
      <c r="EL1704" s="8"/>
      <c r="EM1704" s="8"/>
      <c r="EN1704" s="8"/>
      <c r="EO1704" s="8"/>
      <c r="EP1704" s="8"/>
      <c r="EQ1704" s="8"/>
      <c r="ER1704" s="8"/>
      <c r="ES1704" s="8"/>
      <c r="ET1704" s="8"/>
      <c r="EU1704" s="8"/>
      <c r="EV1704" s="8"/>
      <c r="EW1704" s="8"/>
      <c r="EX1704" s="8"/>
      <c r="EY1704" s="8"/>
      <c r="EZ1704" s="8"/>
      <c r="FA1704" s="8"/>
      <c r="FB1704" s="8"/>
      <c r="FC1704" s="8"/>
      <c r="FD1704" s="8"/>
      <c r="FE1704" s="8"/>
      <c r="FF1704" s="8"/>
      <c r="FG1704" s="8"/>
      <c r="FH1704" s="8"/>
      <c r="FI1704" s="8"/>
      <c r="FJ1704" s="8"/>
    </row>
    <row r="1705" spans="1:166" x14ac:dyDescent="0.25">
      <c r="A1705" t="s">
        <v>185</v>
      </c>
      <c r="C1705" s="6">
        <v>43555</v>
      </c>
      <c r="D1705" s="5">
        <v>5</v>
      </c>
      <c r="E1705" t="s">
        <v>206</v>
      </c>
      <c r="F1705" t="s">
        <v>13</v>
      </c>
      <c r="G1705">
        <v>44</v>
      </c>
      <c r="H1705" t="s">
        <v>25</v>
      </c>
      <c r="I1705" s="7">
        <v>10.4</v>
      </c>
      <c r="J1705">
        <v>1000</v>
      </c>
      <c r="K1705" s="5">
        <f t="shared" si="27"/>
        <v>96.15384615384616</v>
      </c>
      <c r="L1705" s="5"/>
      <c r="M1705" s="8"/>
      <c r="N1705" s="8"/>
      <c r="O1705" s="8"/>
      <c r="P1705" s="8"/>
      <c r="Q1705" s="5"/>
      <c r="R1705" s="5"/>
      <c r="S1705" s="5">
        <v>44</v>
      </c>
      <c r="T1705" s="5"/>
      <c r="U1705" s="5"/>
      <c r="V1705" s="5"/>
      <c r="W1705" s="5"/>
      <c r="X1705" s="8"/>
      <c r="Y1705" s="8"/>
      <c r="Z1705" s="8"/>
      <c r="AA1705" s="8"/>
      <c r="AB1705" s="8"/>
      <c r="AD1705" s="8"/>
      <c r="AE1705" s="8"/>
      <c r="AF1705" s="8"/>
      <c r="AG1705" s="8"/>
      <c r="AH1705" s="8"/>
      <c r="AI1705" s="8"/>
      <c r="AQ1705" s="9"/>
      <c r="AR1705" s="8"/>
      <c r="AS1705" s="8"/>
      <c r="AT1705" s="8"/>
      <c r="AU1705" s="5"/>
      <c r="AV1705" s="5"/>
      <c r="AW1705" s="5"/>
      <c r="AX1705" s="5"/>
      <c r="AY1705" s="5"/>
      <c r="AZ1705" s="5"/>
      <c r="BA1705" s="5"/>
      <c r="BB1705" s="5"/>
      <c r="BC1705" s="5"/>
      <c r="BD1705" s="5"/>
      <c r="BE1705" s="5"/>
      <c r="BF1705" s="5"/>
      <c r="BH1705" s="5"/>
      <c r="BI1705" s="8"/>
      <c r="BJ1705" s="5"/>
      <c r="BK1705" s="5"/>
      <c r="BL1705" s="5"/>
      <c r="BM1705" s="8"/>
      <c r="BN1705" s="8"/>
      <c r="BO1705" s="7"/>
      <c r="BP1705" s="5"/>
      <c r="BQ1705" s="5"/>
      <c r="BR1705" s="5"/>
      <c r="BS1705" s="5"/>
      <c r="BT1705" s="7"/>
      <c r="BU1705" s="7"/>
      <c r="BV1705" s="7"/>
      <c r="BW1705" s="7"/>
      <c r="BX1705" s="7"/>
      <c r="BY1705" s="7"/>
      <c r="BZ1705" s="7"/>
      <c r="CA1705" s="5"/>
      <c r="CB1705" s="5"/>
      <c r="CC1705" s="5"/>
      <c r="CD1705" s="5"/>
      <c r="CE1705" s="5"/>
      <c r="CF1705" s="5"/>
      <c r="CG1705" s="5"/>
      <c r="CH1705" s="5"/>
      <c r="CI1705" s="5"/>
      <c r="CJ1705" s="5"/>
      <c r="CK1705" s="8"/>
      <c r="CL1705" s="5"/>
      <c r="CM1705" s="5"/>
      <c r="CN1705" s="8"/>
      <c r="CO1705" s="5"/>
      <c r="CP1705" s="5"/>
      <c r="CQ1705" s="5"/>
      <c r="CR1705" s="8"/>
      <c r="CS1705" s="8"/>
      <c r="CT1705" s="8"/>
      <c r="CU1705" s="8"/>
      <c r="CV1705" s="8"/>
      <c r="CW1705" s="8"/>
      <c r="CX1705" s="8"/>
      <c r="CY1705" s="8"/>
      <c r="CZ1705" s="8"/>
      <c r="DA1705" s="8"/>
      <c r="DB1705" s="8"/>
      <c r="DC1705" s="8"/>
      <c r="DD1705" s="8"/>
      <c r="DE1705" s="8"/>
      <c r="DF1705" s="8"/>
      <c r="DG1705" s="8"/>
      <c r="DH1705" s="8"/>
      <c r="DI1705" s="8"/>
      <c r="DJ1705" s="8"/>
      <c r="DK1705" s="8"/>
      <c r="DL1705" s="8"/>
      <c r="DM1705" s="8"/>
      <c r="DN1705" s="8"/>
      <c r="DO1705" s="8"/>
      <c r="DP1705" s="8"/>
      <c r="DQ1705" s="8"/>
      <c r="DR1705" s="8"/>
      <c r="DS1705" s="8"/>
      <c r="DT1705" s="8"/>
      <c r="DU1705" s="8"/>
      <c r="DV1705" s="8"/>
      <c r="DW1705" s="8"/>
      <c r="DX1705" s="8"/>
      <c r="DY1705" s="8"/>
      <c r="DZ1705" s="8"/>
      <c r="EA1705" s="8"/>
      <c r="EB1705" s="8"/>
      <c r="EC1705" s="8"/>
      <c r="ED1705" s="8"/>
      <c r="EE1705" s="8"/>
      <c r="EF1705" s="8"/>
      <c r="EG1705" s="8"/>
      <c r="EH1705" s="8"/>
      <c r="EI1705" s="8"/>
      <c r="EJ1705" s="8"/>
      <c r="EK1705" s="8"/>
      <c r="EL1705" s="8"/>
      <c r="EM1705" s="8"/>
      <c r="EN1705" s="8"/>
      <c r="EO1705" s="8"/>
      <c r="EP1705" s="8"/>
      <c r="EQ1705" s="8"/>
      <c r="ER1705" s="8"/>
      <c r="ES1705" s="8"/>
      <c r="ET1705" s="8"/>
      <c r="EU1705" s="8"/>
      <c r="EV1705" s="8"/>
      <c r="EW1705" s="8"/>
      <c r="EX1705" s="8"/>
      <c r="EY1705" s="8"/>
      <c r="EZ1705" s="8"/>
      <c r="FA1705" s="8"/>
      <c r="FB1705" s="8"/>
      <c r="FC1705" s="8"/>
      <c r="FD1705" s="8"/>
      <c r="FE1705" s="8"/>
      <c r="FF1705" s="8"/>
      <c r="FG1705" s="8"/>
      <c r="FH1705" s="8"/>
      <c r="FI1705" s="8"/>
      <c r="FJ1705" s="8"/>
    </row>
    <row r="1706" spans="1:166" x14ac:dyDescent="0.25">
      <c r="A1706" t="s">
        <v>185</v>
      </c>
      <c r="C1706" s="6">
        <v>43558</v>
      </c>
      <c r="D1706" s="5"/>
      <c r="E1706" s="6"/>
      <c r="G1706">
        <v>47</v>
      </c>
      <c r="H1706" t="s">
        <v>25</v>
      </c>
      <c r="I1706" s="7">
        <v>10.4</v>
      </c>
      <c r="J1706">
        <v>1000</v>
      </c>
      <c r="K1706" s="5">
        <f t="shared" si="27"/>
        <v>96.15384615384616</v>
      </c>
      <c r="L1706" s="5"/>
      <c r="M1706" s="5">
        <v>845</v>
      </c>
      <c r="N1706" s="7">
        <v>14.5</v>
      </c>
      <c r="O1706" s="7"/>
      <c r="P1706" s="7"/>
      <c r="Q1706" s="5"/>
      <c r="R1706" s="5"/>
      <c r="S1706" s="5"/>
      <c r="T1706" s="5"/>
      <c r="U1706" s="5"/>
      <c r="V1706" s="5"/>
      <c r="W1706" s="5"/>
      <c r="X1706" s="8"/>
      <c r="Y1706" s="8"/>
      <c r="Z1706" s="7">
        <v>7.416666666666667</v>
      </c>
      <c r="AA1706" s="8"/>
      <c r="AB1706" s="7">
        <v>7</v>
      </c>
      <c r="AD1706" s="8"/>
      <c r="AE1706" s="8"/>
      <c r="AF1706" s="8"/>
      <c r="AG1706" s="8"/>
      <c r="AH1706" s="8"/>
      <c r="AI1706" s="8"/>
      <c r="AQ1706" s="9"/>
      <c r="AR1706" s="8"/>
      <c r="AS1706" s="8"/>
      <c r="AT1706" s="8"/>
      <c r="AU1706" s="5"/>
      <c r="AV1706" s="5"/>
      <c r="AW1706" s="5"/>
      <c r="AX1706" s="5"/>
      <c r="AY1706" s="5"/>
      <c r="AZ1706" s="5"/>
      <c r="BA1706" s="5"/>
      <c r="BB1706" s="5"/>
      <c r="BC1706" s="5"/>
      <c r="BD1706" s="5"/>
      <c r="BE1706" s="5"/>
      <c r="BF1706" s="5"/>
      <c r="BH1706" s="5"/>
      <c r="BI1706" s="8"/>
      <c r="BJ1706" s="5"/>
      <c r="BK1706" s="5"/>
      <c r="BL1706" s="5"/>
      <c r="BM1706" s="8"/>
      <c r="BN1706" s="8"/>
      <c r="BO1706" s="7"/>
      <c r="BP1706" s="5"/>
      <c r="BQ1706" s="5"/>
      <c r="BR1706" s="5"/>
      <c r="BS1706" s="5"/>
      <c r="BT1706" s="7"/>
      <c r="BU1706" s="7"/>
      <c r="BV1706" s="7"/>
      <c r="BW1706" s="7"/>
      <c r="BX1706" s="7"/>
      <c r="BY1706" s="7"/>
      <c r="BZ1706" s="7"/>
      <c r="CA1706" s="5"/>
      <c r="CB1706" s="5"/>
      <c r="CC1706" s="5"/>
      <c r="CD1706" s="5"/>
      <c r="CE1706" s="5"/>
      <c r="CF1706" s="5"/>
      <c r="CG1706" s="5"/>
      <c r="CH1706" s="5"/>
      <c r="CI1706" s="5"/>
      <c r="CJ1706" s="5"/>
      <c r="CK1706" s="8"/>
      <c r="CL1706" s="5"/>
      <c r="CM1706" s="5"/>
      <c r="CN1706" s="8"/>
      <c r="CO1706" s="5"/>
      <c r="CP1706" s="5"/>
      <c r="CQ1706" s="5"/>
      <c r="CR1706" s="8"/>
      <c r="CS1706" s="8"/>
      <c r="CT1706" s="8"/>
      <c r="CU1706" s="8"/>
      <c r="CV1706" s="8"/>
      <c r="CW1706" s="8"/>
      <c r="CX1706" s="8"/>
      <c r="CY1706" s="8"/>
      <c r="CZ1706" s="8"/>
      <c r="DA1706" s="8"/>
      <c r="DB1706" s="8"/>
      <c r="DC1706" s="8"/>
      <c r="DD1706" s="8"/>
      <c r="DE1706" s="8"/>
      <c r="DF1706" s="8"/>
      <c r="DG1706" s="8"/>
      <c r="DH1706" s="8"/>
      <c r="DI1706" s="8"/>
      <c r="DJ1706" s="8"/>
      <c r="DK1706" s="8"/>
      <c r="DL1706" s="8"/>
      <c r="DM1706" s="8"/>
      <c r="DN1706" s="8"/>
      <c r="DO1706" s="8"/>
      <c r="DP1706" s="8"/>
      <c r="DQ1706" s="8"/>
      <c r="DR1706" s="8"/>
      <c r="DS1706" s="8"/>
      <c r="DT1706" s="8"/>
      <c r="DU1706" s="8"/>
      <c r="DV1706" s="8"/>
      <c r="DW1706" s="8"/>
      <c r="DX1706" s="8"/>
      <c r="DY1706" s="8"/>
      <c r="DZ1706" s="8"/>
      <c r="EA1706" s="8"/>
      <c r="EB1706" s="8"/>
      <c r="EC1706" s="8"/>
      <c r="ED1706" s="8"/>
      <c r="EE1706" s="8"/>
      <c r="EF1706" s="8"/>
      <c r="EG1706" s="8"/>
      <c r="EH1706" s="8"/>
      <c r="EI1706" s="8"/>
      <c r="EJ1706" s="8"/>
      <c r="EK1706" s="8"/>
      <c r="EL1706" s="8"/>
      <c r="EM1706" s="8"/>
      <c r="EN1706" s="8"/>
      <c r="EO1706" s="8"/>
      <c r="EP1706" s="8"/>
      <c r="EQ1706" s="8"/>
      <c r="ER1706" s="8"/>
      <c r="ES1706" s="8"/>
      <c r="ET1706" s="8"/>
      <c r="EU1706" s="8"/>
      <c r="EV1706" s="8"/>
      <c r="EW1706" s="8"/>
      <c r="EX1706" s="8"/>
      <c r="EY1706" s="8"/>
      <c r="EZ1706" s="8"/>
      <c r="FA1706" s="8"/>
      <c r="FB1706" s="8"/>
      <c r="FC1706" s="8"/>
      <c r="FD1706" s="8"/>
      <c r="FE1706" s="8"/>
      <c r="FF1706" s="8"/>
      <c r="FG1706" s="8"/>
      <c r="FH1706" s="8"/>
      <c r="FI1706" s="8"/>
      <c r="FJ1706" s="8"/>
    </row>
    <row r="1707" spans="1:166" x14ac:dyDescent="0.25">
      <c r="A1707" t="s">
        <v>185</v>
      </c>
      <c r="C1707" s="6">
        <v>43567</v>
      </c>
      <c r="D1707" s="5"/>
      <c r="E1707" s="6"/>
      <c r="G1707">
        <v>56</v>
      </c>
      <c r="H1707" t="s">
        <v>25</v>
      </c>
      <c r="I1707" s="7">
        <v>10.4</v>
      </c>
      <c r="J1707">
        <v>1000</v>
      </c>
      <c r="K1707" s="5">
        <f t="shared" si="27"/>
        <v>96.15384615384616</v>
      </c>
      <c r="L1707" s="5"/>
      <c r="M1707" s="5">
        <v>1022.1428571428571</v>
      </c>
      <c r="N1707" s="7">
        <v>16.642857142857142</v>
      </c>
      <c r="O1707" s="7"/>
      <c r="P1707" s="7"/>
      <c r="Q1707" s="5"/>
      <c r="R1707" s="5"/>
      <c r="S1707" s="5"/>
      <c r="T1707" s="5"/>
      <c r="U1707" s="5"/>
      <c r="V1707" s="5"/>
      <c r="W1707" s="5"/>
      <c r="X1707" s="8"/>
      <c r="Y1707" s="8"/>
      <c r="Z1707" s="8"/>
      <c r="AA1707" s="7">
        <v>9</v>
      </c>
      <c r="AB1707" s="7">
        <v>9.7142857142857135</v>
      </c>
      <c r="AC1707" s="5"/>
      <c r="AD1707" s="8"/>
      <c r="AE1707" s="8"/>
      <c r="AF1707" s="8"/>
      <c r="AG1707" s="8"/>
      <c r="AH1707" s="8"/>
      <c r="AI1707" s="8"/>
      <c r="AJ1707" s="5"/>
      <c r="AK1707" s="8"/>
      <c r="AL1707" s="8"/>
      <c r="AM1707" s="8"/>
      <c r="AN1707" s="8"/>
      <c r="AO1707" s="8"/>
      <c r="AP1707" s="8"/>
      <c r="AQ1707" s="9"/>
      <c r="AR1707" s="8"/>
      <c r="AS1707" s="8"/>
      <c r="AT1707" s="8"/>
      <c r="AU1707" s="5"/>
      <c r="AV1707" s="5"/>
      <c r="AW1707" s="5"/>
      <c r="AX1707" s="5"/>
      <c r="AY1707" s="5"/>
      <c r="AZ1707" s="5"/>
      <c r="BA1707" s="5"/>
      <c r="BB1707" s="5"/>
      <c r="BC1707" s="5"/>
      <c r="BD1707" s="5"/>
      <c r="BE1707" s="5"/>
      <c r="BF1707" s="5"/>
      <c r="BG1707" s="5"/>
      <c r="BH1707" s="5"/>
      <c r="BI1707" s="8"/>
      <c r="BJ1707" s="5"/>
      <c r="BK1707" s="5"/>
      <c r="BL1707" s="5"/>
      <c r="BM1707" s="8"/>
      <c r="BN1707" s="8"/>
      <c r="BO1707" s="7"/>
      <c r="BP1707" s="5"/>
      <c r="BQ1707" s="5"/>
      <c r="BR1707" s="5"/>
      <c r="BS1707" s="5"/>
      <c r="BT1707" s="7"/>
      <c r="BU1707" s="7"/>
      <c r="BV1707" s="7"/>
      <c r="BW1707" s="7"/>
      <c r="BX1707" s="7"/>
      <c r="BY1707" s="7"/>
      <c r="BZ1707" s="7"/>
      <c r="CA1707" s="5"/>
      <c r="CB1707" s="5"/>
      <c r="CC1707" s="5"/>
      <c r="CD1707" s="5"/>
      <c r="CE1707" s="5"/>
      <c r="CF1707" s="5"/>
      <c r="CG1707" s="5"/>
      <c r="CH1707" s="5"/>
      <c r="CI1707" s="5"/>
      <c r="CJ1707" s="5"/>
      <c r="CK1707" s="8"/>
      <c r="CL1707" s="5"/>
      <c r="CM1707" s="5"/>
      <c r="CN1707" s="8"/>
      <c r="CO1707" s="5"/>
      <c r="CP1707" s="5"/>
      <c r="CQ1707" s="5"/>
      <c r="CR1707" s="8"/>
      <c r="CS1707" s="8"/>
      <c r="CT1707" s="8"/>
      <c r="CU1707" s="8"/>
      <c r="CV1707" s="8"/>
      <c r="CW1707" s="8"/>
      <c r="CX1707" s="8"/>
      <c r="CY1707" s="8"/>
      <c r="CZ1707" s="8"/>
      <c r="DA1707" s="8"/>
      <c r="DB1707" s="8"/>
      <c r="DC1707" s="8"/>
      <c r="DD1707" s="8"/>
      <c r="DE1707" s="8"/>
      <c r="DF1707" s="8"/>
      <c r="DG1707" s="8"/>
      <c r="DH1707" s="8"/>
      <c r="DI1707" s="8"/>
      <c r="DJ1707" s="8"/>
      <c r="DK1707" s="8"/>
      <c r="DL1707" s="8"/>
      <c r="DM1707" s="8"/>
      <c r="DN1707" s="8"/>
      <c r="DO1707" s="8"/>
      <c r="DP1707" s="8"/>
      <c r="DQ1707" s="8"/>
      <c r="DR1707" s="8"/>
      <c r="DS1707" s="8"/>
      <c r="DT1707" s="8"/>
      <c r="DU1707" s="8"/>
      <c r="DV1707" s="8"/>
      <c r="DW1707" s="8"/>
      <c r="DX1707" s="8"/>
      <c r="DY1707" s="8"/>
      <c r="DZ1707" s="8"/>
      <c r="EA1707" s="8"/>
      <c r="EB1707" s="8"/>
      <c r="EC1707" s="8"/>
      <c r="ED1707" s="8"/>
      <c r="EE1707" s="8"/>
      <c r="EF1707" s="8"/>
      <c r="EG1707" s="8"/>
      <c r="EH1707" s="8"/>
      <c r="EI1707" s="8"/>
      <c r="EJ1707" s="8"/>
      <c r="EK1707" s="8"/>
      <c r="EL1707" s="8"/>
      <c r="EM1707" s="8"/>
      <c r="EN1707" s="8"/>
      <c r="EO1707" s="8"/>
      <c r="EP1707" s="8"/>
      <c r="EQ1707" s="8"/>
      <c r="ER1707" s="8"/>
      <c r="ES1707" s="8"/>
      <c r="ET1707" s="8"/>
      <c r="EU1707" s="8"/>
      <c r="EV1707" s="8"/>
      <c r="EW1707" s="8"/>
      <c r="EX1707" s="8"/>
      <c r="EY1707" s="8"/>
      <c r="EZ1707" s="8"/>
      <c r="FA1707" s="8"/>
      <c r="FB1707" s="8"/>
      <c r="FC1707" s="8"/>
      <c r="FD1707" s="8"/>
      <c r="FE1707" s="8"/>
      <c r="FF1707" s="8"/>
      <c r="FG1707" s="8"/>
      <c r="FH1707" s="8"/>
      <c r="FI1707" s="8"/>
      <c r="FJ1707" s="8"/>
    </row>
    <row r="1708" spans="1:166" x14ac:dyDescent="0.25">
      <c r="A1708" t="s">
        <v>185</v>
      </c>
      <c r="C1708" s="6">
        <v>43570</v>
      </c>
      <c r="D1708" s="5"/>
      <c r="E1708" s="6"/>
      <c r="G1708">
        <v>59</v>
      </c>
      <c r="H1708" t="s">
        <v>25</v>
      </c>
      <c r="I1708" s="7">
        <v>10.4</v>
      </c>
      <c r="J1708">
        <v>1000</v>
      </c>
      <c r="K1708" s="5">
        <f t="shared" si="27"/>
        <v>96.15384615384616</v>
      </c>
      <c r="L1708" s="5"/>
      <c r="M1708" s="8"/>
      <c r="N1708" s="8"/>
      <c r="O1708" s="8"/>
      <c r="P1708" s="8"/>
      <c r="Q1708" s="5"/>
      <c r="R1708" s="5"/>
      <c r="S1708" s="5"/>
      <c r="T1708" s="5"/>
      <c r="U1708" s="5"/>
      <c r="V1708" s="5"/>
      <c r="W1708" s="5"/>
      <c r="X1708" s="8"/>
      <c r="Y1708" s="8"/>
      <c r="Z1708" s="8"/>
      <c r="AA1708" s="8"/>
      <c r="AB1708" s="8"/>
      <c r="AC1708" s="5">
        <v>246.65650401069516</v>
      </c>
      <c r="AD1708" s="8"/>
      <c r="AE1708" s="8"/>
      <c r="AF1708" s="8"/>
      <c r="AG1708" s="8"/>
      <c r="AH1708" s="8"/>
      <c r="AI1708" s="8"/>
      <c r="AJ1708" s="5">
        <v>178.86477606951871</v>
      </c>
      <c r="AK1708" s="8">
        <v>3.3222244018493758</v>
      </c>
      <c r="AL1708" s="8"/>
      <c r="AM1708" s="8"/>
      <c r="AN1708" s="8"/>
      <c r="AO1708" s="8"/>
      <c r="AP1708" s="8"/>
      <c r="AQ1708" s="9">
        <f>AK1708/AJ1708</f>
        <v>1.8573944377724427E-2</v>
      </c>
      <c r="AR1708" s="8"/>
      <c r="AS1708" s="8"/>
      <c r="AT1708" s="8"/>
      <c r="AU1708" s="5">
        <v>15.682516711229946</v>
      </c>
      <c r="AV1708" s="5"/>
      <c r="AW1708" s="5"/>
      <c r="AX1708" s="5">
        <v>1.4965909090909086</v>
      </c>
      <c r="AY1708" s="5"/>
      <c r="AZ1708" s="5"/>
      <c r="BA1708" s="5"/>
      <c r="BB1708" s="5"/>
      <c r="BC1708" s="5"/>
      <c r="BD1708" s="5"/>
      <c r="BE1708" s="5"/>
      <c r="BF1708" s="5"/>
      <c r="BG1708" s="5">
        <v>5.6138859180035645</v>
      </c>
      <c r="BH1708" s="5">
        <f>AU1708+AX1708+AY1708+BG1708</f>
        <v>22.792993538324421</v>
      </c>
      <c r="BI1708" s="8"/>
      <c r="BJ1708" s="5"/>
      <c r="BK1708" s="5">
        <f>AC1708+AJ1708+BH1708</f>
        <v>448.31427361853827</v>
      </c>
      <c r="BL1708" s="5"/>
      <c r="BM1708" s="8">
        <f>BH1708/BK1708</f>
        <v>5.0841552186934223E-2</v>
      </c>
      <c r="BN1708" s="8"/>
      <c r="BO1708" s="7"/>
      <c r="BP1708" s="5"/>
      <c r="BQ1708" s="5"/>
      <c r="BR1708" s="5"/>
      <c r="BS1708" s="5"/>
      <c r="BT1708" s="7"/>
      <c r="BU1708" s="7"/>
      <c r="BV1708" s="7"/>
      <c r="BW1708" s="7"/>
      <c r="BX1708" s="8">
        <f>AC1708/BK1708</f>
        <v>0.55018659571069173</v>
      </c>
      <c r="BY1708" s="8">
        <f>AJ1708/BK1708</f>
        <v>0.39897185210237407</v>
      </c>
      <c r="BZ1708" s="8">
        <f>BH1708/BK1708</f>
        <v>5.0841552186934223E-2</v>
      </c>
      <c r="CA1708" s="5">
        <f>CB1708+CC1708+CD1708+CE1708+CF1708+CG1708</f>
        <v>198.79862967914437</v>
      </c>
      <c r="CB1708" s="5">
        <v>160.3534982174688</v>
      </c>
      <c r="CC1708" s="5">
        <v>10.493538324420676</v>
      </c>
      <c r="CD1708" s="5"/>
      <c r="CE1708" s="5">
        <v>3.7244318181818179</v>
      </c>
      <c r="CF1708" s="5"/>
      <c r="CG1708" s="5">
        <v>24.227161319073087</v>
      </c>
      <c r="CH1708" s="9">
        <f>AK1708/CA1708</f>
        <v>1.6711505543128523E-2</v>
      </c>
      <c r="CI1708" s="5"/>
      <c r="CJ1708" s="5"/>
      <c r="CK1708" s="8"/>
      <c r="CL1708" s="5"/>
      <c r="CM1708" s="5"/>
      <c r="CN1708" s="8"/>
      <c r="CO1708" s="5"/>
      <c r="CP1708" s="5"/>
      <c r="CQ1708" s="5"/>
      <c r="CR1708" s="8"/>
      <c r="CS1708" s="8"/>
      <c r="CT1708" s="8"/>
      <c r="CU1708" s="8"/>
      <c r="CV1708" s="8"/>
      <c r="CW1708" s="8"/>
      <c r="CX1708" s="8"/>
      <c r="CY1708" s="8"/>
      <c r="CZ1708" s="8"/>
      <c r="DA1708" s="8"/>
      <c r="DB1708" s="8"/>
      <c r="DC1708" s="8"/>
      <c r="DD1708" s="8"/>
      <c r="DE1708" s="8"/>
      <c r="DF1708" s="8"/>
      <c r="DG1708" s="8"/>
      <c r="DH1708" s="8"/>
      <c r="DI1708" s="8"/>
      <c r="DJ1708" s="8"/>
      <c r="DK1708" s="8"/>
      <c r="DL1708" s="8"/>
      <c r="DM1708" s="8"/>
      <c r="DN1708" s="8"/>
      <c r="DO1708" s="8"/>
      <c r="DP1708" s="8"/>
      <c r="DQ1708" s="8"/>
      <c r="DR1708" s="8"/>
      <c r="DS1708" s="8"/>
      <c r="DT1708" s="8"/>
      <c r="DU1708" s="8"/>
      <c r="DV1708" s="8"/>
      <c r="DW1708" s="8"/>
      <c r="DX1708" s="8"/>
      <c r="DY1708" s="8"/>
      <c r="DZ1708" s="8"/>
      <c r="EA1708" s="8"/>
      <c r="EB1708" s="8"/>
      <c r="EC1708" s="8"/>
      <c r="ED1708" s="8"/>
      <c r="EE1708" s="8"/>
      <c r="EF1708" s="8"/>
      <c r="EG1708" s="8"/>
      <c r="EH1708" s="8"/>
      <c r="EI1708" s="8"/>
      <c r="EJ1708" s="8"/>
      <c r="EK1708" s="8"/>
      <c r="EL1708" s="8"/>
      <c r="EM1708" s="8"/>
      <c r="EN1708" s="8"/>
      <c r="EO1708" s="8"/>
      <c r="EP1708" s="8"/>
      <c r="EQ1708" s="8"/>
      <c r="ER1708" s="8"/>
      <c r="ES1708" s="8"/>
      <c r="ET1708" s="8"/>
      <c r="EU1708" s="8"/>
      <c r="EV1708" s="8"/>
      <c r="EW1708" s="8"/>
      <c r="EX1708" s="8"/>
      <c r="EY1708" s="8"/>
      <c r="EZ1708" s="8"/>
      <c r="FA1708" s="8"/>
      <c r="FB1708" s="8"/>
      <c r="FC1708" s="8"/>
      <c r="FD1708" s="8"/>
      <c r="FE1708" s="8"/>
      <c r="FF1708" s="8"/>
      <c r="FG1708" s="8"/>
      <c r="FH1708" s="8"/>
      <c r="FI1708" s="8"/>
      <c r="FJ1708" s="8"/>
    </row>
    <row r="1709" spans="1:166" x14ac:dyDescent="0.25">
      <c r="A1709" t="s">
        <v>185</v>
      </c>
      <c r="C1709" s="6">
        <v>43571</v>
      </c>
      <c r="D1709" s="5"/>
      <c r="E1709" s="6"/>
      <c r="G1709">
        <v>60</v>
      </c>
      <c r="H1709" t="s">
        <v>25</v>
      </c>
      <c r="I1709" s="7">
        <v>10.4</v>
      </c>
      <c r="J1709">
        <v>1000</v>
      </c>
      <c r="K1709" s="5">
        <f t="shared" si="27"/>
        <v>96.15384615384616</v>
      </c>
      <c r="L1709" s="5"/>
      <c r="M1709" s="5">
        <v>1085</v>
      </c>
      <c r="N1709" s="7">
        <v>18.357142857142858</v>
      </c>
      <c r="O1709" s="7"/>
      <c r="P1709" s="7"/>
      <c r="Q1709" s="5"/>
      <c r="R1709" s="5"/>
      <c r="S1709" s="5"/>
      <c r="T1709" s="5"/>
      <c r="U1709" s="5"/>
      <c r="V1709" s="5"/>
      <c r="W1709" s="5"/>
      <c r="X1709" s="8"/>
      <c r="Y1709" s="8"/>
      <c r="Z1709" s="8"/>
      <c r="AA1709" s="7">
        <v>9.9</v>
      </c>
      <c r="AB1709" s="7">
        <v>11.2</v>
      </c>
      <c r="AD1709" s="8"/>
      <c r="AE1709" s="8"/>
      <c r="AF1709" s="8"/>
      <c r="AG1709" s="8"/>
      <c r="AH1709" s="8"/>
      <c r="AI1709" s="8"/>
      <c r="AQ1709" s="9"/>
      <c r="AR1709" s="8"/>
      <c r="AS1709" s="8"/>
      <c r="AT1709" s="8"/>
      <c r="AU1709" s="5"/>
      <c r="AV1709" s="5"/>
      <c r="AW1709" s="5"/>
      <c r="AX1709" s="5"/>
      <c r="AY1709" s="5"/>
      <c r="AZ1709" s="5"/>
      <c r="BA1709" s="5"/>
      <c r="BB1709" s="5"/>
      <c r="BC1709" s="5"/>
      <c r="BD1709" s="5"/>
      <c r="BE1709" s="5"/>
      <c r="BF1709" s="5"/>
      <c r="BH1709" s="5"/>
      <c r="BI1709" s="8"/>
      <c r="BJ1709" s="5"/>
      <c r="BK1709" s="5"/>
      <c r="BL1709" s="5"/>
      <c r="BM1709" s="8"/>
      <c r="BN1709" s="8"/>
      <c r="BO1709" s="7"/>
      <c r="BP1709" s="5"/>
      <c r="BQ1709" s="5"/>
      <c r="BR1709" s="5"/>
      <c r="BS1709" s="5"/>
      <c r="BT1709" s="7"/>
      <c r="BU1709" s="7"/>
      <c r="BV1709" s="7"/>
      <c r="BW1709" s="7"/>
      <c r="BX1709" s="7"/>
      <c r="BY1709" s="7"/>
      <c r="BZ1709" s="7"/>
      <c r="CA1709" s="5"/>
      <c r="CB1709" s="5"/>
      <c r="CC1709" s="5"/>
      <c r="CD1709" s="5"/>
      <c r="CE1709" s="5"/>
      <c r="CF1709" s="5"/>
      <c r="CG1709" s="5"/>
      <c r="CH1709" s="5"/>
      <c r="CI1709" s="5"/>
      <c r="CJ1709" s="5"/>
      <c r="CK1709" s="8"/>
      <c r="CL1709" s="5"/>
      <c r="CM1709" s="5"/>
      <c r="CN1709" s="8"/>
      <c r="CO1709" s="5"/>
      <c r="CP1709" s="5"/>
      <c r="CQ1709" s="5"/>
      <c r="CR1709" s="8"/>
      <c r="CS1709" s="8"/>
      <c r="CT1709" s="8"/>
      <c r="CU1709" s="8"/>
      <c r="CV1709" s="8"/>
      <c r="CW1709" s="8"/>
      <c r="CX1709" s="8"/>
      <c r="CY1709" s="8"/>
      <c r="CZ1709" s="8"/>
      <c r="DA1709" s="8"/>
      <c r="DB1709" s="8"/>
      <c r="DC1709" s="8"/>
      <c r="DD1709" s="8"/>
      <c r="DE1709" s="8"/>
      <c r="DF1709" s="8"/>
      <c r="DG1709" s="8"/>
      <c r="DH1709" s="8"/>
      <c r="DI1709" s="8"/>
      <c r="DJ1709" s="8"/>
      <c r="DK1709" s="8"/>
      <c r="DL1709" s="8"/>
      <c r="DM1709" s="8"/>
      <c r="DN1709" s="8"/>
      <c r="DO1709" s="8"/>
      <c r="DP1709" s="8"/>
      <c r="DQ1709" s="8"/>
      <c r="DR1709" s="8"/>
      <c r="DS1709" s="8"/>
      <c r="DT1709" s="8"/>
      <c r="DU1709" s="8"/>
      <c r="DV1709" s="8"/>
      <c r="DW1709" s="8"/>
      <c r="DX1709" s="8"/>
      <c r="DY1709" s="8"/>
      <c r="DZ1709" s="8"/>
      <c r="EA1709" s="8"/>
      <c r="EB1709" s="8"/>
      <c r="EC1709" s="8"/>
      <c r="ED1709" s="8"/>
      <c r="EE1709" s="8"/>
      <c r="EF1709" s="8"/>
      <c r="EG1709" s="8"/>
      <c r="EH1709" s="8"/>
      <c r="EI1709" s="8"/>
      <c r="EJ1709" s="8"/>
      <c r="EK1709" s="8"/>
      <c r="EL1709" s="8"/>
      <c r="EM1709" s="8"/>
      <c r="EN1709" s="8"/>
      <c r="EO1709" s="8"/>
      <c r="EP1709" s="8"/>
      <c r="EQ1709" s="8"/>
      <c r="ER1709" s="8"/>
      <c r="ES1709" s="8"/>
      <c r="ET1709" s="8"/>
      <c r="EU1709" s="8"/>
      <c r="EV1709" s="8"/>
      <c r="EW1709" s="8"/>
      <c r="EX1709" s="8"/>
      <c r="EY1709" s="8"/>
      <c r="EZ1709" s="8"/>
      <c r="FA1709" s="8"/>
      <c r="FB1709" s="8"/>
      <c r="FC1709" s="8"/>
      <c r="FD1709" s="8"/>
      <c r="FE1709" s="8"/>
      <c r="FF1709" s="8"/>
      <c r="FG1709" s="8"/>
      <c r="FH1709" s="8"/>
      <c r="FI1709" s="8"/>
      <c r="FJ1709" s="8"/>
    </row>
    <row r="1710" spans="1:166" x14ac:dyDescent="0.25">
      <c r="A1710" t="s">
        <v>185</v>
      </c>
      <c r="C1710" s="6">
        <v>43585</v>
      </c>
      <c r="D1710" s="5"/>
      <c r="E1710" s="6"/>
      <c r="G1710">
        <v>74</v>
      </c>
      <c r="H1710" t="s">
        <v>25</v>
      </c>
      <c r="I1710" s="7">
        <v>10.4</v>
      </c>
      <c r="J1710">
        <v>1000</v>
      </c>
      <c r="K1710" s="5">
        <f t="shared" si="27"/>
        <v>96.15384615384616</v>
      </c>
      <c r="L1710" s="5"/>
      <c r="M1710" s="5">
        <v>1241.4285714285713</v>
      </c>
      <c r="N1710" s="7">
        <v>20.285714285714285</v>
      </c>
      <c r="O1710" s="7"/>
      <c r="P1710" s="7"/>
      <c r="Q1710" s="5"/>
      <c r="R1710" s="5"/>
      <c r="S1710" s="5"/>
      <c r="T1710" s="5"/>
      <c r="U1710" s="5"/>
      <c r="V1710" s="5"/>
      <c r="W1710" s="5"/>
      <c r="X1710" s="8"/>
      <c r="Y1710" s="8"/>
      <c r="Z1710" s="8"/>
      <c r="AA1710" s="7">
        <v>11.357142857142858</v>
      </c>
      <c r="AB1710" s="7">
        <v>16.428571428571427</v>
      </c>
      <c r="AC1710" s="5"/>
      <c r="AD1710" s="8"/>
      <c r="AE1710" s="8"/>
      <c r="AF1710" s="8"/>
      <c r="AG1710" s="8"/>
      <c r="AH1710" s="8"/>
      <c r="AI1710" s="8"/>
      <c r="AJ1710" s="5"/>
      <c r="AK1710" s="8"/>
      <c r="AL1710" s="8"/>
      <c r="AM1710" s="8"/>
      <c r="AN1710" s="8"/>
      <c r="AO1710" s="8"/>
      <c r="AP1710" s="8"/>
      <c r="AQ1710" s="9"/>
      <c r="AR1710" s="8"/>
      <c r="AS1710" s="8"/>
      <c r="AT1710" s="8"/>
      <c r="AU1710" s="5"/>
      <c r="AV1710" s="5"/>
      <c r="AW1710" s="5"/>
      <c r="AX1710" s="5"/>
      <c r="AY1710" s="5"/>
      <c r="AZ1710" s="5"/>
      <c r="BA1710" s="5"/>
      <c r="BB1710" s="5"/>
      <c r="BC1710" s="5"/>
      <c r="BD1710" s="5"/>
      <c r="BE1710" s="5"/>
      <c r="BF1710" s="5"/>
      <c r="BG1710" s="5"/>
      <c r="BH1710" s="5"/>
      <c r="BI1710" s="8"/>
      <c r="BJ1710" s="5"/>
      <c r="BK1710" s="5"/>
      <c r="BL1710" s="5"/>
      <c r="BM1710" s="8"/>
      <c r="BN1710" s="8"/>
      <c r="BO1710" s="7"/>
      <c r="BP1710" s="5"/>
      <c r="BQ1710" s="5"/>
      <c r="BR1710" s="5"/>
      <c r="BS1710" s="5"/>
      <c r="BT1710" s="7"/>
      <c r="BU1710" s="7"/>
      <c r="BV1710" s="7"/>
      <c r="BW1710" s="7"/>
      <c r="BX1710" s="7"/>
      <c r="BY1710" s="7"/>
      <c r="BZ1710" s="7"/>
      <c r="CA1710" s="5"/>
      <c r="CB1710" s="5"/>
      <c r="CC1710" s="5"/>
      <c r="CD1710" s="5"/>
      <c r="CE1710" s="5"/>
      <c r="CF1710" s="5"/>
      <c r="CG1710" s="5"/>
      <c r="CH1710" s="5"/>
      <c r="CI1710" s="5"/>
      <c r="CJ1710" s="5"/>
      <c r="CK1710" s="8"/>
      <c r="CL1710" s="5"/>
      <c r="CM1710" s="5"/>
      <c r="CN1710" s="8"/>
      <c r="CO1710" s="5"/>
      <c r="CP1710" s="5"/>
      <c r="CQ1710" s="5"/>
      <c r="CR1710" s="8"/>
      <c r="CS1710" s="8"/>
      <c r="CT1710" s="8"/>
      <c r="CU1710" s="8"/>
      <c r="CV1710" s="8"/>
      <c r="CW1710" s="8"/>
      <c r="CX1710" s="8"/>
      <c r="CY1710" s="8"/>
      <c r="CZ1710" s="8"/>
      <c r="DA1710" s="8"/>
      <c r="DB1710" s="8"/>
      <c r="DC1710" s="8"/>
      <c r="DD1710" s="8"/>
      <c r="DE1710" s="8"/>
      <c r="DF1710" s="8"/>
      <c r="DG1710" s="8"/>
      <c r="DH1710" s="8"/>
      <c r="DI1710" s="8"/>
      <c r="DJ1710" s="8"/>
      <c r="DK1710" s="8"/>
      <c r="DL1710" s="8"/>
      <c r="DM1710" s="8"/>
      <c r="DN1710" s="8"/>
      <c r="DO1710" s="8"/>
      <c r="DP1710" s="8"/>
      <c r="DQ1710" s="8"/>
      <c r="DR1710" s="8"/>
      <c r="DS1710" s="8"/>
      <c r="DT1710" s="8"/>
      <c r="DU1710" s="8"/>
      <c r="DV1710" s="8"/>
      <c r="DW1710" s="8"/>
      <c r="DX1710" s="8"/>
      <c r="DY1710" s="8"/>
      <c r="DZ1710" s="8"/>
      <c r="EA1710" s="8"/>
      <c r="EB1710" s="8"/>
      <c r="EC1710" s="8"/>
      <c r="ED1710" s="8"/>
      <c r="EE1710" s="8"/>
      <c r="EF1710" s="8"/>
      <c r="EG1710" s="8"/>
      <c r="EH1710" s="8"/>
      <c r="EI1710" s="8"/>
      <c r="EJ1710" s="8"/>
      <c r="EK1710" s="8"/>
      <c r="EL1710" s="8"/>
      <c r="EM1710" s="8"/>
      <c r="EN1710" s="8"/>
      <c r="EO1710" s="8"/>
      <c r="EP1710" s="8"/>
      <c r="EQ1710" s="8"/>
      <c r="ER1710" s="8"/>
      <c r="ES1710" s="8"/>
      <c r="ET1710" s="8"/>
      <c r="EU1710" s="8"/>
      <c r="EV1710" s="8"/>
      <c r="EW1710" s="8"/>
      <c r="EX1710" s="8"/>
      <c r="EY1710" s="8"/>
      <c r="EZ1710" s="8"/>
      <c r="FA1710" s="8"/>
      <c r="FB1710" s="8"/>
      <c r="FC1710" s="8"/>
      <c r="FD1710" s="8"/>
      <c r="FE1710" s="8"/>
      <c r="FF1710" s="8"/>
      <c r="FG1710" s="8"/>
      <c r="FH1710" s="8"/>
      <c r="FI1710" s="8"/>
      <c r="FJ1710" s="8"/>
    </row>
    <row r="1711" spans="1:166" x14ac:dyDescent="0.25">
      <c r="A1711" t="s">
        <v>185</v>
      </c>
      <c r="C1711" s="6">
        <v>43592</v>
      </c>
      <c r="D1711" s="5"/>
      <c r="E1711" s="6"/>
      <c r="G1711">
        <v>81</v>
      </c>
      <c r="H1711" t="s">
        <v>25</v>
      </c>
      <c r="I1711" s="7">
        <v>10.4</v>
      </c>
      <c r="J1711">
        <v>1000</v>
      </c>
      <c r="K1711" s="5">
        <f t="shared" si="27"/>
        <v>96.15384615384616</v>
      </c>
      <c r="L1711" s="5"/>
      <c r="M1711" s="5">
        <v>1320</v>
      </c>
      <c r="N1711" s="7">
        <v>21.928571428571427</v>
      </c>
      <c r="O1711" s="7"/>
      <c r="P1711" s="7"/>
      <c r="Q1711" s="5"/>
      <c r="R1711" s="5"/>
      <c r="S1711" s="5"/>
      <c r="T1711" s="5"/>
      <c r="U1711" s="5"/>
      <c r="V1711" s="5"/>
      <c r="W1711" s="5"/>
      <c r="X1711" s="8"/>
      <c r="Y1711" s="8"/>
      <c r="Z1711" s="8"/>
      <c r="AA1711" s="7">
        <v>11.857142857142858</v>
      </c>
      <c r="AB1711" s="7">
        <v>18</v>
      </c>
      <c r="AC1711" s="5"/>
      <c r="AD1711" s="8"/>
      <c r="AE1711" s="8"/>
      <c r="AF1711" s="8"/>
      <c r="AG1711" s="8"/>
      <c r="AH1711" s="8"/>
      <c r="AI1711" s="8"/>
      <c r="AJ1711" s="5"/>
      <c r="AK1711" s="8"/>
      <c r="AL1711" s="8"/>
      <c r="AM1711" s="8"/>
      <c r="AN1711" s="8"/>
      <c r="AO1711" s="8"/>
      <c r="AP1711" s="8"/>
      <c r="AQ1711" s="9"/>
      <c r="AR1711" s="8"/>
      <c r="AS1711" s="8"/>
      <c r="AT1711" s="8"/>
      <c r="AU1711" s="5"/>
      <c r="AV1711" s="5"/>
      <c r="AW1711" s="5"/>
      <c r="AX1711" s="5"/>
      <c r="AY1711" s="5"/>
      <c r="AZ1711" s="5"/>
      <c r="BA1711" s="5"/>
      <c r="BB1711" s="5"/>
      <c r="BC1711" s="5"/>
      <c r="BD1711" s="5"/>
      <c r="BE1711" s="5"/>
      <c r="BF1711" s="5"/>
      <c r="BG1711" s="5"/>
      <c r="BH1711" s="5"/>
      <c r="BI1711" s="8"/>
      <c r="BJ1711" s="5"/>
      <c r="BK1711" s="5"/>
      <c r="BL1711" s="5"/>
      <c r="BM1711" s="8"/>
      <c r="BN1711" s="8"/>
      <c r="BO1711" s="7"/>
      <c r="BP1711" s="5"/>
      <c r="BQ1711" s="5"/>
      <c r="BR1711" s="5"/>
      <c r="BS1711" s="5"/>
      <c r="BT1711" s="7"/>
      <c r="BU1711" s="7"/>
      <c r="BV1711" s="7"/>
      <c r="BW1711" s="7"/>
      <c r="BX1711" s="7"/>
      <c r="BY1711" s="7"/>
      <c r="BZ1711" s="7"/>
      <c r="CA1711" s="5"/>
      <c r="CB1711" s="5"/>
      <c r="CC1711" s="5"/>
      <c r="CD1711" s="5"/>
      <c r="CE1711" s="5"/>
      <c r="CF1711" s="5"/>
      <c r="CG1711" s="5"/>
      <c r="CH1711" s="5"/>
      <c r="CI1711" s="5"/>
      <c r="CJ1711" s="5"/>
      <c r="CK1711" s="8"/>
      <c r="CL1711" s="5"/>
      <c r="CM1711" s="5"/>
      <c r="CN1711" s="8"/>
      <c r="CO1711" s="5"/>
      <c r="CP1711" s="5"/>
      <c r="CQ1711" s="5"/>
      <c r="CR1711" s="8"/>
      <c r="CS1711" s="8"/>
      <c r="CT1711" s="8"/>
      <c r="CU1711" s="8"/>
      <c r="CV1711" s="8"/>
      <c r="CW1711" s="8"/>
      <c r="CX1711" s="8"/>
      <c r="CY1711" s="8"/>
      <c r="CZ1711" s="8"/>
      <c r="DA1711" s="8"/>
      <c r="DB1711" s="8"/>
      <c r="DC1711" s="8"/>
      <c r="DD1711" s="8"/>
      <c r="DE1711" s="8"/>
      <c r="DF1711" s="8"/>
      <c r="DG1711" s="8"/>
      <c r="DH1711" s="8"/>
      <c r="DI1711" s="8"/>
      <c r="DJ1711" s="8"/>
      <c r="DK1711" s="8"/>
      <c r="DL1711" s="8"/>
      <c r="DM1711" s="8"/>
      <c r="DN1711" s="8"/>
      <c r="DO1711" s="8"/>
      <c r="DP1711" s="8"/>
      <c r="DQ1711" s="8"/>
      <c r="DR1711" s="8"/>
      <c r="DS1711" s="8"/>
      <c r="DT1711" s="8"/>
      <c r="DU1711" s="8"/>
      <c r="DV1711" s="8"/>
      <c r="DW1711" s="8"/>
      <c r="DX1711" s="8"/>
      <c r="DY1711" s="8"/>
      <c r="DZ1711" s="8"/>
      <c r="EA1711" s="8"/>
      <c r="EB1711" s="8"/>
      <c r="EC1711" s="8"/>
      <c r="ED1711" s="8"/>
      <c r="EE1711" s="8"/>
      <c r="EF1711" s="8"/>
      <c r="EG1711" s="8"/>
      <c r="EH1711" s="8"/>
      <c r="EI1711" s="8"/>
      <c r="EJ1711" s="8"/>
      <c r="EK1711" s="8"/>
      <c r="EL1711" s="8"/>
      <c r="EM1711" s="8"/>
      <c r="EN1711" s="8"/>
      <c r="EO1711" s="8"/>
      <c r="EP1711" s="8"/>
      <c r="EQ1711" s="8"/>
      <c r="ER1711" s="8"/>
      <c r="ES1711" s="8"/>
      <c r="ET1711" s="8"/>
      <c r="EU1711" s="8"/>
      <c r="EV1711" s="8"/>
      <c r="EW1711" s="8"/>
      <c r="EX1711" s="8"/>
      <c r="EY1711" s="8"/>
      <c r="EZ1711" s="8"/>
      <c r="FA1711" s="8"/>
      <c r="FB1711" s="8"/>
      <c r="FC1711" s="8"/>
      <c r="FD1711" s="8"/>
      <c r="FE1711" s="8"/>
      <c r="FF1711" s="8"/>
      <c r="FG1711" s="8"/>
      <c r="FH1711" s="8"/>
      <c r="FI1711" s="8"/>
      <c r="FJ1711" s="8"/>
    </row>
    <row r="1712" spans="1:166" x14ac:dyDescent="0.25">
      <c r="A1712" t="s">
        <v>185</v>
      </c>
      <c r="C1712" s="6">
        <v>43640</v>
      </c>
      <c r="D1712" s="5"/>
      <c r="E1712" s="6"/>
      <c r="G1712">
        <v>129</v>
      </c>
      <c r="H1712" t="s">
        <v>25</v>
      </c>
      <c r="I1712" s="7">
        <v>10.4</v>
      </c>
      <c r="J1712">
        <v>1000</v>
      </c>
      <c r="K1712" s="5">
        <f t="shared" si="27"/>
        <v>96.15384615384616</v>
      </c>
      <c r="L1712" s="5"/>
      <c r="M1712" s="8"/>
      <c r="N1712" s="8"/>
      <c r="O1712" s="8"/>
      <c r="P1712" s="8"/>
      <c r="Q1712" s="5"/>
      <c r="R1712" s="5"/>
      <c r="S1712" s="5"/>
      <c r="T1712" s="5"/>
      <c r="U1712" s="5"/>
      <c r="V1712" s="5"/>
      <c r="W1712" s="5"/>
      <c r="X1712" s="8"/>
      <c r="Y1712" s="8"/>
      <c r="Z1712" s="8"/>
      <c r="AA1712" s="8"/>
      <c r="AB1712" s="8"/>
      <c r="AC1712" s="5">
        <v>643.17536363636361</v>
      </c>
      <c r="AD1712" s="8"/>
      <c r="AE1712" s="8"/>
      <c r="AF1712" s="8"/>
      <c r="AG1712" s="8"/>
      <c r="AH1712" s="8"/>
      <c r="AI1712" s="8"/>
      <c r="AJ1712" s="5">
        <v>311.22142424242429</v>
      </c>
      <c r="AK1712" s="8">
        <v>4.332709941818182</v>
      </c>
      <c r="AL1712" s="8"/>
      <c r="AM1712" s="8"/>
      <c r="AN1712" s="8"/>
      <c r="AO1712" s="8"/>
      <c r="AP1712" s="8"/>
      <c r="AQ1712" s="9">
        <f>AK1712/AJ1712</f>
        <v>1.392163136700782E-2</v>
      </c>
      <c r="AR1712" s="8"/>
      <c r="AS1712" s="8"/>
      <c r="AT1712" s="8"/>
      <c r="AU1712" s="5"/>
      <c r="AV1712" s="5"/>
      <c r="AW1712" s="5"/>
      <c r="AX1712" s="5"/>
      <c r="AY1712" s="5">
        <v>470.94744242424241</v>
      </c>
      <c r="AZ1712" s="5"/>
      <c r="BA1712" s="5"/>
      <c r="BB1712" s="5"/>
      <c r="BC1712" s="5"/>
      <c r="BD1712" s="5"/>
      <c r="BE1712" s="5"/>
      <c r="BF1712" s="5"/>
      <c r="BG1712" s="5">
        <v>189.59198181818184</v>
      </c>
      <c r="BH1712" s="5">
        <f>AU1712+AX1712+AY1712+BG1712</f>
        <v>660.53942424242427</v>
      </c>
      <c r="BI1712" s="8"/>
      <c r="BJ1712" s="5"/>
      <c r="BK1712" s="5">
        <f>AC1712+AJ1712+BH1712</f>
        <v>1614.9362121212121</v>
      </c>
      <c r="BL1712" s="5"/>
      <c r="BM1712" s="8">
        <f>BH1712/BK1712</f>
        <v>0.40901889454494827</v>
      </c>
      <c r="BN1712" s="8"/>
      <c r="BO1712" s="7"/>
      <c r="BP1712" s="5"/>
      <c r="BQ1712" s="5"/>
      <c r="BR1712" s="5"/>
      <c r="BS1712" s="5"/>
      <c r="BT1712" s="7"/>
      <c r="BU1712" s="7"/>
      <c r="BV1712" s="7"/>
      <c r="BW1712" s="7"/>
      <c r="BX1712" s="8">
        <f>AC1712/BK1712</f>
        <v>0.39826672955184739</v>
      </c>
      <c r="BY1712" s="8">
        <f>AJ1712/BK1712</f>
        <v>0.19271437590320439</v>
      </c>
      <c r="BZ1712" s="8">
        <f>BH1712/BK1712</f>
        <v>0.40901889454494827</v>
      </c>
      <c r="CA1712" s="5">
        <f>CB1712+CC1712+CD1712+CE1712+CF1712+CG1712</f>
        <v>141.42606060606062</v>
      </c>
      <c r="CB1712" s="5"/>
      <c r="CC1712" s="5">
        <v>113.09272727272729</v>
      </c>
      <c r="CD1712" s="5">
        <v>28.333333333333332</v>
      </c>
      <c r="CE1712" s="5"/>
      <c r="CF1712" s="5"/>
      <c r="CG1712" s="5"/>
      <c r="CH1712" s="5"/>
      <c r="CI1712" s="5"/>
      <c r="CJ1712" s="5"/>
      <c r="CK1712" s="8"/>
      <c r="CL1712" s="5"/>
      <c r="CM1712" s="5"/>
      <c r="CN1712" s="8"/>
      <c r="CO1712" s="5"/>
      <c r="CP1712" s="5"/>
      <c r="CQ1712" s="5"/>
      <c r="CR1712" s="8"/>
      <c r="CS1712" s="8"/>
      <c r="CT1712" s="8"/>
      <c r="CU1712" s="8"/>
      <c r="CV1712" s="8"/>
      <c r="CW1712" s="8"/>
      <c r="CX1712" s="8"/>
      <c r="CY1712" s="8"/>
      <c r="CZ1712" s="8"/>
      <c r="DA1712" s="8"/>
      <c r="DB1712" s="8"/>
      <c r="DC1712" s="8"/>
      <c r="DD1712" s="8"/>
      <c r="DE1712" s="8"/>
      <c r="DF1712" s="8"/>
      <c r="DG1712" s="8"/>
      <c r="DH1712" s="8"/>
      <c r="DI1712" s="8"/>
      <c r="DJ1712" s="8"/>
      <c r="DK1712" s="8"/>
      <c r="DL1712" s="8"/>
      <c r="DM1712" s="8"/>
      <c r="DN1712" s="8"/>
      <c r="DO1712" s="8"/>
      <c r="DP1712" s="8"/>
      <c r="DQ1712" s="8"/>
      <c r="DR1712" s="8"/>
      <c r="DS1712" s="8"/>
      <c r="DT1712" s="8"/>
      <c r="DU1712" s="8"/>
      <c r="DV1712" s="8"/>
      <c r="DW1712" s="8"/>
      <c r="DX1712" s="8"/>
      <c r="DY1712" s="8"/>
      <c r="DZ1712" s="8"/>
      <c r="EA1712" s="8"/>
      <c r="EB1712" s="8"/>
      <c r="EC1712" s="8"/>
      <c r="ED1712" s="8"/>
      <c r="EE1712" s="8"/>
      <c r="EF1712" s="8"/>
      <c r="EG1712" s="8"/>
      <c r="EH1712" s="8"/>
      <c r="EI1712" s="8"/>
      <c r="EJ1712" s="8"/>
      <c r="EK1712" s="8"/>
      <c r="EL1712" s="8"/>
      <c r="EM1712" s="8"/>
      <c r="EN1712" s="8"/>
      <c r="EO1712" s="8"/>
      <c r="EP1712" s="8"/>
      <c r="EQ1712" s="8"/>
      <c r="ER1712" s="8"/>
      <c r="ES1712" s="8"/>
      <c r="ET1712" s="8"/>
      <c r="EU1712" s="8"/>
      <c r="EV1712" s="8"/>
      <c r="EW1712" s="8"/>
      <c r="EX1712" s="8"/>
      <c r="EY1712" s="8"/>
      <c r="EZ1712" s="8"/>
      <c r="FA1712" s="8"/>
      <c r="FB1712" s="8"/>
      <c r="FC1712" s="8"/>
      <c r="FD1712" s="8"/>
      <c r="FE1712" s="8"/>
      <c r="FF1712" s="8"/>
      <c r="FG1712" s="8"/>
      <c r="FH1712" s="8"/>
      <c r="FI1712" s="8"/>
      <c r="FJ1712" s="8"/>
    </row>
    <row r="1713" spans="1:166" x14ac:dyDescent="0.25">
      <c r="A1713" t="s">
        <v>185</v>
      </c>
      <c r="C1713" s="6">
        <v>43641</v>
      </c>
      <c r="D1713" s="5">
        <v>9</v>
      </c>
      <c r="E1713" s="6" t="s">
        <v>207</v>
      </c>
      <c r="F1713" t="s">
        <v>15</v>
      </c>
      <c r="G1713">
        <v>130</v>
      </c>
      <c r="H1713" t="s">
        <v>25</v>
      </c>
      <c r="I1713" s="7">
        <v>10.4</v>
      </c>
      <c r="J1713">
        <v>1000</v>
      </c>
      <c r="K1713" s="5">
        <f t="shared" si="27"/>
        <v>96.15384615384616</v>
      </c>
      <c r="L1713" s="5"/>
      <c r="M1713" s="8"/>
      <c r="N1713" s="8"/>
      <c r="O1713" s="8"/>
      <c r="P1713" s="8"/>
      <c r="Q1713" s="5"/>
      <c r="R1713" s="5"/>
      <c r="S1713" s="5"/>
      <c r="T1713" s="5"/>
      <c r="U1713" s="5"/>
      <c r="V1713" s="5">
        <v>130</v>
      </c>
      <c r="W1713" s="5"/>
      <c r="X1713" s="8"/>
      <c r="Y1713" s="8"/>
      <c r="Z1713" s="8"/>
      <c r="AA1713" s="8"/>
      <c r="AB1713" s="8"/>
      <c r="AC1713" s="5"/>
      <c r="AD1713" s="8"/>
      <c r="AE1713" s="8"/>
      <c r="AF1713" s="8"/>
      <c r="AG1713" s="8"/>
      <c r="AH1713" s="8"/>
      <c r="AI1713" s="8"/>
      <c r="AJ1713" s="5"/>
      <c r="AK1713" s="8"/>
      <c r="AL1713" s="8"/>
      <c r="AM1713" s="8"/>
      <c r="AN1713" s="8"/>
      <c r="AO1713" s="8"/>
      <c r="AP1713" s="8"/>
      <c r="AQ1713" s="9"/>
      <c r="AR1713" s="8"/>
      <c r="AS1713" s="8"/>
      <c r="AT1713" s="8"/>
      <c r="AU1713" s="5"/>
      <c r="AV1713" s="5"/>
      <c r="AW1713" s="5"/>
      <c r="AX1713" s="5"/>
      <c r="AY1713" s="5"/>
      <c r="AZ1713" s="5"/>
      <c r="BA1713" s="5"/>
      <c r="BB1713" s="5"/>
      <c r="BC1713" s="5"/>
      <c r="BD1713" s="5"/>
      <c r="BE1713" s="5"/>
      <c r="BF1713" s="5"/>
      <c r="BG1713" s="5"/>
      <c r="BH1713" s="5"/>
      <c r="BI1713" s="8"/>
      <c r="BJ1713" s="5"/>
      <c r="BK1713" s="5"/>
      <c r="BL1713" s="5"/>
      <c r="BM1713" s="8"/>
      <c r="BN1713" s="8"/>
      <c r="BO1713" s="7"/>
      <c r="BP1713" s="5"/>
      <c r="BQ1713" s="5"/>
      <c r="BR1713" s="5"/>
      <c r="BS1713" s="5"/>
      <c r="BT1713" s="7"/>
      <c r="BU1713" s="7"/>
      <c r="BV1713" s="7"/>
      <c r="BW1713" s="7"/>
      <c r="BX1713" s="7"/>
      <c r="BY1713" s="7"/>
      <c r="BZ1713" s="7"/>
      <c r="CA1713" s="5"/>
      <c r="CB1713" s="5"/>
      <c r="CC1713" s="5"/>
      <c r="CD1713" s="5"/>
      <c r="CE1713" s="5"/>
      <c r="CF1713" s="5"/>
      <c r="CG1713" s="5"/>
      <c r="CH1713" s="5"/>
      <c r="CI1713" s="5"/>
      <c r="CJ1713" s="5"/>
      <c r="CK1713" s="8"/>
      <c r="CL1713" s="5"/>
      <c r="CM1713" s="5"/>
      <c r="CN1713" s="8"/>
      <c r="CO1713" s="5"/>
      <c r="CP1713" s="5"/>
      <c r="CQ1713" s="5"/>
      <c r="CR1713" s="8"/>
      <c r="CS1713" s="8"/>
      <c r="CT1713" s="8"/>
      <c r="CU1713" s="8"/>
      <c r="CV1713" s="8"/>
      <c r="CW1713" s="8"/>
      <c r="CX1713" s="8"/>
      <c r="CY1713" s="8"/>
      <c r="CZ1713" s="8"/>
      <c r="DA1713" s="8"/>
      <c r="DB1713" s="8"/>
      <c r="DC1713" s="8"/>
      <c r="DD1713" s="8"/>
      <c r="DE1713" s="8"/>
      <c r="DF1713" s="8"/>
      <c r="DG1713" s="8"/>
      <c r="DH1713" s="8"/>
      <c r="DI1713" s="8"/>
      <c r="DJ1713" s="8"/>
      <c r="DK1713" s="8"/>
      <c r="DL1713" s="8"/>
      <c r="DM1713" s="8"/>
      <c r="DN1713" s="8"/>
      <c r="DO1713" s="8"/>
      <c r="DP1713" s="8"/>
      <c r="DQ1713" s="8"/>
      <c r="DR1713" s="8"/>
      <c r="DS1713" s="8"/>
      <c r="DT1713" s="8"/>
      <c r="DU1713" s="8"/>
      <c r="DV1713" s="8"/>
      <c r="DW1713" s="8"/>
      <c r="DX1713" s="8"/>
      <c r="DY1713" s="8"/>
      <c r="DZ1713" s="8"/>
      <c r="EA1713" s="8"/>
      <c r="EB1713" s="8"/>
      <c r="EC1713" s="8"/>
      <c r="ED1713" s="8"/>
      <c r="EE1713" s="8"/>
      <c r="EF1713" s="8"/>
      <c r="EG1713" s="8"/>
      <c r="EH1713" s="8"/>
      <c r="EI1713" s="8"/>
      <c r="EJ1713" s="8"/>
      <c r="EK1713" s="8"/>
      <c r="EL1713" s="8"/>
      <c r="EM1713" s="8"/>
      <c r="EN1713" s="8"/>
      <c r="EO1713" s="8"/>
      <c r="EP1713" s="8"/>
      <c r="EQ1713" s="8"/>
      <c r="ER1713" s="8"/>
      <c r="ES1713" s="8"/>
      <c r="ET1713" s="8"/>
      <c r="EU1713" s="8"/>
      <c r="EV1713" s="8"/>
      <c r="EW1713" s="8"/>
      <c r="EX1713" s="8"/>
      <c r="EY1713" s="8"/>
      <c r="EZ1713" s="8"/>
      <c r="FA1713" s="8"/>
      <c r="FB1713" s="8"/>
      <c r="FC1713" s="8"/>
      <c r="FD1713" s="8"/>
      <c r="FE1713" s="8"/>
      <c r="FF1713" s="8"/>
      <c r="FG1713" s="8"/>
      <c r="FH1713" s="8"/>
      <c r="FI1713" s="8"/>
      <c r="FJ1713" s="8"/>
    </row>
    <row r="1714" spans="1:166" x14ac:dyDescent="0.25">
      <c r="A1714" t="s">
        <v>185</v>
      </c>
      <c r="C1714" s="6">
        <v>43691</v>
      </c>
      <c r="D1714" s="5">
        <v>10</v>
      </c>
      <c r="E1714" s="6" t="s">
        <v>108</v>
      </c>
      <c r="F1714" t="s">
        <v>16</v>
      </c>
      <c r="G1714">
        <v>180</v>
      </c>
      <c r="H1714" t="s">
        <v>25</v>
      </c>
      <c r="I1714" s="7">
        <v>10.4</v>
      </c>
      <c r="J1714">
        <v>1000</v>
      </c>
      <c r="K1714" s="5">
        <f t="shared" si="27"/>
        <v>96.15384615384616</v>
      </c>
      <c r="L1714" s="5"/>
      <c r="M1714" s="8"/>
      <c r="N1714" s="8"/>
      <c r="O1714" s="8"/>
      <c r="P1714" s="8"/>
      <c r="Q1714" s="5"/>
      <c r="R1714" s="5"/>
      <c r="S1714" s="5"/>
      <c r="T1714" s="5"/>
      <c r="U1714" s="5"/>
      <c r="V1714" s="5"/>
      <c r="W1714" s="5"/>
      <c r="X1714" s="8"/>
      <c r="Y1714" s="8"/>
      <c r="Z1714" s="8"/>
      <c r="AA1714" s="8"/>
      <c r="AB1714" s="8"/>
      <c r="AC1714" s="5"/>
      <c r="AD1714" s="8"/>
      <c r="AE1714" s="8"/>
      <c r="AF1714" s="8"/>
      <c r="AG1714" s="8"/>
      <c r="AH1714" s="8"/>
      <c r="AI1714" s="8"/>
      <c r="AJ1714" s="5"/>
      <c r="AK1714" s="8"/>
      <c r="AL1714" s="8"/>
      <c r="AM1714" s="8"/>
      <c r="AN1714" s="8"/>
      <c r="AO1714" s="8"/>
      <c r="AP1714" s="8"/>
      <c r="AQ1714" s="9"/>
      <c r="AR1714" s="8"/>
      <c r="AS1714" s="8"/>
      <c r="AT1714" s="8"/>
      <c r="AU1714" s="5"/>
      <c r="AV1714" s="5"/>
      <c r="AW1714" s="5"/>
      <c r="AX1714" s="5"/>
      <c r="AY1714" s="5"/>
      <c r="AZ1714" s="5"/>
      <c r="BA1714" s="5"/>
      <c r="BB1714" s="5"/>
      <c r="BC1714" s="5"/>
      <c r="BD1714" s="5"/>
      <c r="BE1714" s="5"/>
      <c r="BF1714" s="5"/>
      <c r="BG1714" s="5">
        <v>556.06060606060601</v>
      </c>
      <c r="BH1714" s="5"/>
      <c r="BI1714" s="8"/>
      <c r="BJ1714" s="5"/>
      <c r="BK1714" s="5"/>
      <c r="BL1714" s="5"/>
      <c r="BM1714" s="8"/>
      <c r="BN1714" s="8"/>
      <c r="BO1714" s="7">
        <v>38.743333333333332</v>
      </c>
      <c r="BP1714" s="5">
        <v>215.4364141414141</v>
      </c>
      <c r="BQ1714" s="5"/>
      <c r="BR1714" s="5"/>
      <c r="BS1714" s="5"/>
      <c r="BT1714" s="7">
        <v>9.4905909313398293</v>
      </c>
      <c r="BU1714" s="7"/>
      <c r="BV1714" s="7"/>
      <c r="BW1714" s="7"/>
      <c r="BX1714" s="7"/>
      <c r="BY1714" s="7"/>
      <c r="BZ1714" s="7"/>
      <c r="CA1714" s="5"/>
      <c r="CB1714" s="5"/>
      <c r="CC1714" s="5"/>
      <c r="CD1714" s="5"/>
      <c r="CE1714" s="5"/>
      <c r="CF1714" s="5"/>
      <c r="CG1714" s="5"/>
      <c r="CH1714" s="5"/>
      <c r="CI1714" s="5"/>
      <c r="CJ1714" s="5"/>
      <c r="CK1714" s="8"/>
      <c r="CL1714" s="5"/>
      <c r="CM1714" s="5"/>
      <c r="CN1714" s="8"/>
      <c r="CO1714" s="5"/>
      <c r="CP1714" s="5"/>
      <c r="CQ1714" s="5"/>
      <c r="CR1714" s="8"/>
      <c r="CS1714" s="8"/>
      <c r="CT1714" s="8"/>
      <c r="CU1714" s="8"/>
      <c r="CV1714" s="8"/>
      <c r="CW1714" s="8"/>
      <c r="CX1714" s="8"/>
      <c r="CY1714" s="8"/>
      <c r="CZ1714" s="8"/>
      <c r="DA1714" s="8"/>
      <c r="DB1714" s="8"/>
      <c r="DC1714" s="8"/>
      <c r="DD1714" s="8"/>
      <c r="DE1714" s="8"/>
      <c r="DF1714" s="8"/>
      <c r="DG1714" s="8"/>
      <c r="DH1714" s="8"/>
      <c r="DI1714" s="8"/>
      <c r="DJ1714" s="8"/>
      <c r="DK1714" s="8"/>
      <c r="DL1714" s="8"/>
      <c r="DM1714" s="8"/>
      <c r="DN1714" s="8"/>
      <c r="DO1714" s="8"/>
      <c r="DP1714" s="8"/>
      <c r="DQ1714" s="8"/>
      <c r="DR1714" s="8"/>
      <c r="DS1714" s="8"/>
      <c r="DT1714" s="8"/>
      <c r="DU1714" s="8"/>
      <c r="DV1714" s="8"/>
      <c r="DW1714" s="8"/>
      <c r="DX1714" s="8"/>
      <c r="DY1714" s="8"/>
      <c r="DZ1714" s="8"/>
      <c r="EA1714" s="8"/>
      <c r="EB1714" s="8"/>
      <c r="EC1714" s="8"/>
      <c r="ED1714" s="8"/>
      <c r="EE1714" s="8"/>
      <c r="EF1714" s="8"/>
      <c r="EG1714" s="8"/>
      <c r="EH1714" s="8"/>
      <c r="EI1714" s="8"/>
      <c r="EJ1714" s="8"/>
      <c r="EK1714" s="8"/>
      <c r="EL1714" s="8"/>
      <c r="EM1714" s="8"/>
      <c r="EN1714" s="8"/>
      <c r="EO1714" s="8"/>
      <c r="EP1714" s="8"/>
      <c r="EQ1714" s="8"/>
      <c r="ER1714" s="8"/>
      <c r="ES1714" s="8"/>
      <c r="ET1714" s="8"/>
      <c r="EU1714" s="8"/>
      <c r="EV1714" s="8"/>
      <c r="EW1714" s="8"/>
      <c r="EX1714" s="8"/>
      <c r="EY1714" s="8"/>
      <c r="EZ1714" s="8"/>
      <c r="FA1714" s="8"/>
      <c r="FB1714" s="8"/>
      <c r="FC1714" s="8"/>
      <c r="FD1714" s="8"/>
      <c r="FE1714" s="8"/>
      <c r="FF1714" s="8"/>
      <c r="FG1714" s="8"/>
      <c r="FH1714" s="8"/>
      <c r="FI1714" s="8"/>
      <c r="FJ1714" s="8"/>
    </row>
    <row r="1715" spans="1:166" x14ac:dyDescent="0.25">
      <c r="A1715" t="s">
        <v>186</v>
      </c>
      <c r="C1715" s="6">
        <v>43511</v>
      </c>
      <c r="D1715" s="5">
        <v>1</v>
      </c>
      <c r="E1715" s="6" t="s">
        <v>209</v>
      </c>
      <c r="F1715" t="s">
        <v>10</v>
      </c>
      <c r="G1715">
        <v>0</v>
      </c>
      <c r="H1715" t="s">
        <v>26</v>
      </c>
      <c r="I1715" s="7">
        <v>10.4</v>
      </c>
      <c r="J1715">
        <v>1000</v>
      </c>
      <c r="K1715" s="5">
        <f t="shared" si="27"/>
        <v>96.15384615384616</v>
      </c>
      <c r="L1715" s="5"/>
      <c r="M1715" s="8"/>
      <c r="N1715" s="8"/>
      <c r="O1715" s="8"/>
      <c r="P1715" s="8"/>
      <c r="Q1715" s="5"/>
      <c r="R1715" s="5"/>
      <c r="S1715" s="5"/>
      <c r="T1715" s="5"/>
      <c r="U1715" s="5"/>
      <c r="V1715" s="5"/>
      <c r="W1715" s="5"/>
      <c r="X1715" s="8"/>
      <c r="Y1715" s="8"/>
      <c r="Z1715" s="8"/>
      <c r="AA1715" s="8"/>
      <c r="AB1715" s="8"/>
      <c r="AC1715" s="5"/>
      <c r="AD1715" s="8"/>
      <c r="AE1715" s="8"/>
      <c r="AF1715" s="8"/>
      <c r="AG1715" s="8"/>
      <c r="AH1715" s="8"/>
      <c r="AI1715" s="8"/>
      <c r="AJ1715" s="5"/>
      <c r="AK1715" s="8"/>
      <c r="AL1715" s="8"/>
      <c r="AM1715" s="8"/>
      <c r="AN1715" s="8"/>
      <c r="AO1715" s="8"/>
      <c r="AP1715" s="8"/>
      <c r="AQ1715" s="9"/>
      <c r="AR1715" s="8"/>
      <c r="AS1715" s="8"/>
      <c r="AT1715" s="8"/>
      <c r="AU1715" s="5"/>
      <c r="AV1715" s="5"/>
      <c r="AW1715" s="5"/>
      <c r="AX1715" s="5"/>
      <c r="AY1715" s="5"/>
      <c r="AZ1715" s="5"/>
      <c r="BA1715" s="5"/>
      <c r="BB1715" s="5"/>
      <c r="BC1715" s="5"/>
      <c r="BD1715" s="5"/>
      <c r="BE1715" s="5"/>
      <c r="BF1715" s="5"/>
      <c r="BG1715" s="5"/>
      <c r="BH1715" s="5"/>
      <c r="BI1715" s="8"/>
      <c r="BJ1715" s="5"/>
      <c r="BK1715" s="5"/>
      <c r="BL1715" s="5"/>
      <c r="BM1715" s="8"/>
      <c r="BN1715" s="8"/>
      <c r="BO1715" s="7"/>
      <c r="BP1715" s="5"/>
      <c r="BQ1715" s="5"/>
      <c r="BR1715" s="5"/>
      <c r="BS1715" s="5"/>
      <c r="BT1715" s="7"/>
      <c r="BU1715" s="7"/>
      <c r="BV1715" s="7"/>
      <c r="BW1715" s="7"/>
      <c r="BX1715" s="7"/>
      <c r="BY1715" s="7"/>
      <c r="BZ1715" s="7"/>
      <c r="CA1715" s="5"/>
      <c r="CB1715" s="5"/>
      <c r="CC1715" s="5"/>
      <c r="CD1715" s="5"/>
      <c r="CE1715" s="5"/>
      <c r="CF1715" s="5"/>
      <c r="CG1715" s="5"/>
      <c r="CH1715" s="5"/>
      <c r="CI1715" s="5"/>
      <c r="CJ1715" s="5"/>
      <c r="CK1715" s="8"/>
      <c r="CL1715" s="5"/>
      <c r="CM1715" s="5"/>
      <c r="CN1715" s="8"/>
      <c r="CO1715" s="5"/>
      <c r="CP1715" s="5"/>
      <c r="CQ1715" s="5"/>
      <c r="CR1715" s="8"/>
      <c r="CS1715" s="8"/>
      <c r="CT1715" s="8"/>
      <c r="CU1715" s="8"/>
      <c r="CV1715" s="8"/>
      <c r="CW1715" s="8"/>
      <c r="CX1715" s="8"/>
      <c r="CY1715" s="8"/>
      <c r="CZ1715" s="8"/>
      <c r="DA1715" s="8"/>
      <c r="DB1715" s="8"/>
      <c r="DC1715" s="8"/>
      <c r="DD1715" s="8"/>
      <c r="DE1715" s="8"/>
      <c r="DF1715" s="8"/>
      <c r="DG1715" s="8"/>
      <c r="DH1715" s="8"/>
      <c r="DI1715" s="8"/>
      <c r="DJ1715" s="8"/>
      <c r="DK1715" s="8"/>
      <c r="DL1715" s="8"/>
      <c r="DM1715" s="8"/>
      <c r="DN1715" s="8"/>
      <c r="DO1715" s="8"/>
      <c r="DP1715" s="8"/>
      <c r="DQ1715" s="8"/>
      <c r="DR1715" s="8"/>
      <c r="DS1715" s="8"/>
      <c r="DT1715" s="8"/>
      <c r="DU1715" s="8"/>
      <c r="DV1715" s="8"/>
      <c r="DW1715" s="8"/>
      <c r="DX1715" s="8"/>
      <c r="DY1715" s="8"/>
      <c r="DZ1715" s="8"/>
      <c r="EA1715" s="8"/>
      <c r="EB1715" s="8"/>
      <c r="EC1715" s="8"/>
      <c r="ED1715" s="8"/>
      <c r="EE1715" s="8"/>
      <c r="EF1715" s="8"/>
      <c r="EG1715" s="8"/>
      <c r="EH1715" s="8"/>
      <c r="EI1715" s="8"/>
      <c r="EJ1715" s="8"/>
      <c r="EK1715" s="8"/>
      <c r="EL1715" s="8"/>
      <c r="EM1715" s="8"/>
      <c r="EN1715" s="8"/>
      <c r="EO1715" s="8"/>
      <c r="EP1715" s="8"/>
      <c r="EQ1715" s="8"/>
      <c r="ER1715" s="8"/>
      <c r="ES1715" s="8"/>
      <c r="ET1715" s="8"/>
      <c r="EU1715" s="8"/>
      <c r="EV1715" s="8"/>
      <c r="EW1715" s="8"/>
      <c r="EX1715" s="8"/>
      <c r="EY1715" s="8"/>
      <c r="EZ1715" s="8"/>
      <c r="FA1715" s="8"/>
      <c r="FB1715" s="8"/>
      <c r="FC1715" s="8"/>
      <c r="FD1715" s="8"/>
      <c r="FE1715" s="8"/>
      <c r="FF1715" s="8"/>
      <c r="FG1715" s="8"/>
      <c r="FH1715" s="8"/>
      <c r="FI1715" s="8"/>
      <c r="FJ1715" s="8"/>
    </row>
    <row r="1716" spans="1:166" x14ac:dyDescent="0.25">
      <c r="A1716" t="s">
        <v>186</v>
      </c>
      <c r="C1716" s="6">
        <v>43538</v>
      </c>
      <c r="D1716" s="5">
        <v>4</v>
      </c>
      <c r="E1716" t="s">
        <v>210</v>
      </c>
      <c r="F1716" t="s">
        <v>12</v>
      </c>
      <c r="G1716">
        <v>27</v>
      </c>
      <c r="H1716" t="s">
        <v>26</v>
      </c>
      <c r="I1716" s="7">
        <v>10.4</v>
      </c>
      <c r="J1716">
        <v>1000</v>
      </c>
      <c r="K1716" s="5">
        <f t="shared" si="27"/>
        <v>96.15384615384616</v>
      </c>
      <c r="L1716" s="5"/>
      <c r="M1716" s="5">
        <v>342.66666666666663</v>
      </c>
      <c r="N1716" s="7">
        <v>8.0666666666666664</v>
      </c>
      <c r="O1716" s="7"/>
      <c r="P1716" s="7"/>
      <c r="Q1716" s="5"/>
      <c r="R1716" s="5">
        <v>27</v>
      </c>
      <c r="S1716" s="5"/>
      <c r="T1716" s="5"/>
      <c r="U1716" s="5"/>
      <c r="V1716" s="5"/>
      <c r="W1716" s="5"/>
      <c r="X1716" s="7">
        <v>6.666666666666667</v>
      </c>
      <c r="Y1716" s="7">
        <v>2.4</v>
      </c>
      <c r="Z1716" s="8"/>
      <c r="AA1716" s="8"/>
      <c r="AB1716" s="8"/>
      <c r="AC1716" s="5"/>
      <c r="AD1716" s="8"/>
      <c r="AE1716" s="8"/>
      <c r="AF1716" s="8"/>
      <c r="AG1716" s="8"/>
      <c r="AH1716" s="8"/>
      <c r="AI1716" s="8"/>
      <c r="AJ1716" s="5"/>
      <c r="AK1716" s="8"/>
      <c r="AL1716" s="8"/>
      <c r="AM1716" s="8"/>
      <c r="AN1716" s="8"/>
      <c r="AO1716" s="8"/>
      <c r="AP1716" s="8"/>
      <c r="AQ1716" s="9"/>
      <c r="AR1716" s="8"/>
      <c r="AS1716" s="8"/>
      <c r="AT1716" s="8"/>
      <c r="AU1716" s="5"/>
      <c r="AV1716" s="5"/>
      <c r="AW1716" s="5"/>
      <c r="AX1716" s="5"/>
      <c r="AY1716" s="5"/>
      <c r="AZ1716" s="5"/>
      <c r="BA1716" s="5"/>
      <c r="BB1716" s="5"/>
      <c r="BC1716" s="5"/>
      <c r="BD1716" s="5"/>
      <c r="BE1716" s="5"/>
      <c r="BF1716" s="5"/>
      <c r="BG1716" s="5"/>
      <c r="BH1716" s="5"/>
      <c r="BI1716" s="8"/>
      <c r="BJ1716" s="5"/>
      <c r="BK1716" s="5"/>
      <c r="BL1716" s="5"/>
      <c r="BM1716" s="8"/>
      <c r="BN1716" s="8"/>
      <c r="BO1716" s="7"/>
      <c r="BP1716" s="5"/>
      <c r="BQ1716" s="5"/>
      <c r="BR1716" s="5"/>
      <c r="BS1716" s="5"/>
      <c r="BT1716" s="7"/>
      <c r="BU1716" s="7"/>
      <c r="BV1716" s="7"/>
      <c r="BW1716" s="7"/>
      <c r="BX1716" s="7"/>
      <c r="BY1716" s="7"/>
      <c r="BZ1716" s="7"/>
      <c r="CA1716" s="5"/>
      <c r="CB1716" s="5"/>
      <c r="CC1716" s="5"/>
      <c r="CD1716" s="5"/>
      <c r="CE1716" s="5"/>
      <c r="CF1716" s="5"/>
      <c r="CG1716" s="5"/>
      <c r="CH1716" s="5"/>
      <c r="CI1716" s="5"/>
      <c r="CJ1716" s="5"/>
      <c r="CK1716" s="8"/>
      <c r="CL1716" s="5"/>
      <c r="CM1716" s="5"/>
      <c r="CN1716" s="8"/>
      <c r="CO1716" s="5"/>
      <c r="CP1716" s="5"/>
      <c r="CQ1716" s="5"/>
      <c r="CR1716" s="8"/>
      <c r="CS1716" s="8"/>
      <c r="CT1716" s="8"/>
      <c r="CU1716" s="8"/>
      <c r="CV1716" s="8"/>
      <c r="CW1716" s="8"/>
      <c r="CX1716" s="8"/>
      <c r="CY1716" s="8"/>
      <c r="CZ1716" s="8"/>
      <c r="DA1716" s="8"/>
      <c r="DB1716" s="8"/>
      <c r="DC1716" s="8"/>
      <c r="DD1716" s="8"/>
      <c r="DE1716" s="8"/>
      <c r="DF1716" s="8"/>
      <c r="DG1716" s="8"/>
      <c r="DH1716" s="8"/>
      <c r="DI1716" s="8"/>
      <c r="DJ1716" s="8"/>
      <c r="DK1716" s="8"/>
      <c r="DL1716" s="8"/>
      <c r="DM1716" s="8"/>
      <c r="DN1716" s="8"/>
      <c r="DO1716" s="8"/>
      <c r="DP1716" s="8"/>
      <c r="DQ1716" s="8"/>
      <c r="DR1716" s="8"/>
      <c r="DS1716" s="8"/>
      <c r="DT1716" s="8"/>
      <c r="DU1716" s="8"/>
      <c r="DV1716" s="8"/>
      <c r="DW1716" s="8"/>
      <c r="DX1716" s="8"/>
      <c r="DY1716" s="8"/>
      <c r="DZ1716" s="8"/>
      <c r="EA1716" s="8"/>
      <c r="EB1716" s="8"/>
      <c r="EC1716" s="8"/>
      <c r="ED1716" s="8"/>
      <c r="EE1716" s="8"/>
      <c r="EF1716" s="8"/>
      <c r="EG1716" s="8"/>
      <c r="EH1716" s="8"/>
      <c r="EI1716" s="8"/>
      <c r="EJ1716" s="8"/>
      <c r="EK1716" s="8"/>
      <c r="EL1716" s="8"/>
      <c r="EM1716" s="8"/>
      <c r="EN1716" s="8"/>
      <c r="EO1716" s="8"/>
      <c r="EP1716" s="8"/>
      <c r="EQ1716" s="8"/>
      <c r="ER1716" s="8"/>
      <c r="ES1716" s="8"/>
      <c r="ET1716" s="8"/>
      <c r="EU1716" s="8"/>
      <c r="EV1716" s="8"/>
      <c r="EW1716" s="8"/>
      <c r="EX1716" s="8"/>
      <c r="EY1716" s="8"/>
      <c r="EZ1716" s="8"/>
      <c r="FA1716" s="8"/>
      <c r="FB1716" s="8"/>
      <c r="FC1716" s="8"/>
      <c r="FD1716" s="8"/>
      <c r="FE1716" s="8"/>
      <c r="FF1716" s="8"/>
      <c r="FG1716" s="8"/>
      <c r="FH1716" s="8"/>
      <c r="FI1716" s="8"/>
      <c r="FJ1716" s="8"/>
    </row>
    <row r="1717" spans="1:166" x14ac:dyDescent="0.25">
      <c r="A1717" t="s">
        <v>186</v>
      </c>
      <c r="C1717" s="6">
        <v>43545</v>
      </c>
      <c r="D1717" s="5"/>
      <c r="E1717" s="6"/>
      <c r="G1717">
        <v>34</v>
      </c>
      <c r="H1717" t="s">
        <v>26</v>
      </c>
      <c r="I1717" s="7">
        <v>10.4</v>
      </c>
      <c r="J1717">
        <v>1000</v>
      </c>
      <c r="K1717" s="5">
        <f t="shared" si="27"/>
        <v>96.15384615384616</v>
      </c>
      <c r="L1717" s="5"/>
      <c r="M1717" s="5">
        <v>498</v>
      </c>
      <c r="N1717" s="7">
        <v>10.533333333333333</v>
      </c>
      <c r="O1717" s="7"/>
      <c r="P1717" s="7"/>
      <c r="Q1717" s="5"/>
      <c r="R1717" s="5"/>
      <c r="S1717" s="5"/>
      <c r="T1717" s="5"/>
      <c r="U1717" s="5"/>
      <c r="V1717" s="5"/>
      <c r="W1717" s="5"/>
      <c r="X1717" s="7">
        <v>6.6</v>
      </c>
      <c r="Y1717" s="7">
        <v>4.9333333333333336</v>
      </c>
      <c r="Z1717" s="8"/>
      <c r="AA1717" s="8"/>
      <c r="AB1717" s="8"/>
      <c r="AC1717" s="5"/>
      <c r="AD1717" s="8"/>
      <c r="AE1717" s="8"/>
      <c r="AF1717" s="8"/>
      <c r="AG1717" s="8"/>
      <c r="AH1717" s="8"/>
      <c r="AI1717" s="8"/>
      <c r="AJ1717" s="5"/>
      <c r="AK1717" s="8"/>
      <c r="AL1717" s="8"/>
      <c r="AM1717" s="8"/>
      <c r="AN1717" s="8"/>
      <c r="AO1717" s="8"/>
      <c r="AP1717" s="8"/>
      <c r="AQ1717" s="9"/>
      <c r="AR1717" s="8"/>
      <c r="AS1717" s="8"/>
      <c r="AT1717" s="8"/>
      <c r="AU1717" s="5"/>
      <c r="AV1717" s="5"/>
      <c r="AW1717" s="5"/>
      <c r="AX1717" s="5"/>
      <c r="AY1717" s="5"/>
      <c r="AZ1717" s="5"/>
      <c r="BA1717" s="5"/>
      <c r="BB1717" s="5"/>
      <c r="BC1717" s="5"/>
      <c r="BD1717" s="5"/>
      <c r="BE1717" s="5"/>
      <c r="BF1717" s="5"/>
      <c r="BG1717" s="5"/>
      <c r="BH1717" s="5"/>
      <c r="BI1717" s="8"/>
      <c r="BJ1717" s="5"/>
      <c r="BK1717" s="5"/>
      <c r="BL1717" s="5"/>
      <c r="BM1717" s="8"/>
      <c r="BN1717" s="8"/>
      <c r="BO1717" s="7"/>
      <c r="BP1717" s="5"/>
      <c r="BQ1717" s="5"/>
      <c r="BR1717" s="5"/>
      <c r="BS1717" s="5"/>
      <c r="BT1717" s="7"/>
      <c r="BU1717" s="7"/>
      <c r="BV1717" s="7"/>
      <c r="BW1717" s="7"/>
      <c r="BX1717" s="7"/>
      <c r="BY1717" s="7"/>
      <c r="BZ1717" s="7"/>
      <c r="CA1717" s="5"/>
      <c r="CB1717" s="5"/>
      <c r="CC1717" s="5"/>
      <c r="CD1717" s="5"/>
      <c r="CE1717" s="5"/>
      <c r="CF1717" s="5"/>
      <c r="CG1717" s="5"/>
      <c r="CH1717" s="5"/>
      <c r="CI1717" s="5"/>
      <c r="CJ1717" s="5"/>
      <c r="CK1717" s="8"/>
      <c r="CL1717" s="5"/>
      <c r="CM1717" s="5"/>
      <c r="CN1717" s="8"/>
      <c r="CO1717" s="5"/>
      <c r="CP1717" s="5"/>
      <c r="CQ1717" s="5"/>
      <c r="CR1717" s="8"/>
      <c r="CS1717" s="8"/>
      <c r="CT1717" s="8"/>
      <c r="CU1717" s="8"/>
      <c r="CV1717" s="8"/>
      <c r="CW1717" s="8"/>
      <c r="CX1717" s="8"/>
      <c r="CY1717" s="8"/>
      <c r="CZ1717" s="8"/>
      <c r="DA1717" s="8"/>
      <c r="DB1717" s="8"/>
      <c r="DC1717" s="8"/>
      <c r="DD1717" s="8"/>
      <c r="DE1717" s="8"/>
      <c r="DF1717" s="8"/>
      <c r="DG1717" s="8"/>
      <c r="DH1717" s="8"/>
      <c r="DI1717" s="8"/>
      <c r="DJ1717" s="8"/>
      <c r="DK1717" s="8"/>
      <c r="DL1717" s="8"/>
      <c r="DM1717" s="8"/>
      <c r="DN1717" s="8"/>
      <c r="DO1717" s="8"/>
      <c r="DP1717" s="8"/>
      <c r="DQ1717" s="8"/>
      <c r="DR1717" s="8"/>
      <c r="DS1717" s="8"/>
      <c r="DT1717" s="8"/>
      <c r="DU1717" s="8"/>
      <c r="DV1717" s="8"/>
      <c r="DW1717" s="8"/>
      <c r="DX1717" s="8"/>
      <c r="DY1717" s="8"/>
      <c r="DZ1717" s="8"/>
      <c r="EA1717" s="8"/>
      <c r="EB1717" s="8"/>
      <c r="EC1717" s="8"/>
      <c r="ED1717" s="8"/>
      <c r="EE1717" s="8"/>
      <c r="EF1717" s="8"/>
      <c r="EG1717" s="8"/>
      <c r="EH1717" s="8"/>
      <c r="EI1717" s="8"/>
      <c r="EJ1717" s="8"/>
      <c r="EK1717" s="8"/>
      <c r="EL1717" s="8"/>
      <c r="EM1717" s="8"/>
      <c r="EN1717" s="8"/>
      <c r="EO1717" s="8"/>
      <c r="EP1717" s="8"/>
      <c r="EQ1717" s="8"/>
      <c r="ER1717" s="8"/>
      <c r="ES1717" s="8"/>
      <c r="ET1717" s="8"/>
      <c r="EU1717" s="8"/>
      <c r="EV1717" s="8"/>
      <c r="EW1717" s="8"/>
      <c r="EX1717" s="8"/>
      <c r="EY1717" s="8"/>
      <c r="EZ1717" s="8"/>
      <c r="FA1717" s="8"/>
      <c r="FB1717" s="8"/>
      <c r="FC1717" s="8"/>
      <c r="FD1717" s="8"/>
      <c r="FE1717" s="8"/>
      <c r="FF1717" s="8"/>
      <c r="FG1717" s="8"/>
      <c r="FH1717" s="8"/>
      <c r="FI1717" s="8"/>
      <c r="FJ1717" s="8"/>
    </row>
    <row r="1718" spans="1:166" x14ac:dyDescent="0.25">
      <c r="A1718" t="s">
        <v>186</v>
      </c>
      <c r="C1718" s="6">
        <v>43551</v>
      </c>
      <c r="D1718" s="5"/>
      <c r="E1718" s="6"/>
      <c r="G1718">
        <v>40</v>
      </c>
      <c r="H1718" t="s">
        <v>26</v>
      </c>
      <c r="I1718" s="7">
        <v>10.4</v>
      </c>
      <c r="J1718">
        <v>1000</v>
      </c>
      <c r="K1718" s="5">
        <f t="shared" si="27"/>
        <v>96.15384615384616</v>
      </c>
      <c r="L1718" s="5"/>
      <c r="M1718" s="5">
        <v>648.66666666666663</v>
      </c>
      <c r="N1718" s="7">
        <v>12.266666666666667</v>
      </c>
      <c r="O1718" s="7"/>
      <c r="P1718" s="7"/>
      <c r="Q1718" s="5"/>
      <c r="R1718" s="5"/>
      <c r="S1718" s="5"/>
      <c r="T1718" s="5"/>
      <c r="U1718" s="5"/>
      <c r="V1718" s="5"/>
      <c r="W1718" s="5"/>
      <c r="X1718" s="7">
        <v>6.6</v>
      </c>
      <c r="Y1718" s="7">
        <v>6.666666666666667</v>
      </c>
      <c r="Z1718" s="8"/>
      <c r="AA1718" s="8"/>
      <c r="AB1718" s="8"/>
      <c r="AC1718" s="5"/>
      <c r="AD1718" s="8"/>
      <c r="AE1718" s="8"/>
      <c r="AF1718" s="8"/>
      <c r="AG1718" s="8"/>
      <c r="AH1718" s="8"/>
      <c r="AI1718" s="8"/>
      <c r="AJ1718" s="5"/>
      <c r="AK1718" s="8"/>
      <c r="AL1718" s="8"/>
      <c r="AM1718" s="8"/>
      <c r="AN1718" s="8"/>
      <c r="AO1718" s="8"/>
      <c r="AP1718" s="8"/>
      <c r="AQ1718" s="9"/>
      <c r="AR1718" s="8"/>
      <c r="AS1718" s="8"/>
      <c r="AT1718" s="8"/>
      <c r="AU1718" s="5"/>
      <c r="AV1718" s="5"/>
      <c r="AW1718" s="5"/>
      <c r="AX1718" s="5"/>
      <c r="AY1718" s="5"/>
      <c r="AZ1718" s="5"/>
      <c r="BA1718" s="5"/>
      <c r="BB1718" s="5"/>
      <c r="BC1718" s="5"/>
      <c r="BD1718" s="5"/>
      <c r="BE1718" s="5"/>
      <c r="BF1718" s="5"/>
      <c r="BG1718" s="5"/>
      <c r="BH1718" s="5"/>
      <c r="BI1718" s="8"/>
      <c r="BJ1718" s="5"/>
      <c r="BK1718" s="5"/>
      <c r="BL1718" s="5"/>
      <c r="BM1718" s="8"/>
      <c r="BN1718" s="8"/>
      <c r="BO1718" s="7"/>
      <c r="BP1718" s="5"/>
      <c r="BQ1718" s="5"/>
      <c r="BR1718" s="5"/>
      <c r="BS1718" s="5"/>
      <c r="BT1718" s="7"/>
      <c r="BU1718" s="7"/>
      <c r="BV1718" s="7"/>
      <c r="BW1718" s="7"/>
      <c r="BX1718" s="7"/>
      <c r="BY1718" s="7"/>
      <c r="BZ1718" s="7"/>
      <c r="CA1718" s="5"/>
      <c r="CB1718" s="5"/>
      <c r="CC1718" s="5"/>
      <c r="CD1718" s="5"/>
      <c r="CE1718" s="5"/>
      <c r="CF1718" s="5"/>
      <c r="CG1718" s="5"/>
      <c r="CH1718" s="5"/>
      <c r="CI1718" s="5"/>
      <c r="CJ1718" s="5"/>
      <c r="CK1718" s="8"/>
      <c r="CL1718" s="5"/>
      <c r="CM1718" s="5"/>
      <c r="CN1718" s="8"/>
      <c r="CO1718" s="5"/>
      <c r="CP1718" s="5"/>
      <c r="CQ1718" s="5"/>
      <c r="CR1718" s="8"/>
      <c r="CS1718" s="8"/>
      <c r="CT1718" s="8"/>
      <c r="CU1718" s="8"/>
      <c r="CV1718" s="8"/>
      <c r="CW1718" s="8"/>
      <c r="CX1718" s="8"/>
      <c r="CY1718" s="8"/>
      <c r="CZ1718" s="8"/>
      <c r="DA1718" s="8"/>
      <c r="DB1718" s="8"/>
      <c r="DC1718" s="8"/>
      <c r="DD1718" s="8"/>
      <c r="DE1718" s="8"/>
      <c r="DF1718" s="8"/>
      <c r="DG1718" s="8"/>
      <c r="DH1718" s="8"/>
      <c r="DI1718" s="8"/>
      <c r="DJ1718" s="8"/>
      <c r="DK1718" s="8"/>
      <c r="DL1718" s="8"/>
      <c r="DM1718" s="8"/>
      <c r="DN1718" s="8"/>
      <c r="DO1718" s="8"/>
      <c r="DP1718" s="8"/>
      <c r="DQ1718" s="8"/>
      <c r="DR1718" s="8"/>
      <c r="DS1718" s="8"/>
      <c r="DT1718" s="8"/>
      <c r="DU1718" s="8"/>
      <c r="DV1718" s="8"/>
      <c r="DW1718" s="8"/>
      <c r="DX1718" s="8"/>
      <c r="DY1718" s="8"/>
      <c r="DZ1718" s="8"/>
      <c r="EA1718" s="8"/>
      <c r="EB1718" s="8"/>
      <c r="EC1718" s="8"/>
      <c r="ED1718" s="8"/>
      <c r="EE1718" s="8"/>
      <c r="EF1718" s="8"/>
      <c r="EG1718" s="8"/>
      <c r="EH1718" s="8"/>
      <c r="EI1718" s="8"/>
      <c r="EJ1718" s="8"/>
      <c r="EK1718" s="8"/>
      <c r="EL1718" s="8"/>
      <c r="EM1718" s="8"/>
      <c r="EN1718" s="8"/>
      <c r="EO1718" s="8"/>
      <c r="EP1718" s="8"/>
      <c r="EQ1718" s="8"/>
      <c r="ER1718" s="8"/>
      <c r="ES1718" s="8"/>
      <c r="ET1718" s="8"/>
      <c r="EU1718" s="8"/>
      <c r="EV1718" s="8"/>
      <c r="EW1718" s="8"/>
      <c r="EX1718" s="8"/>
      <c r="EY1718" s="8"/>
      <c r="EZ1718" s="8"/>
      <c r="FA1718" s="8"/>
      <c r="FB1718" s="8"/>
      <c r="FC1718" s="8"/>
      <c r="FD1718" s="8"/>
      <c r="FE1718" s="8"/>
      <c r="FF1718" s="8"/>
      <c r="FG1718" s="8"/>
      <c r="FH1718" s="8"/>
      <c r="FI1718" s="8"/>
      <c r="FJ1718" s="8"/>
    </row>
    <row r="1719" spans="1:166" x14ac:dyDescent="0.25">
      <c r="A1719" t="s">
        <v>186</v>
      </c>
      <c r="C1719" s="6">
        <v>43553</v>
      </c>
      <c r="D1719" s="5"/>
      <c r="E1719" s="6"/>
      <c r="G1719">
        <v>42</v>
      </c>
      <c r="H1719" t="s">
        <v>26</v>
      </c>
      <c r="I1719" s="7">
        <v>10.4</v>
      </c>
      <c r="J1719">
        <v>1000</v>
      </c>
      <c r="K1719" s="5">
        <f t="shared" si="27"/>
        <v>96.15384615384616</v>
      </c>
      <c r="L1719" s="5"/>
      <c r="M1719" s="8"/>
      <c r="N1719" s="8"/>
      <c r="O1719" s="8"/>
      <c r="P1719" s="8"/>
      <c r="Q1719" s="5"/>
      <c r="R1719" s="5"/>
      <c r="S1719" s="5"/>
      <c r="T1719" s="5"/>
      <c r="U1719" s="5"/>
      <c r="V1719" s="5"/>
      <c r="W1719" s="5"/>
      <c r="X1719" s="8"/>
      <c r="Y1719" s="8"/>
      <c r="Z1719" s="8"/>
      <c r="AA1719" s="8"/>
      <c r="AB1719" s="8"/>
      <c r="AC1719" s="5">
        <v>171.26</v>
      </c>
      <c r="AD1719" s="8"/>
      <c r="AE1719" s="8"/>
      <c r="AF1719" s="8"/>
      <c r="AG1719" s="8"/>
      <c r="AH1719" s="8"/>
      <c r="AI1719" s="8"/>
      <c r="AJ1719" s="5">
        <v>98.596666666666678</v>
      </c>
      <c r="AK1719" s="8">
        <v>2.0177856666666667</v>
      </c>
      <c r="AL1719" s="8"/>
      <c r="AM1719" s="8"/>
      <c r="AN1719" s="8"/>
      <c r="AO1719" s="8"/>
      <c r="AP1719" s="8"/>
      <c r="AQ1719" s="9">
        <f>AK1719/AJ1719</f>
        <v>2.0465049528381619E-2</v>
      </c>
      <c r="AR1719" s="8"/>
      <c r="AS1719" s="8"/>
      <c r="AT1719" s="8"/>
      <c r="AU1719" s="5">
        <v>3.0266666666666673</v>
      </c>
      <c r="AV1719" s="5"/>
      <c r="AW1719" s="5"/>
      <c r="AX1719" s="5"/>
      <c r="AY1719" s="5"/>
      <c r="AZ1719" s="5"/>
      <c r="BA1719" s="5"/>
      <c r="BB1719" s="5"/>
      <c r="BC1719" s="5"/>
      <c r="BD1719" s="5"/>
      <c r="BE1719" s="5"/>
      <c r="BF1719" s="5"/>
      <c r="BG1719" s="5"/>
      <c r="BH1719" s="5">
        <f>AU1719+AX1719+AY1719+BG1719</f>
        <v>3.0266666666666673</v>
      </c>
      <c r="BI1719" s="8"/>
      <c r="BJ1719" s="5"/>
      <c r="BK1719" s="5">
        <f>AC1719+AJ1719+BH1719</f>
        <v>272.88333333333333</v>
      </c>
      <c r="BL1719" s="5"/>
      <c r="BM1719" s="8">
        <f>BH1719/BK1719</f>
        <v>1.1091431014475054E-2</v>
      </c>
      <c r="BN1719" s="8"/>
      <c r="BO1719" s="7"/>
      <c r="BP1719" s="5"/>
      <c r="BQ1719" s="5"/>
      <c r="BR1719" s="5"/>
      <c r="BS1719" s="5"/>
      <c r="BT1719" s="7"/>
      <c r="BU1719" s="7"/>
      <c r="BV1719" s="7"/>
      <c r="BW1719" s="7"/>
      <c r="BX1719" s="8">
        <f>AC1719/BK1719</f>
        <v>0.62759420997984483</v>
      </c>
      <c r="BY1719" s="8">
        <f>AJ1719/BK1719</f>
        <v>0.36131435900568015</v>
      </c>
      <c r="BZ1719" s="8">
        <f>BH1719/BK1719</f>
        <v>1.1091431014475054E-2</v>
      </c>
      <c r="CA1719" s="5">
        <f>CB1719+CC1719+CD1719+CE1719+CF1719+CG1719</f>
        <v>60.333333333333329</v>
      </c>
      <c r="CB1719" s="5">
        <v>56.666666666666664</v>
      </c>
      <c r="CC1719" s="5"/>
      <c r="CD1719" s="5"/>
      <c r="CE1719" s="5"/>
      <c r="CF1719" s="5"/>
      <c r="CG1719" s="5">
        <v>3.6666666666666665</v>
      </c>
      <c r="CH1719" s="9">
        <f>AK1719/CA1719</f>
        <v>3.3443961325966852E-2</v>
      </c>
      <c r="CI1719" s="5"/>
      <c r="CJ1719" s="5"/>
      <c r="CK1719" s="8"/>
      <c r="CL1719" s="5"/>
      <c r="CM1719" s="5"/>
      <c r="CN1719" s="8"/>
      <c r="CO1719" s="5"/>
      <c r="CP1719" s="5"/>
      <c r="CQ1719" s="5"/>
      <c r="CR1719" s="8"/>
      <c r="CS1719" s="8"/>
      <c r="CT1719" s="8"/>
      <c r="CU1719" s="8"/>
      <c r="CV1719" s="8"/>
      <c r="CW1719" s="8"/>
      <c r="CX1719" s="8"/>
      <c r="CY1719" s="8"/>
      <c r="CZ1719" s="8"/>
      <c r="DA1719" s="8"/>
      <c r="DB1719" s="8"/>
      <c r="DC1719" s="8"/>
      <c r="DD1719" s="8"/>
      <c r="DE1719" s="8"/>
      <c r="DF1719" s="8"/>
      <c r="DG1719" s="8"/>
      <c r="DH1719" s="8"/>
      <c r="DI1719" s="8"/>
      <c r="DJ1719" s="8"/>
      <c r="DK1719" s="8"/>
      <c r="DL1719" s="8"/>
      <c r="DM1719" s="8"/>
      <c r="DN1719" s="8"/>
      <c r="DO1719" s="8"/>
      <c r="DP1719" s="8"/>
      <c r="DQ1719" s="8"/>
      <c r="DR1719" s="8"/>
      <c r="DS1719" s="8"/>
      <c r="DT1719" s="8"/>
      <c r="DU1719" s="8"/>
      <c r="DV1719" s="8"/>
      <c r="DW1719" s="8"/>
      <c r="DX1719" s="8"/>
      <c r="DY1719" s="8"/>
      <c r="DZ1719" s="8"/>
      <c r="EA1719" s="8"/>
      <c r="EB1719" s="8"/>
      <c r="EC1719" s="8"/>
      <c r="ED1719" s="8"/>
      <c r="EE1719" s="8"/>
      <c r="EF1719" s="8"/>
      <c r="EG1719" s="8"/>
      <c r="EH1719" s="8"/>
      <c r="EI1719" s="8"/>
      <c r="EJ1719" s="8"/>
      <c r="EK1719" s="8"/>
      <c r="EL1719" s="8"/>
      <c r="EM1719" s="8"/>
      <c r="EN1719" s="8"/>
      <c r="EO1719" s="8"/>
      <c r="EP1719" s="8"/>
      <c r="EQ1719" s="8"/>
      <c r="ER1719" s="8"/>
      <c r="ES1719" s="8"/>
      <c r="ET1719" s="8"/>
      <c r="EU1719" s="8"/>
      <c r="EV1719" s="8"/>
      <c r="EW1719" s="8"/>
      <c r="EX1719" s="8"/>
      <c r="EY1719" s="8"/>
      <c r="EZ1719" s="8"/>
      <c r="FA1719" s="8"/>
      <c r="FB1719" s="8"/>
      <c r="FC1719" s="8"/>
      <c r="FD1719" s="8"/>
      <c r="FE1719" s="8"/>
      <c r="FF1719" s="8"/>
      <c r="FG1719" s="8"/>
      <c r="FH1719" s="8"/>
      <c r="FI1719" s="8"/>
      <c r="FJ1719" s="8"/>
    </row>
    <row r="1720" spans="1:166" x14ac:dyDescent="0.25">
      <c r="A1720" t="s">
        <v>186</v>
      </c>
      <c r="C1720" s="6">
        <v>43555</v>
      </c>
      <c r="D1720" s="5">
        <v>5</v>
      </c>
      <c r="E1720" t="s">
        <v>206</v>
      </c>
      <c r="F1720" t="s">
        <v>13</v>
      </c>
      <c r="G1720">
        <v>44</v>
      </c>
      <c r="H1720" t="s">
        <v>26</v>
      </c>
      <c r="I1720" s="7">
        <v>10.4</v>
      </c>
      <c r="J1720">
        <v>1000</v>
      </c>
      <c r="K1720" s="5">
        <f t="shared" si="27"/>
        <v>96.15384615384616</v>
      </c>
      <c r="L1720" s="5"/>
      <c r="M1720" s="8"/>
      <c r="N1720" s="8"/>
      <c r="O1720" s="8"/>
      <c r="P1720" s="8"/>
      <c r="Q1720" s="5"/>
      <c r="R1720" s="5"/>
      <c r="S1720" s="5">
        <v>44</v>
      </c>
      <c r="T1720" s="5"/>
      <c r="U1720" s="5"/>
      <c r="V1720" s="5"/>
      <c r="W1720" s="5"/>
      <c r="X1720" s="8"/>
      <c r="Y1720" s="8"/>
      <c r="Z1720" s="8"/>
      <c r="AA1720" s="8"/>
      <c r="AB1720" s="8"/>
      <c r="AD1720" s="8"/>
      <c r="AE1720" s="8"/>
      <c r="AF1720" s="8"/>
      <c r="AG1720" s="8"/>
      <c r="AH1720" s="8"/>
      <c r="AI1720" s="8"/>
      <c r="AQ1720" s="9"/>
      <c r="AR1720" s="8"/>
      <c r="AS1720" s="8"/>
      <c r="AT1720" s="8"/>
      <c r="AU1720"/>
      <c r="AV1720"/>
      <c r="AW1720"/>
      <c r="AY1720"/>
      <c r="AZ1720"/>
      <c r="BA1720"/>
      <c r="BB1720"/>
      <c r="BC1720"/>
      <c r="BD1720"/>
      <c r="BE1720" s="5"/>
      <c r="BF1720" s="5"/>
      <c r="BH1720" s="5"/>
      <c r="BI1720" s="8"/>
      <c r="BJ1720" s="5"/>
      <c r="BK1720" s="5"/>
      <c r="BL1720" s="5"/>
      <c r="BM1720" s="8"/>
      <c r="BN1720" s="8"/>
      <c r="BO1720" s="7"/>
      <c r="BP1720" s="5"/>
      <c r="BQ1720" s="5"/>
      <c r="BR1720" s="5"/>
      <c r="BS1720" s="5"/>
      <c r="BT1720" s="7"/>
      <c r="BU1720" s="7"/>
      <c r="BV1720" s="7"/>
      <c r="BW1720" s="7"/>
      <c r="BX1720" s="7"/>
      <c r="BY1720" s="7"/>
      <c r="BZ1720" s="7"/>
      <c r="CI1720" s="5"/>
      <c r="CJ1720" s="5"/>
      <c r="CK1720" s="8"/>
      <c r="CL1720" s="5"/>
      <c r="CM1720" s="5"/>
      <c r="CN1720" s="8"/>
      <c r="CO1720" s="5"/>
      <c r="CP1720" s="5"/>
      <c r="CQ1720" s="5"/>
      <c r="CR1720" s="8"/>
      <c r="CS1720" s="8"/>
      <c r="CT1720" s="8"/>
      <c r="CU1720" s="8"/>
      <c r="CV1720" s="8"/>
      <c r="CW1720" s="8"/>
      <c r="CX1720" s="8"/>
      <c r="CY1720" s="8"/>
      <c r="CZ1720" s="8"/>
      <c r="DA1720" s="8"/>
      <c r="DB1720" s="8"/>
      <c r="DC1720" s="8"/>
      <c r="DD1720" s="8"/>
      <c r="DE1720" s="8"/>
      <c r="DF1720" s="8"/>
      <c r="DG1720" s="8"/>
      <c r="DH1720" s="8"/>
      <c r="DI1720" s="8"/>
      <c r="DJ1720" s="8"/>
      <c r="DK1720" s="8"/>
      <c r="DL1720" s="8"/>
      <c r="DM1720" s="8"/>
      <c r="DN1720" s="8"/>
      <c r="DO1720" s="8"/>
      <c r="DP1720" s="8"/>
      <c r="DQ1720" s="8"/>
      <c r="DR1720" s="8"/>
      <c r="DS1720" s="8"/>
      <c r="DT1720" s="8"/>
      <c r="DU1720" s="8"/>
      <c r="DV1720" s="8"/>
      <c r="DW1720" s="8"/>
      <c r="DX1720" s="8"/>
      <c r="DY1720" s="8"/>
      <c r="DZ1720" s="8"/>
      <c r="EA1720" s="8"/>
      <c r="EB1720" s="8"/>
      <c r="EC1720" s="8"/>
      <c r="ED1720" s="8"/>
      <c r="EE1720" s="8"/>
      <c r="EF1720" s="8"/>
      <c r="EG1720" s="8"/>
      <c r="EH1720" s="8"/>
      <c r="EI1720" s="8"/>
      <c r="EJ1720" s="8"/>
      <c r="EK1720" s="8"/>
      <c r="EL1720" s="8"/>
      <c r="EM1720" s="8"/>
      <c r="EN1720" s="8"/>
      <c r="EO1720" s="8"/>
      <c r="EP1720" s="8"/>
      <c r="EQ1720" s="8"/>
      <c r="ER1720" s="8"/>
      <c r="ES1720" s="8"/>
      <c r="ET1720" s="8"/>
      <c r="EU1720" s="8"/>
      <c r="EV1720" s="8"/>
      <c r="EW1720" s="8"/>
      <c r="EX1720" s="8"/>
      <c r="EY1720" s="8"/>
      <c r="EZ1720" s="8"/>
      <c r="FA1720" s="8"/>
      <c r="FB1720" s="8"/>
      <c r="FC1720" s="8"/>
      <c r="FD1720" s="8"/>
      <c r="FE1720" s="8"/>
      <c r="FF1720" s="8"/>
      <c r="FG1720" s="8"/>
      <c r="FH1720" s="8"/>
      <c r="FI1720" s="8"/>
      <c r="FJ1720" s="8"/>
    </row>
    <row r="1721" spans="1:166" x14ac:dyDescent="0.25">
      <c r="A1721" t="s">
        <v>186</v>
      </c>
      <c r="C1721" s="6">
        <v>43558</v>
      </c>
      <c r="D1721" s="5"/>
      <c r="E1721" s="6"/>
      <c r="G1721">
        <v>47</v>
      </c>
      <c r="H1721" t="s">
        <v>26</v>
      </c>
      <c r="I1721" s="7">
        <v>10.4</v>
      </c>
      <c r="J1721">
        <v>1000</v>
      </c>
      <c r="K1721" s="5">
        <f t="shared" si="27"/>
        <v>96.15384615384616</v>
      </c>
      <c r="L1721" s="5"/>
      <c r="M1721" s="5">
        <v>822.66666666666663</v>
      </c>
      <c r="N1721" s="7">
        <v>14</v>
      </c>
      <c r="O1721" s="7"/>
      <c r="P1721" s="7"/>
      <c r="Q1721" s="5"/>
      <c r="R1721" s="5"/>
      <c r="S1721" s="5"/>
      <c r="T1721" s="5"/>
      <c r="U1721" s="5"/>
      <c r="V1721" s="5"/>
      <c r="W1721" s="5"/>
      <c r="X1721" s="8"/>
      <c r="Y1721" s="8"/>
      <c r="Z1721" s="7">
        <v>6.8461538461538458</v>
      </c>
      <c r="AA1721" s="8"/>
      <c r="AB1721" s="7">
        <v>6.333333333333333</v>
      </c>
      <c r="AD1721" s="8"/>
      <c r="AE1721" s="8"/>
      <c r="AF1721" s="8"/>
      <c r="AG1721" s="8"/>
      <c r="AH1721" s="8"/>
      <c r="AI1721" s="8"/>
      <c r="AQ1721" s="9"/>
      <c r="AR1721" s="8"/>
      <c r="AS1721" s="8"/>
      <c r="AT1721" s="8"/>
      <c r="AU1721"/>
      <c r="AV1721"/>
      <c r="AW1721"/>
      <c r="AY1721"/>
      <c r="AZ1721"/>
      <c r="BA1721"/>
      <c r="BB1721"/>
      <c r="BC1721"/>
      <c r="BD1721"/>
      <c r="BE1721" s="5"/>
      <c r="BF1721" s="5"/>
      <c r="BH1721" s="5"/>
      <c r="BI1721" s="8"/>
      <c r="BJ1721" s="5"/>
      <c r="BK1721" s="5"/>
      <c r="BL1721" s="5"/>
      <c r="BM1721" s="8"/>
      <c r="BN1721" s="8"/>
      <c r="BO1721" s="7"/>
      <c r="BP1721" s="5"/>
      <c r="BQ1721" s="5"/>
      <c r="BR1721" s="5"/>
      <c r="BS1721" s="5"/>
      <c r="BT1721" s="7"/>
      <c r="BU1721" s="7"/>
      <c r="BV1721" s="7"/>
      <c r="BW1721" s="7"/>
      <c r="BX1721" s="7"/>
      <c r="BY1721" s="7"/>
      <c r="BZ1721" s="7"/>
      <c r="CI1721" s="5"/>
      <c r="CJ1721" s="5"/>
      <c r="CK1721" s="8"/>
      <c r="CL1721" s="5"/>
      <c r="CM1721" s="5"/>
      <c r="CN1721" s="8"/>
      <c r="CO1721" s="5"/>
      <c r="CP1721" s="5"/>
      <c r="CQ1721" s="5"/>
      <c r="CR1721" s="8"/>
      <c r="CS1721" s="8"/>
      <c r="CT1721" s="8"/>
      <c r="CU1721" s="8"/>
      <c r="CV1721" s="8"/>
      <c r="CW1721" s="8"/>
      <c r="CX1721" s="8"/>
      <c r="CY1721" s="8"/>
      <c r="CZ1721" s="8"/>
      <c r="DA1721" s="8"/>
      <c r="DB1721" s="8"/>
      <c r="DC1721" s="8"/>
      <c r="DD1721" s="8"/>
      <c r="DE1721" s="8"/>
      <c r="DF1721" s="8"/>
      <c r="DG1721" s="8"/>
      <c r="DH1721" s="8"/>
      <c r="DI1721" s="8"/>
      <c r="DJ1721" s="8"/>
      <c r="DK1721" s="8"/>
      <c r="DL1721" s="8"/>
      <c r="DM1721" s="8"/>
      <c r="DN1721" s="8"/>
      <c r="DO1721" s="8"/>
      <c r="DP1721" s="8"/>
      <c r="DQ1721" s="8"/>
      <c r="DR1721" s="8"/>
      <c r="DS1721" s="8"/>
      <c r="DT1721" s="8"/>
      <c r="DU1721" s="8"/>
      <c r="DV1721" s="8"/>
      <c r="DW1721" s="8"/>
      <c r="DX1721" s="8"/>
      <c r="DY1721" s="8"/>
      <c r="DZ1721" s="8"/>
      <c r="EA1721" s="8"/>
      <c r="EB1721" s="8"/>
      <c r="EC1721" s="8"/>
      <c r="ED1721" s="8"/>
      <c r="EE1721" s="8"/>
      <c r="EF1721" s="8"/>
      <c r="EG1721" s="8"/>
      <c r="EH1721" s="8"/>
      <c r="EI1721" s="8"/>
      <c r="EJ1721" s="8"/>
      <c r="EK1721" s="8"/>
      <c r="EL1721" s="8"/>
      <c r="EM1721" s="8"/>
      <c r="EN1721" s="8"/>
      <c r="EO1721" s="8"/>
      <c r="EP1721" s="8"/>
      <c r="EQ1721" s="8"/>
      <c r="ER1721" s="8"/>
      <c r="ES1721" s="8"/>
      <c r="ET1721" s="8"/>
      <c r="EU1721" s="8"/>
      <c r="EV1721" s="8"/>
      <c r="EW1721" s="8"/>
      <c r="EX1721" s="8"/>
      <c r="EY1721" s="8"/>
      <c r="EZ1721" s="8"/>
      <c r="FA1721" s="8"/>
      <c r="FB1721" s="8"/>
      <c r="FC1721" s="8"/>
      <c r="FD1721" s="8"/>
      <c r="FE1721" s="8"/>
      <c r="FF1721" s="8"/>
      <c r="FG1721" s="8"/>
      <c r="FH1721" s="8"/>
      <c r="FI1721" s="8"/>
      <c r="FJ1721" s="8"/>
    </row>
    <row r="1722" spans="1:166" x14ac:dyDescent="0.25">
      <c r="A1722" t="s">
        <v>186</v>
      </c>
      <c r="C1722" s="6">
        <v>43567</v>
      </c>
      <c r="D1722" s="5"/>
      <c r="E1722" s="6"/>
      <c r="G1722">
        <v>56</v>
      </c>
      <c r="H1722" t="s">
        <v>26</v>
      </c>
      <c r="I1722" s="7">
        <v>10.4</v>
      </c>
      <c r="J1722">
        <v>1000</v>
      </c>
      <c r="K1722" s="5">
        <f t="shared" si="27"/>
        <v>96.15384615384616</v>
      </c>
      <c r="L1722" s="5"/>
      <c r="M1722" s="5">
        <v>983.33333333333326</v>
      </c>
      <c r="N1722" s="7">
        <v>17</v>
      </c>
      <c r="O1722" s="7"/>
      <c r="P1722" s="7"/>
      <c r="Q1722" s="5"/>
      <c r="R1722" s="5"/>
      <c r="S1722" s="5"/>
      <c r="T1722" s="5"/>
      <c r="U1722" s="5"/>
      <c r="V1722" s="5"/>
      <c r="W1722" s="5"/>
      <c r="X1722" s="8"/>
      <c r="Y1722" s="8"/>
      <c r="Z1722" s="8"/>
      <c r="AA1722" s="7">
        <v>8.7272727272727266</v>
      </c>
      <c r="AB1722" s="7">
        <v>10.7</v>
      </c>
      <c r="AC1722" s="5"/>
      <c r="AD1722" s="8"/>
      <c r="AE1722" s="8"/>
      <c r="AF1722" s="8"/>
      <c r="AG1722" s="8"/>
      <c r="AH1722" s="8"/>
      <c r="AI1722" s="8"/>
      <c r="AJ1722" s="5"/>
      <c r="AK1722" s="8"/>
      <c r="AL1722" s="8"/>
      <c r="AM1722" s="8"/>
      <c r="AN1722" s="8"/>
      <c r="AO1722" s="8"/>
      <c r="AP1722" s="8"/>
      <c r="AQ1722" s="9"/>
      <c r="AR1722" s="8"/>
      <c r="AS1722" s="8"/>
      <c r="AT1722" s="8"/>
      <c r="AU1722" s="5"/>
      <c r="AV1722" s="5"/>
      <c r="AW1722" s="5"/>
      <c r="AX1722" s="5"/>
      <c r="AY1722" s="5"/>
      <c r="AZ1722" s="5"/>
      <c r="BA1722" s="5"/>
      <c r="BB1722" s="5"/>
      <c r="BC1722" s="5"/>
      <c r="BD1722" s="5"/>
      <c r="BE1722" s="5"/>
      <c r="BF1722" s="5"/>
      <c r="BG1722" s="5"/>
      <c r="BH1722" s="5"/>
      <c r="BI1722" s="8"/>
      <c r="BJ1722" s="5"/>
      <c r="BK1722" s="5"/>
      <c r="BL1722" s="5"/>
      <c r="BM1722" s="8"/>
      <c r="BN1722" s="8"/>
      <c r="BO1722" s="7"/>
      <c r="BP1722" s="5"/>
      <c r="BQ1722" s="5"/>
      <c r="BR1722" s="5"/>
      <c r="BS1722" s="5"/>
      <c r="BT1722" s="7"/>
      <c r="BU1722" s="7"/>
      <c r="BV1722" s="7"/>
      <c r="BW1722" s="7"/>
      <c r="BX1722" s="7"/>
      <c r="BY1722" s="7"/>
      <c r="BZ1722" s="7"/>
      <c r="CA1722" s="5"/>
      <c r="CB1722" s="5"/>
      <c r="CC1722" s="5"/>
      <c r="CD1722" s="5"/>
      <c r="CE1722" s="5"/>
      <c r="CF1722" s="5"/>
      <c r="CG1722" s="5"/>
      <c r="CH1722" s="5"/>
      <c r="CI1722" s="5"/>
      <c r="CJ1722" s="5"/>
      <c r="CK1722" s="8"/>
      <c r="CL1722" s="5"/>
      <c r="CM1722" s="5"/>
      <c r="CN1722" s="8"/>
      <c r="CO1722" s="5"/>
      <c r="CP1722" s="5"/>
      <c r="CQ1722" s="5"/>
      <c r="CR1722" s="8"/>
      <c r="CS1722" s="8"/>
      <c r="CT1722" s="8"/>
      <c r="CU1722" s="8"/>
      <c r="CV1722" s="8"/>
      <c r="CW1722" s="8"/>
      <c r="CX1722" s="8"/>
      <c r="CY1722" s="8"/>
      <c r="CZ1722" s="8"/>
      <c r="DA1722" s="8"/>
      <c r="DB1722" s="8"/>
      <c r="DC1722" s="8"/>
      <c r="DD1722" s="8"/>
      <c r="DE1722" s="8"/>
      <c r="DF1722" s="8"/>
      <c r="DG1722" s="8"/>
      <c r="DH1722" s="8"/>
      <c r="DI1722" s="8"/>
      <c r="DJ1722" s="8"/>
      <c r="DK1722" s="8"/>
      <c r="DL1722" s="8"/>
      <c r="DM1722" s="8"/>
      <c r="DN1722" s="8"/>
      <c r="DO1722" s="8"/>
      <c r="DP1722" s="8"/>
      <c r="DQ1722" s="8"/>
      <c r="DR1722" s="8"/>
      <c r="DS1722" s="8"/>
      <c r="DT1722" s="8"/>
      <c r="DU1722" s="8"/>
      <c r="DV1722" s="8"/>
      <c r="DW1722" s="8"/>
      <c r="DX1722" s="8"/>
      <c r="DY1722" s="8"/>
      <c r="DZ1722" s="8"/>
      <c r="EA1722" s="8"/>
      <c r="EB1722" s="8"/>
      <c r="EC1722" s="8"/>
      <c r="ED1722" s="8"/>
      <c r="EE1722" s="8"/>
      <c r="EF1722" s="8"/>
      <c r="EG1722" s="8"/>
      <c r="EH1722" s="8"/>
      <c r="EI1722" s="8"/>
      <c r="EJ1722" s="8"/>
      <c r="EK1722" s="8"/>
      <c r="EL1722" s="8"/>
      <c r="EM1722" s="8"/>
      <c r="EN1722" s="8"/>
      <c r="EO1722" s="8"/>
      <c r="EP1722" s="8"/>
      <c r="EQ1722" s="8"/>
      <c r="ER1722" s="8"/>
      <c r="ES1722" s="8"/>
      <c r="ET1722" s="8"/>
      <c r="EU1722" s="8"/>
      <c r="EV1722" s="8"/>
      <c r="EW1722" s="8"/>
      <c r="EX1722" s="8"/>
      <c r="EY1722" s="8"/>
      <c r="EZ1722" s="8"/>
      <c r="FA1722" s="8"/>
      <c r="FB1722" s="8"/>
      <c r="FC1722" s="8"/>
      <c r="FD1722" s="8"/>
      <c r="FE1722" s="8"/>
      <c r="FF1722" s="8"/>
      <c r="FG1722" s="8"/>
      <c r="FH1722" s="8"/>
      <c r="FI1722" s="8"/>
      <c r="FJ1722" s="8"/>
    </row>
    <row r="1723" spans="1:166" x14ac:dyDescent="0.25">
      <c r="A1723" t="s">
        <v>186</v>
      </c>
      <c r="C1723" s="6">
        <v>43570</v>
      </c>
      <c r="D1723" s="5"/>
      <c r="E1723" s="6"/>
      <c r="G1723">
        <v>59</v>
      </c>
      <c r="H1723" t="s">
        <v>26</v>
      </c>
      <c r="I1723" s="7">
        <v>10.4</v>
      </c>
      <c r="J1723">
        <v>1000</v>
      </c>
      <c r="K1723" s="5">
        <f t="shared" si="27"/>
        <v>96.15384615384616</v>
      </c>
      <c r="L1723" s="5"/>
      <c r="M1723" s="8"/>
      <c r="N1723" s="8"/>
      <c r="O1723" s="8"/>
      <c r="P1723" s="8"/>
      <c r="Q1723" s="5"/>
      <c r="R1723" s="5"/>
      <c r="S1723" s="5"/>
      <c r="T1723" s="5"/>
      <c r="U1723" s="5"/>
      <c r="V1723" s="5"/>
      <c r="W1723" s="5"/>
      <c r="X1723" s="8"/>
      <c r="Y1723" s="8"/>
      <c r="Z1723" s="8"/>
      <c r="AA1723" s="8"/>
      <c r="AB1723" s="8"/>
      <c r="AC1723" s="5">
        <v>279.99877937267411</v>
      </c>
      <c r="AD1723" s="8"/>
      <c r="AE1723" s="8"/>
      <c r="AF1723" s="8"/>
      <c r="AG1723" s="8"/>
      <c r="AH1723" s="8"/>
      <c r="AI1723" s="8"/>
      <c r="AJ1723" s="5">
        <v>206.60913769271664</v>
      </c>
      <c r="AK1723" s="8">
        <v>3.7351961275917063</v>
      </c>
      <c r="AL1723" s="8"/>
      <c r="AM1723" s="8"/>
      <c r="AN1723" s="8"/>
      <c r="AO1723" s="8"/>
      <c r="AP1723" s="8"/>
      <c r="AQ1723" s="9">
        <f>AK1723/AJ1723</f>
        <v>1.8078562106710633E-2</v>
      </c>
      <c r="AR1723" s="8"/>
      <c r="AS1723" s="8"/>
      <c r="AT1723" s="8"/>
      <c r="AU1723" s="5">
        <v>20.362283891547047</v>
      </c>
      <c r="AV1723" s="5"/>
      <c r="AW1723" s="5"/>
      <c r="AX1723" s="5">
        <v>3.6755746943115359</v>
      </c>
      <c r="AY1723" s="5"/>
      <c r="AZ1723" s="5"/>
      <c r="BA1723" s="5"/>
      <c r="BB1723" s="5"/>
      <c r="BC1723" s="5"/>
      <c r="BD1723" s="5"/>
      <c r="BE1723" s="5"/>
      <c r="BF1723" s="5"/>
      <c r="BG1723" s="5">
        <v>14.025858585858586</v>
      </c>
      <c r="BH1723" s="5">
        <f>AU1723+AX1723+AY1723+BG1723</f>
        <v>38.063717171717173</v>
      </c>
      <c r="BI1723" s="8"/>
      <c r="BJ1723" s="5"/>
      <c r="BK1723" s="5">
        <f>AC1723+AJ1723+BH1723</f>
        <v>524.67163423710792</v>
      </c>
      <c r="BL1723" s="5"/>
      <c r="BM1723" s="8">
        <f>BH1723/BK1723</f>
        <v>7.2547694001150326E-2</v>
      </c>
      <c r="BN1723" s="8"/>
      <c r="BO1723" s="7"/>
      <c r="BP1723" s="5"/>
      <c r="BQ1723" s="5"/>
      <c r="BR1723" s="5"/>
      <c r="BS1723" s="5"/>
      <c r="BT1723" s="7"/>
      <c r="BU1723" s="7"/>
      <c r="BV1723" s="7"/>
      <c r="BW1723" s="7"/>
      <c r="BX1723" s="8">
        <f>AC1723/BK1723</f>
        <v>0.53366479356141061</v>
      </c>
      <c r="BY1723" s="8">
        <f>AJ1723/BK1723</f>
        <v>0.39378751243743909</v>
      </c>
      <c r="BZ1723" s="8">
        <f>BH1723/BK1723</f>
        <v>7.2547694001150326E-2</v>
      </c>
      <c r="CA1723" s="5">
        <f>CB1723+CC1723+CD1723+CE1723+CF1723+CG1723</f>
        <v>230.21392876129715</v>
      </c>
      <c r="CB1723" s="5">
        <v>172.27070707070706</v>
      </c>
      <c r="CC1723" s="5">
        <v>31.231897926634769</v>
      </c>
      <c r="CD1723" s="5"/>
      <c r="CE1723" s="5">
        <v>10.990962254120149</v>
      </c>
      <c r="CF1723" s="5"/>
      <c r="CG1723" s="5">
        <v>15.720361509835193</v>
      </c>
      <c r="CH1723" s="9">
        <f>AK1723/CA1723</f>
        <v>1.6224891984987728E-2</v>
      </c>
      <c r="CI1723" s="5"/>
      <c r="CJ1723" s="5"/>
      <c r="CK1723" s="8"/>
      <c r="CL1723" s="5"/>
      <c r="CM1723" s="5"/>
      <c r="CN1723" s="8"/>
      <c r="CO1723" s="5"/>
      <c r="CP1723" s="5"/>
      <c r="CQ1723" s="5"/>
      <c r="CR1723" s="8"/>
      <c r="CS1723" s="8"/>
      <c r="CT1723" s="8"/>
      <c r="CU1723" s="8"/>
      <c r="CV1723" s="8"/>
      <c r="CW1723" s="8"/>
      <c r="CX1723" s="8"/>
      <c r="CY1723" s="8"/>
      <c r="CZ1723" s="8"/>
      <c r="DA1723" s="8"/>
      <c r="DB1723" s="8"/>
      <c r="DC1723" s="8"/>
      <c r="DD1723" s="8"/>
      <c r="DE1723" s="8"/>
      <c r="DF1723" s="8"/>
      <c r="DG1723" s="8"/>
      <c r="DH1723" s="8"/>
      <c r="DI1723" s="8"/>
      <c r="DJ1723" s="8"/>
      <c r="DK1723" s="8"/>
      <c r="DL1723" s="8"/>
      <c r="DM1723" s="8"/>
      <c r="DN1723" s="8"/>
      <c r="DO1723" s="8"/>
      <c r="DP1723" s="8"/>
      <c r="DQ1723" s="8"/>
      <c r="DR1723" s="8"/>
      <c r="DS1723" s="8"/>
      <c r="DT1723" s="8"/>
      <c r="DU1723" s="8"/>
      <c r="DV1723" s="8"/>
      <c r="DW1723" s="8"/>
      <c r="DX1723" s="8"/>
      <c r="DY1723" s="8"/>
      <c r="DZ1723" s="8"/>
      <c r="EA1723" s="8"/>
      <c r="EB1723" s="8"/>
      <c r="EC1723" s="8"/>
      <c r="ED1723" s="8"/>
      <c r="EE1723" s="8"/>
      <c r="EF1723" s="8"/>
      <c r="EG1723" s="8"/>
      <c r="EH1723" s="8"/>
      <c r="EI1723" s="8"/>
      <c r="EJ1723" s="8"/>
      <c r="EK1723" s="8"/>
      <c r="EL1723" s="8"/>
      <c r="EM1723" s="8"/>
      <c r="EN1723" s="8"/>
      <c r="EO1723" s="8"/>
      <c r="EP1723" s="8"/>
      <c r="EQ1723" s="8"/>
      <c r="ER1723" s="8"/>
      <c r="ES1723" s="8"/>
      <c r="ET1723" s="8"/>
      <c r="EU1723" s="8"/>
      <c r="EV1723" s="8"/>
      <c r="EW1723" s="8"/>
      <c r="EX1723" s="8"/>
      <c r="EY1723" s="8"/>
      <c r="EZ1723" s="8"/>
      <c r="FA1723" s="8"/>
      <c r="FB1723" s="8"/>
      <c r="FC1723" s="8"/>
      <c r="FD1723" s="8"/>
      <c r="FE1723" s="8"/>
      <c r="FF1723" s="8"/>
      <c r="FG1723" s="8"/>
      <c r="FH1723" s="8"/>
      <c r="FI1723" s="8"/>
      <c r="FJ1723" s="8"/>
    </row>
    <row r="1724" spans="1:166" x14ac:dyDescent="0.25">
      <c r="A1724" t="s">
        <v>186</v>
      </c>
      <c r="C1724" s="6">
        <v>43571</v>
      </c>
      <c r="D1724" s="5"/>
      <c r="E1724" s="6"/>
      <c r="G1724">
        <v>60</v>
      </c>
      <c r="H1724" t="s">
        <v>26</v>
      </c>
      <c r="I1724" s="7">
        <v>10.4</v>
      </c>
      <c r="J1724">
        <v>1000</v>
      </c>
      <c r="K1724" s="5">
        <f t="shared" si="27"/>
        <v>96.15384615384616</v>
      </c>
      <c r="L1724" s="5"/>
      <c r="M1724" s="5">
        <v>1030</v>
      </c>
      <c r="N1724" s="7">
        <v>18.133333333333333</v>
      </c>
      <c r="O1724" s="7"/>
      <c r="P1724" s="7"/>
      <c r="Q1724" s="5"/>
      <c r="R1724" s="5"/>
      <c r="S1724" s="5"/>
      <c r="T1724" s="5"/>
      <c r="U1724" s="5"/>
      <c r="V1724" s="5"/>
      <c r="W1724" s="5"/>
      <c r="X1724" s="8"/>
      <c r="Y1724" s="8"/>
      <c r="Z1724" s="8"/>
      <c r="AA1724" s="7">
        <v>9.0666666666666664</v>
      </c>
      <c r="AB1724" s="7">
        <v>12.166666666666666</v>
      </c>
      <c r="AD1724" s="8"/>
      <c r="AE1724" s="8"/>
      <c r="AF1724" s="8"/>
      <c r="AG1724" s="8"/>
      <c r="AH1724" s="8"/>
      <c r="AI1724" s="8"/>
      <c r="AQ1724" s="9"/>
      <c r="AR1724" s="8"/>
      <c r="AS1724" s="8"/>
      <c r="AT1724" s="8"/>
      <c r="AU1724"/>
      <c r="AV1724"/>
      <c r="AW1724"/>
      <c r="AY1724"/>
      <c r="AZ1724"/>
      <c r="BA1724"/>
      <c r="BB1724"/>
      <c r="BC1724"/>
      <c r="BD1724"/>
      <c r="BE1724" s="5"/>
      <c r="BF1724" s="5"/>
      <c r="BH1724" s="5"/>
      <c r="BI1724" s="8"/>
      <c r="BJ1724" s="5"/>
      <c r="BK1724" s="5"/>
      <c r="BL1724" s="5"/>
      <c r="BM1724" s="8"/>
      <c r="BN1724" s="8"/>
      <c r="BO1724" s="7"/>
      <c r="BP1724" s="5"/>
      <c r="BQ1724" s="5"/>
      <c r="BR1724" s="5"/>
      <c r="BS1724" s="5"/>
      <c r="BT1724" s="7"/>
      <c r="BU1724" s="7"/>
      <c r="BV1724" s="7"/>
      <c r="BW1724" s="7"/>
      <c r="BX1724" s="7"/>
      <c r="BY1724" s="7"/>
      <c r="BZ1724" s="7"/>
      <c r="CI1724" s="5"/>
      <c r="CJ1724" s="5"/>
      <c r="CK1724" s="8"/>
      <c r="CL1724" s="5"/>
      <c r="CM1724" s="5"/>
      <c r="CN1724" s="8"/>
      <c r="CO1724" s="5"/>
      <c r="CP1724" s="5"/>
      <c r="CQ1724" s="5"/>
      <c r="CR1724" s="8"/>
      <c r="CS1724" s="8"/>
      <c r="CT1724" s="8"/>
      <c r="CU1724" s="8"/>
      <c r="CV1724" s="8"/>
      <c r="CW1724" s="8"/>
      <c r="CX1724" s="8"/>
      <c r="CY1724" s="8"/>
      <c r="CZ1724" s="8"/>
      <c r="DA1724" s="8"/>
      <c r="DB1724" s="8"/>
      <c r="DC1724" s="8"/>
      <c r="DD1724" s="8"/>
      <c r="DE1724" s="8"/>
      <c r="DF1724" s="8"/>
      <c r="DG1724" s="8"/>
      <c r="DH1724" s="8"/>
      <c r="DI1724" s="8"/>
      <c r="DJ1724" s="8"/>
      <c r="DK1724" s="8"/>
      <c r="DL1724" s="8"/>
      <c r="DM1724" s="8"/>
      <c r="DN1724" s="8"/>
      <c r="DO1724" s="8"/>
      <c r="DP1724" s="8"/>
      <c r="DQ1724" s="8"/>
      <c r="DR1724" s="8"/>
      <c r="DS1724" s="8"/>
      <c r="DT1724" s="8"/>
      <c r="DU1724" s="8"/>
      <c r="DV1724" s="8"/>
      <c r="DW1724" s="8"/>
      <c r="DX1724" s="8"/>
      <c r="DY1724" s="8"/>
      <c r="DZ1724" s="8"/>
      <c r="EA1724" s="8"/>
      <c r="EB1724" s="8"/>
      <c r="EC1724" s="8"/>
      <c r="ED1724" s="8"/>
      <c r="EE1724" s="8"/>
      <c r="EF1724" s="8"/>
      <c r="EG1724" s="8"/>
      <c r="EH1724" s="8"/>
      <c r="EI1724" s="8"/>
      <c r="EJ1724" s="8"/>
      <c r="EK1724" s="8"/>
      <c r="EL1724" s="8"/>
      <c r="EM1724" s="8"/>
      <c r="EN1724" s="8"/>
      <c r="EO1724" s="8"/>
      <c r="EP1724" s="8"/>
      <c r="EQ1724" s="8"/>
      <c r="ER1724" s="8"/>
      <c r="ES1724" s="8"/>
      <c r="ET1724" s="8"/>
      <c r="EU1724" s="8"/>
      <c r="EV1724" s="8"/>
      <c r="EW1724" s="8"/>
      <c r="EX1724" s="8"/>
      <c r="EY1724" s="8"/>
      <c r="EZ1724" s="8"/>
      <c r="FA1724" s="8"/>
      <c r="FB1724" s="8"/>
      <c r="FC1724" s="8"/>
      <c r="FD1724" s="8"/>
      <c r="FE1724" s="8"/>
      <c r="FF1724" s="8"/>
      <c r="FG1724" s="8"/>
      <c r="FH1724" s="8"/>
      <c r="FI1724" s="8"/>
      <c r="FJ1724" s="8"/>
    </row>
    <row r="1725" spans="1:166" x14ac:dyDescent="0.25">
      <c r="A1725" t="s">
        <v>186</v>
      </c>
      <c r="C1725" s="6">
        <v>43585</v>
      </c>
      <c r="D1725" s="5"/>
      <c r="E1725" s="6"/>
      <c r="G1725">
        <v>74</v>
      </c>
      <c r="H1725" t="s">
        <v>26</v>
      </c>
      <c r="I1725" s="7">
        <v>10.4</v>
      </c>
      <c r="J1725">
        <v>1000</v>
      </c>
      <c r="K1725" s="5">
        <f t="shared" si="27"/>
        <v>96.15384615384616</v>
      </c>
      <c r="L1725" s="5"/>
      <c r="M1725" s="5">
        <v>1147.3333333333333</v>
      </c>
      <c r="N1725" s="7">
        <v>19.466666666666665</v>
      </c>
      <c r="O1725" s="7"/>
      <c r="P1725" s="7"/>
      <c r="Q1725" s="5"/>
      <c r="R1725" s="5"/>
      <c r="S1725" s="5"/>
      <c r="T1725" s="5"/>
      <c r="U1725" s="5"/>
      <c r="V1725" s="5"/>
      <c r="W1725" s="5"/>
      <c r="X1725" s="8"/>
      <c r="Y1725" s="8"/>
      <c r="Z1725" s="8"/>
      <c r="AA1725" s="7">
        <v>9</v>
      </c>
      <c r="AB1725" s="7">
        <v>15.8</v>
      </c>
      <c r="AC1725" s="5"/>
      <c r="AD1725" s="8"/>
      <c r="AE1725" s="8"/>
      <c r="AF1725" s="8"/>
      <c r="AG1725" s="8"/>
      <c r="AH1725" s="8"/>
      <c r="AI1725" s="8"/>
      <c r="AJ1725" s="5"/>
      <c r="AK1725" s="8"/>
      <c r="AL1725" s="8"/>
      <c r="AM1725" s="8"/>
      <c r="AN1725" s="8"/>
      <c r="AO1725" s="8"/>
      <c r="AP1725" s="8"/>
      <c r="AQ1725" s="9"/>
      <c r="AR1725" s="8"/>
      <c r="AS1725" s="8"/>
      <c r="AT1725" s="8"/>
      <c r="AU1725" s="5"/>
      <c r="AV1725" s="5"/>
      <c r="AW1725" s="5"/>
      <c r="AX1725" s="5"/>
      <c r="AY1725" s="5"/>
      <c r="AZ1725" s="5"/>
      <c r="BA1725" s="5"/>
      <c r="BB1725" s="5"/>
      <c r="BC1725" s="5"/>
      <c r="BD1725" s="5"/>
      <c r="BE1725" s="5"/>
      <c r="BF1725" s="5"/>
      <c r="BG1725" s="5"/>
      <c r="BH1725" s="5"/>
      <c r="BI1725" s="8"/>
      <c r="BJ1725" s="5"/>
      <c r="BK1725" s="5"/>
      <c r="BL1725" s="5"/>
      <c r="BM1725" s="8"/>
      <c r="BN1725" s="8"/>
      <c r="BO1725" s="7"/>
      <c r="BP1725" s="5"/>
      <c r="BQ1725" s="5"/>
      <c r="BR1725" s="5"/>
      <c r="BS1725" s="5"/>
      <c r="BT1725" s="7"/>
      <c r="BU1725" s="7"/>
      <c r="BV1725" s="7"/>
      <c r="BW1725" s="7"/>
      <c r="BX1725" s="7"/>
      <c r="BY1725" s="7"/>
      <c r="BZ1725" s="7"/>
      <c r="CA1725" s="5"/>
      <c r="CB1725" s="5"/>
      <c r="CC1725" s="5"/>
      <c r="CD1725" s="5"/>
      <c r="CE1725" s="5"/>
      <c r="CF1725" s="5"/>
      <c r="CG1725" s="5"/>
      <c r="CH1725" s="5"/>
      <c r="CI1725" s="5"/>
      <c r="CJ1725" s="5"/>
      <c r="CK1725" s="8"/>
      <c r="CL1725" s="5"/>
      <c r="CM1725" s="5"/>
      <c r="CN1725" s="8"/>
      <c r="CO1725" s="5"/>
      <c r="CP1725" s="5"/>
      <c r="CQ1725" s="5"/>
      <c r="CR1725" s="8"/>
      <c r="CS1725" s="8"/>
      <c r="CT1725" s="8"/>
      <c r="CU1725" s="8"/>
      <c r="CV1725" s="8"/>
      <c r="CW1725" s="8"/>
      <c r="CX1725" s="8"/>
      <c r="CY1725" s="8"/>
      <c r="CZ1725" s="8"/>
      <c r="DA1725" s="8"/>
      <c r="DB1725" s="8"/>
      <c r="DC1725" s="8"/>
      <c r="DD1725" s="8"/>
      <c r="DE1725" s="8"/>
      <c r="DF1725" s="8"/>
      <c r="DG1725" s="8"/>
      <c r="DH1725" s="8"/>
      <c r="DI1725" s="8"/>
      <c r="DJ1725" s="8"/>
      <c r="DK1725" s="8"/>
      <c r="DL1725" s="8"/>
      <c r="DM1725" s="8"/>
      <c r="DN1725" s="8"/>
      <c r="DO1725" s="8"/>
      <c r="DP1725" s="8"/>
      <c r="DQ1725" s="8"/>
      <c r="DR1725" s="8"/>
      <c r="DS1725" s="8"/>
      <c r="DT1725" s="8"/>
      <c r="DU1725" s="8"/>
      <c r="DV1725" s="8"/>
      <c r="DW1725" s="8"/>
      <c r="DX1725" s="8"/>
      <c r="DY1725" s="8"/>
      <c r="DZ1725" s="8"/>
      <c r="EA1725" s="8"/>
      <c r="EB1725" s="8"/>
      <c r="EC1725" s="8"/>
      <c r="ED1725" s="8"/>
      <c r="EE1725" s="8"/>
      <c r="EF1725" s="8"/>
      <c r="EG1725" s="8"/>
      <c r="EH1725" s="8"/>
      <c r="EI1725" s="8"/>
      <c r="EJ1725" s="8"/>
      <c r="EK1725" s="8"/>
      <c r="EL1725" s="8"/>
      <c r="EM1725" s="8"/>
      <c r="EN1725" s="8"/>
      <c r="EO1725" s="8"/>
      <c r="EP1725" s="8"/>
      <c r="EQ1725" s="8"/>
      <c r="ER1725" s="8"/>
      <c r="ES1725" s="8"/>
      <c r="ET1725" s="8"/>
      <c r="EU1725" s="8"/>
      <c r="EV1725" s="8"/>
      <c r="EW1725" s="8"/>
      <c r="EX1725" s="8"/>
      <c r="EY1725" s="8"/>
      <c r="EZ1725" s="8"/>
      <c r="FA1725" s="8"/>
      <c r="FB1725" s="8"/>
      <c r="FC1725" s="8"/>
      <c r="FD1725" s="8"/>
      <c r="FE1725" s="8"/>
      <c r="FF1725" s="8"/>
      <c r="FG1725" s="8"/>
      <c r="FH1725" s="8"/>
      <c r="FI1725" s="8"/>
      <c r="FJ1725" s="8"/>
    </row>
    <row r="1726" spans="1:166" x14ac:dyDescent="0.25">
      <c r="A1726" t="s">
        <v>186</v>
      </c>
      <c r="C1726" s="6">
        <v>43592</v>
      </c>
      <c r="D1726" s="5"/>
      <c r="E1726" s="6"/>
      <c r="G1726">
        <v>81</v>
      </c>
      <c r="H1726" t="s">
        <v>26</v>
      </c>
      <c r="I1726" s="7">
        <v>10.4</v>
      </c>
      <c r="J1726">
        <v>1000</v>
      </c>
      <c r="K1726" s="5">
        <f t="shared" si="27"/>
        <v>96.15384615384616</v>
      </c>
      <c r="L1726" s="5"/>
      <c r="M1726" s="5">
        <v>1196</v>
      </c>
      <c r="N1726" s="7">
        <v>21</v>
      </c>
      <c r="O1726" s="7"/>
      <c r="P1726" s="7"/>
      <c r="Q1726" s="5"/>
      <c r="R1726" s="5"/>
      <c r="S1726" s="5"/>
      <c r="T1726" s="5"/>
      <c r="U1726" s="5"/>
      <c r="V1726" s="5"/>
      <c r="W1726" s="5"/>
      <c r="X1726" s="8"/>
      <c r="Y1726" s="8"/>
      <c r="Z1726" s="8"/>
      <c r="AA1726" s="7">
        <v>9.4666666666666668</v>
      </c>
      <c r="AB1726" s="7">
        <v>17.666666666666668</v>
      </c>
      <c r="AC1726" s="5"/>
      <c r="AD1726" s="8"/>
      <c r="AE1726" s="8"/>
      <c r="AF1726" s="8"/>
      <c r="AG1726" s="8"/>
      <c r="AH1726" s="8"/>
      <c r="AI1726" s="8"/>
      <c r="AJ1726" s="5"/>
      <c r="AK1726" s="8"/>
      <c r="AL1726" s="8"/>
      <c r="AM1726" s="8"/>
      <c r="AN1726" s="8"/>
      <c r="AO1726" s="8"/>
      <c r="AP1726" s="8"/>
      <c r="AQ1726" s="9"/>
      <c r="AR1726" s="8"/>
      <c r="AS1726" s="8"/>
      <c r="AT1726" s="8"/>
      <c r="AU1726" s="5"/>
      <c r="AV1726" s="5"/>
      <c r="AW1726" s="5"/>
      <c r="AX1726" s="5"/>
      <c r="AY1726" s="5"/>
      <c r="AZ1726" s="5"/>
      <c r="BA1726" s="5"/>
      <c r="BB1726" s="5"/>
      <c r="BC1726" s="5"/>
      <c r="BD1726" s="5"/>
      <c r="BE1726" s="5"/>
      <c r="BF1726" s="5"/>
      <c r="BG1726" s="5"/>
      <c r="BH1726" s="5"/>
      <c r="BI1726" s="8"/>
      <c r="BJ1726" s="5"/>
      <c r="BK1726" s="5"/>
      <c r="BL1726" s="5"/>
      <c r="BM1726" s="8"/>
      <c r="BN1726" s="8"/>
      <c r="BO1726" s="7"/>
      <c r="BP1726" s="5"/>
      <c r="BQ1726" s="5"/>
      <c r="BR1726" s="5"/>
      <c r="BS1726" s="5"/>
      <c r="BT1726" s="7"/>
      <c r="BU1726" s="7"/>
      <c r="BV1726" s="7"/>
      <c r="BW1726" s="7"/>
      <c r="BX1726" s="7"/>
      <c r="BY1726" s="7"/>
      <c r="BZ1726" s="7"/>
      <c r="CA1726" s="5"/>
      <c r="CB1726" s="5"/>
      <c r="CC1726" s="5"/>
      <c r="CD1726" s="5"/>
      <c r="CE1726" s="5"/>
      <c r="CF1726" s="5"/>
      <c r="CG1726" s="5"/>
      <c r="CH1726" s="5"/>
      <c r="CI1726" s="5"/>
      <c r="CJ1726" s="5"/>
      <c r="CK1726" s="8"/>
      <c r="CL1726" s="5"/>
      <c r="CM1726" s="5"/>
      <c r="CN1726" s="8"/>
      <c r="CO1726" s="5"/>
      <c r="CP1726" s="5"/>
      <c r="CQ1726" s="5"/>
      <c r="CR1726" s="8"/>
      <c r="CS1726" s="8"/>
      <c r="CT1726" s="8"/>
      <c r="CU1726" s="8"/>
      <c r="CV1726" s="8"/>
      <c r="CW1726" s="8"/>
      <c r="CX1726" s="8"/>
      <c r="CY1726" s="8"/>
      <c r="CZ1726" s="8"/>
      <c r="DA1726" s="8"/>
      <c r="DB1726" s="8"/>
      <c r="DC1726" s="8"/>
      <c r="DD1726" s="8"/>
      <c r="DE1726" s="8"/>
      <c r="DF1726" s="8"/>
      <c r="DG1726" s="8"/>
      <c r="DH1726" s="8"/>
      <c r="DI1726" s="8"/>
      <c r="DJ1726" s="8"/>
      <c r="DK1726" s="8"/>
      <c r="DL1726" s="8"/>
      <c r="DM1726" s="8"/>
      <c r="DN1726" s="8"/>
      <c r="DO1726" s="8"/>
      <c r="DP1726" s="8"/>
      <c r="DQ1726" s="8"/>
      <c r="DR1726" s="8"/>
      <c r="DS1726" s="8"/>
      <c r="DT1726" s="8"/>
      <c r="DU1726" s="8"/>
      <c r="DV1726" s="8"/>
      <c r="DW1726" s="8"/>
      <c r="DX1726" s="8"/>
      <c r="DY1726" s="8"/>
      <c r="DZ1726" s="8"/>
      <c r="EA1726" s="8"/>
      <c r="EB1726" s="8"/>
      <c r="EC1726" s="8"/>
      <c r="ED1726" s="8"/>
      <c r="EE1726" s="8"/>
      <c r="EF1726" s="8"/>
      <c r="EG1726" s="8"/>
      <c r="EH1726" s="8"/>
      <c r="EI1726" s="8"/>
      <c r="EJ1726" s="8"/>
      <c r="EK1726" s="8"/>
      <c r="EL1726" s="8"/>
      <c r="EM1726" s="8"/>
      <c r="EN1726" s="8"/>
      <c r="EO1726" s="8"/>
      <c r="EP1726" s="8"/>
      <c r="EQ1726" s="8"/>
      <c r="ER1726" s="8"/>
      <c r="ES1726" s="8"/>
      <c r="ET1726" s="8"/>
      <c r="EU1726" s="8"/>
      <c r="EV1726" s="8"/>
      <c r="EW1726" s="8"/>
      <c r="EX1726" s="8"/>
      <c r="EY1726" s="8"/>
      <c r="EZ1726" s="8"/>
      <c r="FA1726" s="8"/>
      <c r="FB1726" s="8"/>
      <c r="FC1726" s="8"/>
      <c r="FD1726" s="8"/>
      <c r="FE1726" s="8"/>
      <c r="FF1726" s="8"/>
      <c r="FG1726" s="8"/>
      <c r="FH1726" s="8"/>
      <c r="FI1726" s="8"/>
      <c r="FJ1726" s="8"/>
    </row>
    <row r="1727" spans="1:166" x14ac:dyDescent="0.25">
      <c r="A1727" t="s">
        <v>186</v>
      </c>
      <c r="C1727" s="6">
        <v>43640</v>
      </c>
      <c r="D1727" s="5"/>
      <c r="E1727" s="6"/>
      <c r="G1727">
        <v>129</v>
      </c>
      <c r="H1727" t="s">
        <v>26</v>
      </c>
      <c r="I1727" s="7">
        <v>10.4</v>
      </c>
      <c r="J1727">
        <v>1000</v>
      </c>
      <c r="K1727" s="5">
        <f t="shared" si="27"/>
        <v>96.15384615384616</v>
      </c>
      <c r="L1727" s="5"/>
      <c r="M1727" s="8"/>
      <c r="N1727" s="8"/>
      <c r="O1727" s="8"/>
      <c r="P1727" s="8"/>
      <c r="Q1727" s="5"/>
      <c r="R1727" s="5"/>
      <c r="S1727" s="5"/>
      <c r="T1727" s="5"/>
      <c r="U1727" s="5"/>
      <c r="V1727" s="5"/>
      <c r="W1727" s="5"/>
      <c r="X1727" s="8"/>
      <c r="Y1727" s="8"/>
      <c r="Z1727" s="8"/>
      <c r="AA1727" s="8"/>
      <c r="AB1727" s="8"/>
      <c r="AC1727" s="5">
        <v>561.69563350584633</v>
      </c>
      <c r="AD1727" s="8"/>
      <c r="AE1727" s="8"/>
      <c r="AF1727" s="8"/>
      <c r="AG1727" s="8"/>
      <c r="AH1727" s="8"/>
      <c r="AI1727" s="8"/>
      <c r="AJ1727" s="5">
        <v>285.35416714586927</v>
      </c>
      <c r="AK1727" s="8">
        <v>4.051478131876558</v>
      </c>
      <c r="AL1727" s="8"/>
      <c r="AM1727" s="8"/>
      <c r="AN1727" s="8"/>
      <c r="AO1727" s="8"/>
      <c r="AP1727" s="8"/>
      <c r="AQ1727" s="9">
        <f>AK1727/AJ1727</f>
        <v>1.4198068920456648E-2</v>
      </c>
      <c r="AR1727" s="8"/>
      <c r="AS1727" s="8"/>
      <c r="AT1727" s="8"/>
      <c r="AU1727" s="5"/>
      <c r="AV1727" s="5"/>
      <c r="AW1727" s="5"/>
      <c r="AX1727" s="5"/>
      <c r="AY1727" s="5">
        <v>595.87978915085296</v>
      </c>
      <c r="AZ1727" s="5"/>
      <c r="BA1727" s="5"/>
      <c r="BB1727" s="5"/>
      <c r="BC1727" s="5"/>
      <c r="BD1727" s="5"/>
      <c r="BE1727" s="5"/>
      <c r="BF1727" s="5"/>
      <c r="BG1727" s="5">
        <v>200.78367644239984</v>
      </c>
      <c r="BH1727" s="5">
        <f>AU1727+AX1727+AY1727+BG1727</f>
        <v>796.66346559325279</v>
      </c>
      <c r="BI1727" s="8"/>
      <c r="BJ1727" s="5"/>
      <c r="BK1727" s="5">
        <f>AC1727+AJ1727+BH1727</f>
        <v>1643.7132662449685</v>
      </c>
      <c r="BL1727" s="5"/>
      <c r="BM1727" s="8">
        <f>BH1727/BK1727</f>
        <v>0.4846730156368545</v>
      </c>
      <c r="BN1727" s="8"/>
      <c r="BO1727" s="7"/>
      <c r="BP1727" s="5"/>
      <c r="BQ1727" s="5"/>
      <c r="BR1727" s="5"/>
      <c r="BS1727" s="5"/>
      <c r="BT1727" s="7"/>
      <c r="BU1727" s="7"/>
      <c r="BV1727" s="7"/>
      <c r="BW1727" s="7"/>
      <c r="BX1727" s="8">
        <f>AC1727/BK1727</f>
        <v>0.34172361143560598</v>
      </c>
      <c r="BY1727" s="8">
        <f>AJ1727/BK1727</f>
        <v>0.1736033729275395</v>
      </c>
      <c r="BZ1727" s="8">
        <f>BH1727/BK1727</f>
        <v>0.4846730156368545</v>
      </c>
      <c r="CA1727" s="5">
        <f>CB1727+CC1727+CD1727+CE1727+CF1727+CG1727</f>
        <v>155.14663599769983</v>
      </c>
      <c r="CB1727" s="5"/>
      <c r="CC1727" s="5">
        <v>120.09929078014186</v>
      </c>
      <c r="CD1727" s="5">
        <v>35.047345217557982</v>
      </c>
      <c r="CE1727" s="5"/>
      <c r="CF1727" s="5"/>
      <c r="CG1727" s="5"/>
      <c r="CH1727" s="5"/>
      <c r="CI1727" s="5"/>
      <c r="CJ1727" s="5"/>
      <c r="CK1727" s="8"/>
      <c r="CL1727" s="5"/>
      <c r="CM1727" s="5"/>
      <c r="CN1727" s="8"/>
      <c r="CO1727" s="5"/>
      <c r="CP1727" s="5"/>
      <c r="CQ1727" s="5"/>
      <c r="CR1727" s="8"/>
      <c r="CS1727" s="8"/>
      <c r="CT1727" s="8"/>
      <c r="CU1727" s="8"/>
      <c r="CV1727" s="8"/>
      <c r="CW1727" s="8"/>
      <c r="CX1727" s="8"/>
      <c r="CY1727" s="8"/>
      <c r="CZ1727" s="8"/>
      <c r="DA1727" s="8"/>
      <c r="DB1727" s="8"/>
      <c r="DC1727" s="8"/>
      <c r="DD1727" s="8"/>
      <c r="DE1727" s="8"/>
      <c r="DF1727" s="8"/>
      <c r="DG1727" s="8"/>
      <c r="DH1727" s="8"/>
      <c r="DI1727" s="8"/>
      <c r="DJ1727" s="8"/>
      <c r="DK1727" s="8"/>
      <c r="DL1727" s="8"/>
      <c r="DM1727" s="8"/>
      <c r="DN1727" s="8"/>
      <c r="DO1727" s="8"/>
      <c r="DP1727" s="8"/>
      <c r="DQ1727" s="8"/>
      <c r="DR1727" s="8"/>
      <c r="DS1727" s="8"/>
      <c r="DT1727" s="8"/>
      <c r="DU1727" s="8"/>
      <c r="DV1727" s="8"/>
      <c r="DW1727" s="8"/>
      <c r="DX1727" s="8"/>
      <c r="DY1727" s="8"/>
      <c r="DZ1727" s="8"/>
      <c r="EA1727" s="8"/>
      <c r="EB1727" s="8"/>
      <c r="EC1727" s="8"/>
      <c r="ED1727" s="8"/>
      <c r="EE1727" s="8"/>
      <c r="EF1727" s="8"/>
      <c r="EG1727" s="8"/>
      <c r="EH1727" s="8"/>
      <c r="EI1727" s="8"/>
      <c r="EJ1727" s="8"/>
      <c r="EK1727" s="8"/>
      <c r="EL1727" s="8"/>
      <c r="EM1727" s="8"/>
      <c r="EN1727" s="8"/>
      <c r="EO1727" s="8"/>
      <c r="EP1727" s="8"/>
      <c r="EQ1727" s="8"/>
      <c r="ER1727" s="8"/>
      <c r="ES1727" s="8"/>
      <c r="ET1727" s="8"/>
      <c r="EU1727" s="8"/>
      <c r="EV1727" s="8"/>
      <c r="EW1727" s="8"/>
      <c r="EX1727" s="8"/>
      <c r="EY1727" s="8"/>
      <c r="EZ1727" s="8"/>
      <c r="FA1727" s="8"/>
      <c r="FB1727" s="8"/>
      <c r="FC1727" s="8"/>
      <c r="FD1727" s="8"/>
      <c r="FE1727" s="8"/>
      <c r="FF1727" s="8"/>
      <c r="FG1727" s="8"/>
      <c r="FH1727" s="8"/>
      <c r="FI1727" s="8"/>
      <c r="FJ1727" s="8"/>
    </row>
    <row r="1728" spans="1:166" x14ac:dyDescent="0.25">
      <c r="A1728" t="s">
        <v>186</v>
      </c>
      <c r="C1728" s="6">
        <v>43641</v>
      </c>
      <c r="D1728" s="5">
        <v>9</v>
      </c>
      <c r="E1728" s="6" t="s">
        <v>207</v>
      </c>
      <c r="F1728" t="s">
        <v>15</v>
      </c>
      <c r="G1728">
        <v>130</v>
      </c>
      <c r="H1728" t="s">
        <v>26</v>
      </c>
      <c r="I1728" s="7">
        <v>10.4</v>
      </c>
      <c r="J1728">
        <v>1000</v>
      </c>
      <c r="K1728" s="5">
        <f t="shared" si="27"/>
        <v>96.15384615384616</v>
      </c>
      <c r="L1728" s="5"/>
      <c r="M1728" s="8"/>
      <c r="N1728" s="8"/>
      <c r="O1728" s="8"/>
      <c r="P1728" s="8"/>
      <c r="Q1728" s="5"/>
      <c r="R1728" s="5"/>
      <c r="S1728" s="5"/>
      <c r="T1728" s="5"/>
      <c r="U1728" s="5"/>
      <c r="V1728" s="5">
        <v>130</v>
      </c>
      <c r="W1728" s="5"/>
      <c r="X1728" s="8"/>
      <c r="Y1728" s="8"/>
      <c r="Z1728" s="8"/>
      <c r="AA1728" s="8"/>
      <c r="AB1728" s="8"/>
      <c r="AC1728" s="5"/>
      <c r="AD1728" s="8"/>
      <c r="AE1728" s="8"/>
      <c r="AF1728" s="8"/>
      <c r="AG1728" s="8"/>
      <c r="AH1728" s="8"/>
      <c r="AI1728" s="8"/>
      <c r="AJ1728" s="5"/>
      <c r="AK1728" s="8"/>
      <c r="AL1728" s="8"/>
      <c r="AM1728" s="8"/>
      <c r="AN1728" s="8"/>
      <c r="AO1728" s="8"/>
      <c r="AP1728" s="8"/>
      <c r="AQ1728" s="9"/>
      <c r="AR1728" s="8"/>
      <c r="AS1728" s="8"/>
      <c r="AT1728" s="8"/>
      <c r="AU1728" s="5"/>
      <c r="AV1728" s="5"/>
      <c r="AW1728" s="5"/>
      <c r="AX1728" s="5"/>
      <c r="AY1728" s="5"/>
      <c r="AZ1728" s="5"/>
      <c r="BA1728" s="5"/>
      <c r="BB1728" s="5"/>
      <c r="BC1728" s="5"/>
      <c r="BD1728" s="5"/>
      <c r="BE1728" s="5"/>
      <c r="BF1728" s="5"/>
      <c r="BG1728" s="5"/>
      <c r="BH1728" s="5"/>
      <c r="BI1728" s="8"/>
      <c r="BJ1728" s="5"/>
      <c r="BK1728" s="5"/>
      <c r="BL1728" s="5"/>
      <c r="BM1728" s="8"/>
      <c r="BN1728" s="8"/>
      <c r="BO1728" s="7"/>
      <c r="BP1728" s="5"/>
      <c r="BQ1728" s="5"/>
      <c r="BR1728" s="5"/>
      <c r="BS1728" s="5"/>
      <c r="BT1728" s="7"/>
      <c r="BU1728" s="7"/>
      <c r="BV1728" s="7"/>
      <c r="BW1728" s="7"/>
      <c r="BX1728" s="7"/>
      <c r="BY1728" s="7"/>
      <c r="BZ1728" s="7"/>
      <c r="CA1728" s="5"/>
      <c r="CB1728" s="5"/>
      <c r="CC1728" s="5"/>
      <c r="CD1728" s="5"/>
      <c r="CE1728" s="5"/>
      <c r="CF1728" s="5"/>
      <c r="CG1728" s="5"/>
      <c r="CH1728" s="5"/>
      <c r="CI1728" s="5"/>
      <c r="CJ1728" s="5"/>
      <c r="CK1728" s="8"/>
      <c r="CL1728" s="5"/>
      <c r="CM1728" s="5"/>
      <c r="CN1728" s="8"/>
      <c r="CO1728" s="5"/>
      <c r="CP1728" s="5"/>
      <c r="CQ1728" s="5"/>
      <c r="CR1728" s="8"/>
      <c r="CS1728" s="8"/>
      <c r="CT1728" s="8"/>
      <c r="CU1728" s="8"/>
      <c r="CV1728" s="8"/>
      <c r="CW1728" s="8"/>
      <c r="CX1728" s="8"/>
      <c r="CY1728" s="8"/>
      <c r="CZ1728" s="8"/>
      <c r="DA1728" s="8"/>
      <c r="DB1728" s="8"/>
      <c r="DC1728" s="8"/>
      <c r="DD1728" s="8"/>
      <c r="DE1728" s="8"/>
      <c r="DF1728" s="8"/>
      <c r="DG1728" s="8"/>
      <c r="DH1728" s="8"/>
      <c r="DI1728" s="8"/>
      <c r="DJ1728" s="8"/>
      <c r="DK1728" s="8"/>
      <c r="DL1728" s="8"/>
      <c r="DM1728" s="8"/>
      <c r="DN1728" s="8"/>
      <c r="DO1728" s="8"/>
      <c r="DP1728" s="8"/>
      <c r="DQ1728" s="8"/>
      <c r="DR1728" s="8"/>
      <c r="DS1728" s="8"/>
      <c r="DT1728" s="8"/>
      <c r="DU1728" s="8"/>
      <c r="DV1728" s="8"/>
      <c r="DW1728" s="8"/>
      <c r="DX1728" s="8"/>
      <c r="DY1728" s="8"/>
      <c r="DZ1728" s="8"/>
      <c r="EA1728" s="8"/>
      <c r="EB1728" s="8"/>
      <c r="EC1728" s="8"/>
      <c r="ED1728" s="8"/>
      <c r="EE1728" s="8"/>
      <c r="EF1728" s="8"/>
      <c r="EG1728" s="8"/>
      <c r="EH1728" s="8"/>
      <c r="EI1728" s="8"/>
      <c r="EJ1728" s="8"/>
      <c r="EK1728" s="8"/>
      <c r="EL1728" s="8"/>
      <c r="EM1728" s="8"/>
      <c r="EN1728" s="8"/>
      <c r="EO1728" s="8"/>
      <c r="EP1728" s="8"/>
      <c r="EQ1728" s="8"/>
      <c r="ER1728" s="8"/>
      <c r="ES1728" s="8"/>
      <c r="ET1728" s="8"/>
      <c r="EU1728" s="8"/>
      <c r="EV1728" s="8"/>
      <c r="EW1728" s="8"/>
      <c r="EX1728" s="8"/>
      <c r="EY1728" s="8"/>
      <c r="EZ1728" s="8"/>
      <c r="FA1728" s="8"/>
      <c r="FB1728" s="8"/>
      <c r="FC1728" s="8"/>
      <c r="FD1728" s="8"/>
      <c r="FE1728" s="8"/>
      <c r="FF1728" s="8"/>
      <c r="FG1728" s="8"/>
      <c r="FH1728" s="8"/>
      <c r="FI1728" s="8"/>
      <c r="FJ1728" s="8"/>
    </row>
    <row r="1729" spans="1:166" x14ac:dyDescent="0.25">
      <c r="A1729" t="s">
        <v>186</v>
      </c>
      <c r="C1729" s="6">
        <v>43691</v>
      </c>
      <c r="D1729" s="5">
        <v>10</v>
      </c>
      <c r="E1729" s="6" t="s">
        <v>108</v>
      </c>
      <c r="F1729" t="s">
        <v>16</v>
      </c>
      <c r="G1729">
        <v>180</v>
      </c>
      <c r="H1729" t="s">
        <v>26</v>
      </c>
      <c r="I1729" s="7">
        <v>10.4</v>
      </c>
      <c r="J1729">
        <v>1000</v>
      </c>
      <c r="K1729" s="5">
        <f t="shared" si="27"/>
        <v>96.15384615384616</v>
      </c>
      <c r="L1729" s="5"/>
      <c r="M1729" s="8"/>
      <c r="N1729" s="8"/>
      <c r="O1729" s="8"/>
      <c r="P1729" s="8"/>
      <c r="Q1729" s="5"/>
      <c r="R1729" s="5"/>
      <c r="S1729" s="5"/>
      <c r="T1729" s="5"/>
      <c r="U1729" s="5"/>
      <c r="V1729" s="5"/>
      <c r="W1729" s="5"/>
      <c r="X1729" s="8"/>
      <c r="Y1729" s="8"/>
      <c r="Z1729" s="8"/>
      <c r="AA1729" s="8"/>
      <c r="AB1729" s="8"/>
      <c r="AC1729" s="5"/>
      <c r="AD1729" s="8"/>
      <c r="AE1729" s="8"/>
      <c r="AF1729" s="8"/>
      <c r="AG1729" s="8"/>
      <c r="AH1729" s="8"/>
      <c r="AI1729" s="8"/>
      <c r="AJ1729" s="5"/>
      <c r="AK1729" s="8"/>
      <c r="AL1729" s="8"/>
      <c r="AM1729" s="8"/>
      <c r="AN1729" s="8"/>
      <c r="AO1729" s="8"/>
      <c r="AP1729" s="8"/>
      <c r="AQ1729" s="9"/>
      <c r="AR1729" s="8"/>
      <c r="AS1729" s="8"/>
      <c r="AT1729" s="8"/>
      <c r="AU1729" s="5"/>
      <c r="AV1729" s="5"/>
      <c r="AW1729" s="5"/>
      <c r="AX1729" s="5"/>
      <c r="AY1729" s="5"/>
      <c r="AZ1729" s="5"/>
      <c r="BA1729" s="5"/>
      <c r="BB1729" s="5"/>
      <c r="BC1729" s="5"/>
      <c r="BD1729" s="5"/>
      <c r="BE1729" s="5"/>
      <c r="BF1729" s="5"/>
      <c r="BG1729" s="5">
        <v>546.46464646464642</v>
      </c>
      <c r="BH1729" s="5"/>
      <c r="BI1729" s="8"/>
      <c r="BJ1729" s="5"/>
      <c r="BK1729" s="5"/>
      <c r="BL1729" s="5"/>
      <c r="BM1729" s="8"/>
      <c r="BN1729" s="8"/>
      <c r="BO1729" s="7">
        <v>40.526666666666671</v>
      </c>
      <c r="BP1729" s="5">
        <v>221.46390572390573</v>
      </c>
      <c r="BQ1729" s="5"/>
      <c r="BR1729" s="5"/>
      <c r="BS1729" s="5"/>
      <c r="BT1729" s="7">
        <v>9.7561191948857147</v>
      </c>
      <c r="BU1729" s="7"/>
      <c r="BV1729" s="7"/>
      <c r="BW1729" s="7"/>
      <c r="BX1729" s="7"/>
      <c r="BY1729" s="7"/>
      <c r="BZ1729" s="7"/>
      <c r="CA1729" s="5"/>
      <c r="CB1729" s="5"/>
      <c r="CC1729" s="5"/>
      <c r="CD1729" s="5"/>
      <c r="CE1729" s="5"/>
      <c r="CF1729" s="5"/>
      <c r="CG1729" s="5"/>
      <c r="CH1729" s="5"/>
      <c r="CI1729" s="5"/>
      <c r="CJ1729" s="5"/>
      <c r="CK1729" s="8"/>
      <c r="CL1729" s="5"/>
      <c r="CM1729" s="5"/>
      <c r="CN1729" s="8"/>
      <c r="CO1729" s="5"/>
      <c r="CP1729" s="5"/>
      <c r="CQ1729" s="5"/>
      <c r="CR1729" s="8"/>
      <c r="CS1729" s="8"/>
      <c r="CT1729" s="8"/>
      <c r="CU1729" s="8"/>
      <c r="CV1729" s="8"/>
      <c r="CW1729" s="8"/>
      <c r="CX1729" s="8"/>
      <c r="CY1729" s="8"/>
      <c r="CZ1729" s="8"/>
      <c r="DA1729" s="8"/>
      <c r="DB1729" s="8"/>
      <c r="DC1729" s="8"/>
      <c r="DD1729" s="8"/>
      <c r="DE1729" s="8"/>
      <c r="DF1729" s="8"/>
      <c r="DG1729" s="8"/>
      <c r="DH1729" s="8"/>
      <c r="DI1729" s="8"/>
      <c r="DJ1729" s="8"/>
      <c r="DK1729" s="8"/>
      <c r="DL1729" s="8"/>
      <c r="DM1729" s="8"/>
      <c r="DN1729" s="8"/>
      <c r="DO1729" s="8"/>
      <c r="DP1729" s="8"/>
      <c r="DQ1729" s="8"/>
      <c r="DR1729" s="8"/>
      <c r="DS1729" s="8"/>
      <c r="DT1729" s="8"/>
      <c r="DU1729" s="8"/>
      <c r="DV1729" s="8"/>
      <c r="DW1729" s="8"/>
      <c r="DX1729" s="8"/>
      <c r="DY1729" s="8"/>
      <c r="DZ1729" s="8"/>
      <c r="EA1729" s="8"/>
      <c r="EB1729" s="8"/>
      <c r="EC1729" s="8"/>
      <c r="ED1729" s="8"/>
      <c r="EE1729" s="8"/>
      <c r="EF1729" s="8"/>
      <c r="EG1729" s="8"/>
      <c r="EH1729" s="8"/>
      <c r="EI1729" s="8"/>
      <c r="EJ1729" s="8"/>
      <c r="EK1729" s="8"/>
      <c r="EL1729" s="8"/>
      <c r="EM1729" s="8"/>
      <c r="EN1729" s="8"/>
      <c r="EO1729" s="8"/>
      <c r="EP1729" s="8"/>
      <c r="EQ1729" s="8"/>
      <c r="ER1729" s="8"/>
      <c r="ES1729" s="8"/>
      <c r="ET1729" s="8"/>
      <c r="EU1729" s="8"/>
      <c r="EV1729" s="8"/>
      <c r="EW1729" s="8"/>
      <c r="EX1729" s="8"/>
      <c r="EY1729" s="8"/>
      <c r="EZ1729" s="8"/>
      <c r="FA1729" s="8"/>
      <c r="FB1729" s="8"/>
      <c r="FC1729" s="8"/>
      <c r="FD1729" s="8"/>
      <c r="FE1729" s="8"/>
      <c r="FF1729" s="8"/>
      <c r="FG1729" s="8"/>
      <c r="FH1729" s="8"/>
      <c r="FI1729" s="8"/>
      <c r="FJ1729" s="8"/>
    </row>
    <row r="1730" spans="1:166" x14ac:dyDescent="0.25">
      <c r="A1730" t="s">
        <v>187</v>
      </c>
      <c r="C1730" s="6">
        <v>43511</v>
      </c>
      <c r="D1730" s="5">
        <v>1</v>
      </c>
      <c r="E1730" s="6" t="s">
        <v>209</v>
      </c>
      <c r="F1730" t="s">
        <v>10</v>
      </c>
      <c r="G1730">
        <v>0</v>
      </c>
      <c r="H1730" t="s">
        <v>11</v>
      </c>
      <c r="I1730" s="7">
        <v>10.4</v>
      </c>
      <c r="J1730">
        <v>1000</v>
      </c>
      <c r="K1730" s="5">
        <f t="shared" si="27"/>
        <v>96.15384615384616</v>
      </c>
      <c r="L1730" s="5"/>
      <c r="M1730" s="8"/>
      <c r="N1730" s="8"/>
      <c r="O1730" s="8"/>
      <c r="P1730" s="8"/>
      <c r="Q1730" s="5"/>
      <c r="R1730" s="5"/>
      <c r="S1730" s="5"/>
      <c r="T1730" s="5"/>
      <c r="U1730" s="5"/>
      <c r="V1730" s="5"/>
      <c r="W1730" s="5"/>
      <c r="X1730" s="8"/>
      <c r="Y1730" s="8"/>
      <c r="Z1730" s="8"/>
      <c r="AA1730" s="8"/>
      <c r="AB1730" s="8"/>
      <c r="AC1730" s="5"/>
      <c r="AD1730" s="8"/>
      <c r="AE1730" s="8"/>
      <c r="AF1730" s="8"/>
      <c r="AG1730" s="8"/>
      <c r="AH1730" s="8"/>
      <c r="AI1730" s="8"/>
      <c r="AJ1730" s="5"/>
      <c r="AK1730" s="8"/>
      <c r="AL1730" s="8"/>
      <c r="AM1730" s="8"/>
      <c r="AN1730" s="8"/>
      <c r="AO1730" s="8"/>
      <c r="AP1730" s="8"/>
      <c r="AQ1730" s="9"/>
      <c r="AR1730" s="8"/>
      <c r="AS1730" s="8"/>
      <c r="AT1730" s="8"/>
      <c r="AU1730" s="5"/>
      <c r="AV1730" s="5"/>
      <c r="AW1730" s="5"/>
      <c r="AX1730" s="5"/>
      <c r="AY1730" s="5"/>
      <c r="AZ1730" s="5"/>
      <c r="BA1730" s="5"/>
      <c r="BB1730" s="5"/>
      <c r="BC1730" s="5"/>
      <c r="BD1730" s="5"/>
      <c r="BE1730" s="5"/>
      <c r="BF1730" s="5"/>
      <c r="BG1730" s="5"/>
      <c r="BH1730" s="5"/>
      <c r="BI1730" s="8"/>
      <c r="BJ1730" s="5"/>
      <c r="BK1730" s="5"/>
      <c r="BL1730" s="5"/>
      <c r="BM1730" s="8"/>
      <c r="BN1730" s="8"/>
      <c r="BO1730" s="7"/>
      <c r="BP1730" s="5"/>
      <c r="BQ1730" s="5"/>
      <c r="BR1730" s="5"/>
      <c r="BS1730" s="5"/>
      <c r="BT1730" s="7"/>
      <c r="BU1730" s="7"/>
      <c r="BV1730" s="7"/>
      <c r="BW1730" s="7"/>
      <c r="BX1730" s="7"/>
      <c r="BY1730" s="7"/>
      <c r="BZ1730" s="7"/>
      <c r="CA1730" s="5"/>
      <c r="CB1730" s="5"/>
      <c r="CC1730" s="5"/>
      <c r="CD1730" s="5"/>
      <c r="CE1730" s="5"/>
      <c r="CF1730" s="5"/>
      <c r="CG1730" s="5"/>
      <c r="CH1730" s="5"/>
      <c r="CI1730" s="5"/>
      <c r="CJ1730" s="5"/>
      <c r="CK1730" s="8"/>
      <c r="CL1730" s="5"/>
      <c r="CM1730" s="5"/>
      <c r="CN1730" s="8"/>
      <c r="CO1730" s="5"/>
      <c r="CP1730" s="5"/>
      <c r="CQ1730" s="5"/>
      <c r="CR1730" s="8"/>
      <c r="CS1730" s="8"/>
      <c r="CT1730" s="8"/>
      <c r="CU1730" s="8"/>
      <c r="CV1730" s="8"/>
      <c r="CW1730" s="8"/>
      <c r="CX1730" s="8"/>
      <c r="CY1730" s="8"/>
      <c r="CZ1730" s="8"/>
      <c r="DA1730" s="8"/>
      <c r="DB1730" s="8"/>
      <c r="DC1730" s="8"/>
      <c r="DD1730" s="8"/>
      <c r="DE1730" s="8"/>
      <c r="DF1730" s="8"/>
      <c r="DG1730" s="8"/>
      <c r="DH1730" s="8"/>
      <c r="DI1730" s="8"/>
      <c r="DJ1730" s="8"/>
      <c r="DK1730" s="8"/>
      <c r="DL1730" s="8"/>
      <c r="DM1730" s="8"/>
      <c r="DN1730" s="8"/>
      <c r="DO1730" s="8"/>
      <c r="DP1730" s="8"/>
      <c r="DQ1730" s="8"/>
      <c r="DR1730" s="8"/>
      <c r="DS1730" s="8"/>
      <c r="DT1730" s="8"/>
      <c r="DU1730" s="8"/>
      <c r="DV1730" s="8"/>
      <c r="DW1730" s="8"/>
      <c r="DX1730" s="8"/>
      <c r="DY1730" s="8"/>
      <c r="DZ1730" s="8"/>
      <c r="EA1730" s="8"/>
      <c r="EB1730" s="8"/>
      <c r="EC1730" s="8"/>
      <c r="ED1730" s="8"/>
      <c r="EE1730" s="8"/>
      <c r="EF1730" s="8"/>
      <c r="EG1730" s="8"/>
      <c r="EH1730" s="8"/>
      <c r="EI1730" s="8"/>
      <c r="EJ1730" s="8"/>
      <c r="EK1730" s="8"/>
      <c r="EL1730" s="8"/>
      <c r="EM1730" s="8"/>
      <c r="EN1730" s="8"/>
      <c r="EO1730" s="8"/>
      <c r="EP1730" s="8"/>
      <c r="EQ1730" s="8"/>
      <c r="ER1730" s="8"/>
      <c r="ES1730" s="8"/>
      <c r="ET1730" s="8"/>
      <c r="EU1730" s="8"/>
      <c r="EV1730" s="8"/>
      <c r="EW1730" s="8"/>
      <c r="EX1730" s="8"/>
      <c r="EY1730" s="8"/>
      <c r="EZ1730" s="8"/>
      <c r="FA1730" s="8"/>
      <c r="FB1730" s="8"/>
      <c r="FC1730" s="8"/>
      <c r="FD1730" s="8"/>
      <c r="FE1730" s="8"/>
      <c r="FF1730" s="8"/>
      <c r="FG1730" s="8"/>
      <c r="FH1730" s="8"/>
      <c r="FI1730" s="8"/>
      <c r="FJ1730" s="8"/>
    </row>
    <row r="1731" spans="1:166" x14ac:dyDescent="0.25">
      <c r="A1731" t="s">
        <v>187</v>
      </c>
      <c r="C1731" s="6">
        <v>43538</v>
      </c>
      <c r="D1731" s="5">
        <v>4</v>
      </c>
      <c r="E1731" t="s">
        <v>210</v>
      </c>
      <c r="F1731" t="s">
        <v>12</v>
      </c>
      <c r="G1731">
        <v>27</v>
      </c>
      <c r="H1731" t="s">
        <v>11</v>
      </c>
      <c r="I1731" s="7">
        <v>10.4</v>
      </c>
      <c r="J1731">
        <v>1000</v>
      </c>
      <c r="K1731" s="5">
        <f t="shared" si="27"/>
        <v>96.15384615384616</v>
      </c>
      <c r="L1731" s="5"/>
      <c r="M1731" s="5">
        <v>364</v>
      </c>
      <c r="N1731" s="7">
        <v>8.5333333333333332</v>
      </c>
      <c r="O1731" s="7"/>
      <c r="P1731" s="7"/>
      <c r="Q1731" s="5"/>
      <c r="R1731" s="5">
        <v>27</v>
      </c>
      <c r="S1731" s="5"/>
      <c r="T1731" s="5"/>
      <c r="U1731" s="5"/>
      <c r="V1731" s="5"/>
      <c r="W1731" s="5"/>
      <c r="X1731" s="7">
        <v>6.4</v>
      </c>
      <c r="Y1731" s="7">
        <v>1.8666666666666667</v>
      </c>
      <c r="Z1731" s="8"/>
      <c r="AA1731" s="8"/>
      <c r="AB1731" s="8"/>
      <c r="AC1731" s="5"/>
      <c r="AD1731" s="8"/>
      <c r="AE1731" s="8"/>
      <c r="AF1731" s="8"/>
      <c r="AG1731" s="8"/>
      <c r="AH1731" s="8"/>
      <c r="AI1731" s="8"/>
      <c r="AJ1731" s="5"/>
      <c r="AK1731" s="8"/>
      <c r="AL1731" s="8"/>
      <c r="AM1731" s="8"/>
      <c r="AN1731" s="8"/>
      <c r="AO1731" s="8"/>
      <c r="AP1731" s="8"/>
      <c r="AQ1731" s="9"/>
      <c r="AR1731" s="8"/>
      <c r="AS1731" s="8"/>
      <c r="AT1731" s="8"/>
      <c r="AU1731" s="5"/>
      <c r="AV1731" s="5"/>
      <c r="AW1731" s="5"/>
      <c r="AX1731" s="5"/>
      <c r="AY1731" s="5"/>
      <c r="AZ1731" s="5"/>
      <c r="BA1731" s="5"/>
      <c r="BB1731" s="5"/>
      <c r="BC1731" s="5"/>
      <c r="BD1731" s="5"/>
      <c r="BE1731" s="5"/>
      <c r="BF1731" s="5"/>
      <c r="BG1731" s="5"/>
      <c r="BH1731" s="5"/>
      <c r="BI1731" s="8"/>
      <c r="BJ1731" s="5"/>
      <c r="BK1731" s="5"/>
      <c r="BL1731" s="5"/>
      <c r="BM1731" s="8"/>
      <c r="BN1731" s="8"/>
      <c r="BO1731" s="7"/>
      <c r="BP1731" s="5"/>
      <c r="BQ1731" s="5"/>
      <c r="BR1731" s="5"/>
      <c r="BS1731" s="5"/>
      <c r="BT1731" s="7"/>
      <c r="BU1731" s="7"/>
      <c r="BV1731" s="7"/>
      <c r="BW1731" s="7"/>
      <c r="BX1731" s="7"/>
      <c r="BY1731" s="7"/>
      <c r="BZ1731" s="7"/>
      <c r="CA1731" s="5"/>
      <c r="CB1731" s="5"/>
      <c r="CC1731" s="5"/>
      <c r="CD1731" s="5"/>
      <c r="CE1731" s="5"/>
      <c r="CF1731" s="5"/>
      <c r="CG1731" s="5"/>
      <c r="CH1731" s="5"/>
      <c r="CI1731" s="5"/>
      <c r="CJ1731" s="5"/>
      <c r="CK1731" s="8"/>
      <c r="CL1731" s="5"/>
      <c r="CM1731" s="5"/>
      <c r="CN1731" s="8"/>
      <c r="CO1731" s="5"/>
      <c r="CP1731" s="5"/>
      <c r="CQ1731" s="5"/>
      <c r="CR1731" s="8"/>
      <c r="CS1731" s="8"/>
      <c r="CT1731" s="8"/>
      <c r="CU1731" s="8"/>
      <c r="CV1731" s="8"/>
      <c r="CW1731" s="8"/>
      <c r="CX1731" s="8"/>
      <c r="CY1731" s="8"/>
      <c r="CZ1731" s="8"/>
      <c r="DA1731" s="8"/>
      <c r="DB1731" s="8"/>
      <c r="DC1731" s="8"/>
      <c r="DD1731" s="8"/>
      <c r="DE1731" s="8"/>
      <c r="DF1731" s="8"/>
      <c r="DG1731" s="8"/>
      <c r="DH1731" s="8"/>
      <c r="DI1731" s="8"/>
      <c r="DJ1731" s="8"/>
      <c r="DK1731" s="8"/>
      <c r="DL1731" s="8"/>
      <c r="DM1731" s="8"/>
      <c r="DN1731" s="8"/>
      <c r="DO1731" s="8"/>
      <c r="DP1731" s="8"/>
      <c r="DQ1731" s="8"/>
      <c r="DR1731" s="8"/>
      <c r="DS1731" s="8"/>
      <c r="DT1731" s="8"/>
      <c r="DU1731" s="8"/>
      <c r="DV1731" s="8"/>
      <c r="DW1731" s="8"/>
      <c r="DX1731" s="8"/>
      <c r="DY1731" s="8"/>
      <c r="DZ1731" s="8"/>
      <c r="EA1731" s="8"/>
      <c r="EB1731" s="8"/>
      <c r="EC1731" s="8"/>
      <c r="ED1731" s="8"/>
      <c r="EE1731" s="8"/>
      <c r="EF1731" s="8"/>
      <c r="EG1731" s="8"/>
      <c r="EH1731" s="8"/>
      <c r="EI1731" s="8"/>
      <c r="EJ1731" s="8"/>
      <c r="EK1731" s="8"/>
      <c r="EL1731" s="8"/>
      <c r="EM1731" s="8"/>
      <c r="EN1731" s="8"/>
      <c r="EO1731" s="8"/>
      <c r="EP1731" s="8"/>
      <c r="EQ1731" s="8"/>
      <c r="ER1731" s="8"/>
      <c r="ES1731" s="8"/>
      <c r="ET1731" s="8"/>
      <c r="EU1731" s="8"/>
      <c r="EV1731" s="8"/>
      <c r="EW1731" s="8"/>
      <c r="EX1731" s="8"/>
      <c r="EY1731" s="8"/>
      <c r="EZ1731" s="8"/>
      <c r="FA1731" s="8"/>
      <c r="FB1731" s="8"/>
      <c r="FC1731" s="8"/>
      <c r="FD1731" s="8"/>
      <c r="FE1731" s="8"/>
      <c r="FF1731" s="8"/>
      <c r="FG1731" s="8"/>
      <c r="FH1731" s="8"/>
      <c r="FI1731" s="8"/>
      <c r="FJ1731" s="8"/>
    </row>
    <row r="1732" spans="1:166" x14ac:dyDescent="0.25">
      <c r="A1732" t="s">
        <v>187</v>
      </c>
      <c r="C1732" s="6">
        <v>43545</v>
      </c>
      <c r="D1732" s="5"/>
      <c r="E1732" s="6"/>
      <c r="G1732">
        <v>34</v>
      </c>
      <c r="H1732" t="s">
        <v>11</v>
      </c>
      <c r="I1732" s="7">
        <v>10.4</v>
      </c>
      <c r="J1732">
        <v>1000</v>
      </c>
      <c r="K1732" s="5">
        <f t="shared" si="27"/>
        <v>96.15384615384616</v>
      </c>
      <c r="L1732" s="5"/>
      <c r="M1732" s="5">
        <v>546.66666666666663</v>
      </c>
      <c r="N1732" s="7">
        <v>10.866666666666667</v>
      </c>
      <c r="O1732" s="7"/>
      <c r="P1732" s="7"/>
      <c r="Q1732" s="5"/>
      <c r="R1732" s="5"/>
      <c r="S1732" s="5"/>
      <c r="T1732" s="5"/>
      <c r="U1732" s="5"/>
      <c r="V1732" s="5"/>
      <c r="W1732" s="5"/>
      <c r="X1732" s="7">
        <v>7.0666666666666664</v>
      </c>
      <c r="Y1732" s="7">
        <v>4.8</v>
      </c>
      <c r="Z1732" s="8"/>
      <c r="AA1732" s="8"/>
      <c r="AB1732" s="8"/>
      <c r="AC1732" s="5"/>
      <c r="AD1732" s="8"/>
      <c r="AE1732" s="8"/>
      <c r="AF1732" s="8"/>
      <c r="AG1732" s="8"/>
      <c r="AH1732" s="8"/>
      <c r="AI1732" s="8"/>
      <c r="AJ1732" s="5"/>
      <c r="AK1732" s="8"/>
      <c r="AL1732" s="8"/>
      <c r="AM1732" s="8"/>
      <c r="AN1732" s="8"/>
      <c r="AO1732" s="8"/>
      <c r="AP1732" s="8"/>
      <c r="AQ1732" s="9"/>
      <c r="AR1732" s="8"/>
      <c r="AS1732" s="8"/>
      <c r="AT1732" s="8"/>
      <c r="AU1732" s="5"/>
      <c r="AV1732" s="5"/>
      <c r="AW1732" s="5"/>
      <c r="AX1732" s="5"/>
      <c r="AY1732" s="5"/>
      <c r="AZ1732" s="5"/>
      <c r="BA1732" s="5"/>
      <c r="BB1732" s="5"/>
      <c r="BC1732" s="5"/>
      <c r="BD1732" s="5"/>
      <c r="BE1732" s="5"/>
      <c r="BF1732" s="5"/>
      <c r="BG1732" s="5"/>
      <c r="BH1732" s="5"/>
      <c r="BI1732" s="8"/>
      <c r="BJ1732" s="5"/>
      <c r="BK1732" s="5"/>
      <c r="BL1732" s="5"/>
      <c r="BM1732" s="8"/>
      <c r="BN1732" s="8"/>
      <c r="BO1732" s="7"/>
      <c r="BP1732" s="5"/>
      <c r="BQ1732" s="5"/>
      <c r="BR1732" s="5"/>
      <c r="BS1732" s="5"/>
      <c r="BT1732" s="7"/>
      <c r="BU1732" s="7"/>
      <c r="BV1732" s="7"/>
      <c r="BW1732" s="7"/>
      <c r="BX1732" s="7"/>
      <c r="BY1732" s="7"/>
      <c r="BZ1732" s="7"/>
      <c r="CA1732" s="5"/>
      <c r="CB1732" s="5"/>
      <c r="CC1732" s="5"/>
      <c r="CD1732" s="5"/>
      <c r="CE1732" s="5"/>
      <c r="CF1732" s="5"/>
      <c r="CG1732" s="5"/>
      <c r="CH1732" s="5"/>
      <c r="CI1732" s="5"/>
      <c r="CJ1732" s="5"/>
      <c r="CK1732" s="8"/>
      <c r="CL1732" s="5"/>
      <c r="CM1732" s="5"/>
      <c r="CN1732" s="8"/>
      <c r="CO1732" s="5"/>
      <c r="CP1732" s="5"/>
      <c r="CQ1732" s="5"/>
      <c r="CR1732" s="8"/>
      <c r="CS1732" s="8"/>
      <c r="CT1732" s="8"/>
      <c r="CU1732" s="8"/>
      <c r="CV1732" s="8"/>
      <c r="CW1732" s="8"/>
      <c r="CX1732" s="8"/>
      <c r="CY1732" s="8"/>
      <c r="CZ1732" s="8"/>
      <c r="DA1732" s="8"/>
      <c r="DB1732" s="8"/>
      <c r="DC1732" s="8"/>
      <c r="DD1732" s="8"/>
      <c r="DE1732" s="8"/>
      <c r="DF1732" s="8"/>
      <c r="DG1732" s="8"/>
      <c r="DH1732" s="8"/>
      <c r="DI1732" s="8"/>
      <c r="DJ1732" s="8"/>
      <c r="DK1732" s="8"/>
      <c r="DL1732" s="8"/>
      <c r="DM1732" s="8"/>
      <c r="DN1732" s="8"/>
      <c r="DO1732" s="8"/>
      <c r="DP1732" s="8"/>
      <c r="DQ1732" s="8"/>
      <c r="DR1732" s="8"/>
      <c r="DS1732" s="8"/>
      <c r="DT1732" s="8"/>
      <c r="DU1732" s="8"/>
      <c r="DV1732" s="8"/>
      <c r="DW1732" s="8"/>
      <c r="DX1732" s="8"/>
      <c r="DY1732" s="8"/>
      <c r="DZ1732" s="8"/>
      <c r="EA1732" s="8"/>
      <c r="EB1732" s="8"/>
      <c r="EC1732" s="8"/>
      <c r="ED1732" s="8"/>
      <c r="EE1732" s="8"/>
      <c r="EF1732" s="8"/>
      <c r="EG1732" s="8"/>
      <c r="EH1732" s="8"/>
      <c r="EI1732" s="8"/>
      <c r="EJ1732" s="8"/>
      <c r="EK1732" s="8"/>
      <c r="EL1732" s="8"/>
      <c r="EM1732" s="8"/>
      <c r="EN1732" s="8"/>
      <c r="EO1732" s="8"/>
      <c r="EP1732" s="8"/>
      <c r="EQ1732" s="8"/>
      <c r="ER1732" s="8"/>
      <c r="ES1732" s="8"/>
      <c r="ET1732" s="8"/>
      <c r="EU1732" s="8"/>
      <c r="EV1732" s="8"/>
      <c r="EW1732" s="8"/>
      <c r="EX1732" s="8"/>
      <c r="EY1732" s="8"/>
      <c r="EZ1732" s="8"/>
      <c r="FA1732" s="8"/>
      <c r="FB1732" s="8"/>
      <c r="FC1732" s="8"/>
      <c r="FD1732" s="8"/>
      <c r="FE1732" s="8"/>
      <c r="FF1732" s="8"/>
      <c r="FG1732" s="8"/>
      <c r="FH1732" s="8"/>
      <c r="FI1732" s="8"/>
      <c r="FJ1732" s="8"/>
    </row>
    <row r="1733" spans="1:166" x14ac:dyDescent="0.25">
      <c r="A1733" t="s">
        <v>187</v>
      </c>
      <c r="C1733" s="6">
        <v>43551</v>
      </c>
      <c r="D1733" s="5"/>
      <c r="E1733" s="6"/>
      <c r="G1733">
        <v>40</v>
      </c>
      <c r="H1733" t="s">
        <v>11</v>
      </c>
      <c r="I1733" s="7">
        <v>10.4</v>
      </c>
      <c r="J1733">
        <v>1000</v>
      </c>
      <c r="K1733" s="5">
        <f t="shared" si="27"/>
        <v>96.15384615384616</v>
      </c>
      <c r="L1733" s="5"/>
      <c r="M1733" s="5">
        <v>710.66666666666663</v>
      </c>
      <c r="N1733" s="7">
        <v>12.733333333333333</v>
      </c>
      <c r="O1733" s="7"/>
      <c r="P1733" s="7"/>
      <c r="Q1733" s="5"/>
      <c r="R1733" s="5"/>
      <c r="S1733" s="5"/>
      <c r="T1733" s="5"/>
      <c r="U1733" s="5"/>
      <c r="V1733" s="5"/>
      <c r="W1733" s="5"/>
      <c r="X1733" s="7">
        <v>7.9333333333333336</v>
      </c>
      <c r="Y1733" s="7">
        <v>5.8</v>
      </c>
      <c r="Z1733" s="8"/>
      <c r="AA1733" s="8"/>
      <c r="AB1733" s="8"/>
      <c r="AC1733" s="5"/>
      <c r="AD1733" s="8"/>
      <c r="AE1733" s="8"/>
      <c r="AF1733" s="8"/>
      <c r="AG1733" s="8"/>
      <c r="AH1733" s="8"/>
      <c r="AI1733" s="8"/>
      <c r="AJ1733" s="5"/>
      <c r="AK1733" s="8"/>
      <c r="AL1733" s="8"/>
      <c r="AM1733" s="8"/>
      <c r="AN1733" s="8"/>
      <c r="AO1733" s="8"/>
      <c r="AP1733" s="8"/>
      <c r="AQ1733" s="9"/>
      <c r="AR1733" s="8"/>
      <c r="AS1733" s="8"/>
      <c r="AT1733" s="8"/>
      <c r="AU1733" s="5"/>
      <c r="AV1733" s="5"/>
      <c r="AW1733" s="5"/>
      <c r="AX1733" s="5"/>
      <c r="AY1733" s="5"/>
      <c r="AZ1733" s="5"/>
      <c r="BA1733" s="5"/>
      <c r="BB1733" s="5"/>
      <c r="BC1733" s="5"/>
      <c r="BD1733" s="5"/>
      <c r="BE1733" s="5"/>
      <c r="BF1733" s="5"/>
      <c r="BG1733" s="5"/>
      <c r="BH1733" s="5"/>
      <c r="BI1733" s="8"/>
      <c r="BJ1733" s="5"/>
      <c r="BK1733" s="5"/>
      <c r="BL1733" s="5"/>
      <c r="BM1733" s="8"/>
      <c r="BN1733" s="8"/>
      <c r="BO1733" s="7"/>
      <c r="BP1733" s="5"/>
      <c r="BQ1733" s="5"/>
      <c r="BR1733" s="5"/>
      <c r="BS1733" s="5"/>
      <c r="BT1733" s="7"/>
      <c r="BU1733" s="7"/>
      <c r="BV1733" s="7"/>
      <c r="BW1733" s="7"/>
      <c r="BX1733" s="7"/>
      <c r="BY1733" s="7"/>
      <c r="BZ1733" s="7"/>
      <c r="CA1733" s="5"/>
      <c r="CB1733" s="5"/>
      <c r="CC1733" s="5"/>
      <c r="CD1733" s="5"/>
      <c r="CE1733" s="5"/>
      <c r="CF1733" s="5"/>
      <c r="CG1733" s="5"/>
      <c r="CH1733" s="5"/>
      <c r="CI1733" s="5"/>
      <c r="CJ1733" s="5"/>
      <c r="CK1733" s="8"/>
      <c r="CL1733" s="5"/>
      <c r="CM1733" s="5"/>
      <c r="CN1733" s="8"/>
      <c r="CO1733" s="5"/>
      <c r="CP1733" s="5"/>
      <c r="CQ1733" s="5"/>
      <c r="CR1733" s="8"/>
      <c r="CS1733" s="8"/>
      <c r="CT1733" s="8"/>
      <c r="CU1733" s="8"/>
      <c r="CV1733" s="8"/>
      <c r="CW1733" s="8"/>
      <c r="CX1733" s="8"/>
      <c r="CY1733" s="8"/>
      <c r="CZ1733" s="8"/>
      <c r="DA1733" s="8"/>
      <c r="DB1733" s="8"/>
      <c r="DC1733" s="8"/>
      <c r="DD1733" s="8"/>
      <c r="DE1733" s="8"/>
      <c r="DF1733" s="8"/>
      <c r="DG1733" s="8"/>
      <c r="DH1733" s="8"/>
      <c r="DI1733" s="8"/>
      <c r="DJ1733" s="8"/>
      <c r="DK1733" s="8"/>
      <c r="DL1733" s="8"/>
      <c r="DM1733" s="8"/>
      <c r="DN1733" s="8"/>
      <c r="DO1733" s="8"/>
      <c r="DP1733" s="8"/>
      <c r="DQ1733" s="8"/>
      <c r="DR1733" s="8"/>
      <c r="DS1733" s="8"/>
      <c r="DT1733" s="8"/>
      <c r="DU1733" s="8"/>
      <c r="DV1733" s="8"/>
      <c r="DW1733" s="8"/>
      <c r="DX1733" s="8"/>
      <c r="DY1733" s="8"/>
      <c r="DZ1733" s="8"/>
      <c r="EA1733" s="8"/>
      <c r="EB1733" s="8"/>
      <c r="EC1733" s="8"/>
      <c r="ED1733" s="8"/>
      <c r="EE1733" s="8"/>
      <c r="EF1733" s="8"/>
      <c r="EG1733" s="8"/>
      <c r="EH1733" s="8"/>
      <c r="EI1733" s="8"/>
      <c r="EJ1733" s="8"/>
      <c r="EK1733" s="8"/>
      <c r="EL1733" s="8"/>
      <c r="EM1733" s="8"/>
      <c r="EN1733" s="8"/>
      <c r="EO1733" s="8"/>
      <c r="EP1733" s="8"/>
      <c r="EQ1733" s="8"/>
      <c r="ER1733" s="8"/>
      <c r="ES1733" s="8"/>
      <c r="ET1733" s="8"/>
      <c r="EU1733" s="8"/>
      <c r="EV1733" s="8"/>
      <c r="EW1733" s="8"/>
      <c r="EX1733" s="8"/>
      <c r="EY1733" s="8"/>
      <c r="EZ1733" s="8"/>
      <c r="FA1733" s="8"/>
      <c r="FB1733" s="8"/>
      <c r="FC1733" s="8"/>
      <c r="FD1733" s="8"/>
      <c r="FE1733" s="8"/>
      <c r="FF1733" s="8"/>
      <c r="FG1733" s="8"/>
      <c r="FH1733" s="8"/>
      <c r="FI1733" s="8"/>
      <c r="FJ1733" s="8"/>
    </row>
    <row r="1734" spans="1:166" x14ac:dyDescent="0.25">
      <c r="A1734" t="s">
        <v>187</v>
      </c>
      <c r="C1734" s="6">
        <v>43553</v>
      </c>
      <c r="D1734" s="5"/>
      <c r="E1734" s="6"/>
      <c r="G1734">
        <v>42</v>
      </c>
      <c r="H1734" t="s">
        <v>11</v>
      </c>
      <c r="I1734" s="7">
        <v>10.4</v>
      </c>
      <c r="J1734">
        <v>1000</v>
      </c>
      <c r="K1734" s="5">
        <f t="shared" si="27"/>
        <v>96.15384615384616</v>
      </c>
      <c r="L1734" s="5"/>
      <c r="M1734" s="8"/>
      <c r="N1734" s="8"/>
      <c r="O1734" s="8"/>
      <c r="P1734" s="8"/>
      <c r="Q1734" s="5"/>
      <c r="R1734" s="5"/>
      <c r="S1734" s="5"/>
      <c r="T1734" s="5"/>
      <c r="U1734" s="5"/>
      <c r="V1734" s="5"/>
      <c r="W1734" s="5"/>
      <c r="X1734" s="8"/>
      <c r="Y1734" s="8"/>
      <c r="Z1734" s="8"/>
      <c r="AA1734" s="8"/>
      <c r="AB1734" s="8"/>
      <c r="AC1734" s="5">
        <v>143.62666666666667</v>
      </c>
      <c r="AD1734" s="8"/>
      <c r="AE1734" s="8"/>
      <c r="AF1734" s="8"/>
      <c r="AG1734" s="8"/>
      <c r="AH1734" s="8"/>
      <c r="AI1734" s="8"/>
      <c r="AJ1734" s="5">
        <v>109.22000000000001</v>
      </c>
      <c r="AK1734" s="8">
        <v>2.2579273333333334</v>
      </c>
      <c r="AL1734" s="8"/>
      <c r="AM1734" s="8"/>
      <c r="AN1734" s="8"/>
      <c r="AO1734" s="8"/>
      <c r="AP1734" s="8"/>
      <c r="AQ1734" s="9">
        <f>AK1734/AJ1734</f>
        <v>2.0673203930903983E-2</v>
      </c>
      <c r="AR1734" s="8"/>
      <c r="AS1734" s="8"/>
      <c r="AT1734" s="8"/>
      <c r="AU1734" s="5">
        <v>5.97</v>
      </c>
      <c r="AV1734" s="5"/>
      <c r="AW1734" s="5"/>
      <c r="AX1734" s="5">
        <v>1.1600000000000001</v>
      </c>
      <c r="AY1734" s="5"/>
      <c r="AZ1734" s="5"/>
      <c r="BA1734" s="5"/>
      <c r="BB1734" s="5"/>
      <c r="BC1734" s="5"/>
      <c r="BD1734" s="5"/>
      <c r="BE1734" s="5"/>
      <c r="BF1734" s="5"/>
      <c r="BG1734" s="5"/>
      <c r="BH1734" s="5">
        <f>AU1734+AX1734+AY1734+BG1734</f>
        <v>7.13</v>
      </c>
      <c r="BI1734" s="8"/>
      <c r="BJ1734" s="5"/>
      <c r="BK1734" s="5">
        <f>AC1734+AJ1734+BH1734</f>
        <v>259.97666666666669</v>
      </c>
      <c r="BL1734" s="5"/>
      <c r="BM1734" s="8">
        <f>BH1734/BK1734</f>
        <v>2.742553818932468E-2</v>
      </c>
      <c r="BN1734" s="8"/>
      <c r="BO1734" s="7"/>
      <c r="BP1734" s="5"/>
      <c r="BQ1734" s="5"/>
      <c r="BR1734" s="5"/>
      <c r="BS1734" s="5"/>
      <c r="BT1734" s="7"/>
      <c r="BU1734" s="7"/>
      <c r="BV1734" s="7"/>
      <c r="BW1734" s="7"/>
      <c r="BX1734" s="8">
        <f>AC1734/BK1734</f>
        <v>0.55245983613914063</v>
      </c>
      <c r="BY1734" s="8">
        <f>AJ1734/BK1734</f>
        <v>0.42011462567153462</v>
      </c>
      <c r="BZ1734" s="8">
        <f>BH1734/BK1734</f>
        <v>2.742553818932468E-2</v>
      </c>
      <c r="CA1734" s="5">
        <f>CB1734+CC1734+CD1734+CE1734+CF1734+CG1734</f>
        <v>112.66666666666666</v>
      </c>
      <c r="CB1734" s="5">
        <v>103.33333333333333</v>
      </c>
      <c r="CC1734" s="5"/>
      <c r="CD1734" s="5"/>
      <c r="CE1734" s="5">
        <v>4</v>
      </c>
      <c r="CF1734" s="5"/>
      <c r="CG1734" s="5">
        <v>5.333333333333333</v>
      </c>
      <c r="CH1734" s="9">
        <f>AK1734/CA1734</f>
        <v>2.0040775147928996E-2</v>
      </c>
      <c r="CI1734" s="5"/>
      <c r="CJ1734" s="5"/>
      <c r="CK1734" s="8"/>
      <c r="CL1734" s="5"/>
      <c r="CM1734" s="5"/>
      <c r="CN1734" s="8"/>
      <c r="CO1734" s="5"/>
      <c r="CP1734" s="5"/>
      <c r="CQ1734" s="5"/>
      <c r="CR1734" s="8"/>
      <c r="CS1734" s="8"/>
      <c r="CT1734" s="8"/>
      <c r="CU1734" s="8"/>
      <c r="CV1734" s="8"/>
      <c r="CW1734" s="8"/>
      <c r="CX1734" s="8"/>
      <c r="CY1734" s="8"/>
      <c r="CZ1734" s="8"/>
      <c r="DA1734" s="8"/>
      <c r="DB1734" s="8"/>
      <c r="DC1734" s="8"/>
      <c r="DD1734" s="8"/>
      <c r="DE1734" s="8"/>
      <c r="DF1734" s="8"/>
      <c r="DG1734" s="8"/>
      <c r="DH1734" s="8"/>
      <c r="DI1734" s="8"/>
      <c r="DJ1734" s="8"/>
      <c r="DK1734" s="8"/>
      <c r="DL1734" s="8"/>
      <c r="DM1734" s="8"/>
      <c r="DN1734" s="8"/>
      <c r="DO1734" s="8"/>
      <c r="DP1734" s="8"/>
      <c r="DQ1734" s="8"/>
      <c r="DR1734" s="8"/>
      <c r="DS1734" s="8"/>
      <c r="DT1734" s="8"/>
      <c r="DU1734" s="8"/>
      <c r="DV1734" s="8"/>
      <c r="DW1734" s="8"/>
      <c r="DX1734" s="8"/>
      <c r="DY1734" s="8"/>
      <c r="DZ1734" s="8"/>
      <c r="EA1734" s="8"/>
      <c r="EB1734" s="8"/>
      <c r="EC1734" s="8"/>
      <c r="ED1734" s="8"/>
      <c r="EE1734" s="8"/>
      <c r="EF1734" s="8"/>
      <c r="EG1734" s="8"/>
      <c r="EH1734" s="8"/>
      <c r="EI1734" s="8"/>
      <c r="EJ1734" s="8"/>
      <c r="EK1734" s="8"/>
      <c r="EL1734" s="8"/>
      <c r="EM1734" s="8"/>
      <c r="EN1734" s="8"/>
      <c r="EO1734" s="8"/>
      <c r="EP1734" s="8"/>
      <c r="EQ1734" s="8"/>
      <c r="ER1734" s="8"/>
      <c r="ES1734" s="8"/>
      <c r="ET1734" s="8"/>
      <c r="EU1734" s="8"/>
      <c r="EV1734" s="8"/>
      <c r="EW1734" s="8"/>
      <c r="EX1734" s="8"/>
      <c r="EY1734" s="8"/>
      <c r="EZ1734" s="8"/>
      <c r="FA1734" s="8"/>
      <c r="FB1734" s="8"/>
      <c r="FC1734" s="8"/>
      <c r="FD1734" s="8"/>
      <c r="FE1734" s="8"/>
      <c r="FF1734" s="8"/>
      <c r="FG1734" s="8"/>
      <c r="FH1734" s="8"/>
      <c r="FI1734" s="8"/>
      <c r="FJ1734" s="8"/>
    </row>
    <row r="1735" spans="1:166" x14ac:dyDescent="0.25">
      <c r="A1735" t="s">
        <v>187</v>
      </c>
      <c r="C1735" s="6">
        <v>43555</v>
      </c>
      <c r="D1735" s="5">
        <v>5</v>
      </c>
      <c r="E1735" t="s">
        <v>206</v>
      </c>
      <c r="F1735" t="s">
        <v>13</v>
      </c>
      <c r="G1735">
        <v>44</v>
      </c>
      <c r="H1735" t="s">
        <v>11</v>
      </c>
      <c r="I1735" s="7">
        <v>10.4</v>
      </c>
      <c r="J1735">
        <v>1000</v>
      </c>
      <c r="K1735" s="5">
        <f t="shared" si="27"/>
        <v>96.15384615384616</v>
      </c>
      <c r="L1735" s="5"/>
      <c r="M1735" s="8"/>
      <c r="N1735" s="8"/>
      <c r="O1735" s="8"/>
      <c r="P1735" s="8"/>
      <c r="Q1735" s="5"/>
      <c r="R1735" s="5"/>
      <c r="S1735" s="5">
        <v>44</v>
      </c>
      <c r="T1735" s="5"/>
      <c r="U1735" s="5"/>
      <c r="V1735" s="5"/>
      <c r="W1735" s="5"/>
      <c r="X1735" s="8"/>
      <c r="Y1735" s="8"/>
      <c r="Z1735" s="8"/>
      <c r="AA1735" s="8"/>
      <c r="AB1735" s="8"/>
      <c r="AD1735" s="8"/>
      <c r="AE1735" s="8"/>
      <c r="AF1735" s="8"/>
      <c r="AG1735" s="8"/>
      <c r="AH1735" s="8"/>
      <c r="AI1735" s="8"/>
      <c r="AQ1735" s="9"/>
      <c r="AR1735" s="8"/>
      <c r="AS1735" s="8"/>
      <c r="AT1735" s="8"/>
      <c r="AU1735"/>
      <c r="AV1735"/>
      <c r="AW1735"/>
      <c r="AY1735"/>
      <c r="AZ1735"/>
      <c r="BA1735"/>
      <c r="BB1735"/>
      <c r="BC1735"/>
      <c r="BD1735"/>
      <c r="BE1735" s="5"/>
      <c r="BF1735" s="5"/>
      <c r="BH1735" s="5"/>
      <c r="BI1735" s="8"/>
      <c r="BJ1735" s="5"/>
      <c r="BK1735" s="5"/>
      <c r="BL1735" s="5"/>
      <c r="BM1735" s="8"/>
      <c r="BN1735" s="8"/>
      <c r="BO1735" s="7"/>
      <c r="BP1735" s="5"/>
      <c r="BQ1735" s="5"/>
      <c r="BR1735" s="5"/>
      <c r="BS1735" s="5"/>
      <c r="BT1735" s="7"/>
      <c r="BU1735" s="7"/>
      <c r="BV1735" s="7"/>
      <c r="BW1735" s="7"/>
      <c r="BX1735" s="7"/>
      <c r="BY1735" s="7"/>
      <c r="BZ1735" s="7"/>
      <c r="CA1735" s="5"/>
      <c r="CI1735" s="5"/>
      <c r="CJ1735" s="5"/>
      <c r="CK1735" s="8"/>
      <c r="CL1735" s="5"/>
      <c r="CM1735" s="5"/>
      <c r="CN1735" s="8"/>
      <c r="CO1735" s="5"/>
      <c r="CP1735" s="5"/>
      <c r="CQ1735" s="5"/>
      <c r="CR1735" s="8"/>
      <c r="CS1735" s="8"/>
      <c r="CT1735" s="8"/>
      <c r="CU1735" s="8"/>
      <c r="CV1735" s="8"/>
      <c r="CW1735" s="8"/>
      <c r="CX1735" s="8"/>
      <c r="CY1735" s="8"/>
      <c r="CZ1735" s="8"/>
      <c r="DA1735" s="8"/>
      <c r="DB1735" s="8"/>
      <c r="DC1735" s="8"/>
      <c r="DD1735" s="8"/>
      <c r="DE1735" s="8"/>
      <c r="DF1735" s="8"/>
      <c r="DG1735" s="8"/>
      <c r="DH1735" s="8"/>
      <c r="DI1735" s="8"/>
      <c r="DJ1735" s="8"/>
      <c r="DK1735" s="8"/>
      <c r="DL1735" s="8"/>
      <c r="DM1735" s="8"/>
      <c r="DN1735" s="8"/>
      <c r="DO1735" s="8"/>
      <c r="DP1735" s="8"/>
      <c r="DQ1735" s="8"/>
      <c r="DR1735" s="8"/>
      <c r="DS1735" s="8"/>
      <c r="DT1735" s="8"/>
      <c r="DU1735" s="8"/>
      <c r="DV1735" s="8"/>
      <c r="DW1735" s="8"/>
      <c r="DX1735" s="8"/>
      <c r="DY1735" s="8"/>
      <c r="DZ1735" s="8"/>
      <c r="EA1735" s="8"/>
      <c r="EB1735" s="8"/>
      <c r="EC1735" s="8"/>
      <c r="ED1735" s="8"/>
      <c r="EE1735" s="8"/>
      <c r="EF1735" s="8"/>
      <c r="EG1735" s="8"/>
      <c r="EH1735" s="8"/>
      <c r="EI1735" s="8"/>
      <c r="EJ1735" s="8"/>
      <c r="EK1735" s="8"/>
      <c r="EL1735" s="8"/>
      <c r="EM1735" s="8"/>
      <c r="EN1735" s="8"/>
      <c r="EO1735" s="8"/>
      <c r="EP1735" s="8"/>
      <c r="EQ1735" s="8"/>
      <c r="ER1735" s="8"/>
      <c r="ES1735" s="8"/>
      <c r="ET1735" s="8"/>
      <c r="EU1735" s="8"/>
      <c r="EV1735" s="8"/>
      <c r="EW1735" s="8"/>
      <c r="EX1735" s="8"/>
      <c r="EY1735" s="8"/>
      <c r="EZ1735" s="8"/>
      <c r="FA1735" s="8"/>
      <c r="FB1735" s="8"/>
      <c r="FC1735" s="8"/>
      <c r="FD1735" s="8"/>
      <c r="FE1735" s="8"/>
      <c r="FF1735" s="8"/>
      <c r="FG1735" s="8"/>
      <c r="FH1735" s="8"/>
      <c r="FI1735" s="8"/>
      <c r="FJ1735" s="8"/>
    </row>
    <row r="1736" spans="1:166" x14ac:dyDescent="0.25">
      <c r="A1736" t="s">
        <v>187</v>
      </c>
      <c r="C1736" s="6">
        <v>43558</v>
      </c>
      <c r="D1736" s="5"/>
      <c r="E1736" s="6"/>
      <c r="G1736">
        <v>47</v>
      </c>
      <c r="H1736" t="s">
        <v>11</v>
      </c>
      <c r="I1736" s="7">
        <v>10.4</v>
      </c>
      <c r="J1736">
        <v>1000</v>
      </c>
      <c r="K1736" s="5">
        <f t="shared" si="27"/>
        <v>96.15384615384616</v>
      </c>
      <c r="L1736" s="5"/>
      <c r="M1736" s="5">
        <v>903.33333333333326</v>
      </c>
      <c r="N1736" s="7">
        <v>14.666666666666666</v>
      </c>
      <c r="O1736" s="7"/>
      <c r="P1736" s="7"/>
      <c r="Q1736" s="5"/>
      <c r="R1736" s="5"/>
      <c r="S1736" s="5"/>
      <c r="T1736" s="5"/>
      <c r="U1736" s="5"/>
      <c r="V1736" s="5"/>
      <c r="W1736" s="5"/>
      <c r="X1736" s="8"/>
      <c r="Y1736" s="8"/>
      <c r="Z1736" s="7">
        <v>7.1818181818181817</v>
      </c>
      <c r="AA1736" s="8"/>
      <c r="AB1736" s="7">
        <v>7</v>
      </c>
      <c r="AD1736" s="8"/>
      <c r="AE1736" s="8"/>
      <c r="AF1736" s="8"/>
      <c r="AG1736" s="8"/>
      <c r="AH1736" s="8"/>
      <c r="AI1736" s="8"/>
      <c r="AQ1736" s="9"/>
      <c r="AR1736" s="8"/>
      <c r="AS1736" s="8"/>
      <c r="AT1736" s="8"/>
      <c r="AU1736"/>
      <c r="AV1736"/>
      <c r="AW1736"/>
      <c r="AY1736"/>
      <c r="AZ1736"/>
      <c r="BA1736"/>
      <c r="BB1736"/>
      <c r="BC1736"/>
      <c r="BD1736"/>
      <c r="BE1736" s="5"/>
      <c r="BF1736" s="5"/>
      <c r="BH1736" s="5"/>
      <c r="BI1736" s="8"/>
      <c r="BJ1736" s="5"/>
      <c r="BK1736" s="5"/>
      <c r="BL1736" s="5"/>
      <c r="BM1736" s="8"/>
      <c r="BN1736" s="8"/>
      <c r="BO1736" s="7"/>
      <c r="BP1736" s="5"/>
      <c r="BQ1736" s="5"/>
      <c r="BR1736" s="5"/>
      <c r="BS1736" s="5"/>
      <c r="BT1736" s="7"/>
      <c r="BU1736" s="7"/>
      <c r="BV1736" s="7"/>
      <c r="BW1736" s="7"/>
      <c r="BX1736" s="7"/>
      <c r="BY1736" s="7"/>
      <c r="BZ1736" s="7"/>
      <c r="CA1736" s="5"/>
      <c r="CI1736" s="5"/>
      <c r="CJ1736" s="5"/>
      <c r="CK1736" s="8"/>
      <c r="CL1736" s="5"/>
      <c r="CM1736" s="5"/>
      <c r="CN1736" s="8"/>
      <c r="CO1736" s="5"/>
      <c r="CP1736" s="5"/>
      <c r="CQ1736" s="5"/>
      <c r="CR1736" s="8"/>
      <c r="CS1736" s="8"/>
      <c r="CT1736" s="8"/>
      <c r="CU1736" s="8"/>
      <c r="CV1736" s="8"/>
      <c r="CW1736" s="8"/>
      <c r="CX1736" s="8"/>
      <c r="CY1736" s="8"/>
      <c r="CZ1736" s="8"/>
      <c r="DA1736" s="8"/>
      <c r="DB1736" s="8"/>
      <c r="DC1736" s="8"/>
      <c r="DD1736" s="8"/>
      <c r="DE1736" s="8"/>
      <c r="DF1736" s="8"/>
      <c r="DG1736" s="8"/>
      <c r="DH1736" s="8"/>
      <c r="DI1736" s="8"/>
      <c r="DJ1736" s="8"/>
      <c r="DK1736" s="8"/>
      <c r="DL1736" s="8"/>
      <c r="DM1736" s="8"/>
      <c r="DN1736" s="8"/>
      <c r="DO1736" s="8"/>
      <c r="DP1736" s="8"/>
      <c r="DQ1736" s="8"/>
      <c r="DR1736" s="8"/>
      <c r="DS1736" s="8"/>
      <c r="DT1736" s="8"/>
      <c r="DU1736" s="8"/>
      <c r="DV1736" s="8"/>
      <c r="DW1736" s="8"/>
      <c r="DX1736" s="8"/>
      <c r="DY1736" s="8"/>
      <c r="DZ1736" s="8"/>
      <c r="EA1736" s="8"/>
      <c r="EB1736" s="8"/>
      <c r="EC1736" s="8"/>
      <c r="ED1736" s="8"/>
      <c r="EE1736" s="8"/>
      <c r="EF1736" s="8"/>
      <c r="EG1736" s="8"/>
      <c r="EH1736" s="8"/>
      <c r="EI1736" s="8"/>
      <c r="EJ1736" s="8"/>
      <c r="EK1736" s="8"/>
      <c r="EL1736" s="8"/>
      <c r="EM1736" s="8"/>
      <c r="EN1736" s="8"/>
      <c r="EO1736" s="8"/>
      <c r="EP1736" s="8"/>
      <c r="EQ1736" s="8"/>
      <c r="ER1736" s="8"/>
      <c r="ES1736" s="8"/>
      <c r="ET1736" s="8"/>
      <c r="EU1736" s="8"/>
      <c r="EV1736" s="8"/>
      <c r="EW1736" s="8"/>
      <c r="EX1736" s="8"/>
      <c r="EY1736" s="8"/>
      <c r="EZ1736" s="8"/>
      <c r="FA1736" s="8"/>
      <c r="FB1736" s="8"/>
      <c r="FC1736" s="8"/>
      <c r="FD1736" s="8"/>
      <c r="FE1736" s="8"/>
      <c r="FF1736" s="8"/>
      <c r="FG1736" s="8"/>
      <c r="FH1736" s="8"/>
      <c r="FI1736" s="8"/>
      <c r="FJ1736" s="8"/>
    </row>
    <row r="1737" spans="1:166" x14ac:dyDescent="0.25">
      <c r="A1737" t="s">
        <v>187</v>
      </c>
      <c r="C1737" s="6">
        <v>43567</v>
      </c>
      <c r="D1737" s="5"/>
      <c r="E1737" s="6"/>
      <c r="G1737">
        <v>56</v>
      </c>
      <c r="H1737" t="s">
        <v>11</v>
      </c>
      <c r="I1737" s="7">
        <v>10.4</v>
      </c>
      <c r="J1737">
        <v>1000</v>
      </c>
      <c r="K1737" s="5">
        <f t="shared" si="27"/>
        <v>96.15384615384616</v>
      </c>
      <c r="L1737" s="5"/>
      <c r="M1737" s="5">
        <v>1065.3333333333333</v>
      </c>
      <c r="N1737" s="7">
        <v>17.066666666666666</v>
      </c>
      <c r="O1737" s="7"/>
      <c r="P1737" s="7"/>
      <c r="Q1737" s="5"/>
      <c r="R1737" s="5"/>
      <c r="S1737" s="5"/>
      <c r="T1737" s="5"/>
      <c r="U1737" s="5"/>
      <c r="V1737" s="5"/>
      <c r="W1737" s="5"/>
      <c r="X1737" s="8"/>
      <c r="Y1737" s="8"/>
      <c r="Z1737" s="8"/>
      <c r="AA1737" s="7">
        <v>8.1666666666666661</v>
      </c>
      <c r="AB1737" s="7">
        <v>11</v>
      </c>
      <c r="AC1737" s="5"/>
      <c r="AD1737" s="8"/>
      <c r="AE1737" s="8"/>
      <c r="AF1737" s="8"/>
      <c r="AG1737" s="8"/>
      <c r="AH1737" s="8"/>
      <c r="AI1737" s="8"/>
      <c r="AJ1737" s="5"/>
      <c r="AK1737" s="8"/>
      <c r="AL1737" s="8"/>
      <c r="AM1737" s="8"/>
      <c r="AN1737" s="8"/>
      <c r="AO1737" s="8"/>
      <c r="AP1737" s="8"/>
      <c r="AQ1737" s="9"/>
      <c r="AR1737" s="8"/>
      <c r="AS1737" s="8"/>
      <c r="AT1737" s="8"/>
      <c r="AU1737" s="5"/>
      <c r="AV1737" s="5"/>
      <c r="AW1737" s="5"/>
      <c r="AX1737" s="5"/>
      <c r="AY1737" s="5"/>
      <c r="AZ1737" s="5"/>
      <c r="BA1737" s="5"/>
      <c r="BB1737" s="5"/>
      <c r="BC1737" s="5"/>
      <c r="BD1737" s="5"/>
      <c r="BE1737" s="5"/>
      <c r="BF1737" s="5"/>
      <c r="BG1737" s="5"/>
      <c r="BH1737" s="5"/>
      <c r="BI1737" s="8"/>
      <c r="BJ1737" s="5"/>
      <c r="BK1737" s="5"/>
      <c r="BL1737" s="5"/>
      <c r="BM1737" s="8"/>
      <c r="BN1737" s="8"/>
      <c r="BO1737" s="7"/>
      <c r="BP1737" s="5"/>
      <c r="BQ1737" s="5"/>
      <c r="BR1737" s="5"/>
      <c r="BS1737" s="5"/>
      <c r="BT1737" s="7"/>
      <c r="BU1737" s="7"/>
      <c r="BV1737" s="7"/>
      <c r="BW1737" s="7"/>
      <c r="BX1737" s="7"/>
      <c r="BY1737" s="7"/>
      <c r="BZ1737" s="7"/>
      <c r="CA1737" s="5"/>
      <c r="CB1737" s="5"/>
      <c r="CC1737" s="5"/>
      <c r="CD1737" s="5"/>
      <c r="CE1737" s="5"/>
      <c r="CF1737" s="5"/>
      <c r="CG1737" s="5"/>
      <c r="CH1737" s="5"/>
      <c r="CI1737" s="5"/>
      <c r="CJ1737" s="5"/>
      <c r="CK1737" s="8"/>
      <c r="CL1737" s="5"/>
      <c r="CM1737" s="5"/>
      <c r="CN1737" s="8"/>
      <c r="CO1737" s="5"/>
      <c r="CP1737" s="5"/>
      <c r="CQ1737" s="5"/>
      <c r="CR1737" s="8"/>
      <c r="CS1737" s="8"/>
      <c r="CT1737" s="8"/>
      <c r="CU1737" s="8"/>
      <c r="CV1737" s="8"/>
      <c r="CW1737" s="8"/>
      <c r="CX1737" s="8"/>
      <c r="CY1737" s="8"/>
      <c r="CZ1737" s="8"/>
      <c r="DA1737" s="8"/>
      <c r="DB1737" s="8"/>
      <c r="DC1737" s="8"/>
      <c r="DD1737" s="8"/>
      <c r="DE1737" s="8"/>
      <c r="DF1737" s="8"/>
      <c r="DG1737" s="8"/>
      <c r="DH1737" s="8"/>
      <c r="DI1737" s="8"/>
      <c r="DJ1737" s="8"/>
      <c r="DK1737" s="8"/>
      <c r="DL1737" s="8"/>
      <c r="DM1737" s="8"/>
      <c r="DN1737" s="8"/>
      <c r="DO1737" s="8"/>
      <c r="DP1737" s="8"/>
      <c r="DQ1737" s="8"/>
      <c r="DR1737" s="8"/>
      <c r="DS1737" s="8"/>
      <c r="DT1737" s="8"/>
      <c r="DU1737" s="8"/>
      <c r="DV1737" s="8"/>
      <c r="DW1737" s="8"/>
      <c r="DX1737" s="8"/>
      <c r="DY1737" s="8"/>
      <c r="DZ1737" s="8"/>
      <c r="EA1737" s="8"/>
      <c r="EB1737" s="8"/>
      <c r="EC1737" s="8"/>
      <c r="ED1737" s="8"/>
      <c r="EE1737" s="8"/>
      <c r="EF1737" s="8"/>
      <c r="EG1737" s="8"/>
      <c r="EH1737" s="8"/>
      <c r="EI1737" s="8"/>
      <c r="EJ1737" s="8"/>
      <c r="EK1737" s="8"/>
      <c r="EL1737" s="8"/>
      <c r="EM1737" s="8"/>
      <c r="EN1737" s="8"/>
      <c r="EO1737" s="8"/>
      <c r="EP1737" s="8"/>
      <c r="EQ1737" s="8"/>
      <c r="ER1737" s="8"/>
      <c r="ES1737" s="8"/>
      <c r="ET1737" s="8"/>
      <c r="EU1737" s="8"/>
      <c r="EV1737" s="8"/>
      <c r="EW1737" s="8"/>
      <c r="EX1737" s="8"/>
      <c r="EY1737" s="8"/>
      <c r="EZ1737" s="8"/>
      <c r="FA1737" s="8"/>
      <c r="FB1737" s="8"/>
      <c r="FC1737" s="8"/>
      <c r="FD1737" s="8"/>
      <c r="FE1737" s="8"/>
      <c r="FF1737" s="8"/>
      <c r="FG1737" s="8"/>
      <c r="FH1737" s="8"/>
      <c r="FI1737" s="8"/>
      <c r="FJ1737" s="8"/>
    </row>
    <row r="1738" spans="1:166" x14ac:dyDescent="0.25">
      <c r="A1738" t="s">
        <v>187</v>
      </c>
      <c r="C1738" s="6">
        <v>43570</v>
      </c>
      <c r="D1738" s="5"/>
      <c r="E1738" s="6"/>
      <c r="G1738">
        <v>59</v>
      </c>
      <c r="H1738" t="s">
        <v>11</v>
      </c>
      <c r="I1738" s="7">
        <v>10.4</v>
      </c>
      <c r="J1738">
        <v>1000</v>
      </c>
      <c r="K1738" s="5">
        <f t="shared" si="27"/>
        <v>96.15384615384616</v>
      </c>
      <c r="L1738" s="5"/>
      <c r="M1738" s="8"/>
      <c r="N1738" s="8"/>
      <c r="O1738" s="8"/>
      <c r="P1738" s="8"/>
      <c r="Q1738" s="5"/>
      <c r="R1738" s="5"/>
      <c r="S1738" s="5"/>
      <c r="T1738" s="5"/>
      <c r="U1738" s="5"/>
      <c r="V1738" s="5"/>
      <c r="W1738" s="5"/>
      <c r="X1738" s="8"/>
      <c r="Y1738" s="8"/>
      <c r="Z1738" s="8"/>
      <c r="AA1738" s="8"/>
      <c r="AB1738" s="8"/>
      <c r="AC1738" s="5">
        <v>275.8114705882353</v>
      </c>
      <c r="AD1738" s="8"/>
      <c r="AE1738" s="8"/>
      <c r="AF1738" s="8"/>
      <c r="AG1738" s="8"/>
      <c r="AH1738" s="8"/>
      <c r="AI1738" s="8"/>
      <c r="AJ1738" s="5">
        <v>216.84177941176472</v>
      </c>
      <c r="AK1738" s="8">
        <v>3.9122928117647056</v>
      </c>
      <c r="AL1738" s="8"/>
      <c r="AM1738" s="8"/>
      <c r="AN1738" s="8"/>
      <c r="AO1738" s="8"/>
      <c r="AP1738" s="8"/>
      <c r="AQ1738" s="9">
        <f>AK1738/AJ1738</f>
        <v>1.8042154156720801E-2</v>
      </c>
      <c r="AR1738" s="8"/>
      <c r="AS1738" s="8"/>
      <c r="AT1738" s="8"/>
      <c r="AU1738" s="5">
        <v>19.710598039215686</v>
      </c>
      <c r="AV1738" s="5"/>
      <c r="AW1738" s="5"/>
      <c r="AX1738" s="5">
        <v>3.6372352941176467</v>
      </c>
      <c r="AY1738" s="5"/>
      <c r="AZ1738" s="5"/>
      <c r="BA1738" s="5"/>
      <c r="BB1738" s="5"/>
      <c r="BC1738" s="5"/>
      <c r="BD1738" s="5"/>
      <c r="BE1738" s="5"/>
      <c r="BF1738" s="5"/>
      <c r="BG1738" s="5">
        <v>14.791637254901959</v>
      </c>
      <c r="BH1738" s="5">
        <f>AU1738+AX1738+AY1738+BG1738</f>
        <v>38.139470588235291</v>
      </c>
      <c r="BI1738" s="8"/>
      <c r="BJ1738" s="5"/>
      <c r="BK1738" s="5">
        <f>AC1738+AJ1738+BH1738</f>
        <v>530.79272058823528</v>
      </c>
      <c r="BL1738" s="5"/>
      <c r="BM1738" s="8">
        <f>BH1738/BK1738</f>
        <v>7.1853793597561694E-2</v>
      </c>
      <c r="BN1738" s="8"/>
      <c r="BO1738" s="7"/>
      <c r="BP1738" s="5"/>
      <c r="BQ1738" s="5"/>
      <c r="BR1738" s="5"/>
      <c r="BS1738" s="5"/>
      <c r="BT1738" s="7"/>
      <c r="BU1738" s="7"/>
      <c r="BV1738" s="7"/>
      <c r="BW1738" s="7"/>
      <c r="BX1738" s="8">
        <f>AC1738/BK1738</f>
        <v>0.51962180318255946</v>
      </c>
      <c r="BY1738" s="8">
        <f>AJ1738/BK1738</f>
        <v>0.40852440321987887</v>
      </c>
      <c r="BZ1738" s="8">
        <f>BH1738/BK1738</f>
        <v>7.1853793597561694E-2</v>
      </c>
      <c r="CA1738" s="5">
        <f>CB1738+CC1738+CD1738+CE1738+CF1738+CG1738</f>
        <v>210.06960784313728</v>
      </c>
      <c r="CB1738" s="5">
        <v>166.21127450980393</v>
      </c>
      <c r="CC1738" s="5">
        <v>27.435294117647061</v>
      </c>
      <c r="CD1738" s="5"/>
      <c r="CE1738" s="5">
        <v>10.613725490196078</v>
      </c>
      <c r="CF1738" s="5"/>
      <c r="CG1738" s="5">
        <v>5.8093137254901954</v>
      </c>
      <c r="CH1738" s="9">
        <f>AK1738/CA1738</f>
        <v>1.862379261775975E-2</v>
      </c>
      <c r="CI1738" s="5"/>
      <c r="CJ1738" s="5"/>
      <c r="CK1738" s="8"/>
      <c r="CL1738" s="5"/>
      <c r="CM1738" s="5">
        <v>1500</v>
      </c>
      <c r="CN1738" s="8">
        <v>1.2835710798481079</v>
      </c>
      <c r="CO1738" s="5">
        <f>CT1738+CW1738+CZ1738+DC1738+DF1738</f>
        <v>465.26019230604891</v>
      </c>
      <c r="CP1738" s="5"/>
      <c r="CQ1738" s="5"/>
      <c r="CR1738" s="8">
        <v>0.29700148949576172</v>
      </c>
      <c r="CS1738" s="5">
        <v>300</v>
      </c>
      <c r="CT1738" s="8">
        <f>CR1738*300</f>
        <v>89.10044684872851</v>
      </c>
      <c r="CU1738" s="8">
        <v>0.29514551874026596</v>
      </c>
      <c r="CV1738" s="5">
        <v>600</v>
      </c>
      <c r="CW1738" s="8">
        <f>CU1738*300</f>
        <v>88.543655622079783</v>
      </c>
      <c r="CX1738" s="8">
        <v>0.30195227718664464</v>
      </c>
      <c r="CY1738" s="5">
        <v>900</v>
      </c>
      <c r="CZ1738" s="8">
        <f>CX1738*300</f>
        <v>90.585683155993394</v>
      </c>
      <c r="DA1738" s="8">
        <v>0.32150689975913815</v>
      </c>
      <c r="DB1738" s="5">
        <v>1200</v>
      </c>
      <c r="DC1738" s="8">
        <f>DA1738*300</f>
        <v>96.452069927741448</v>
      </c>
      <c r="DD1738" s="8">
        <v>0.33526112250501922</v>
      </c>
      <c r="DE1738" s="5">
        <v>1500</v>
      </c>
      <c r="DF1738" s="8">
        <f>DD1738*300</f>
        <v>100.57833675150576</v>
      </c>
      <c r="DG1738" s="8"/>
      <c r="DH1738" s="8"/>
      <c r="DI1738" s="8"/>
      <c r="DJ1738" s="8"/>
      <c r="DK1738" s="8"/>
      <c r="DL1738" s="8"/>
      <c r="DM1738" s="8"/>
      <c r="DN1738" s="8"/>
      <c r="DO1738" s="8"/>
      <c r="DP1738" s="8"/>
      <c r="DQ1738" s="8"/>
      <c r="DR1738" s="8"/>
      <c r="DS1738" s="8"/>
      <c r="DT1738" s="8"/>
      <c r="DU1738" s="8"/>
      <c r="DV1738" s="8"/>
      <c r="DW1738" s="8"/>
      <c r="DX1738" s="8"/>
      <c r="DY1738" s="8"/>
      <c r="DZ1738" s="8"/>
      <c r="EA1738" s="8"/>
      <c r="EB1738" s="8"/>
      <c r="EC1738" s="8"/>
      <c r="ED1738" s="8"/>
      <c r="EE1738" s="8"/>
      <c r="EF1738" s="8"/>
      <c r="EG1738" s="8"/>
      <c r="EH1738" s="8"/>
      <c r="EI1738" s="8"/>
      <c r="EJ1738" s="8"/>
      <c r="EK1738" s="8"/>
      <c r="EL1738" s="8"/>
      <c r="EM1738" s="8"/>
      <c r="EN1738" s="8"/>
      <c r="EO1738" s="8"/>
      <c r="EP1738" s="8"/>
      <c r="EQ1738" s="8"/>
      <c r="ER1738" s="8"/>
      <c r="ES1738" s="8"/>
      <c r="ET1738" s="8"/>
      <c r="EU1738" s="8"/>
      <c r="EV1738" s="8"/>
      <c r="EW1738" s="8"/>
      <c r="EX1738" s="8"/>
      <c r="EY1738" s="8"/>
      <c r="EZ1738" s="8"/>
      <c r="FA1738" s="8"/>
      <c r="FB1738" s="8"/>
      <c r="FC1738" s="8"/>
      <c r="FD1738" s="8"/>
      <c r="FE1738" s="8"/>
      <c r="FF1738" s="8"/>
      <c r="FG1738" s="8"/>
      <c r="FH1738" s="8"/>
      <c r="FI1738" s="8"/>
      <c r="FJ1738" s="8"/>
    </row>
    <row r="1739" spans="1:166" x14ac:dyDescent="0.25">
      <c r="A1739" t="s">
        <v>187</v>
      </c>
      <c r="C1739" s="6">
        <v>43571</v>
      </c>
      <c r="D1739" s="5"/>
      <c r="E1739" s="6"/>
      <c r="G1739">
        <v>60</v>
      </c>
      <c r="H1739" t="s">
        <v>11</v>
      </c>
      <c r="I1739" s="7">
        <v>10.4</v>
      </c>
      <c r="J1739">
        <v>1000</v>
      </c>
      <c r="K1739" s="5">
        <f t="shared" si="27"/>
        <v>96.15384615384616</v>
      </c>
      <c r="L1739" s="5"/>
      <c r="M1739" s="5">
        <v>1128</v>
      </c>
      <c r="N1739" s="7">
        <v>19</v>
      </c>
      <c r="O1739" s="7"/>
      <c r="P1739" s="7"/>
      <c r="Q1739" s="5"/>
      <c r="R1739" s="5"/>
      <c r="S1739" s="5"/>
      <c r="T1739" s="5"/>
      <c r="U1739" s="5"/>
      <c r="V1739" s="5"/>
      <c r="W1739" s="5"/>
      <c r="X1739" s="8"/>
      <c r="Y1739" s="8"/>
      <c r="Z1739" s="8"/>
      <c r="AA1739" s="7">
        <v>9.6</v>
      </c>
      <c r="AB1739" s="7">
        <v>13</v>
      </c>
      <c r="AD1739" s="8"/>
      <c r="AE1739" s="8"/>
      <c r="AF1739" s="8"/>
      <c r="AG1739" s="8"/>
      <c r="AH1739" s="8"/>
      <c r="AI1739" s="8"/>
      <c r="AQ1739" s="9"/>
      <c r="AR1739" s="8"/>
      <c r="AS1739" s="8"/>
      <c r="AT1739" s="8"/>
      <c r="AU1739"/>
      <c r="AV1739"/>
      <c r="AW1739"/>
      <c r="AY1739"/>
      <c r="AZ1739"/>
      <c r="BA1739"/>
      <c r="BB1739"/>
      <c r="BC1739"/>
      <c r="BD1739"/>
      <c r="BE1739" s="5"/>
      <c r="BF1739" s="5"/>
      <c r="BH1739" s="5"/>
      <c r="BI1739" s="8"/>
      <c r="BJ1739" s="5"/>
      <c r="BK1739" s="5"/>
      <c r="BL1739" s="5"/>
      <c r="BM1739" s="8"/>
      <c r="BN1739" s="8"/>
      <c r="BO1739" s="7"/>
      <c r="BP1739" s="5"/>
      <c r="BQ1739" s="5"/>
      <c r="BR1739" s="5"/>
      <c r="BS1739" s="5"/>
      <c r="BT1739" s="7"/>
      <c r="BU1739" s="7"/>
      <c r="BV1739" s="7"/>
      <c r="BW1739" s="7"/>
      <c r="BX1739" s="7"/>
      <c r="BY1739" s="7"/>
      <c r="BZ1739" s="7"/>
      <c r="CA1739" s="5"/>
      <c r="CI1739" s="5"/>
      <c r="CJ1739" s="5"/>
      <c r="CK1739" s="8"/>
      <c r="CL1739" s="5"/>
      <c r="CM1739" s="5"/>
      <c r="CN1739" s="8"/>
      <c r="CO1739" s="5"/>
      <c r="CP1739" s="5"/>
      <c r="CQ1739" s="5"/>
      <c r="CS1739" s="8"/>
      <c r="CT1739" s="8"/>
      <c r="CV1739" s="8"/>
      <c r="CW1739" s="8"/>
      <c r="CY1739" s="8"/>
      <c r="CZ1739" s="8"/>
      <c r="DB1739" s="8"/>
      <c r="DC1739" s="8"/>
      <c r="DD1739" s="8"/>
      <c r="DE1739" s="8"/>
      <c r="DF1739" s="8"/>
      <c r="DG1739" s="8"/>
      <c r="DH1739" s="8"/>
      <c r="DI1739" s="8"/>
      <c r="DJ1739" s="8"/>
      <c r="DK1739" s="8"/>
      <c r="DL1739" s="8"/>
      <c r="DM1739" s="8"/>
      <c r="DN1739" s="8"/>
      <c r="DO1739" s="8"/>
      <c r="DP1739" s="8"/>
      <c r="DQ1739" s="8"/>
      <c r="DR1739" s="8"/>
      <c r="DS1739" s="8"/>
      <c r="DT1739" s="8"/>
      <c r="DU1739" s="8"/>
      <c r="DV1739" s="8"/>
      <c r="DW1739" s="8"/>
      <c r="DX1739" s="8"/>
      <c r="DY1739" s="8"/>
      <c r="DZ1739" s="8"/>
      <c r="EA1739" s="8"/>
      <c r="EB1739" s="8"/>
      <c r="EC1739" s="8"/>
      <c r="ED1739" s="8"/>
      <c r="EE1739" s="8"/>
      <c r="EF1739" s="8"/>
      <c r="EG1739" s="8"/>
      <c r="EH1739" s="8"/>
      <c r="EI1739" s="8"/>
      <c r="EJ1739" s="8"/>
      <c r="EK1739" s="8"/>
      <c r="EL1739" s="8"/>
      <c r="EM1739" s="8"/>
      <c r="EN1739" s="8"/>
      <c r="EO1739" s="8"/>
      <c r="EP1739" s="8"/>
      <c r="EQ1739" s="8"/>
      <c r="ER1739" s="8"/>
      <c r="ES1739" s="8"/>
      <c r="ET1739" s="8"/>
      <c r="EU1739" s="8"/>
      <c r="EV1739" s="8"/>
      <c r="EW1739" s="8"/>
      <c r="EX1739" s="8"/>
      <c r="EY1739" s="8"/>
      <c r="EZ1739" s="8"/>
      <c r="FA1739" s="8"/>
      <c r="FB1739" s="8"/>
      <c r="FC1739" s="8"/>
      <c r="FD1739" s="8"/>
      <c r="FE1739" s="8"/>
      <c r="FF1739" s="8"/>
      <c r="FG1739" s="8"/>
      <c r="FH1739" s="8"/>
      <c r="FI1739" s="8"/>
      <c r="FJ1739" s="8"/>
    </row>
    <row r="1740" spans="1:166" x14ac:dyDescent="0.25">
      <c r="A1740" t="s">
        <v>187</v>
      </c>
      <c r="C1740" s="6">
        <v>43585</v>
      </c>
      <c r="D1740" s="5"/>
      <c r="E1740" s="6"/>
      <c r="G1740">
        <v>74</v>
      </c>
      <c r="H1740" t="s">
        <v>11</v>
      </c>
      <c r="I1740" s="7">
        <v>10.4</v>
      </c>
      <c r="J1740">
        <v>1000</v>
      </c>
      <c r="K1740" s="5">
        <f t="shared" si="27"/>
        <v>96.15384615384616</v>
      </c>
      <c r="L1740" s="5"/>
      <c r="M1740" s="5">
        <v>1174.6666666666667</v>
      </c>
      <c r="N1740" s="7">
        <v>20.2</v>
      </c>
      <c r="O1740" s="7"/>
      <c r="P1740" s="7"/>
      <c r="Q1740" s="5"/>
      <c r="R1740" s="5"/>
      <c r="S1740" s="5"/>
      <c r="T1740" s="5"/>
      <c r="U1740" s="5"/>
      <c r="V1740" s="5"/>
      <c r="W1740" s="5"/>
      <c r="X1740" s="8"/>
      <c r="Y1740" s="8"/>
      <c r="Z1740" s="8"/>
      <c r="AA1740" s="7">
        <v>9.6</v>
      </c>
      <c r="AB1740" s="7">
        <v>17</v>
      </c>
      <c r="AC1740" s="5"/>
      <c r="AD1740" s="8"/>
      <c r="AE1740" s="8"/>
      <c r="AF1740" s="8"/>
      <c r="AG1740" s="8"/>
      <c r="AH1740" s="8"/>
      <c r="AI1740" s="8"/>
      <c r="AJ1740" s="5"/>
      <c r="AK1740" s="8"/>
      <c r="AL1740" s="8"/>
      <c r="AM1740" s="8"/>
      <c r="AN1740" s="8"/>
      <c r="AO1740" s="8"/>
      <c r="AP1740" s="8"/>
      <c r="AQ1740" s="9"/>
      <c r="AR1740" s="8"/>
      <c r="AS1740" s="8"/>
      <c r="AT1740" s="8"/>
      <c r="AU1740" s="5"/>
      <c r="AV1740" s="5"/>
      <c r="AW1740" s="5"/>
      <c r="AX1740" s="5"/>
      <c r="AY1740" s="5"/>
      <c r="AZ1740" s="5"/>
      <c r="BA1740" s="5"/>
      <c r="BB1740" s="5"/>
      <c r="BC1740" s="5"/>
      <c r="BD1740" s="5"/>
      <c r="BE1740" s="5"/>
      <c r="BF1740" s="5"/>
      <c r="BG1740" s="5"/>
      <c r="BH1740" s="5"/>
      <c r="BI1740" s="8"/>
      <c r="BJ1740" s="5"/>
      <c r="BK1740" s="5"/>
      <c r="BL1740" s="5"/>
      <c r="BM1740" s="8"/>
      <c r="BN1740" s="8"/>
      <c r="BO1740" s="7"/>
      <c r="BP1740" s="5"/>
      <c r="BQ1740" s="5"/>
      <c r="BR1740" s="5"/>
      <c r="BS1740" s="5"/>
      <c r="BT1740" s="7"/>
      <c r="BU1740" s="7"/>
      <c r="BV1740" s="7"/>
      <c r="BW1740" s="7"/>
      <c r="BX1740" s="7"/>
      <c r="BY1740" s="7"/>
      <c r="BZ1740" s="7"/>
      <c r="CA1740" s="5"/>
      <c r="CB1740" s="5"/>
      <c r="CC1740" s="5"/>
      <c r="CD1740" s="5"/>
      <c r="CE1740" s="5"/>
      <c r="CF1740" s="5"/>
      <c r="CG1740" s="5"/>
      <c r="CH1740" s="5"/>
      <c r="CI1740" s="5"/>
      <c r="CJ1740" s="5"/>
      <c r="CK1740" s="8"/>
      <c r="CL1740" s="5"/>
      <c r="CM1740" s="5"/>
      <c r="CN1740" s="8"/>
      <c r="CO1740" s="5"/>
      <c r="CP1740" s="5"/>
      <c r="CQ1740" s="5"/>
      <c r="CS1740" s="8"/>
      <c r="CT1740" s="8"/>
      <c r="CV1740" s="8"/>
      <c r="CW1740" s="8"/>
      <c r="CY1740" s="8"/>
      <c r="CZ1740" s="8"/>
      <c r="DA1740" s="8"/>
      <c r="DB1740" s="8"/>
      <c r="DC1740" s="8"/>
      <c r="DD1740" s="8"/>
      <c r="DE1740" s="8"/>
      <c r="DF1740" s="8"/>
      <c r="DG1740" s="8"/>
      <c r="DH1740" s="8"/>
      <c r="DI1740" s="8"/>
      <c r="DJ1740" s="8"/>
      <c r="DK1740" s="8"/>
      <c r="DL1740" s="8"/>
      <c r="DM1740" s="8"/>
      <c r="DN1740" s="8"/>
      <c r="DO1740" s="8"/>
      <c r="DP1740" s="8"/>
      <c r="DQ1740" s="8"/>
      <c r="DR1740" s="8"/>
      <c r="DS1740" s="8"/>
      <c r="DT1740" s="8"/>
      <c r="DU1740" s="8"/>
      <c r="DV1740" s="8"/>
      <c r="DW1740" s="8"/>
      <c r="DX1740" s="8"/>
      <c r="DY1740" s="8"/>
      <c r="DZ1740" s="8"/>
      <c r="EA1740" s="8"/>
      <c r="EB1740" s="8"/>
      <c r="EC1740" s="8"/>
      <c r="ED1740" s="8"/>
      <c r="EE1740" s="8"/>
      <c r="EF1740" s="8"/>
      <c r="EG1740" s="8"/>
      <c r="EH1740" s="8"/>
      <c r="EI1740" s="8"/>
      <c r="EJ1740" s="8"/>
      <c r="EK1740" s="8"/>
      <c r="EL1740" s="8"/>
      <c r="EM1740" s="8"/>
      <c r="EN1740" s="8"/>
      <c r="EO1740" s="8"/>
      <c r="EP1740" s="8"/>
      <c r="EQ1740" s="8"/>
      <c r="ER1740" s="8"/>
      <c r="ES1740" s="8"/>
      <c r="ET1740" s="8"/>
      <c r="EU1740" s="8"/>
      <c r="EV1740" s="8"/>
      <c r="EW1740" s="8"/>
      <c r="EX1740" s="8"/>
      <c r="EY1740" s="8"/>
      <c r="EZ1740" s="8"/>
      <c r="FA1740" s="8"/>
      <c r="FB1740" s="8"/>
      <c r="FC1740" s="8"/>
      <c r="FD1740" s="8"/>
      <c r="FE1740" s="8"/>
      <c r="FF1740" s="8"/>
      <c r="FG1740" s="8"/>
      <c r="FH1740" s="8"/>
      <c r="FI1740" s="8"/>
      <c r="FJ1740" s="8"/>
    </row>
    <row r="1741" spans="1:166" x14ac:dyDescent="0.25">
      <c r="A1741" t="s">
        <v>187</v>
      </c>
      <c r="C1741" s="6">
        <v>43592</v>
      </c>
      <c r="D1741" s="5"/>
      <c r="E1741" s="6"/>
      <c r="G1741">
        <v>81</v>
      </c>
      <c r="H1741" t="s">
        <v>11</v>
      </c>
      <c r="I1741" s="7">
        <v>10.4</v>
      </c>
      <c r="J1741">
        <v>1000</v>
      </c>
      <c r="K1741" s="5">
        <f t="shared" si="27"/>
        <v>96.15384615384616</v>
      </c>
      <c r="L1741" s="5"/>
      <c r="M1741" s="5">
        <v>1296.6666666666665</v>
      </c>
      <c r="N1741" s="7">
        <v>21.6</v>
      </c>
      <c r="O1741" s="7"/>
      <c r="P1741" s="7"/>
      <c r="Q1741" s="5"/>
      <c r="R1741" s="5"/>
      <c r="S1741" s="5"/>
      <c r="T1741" s="5"/>
      <c r="U1741" s="5"/>
      <c r="V1741" s="5"/>
      <c r="W1741" s="5"/>
      <c r="X1741" s="8"/>
      <c r="Y1741" s="8"/>
      <c r="Z1741" s="8"/>
      <c r="AA1741" s="7">
        <v>9</v>
      </c>
      <c r="AB1741" s="7">
        <v>18.846153846153847</v>
      </c>
      <c r="AC1741" s="5"/>
      <c r="AD1741" s="8"/>
      <c r="AE1741" s="8"/>
      <c r="AF1741" s="8"/>
      <c r="AG1741" s="8"/>
      <c r="AH1741" s="8"/>
      <c r="AI1741" s="8"/>
      <c r="AJ1741" s="5"/>
      <c r="AK1741" s="8"/>
      <c r="AL1741" s="8"/>
      <c r="AM1741" s="8"/>
      <c r="AN1741" s="8"/>
      <c r="AO1741" s="8"/>
      <c r="AP1741" s="8"/>
      <c r="AQ1741" s="9"/>
      <c r="AR1741" s="8"/>
      <c r="AS1741" s="8"/>
      <c r="AT1741" s="8"/>
      <c r="AU1741" s="5"/>
      <c r="AV1741" s="5"/>
      <c r="AW1741" s="5"/>
      <c r="AX1741" s="5"/>
      <c r="AY1741" s="5"/>
      <c r="AZ1741" s="5"/>
      <c r="BA1741" s="5"/>
      <c r="BB1741" s="5"/>
      <c r="BC1741" s="5"/>
      <c r="BD1741" s="5"/>
      <c r="BE1741" s="5"/>
      <c r="BF1741" s="5"/>
      <c r="BG1741" s="5"/>
      <c r="BH1741" s="5"/>
      <c r="BI1741" s="8"/>
      <c r="BJ1741" s="5"/>
      <c r="BK1741" s="5"/>
      <c r="BL1741" s="5"/>
      <c r="BM1741" s="8"/>
      <c r="BN1741" s="8"/>
      <c r="BO1741" s="7"/>
      <c r="BP1741" s="5"/>
      <c r="BQ1741" s="5"/>
      <c r="BR1741" s="5"/>
      <c r="BS1741" s="5"/>
      <c r="BT1741" s="7"/>
      <c r="BU1741" s="7"/>
      <c r="BV1741" s="7"/>
      <c r="BW1741" s="7"/>
      <c r="BX1741" s="7"/>
      <c r="BY1741" s="7"/>
      <c r="BZ1741" s="7"/>
      <c r="CA1741" s="5"/>
      <c r="CB1741" s="5"/>
      <c r="CC1741" s="5"/>
      <c r="CD1741" s="5"/>
      <c r="CE1741" s="5"/>
      <c r="CF1741" s="5"/>
      <c r="CG1741" s="5"/>
      <c r="CH1741" s="5"/>
      <c r="CI1741" s="5"/>
      <c r="CJ1741" s="5"/>
      <c r="CK1741" s="8"/>
      <c r="CL1741" s="5"/>
      <c r="CM1741" s="5"/>
      <c r="CN1741" s="8"/>
      <c r="CO1741" s="5"/>
      <c r="CP1741" s="5"/>
      <c r="CQ1741" s="5"/>
      <c r="CS1741" s="8"/>
      <c r="CT1741" s="8"/>
      <c r="CV1741" s="8"/>
      <c r="CW1741" s="8"/>
      <c r="CX1741" s="8"/>
      <c r="CY1741" s="8"/>
      <c r="CZ1741" s="8"/>
      <c r="DA1741" s="8"/>
      <c r="DB1741" s="8"/>
      <c r="DC1741" s="8"/>
      <c r="DD1741" s="8"/>
      <c r="DE1741" s="8"/>
      <c r="DF1741" s="8"/>
      <c r="DG1741" s="8"/>
      <c r="DH1741" s="8"/>
      <c r="DI1741" s="8"/>
      <c r="DJ1741" s="8"/>
      <c r="DK1741" s="8"/>
      <c r="DL1741" s="8"/>
      <c r="DM1741" s="8"/>
      <c r="DN1741" s="8"/>
      <c r="DO1741" s="8"/>
      <c r="DP1741" s="8"/>
      <c r="DQ1741" s="8"/>
      <c r="DR1741" s="8"/>
      <c r="DS1741" s="8"/>
      <c r="DT1741" s="8"/>
      <c r="DU1741" s="8"/>
      <c r="DV1741" s="8"/>
      <c r="DW1741" s="8"/>
      <c r="DX1741" s="8"/>
      <c r="DY1741" s="8"/>
      <c r="DZ1741" s="8"/>
      <c r="EA1741" s="8"/>
      <c r="EB1741" s="8"/>
      <c r="EC1741" s="8"/>
      <c r="ED1741" s="8"/>
      <c r="EE1741" s="8"/>
      <c r="EF1741" s="8"/>
      <c r="EG1741" s="8"/>
      <c r="EH1741" s="8"/>
      <c r="EI1741" s="8"/>
      <c r="EJ1741" s="8"/>
      <c r="EK1741" s="8"/>
      <c r="EL1741" s="8"/>
      <c r="EM1741" s="8"/>
      <c r="EN1741" s="8"/>
      <c r="EO1741" s="8"/>
      <c r="EP1741" s="8"/>
      <c r="EQ1741" s="8"/>
      <c r="ER1741" s="8"/>
      <c r="ES1741" s="8"/>
      <c r="ET1741" s="8"/>
      <c r="EU1741" s="8"/>
      <c r="EV1741" s="8"/>
      <c r="EW1741" s="8"/>
      <c r="EX1741" s="8"/>
      <c r="EY1741" s="8"/>
      <c r="EZ1741" s="8"/>
      <c r="FA1741" s="8"/>
      <c r="FB1741" s="8"/>
      <c r="FC1741" s="8"/>
      <c r="FD1741" s="8"/>
      <c r="FE1741" s="8"/>
      <c r="FF1741" s="8"/>
      <c r="FG1741" s="8"/>
      <c r="FH1741" s="8"/>
      <c r="FI1741" s="8"/>
      <c r="FJ1741" s="8"/>
    </row>
    <row r="1742" spans="1:166" x14ac:dyDescent="0.25">
      <c r="A1742" t="s">
        <v>187</v>
      </c>
      <c r="C1742" s="6">
        <v>43640</v>
      </c>
      <c r="D1742" s="5"/>
      <c r="E1742" s="6"/>
      <c r="G1742">
        <v>129</v>
      </c>
      <c r="H1742" t="s">
        <v>11</v>
      </c>
      <c r="I1742" s="7">
        <v>10.4</v>
      </c>
      <c r="J1742">
        <v>1000</v>
      </c>
      <c r="K1742" s="5">
        <f t="shared" si="27"/>
        <v>96.15384615384616</v>
      </c>
      <c r="L1742" s="5"/>
      <c r="M1742" s="8"/>
      <c r="N1742" s="8"/>
      <c r="O1742" s="8"/>
      <c r="P1742" s="8"/>
      <c r="Q1742" s="5"/>
      <c r="R1742" s="5"/>
      <c r="S1742" s="5"/>
      <c r="T1742" s="5"/>
      <c r="U1742" s="5"/>
      <c r="V1742" s="5"/>
      <c r="W1742" s="5"/>
      <c r="X1742" s="8"/>
      <c r="Y1742" s="8"/>
      <c r="Z1742" s="8"/>
      <c r="AA1742" s="8"/>
      <c r="AB1742" s="8"/>
      <c r="AC1742" s="5">
        <v>651.40770177838579</v>
      </c>
      <c r="AD1742" s="8"/>
      <c r="AE1742" s="8"/>
      <c r="AF1742" s="8"/>
      <c r="AG1742" s="8"/>
      <c r="AH1742" s="8"/>
      <c r="AI1742" s="8"/>
      <c r="AJ1742" s="5">
        <v>206.96067487460104</v>
      </c>
      <c r="AK1742" s="8">
        <v>4.0587341231190157</v>
      </c>
      <c r="AL1742" s="8"/>
      <c r="AM1742" s="8"/>
      <c r="AN1742" s="8"/>
      <c r="AO1742" s="8"/>
      <c r="AP1742" s="8"/>
      <c r="AQ1742" s="9">
        <f>AK1742/AJ1742</f>
        <v>1.9611136876985118E-2</v>
      </c>
      <c r="AR1742" s="8"/>
      <c r="AS1742" s="8"/>
      <c r="AT1742" s="8"/>
      <c r="AU1742" s="5"/>
      <c r="AV1742" s="5"/>
      <c r="AW1742" s="5"/>
      <c r="AX1742" s="5"/>
      <c r="AY1742" s="5">
        <v>560.10804605563169</v>
      </c>
      <c r="AZ1742" s="5"/>
      <c r="BA1742" s="5"/>
      <c r="BB1742" s="5"/>
      <c r="BC1742" s="5"/>
      <c r="BD1742" s="5"/>
      <c r="BE1742" s="5"/>
      <c r="BF1742" s="5"/>
      <c r="BG1742" s="5">
        <v>207.95159598723214</v>
      </c>
      <c r="BH1742" s="5">
        <f>AU1742+AX1742+AY1742+BG1742</f>
        <v>768.05964204286386</v>
      </c>
      <c r="BI1742" s="8"/>
      <c r="BJ1742" s="5"/>
      <c r="BK1742" s="5">
        <f>AC1742+AJ1742+BH1742</f>
        <v>1626.4280186958508</v>
      </c>
      <c r="BL1742" s="5"/>
      <c r="BM1742" s="8">
        <f>BH1742/BK1742</f>
        <v>0.47223709454952179</v>
      </c>
      <c r="BN1742" s="8"/>
      <c r="BO1742" s="7"/>
      <c r="BP1742" s="5"/>
      <c r="BQ1742" s="5"/>
      <c r="BR1742" s="5"/>
      <c r="BS1742" s="5"/>
      <c r="BT1742" s="7"/>
      <c r="BU1742" s="7"/>
      <c r="BV1742" s="7"/>
      <c r="BW1742" s="7"/>
      <c r="BX1742" s="8">
        <f>AC1742/BK1742</f>
        <v>0.40051431375408558</v>
      </c>
      <c r="BY1742" s="8">
        <f>AJ1742/BK1742</f>
        <v>0.12724859169639255</v>
      </c>
      <c r="BZ1742" s="8">
        <f>BH1742/BK1742</f>
        <v>0.47223709454952179</v>
      </c>
      <c r="CA1742" s="5">
        <f>CB1742+CC1742+CD1742+CE1742+CF1742+CG1742</f>
        <v>176.91928864569084</v>
      </c>
      <c r="CB1742" s="5"/>
      <c r="CC1742" s="5">
        <v>138.77245782033745</v>
      </c>
      <c r="CD1742" s="5">
        <v>38.146830825353398</v>
      </c>
      <c r="CE1742" s="5"/>
      <c r="CF1742" s="5"/>
      <c r="CG1742" s="5"/>
      <c r="CH1742" s="5"/>
      <c r="CI1742" s="5"/>
      <c r="CJ1742" s="5"/>
      <c r="CK1742" s="8"/>
      <c r="CL1742" s="5"/>
      <c r="CM1742" s="5"/>
      <c r="CN1742" s="8"/>
      <c r="CO1742" s="5"/>
      <c r="CP1742" s="5"/>
      <c r="CQ1742" s="5"/>
      <c r="CS1742" s="8"/>
      <c r="CT1742" s="8"/>
      <c r="CU1742" s="8"/>
      <c r="CV1742" s="8"/>
      <c r="CW1742" s="8"/>
      <c r="CX1742" s="8"/>
      <c r="CY1742" s="8"/>
      <c r="CZ1742" s="8"/>
      <c r="DA1742" s="8"/>
      <c r="DB1742" s="8"/>
      <c r="DC1742" s="8"/>
      <c r="DD1742" s="8"/>
      <c r="DE1742" s="8"/>
      <c r="DF1742" s="8"/>
      <c r="DG1742" s="8"/>
      <c r="DH1742" s="8"/>
      <c r="DI1742" s="8"/>
      <c r="DJ1742" s="8"/>
      <c r="DK1742" s="8"/>
      <c r="DL1742" s="8"/>
      <c r="DM1742" s="8"/>
      <c r="DN1742" s="8"/>
      <c r="DO1742" s="8"/>
      <c r="DP1742" s="8"/>
      <c r="DQ1742" s="8"/>
      <c r="DR1742" s="8"/>
      <c r="DS1742" s="8"/>
      <c r="DT1742" s="8"/>
      <c r="DU1742" s="8"/>
      <c r="DV1742" s="8"/>
      <c r="DW1742" s="8"/>
      <c r="DX1742" s="8"/>
      <c r="DY1742" s="8"/>
      <c r="DZ1742" s="8"/>
      <c r="EA1742" s="8"/>
      <c r="EB1742" s="8"/>
      <c r="EC1742" s="8"/>
      <c r="ED1742" s="8"/>
      <c r="EE1742" s="8"/>
      <c r="EF1742" s="8"/>
      <c r="EG1742" s="8"/>
      <c r="EH1742" s="8"/>
      <c r="EI1742" s="8"/>
      <c r="EJ1742" s="8"/>
      <c r="EK1742" s="8"/>
      <c r="EL1742" s="8"/>
      <c r="EM1742" s="8"/>
      <c r="EN1742" s="8"/>
      <c r="EO1742" s="8"/>
      <c r="EP1742" s="8"/>
      <c r="EQ1742" s="8"/>
      <c r="ER1742" s="8"/>
      <c r="ES1742" s="8"/>
      <c r="ET1742" s="8"/>
      <c r="EU1742" s="8"/>
      <c r="EV1742" s="8"/>
      <c r="EW1742" s="8"/>
      <c r="EX1742" s="8"/>
      <c r="EY1742" s="8"/>
      <c r="EZ1742" s="8"/>
      <c r="FA1742" s="8"/>
      <c r="FB1742" s="8"/>
      <c r="FC1742" s="8"/>
      <c r="FD1742" s="8"/>
      <c r="FE1742" s="8"/>
      <c r="FF1742" s="8"/>
      <c r="FG1742" s="8"/>
      <c r="FH1742" s="8"/>
      <c r="FI1742" s="8"/>
      <c r="FJ1742" s="8"/>
    </row>
    <row r="1743" spans="1:166" x14ac:dyDescent="0.25">
      <c r="A1743" t="s">
        <v>187</v>
      </c>
      <c r="C1743" s="6">
        <v>43641</v>
      </c>
      <c r="D1743" s="5">
        <v>9</v>
      </c>
      <c r="E1743" s="6" t="s">
        <v>207</v>
      </c>
      <c r="F1743" t="s">
        <v>15</v>
      </c>
      <c r="G1743">
        <v>130</v>
      </c>
      <c r="H1743" t="s">
        <v>11</v>
      </c>
      <c r="I1743" s="7">
        <v>10.4</v>
      </c>
      <c r="J1743">
        <v>1000</v>
      </c>
      <c r="K1743" s="5">
        <f t="shared" si="27"/>
        <v>96.15384615384616</v>
      </c>
      <c r="L1743" s="5"/>
      <c r="M1743" s="8"/>
      <c r="N1743" s="8"/>
      <c r="O1743" s="8"/>
      <c r="P1743" s="8"/>
      <c r="Q1743" s="5"/>
      <c r="R1743" s="5"/>
      <c r="S1743" s="5"/>
      <c r="T1743" s="5"/>
      <c r="U1743" s="5"/>
      <c r="V1743" s="5">
        <v>130</v>
      </c>
      <c r="W1743" s="5"/>
      <c r="X1743" s="8"/>
      <c r="Y1743" s="8"/>
      <c r="Z1743" s="8"/>
      <c r="AA1743" s="8"/>
      <c r="AB1743" s="8"/>
      <c r="AC1743" s="5"/>
      <c r="AD1743" s="8"/>
      <c r="AE1743" s="8"/>
      <c r="AF1743" s="8"/>
      <c r="AG1743" s="8"/>
      <c r="AH1743" s="8"/>
      <c r="AI1743" s="8"/>
      <c r="AJ1743" s="5"/>
      <c r="AK1743" s="8"/>
      <c r="AL1743" s="8"/>
      <c r="AM1743" s="8"/>
      <c r="AN1743" s="8"/>
      <c r="AO1743" s="8"/>
      <c r="AP1743" s="8"/>
      <c r="AQ1743" s="9"/>
      <c r="AR1743" s="8"/>
      <c r="AS1743" s="8"/>
      <c r="AT1743" s="8"/>
      <c r="AU1743" s="5"/>
      <c r="AV1743" s="5"/>
      <c r="AW1743" s="5"/>
      <c r="AX1743" s="5"/>
      <c r="AY1743" s="5"/>
      <c r="AZ1743" s="5"/>
      <c r="BA1743" s="5"/>
      <c r="BB1743" s="5"/>
      <c r="BC1743" s="5"/>
      <c r="BD1743" s="5"/>
      <c r="BE1743" s="5"/>
      <c r="BF1743" s="5"/>
      <c r="BG1743" s="5"/>
      <c r="BH1743" s="5"/>
      <c r="BI1743" s="8"/>
      <c r="BJ1743" s="5"/>
      <c r="BK1743" s="5"/>
      <c r="BL1743" s="5"/>
      <c r="BM1743" s="8"/>
      <c r="BN1743" s="8"/>
      <c r="BO1743" s="7"/>
      <c r="BP1743" s="5"/>
      <c r="BQ1743" s="5"/>
      <c r="BR1743" s="5"/>
      <c r="BS1743" s="5"/>
      <c r="BT1743" s="7"/>
      <c r="BU1743" s="7"/>
      <c r="BV1743" s="7"/>
      <c r="BW1743" s="7"/>
      <c r="BX1743" s="7"/>
      <c r="BY1743" s="7"/>
      <c r="BZ1743" s="7"/>
      <c r="CA1743" s="5"/>
      <c r="CB1743" s="5"/>
      <c r="CC1743" s="5"/>
      <c r="CD1743" s="5"/>
      <c r="CE1743" s="5"/>
      <c r="CF1743" s="5"/>
      <c r="CG1743" s="5"/>
      <c r="CH1743" s="5"/>
      <c r="CI1743" s="5"/>
      <c r="CJ1743" s="5"/>
      <c r="CK1743" s="8"/>
      <c r="CL1743" s="5"/>
      <c r="CM1743" s="5"/>
      <c r="CN1743" s="8"/>
      <c r="CO1743" s="5"/>
      <c r="CP1743" s="5"/>
      <c r="CQ1743" s="5"/>
      <c r="CR1743" s="8"/>
      <c r="CS1743" s="8"/>
      <c r="CT1743" s="8"/>
      <c r="CU1743" s="8"/>
      <c r="CV1743" s="8"/>
      <c r="CW1743" s="8"/>
      <c r="CX1743" s="8"/>
      <c r="CY1743" s="8"/>
      <c r="CZ1743" s="8"/>
      <c r="DA1743" s="8"/>
      <c r="DB1743" s="8"/>
      <c r="DC1743" s="8"/>
      <c r="DD1743" s="8"/>
      <c r="DE1743" s="8"/>
      <c r="DF1743" s="8"/>
      <c r="DG1743" s="8"/>
      <c r="DH1743" s="8"/>
      <c r="DI1743" s="8"/>
      <c r="DJ1743" s="8"/>
      <c r="DK1743" s="8"/>
      <c r="DL1743" s="8"/>
      <c r="DM1743" s="8"/>
      <c r="DN1743" s="8"/>
      <c r="DO1743" s="8"/>
      <c r="DP1743" s="8"/>
      <c r="DQ1743" s="8"/>
      <c r="DR1743" s="8"/>
      <c r="DS1743" s="8"/>
      <c r="DT1743" s="8"/>
      <c r="DU1743" s="8"/>
      <c r="DV1743" s="8"/>
      <c r="DW1743" s="8"/>
      <c r="DX1743" s="8"/>
      <c r="DY1743" s="8"/>
      <c r="DZ1743" s="8"/>
      <c r="EA1743" s="8"/>
      <c r="EB1743" s="8"/>
      <c r="EC1743" s="8"/>
      <c r="ED1743" s="8"/>
      <c r="EE1743" s="8"/>
      <c r="EF1743" s="8"/>
      <c r="EG1743" s="8"/>
      <c r="EH1743" s="8"/>
      <c r="EI1743" s="8"/>
      <c r="EJ1743" s="8"/>
      <c r="EK1743" s="8"/>
      <c r="EL1743" s="8"/>
      <c r="EM1743" s="8"/>
      <c r="EN1743" s="8"/>
      <c r="EO1743" s="8"/>
      <c r="EP1743" s="8"/>
      <c r="EQ1743" s="8"/>
      <c r="ER1743" s="8"/>
      <c r="ES1743" s="8"/>
      <c r="ET1743" s="8"/>
      <c r="EU1743" s="8"/>
      <c r="EV1743" s="8"/>
      <c r="EW1743" s="8"/>
      <c r="EX1743" s="8"/>
      <c r="EY1743" s="8"/>
      <c r="EZ1743" s="8"/>
      <c r="FA1743" s="8"/>
      <c r="FB1743" s="8"/>
      <c r="FC1743" s="8"/>
      <c r="FD1743" s="8"/>
      <c r="FE1743" s="8"/>
      <c r="FF1743" s="8"/>
      <c r="FG1743" s="8"/>
      <c r="FH1743" s="8"/>
      <c r="FI1743" s="8"/>
      <c r="FJ1743" s="8"/>
    </row>
    <row r="1744" spans="1:166" x14ac:dyDescent="0.25">
      <c r="A1744" t="s">
        <v>187</v>
      </c>
      <c r="C1744" s="6">
        <v>43691</v>
      </c>
      <c r="D1744" s="5">
        <v>10</v>
      </c>
      <c r="E1744" s="6" t="s">
        <v>108</v>
      </c>
      <c r="F1744" t="s">
        <v>16</v>
      </c>
      <c r="G1744">
        <v>180</v>
      </c>
      <c r="H1744" t="s">
        <v>11</v>
      </c>
      <c r="I1744" s="7">
        <v>10.4</v>
      </c>
      <c r="J1744">
        <v>1000</v>
      </c>
      <c r="K1744" s="5">
        <f t="shared" si="27"/>
        <v>96.15384615384616</v>
      </c>
      <c r="L1744" s="5"/>
      <c r="M1744" s="8"/>
      <c r="N1744" s="8"/>
      <c r="O1744" s="8"/>
      <c r="P1744" s="8"/>
      <c r="Q1744" s="5"/>
      <c r="R1744" s="5"/>
      <c r="S1744" s="5"/>
      <c r="T1744" s="5"/>
      <c r="U1744" s="5"/>
      <c r="V1744" s="5"/>
      <c r="W1744" s="5"/>
      <c r="X1744" s="8"/>
      <c r="Y1744" s="8"/>
      <c r="Z1744" s="8"/>
      <c r="AA1744" s="8"/>
      <c r="AB1744" s="8"/>
      <c r="AC1744" s="5"/>
      <c r="AD1744" s="8"/>
      <c r="AE1744" s="8"/>
      <c r="AF1744" s="8"/>
      <c r="AG1744" s="8"/>
      <c r="AH1744" s="8"/>
      <c r="AI1744" s="8"/>
      <c r="AJ1744" s="5"/>
      <c r="AK1744" s="8"/>
      <c r="AL1744" s="8"/>
      <c r="AM1744" s="8"/>
      <c r="AN1744" s="8"/>
      <c r="AO1744" s="8"/>
      <c r="AP1744" s="8"/>
      <c r="AQ1744" s="9"/>
      <c r="AR1744" s="8"/>
      <c r="AS1744" s="8"/>
      <c r="AT1744" s="8"/>
      <c r="AU1744" s="5"/>
      <c r="AV1744" s="5"/>
      <c r="AW1744" s="5"/>
      <c r="AX1744" s="5"/>
      <c r="AY1744" s="5"/>
      <c r="AZ1744" s="5"/>
      <c r="BA1744" s="5"/>
      <c r="BB1744" s="5"/>
      <c r="BC1744" s="5"/>
      <c r="BD1744" s="5"/>
      <c r="BE1744" s="5"/>
      <c r="BF1744" s="5"/>
      <c r="BG1744" s="5">
        <v>591.41414141414134</v>
      </c>
      <c r="BH1744" s="5"/>
      <c r="BI1744" s="8"/>
      <c r="BJ1744" s="5"/>
      <c r="BK1744" s="5"/>
      <c r="BL1744" s="5"/>
      <c r="BM1744" s="8"/>
      <c r="BN1744" s="8"/>
      <c r="BO1744" s="7">
        <v>39.03</v>
      </c>
      <c r="BP1744" s="5">
        <v>230.82893939393938</v>
      </c>
      <c r="BQ1744" s="5"/>
      <c r="BR1744" s="5"/>
      <c r="BS1744" s="5"/>
      <c r="BT1744" s="7">
        <v>10.168675744226405</v>
      </c>
      <c r="BU1744" s="7"/>
      <c r="BV1744" s="7"/>
      <c r="BW1744" s="7"/>
      <c r="BX1744" s="7"/>
      <c r="BY1744" s="7"/>
      <c r="BZ1744" s="7"/>
      <c r="CA1744" s="5"/>
      <c r="CB1744" s="5"/>
      <c r="CC1744" s="5"/>
      <c r="CD1744" s="5"/>
      <c r="CE1744" s="5"/>
      <c r="CF1744" s="5"/>
      <c r="CG1744" s="5"/>
      <c r="CH1744" s="5"/>
      <c r="CI1744" s="5"/>
      <c r="CJ1744" s="5"/>
      <c r="CK1744" s="8"/>
      <c r="CL1744" s="5"/>
      <c r="CM1744" s="5"/>
      <c r="CN1744" s="8"/>
      <c r="CO1744" s="5"/>
      <c r="CP1744" s="5"/>
      <c r="CQ1744" s="5"/>
      <c r="CR1744" s="8"/>
      <c r="CS1744" s="8"/>
      <c r="CT1744" s="8"/>
      <c r="CU1744" s="8"/>
      <c r="CV1744" s="8"/>
      <c r="CW1744" s="8"/>
      <c r="CX1744" s="8"/>
      <c r="CY1744" s="8"/>
      <c r="CZ1744" s="8"/>
      <c r="DA1744" s="8"/>
      <c r="DB1744" s="8"/>
      <c r="DC1744" s="8"/>
      <c r="DD1744" s="8"/>
      <c r="DE1744" s="8"/>
      <c r="DF1744" s="8"/>
      <c r="DG1744" s="8"/>
      <c r="DH1744" s="8"/>
      <c r="DI1744" s="8"/>
      <c r="DJ1744" s="8"/>
      <c r="DK1744" s="8"/>
      <c r="DL1744" s="8"/>
      <c r="DM1744" s="8"/>
      <c r="DN1744" s="8"/>
      <c r="DO1744" s="8"/>
      <c r="DP1744" s="8"/>
      <c r="DQ1744" s="8"/>
      <c r="DR1744" s="8"/>
      <c r="DS1744" s="8"/>
      <c r="DT1744" s="8"/>
      <c r="DU1744" s="8"/>
      <c r="DV1744" s="8"/>
      <c r="DW1744" s="8"/>
      <c r="DX1744" s="8"/>
      <c r="DY1744" s="8"/>
      <c r="DZ1744" s="8"/>
      <c r="EA1744" s="8"/>
      <c r="EB1744" s="8"/>
      <c r="EC1744" s="8"/>
      <c r="ED1744" s="8"/>
      <c r="EE1744" s="8"/>
      <c r="EF1744" s="8"/>
      <c r="EG1744" s="8"/>
      <c r="EH1744" s="8"/>
      <c r="EI1744" s="8"/>
      <c r="EJ1744" s="8"/>
      <c r="EK1744" s="8"/>
      <c r="EL1744" s="8"/>
      <c r="EM1744" s="8"/>
      <c r="EN1744" s="8"/>
      <c r="EO1744" s="8"/>
      <c r="EP1744" s="8"/>
      <c r="EQ1744" s="8"/>
      <c r="ER1744" s="8"/>
      <c r="ES1744" s="8"/>
      <c r="ET1744" s="8"/>
      <c r="EU1744" s="8"/>
      <c r="EV1744" s="8"/>
      <c r="EW1744" s="8"/>
      <c r="EX1744" s="8"/>
      <c r="EY1744" s="8"/>
      <c r="EZ1744" s="8"/>
      <c r="FA1744" s="8"/>
      <c r="FB1744" s="8"/>
      <c r="FC1744" s="8"/>
      <c r="FD1744" s="8"/>
      <c r="FE1744" s="8"/>
      <c r="FF1744" s="8"/>
      <c r="FG1744" s="8"/>
      <c r="FH1744" s="8"/>
      <c r="FI1744" s="8"/>
      <c r="FJ1744" s="8"/>
    </row>
    <row r="1745" spans="1:166" x14ac:dyDescent="0.25">
      <c r="A1745" t="s">
        <v>181</v>
      </c>
      <c r="C1745" s="6">
        <v>43477</v>
      </c>
      <c r="D1745" s="5">
        <v>1</v>
      </c>
      <c r="E1745" s="6" t="s">
        <v>209</v>
      </c>
      <c r="F1745" t="s">
        <v>10</v>
      </c>
      <c r="G1745">
        <v>0</v>
      </c>
      <c r="H1745" t="s">
        <v>25</v>
      </c>
      <c r="I1745" s="7">
        <v>9.5</v>
      </c>
      <c r="J1745">
        <v>1000</v>
      </c>
      <c r="K1745" s="5">
        <f t="shared" si="27"/>
        <v>105.26315789473684</v>
      </c>
      <c r="L1745" s="5"/>
      <c r="M1745" s="8"/>
      <c r="N1745" s="8"/>
      <c r="O1745" s="8"/>
      <c r="P1745" s="8"/>
      <c r="Q1745" s="5"/>
      <c r="R1745" s="5"/>
      <c r="S1745" s="5"/>
      <c r="T1745" s="5"/>
      <c r="U1745" s="5"/>
      <c r="V1745" s="5"/>
      <c r="W1745" s="5"/>
      <c r="X1745" s="8"/>
      <c r="Y1745" s="8"/>
      <c r="Z1745" s="8"/>
      <c r="AA1745" s="8"/>
      <c r="AB1745" s="8"/>
      <c r="AC1745" s="5"/>
      <c r="AD1745" s="8"/>
      <c r="AE1745" s="8"/>
      <c r="AF1745" s="8"/>
      <c r="AG1745" s="8"/>
      <c r="AH1745" s="8"/>
      <c r="AI1745" s="8"/>
      <c r="AJ1745" s="5"/>
      <c r="AK1745" s="8"/>
      <c r="AL1745" s="8"/>
      <c r="AM1745" s="8"/>
      <c r="AN1745" s="8"/>
      <c r="AO1745" s="8"/>
      <c r="AP1745" s="8"/>
      <c r="AQ1745" s="9"/>
      <c r="AR1745" s="8"/>
      <c r="AS1745" s="8"/>
      <c r="AT1745" s="8"/>
      <c r="AU1745" s="5"/>
      <c r="AV1745" s="5"/>
      <c r="AW1745" s="5"/>
      <c r="AX1745" s="5"/>
      <c r="AY1745" s="5"/>
      <c r="AZ1745" s="5"/>
      <c r="BA1745" s="5"/>
      <c r="BB1745" s="5"/>
      <c r="BC1745" s="5"/>
      <c r="BD1745" s="5"/>
      <c r="BE1745" s="5"/>
      <c r="BF1745" s="5"/>
      <c r="BG1745" s="5"/>
      <c r="BH1745" s="5"/>
      <c r="BI1745" s="8"/>
      <c r="BJ1745" s="5"/>
      <c r="BK1745" s="5"/>
      <c r="BL1745" s="5"/>
      <c r="BM1745" s="8"/>
      <c r="BN1745" s="8"/>
      <c r="BO1745" s="7"/>
      <c r="BP1745" s="5"/>
      <c r="BQ1745" s="5"/>
      <c r="BR1745" s="5"/>
      <c r="BS1745" s="5"/>
      <c r="BT1745" s="7"/>
      <c r="BU1745" s="7"/>
      <c r="BV1745" s="7"/>
      <c r="BW1745" s="7"/>
      <c r="BX1745" s="7"/>
      <c r="BY1745" s="7"/>
      <c r="BZ1745" s="7"/>
      <c r="CA1745" s="5"/>
      <c r="CB1745" s="5"/>
      <c r="CC1745" s="5"/>
      <c r="CD1745" s="5"/>
      <c r="CE1745" s="5"/>
      <c r="CF1745" s="5"/>
      <c r="CG1745" s="5"/>
      <c r="CH1745" s="5"/>
      <c r="CI1745" s="5"/>
      <c r="CJ1745" s="5"/>
      <c r="CK1745" s="8"/>
      <c r="CL1745" s="5"/>
      <c r="CM1745" s="5"/>
      <c r="CN1745" s="8"/>
      <c r="CO1745" s="5"/>
      <c r="CP1745" s="5"/>
      <c r="CQ1745" s="5"/>
      <c r="CR1745" s="8"/>
      <c r="CS1745" s="8"/>
      <c r="CT1745" s="8"/>
      <c r="CU1745" s="8"/>
      <c r="CV1745" s="8"/>
      <c r="CW1745" s="8"/>
      <c r="CX1745" s="8"/>
      <c r="CY1745" s="8"/>
      <c r="CZ1745" s="8"/>
      <c r="DA1745" s="8"/>
      <c r="DB1745" s="8"/>
      <c r="DC1745" s="8"/>
      <c r="DD1745" s="8"/>
      <c r="DE1745" s="8"/>
      <c r="DF1745" s="8"/>
      <c r="DG1745" s="8"/>
      <c r="DH1745" s="8"/>
      <c r="DI1745" s="8"/>
      <c r="DJ1745" s="8"/>
      <c r="DK1745" s="8"/>
      <c r="DL1745" s="8"/>
      <c r="DM1745" s="8"/>
      <c r="DN1745" s="8"/>
      <c r="DO1745" s="8"/>
      <c r="DP1745" s="8"/>
      <c r="DQ1745" s="8"/>
      <c r="DR1745" s="8"/>
      <c r="DS1745" s="8"/>
      <c r="DT1745" s="8"/>
      <c r="DU1745" s="8"/>
      <c r="DV1745" s="8"/>
      <c r="DW1745" s="8"/>
      <c r="DX1745" s="8"/>
      <c r="DY1745" s="8"/>
      <c r="DZ1745" s="8"/>
      <c r="EA1745" s="8"/>
      <c r="EB1745" s="8"/>
      <c r="EC1745" s="8"/>
      <c r="ED1745" s="8"/>
      <c r="EE1745" s="8"/>
      <c r="EF1745" s="8"/>
      <c r="EG1745" s="8"/>
      <c r="EH1745" s="8"/>
      <c r="EI1745" s="8"/>
      <c r="EJ1745" s="8"/>
      <c r="EK1745" s="8"/>
      <c r="EL1745" s="8"/>
      <c r="EM1745" s="8"/>
      <c r="EN1745" s="8"/>
      <c r="EO1745" s="8"/>
      <c r="EP1745" s="8"/>
      <c r="EQ1745" s="8"/>
      <c r="ER1745" s="8"/>
      <c r="ES1745" s="8"/>
      <c r="ET1745" s="8"/>
      <c r="EU1745" s="8"/>
      <c r="EV1745" s="8"/>
      <c r="EW1745" s="8"/>
      <c r="EX1745" s="8"/>
      <c r="EY1745" s="8"/>
      <c r="EZ1745" s="8"/>
      <c r="FA1745" s="8"/>
      <c r="FB1745" s="8"/>
      <c r="FC1745" s="8"/>
      <c r="FD1745" s="8"/>
      <c r="FE1745" s="8"/>
      <c r="FF1745" s="8"/>
      <c r="FG1745" s="8"/>
      <c r="FH1745" s="8"/>
      <c r="FI1745" s="8"/>
      <c r="FJ1745" s="8"/>
    </row>
    <row r="1746" spans="1:166" x14ac:dyDescent="0.25">
      <c r="A1746" t="s">
        <v>181</v>
      </c>
      <c r="C1746" s="6">
        <v>43503</v>
      </c>
      <c r="D1746" s="5">
        <v>4</v>
      </c>
      <c r="E1746" t="s">
        <v>210</v>
      </c>
      <c r="F1746" t="s">
        <v>12</v>
      </c>
      <c r="G1746">
        <v>26</v>
      </c>
      <c r="H1746" t="s">
        <v>25</v>
      </c>
      <c r="I1746" s="7">
        <v>9.5</v>
      </c>
      <c r="J1746">
        <v>1000</v>
      </c>
      <c r="K1746" s="5">
        <f t="shared" si="27"/>
        <v>105.26315789473684</v>
      </c>
      <c r="L1746" s="5"/>
      <c r="M1746" s="8"/>
      <c r="N1746" s="8"/>
      <c r="O1746" s="8"/>
      <c r="P1746" s="8"/>
      <c r="Q1746" s="5"/>
      <c r="R1746" s="5">
        <v>26</v>
      </c>
      <c r="S1746" s="5"/>
      <c r="T1746" s="5"/>
      <c r="U1746" s="5"/>
      <c r="V1746" s="5"/>
      <c r="W1746" s="5"/>
      <c r="X1746" s="8"/>
      <c r="Y1746" s="8"/>
      <c r="Z1746" s="8"/>
      <c r="AA1746" s="8"/>
      <c r="AB1746" s="8"/>
      <c r="AC1746" s="5"/>
      <c r="AD1746" s="8"/>
      <c r="AE1746" s="8"/>
      <c r="AF1746" s="8"/>
      <c r="AG1746" s="8"/>
      <c r="AH1746" s="8"/>
      <c r="AI1746" s="8"/>
      <c r="AJ1746" s="5"/>
      <c r="AK1746" s="8"/>
      <c r="AL1746" s="8"/>
      <c r="AM1746" s="8"/>
      <c r="AN1746" s="8"/>
      <c r="AO1746" s="8"/>
      <c r="AP1746" s="8"/>
      <c r="AQ1746" s="9"/>
      <c r="AR1746" s="8"/>
      <c r="AS1746" s="8"/>
      <c r="AT1746" s="8"/>
      <c r="AU1746" s="5"/>
      <c r="AV1746" s="5"/>
      <c r="AW1746" s="5"/>
      <c r="AX1746" s="5"/>
      <c r="AY1746" s="5"/>
      <c r="AZ1746" s="5"/>
      <c r="BA1746" s="5"/>
      <c r="BB1746" s="5"/>
      <c r="BC1746" s="5"/>
      <c r="BD1746" s="5"/>
      <c r="BE1746" s="5"/>
      <c r="BF1746" s="5"/>
      <c r="BG1746" s="5"/>
      <c r="BH1746" s="5"/>
      <c r="BI1746" s="8"/>
      <c r="BJ1746" s="5"/>
      <c r="BK1746" s="5"/>
      <c r="BL1746" s="5"/>
      <c r="BM1746" s="8"/>
      <c r="BN1746" s="8"/>
      <c r="BO1746" s="7"/>
      <c r="BP1746" s="5"/>
      <c r="BQ1746" s="5"/>
      <c r="BR1746" s="5"/>
      <c r="BS1746" s="5"/>
      <c r="BT1746" s="7"/>
      <c r="BU1746" s="7"/>
      <c r="BV1746" s="7"/>
      <c r="BW1746" s="7"/>
      <c r="BX1746" s="7"/>
      <c r="BY1746" s="7"/>
      <c r="BZ1746" s="7"/>
      <c r="CA1746" s="5"/>
      <c r="CB1746" s="5"/>
      <c r="CC1746" s="5"/>
      <c r="CD1746" s="5"/>
      <c r="CE1746" s="5"/>
      <c r="CF1746" s="5"/>
      <c r="CG1746" s="5"/>
      <c r="CH1746" s="5"/>
      <c r="CI1746" s="5"/>
      <c r="CJ1746" s="5"/>
      <c r="CK1746" s="8"/>
      <c r="CL1746" s="5"/>
      <c r="CM1746" s="5"/>
      <c r="CN1746" s="8"/>
      <c r="CO1746" s="5"/>
      <c r="CP1746" s="5"/>
      <c r="CQ1746" s="5"/>
      <c r="CR1746" s="8"/>
      <c r="CS1746" s="8"/>
      <c r="CT1746" s="8"/>
      <c r="CU1746" s="8"/>
      <c r="CV1746" s="8"/>
      <c r="CW1746" s="8"/>
      <c r="CX1746" s="8"/>
      <c r="CY1746" s="8"/>
      <c r="CZ1746" s="8"/>
      <c r="DA1746" s="8"/>
      <c r="DB1746" s="8"/>
      <c r="DC1746" s="8"/>
      <c r="DD1746" s="8"/>
      <c r="DE1746" s="8"/>
      <c r="DF1746" s="8"/>
      <c r="DG1746" s="8"/>
      <c r="DH1746" s="8"/>
      <c r="DI1746" s="8"/>
      <c r="DJ1746" s="8"/>
      <c r="DK1746" s="8"/>
      <c r="DL1746" s="8"/>
      <c r="DM1746" s="8"/>
      <c r="DN1746" s="8"/>
      <c r="DO1746" s="8"/>
      <c r="DP1746" s="8"/>
      <c r="DQ1746" s="8"/>
      <c r="DR1746" s="8"/>
      <c r="DS1746" s="8"/>
      <c r="DT1746" s="8"/>
      <c r="DU1746" s="8"/>
      <c r="DV1746" s="8"/>
      <c r="DW1746" s="8"/>
      <c r="DX1746" s="8"/>
      <c r="DY1746" s="8"/>
      <c r="DZ1746" s="8"/>
      <c r="EA1746" s="8"/>
      <c r="EB1746" s="8"/>
      <c r="EC1746" s="8"/>
      <c r="ED1746" s="8"/>
      <c r="EE1746" s="8"/>
      <c r="EF1746" s="8"/>
      <c r="EG1746" s="8"/>
      <c r="EH1746" s="8"/>
      <c r="EI1746" s="8"/>
      <c r="EJ1746" s="8"/>
      <c r="EK1746" s="8"/>
      <c r="EL1746" s="8"/>
      <c r="EM1746" s="8"/>
      <c r="EN1746" s="8"/>
      <c r="EO1746" s="8"/>
      <c r="EP1746" s="8"/>
      <c r="EQ1746" s="8"/>
      <c r="ER1746" s="8"/>
      <c r="ES1746" s="8"/>
      <c r="ET1746" s="8"/>
      <c r="EU1746" s="8"/>
      <c r="EV1746" s="8"/>
      <c r="EW1746" s="8"/>
      <c r="EX1746" s="8"/>
      <c r="EY1746" s="8"/>
      <c r="EZ1746" s="8"/>
      <c r="FA1746" s="8"/>
      <c r="FB1746" s="8"/>
      <c r="FC1746" s="8"/>
      <c r="FD1746" s="8"/>
      <c r="FE1746" s="8"/>
      <c r="FF1746" s="8"/>
      <c r="FG1746" s="8"/>
      <c r="FH1746" s="8"/>
      <c r="FI1746" s="8"/>
      <c r="FJ1746" s="8"/>
    </row>
    <row r="1747" spans="1:166" x14ac:dyDescent="0.25">
      <c r="A1747" t="s">
        <v>181</v>
      </c>
      <c r="C1747" s="6">
        <v>43509</v>
      </c>
      <c r="D1747" s="5"/>
      <c r="E1747" s="6"/>
      <c r="G1747">
        <v>32</v>
      </c>
      <c r="H1747" t="s">
        <v>25</v>
      </c>
      <c r="I1747" s="7">
        <v>9.5</v>
      </c>
      <c r="J1747">
        <v>1000</v>
      </c>
      <c r="K1747" s="5">
        <f t="shared" si="27"/>
        <v>105.26315789473684</v>
      </c>
      <c r="L1747" s="5"/>
      <c r="M1747" s="5">
        <v>432</v>
      </c>
      <c r="N1747" s="7">
        <v>9.6</v>
      </c>
      <c r="O1747" s="7"/>
      <c r="P1747" s="7"/>
      <c r="Q1747" s="5"/>
      <c r="R1747" s="5"/>
      <c r="S1747" s="5"/>
      <c r="T1747" s="5"/>
      <c r="U1747" s="5"/>
      <c r="V1747" s="5"/>
      <c r="W1747" s="5"/>
      <c r="X1747" s="7">
        <v>6.6</v>
      </c>
      <c r="Y1747" s="7">
        <v>3.8</v>
      </c>
      <c r="Z1747" s="8"/>
      <c r="AA1747" s="8"/>
      <c r="AB1747" s="8"/>
      <c r="AC1747" s="5"/>
      <c r="AD1747" s="8"/>
      <c r="AE1747" s="8"/>
      <c r="AF1747" s="8"/>
      <c r="AG1747" s="8"/>
      <c r="AH1747" s="8"/>
      <c r="AI1747" s="8"/>
      <c r="AJ1747" s="5"/>
      <c r="AK1747" s="8"/>
      <c r="AL1747" s="8"/>
      <c r="AM1747" s="8"/>
      <c r="AN1747" s="8"/>
      <c r="AO1747" s="8"/>
      <c r="AP1747" s="8"/>
      <c r="AQ1747" s="9"/>
      <c r="AR1747" s="8"/>
      <c r="AS1747" s="8"/>
      <c r="AT1747" s="8"/>
      <c r="AU1747" s="5"/>
      <c r="AV1747" s="5"/>
      <c r="AW1747" s="5"/>
      <c r="AX1747" s="5"/>
      <c r="AY1747" s="5"/>
      <c r="AZ1747" s="5"/>
      <c r="BA1747" s="5"/>
      <c r="BB1747" s="5"/>
      <c r="BC1747" s="5"/>
      <c r="BD1747" s="5"/>
      <c r="BE1747" s="5"/>
      <c r="BF1747" s="5"/>
      <c r="BG1747" s="5"/>
      <c r="BH1747" s="5"/>
      <c r="BI1747" s="8"/>
      <c r="BJ1747" s="5"/>
      <c r="BK1747" s="5"/>
      <c r="BL1747" s="5"/>
      <c r="BM1747" s="8"/>
      <c r="BN1747" s="8"/>
      <c r="BO1747" s="7"/>
      <c r="BP1747" s="5"/>
      <c r="BQ1747" s="5"/>
      <c r="BR1747" s="5"/>
      <c r="BS1747" s="5"/>
      <c r="BT1747" s="7"/>
      <c r="BU1747" s="7"/>
      <c r="BV1747" s="7"/>
      <c r="BW1747" s="7"/>
      <c r="BX1747" s="7"/>
      <c r="BY1747" s="7"/>
      <c r="BZ1747" s="7"/>
      <c r="CA1747" s="5"/>
      <c r="CB1747" s="5"/>
      <c r="CC1747" s="5"/>
      <c r="CD1747" s="5"/>
      <c r="CE1747" s="5"/>
      <c r="CF1747" s="5"/>
      <c r="CG1747" s="5"/>
      <c r="CH1747" s="5"/>
      <c r="CI1747" s="5"/>
      <c r="CJ1747" s="5"/>
      <c r="CK1747" s="8"/>
      <c r="CL1747" s="5"/>
      <c r="CM1747" s="5"/>
      <c r="CN1747" s="8"/>
      <c r="CO1747" s="5"/>
      <c r="CP1747" s="5"/>
      <c r="CQ1747" s="5"/>
      <c r="CR1747" s="8"/>
      <c r="CS1747" s="8"/>
      <c r="CT1747" s="8"/>
      <c r="CU1747" s="8"/>
      <c r="CV1747" s="8"/>
      <c r="CW1747" s="8"/>
      <c r="CX1747" s="8"/>
      <c r="CY1747" s="8"/>
      <c r="CZ1747" s="8"/>
      <c r="DA1747" s="8"/>
      <c r="DB1747" s="8"/>
      <c r="DC1747" s="8"/>
      <c r="DD1747" s="8"/>
      <c r="DE1747" s="8"/>
      <c r="DF1747" s="8"/>
      <c r="DG1747" s="8"/>
      <c r="DH1747" s="8"/>
      <c r="DI1747" s="8"/>
      <c r="DJ1747" s="8"/>
      <c r="DK1747" s="8"/>
      <c r="DL1747" s="8"/>
      <c r="DM1747" s="8"/>
      <c r="DN1747" s="8"/>
      <c r="DO1747" s="8"/>
      <c r="DP1747" s="8"/>
      <c r="DQ1747" s="8"/>
      <c r="DR1747" s="8"/>
      <c r="DS1747" s="8"/>
      <c r="DT1747" s="8"/>
      <c r="DU1747" s="8"/>
      <c r="DV1747" s="8"/>
      <c r="DW1747" s="8"/>
      <c r="DX1747" s="8"/>
      <c r="DY1747" s="8"/>
      <c r="DZ1747" s="8"/>
      <c r="EA1747" s="8"/>
      <c r="EB1747" s="8"/>
      <c r="EC1747" s="8"/>
      <c r="ED1747" s="8"/>
      <c r="EE1747" s="8"/>
      <c r="EF1747" s="8"/>
      <c r="EG1747" s="8"/>
      <c r="EH1747" s="8"/>
      <c r="EI1747" s="8"/>
      <c r="EJ1747" s="8"/>
      <c r="EK1747" s="8"/>
      <c r="EL1747" s="8"/>
      <c r="EM1747" s="8"/>
      <c r="EN1747" s="8"/>
      <c r="EO1747" s="8"/>
      <c r="EP1747" s="8"/>
      <c r="EQ1747" s="8"/>
      <c r="ER1747" s="8"/>
      <c r="ES1747" s="8"/>
      <c r="ET1747" s="8"/>
      <c r="EU1747" s="8"/>
      <c r="EV1747" s="8"/>
      <c r="EW1747" s="8"/>
      <c r="EX1747" s="8"/>
      <c r="EY1747" s="8"/>
      <c r="EZ1747" s="8"/>
      <c r="FA1747" s="8"/>
      <c r="FB1747" s="8"/>
      <c r="FC1747" s="8"/>
      <c r="FD1747" s="8"/>
      <c r="FE1747" s="8"/>
      <c r="FF1747" s="8"/>
      <c r="FG1747" s="8"/>
      <c r="FH1747" s="8"/>
      <c r="FI1747" s="8"/>
      <c r="FJ1747" s="8"/>
    </row>
    <row r="1748" spans="1:166" x14ac:dyDescent="0.25">
      <c r="A1748" t="s">
        <v>181</v>
      </c>
      <c r="C1748" s="6">
        <v>43517</v>
      </c>
      <c r="D1748" s="5">
        <v>5</v>
      </c>
      <c r="E1748" t="s">
        <v>206</v>
      </c>
      <c r="F1748" t="s">
        <v>13</v>
      </c>
      <c r="G1748">
        <v>40</v>
      </c>
      <c r="H1748" t="s">
        <v>25</v>
      </c>
      <c r="I1748" s="7">
        <v>9.5</v>
      </c>
      <c r="J1748">
        <v>1000</v>
      </c>
      <c r="K1748" s="5">
        <f t="shared" si="27"/>
        <v>105.26315789473684</v>
      </c>
      <c r="L1748" s="5"/>
      <c r="M1748" s="5">
        <v>466</v>
      </c>
      <c r="N1748" s="7">
        <v>11</v>
      </c>
      <c r="O1748" s="7"/>
      <c r="P1748" s="7"/>
      <c r="Q1748" s="5"/>
      <c r="R1748" s="5"/>
      <c r="S1748" s="5">
        <v>40</v>
      </c>
      <c r="T1748" s="5"/>
      <c r="U1748" s="5"/>
      <c r="V1748" s="5"/>
      <c r="W1748" s="5"/>
      <c r="X1748" s="7">
        <v>4.8</v>
      </c>
      <c r="Y1748" s="7">
        <v>6.6</v>
      </c>
      <c r="Z1748" s="8"/>
      <c r="AA1748" s="8"/>
      <c r="AB1748" s="8"/>
      <c r="AC1748" s="5"/>
      <c r="AD1748" s="8"/>
      <c r="AE1748" s="8"/>
      <c r="AF1748" s="8"/>
      <c r="AG1748" s="8"/>
      <c r="AH1748" s="8"/>
      <c r="AI1748" s="8"/>
      <c r="AJ1748" s="5"/>
      <c r="AK1748" s="8"/>
      <c r="AL1748" s="8"/>
      <c r="AM1748" s="8"/>
      <c r="AN1748" s="8"/>
      <c r="AO1748" s="8"/>
      <c r="AP1748" s="8"/>
      <c r="AQ1748" s="9"/>
      <c r="AR1748" s="8"/>
      <c r="AS1748" s="8"/>
      <c r="AT1748" s="8"/>
      <c r="AU1748" s="5"/>
      <c r="AV1748" s="5"/>
      <c r="AW1748" s="5"/>
      <c r="AX1748" s="5"/>
      <c r="AY1748" s="5"/>
      <c r="AZ1748" s="5"/>
      <c r="BA1748" s="5"/>
      <c r="BB1748" s="5"/>
      <c r="BC1748" s="5"/>
      <c r="BD1748" s="5"/>
      <c r="BE1748" s="5"/>
      <c r="BF1748" s="5"/>
      <c r="BG1748" s="5"/>
      <c r="BH1748" s="5"/>
      <c r="BI1748" s="8"/>
      <c r="BJ1748" s="5"/>
      <c r="BK1748" s="5"/>
      <c r="BL1748" s="5"/>
      <c r="BM1748" s="8"/>
      <c r="BN1748" s="8"/>
      <c r="BO1748" s="7"/>
      <c r="BP1748" s="5"/>
      <c r="BQ1748" s="5"/>
      <c r="BR1748" s="5"/>
      <c r="BS1748" s="5"/>
      <c r="BT1748" s="7"/>
      <c r="BU1748" s="7"/>
      <c r="BV1748" s="7"/>
      <c r="BW1748" s="7"/>
      <c r="BX1748" s="7"/>
      <c r="BY1748" s="7"/>
      <c r="BZ1748" s="7"/>
      <c r="CA1748" s="5"/>
      <c r="CB1748" s="5"/>
      <c r="CC1748" s="5"/>
      <c r="CD1748" s="5"/>
      <c r="CE1748" s="5"/>
      <c r="CF1748" s="5"/>
      <c r="CG1748" s="5"/>
      <c r="CH1748" s="5"/>
      <c r="CI1748" s="5"/>
      <c r="CJ1748" s="5"/>
      <c r="CK1748" s="8"/>
      <c r="CL1748" s="5"/>
      <c r="CM1748" s="5"/>
      <c r="CN1748" s="8"/>
      <c r="CO1748" s="5"/>
      <c r="CP1748" s="5"/>
      <c r="CQ1748" s="5"/>
      <c r="CR1748" s="8"/>
      <c r="CS1748" s="8"/>
      <c r="CT1748" s="8"/>
      <c r="CU1748" s="8"/>
      <c r="CV1748" s="8"/>
      <c r="CW1748" s="8"/>
      <c r="CX1748" s="8"/>
      <c r="CY1748" s="8"/>
      <c r="CZ1748" s="8"/>
      <c r="DA1748" s="8"/>
      <c r="DB1748" s="8"/>
      <c r="DC1748" s="8"/>
      <c r="DD1748" s="8"/>
      <c r="DE1748" s="8"/>
      <c r="DF1748" s="8"/>
      <c r="DG1748" s="8"/>
      <c r="DH1748" s="8"/>
      <c r="DI1748" s="8"/>
      <c r="DJ1748" s="8"/>
      <c r="DK1748" s="8"/>
      <c r="DL1748" s="8"/>
      <c r="DM1748" s="8"/>
      <c r="DN1748" s="8"/>
      <c r="DO1748" s="8"/>
      <c r="DP1748" s="8"/>
      <c r="DQ1748" s="8"/>
      <c r="DR1748" s="8"/>
      <c r="DS1748" s="8"/>
      <c r="DT1748" s="8"/>
      <c r="DU1748" s="8"/>
      <c r="DV1748" s="8"/>
      <c r="DW1748" s="8"/>
      <c r="DX1748" s="8"/>
      <c r="DY1748" s="8"/>
      <c r="DZ1748" s="8"/>
      <c r="EA1748" s="8"/>
      <c r="EB1748" s="8"/>
      <c r="EC1748" s="8"/>
      <c r="ED1748" s="8"/>
      <c r="EE1748" s="8"/>
      <c r="EF1748" s="8"/>
      <c r="EG1748" s="8"/>
      <c r="EH1748" s="8"/>
      <c r="EI1748" s="8"/>
      <c r="EJ1748" s="8"/>
      <c r="EK1748" s="8"/>
      <c r="EL1748" s="8"/>
      <c r="EM1748" s="8"/>
      <c r="EN1748" s="8"/>
      <c r="EO1748" s="8"/>
      <c r="EP1748" s="8"/>
      <c r="EQ1748" s="8"/>
      <c r="ER1748" s="8"/>
      <c r="ES1748" s="8"/>
      <c r="ET1748" s="8"/>
      <c r="EU1748" s="8"/>
      <c r="EV1748" s="8"/>
      <c r="EW1748" s="8"/>
      <c r="EX1748" s="8"/>
      <c r="EY1748" s="8"/>
      <c r="EZ1748" s="8"/>
      <c r="FA1748" s="8"/>
      <c r="FB1748" s="8"/>
      <c r="FC1748" s="8"/>
      <c r="FD1748" s="8"/>
      <c r="FE1748" s="8"/>
      <c r="FF1748" s="8"/>
      <c r="FG1748" s="8"/>
      <c r="FH1748" s="8"/>
      <c r="FI1748" s="8"/>
      <c r="FJ1748" s="8"/>
    </row>
    <row r="1749" spans="1:166" x14ac:dyDescent="0.25">
      <c r="A1749" t="s">
        <v>181</v>
      </c>
      <c r="C1749" s="6">
        <v>43523</v>
      </c>
      <c r="D1749" s="5"/>
      <c r="E1749" s="6"/>
      <c r="G1749">
        <v>46</v>
      </c>
      <c r="H1749" t="s">
        <v>25</v>
      </c>
      <c r="I1749" s="7">
        <v>9.5</v>
      </c>
      <c r="J1749">
        <v>1000</v>
      </c>
      <c r="K1749" s="5">
        <f t="shared" si="27"/>
        <v>105.26315789473684</v>
      </c>
      <c r="L1749" s="5"/>
      <c r="M1749" s="5">
        <v>522</v>
      </c>
      <c r="N1749" s="7">
        <v>12.2</v>
      </c>
      <c r="O1749" s="7"/>
      <c r="P1749" s="7"/>
      <c r="Q1749" s="5"/>
      <c r="R1749" s="5"/>
      <c r="S1749" s="5"/>
      <c r="T1749" s="5"/>
      <c r="U1749" s="5"/>
      <c r="V1749" s="5"/>
      <c r="W1749" s="5"/>
      <c r="X1749" s="7">
        <v>5.2</v>
      </c>
      <c r="Y1749" s="7">
        <v>8</v>
      </c>
      <c r="Z1749" s="8"/>
      <c r="AA1749" s="8"/>
      <c r="AB1749" s="8"/>
      <c r="AC1749" s="5"/>
      <c r="AD1749" s="8"/>
      <c r="AE1749" s="8"/>
      <c r="AF1749" s="8"/>
      <c r="AG1749" s="8"/>
      <c r="AH1749" s="8"/>
      <c r="AI1749" s="8"/>
      <c r="AJ1749" s="5"/>
      <c r="AK1749" s="8"/>
      <c r="AL1749" s="8"/>
      <c r="AM1749" s="8"/>
      <c r="AN1749" s="8"/>
      <c r="AO1749" s="8"/>
      <c r="AP1749" s="8"/>
      <c r="AQ1749" s="9"/>
      <c r="AR1749" s="8"/>
      <c r="AS1749" s="8"/>
      <c r="AT1749" s="8"/>
      <c r="AU1749" s="5"/>
      <c r="AV1749" s="5"/>
      <c r="AW1749" s="5"/>
      <c r="AX1749" s="5"/>
      <c r="AY1749" s="5"/>
      <c r="AZ1749" s="5"/>
      <c r="BA1749" s="5"/>
      <c r="BB1749" s="5"/>
      <c r="BC1749" s="5"/>
      <c r="BD1749" s="5"/>
      <c r="BE1749" s="5"/>
      <c r="BF1749" s="5"/>
      <c r="BG1749" s="5"/>
      <c r="BH1749" s="5"/>
      <c r="BI1749" s="8"/>
      <c r="BJ1749" s="5"/>
      <c r="BK1749" s="5"/>
      <c r="BL1749" s="5"/>
      <c r="BM1749" s="8"/>
      <c r="BN1749" s="8"/>
      <c r="BO1749" s="7"/>
      <c r="BP1749" s="5"/>
      <c r="BQ1749" s="5"/>
      <c r="BR1749" s="5"/>
      <c r="BS1749" s="5"/>
      <c r="BT1749" s="7"/>
      <c r="BU1749" s="7"/>
      <c r="BV1749" s="7"/>
      <c r="BW1749" s="7"/>
      <c r="BX1749" s="7"/>
      <c r="BY1749" s="7"/>
      <c r="BZ1749" s="7"/>
      <c r="CA1749" s="5"/>
      <c r="CB1749" s="5"/>
      <c r="CC1749" s="5"/>
      <c r="CD1749" s="5"/>
      <c r="CE1749" s="5"/>
      <c r="CF1749" s="5"/>
      <c r="CG1749" s="5"/>
      <c r="CH1749" s="5"/>
      <c r="CI1749" s="5"/>
      <c r="CJ1749" s="5"/>
      <c r="CK1749" s="8"/>
      <c r="CL1749" s="5"/>
      <c r="CM1749" s="5"/>
      <c r="CN1749" s="8"/>
      <c r="CO1749" s="5"/>
      <c r="CP1749" s="5"/>
      <c r="CQ1749" s="5"/>
      <c r="CR1749" s="8"/>
      <c r="CS1749" s="8"/>
      <c r="CT1749" s="8"/>
      <c r="CU1749" s="8"/>
      <c r="CV1749" s="8"/>
      <c r="CW1749" s="8"/>
      <c r="CX1749" s="8"/>
      <c r="CY1749" s="8"/>
      <c r="CZ1749" s="8"/>
      <c r="DA1749" s="8"/>
      <c r="DB1749" s="8"/>
      <c r="DC1749" s="8"/>
      <c r="DD1749" s="8"/>
      <c r="DE1749" s="8"/>
      <c r="DF1749" s="8"/>
      <c r="DG1749" s="8"/>
      <c r="DH1749" s="8"/>
      <c r="DI1749" s="8"/>
      <c r="DJ1749" s="8"/>
      <c r="DK1749" s="8"/>
      <c r="DL1749" s="8"/>
      <c r="DM1749" s="8"/>
      <c r="DN1749" s="8"/>
      <c r="DO1749" s="8"/>
      <c r="DP1749" s="8"/>
      <c r="DQ1749" s="8"/>
      <c r="DR1749" s="8"/>
      <c r="DS1749" s="8"/>
      <c r="DT1749" s="8"/>
      <c r="DU1749" s="8"/>
      <c r="DV1749" s="8"/>
      <c r="DW1749" s="8"/>
      <c r="DX1749" s="8"/>
      <c r="DY1749" s="8"/>
      <c r="DZ1749" s="8"/>
      <c r="EA1749" s="8"/>
      <c r="EB1749" s="8"/>
      <c r="EC1749" s="8"/>
      <c r="ED1749" s="8"/>
      <c r="EE1749" s="8"/>
      <c r="EF1749" s="8"/>
      <c r="EG1749" s="8"/>
      <c r="EH1749" s="8"/>
      <c r="EI1749" s="8"/>
      <c r="EJ1749" s="8"/>
      <c r="EK1749" s="8"/>
      <c r="EL1749" s="8"/>
      <c r="EM1749" s="8"/>
      <c r="EN1749" s="8"/>
      <c r="EO1749" s="8"/>
      <c r="EP1749" s="8"/>
      <c r="EQ1749" s="8"/>
      <c r="ER1749" s="8"/>
      <c r="ES1749" s="8"/>
      <c r="ET1749" s="8"/>
      <c r="EU1749" s="8"/>
      <c r="EV1749" s="8"/>
      <c r="EW1749" s="8"/>
      <c r="EX1749" s="8"/>
      <c r="EY1749" s="8"/>
      <c r="EZ1749" s="8"/>
      <c r="FA1749" s="8"/>
      <c r="FB1749" s="8"/>
      <c r="FC1749" s="8"/>
      <c r="FD1749" s="8"/>
      <c r="FE1749" s="8"/>
      <c r="FF1749" s="8"/>
      <c r="FG1749" s="8"/>
      <c r="FH1749" s="8"/>
      <c r="FI1749" s="8"/>
      <c r="FJ1749" s="8"/>
    </row>
    <row r="1750" spans="1:166" x14ac:dyDescent="0.25">
      <c r="A1750" t="s">
        <v>181</v>
      </c>
      <c r="C1750" s="6">
        <v>43537</v>
      </c>
      <c r="D1750" s="5"/>
      <c r="E1750" s="6"/>
      <c r="G1750">
        <v>60</v>
      </c>
      <c r="H1750" t="s">
        <v>25</v>
      </c>
      <c r="I1750" s="7">
        <v>9.5</v>
      </c>
      <c r="J1750">
        <v>1000</v>
      </c>
      <c r="K1750" s="5">
        <f t="shared" si="27"/>
        <v>105.26315789473684</v>
      </c>
      <c r="L1750" s="5"/>
      <c r="M1750" s="5">
        <v>530</v>
      </c>
      <c r="N1750" s="7">
        <v>13</v>
      </c>
      <c r="O1750" s="7"/>
      <c r="P1750" s="7"/>
      <c r="Q1750" s="5"/>
      <c r="R1750" s="5"/>
      <c r="S1750" s="5"/>
      <c r="T1750" s="5"/>
      <c r="U1750" s="5"/>
      <c r="V1750" s="5"/>
      <c r="W1750" s="5"/>
      <c r="X1750" s="7">
        <v>4.5999999999999996</v>
      </c>
      <c r="Y1750" s="7">
        <v>9</v>
      </c>
      <c r="Z1750" s="8"/>
      <c r="AA1750" s="8"/>
      <c r="AB1750" s="8"/>
      <c r="AC1750" s="5"/>
      <c r="AD1750" s="8"/>
      <c r="AE1750" s="8"/>
      <c r="AF1750" s="8"/>
      <c r="AG1750" s="8"/>
      <c r="AH1750" s="8"/>
      <c r="AI1750" s="8"/>
      <c r="AJ1750" s="5"/>
      <c r="AK1750" s="8"/>
      <c r="AL1750" s="8"/>
      <c r="AM1750" s="8"/>
      <c r="AN1750" s="8"/>
      <c r="AO1750" s="8"/>
      <c r="AP1750" s="8"/>
      <c r="AQ1750" s="9"/>
      <c r="AR1750" s="8"/>
      <c r="AS1750" s="8"/>
      <c r="AT1750" s="8"/>
      <c r="AU1750" s="5"/>
      <c r="AV1750" s="5"/>
      <c r="AW1750" s="5"/>
      <c r="AX1750" s="5"/>
      <c r="AY1750" s="5"/>
      <c r="AZ1750" s="5"/>
      <c r="BA1750" s="5"/>
      <c r="BB1750" s="5"/>
      <c r="BC1750" s="5"/>
      <c r="BD1750" s="5"/>
      <c r="BE1750" s="5"/>
      <c r="BF1750" s="5"/>
      <c r="BG1750" s="5"/>
      <c r="BH1750" s="5"/>
      <c r="BI1750" s="8"/>
      <c r="BJ1750" s="5"/>
      <c r="BK1750" s="5"/>
      <c r="BL1750" s="5"/>
      <c r="BM1750" s="8"/>
      <c r="BN1750" s="8"/>
      <c r="BO1750" s="7"/>
      <c r="BP1750" s="5"/>
      <c r="BQ1750" s="5"/>
      <c r="BR1750" s="5"/>
      <c r="BS1750" s="5"/>
      <c r="BT1750" s="7"/>
      <c r="BU1750" s="7"/>
      <c r="BV1750" s="7"/>
      <c r="BW1750" s="7"/>
      <c r="BX1750" s="7"/>
      <c r="BY1750" s="7"/>
      <c r="BZ1750" s="7"/>
      <c r="CA1750" s="5"/>
      <c r="CB1750" s="5"/>
      <c r="CC1750" s="5"/>
      <c r="CD1750" s="5"/>
      <c r="CE1750" s="5"/>
      <c r="CF1750" s="5"/>
      <c r="CG1750" s="5"/>
      <c r="CH1750" s="5"/>
      <c r="CI1750" s="5"/>
      <c r="CJ1750" s="5"/>
      <c r="CK1750" s="8"/>
      <c r="CL1750" s="5"/>
      <c r="CM1750" s="5"/>
      <c r="CN1750" s="8"/>
      <c r="CO1750" s="5"/>
      <c r="CP1750" s="5"/>
      <c r="CQ1750" s="5"/>
      <c r="CR1750" s="8"/>
      <c r="CS1750" s="8"/>
      <c r="CT1750" s="8"/>
      <c r="CU1750" s="8"/>
      <c r="CV1750" s="8"/>
      <c r="CW1750" s="8"/>
      <c r="CX1750" s="8"/>
      <c r="CY1750" s="8"/>
      <c r="CZ1750" s="8"/>
      <c r="DA1750" s="8"/>
      <c r="DB1750" s="8"/>
      <c r="DC1750" s="8"/>
      <c r="DD1750" s="8"/>
      <c r="DE1750" s="8"/>
      <c r="DF1750" s="8"/>
      <c r="DG1750" s="8"/>
      <c r="DH1750" s="8"/>
      <c r="DI1750" s="8"/>
      <c r="DJ1750" s="8"/>
      <c r="DK1750" s="8"/>
      <c r="DL1750" s="8"/>
      <c r="DM1750" s="8"/>
      <c r="DN1750" s="8"/>
      <c r="DO1750" s="8"/>
      <c r="DP1750" s="8"/>
      <c r="DQ1750" s="8"/>
      <c r="DR1750" s="8"/>
      <c r="DS1750" s="8"/>
      <c r="DT1750" s="8"/>
      <c r="DU1750" s="8"/>
      <c r="DV1750" s="8"/>
      <c r="DW1750" s="8"/>
      <c r="DX1750" s="8"/>
      <c r="DY1750" s="8"/>
      <c r="DZ1750" s="8"/>
      <c r="EA1750" s="8"/>
      <c r="EB1750" s="8"/>
      <c r="EC1750" s="8"/>
      <c r="ED1750" s="8"/>
      <c r="EE1750" s="8"/>
      <c r="EF1750" s="8"/>
      <c r="EG1750" s="8"/>
      <c r="EH1750" s="8"/>
      <c r="EI1750" s="8"/>
      <c r="EJ1750" s="8"/>
      <c r="EK1750" s="8"/>
      <c r="EL1750" s="8"/>
      <c r="EM1750" s="8"/>
      <c r="EN1750" s="8"/>
      <c r="EO1750" s="8"/>
      <c r="EP1750" s="8"/>
      <c r="EQ1750" s="8"/>
      <c r="ER1750" s="8"/>
      <c r="ES1750" s="8"/>
      <c r="ET1750" s="8"/>
      <c r="EU1750" s="8"/>
      <c r="EV1750" s="8"/>
      <c r="EW1750" s="8"/>
      <c r="EX1750" s="8"/>
      <c r="EY1750" s="8"/>
      <c r="EZ1750" s="8"/>
      <c r="FA1750" s="8"/>
      <c r="FB1750" s="8"/>
      <c r="FC1750" s="8"/>
      <c r="FD1750" s="8"/>
      <c r="FE1750" s="8"/>
      <c r="FF1750" s="8"/>
      <c r="FG1750" s="8"/>
      <c r="FH1750" s="8"/>
      <c r="FI1750" s="8"/>
      <c r="FJ1750" s="8"/>
    </row>
    <row r="1751" spans="1:166" x14ac:dyDescent="0.25">
      <c r="A1751" t="s">
        <v>181</v>
      </c>
      <c r="C1751" s="6">
        <v>43545</v>
      </c>
      <c r="D1751" s="5"/>
      <c r="E1751" s="6"/>
      <c r="G1751">
        <v>68</v>
      </c>
      <c r="H1751" t="s">
        <v>25</v>
      </c>
      <c r="I1751" s="7">
        <v>9.5</v>
      </c>
      <c r="J1751">
        <v>1000</v>
      </c>
      <c r="K1751" s="5">
        <f t="shared" si="27"/>
        <v>105.26315789473684</v>
      </c>
      <c r="L1751" s="5"/>
      <c r="M1751" s="5">
        <v>522</v>
      </c>
      <c r="N1751" s="7">
        <v>13.4</v>
      </c>
      <c r="O1751" s="7"/>
      <c r="P1751" s="7"/>
      <c r="Q1751" s="5"/>
      <c r="R1751" s="5"/>
      <c r="S1751" s="5"/>
      <c r="T1751" s="5"/>
      <c r="U1751" s="5"/>
      <c r="V1751" s="5"/>
      <c r="W1751" s="5"/>
      <c r="X1751" s="7">
        <v>5.6</v>
      </c>
      <c r="Y1751" s="7">
        <v>8.8000000000000007</v>
      </c>
      <c r="Z1751" s="8"/>
      <c r="AA1751" s="8"/>
      <c r="AB1751" s="8"/>
      <c r="AC1751" s="5"/>
      <c r="AD1751" s="8"/>
      <c r="AE1751" s="8"/>
      <c r="AF1751" s="8"/>
      <c r="AG1751" s="8"/>
      <c r="AH1751" s="8"/>
      <c r="AI1751" s="8"/>
      <c r="AJ1751" s="5"/>
      <c r="AK1751" s="8"/>
      <c r="AL1751" s="8"/>
      <c r="AM1751" s="8"/>
      <c r="AN1751" s="8"/>
      <c r="AO1751" s="8"/>
      <c r="AP1751" s="8"/>
      <c r="AQ1751" s="9"/>
      <c r="AR1751" s="8"/>
      <c r="AS1751" s="8"/>
      <c r="AT1751" s="8"/>
      <c r="AU1751" s="5"/>
      <c r="AV1751" s="5"/>
      <c r="AW1751" s="5"/>
      <c r="AX1751" s="5"/>
      <c r="AY1751" s="5"/>
      <c r="AZ1751" s="5"/>
      <c r="BA1751" s="5"/>
      <c r="BB1751" s="5"/>
      <c r="BC1751" s="5"/>
      <c r="BD1751" s="5"/>
      <c r="BE1751" s="5"/>
      <c r="BF1751" s="5"/>
      <c r="BG1751" s="5"/>
      <c r="BH1751" s="5"/>
      <c r="BI1751" s="8"/>
      <c r="BJ1751" s="5"/>
      <c r="BK1751" s="5"/>
      <c r="BL1751" s="5"/>
      <c r="BM1751" s="8"/>
      <c r="BN1751" s="8"/>
      <c r="BO1751" s="7"/>
      <c r="BP1751" s="5"/>
      <c r="BQ1751" s="5"/>
      <c r="BR1751" s="5"/>
      <c r="BS1751" s="5"/>
      <c r="BT1751" s="7"/>
      <c r="BU1751" s="7"/>
      <c r="BV1751" s="7"/>
      <c r="BW1751" s="7"/>
      <c r="BX1751" s="7"/>
      <c r="BY1751" s="7"/>
      <c r="BZ1751" s="7"/>
      <c r="CA1751" s="5"/>
      <c r="CB1751" s="5"/>
      <c r="CC1751" s="5"/>
      <c r="CD1751" s="5"/>
      <c r="CE1751" s="5"/>
      <c r="CF1751" s="5"/>
      <c r="CG1751" s="5"/>
      <c r="CH1751" s="5"/>
      <c r="CI1751" s="5"/>
      <c r="CJ1751" s="5"/>
      <c r="CK1751" s="8"/>
      <c r="CL1751" s="5"/>
      <c r="CM1751" s="5"/>
      <c r="CN1751" s="8"/>
      <c r="CO1751" s="5"/>
      <c r="CP1751" s="5"/>
      <c r="CQ1751" s="5"/>
      <c r="CR1751" s="8"/>
      <c r="CS1751" s="8"/>
      <c r="CT1751" s="8"/>
      <c r="CU1751" s="8"/>
      <c r="CV1751" s="8"/>
      <c r="CW1751" s="8"/>
      <c r="CX1751" s="8"/>
      <c r="CY1751" s="8"/>
      <c r="CZ1751" s="8"/>
      <c r="DA1751" s="8"/>
      <c r="DB1751" s="8"/>
      <c r="DC1751" s="8"/>
      <c r="DD1751" s="8"/>
      <c r="DE1751" s="8"/>
      <c r="DF1751" s="8"/>
      <c r="DG1751" s="8"/>
      <c r="DH1751" s="8"/>
      <c r="DI1751" s="8"/>
      <c r="DJ1751" s="8"/>
      <c r="DK1751" s="8"/>
      <c r="DL1751" s="8"/>
      <c r="DM1751" s="8"/>
      <c r="DN1751" s="8"/>
      <c r="DO1751" s="8"/>
      <c r="DP1751" s="8"/>
      <c r="DQ1751" s="8"/>
      <c r="DR1751" s="8"/>
      <c r="DS1751" s="8"/>
      <c r="DT1751" s="8"/>
      <c r="DU1751" s="8"/>
      <c r="DV1751" s="8"/>
      <c r="DW1751" s="8"/>
      <c r="DX1751" s="8"/>
      <c r="DY1751" s="8"/>
      <c r="DZ1751" s="8"/>
      <c r="EA1751" s="8"/>
      <c r="EB1751" s="8"/>
      <c r="EC1751" s="8"/>
      <c r="ED1751" s="8"/>
      <c r="EE1751" s="8"/>
      <c r="EF1751" s="8"/>
      <c r="EG1751" s="8"/>
      <c r="EH1751" s="8"/>
      <c r="EI1751" s="8"/>
      <c r="EJ1751" s="8"/>
      <c r="EK1751" s="8"/>
      <c r="EL1751" s="8"/>
      <c r="EM1751" s="8"/>
      <c r="EN1751" s="8"/>
      <c r="EO1751" s="8"/>
      <c r="EP1751" s="8"/>
      <c r="EQ1751" s="8"/>
      <c r="ER1751" s="8"/>
      <c r="ES1751" s="8"/>
      <c r="ET1751" s="8"/>
      <c r="EU1751" s="8"/>
      <c r="EV1751" s="8"/>
      <c r="EW1751" s="8"/>
      <c r="EX1751" s="8"/>
      <c r="EY1751" s="8"/>
      <c r="EZ1751" s="8"/>
      <c r="FA1751" s="8"/>
      <c r="FB1751" s="8"/>
      <c r="FC1751" s="8"/>
      <c r="FD1751" s="8"/>
      <c r="FE1751" s="8"/>
      <c r="FF1751" s="8"/>
      <c r="FG1751" s="8"/>
      <c r="FH1751" s="8"/>
      <c r="FI1751" s="8"/>
      <c r="FJ1751" s="8"/>
    </row>
    <row r="1752" spans="1:166" x14ac:dyDescent="0.25">
      <c r="A1752" t="s">
        <v>181</v>
      </c>
      <c r="C1752" s="6">
        <v>43556</v>
      </c>
      <c r="D1752" s="5"/>
      <c r="E1752" s="6"/>
      <c r="G1752">
        <v>79</v>
      </c>
      <c r="H1752" t="s">
        <v>25</v>
      </c>
      <c r="I1752" s="7">
        <v>9.5</v>
      </c>
      <c r="J1752">
        <v>1000</v>
      </c>
      <c r="K1752" s="5">
        <f t="shared" si="27"/>
        <v>105.26315789473684</v>
      </c>
      <c r="L1752" s="5"/>
      <c r="M1752" s="8"/>
      <c r="N1752" s="8"/>
      <c r="O1752" s="8"/>
      <c r="P1752" s="8"/>
      <c r="Q1752" s="5"/>
      <c r="R1752" s="5"/>
      <c r="S1752" s="5"/>
      <c r="T1752" s="5"/>
      <c r="U1752" s="5"/>
      <c r="V1752" s="5"/>
      <c r="W1752" s="5"/>
      <c r="X1752" s="8"/>
      <c r="Y1752" s="8"/>
      <c r="Z1752" s="8"/>
      <c r="AA1752" s="8"/>
      <c r="AB1752" s="8"/>
      <c r="AC1752" s="5">
        <v>135.31692307692308</v>
      </c>
      <c r="AD1752" s="8"/>
      <c r="AE1752" s="8"/>
      <c r="AF1752" s="8"/>
      <c r="AG1752" s="8"/>
      <c r="AH1752" s="8"/>
      <c r="AI1752" s="8"/>
      <c r="AJ1752" s="5">
        <v>100.45538461538462</v>
      </c>
      <c r="AK1752" s="8">
        <v>1.1253913846153847</v>
      </c>
      <c r="AL1752" s="8"/>
      <c r="AM1752" s="8"/>
      <c r="AN1752" s="8"/>
      <c r="AO1752" s="8"/>
      <c r="AP1752" s="8"/>
      <c r="AQ1752" s="9">
        <f>AK1752/AJ1752</f>
        <v>1.120289757412399E-2</v>
      </c>
      <c r="AR1752" s="8"/>
      <c r="AS1752" s="8"/>
      <c r="AT1752" s="8"/>
      <c r="AU1752" s="5">
        <v>0.93076923076923124</v>
      </c>
      <c r="AV1752" s="5"/>
      <c r="AW1752" s="5"/>
      <c r="AX1752" s="5"/>
      <c r="AY1752" s="5"/>
      <c r="AZ1752" s="5"/>
      <c r="BA1752" s="5"/>
      <c r="BB1752" s="5"/>
      <c r="BC1752" s="5"/>
      <c r="BD1752" s="5"/>
      <c r="BE1752" s="5"/>
      <c r="BF1752" s="5"/>
      <c r="BG1752" s="5">
        <v>63.021538461538462</v>
      </c>
      <c r="BH1752" s="5">
        <f>AU1752+AX1752+AY1752+BG1752</f>
        <v>63.952307692307691</v>
      </c>
      <c r="BI1752" s="8"/>
      <c r="BJ1752" s="5"/>
      <c r="BK1752" s="5">
        <f>AC1752+AJ1752+BH1752</f>
        <v>299.72461538461539</v>
      </c>
      <c r="BL1752" s="5"/>
      <c r="BM1752" s="8">
        <f>BH1752/BK1752</f>
        <v>0.21337022189599683</v>
      </c>
      <c r="BN1752" s="8"/>
      <c r="BO1752" s="7"/>
      <c r="BP1752" s="5"/>
      <c r="BQ1752" s="5"/>
      <c r="BR1752" s="5"/>
      <c r="BS1752" s="5"/>
      <c r="BT1752" s="7"/>
      <c r="BU1752" s="7"/>
      <c r="BV1752" s="7"/>
      <c r="BW1752" s="7"/>
      <c r="BX1752" s="8">
        <f>AC1752/BK1752</f>
        <v>0.45147083733273108</v>
      </c>
      <c r="BY1752" s="8">
        <f>AJ1752/BK1752</f>
        <v>0.33515894077127206</v>
      </c>
      <c r="BZ1752" s="8">
        <f>BH1752/BK1752</f>
        <v>0.21337022189599683</v>
      </c>
      <c r="CA1752" s="5">
        <f>CB1752+CC1752+CD1752+CE1752+CF1752+CG1752</f>
        <v>155.69230769230768</v>
      </c>
      <c r="CB1752" s="5">
        <v>22</v>
      </c>
      <c r="CC1752" s="5">
        <v>25.384615384615383</v>
      </c>
      <c r="CD1752" s="5"/>
      <c r="CE1752" s="5"/>
      <c r="CF1752" s="5"/>
      <c r="CG1752" s="5">
        <v>108.30769230769231</v>
      </c>
      <c r="CH1752" s="9">
        <f>AK1752/CA1752</f>
        <v>7.2283043478260879E-3</v>
      </c>
      <c r="CI1752" s="5"/>
      <c r="CJ1752" s="5"/>
      <c r="CK1752" s="8"/>
      <c r="CL1752" s="5"/>
      <c r="CM1752" s="5"/>
      <c r="CN1752" s="8"/>
      <c r="CO1752" s="5"/>
      <c r="CP1752" s="5"/>
      <c r="CQ1752" s="5"/>
      <c r="CR1752" s="8"/>
      <c r="CS1752" s="8"/>
      <c r="CT1752" s="8"/>
      <c r="CU1752" s="8"/>
      <c r="CV1752" s="8"/>
      <c r="CW1752" s="8"/>
      <c r="CX1752" s="8"/>
      <c r="CY1752" s="8"/>
      <c r="CZ1752" s="8"/>
      <c r="DA1752" s="8"/>
      <c r="DB1752" s="8"/>
      <c r="DC1752" s="8"/>
      <c r="DD1752" s="8"/>
      <c r="DE1752" s="8"/>
      <c r="DF1752" s="8"/>
      <c r="DG1752" s="8"/>
      <c r="DH1752" s="8"/>
      <c r="DI1752" s="8"/>
      <c r="DJ1752" s="8"/>
      <c r="DK1752" s="8"/>
      <c r="DL1752" s="8"/>
      <c r="DM1752" s="8"/>
      <c r="DN1752" s="8"/>
      <c r="DO1752" s="8"/>
      <c r="DP1752" s="8"/>
      <c r="DQ1752" s="8"/>
      <c r="DR1752" s="8"/>
      <c r="DS1752" s="8"/>
      <c r="DT1752" s="8"/>
      <c r="DU1752" s="8"/>
      <c r="DV1752" s="8"/>
      <c r="DW1752" s="8"/>
      <c r="DX1752" s="8"/>
      <c r="DY1752" s="8"/>
      <c r="DZ1752" s="8"/>
      <c r="EA1752" s="8"/>
      <c r="EB1752" s="8"/>
      <c r="EC1752" s="8"/>
      <c r="ED1752" s="8"/>
      <c r="EE1752" s="8"/>
      <c r="EF1752" s="8"/>
      <c r="EG1752" s="8"/>
      <c r="EH1752" s="8"/>
      <c r="EI1752" s="8"/>
      <c r="EJ1752" s="8"/>
      <c r="EK1752" s="8"/>
      <c r="EL1752" s="8"/>
      <c r="EM1752" s="8"/>
      <c r="EN1752" s="8"/>
      <c r="EO1752" s="8"/>
      <c r="EP1752" s="8"/>
      <c r="EQ1752" s="8"/>
      <c r="ER1752" s="8"/>
      <c r="ES1752" s="8"/>
      <c r="ET1752" s="8"/>
      <c r="EU1752" s="8"/>
      <c r="EV1752" s="8"/>
      <c r="EW1752" s="8"/>
      <c r="EX1752" s="8"/>
      <c r="EY1752" s="8"/>
      <c r="EZ1752" s="8"/>
      <c r="FA1752" s="8"/>
      <c r="FB1752" s="8"/>
      <c r="FC1752" s="8"/>
      <c r="FD1752" s="8"/>
      <c r="FE1752" s="8"/>
      <c r="FF1752" s="8"/>
      <c r="FG1752" s="8"/>
      <c r="FH1752" s="8"/>
      <c r="FI1752" s="8"/>
      <c r="FJ1752" s="8"/>
    </row>
    <row r="1753" spans="1:166" x14ac:dyDescent="0.25">
      <c r="A1753" t="s">
        <v>181</v>
      </c>
      <c r="C1753" s="6">
        <v>43593</v>
      </c>
      <c r="D1753" s="5"/>
      <c r="E1753" s="6"/>
      <c r="G1753">
        <v>116</v>
      </c>
      <c r="H1753" t="s">
        <v>25</v>
      </c>
      <c r="I1753" s="7">
        <v>9.5</v>
      </c>
      <c r="J1753">
        <v>1000</v>
      </c>
      <c r="K1753" s="5">
        <f t="shared" si="27"/>
        <v>105.26315789473684</v>
      </c>
      <c r="L1753" s="5"/>
      <c r="M1753" s="8"/>
      <c r="N1753" s="8"/>
      <c r="O1753" s="8"/>
      <c r="P1753" s="8"/>
      <c r="Q1753" s="5"/>
      <c r="R1753" s="5"/>
      <c r="S1753" s="5"/>
      <c r="T1753" s="5"/>
      <c r="U1753" s="5"/>
      <c r="V1753" s="5"/>
      <c r="W1753" s="5"/>
      <c r="X1753" s="8"/>
      <c r="Y1753" s="8"/>
      <c r="Z1753" s="8"/>
      <c r="AA1753" s="8"/>
      <c r="AB1753" s="8"/>
      <c r="AC1753" s="5">
        <v>163.31700000000001</v>
      </c>
      <c r="AD1753" s="8"/>
      <c r="AE1753" s="8"/>
      <c r="AF1753" s="8"/>
      <c r="AG1753" s="8"/>
      <c r="AH1753" s="8"/>
      <c r="AI1753" s="8"/>
      <c r="AJ1753" s="5">
        <v>87.381</v>
      </c>
      <c r="AK1753" s="8">
        <v>0.88620840000000012</v>
      </c>
      <c r="AL1753" s="8"/>
      <c r="AM1753" s="8"/>
      <c r="AN1753" s="8"/>
      <c r="AO1753" s="8"/>
      <c r="AP1753" s="8"/>
      <c r="AQ1753" s="9">
        <f>AK1753/AJ1753</f>
        <v>1.0141888968997839E-2</v>
      </c>
      <c r="AR1753" s="8"/>
      <c r="AS1753" s="8"/>
      <c r="AT1753" s="8"/>
      <c r="AU1753" s="5">
        <v>3.0449999999999999</v>
      </c>
      <c r="AV1753" s="5"/>
      <c r="AW1753" s="5"/>
      <c r="AX1753" s="5">
        <v>2.8560000000000003</v>
      </c>
      <c r="AY1753" s="5">
        <v>51.911999999999999</v>
      </c>
      <c r="AZ1753" s="5"/>
      <c r="BA1753" s="5"/>
      <c r="BB1753" s="5"/>
      <c r="BC1753" s="5"/>
      <c r="BD1753" s="5"/>
      <c r="BE1753" s="5"/>
      <c r="BF1753" s="5"/>
      <c r="BG1753" s="5">
        <v>128.03700000000001</v>
      </c>
      <c r="BH1753" s="5">
        <f>AU1753+AX1753+AY1753+BG1753</f>
        <v>185.85000000000002</v>
      </c>
      <c r="BI1753" s="8"/>
      <c r="BJ1753" s="5"/>
      <c r="BK1753" s="5">
        <f>AC1753+AJ1753+BH1753</f>
        <v>436.548</v>
      </c>
      <c r="BL1753" s="5"/>
      <c r="BM1753" s="8">
        <f>BH1753/BK1753</f>
        <v>0.42572638060419477</v>
      </c>
      <c r="BN1753" s="8"/>
      <c r="BO1753" s="7"/>
      <c r="BP1753" s="5"/>
      <c r="BQ1753" s="5"/>
      <c r="BR1753" s="5"/>
      <c r="BS1753" s="5"/>
      <c r="BT1753" s="7"/>
      <c r="BU1753" s="7"/>
      <c r="BV1753" s="7"/>
      <c r="BW1753" s="7"/>
      <c r="BX1753" s="8">
        <f>AC1753/BK1753</f>
        <v>0.37411006349817205</v>
      </c>
      <c r="BY1753" s="8">
        <f>AJ1753/BK1753</f>
        <v>0.20016355589763324</v>
      </c>
      <c r="BZ1753" s="8">
        <f>BH1753/BK1753</f>
        <v>0.42572638060419477</v>
      </c>
      <c r="CA1753" s="5">
        <f>CB1753+CC1753+CD1753+CE1753+CF1753+CG1753</f>
        <v>138.6</v>
      </c>
      <c r="CB1753" s="5">
        <v>21</v>
      </c>
      <c r="CC1753" s="5">
        <v>27.3</v>
      </c>
      <c r="CD1753" s="5">
        <v>27.3</v>
      </c>
      <c r="CE1753" s="5">
        <v>10.5</v>
      </c>
      <c r="CF1753" s="5"/>
      <c r="CG1753" s="5">
        <v>52.5</v>
      </c>
      <c r="CH1753" s="9">
        <f>AK1753/CA1753</f>
        <v>6.3940000000000012E-3</v>
      </c>
      <c r="CI1753" s="5"/>
      <c r="CJ1753" s="5"/>
      <c r="CK1753" s="8"/>
      <c r="CL1753" s="5"/>
      <c r="CM1753" s="5"/>
      <c r="CN1753" s="8"/>
      <c r="CO1753" s="5"/>
      <c r="CP1753" s="5"/>
      <c r="CQ1753" s="5"/>
      <c r="CR1753" s="8"/>
      <c r="CS1753" s="8"/>
      <c r="CT1753" s="8"/>
      <c r="CU1753" s="8"/>
      <c r="CV1753" s="8"/>
      <c r="CW1753" s="8"/>
      <c r="CX1753" s="8"/>
      <c r="CY1753" s="8"/>
      <c r="CZ1753" s="8"/>
      <c r="DA1753" s="8"/>
      <c r="DB1753" s="8"/>
      <c r="DC1753" s="8"/>
      <c r="DD1753" s="8"/>
      <c r="DE1753" s="8"/>
      <c r="DF1753" s="8"/>
      <c r="DG1753" s="8"/>
      <c r="DH1753" s="8"/>
      <c r="DI1753" s="8"/>
      <c r="DJ1753" s="8"/>
      <c r="DK1753" s="8"/>
      <c r="DL1753" s="8"/>
      <c r="DM1753" s="8"/>
      <c r="DN1753" s="8"/>
      <c r="DO1753" s="8"/>
      <c r="DP1753" s="8"/>
      <c r="DQ1753" s="8"/>
      <c r="DR1753" s="8"/>
      <c r="DS1753" s="8"/>
      <c r="DT1753" s="8"/>
      <c r="DU1753" s="8"/>
      <c r="DV1753" s="8"/>
      <c r="DW1753" s="8"/>
      <c r="DX1753" s="8"/>
      <c r="DY1753" s="8"/>
      <c r="DZ1753" s="8"/>
      <c r="EA1753" s="8"/>
      <c r="EB1753" s="8"/>
      <c r="EC1753" s="8"/>
      <c r="ED1753" s="8"/>
      <c r="EE1753" s="8"/>
      <c r="EF1753" s="8"/>
      <c r="EG1753" s="8"/>
      <c r="EH1753" s="8"/>
      <c r="EI1753" s="8"/>
      <c r="EJ1753" s="8"/>
      <c r="EK1753" s="8"/>
      <c r="EL1753" s="8"/>
      <c r="EM1753" s="8"/>
      <c r="EN1753" s="8"/>
      <c r="EO1753" s="8"/>
      <c r="EP1753" s="8"/>
      <c r="EQ1753" s="8"/>
      <c r="ER1753" s="8"/>
      <c r="ES1753" s="8"/>
      <c r="ET1753" s="8"/>
      <c r="EU1753" s="8"/>
      <c r="EV1753" s="8"/>
      <c r="EW1753" s="8"/>
      <c r="EX1753" s="8"/>
      <c r="EY1753" s="8"/>
      <c r="EZ1753" s="8"/>
      <c r="FA1753" s="8"/>
      <c r="FB1753" s="8"/>
      <c r="FC1753" s="8"/>
      <c r="FD1753" s="8"/>
      <c r="FE1753" s="8"/>
      <c r="FF1753" s="8"/>
      <c r="FG1753" s="8"/>
      <c r="FH1753" s="8"/>
      <c r="FI1753" s="8"/>
      <c r="FJ1753" s="8"/>
    </row>
    <row r="1754" spans="1:166" x14ac:dyDescent="0.25">
      <c r="A1754" t="s">
        <v>181</v>
      </c>
      <c r="C1754" s="6">
        <v>43612</v>
      </c>
      <c r="D1754" s="5">
        <v>10</v>
      </c>
      <c r="E1754" s="6" t="s">
        <v>108</v>
      </c>
      <c r="F1754" t="s">
        <v>16</v>
      </c>
      <c r="G1754">
        <v>135</v>
      </c>
      <c r="H1754" t="s">
        <v>25</v>
      </c>
      <c r="I1754" s="7">
        <v>9.5</v>
      </c>
      <c r="J1754">
        <v>1000</v>
      </c>
      <c r="K1754" s="5">
        <f t="shared" si="27"/>
        <v>105.26315789473684</v>
      </c>
      <c r="L1754" s="5"/>
      <c r="M1754" s="8"/>
      <c r="N1754" s="8"/>
      <c r="O1754" s="8"/>
      <c r="P1754" s="8"/>
      <c r="Q1754" s="5"/>
      <c r="R1754" s="5"/>
      <c r="S1754" s="5"/>
      <c r="T1754" s="5"/>
      <c r="U1754" s="5"/>
      <c r="V1754" s="5"/>
      <c r="W1754" s="5"/>
      <c r="X1754" s="8"/>
      <c r="Y1754" s="8"/>
      <c r="Z1754" s="8"/>
      <c r="AA1754" s="8"/>
      <c r="AB1754" s="8"/>
      <c r="AC1754" s="5"/>
      <c r="AD1754" s="8"/>
      <c r="AE1754" s="8"/>
      <c r="AF1754" s="8"/>
      <c r="AG1754" s="8"/>
      <c r="AH1754" s="8"/>
      <c r="AI1754" s="8"/>
      <c r="AJ1754" s="5"/>
      <c r="AK1754" s="8"/>
      <c r="AL1754" s="8"/>
      <c r="AM1754" s="8"/>
      <c r="AN1754" s="8"/>
      <c r="AO1754" s="8"/>
      <c r="AP1754" s="8"/>
      <c r="AQ1754" s="9"/>
      <c r="AR1754" s="8"/>
      <c r="AS1754" s="8"/>
      <c r="AT1754" s="8"/>
      <c r="AU1754" s="5"/>
      <c r="AV1754" s="5"/>
      <c r="AW1754" s="5"/>
      <c r="AX1754" s="5"/>
      <c r="AY1754" s="5"/>
      <c r="AZ1754" s="5"/>
      <c r="BA1754" s="5"/>
      <c r="BB1754" s="5"/>
      <c r="BC1754" s="5"/>
      <c r="BD1754" s="5"/>
      <c r="BE1754" s="5"/>
      <c r="BF1754" s="5"/>
      <c r="BG1754" s="2">
        <v>58.21</v>
      </c>
      <c r="BH1754" s="5"/>
      <c r="BI1754" s="8"/>
      <c r="BJ1754" s="5"/>
      <c r="BK1754" s="5"/>
      <c r="BL1754" s="5"/>
      <c r="BM1754" s="8"/>
      <c r="BN1754" s="8"/>
      <c r="BO1754" s="7">
        <v>41.1</v>
      </c>
      <c r="BP1754" s="5">
        <v>23.924310000000002</v>
      </c>
      <c r="BQ1754" s="5"/>
      <c r="BR1754" s="5"/>
      <c r="BS1754" s="5"/>
      <c r="BT1754" s="7">
        <v>1.0539343612334804</v>
      </c>
      <c r="BU1754" s="7"/>
      <c r="BV1754" s="7"/>
      <c r="BW1754" s="7"/>
      <c r="BX1754" s="7"/>
      <c r="BY1754" s="7"/>
      <c r="BZ1754" s="7"/>
      <c r="CA1754" s="5"/>
      <c r="CB1754" s="5"/>
      <c r="CC1754" s="5"/>
      <c r="CD1754" s="5"/>
      <c r="CE1754" s="5"/>
      <c r="CF1754" s="5"/>
      <c r="CG1754" s="5"/>
      <c r="CH1754" s="5"/>
      <c r="CI1754" s="5"/>
      <c r="CJ1754" s="5"/>
      <c r="CK1754" s="8"/>
      <c r="CL1754" s="5"/>
      <c r="CM1754" s="5"/>
      <c r="CN1754" s="8"/>
      <c r="CO1754" s="5"/>
      <c r="CP1754" s="5"/>
      <c r="CQ1754" s="5"/>
      <c r="CR1754" s="8"/>
      <c r="CS1754" s="8"/>
      <c r="CT1754" s="8"/>
      <c r="CU1754" s="8"/>
      <c r="CV1754" s="8"/>
      <c r="CW1754" s="8"/>
      <c r="CX1754" s="8"/>
      <c r="CY1754" s="8"/>
      <c r="CZ1754" s="8"/>
      <c r="DA1754" s="8"/>
      <c r="DB1754" s="8"/>
      <c r="DC1754" s="8"/>
      <c r="DD1754" s="8"/>
      <c r="DE1754" s="8"/>
      <c r="DF1754" s="8"/>
      <c r="DG1754" s="8"/>
      <c r="DH1754" s="8"/>
      <c r="DI1754" s="8"/>
      <c r="DJ1754" s="8"/>
      <c r="DK1754" s="8"/>
      <c r="DL1754" s="8"/>
      <c r="DM1754" s="8"/>
      <c r="DN1754" s="8"/>
      <c r="DO1754" s="8"/>
      <c r="DP1754" s="8"/>
      <c r="DQ1754" s="8"/>
      <c r="DR1754" s="8"/>
      <c r="DS1754" s="8"/>
      <c r="DT1754" s="8"/>
      <c r="DU1754" s="8"/>
      <c r="DV1754" s="8"/>
      <c r="DW1754" s="8"/>
      <c r="DX1754" s="8"/>
      <c r="DY1754" s="8"/>
      <c r="DZ1754" s="8"/>
      <c r="EA1754" s="8"/>
      <c r="EB1754" s="8"/>
      <c r="EC1754" s="8"/>
      <c r="ED1754" s="8"/>
      <c r="EE1754" s="8"/>
      <c r="EF1754" s="8"/>
      <c r="EG1754" s="8"/>
      <c r="EH1754" s="8"/>
      <c r="EI1754" s="8"/>
      <c r="EJ1754" s="8"/>
      <c r="EK1754" s="8"/>
      <c r="EL1754" s="8"/>
      <c r="EM1754" s="8"/>
      <c r="EN1754" s="8"/>
      <c r="EO1754" s="8"/>
      <c r="EP1754" s="8"/>
      <c r="EQ1754" s="8"/>
      <c r="ER1754" s="8"/>
      <c r="ES1754" s="8"/>
      <c r="ET1754" s="8"/>
      <c r="EU1754" s="8"/>
      <c r="EV1754" s="8"/>
      <c r="EW1754" s="8"/>
      <c r="EX1754" s="8"/>
      <c r="EY1754" s="8"/>
      <c r="EZ1754" s="8"/>
      <c r="FA1754" s="8"/>
      <c r="FB1754" s="8"/>
      <c r="FC1754" s="8"/>
      <c r="FD1754" s="8"/>
      <c r="FE1754" s="8"/>
      <c r="FF1754" s="8"/>
      <c r="FG1754" s="8"/>
      <c r="FH1754" s="8"/>
      <c r="FI1754" s="8"/>
      <c r="FJ1754" s="8"/>
    </row>
    <row r="1755" spans="1:166" x14ac:dyDescent="0.25">
      <c r="A1755" t="s">
        <v>178</v>
      </c>
      <c r="C1755" s="6">
        <v>43477</v>
      </c>
      <c r="D1755" s="5">
        <v>1</v>
      </c>
      <c r="E1755" s="6" t="s">
        <v>209</v>
      </c>
      <c r="F1755" t="s">
        <v>10</v>
      </c>
      <c r="G1755">
        <v>0</v>
      </c>
      <c r="H1755" t="s">
        <v>11</v>
      </c>
      <c r="I1755" s="7">
        <v>12</v>
      </c>
      <c r="J1755">
        <v>1000</v>
      </c>
      <c r="K1755" s="5">
        <f t="shared" si="27"/>
        <v>83.333333333333329</v>
      </c>
      <c r="L1755" s="5"/>
      <c r="M1755" s="8"/>
      <c r="N1755" s="8"/>
      <c r="O1755" s="8"/>
      <c r="P1755" s="8"/>
      <c r="Q1755" s="5"/>
      <c r="R1755" s="5"/>
      <c r="S1755" s="5"/>
      <c r="T1755" s="5"/>
      <c r="U1755" s="5"/>
      <c r="V1755" s="5"/>
      <c r="W1755" s="5"/>
      <c r="X1755" s="8"/>
      <c r="Y1755" s="8"/>
      <c r="Z1755" s="8"/>
      <c r="AA1755" s="8"/>
      <c r="AB1755" s="8"/>
      <c r="AC1755" s="5"/>
      <c r="AD1755" s="8"/>
      <c r="AE1755" s="8"/>
      <c r="AF1755" s="8"/>
      <c r="AG1755" s="8"/>
      <c r="AH1755" s="8"/>
      <c r="AI1755" s="8"/>
      <c r="AJ1755" s="5"/>
      <c r="AK1755" s="8"/>
      <c r="AL1755" s="8"/>
      <c r="AM1755" s="8"/>
      <c r="AN1755" s="8"/>
      <c r="AO1755" s="8"/>
      <c r="AP1755" s="8"/>
      <c r="AQ1755" s="9"/>
      <c r="AR1755" s="8"/>
      <c r="AS1755" s="8"/>
      <c r="AT1755" s="8"/>
      <c r="AU1755" s="5"/>
      <c r="AV1755" s="5"/>
      <c r="AW1755" s="5"/>
      <c r="AX1755" s="5"/>
      <c r="AY1755" s="5"/>
      <c r="AZ1755" s="5"/>
      <c r="BA1755" s="5"/>
      <c r="BB1755" s="5"/>
      <c r="BC1755" s="5"/>
      <c r="BD1755" s="5"/>
      <c r="BE1755" s="5"/>
      <c r="BF1755" s="5"/>
      <c r="BG1755" s="5"/>
      <c r="BH1755" s="5"/>
      <c r="BI1755" s="8"/>
      <c r="BJ1755" s="5"/>
      <c r="BK1755" s="5"/>
      <c r="BL1755" s="5"/>
      <c r="BM1755" s="8"/>
      <c r="BN1755" s="8"/>
      <c r="BO1755" s="7"/>
      <c r="BP1755" s="5"/>
      <c r="BQ1755" s="5"/>
      <c r="BR1755" s="5"/>
      <c r="BS1755" s="5"/>
      <c r="BT1755" s="7"/>
      <c r="BU1755" s="7"/>
      <c r="BV1755" s="7"/>
      <c r="BW1755" s="7"/>
      <c r="BX1755" s="7"/>
      <c r="BY1755" s="7"/>
      <c r="BZ1755" s="7"/>
      <c r="CA1755" s="5"/>
      <c r="CB1755" s="5"/>
      <c r="CC1755" s="5"/>
      <c r="CD1755" s="5"/>
      <c r="CE1755" s="5"/>
      <c r="CF1755" s="5"/>
      <c r="CG1755" s="5"/>
      <c r="CH1755" s="5"/>
      <c r="CI1755" s="5"/>
      <c r="CJ1755" s="5"/>
      <c r="CK1755" s="8"/>
      <c r="CL1755" s="5"/>
      <c r="CM1755" s="5"/>
      <c r="CN1755" s="8"/>
      <c r="CO1755" s="5"/>
      <c r="CP1755" s="5"/>
      <c r="CQ1755" s="5"/>
      <c r="CR1755" s="8"/>
      <c r="CS1755" s="8"/>
      <c r="CT1755" s="8"/>
      <c r="CU1755" s="8"/>
      <c r="CV1755" s="8"/>
      <c r="CW1755" s="8"/>
      <c r="CX1755" s="8"/>
      <c r="CY1755" s="8"/>
      <c r="CZ1755" s="8"/>
      <c r="DA1755" s="8"/>
      <c r="DB1755" s="8"/>
      <c r="DC1755" s="8"/>
      <c r="DD1755" s="8"/>
      <c r="DE1755" s="8"/>
      <c r="DF1755" s="8"/>
      <c r="DG1755" s="8"/>
      <c r="DH1755" s="8"/>
      <c r="DI1755" s="8"/>
      <c r="DJ1755" s="8"/>
      <c r="DK1755" s="8"/>
      <c r="DL1755" s="8"/>
      <c r="DM1755" s="8"/>
      <c r="DN1755" s="8"/>
      <c r="DO1755" s="8"/>
      <c r="DP1755" s="8"/>
      <c r="DQ1755" s="8"/>
      <c r="DR1755" s="8"/>
      <c r="DS1755" s="8"/>
      <c r="DT1755" s="8"/>
      <c r="DU1755" s="8"/>
      <c r="DV1755" s="8"/>
      <c r="DW1755" s="8"/>
      <c r="DX1755" s="8"/>
      <c r="DY1755" s="8"/>
      <c r="DZ1755" s="8"/>
      <c r="EA1755" s="8"/>
      <c r="EB1755" s="8"/>
      <c r="EC1755" s="8"/>
      <c r="ED1755" s="8"/>
      <c r="EE1755" s="8"/>
      <c r="EF1755" s="8"/>
      <c r="EG1755" s="8"/>
      <c r="EH1755" s="8"/>
      <c r="EI1755" s="8"/>
      <c r="EJ1755" s="8"/>
      <c r="EK1755" s="8"/>
      <c r="EL1755" s="8"/>
      <c r="EM1755" s="8"/>
      <c r="EN1755" s="8"/>
      <c r="EO1755" s="8"/>
      <c r="EP1755" s="8"/>
      <c r="EQ1755" s="8"/>
      <c r="ER1755" s="8"/>
      <c r="ES1755" s="8"/>
      <c r="ET1755" s="8"/>
      <c r="EU1755" s="8"/>
      <c r="EV1755" s="8"/>
      <c r="EW1755" s="8"/>
      <c r="EX1755" s="8"/>
      <c r="EY1755" s="8"/>
      <c r="EZ1755" s="8"/>
      <c r="FA1755" s="8"/>
      <c r="FB1755" s="8"/>
      <c r="FC1755" s="8"/>
      <c r="FD1755" s="8"/>
      <c r="FE1755" s="8"/>
      <c r="FF1755" s="8"/>
      <c r="FG1755" s="8"/>
      <c r="FH1755" s="8"/>
      <c r="FI1755" s="8"/>
      <c r="FJ1755" s="8"/>
    </row>
    <row r="1756" spans="1:166" x14ac:dyDescent="0.25">
      <c r="A1756" t="s">
        <v>178</v>
      </c>
      <c r="C1756" s="6">
        <v>43503</v>
      </c>
      <c r="D1756" s="5">
        <v>4</v>
      </c>
      <c r="E1756" t="s">
        <v>210</v>
      </c>
      <c r="F1756" t="s">
        <v>12</v>
      </c>
      <c r="G1756">
        <v>26</v>
      </c>
      <c r="H1756" t="s">
        <v>11</v>
      </c>
      <c r="I1756" s="7">
        <v>12</v>
      </c>
      <c r="J1756">
        <v>1000</v>
      </c>
      <c r="K1756" s="5">
        <f t="shared" si="27"/>
        <v>83.333333333333329</v>
      </c>
      <c r="L1756" s="5"/>
      <c r="M1756" s="8"/>
      <c r="N1756" s="8"/>
      <c r="O1756" s="8"/>
      <c r="P1756" s="8"/>
      <c r="Q1756" s="5"/>
      <c r="R1756" s="5">
        <v>26</v>
      </c>
      <c r="S1756" s="5"/>
      <c r="T1756" s="5"/>
      <c r="U1756" s="5"/>
      <c r="V1756" s="5"/>
      <c r="W1756" s="5"/>
      <c r="X1756" s="8"/>
      <c r="Y1756" s="8"/>
      <c r="Z1756" s="8"/>
      <c r="AA1756" s="8"/>
      <c r="AB1756" s="8"/>
      <c r="AC1756" s="5"/>
      <c r="AD1756" s="8"/>
      <c r="AE1756" s="8"/>
      <c r="AF1756" s="8"/>
      <c r="AG1756" s="8"/>
      <c r="AH1756" s="8"/>
      <c r="AI1756" s="8"/>
      <c r="AJ1756" s="5"/>
      <c r="AK1756" s="8"/>
      <c r="AL1756" s="8"/>
      <c r="AM1756" s="8"/>
      <c r="AN1756" s="8"/>
      <c r="AO1756" s="8"/>
      <c r="AP1756" s="8"/>
      <c r="AQ1756" s="9"/>
      <c r="AR1756" s="8"/>
      <c r="AS1756" s="8"/>
      <c r="AT1756" s="8"/>
      <c r="AU1756" s="5"/>
      <c r="AV1756" s="5"/>
      <c r="AW1756" s="5"/>
      <c r="AX1756" s="5"/>
      <c r="AY1756" s="5"/>
      <c r="AZ1756" s="5"/>
      <c r="BA1756" s="5"/>
      <c r="BB1756" s="5"/>
      <c r="BC1756" s="5"/>
      <c r="BD1756" s="5"/>
      <c r="BE1756" s="5"/>
      <c r="BF1756" s="5"/>
      <c r="BG1756" s="5"/>
      <c r="BH1756" s="5"/>
      <c r="BI1756" s="8"/>
      <c r="BJ1756" s="5"/>
      <c r="BK1756" s="5"/>
      <c r="BL1756" s="5"/>
      <c r="BM1756" s="8"/>
      <c r="BN1756" s="8"/>
      <c r="BO1756" s="7"/>
      <c r="BP1756" s="5"/>
      <c r="BQ1756" s="5"/>
      <c r="BR1756" s="5"/>
      <c r="BS1756" s="5"/>
      <c r="BT1756" s="7"/>
      <c r="BU1756" s="7"/>
      <c r="BV1756" s="7"/>
      <c r="BW1756" s="7"/>
      <c r="BX1756" s="7"/>
      <c r="BY1756" s="7"/>
      <c r="BZ1756" s="7"/>
      <c r="CA1756" s="5"/>
      <c r="CB1756" s="5"/>
      <c r="CC1756" s="5"/>
      <c r="CD1756" s="5"/>
      <c r="CE1756" s="5"/>
      <c r="CF1756" s="5"/>
      <c r="CG1756" s="5"/>
      <c r="CH1756" s="5"/>
      <c r="CI1756" s="5"/>
      <c r="CJ1756" s="5"/>
      <c r="CK1756" s="8"/>
      <c r="CL1756" s="5"/>
      <c r="CM1756" s="5"/>
      <c r="CN1756" s="8"/>
      <c r="CO1756" s="5"/>
      <c r="CP1756" s="5"/>
      <c r="CQ1756" s="14"/>
      <c r="DM1756" s="8"/>
      <c r="DN1756" s="8"/>
      <c r="DO1756" s="8"/>
      <c r="DP1756" s="8"/>
      <c r="DQ1756" s="8"/>
      <c r="DR1756" s="8"/>
      <c r="DS1756" s="8"/>
      <c r="DT1756" s="8"/>
      <c r="DU1756" s="8"/>
      <c r="DV1756" s="8"/>
      <c r="DW1756" s="8"/>
      <c r="DX1756" s="8"/>
      <c r="DY1756" s="8"/>
      <c r="DZ1756" s="8"/>
      <c r="EA1756" s="8"/>
      <c r="EB1756" s="8"/>
      <c r="EC1756" s="8"/>
      <c r="ED1756" s="8"/>
      <c r="EE1756" s="8"/>
      <c r="EF1756" s="8"/>
      <c r="EG1756" s="8"/>
      <c r="EH1756" s="8"/>
      <c r="EI1756" s="8"/>
      <c r="EJ1756" s="8"/>
      <c r="EK1756" s="8"/>
      <c r="EL1756" s="8"/>
      <c r="EM1756" s="8"/>
      <c r="EN1756" s="8"/>
      <c r="EO1756" s="8"/>
      <c r="EP1756" s="8"/>
      <c r="EQ1756" s="8"/>
      <c r="ER1756" s="8"/>
      <c r="ES1756" s="8"/>
      <c r="ET1756" s="8"/>
      <c r="EU1756" s="8"/>
      <c r="EV1756" s="8"/>
      <c r="EW1756" s="8"/>
      <c r="EX1756" s="8"/>
      <c r="EY1756" s="8"/>
      <c r="EZ1756" s="8"/>
      <c r="FA1756" s="8"/>
      <c r="FB1756" s="8"/>
      <c r="FC1756" s="8"/>
      <c r="FD1756" s="8"/>
      <c r="FE1756" s="8"/>
      <c r="FF1756" s="8"/>
      <c r="FG1756" s="8"/>
      <c r="FH1756" s="8"/>
      <c r="FI1756" s="8"/>
      <c r="FJ1756" s="8"/>
    </row>
    <row r="1757" spans="1:166" x14ac:dyDescent="0.25">
      <c r="A1757" t="s">
        <v>178</v>
      </c>
      <c r="C1757" s="6">
        <v>43509</v>
      </c>
      <c r="D1757" s="5"/>
      <c r="E1757" s="6"/>
      <c r="G1757">
        <v>32</v>
      </c>
      <c r="H1757" t="s">
        <v>11</v>
      </c>
      <c r="I1757" s="7">
        <v>12</v>
      </c>
      <c r="J1757">
        <v>1000</v>
      </c>
      <c r="K1757" s="5">
        <f t="shared" si="27"/>
        <v>83.333333333333329</v>
      </c>
      <c r="L1757" s="5"/>
      <c r="M1757" s="5">
        <v>411</v>
      </c>
      <c r="N1757" s="7">
        <v>8.6</v>
      </c>
      <c r="O1757" s="7"/>
      <c r="P1757" s="7"/>
      <c r="Q1757" s="5"/>
      <c r="R1757" s="5"/>
      <c r="S1757" s="5"/>
      <c r="T1757" s="5"/>
      <c r="U1757" s="5"/>
      <c r="V1757" s="5"/>
      <c r="W1757" s="5"/>
      <c r="X1757" s="7">
        <v>7.2</v>
      </c>
      <c r="Y1757" s="7">
        <v>2.4</v>
      </c>
      <c r="Z1757" s="8"/>
      <c r="AA1757" s="8"/>
      <c r="AB1757" s="8"/>
      <c r="AC1757" s="5"/>
      <c r="AD1757" s="8"/>
      <c r="AE1757" s="8"/>
      <c r="AF1757" s="8"/>
      <c r="AG1757" s="8"/>
      <c r="AH1757" s="8"/>
      <c r="AI1757" s="8"/>
      <c r="AJ1757" s="5"/>
      <c r="AK1757" s="8"/>
      <c r="AL1757" s="8"/>
      <c r="AM1757" s="8"/>
      <c r="AN1757" s="8"/>
      <c r="AO1757" s="8"/>
      <c r="AP1757" s="8"/>
      <c r="AQ1757" s="9"/>
      <c r="AR1757" s="8"/>
      <c r="AS1757" s="8"/>
      <c r="AT1757" s="8"/>
      <c r="AU1757" s="5"/>
      <c r="AV1757" s="5"/>
      <c r="AW1757" s="5"/>
      <c r="AX1757" s="5"/>
      <c r="AY1757" s="5"/>
      <c r="AZ1757" s="5"/>
      <c r="BA1757" s="5"/>
      <c r="BB1757" s="5"/>
      <c r="BC1757" s="5"/>
      <c r="BD1757" s="5"/>
      <c r="BE1757" s="5"/>
      <c r="BF1757" s="5"/>
      <c r="BG1757" s="5"/>
      <c r="BH1757" s="5"/>
      <c r="BI1757" s="8"/>
      <c r="BJ1757" s="5"/>
      <c r="BK1757" s="5"/>
      <c r="BL1757" s="5"/>
      <c r="BM1757" s="8"/>
      <c r="BN1757" s="8"/>
      <c r="BO1757" s="7"/>
      <c r="BP1757" s="5"/>
      <c r="BQ1757" s="5"/>
      <c r="BR1757" s="5"/>
      <c r="BS1757" s="5"/>
      <c r="BT1757" s="7"/>
      <c r="BU1757" s="7"/>
      <c r="BV1757" s="7"/>
      <c r="BW1757" s="7"/>
      <c r="BX1757" s="7"/>
      <c r="BY1757" s="7"/>
      <c r="BZ1757" s="7"/>
      <c r="CA1757" s="5"/>
      <c r="CB1757" s="5"/>
      <c r="CC1757" s="5"/>
      <c r="CD1757" s="5"/>
      <c r="CE1757" s="5"/>
      <c r="CF1757" s="5"/>
      <c r="CG1757" s="5"/>
      <c r="CH1757" s="5"/>
      <c r="CI1757" s="5"/>
      <c r="CJ1757" s="5"/>
      <c r="CK1757" s="8"/>
      <c r="CL1757" s="5"/>
      <c r="CM1757" s="5"/>
      <c r="CN1757" s="8"/>
      <c r="CO1757" s="5"/>
      <c r="CP1757" s="5"/>
      <c r="CQ1757" s="14"/>
      <c r="DM1757" s="8"/>
      <c r="DN1757" s="8"/>
      <c r="DO1757" s="8"/>
      <c r="DP1757" s="8"/>
      <c r="DQ1757" s="8"/>
      <c r="DR1757" s="8"/>
      <c r="DS1757" s="8"/>
      <c r="DT1757" s="8"/>
      <c r="DU1757" s="8"/>
      <c r="DV1757" s="8"/>
      <c r="DW1757" s="8"/>
      <c r="DX1757" s="8"/>
      <c r="DY1757" s="8"/>
      <c r="DZ1757" s="8"/>
      <c r="EA1757" s="8"/>
      <c r="EB1757" s="8"/>
      <c r="EC1757" s="8"/>
      <c r="ED1757" s="8"/>
      <c r="EE1757" s="8"/>
      <c r="EF1757" s="8"/>
      <c r="EG1757" s="8"/>
      <c r="EH1757" s="8"/>
      <c r="EI1757" s="8"/>
      <c r="EJ1757" s="8"/>
      <c r="EK1757" s="8"/>
      <c r="EL1757" s="8"/>
      <c r="EM1757" s="8"/>
      <c r="EN1757" s="8"/>
      <c r="EO1757" s="8"/>
      <c r="EP1757" s="8"/>
      <c r="EQ1757" s="8"/>
      <c r="ER1757" s="8"/>
      <c r="ES1757" s="8"/>
      <c r="ET1757" s="8"/>
      <c r="EU1757" s="8"/>
      <c r="EV1757" s="8"/>
      <c r="EW1757" s="8"/>
      <c r="EX1757" s="8"/>
      <c r="EY1757" s="8"/>
      <c r="EZ1757" s="8"/>
      <c r="FA1757" s="8"/>
      <c r="FB1757" s="8"/>
      <c r="FC1757" s="8"/>
      <c r="FD1757" s="8"/>
      <c r="FE1757" s="8"/>
      <c r="FF1757" s="8"/>
      <c r="FG1757" s="8"/>
      <c r="FH1757" s="8"/>
      <c r="FI1757" s="8"/>
      <c r="FJ1757" s="8"/>
    </row>
    <row r="1758" spans="1:166" x14ac:dyDescent="0.25">
      <c r="A1758" t="s">
        <v>178</v>
      </c>
      <c r="C1758" s="6">
        <v>43517</v>
      </c>
      <c r="D1758" s="5">
        <v>5</v>
      </c>
      <c r="E1758" t="s">
        <v>206</v>
      </c>
      <c r="F1758" t="s">
        <v>13</v>
      </c>
      <c r="G1758">
        <v>40</v>
      </c>
      <c r="H1758" t="s">
        <v>11</v>
      </c>
      <c r="I1758" s="7">
        <v>12</v>
      </c>
      <c r="J1758">
        <v>1000</v>
      </c>
      <c r="K1758" s="5">
        <f t="shared" si="27"/>
        <v>83.333333333333329</v>
      </c>
      <c r="L1758" s="5"/>
      <c r="M1758" s="5">
        <v>444</v>
      </c>
      <c r="N1758" s="7">
        <v>11.2</v>
      </c>
      <c r="O1758" s="7"/>
      <c r="P1758" s="7"/>
      <c r="Q1758" s="5"/>
      <c r="R1758" s="5"/>
      <c r="S1758" s="5">
        <v>40</v>
      </c>
      <c r="T1758" s="5"/>
      <c r="U1758" s="5"/>
      <c r="V1758" s="5"/>
      <c r="W1758" s="5"/>
      <c r="X1758" s="7">
        <v>5.6</v>
      </c>
      <c r="Y1758" s="7">
        <v>6.6</v>
      </c>
      <c r="Z1758" s="8"/>
      <c r="AA1758" s="8"/>
      <c r="AB1758" s="8"/>
      <c r="AC1758" s="5"/>
      <c r="AD1758" s="8"/>
      <c r="AE1758" s="8"/>
      <c r="AF1758" s="8"/>
      <c r="AG1758" s="8"/>
      <c r="AH1758" s="8"/>
      <c r="AI1758" s="8"/>
      <c r="AJ1758" s="5"/>
      <c r="AK1758" s="8"/>
      <c r="AL1758" s="8"/>
      <c r="AM1758" s="8"/>
      <c r="AN1758" s="8"/>
      <c r="AO1758" s="8"/>
      <c r="AP1758" s="8"/>
      <c r="AQ1758" s="9"/>
      <c r="AR1758" s="8"/>
      <c r="AS1758" s="8"/>
      <c r="AT1758" s="8"/>
      <c r="AU1758" s="5"/>
      <c r="AV1758" s="5"/>
      <c r="AW1758" s="5"/>
      <c r="AX1758" s="5"/>
      <c r="AY1758" s="5"/>
      <c r="AZ1758" s="5"/>
      <c r="BA1758" s="5"/>
      <c r="BB1758" s="5"/>
      <c r="BC1758" s="5"/>
      <c r="BD1758" s="5"/>
      <c r="BE1758" s="5"/>
      <c r="BF1758" s="5"/>
      <c r="BG1758" s="5"/>
      <c r="BH1758" s="5"/>
      <c r="BI1758" s="8"/>
      <c r="BJ1758" s="5"/>
      <c r="BK1758" s="5"/>
      <c r="BL1758" s="5"/>
      <c r="BM1758" s="8"/>
      <c r="BN1758" s="8"/>
      <c r="BO1758" s="7"/>
      <c r="BP1758" s="5"/>
      <c r="BQ1758" s="5"/>
      <c r="BR1758" s="5"/>
      <c r="BS1758" s="5"/>
      <c r="BT1758" s="7"/>
      <c r="BU1758" s="7"/>
      <c r="BV1758" s="7"/>
      <c r="BW1758" s="7"/>
      <c r="BX1758" s="7"/>
      <c r="BY1758" s="7"/>
      <c r="BZ1758" s="7"/>
      <c r="CA1758" s="5"/>
      <c r="CB1758" s="5"/>
      <c r="CC1758" s="5"/>
      <c r="CD1758" s="5"/>
      <c r="CE1758" s="5"/>
      <c r="CF1758" s="5"/>
      <c r="CG1758" s="5"/>
      <c r="CH1758" s="5"/>
      <c r="CI1758" s="5"/>
      <c r="CJ1758" s="5"/>
      <c r="CK1758" s="8"/>
      <c r="CL1758" s="5"/>
      <c r="CM1758" s="5"/>
      <c r="CN1758" s="8"/>
      <c r="CO1758" s="5"/>
      <c r="CP1758" s="5"/>
      <c r="CQ1758" s="5"/>
      <c r="CR1758" s="8"/>
      <c r="CS1758" s="8"/>
      <c r="CT1758" s="8"/>
      <c r="CU1758" s="8"/>
      <c r="CV1758" s="8"/>
      <c r="CW1758" s="8"/>
      <c r="CX1758" s="8"/>
      <c r="CY1758" s="8"/>
      <c r="CZ1758" s="8"/>
      <c r="DA1758" s="8"/>
      <c r="DB1758" s="8"/>
      <c r="DC1758" s="8"/>
      <c r="DD1758" s="8"/>
      <c r="DE1758" s="8"/>
      <c r="DF1758" s="8"/>
      <c r="DG1758" s="8"/>
      <c r="DH1758" s="8"/>
      <c r="DI1758" s="8"/>
      <c r="DJ1758" s="8"/>
      <c r="DK1758" s="8"/>
      <c r="DL1758" s="8"/>
      <c r="DM1758" s="8"/>
      <c r="DN1758" s="8"/>
      <c r="DO1758" s="8"/>
      <c r="DP1758" s="8"/>
      <c r="DQ1758" s="8"/>
      <c r="DR1758" s="8"/>
      <c r="DS1758" s="8"/>
      <c r="DT1758" s="8"/>
      <c r="DU1758" s="8"/>
      <c r="DV1758" s="8"/>
      <c r="DW1758" s="8"/>
      <c r="DX1758" s="8"/>
      <c r="DY1758" s="8"/>
      <c r="DZ1758" s="8"/>
      <c r="EA1758" s="8"/>
      <c r="EB1758" s="8"/>
      <c r="EC1758" s="8"/>
      <c r="ED1758" s="8"/>
      <c r="EE1758" s="8"/>
      <c r="EF1758" s="8"/>
      <c r="EG1758" s="8"/>
      <c r="EH1758" s="8"/>
      <c r="EI1758" s="8"/>
      <c r="EJ1758" s="8"/>
      <c r="EK1758" s="8"/>
      <c r="EL1758" s="8"/>
      <c r="EM1758" s="8"/>
      <c r="EN1758" s="8"/>
      <c r="EO1758" s="8"/>
      <c r="EP1758" s="8"/>
      <c r="EQ1758" s="8"/>
      <c r="ER1758" s="8"/>
      <c r="ES1758" s="8"/>
      <c r="ET1758" s="8"/>
      <c r="EU1758" s="8"/>
      <c r="EV1758" s="8"/>
      <c r="EW1758" s="8"/>
      <c r="EX1758" s="8"/>
      <c r="EY1758" s="8"/>
      <c r="EZ1758" s="8"/>
      <c r="FA1758" s="8"/>
      <c r="FB1758" s="8"/>
      <c r="FC1758" s="8"/>
      <c r="FD1758" s="8"/>
      <c r="FE1758" s="8"/>
      <c r="FF1758" s="8"/>
      <c r="FG1758" s="8"/>
      <c r="FH1758" s="8"/>
      <c r="FI1758" s="8"/>
      <c r="FJ1758" s="8"/>
    </row>
    <row r="1759" spans="1:166" x14ac:dyDescent="0.25">
      <c r="A1759" t="s">
        <v>178</v>
      </c>
      <c r="C1759" s="6">
        <v>43522</v>
      </c>
      <c r="D1759" s="5"/>
      <c r="E1759" s="6"/>
      <c r="G1759">
        <v>45</v>
      </c>
      <c r="H1759" t="s">
        <v>11</v>
      </c>
      <c r="I1759" s="7">
        <v>12</v>
      </c>
      <c r="J1759">
        <v>1000</v>
      </c>
      <c r="K1759" s="5">
        <f t="shared" si="27"/>
        <v>83.333333333333329</v>
      </c>
      <c r="L1759" s="5"/>
      <c r="M1759" s="8"/>
      <c r="N1759" s="8"/>
      <c r="O1759" s="8"/>
      <c r="P1759" s="8"/>
      <c r="Q1759" s="5"/>
      <c r="R1759" s="5"/>
      <c r="S1759" s="5"/>
      <c r="T1759" s="5"/>
      <c r="U1759" s="5"/>
      <c r="V1759" s="5"/>
      <c r="W1759" s="5"/>
      <c r="X1759" s="8"/>
      <c r="Y1759" s="8"/>
      <c r="Z1759" s="8"/>
      <c r="AA1759" s="8"/>
      <c r="AB1759" s="8"/>
      <c r="AC1759" s="5"/>
      <c r="AD1759" s="8"/>
      <c r="AE1759" s="8"/>
      <c r="AF1759" s="8"/>
      <c r="AG1759" s="8"/>
      <c r="AH1759" s="8"/>
      <c r="AI1759" s="8"/>
      <c r="AJ1759" s="5"/>
      <c r="AK1759" s="8"/>
      <c r="AL1759" s="8"/>
      <c r="AM1759" s="8"/>
      <c r="AN1759" s="8"/>
      <c r="AO1759" s="8"/>
      <c r="AP1759" s="8"/>
      <c r="AQ1759" s="9"/>
      <c r="AR1759" s="8"/>
      <c r="AS1759" s="8"/>
      <c r="AT1759" s="8"/>
      <c r="AU1759" s="5"/>
      <c r="AV1759" s="5"/>
      <c r="AW1759" s="5"/>
      <c r="AX1759" s="5"/>
      <c r="AY1759" s="5"/>
      <c r="AZ1759" s="5"/>
      <c r="BA1759" s="5"/>
      <c r="BB1759" s="5"/>
      <c r="BC1759" s="5"/>
      <c r="BD1759" s="5"/>
      <c r="BE1759" s="5"/>
      <c r="BF1759" s="5"/>
      <c r="BG1759" s="5"/>
      <c r="BH1759" s="5"/>
      <c r="BI1759" s="8"/>
      <c r="BJ1759" s="5"/>
      <c r="BK1759" s="5"/>
      <c r="BL1759" s="5"/>
      <c r="BM1759" s="8"/>
      <c r="BN1759" s="8"/>
      <c r="BO1759" s="7"/>
      <c r="BP1759" s="5"/>
      <c r="BQ1759" s="5"/>
      <c r="BR1759" s="5"/>
      <c r="BS1759" s="5"/>
      <c r="BT1759" s="7"/>
      <c r="BU1759" s="7"/>
      <c r="BV1759" s="7"/>
      <c r="BW1759" s="7"/>
      <c r="BX1759" s="7"/>
      <c r="BY1759" s="7"/>
      <c r="BZ1759" s="7"/>
      <c r="CA1759" s="5"/>
      <c r="CB1759" s="5"/>
      <c r="CC1759" s="5"/>
      <c r="CD1759" s="5"/>
      <c r="CE1759" s="5"/>
      <c r="CF1759" s="5"/>
      <c r="CG1759" s="5"/>
      <c r="CH1759" s="5"/>
      <c r="CI1759" s="5"/>
      <c r="CJ1759" s="5"/>
      <c r="CK1759" s="8"/>
      <c r="CL1759" s="5"/>
      <c r="CM1759" s="5">
        <v>1500</v>
      </c>
      <c r="CN1759" s="8"/>
      <c r="CO1759" s="5">
        <f>CT1759+CW1759+CZ1759+DC1759+DF1759+DI1759</f>
        <v>353.58586589134802</v>
      </c>
      <c r="CP1759" s="5"/>
      <c r="CQ1759" s="5"/>
      <c r="CR1759" s="8">
        <v>0.15402317593794687</v>
      </c>
      <c r="CS1759" s="5">
        <v>300</v>
      </c>
      <c r="CT1759" s="5">
        <f>CR1759*300</f>
        <v>46.206952781384061</v>
      </c>
      <c r="CU1759" s="8">
        <v>0.23412857451256297</v>
      </c>
      <c r="CV1759" s="5">
        <v>600</v>
      </c>
      <c r="CW1759" s="5">
        <f>CU1759*300</f>
        <v>70.238572353768888</v>
      </c>
      <c r="CX1759" s="8">
        <v>0.25498596675889679</v>
      </c>
      <c r="CY1759" s="8">
        <v>900</v>
      </c>
      <c r="CZ1759" s="5">
        <f>CX1759*300</f>
        <v>76.495790027669031</v>
      </c>
      <c r="DA1759" s="8">
        <v>0.26278186608419735</v>
      </c>
      <c r="DB1759" s="8">
        <v>1200</v>
      </c>
      <c r="DC1759" s="5">
        <f>DA1759*300</f>
        <v>78.834559825259205</v>
      </c>
      <c r="DD1759" s="8">
        <v>0.27269996967755611</v>
      </c>
      <c r="DE1759" s="8">
        <v>1500</v>
      </c>
      <c r="DF1759" s="5">
        <f>DD1759*300</f>
        <v>81.809990903266836</v>
      </c>
      <c r="DG1759" s="8"/>
      <c r="DH1759" s="8"/>
      <c r="DI1759" s="8"/>
      <c r="DJ1759" s="8"/>
      <c r="DK1759" s="8"/>
      <c r="DL1759" s="8"/>
      <c r="DM1759" s="8"/>
      <c r="DN1759" s="8"/>
      <c r="DO1759" s="8"/>
      <c r="DP1759" s="8"/>
      <c r="DQ1759" s="8"/>
      <c r="DR1759" s="8"/>
      <c r="DS1759" s="8"/>
      <c r="DT1759" s="8"/>
      <c r="DU1759" s="8"/>
      <c r="DV1759" s="8"/>
      <c r="DW1759" s="8"/>
      <c r="DX1759" s="8"/>
      <c r="DY1759" s="8"/>
      <c r="DZ1759" s="8"/>
      <c r="EA1759" s="8"/>
      <c r="EB1759" s="8"/>
      <c r="EC1759" s="8"/>
      <c r="ED1759" s="8"/>
      <c r="EE1759" s="8"/>
      <c r="EF1759" s="8"/>
      <c r="EG1759" s="8"/>
      <c r="EH1759" s="8"/>
      <c r="EI1759" s="8"/>
      <c r="EJ1759" s="8"/>
      <c r="EK1759" s="8"/>
      <c r="EL1759" s="8"/>
      <c r="EM1759" s="8"/>
      <c r="EN1759" s="8"/>
      <c r="EO1759" s="8"/>
      <c r="EP1759" s="8"/>
      <c r="EQ1759" s="8"/>
      <c r="ER1759" s="8"/>
      <c r="ES1759" s="8"/>
      <c r="ET1759" s="8"/>
      <c r="EU1759" s="8"/>
      <c r="EV1759" s="8"/>
      <c r="EW1759" s="8"/>
      <c r="EX1759" s="8"/>
      <c r="EY1759" s="8"/>
      <c r="EZ1759" s="8"/>
      <c r="FA1759" s="8"/>
      <c r="FB1759" s="8"/>
      <c r="FC1759" s="8"/>
      <c r="FD1759" s="8"/>
      <c r="FE1759" s="8"/>
      <c r="FF1759" s="8"/>
      <c r="FG1759" s="8"/>
      <c r="FH1759" s="8"/>
      <c r="FI1759" s="8"/>
      <c r="FJ1759" s="8"/>
    </row>
    <row r="1760" spans="1:166" x14ac:dyDescent="0.25">
      <c r="A1760" t="s">
        <v>178</v>
      </c>
      <c r="C1760" s="6">
        <v>43523</v>
      </c>
      <c r="D1760" s="5"/>
      <c r="E1760" s="6"/>
      <c r="G1760">
        <v>46</v>
      </c>
      <c r="H1760" t="s">
        <v>11</v>
      </c>
      <c r="I1760" s="7">
        <v>12</v>
      </c>
      <c r="J1760">
        <v>1000</v>
      </c>
      <c r="K1760" s="5">
        <f t="shared" si="27"/>
        <v>83.333333333333329</v>
      </c>
      <c r="L1760" s="5"/>
      <c r="M1760" s="5">
        <v>534</v>
      </c>
      <c r="N1760" s="7">
        <v>12.2</v>
      </c>
      <c r="O1760" s="7"/>
      <c r="P1760" s="7"/>
      <c r="Q1760" s="5"/>
      <c r="R1760" s="5"/>
      <c r="S1760" s="5"/>
      <c r="T1760" s="5"/>
      <c r="U1760" s="5"/>
      <c r="V1760" s="5"/>
      <c r="W1760" s="5"/>
      <c r="X1760" s="7">
        <v>4.5999999999999996</v>
      </c>
      <c r="Y1760" s="7">
        <v>8.1999999999999993</v>
      </c>
      <c r="Z1760" s="8"/>
      <c r="AA1760" s="8"/>
      <c r="AB1760" s="8"/>
      <c r="AC1760" s="5"/>
      <c r="AD1760" s="8"/>
      <c r="AE1760" s="8"/>
      <c r="AF1760" s="8"/>
      <c r="AG1760" s="8"/>
      <c r="AH1760" s="8"/>
      <c r="AI1760" s="8"/>
      <c r="AJ1760" s="5"/>
      <c r="AK1760" s="8"/>
      <c r="AL1760" s="8"/>
      <c r="AM1760" s="8"/>
      <c r="AN1760" s="8"/>
      <c r="AO1760" s="8"/>
      <c r="AP1760" s="8"/>
      <c r="AQ1760" s="9"/>
      <c r="AR1760" s="8"/>
      <c r="AS1760" s="8"/>
      <c r="AT1760" s="8"/>
      <c r="AU1760" s="5"/>
      <c r="AV1760" s="5"/>
      <c r="AW1760" s="5"/>
      <c r="AX1760" s="5"/>
      <c r="AY1760" s="5"/>
      <c r="AZ1760" s="5"/>
      <c r="BA1760" s="5"/>
      <c r="BB1760" s="5"/>
      <c r="BC1760" s="5"/>
      <c r="BD1760" s="5"/>
      <c r="BE1760" s="5"/>
      <c r="BF1760" s="5"/>
      <c r="BG1760" s="5"/>
      <c r="BH1760" s="5"/>
      <c r="BI1760" s="8"/>
      <c r="BJ1760" s="5"/>
      <c r="BK1760" s="5"/>
      <c r="BL1760" s="5"/>
      <c r="BM1760" s="8"/>
      <c r="BN1760" s="8"/>
      <c r="BO1760" s="7"/>
      <c r="BP1760" s="5"/>
      <c r="BQ1760" s="5"/>
      <c r="BR1760" s="5"/>
      <c r="BS1760" s="5"/>
      <c r="BT1760" s="7"/>
      <c r="BU1760" s="7"/>
      <c r="BV1760" s="7"/>
      <c r="BW1760" s="7"/>
      <c r="BX1760" s="7"/>
      <c r="BY1760" s="7"/>
      <c r="BZ1760" s="7"/>
      <c r="CA1760" s="5"/>
      <c r="CB1760" s="5"/>
      <c r="CC1760" s="5"/>
      <c r="CD1760" s="5"/>
      <c r="CE1760" s="5"/>
      <c r="CF1760" s="5"/>
      <c r="CG1760" s="5"/>
      <c r="CH1760" s="5"/>
      <c r="CI1760" s="5"/>
      <c r="CJ1760" s="5"/>
      <c r="CK1760" s="8"/>
      <c r="CL1760" s="5"/>
      <c r="CM1760" s="5"/>
      <c r="CN1760" s="8"/>
      <c r="CO1760" s="5"/>
      <c r="CP1760" s="5"/>
      <c r="CQ1760" s="5"/>
      <c r="CS1760" s="8"/>
      <c r="CT1760" s="8"/>
      <c r="CV1760" s="8"/>
      <c r="CW1760" s="8"/>
      <c r="CY1760" s="8"/>
      <c r="CZ1760" s="8"/>
      <c r="DB1760" s="8"/>
      <c r="DC1760" s="8"/>
      <c r="DD1760" s="8"/>
      <c r="DE1760" s="8"/>
      <c r="DF1760" s="8"/>
      <c r="DG1760" s="8"/>
      <c r="DH1760" s="8"/>
      <c r="DI1760" s="8"/>
      <c r="DJ1760" s="8"/>
      <c r="DK1760" s="8"/>
      <c r="DL1760" s="8"/>
      <c r="DM1760" s="8"/>
      <c r="DN1760" s="8"/>
      <c r="DO1760" s="8"/>
      <c r="DP1760" s="8"/>
      <c r="DQ1760" s="8"/>
      <c r="DR1760" s="8"/>
      <c r="DS1760" s="8"/>
      <c r="DT1760" s="8"/>
      <c r="DU1760" s="8"/>
      <c r="DV1760" s="8"/>
      <c r="DW1760" s="8"/>
      <c r="DX1760" s="8"/>
      <c r="DY1760" s="8"/>
      <c r="DZ1760" s="8"/>
      <c r="EA1760" s="8"/>
      <c r="EB1760" s="8"/>
      <c r="EC1760" s="8"/>
      <c r="ED1760" s="8"/>
      <c r="EE1760" s="8"/>
      <c r="EF1760" s="8"/>
      <c r="EG1760" s="8"/>
      <c r="EH1760" s="8"/>
      <c r="EI1760" s="8"/>
      <c r="EJ1760" s="8"/>
      <c r="EK1760" s="8"/>
      <c r="EL1760" s="8"/>
      <c r="EM1760" s="8"/>
      <c r="EN1760" s="8"/>
      <c r="EO1760" s="8"/>
      <c r="EP1760" s="8"/>
      <c r="EQ1760" s="8"/>
      <c r="ER1760" s="8"/>
      <c r="ES1760" s="8"/>
      <c r="ET1760" s="8"/>
      <c r="EU1760" s="8"/>
      <c r="EV1760" s="8"/>
      <c r="EW1760" s="8"/>
      <c r="EX1760" s="8"/>
      <c r="EY1760" s="8"/>
      <c r="EZ1760" s="8"/>
      <c r="FA1760" s="8"/>
      <c r="FB1760" s="8"/>
      <c r="FC1760" s="8"/>
      <c r="FD1760" s="8"/>
      <c r="FE1760" s="8"/>
      <c r="FF1760" s="8"/>
      <c r="FG1760" s="8"/>
      <c r="FH1760" s="8"/>
      <c r="FI1760" s="8"/>
      <c r="FJ1760" s="8"/>
    </row>
    <row r="1761" spans="1:166" x14ac:dyDescent="0.25">
      <c r="A1761" t="s">
        <v>178</v>
      </c>
      <c r="C1761" s="6">
        <v>43537</v>
      </c>
      <c r="D1761" s="5"/>
      <c r="E1761" s="6"/>
      <c r="G1761">
        <v>60</v>
      </c>
      <c r="H1761" t="s">
        <v>11</v>
      </c>
      <c r="I1761" s="7">
        <v>12</v>
      </c>
      <c r="J1761">
        <v>1000</v>
      </c>
      <c r="K1761" s="5">
        <f t="shared" si="27"/>
        <v>83.333333333333329</v>
      </c>
      <c r="L1761" s="5"/>
      <c r="M1761" s="5">
        <v>568</v>
      </c>
      <c r="N1761" s="7">
        <v>13.4</v>
      </c>
      <c r="O1761" s="7"/>
      <c r="P1761" s="7"/>
      <c r="Q1761" s="5"/>
      <c r="R1761" s="5"/>
      <c r="S1761" s="5"/>
      <c r="T1761" s="5"/>
      <c r="U1761" s="5"/>
      <c r="V1761" s="5"/>
      <c r="W1761" s="5"/>
      <c r="X1761" s="7">
        <v>4.2</v>
      </c>
      <c r="Y1761" s="7">
        <v>10.199999999999999</v>
      </c>
      <c r="Z1761" s="8"/>
      <c r="AA1761" s="8"/>
      <c r="AB1761" s="8"/>
      <c r="AC1761" s="5"/>
      <c r="AD1761" s="8"/>
      <c r="AE1761" s="8"/>
      <c r="AF1761" s="8"/>
      <c r="AG1761" s="8"/>
      <c r="AH1761" s="8"/>
      <c r="AI1761" s="8"/>
      <c r="AJ1761" s="5"/>
      <c r="AK1761" s="8"/>
      <c r="AL1761" s="8"/>
      <c r="AM1761" s="8"/>
      <c r="AN1761" s="8"/>
      <c r="AO1761" s="8"/>
      <c r="AP1761" s="8"/>
      <c r="AQ1761" s="9"/>
      <c r="AR1761" s="8"/>
      <c r="AS1761" s="8"/>
      <c r="AT1761" s="8"/>
      <c r="AU1761" s="5"/>
      <c r="AV1761" s="5"/>
      <c r="AW1761" s="5"/>
      <c r="AX1761" s="5"/>
      <c r="AY1761" s="5"/>
      <c r="AZ1761" s="5"/>
      <c r="BA1761" s="5"/>
      <c r="BB1761" s="5"/>
      <c r="BC1761" s="5"/>
      <c r="BD1761" s="5"/>
      <c r="BE1761" s="5"/>
      <c r="BF1761" s="5"/>
      <c r="BG1761" s="5"/>
      <c r="BH1761" s="5"/>
      <c r="BI1761" s="8"/>
      <c r="BJ1761" s="5"/>
      <c r="BK1761" s="5"/>
      <c r="BL1761" s="5"/>
      <c r="BM1761" s="8"/>
      <c r="BN1761" s="8"/>
      <c r="BO1761" s="7"/>
      <c r="BP1761" s="5"/>
      <c r="BQ1761" s="5"/>
      <c r="BR1761" s="5"/>
      <c r="BS1761" s="5"/>
      <c r="BT1761" s="7"/>
      <c r="BU1761" s="7"/>
      <c r="BV1761" s="7"/>
      <c r="BW1761" s="7"/>
      <c r="BX1761" s="7"/>
      <c r="BY1761" s="7"/>
      <c r="BZ1761" s="7"/>
      <c r="CA1761" s="5"/>
      <c r="CB1761" s="5"/>
      <c r="CC1761" s="5"/>
      <c r="CD1761" s="5"/>
      <c r="CE1761" s="5"/>
      <c r="CF1761" s="5"/>
      <c r="CG1761" s="5"/>
      <c r="CH1761" s="5"/>
      <c r="CI1761" s="5"/>
      <c r="CJ1761" s="5"/>
      <c r="CK1761" s="8"/>
      <c r="CL1761" s="5"/>
      <c r="CM1761" s="5"/>
      <c r="CN1761" s="8"/>
      <c r="CO1761" s="5"/>
      <c r="CP1761" s="5"/>
      <c r="CQ1761" s="5"/>
      <c r="CS1761" s="8"/>
      <c r="CT1761" s="8"/>
      <c r="CV1761" s="8"/>
      <c r="CW1761" s="8"/>
      <c r="CY1761" s="8"/>
      <c r="CZ1761" s="8"/>
      <c r="DA1761" s="8"/>
      <c r="DB1761" s="8"/>
      <c r="DC1761" s="8"/>
      <c r="DD1761" s="8"/>
      <c r="DE1761" s="8"/>
      <c r="DF1761" s="8"/>
      <c r="DG1761" s="8"/>
      <c r="DH1761" s="8"/>
      <c r="DI1761" s="8"/>
      <c r="DJ1761" s="8"/>
      <c r="DK1761" s="8"/>
      <c r="DL1761" s="8"/>
      <c r="DM1761" s="8"/>
      <c r="DN1761" s="8"/>
      <c r="DO1761" s="8"/>
      <c r="DP1761" s="8"/>
      <c r="DQ1761" s="8"/>
      <c r="DR1761" s="8"/>
      <c r="DS1761" s="8"/>
      <c r="DT1761" s="8"/>
      <c r="DU1761" s="8"/>
      <c r="DV1761" s="8"/>
      <c r="DW1761" s="8"/>
      <c r="DX1761" s="8"/>
      <c r="DY1761" s="8"/>
      <c r="DZ1761" s="8"/>
      <c r="EA1761" s="8"/>
      <c r="EB1761" s="8"/>
      <c r="EC1761" s="8"/>
      <c r="ED1761" s="8"/>
      <c r="EE1761" s="8"/>
      <c r="EF1761" s="8"/>
      <c r="EG1761" s="8"/>
      <c r="EH1761" s="8"/>
      <c r="EI1761" s="8"/>
      <c r="EJ1761" s="8"/>
      <c r="EK1761" s="8"/>
      <c r="EL1761" s="8"/>
      <c r="EM1761" s="8"/>
      <c r="EN1761" s="8"/>
      <c r="EO1761" s="8"/>
      <c r="EP1761" s="8"/>
      <c r="EQ1761" s="8"/>
      <c r="ER1761" s="8"/>
      <c r="ES1761" s="8"/>
      <c r="ET1761" s="8"/>
      <c r="EU1761" s="8"/>
      <c r="EV1761" s="8"/>
      <c r="EW1761" s="8"/>
      <c r="EX1761" s="8"/>
      <c r="EY1761" s="8"/>
      <c r="EZ1761" s="8"/>
      <c r="FA1761" s="8"/>
      <c r="FB1761" s="8"/>
      <c r="FC1761" s="8"/>
      <c r="FD1761" s="8"/>
      <c r="FE1761" s="8"/>
      <c r="FF1761" s="8"/>
      <c r="FG1761" s="8"/>
      <c r="FH1761" s="8"/>
      <c r="FI1761" s="8"/>
      <c r="FJ1761" s="8"/>
    </row>
    <row r="1762" spans="1:166" x14ac:dyDescent="0.25">
      <c r="A1762" t="s">
        <v>178</v>
      </c>
      <c r="C1762" s="6">
        <v>43545</v>
      </c>
      <c r="D1762" s="5"/>
      <c r="E1762" s="6"/>
      <c r="G1762">
        <v>68</v>
      </c>
      <c r="H1762" t="s">
        <v>11</v>
      </c>
      <c r="I1762" s="7">
        <v>12</v>
      </c>
      <c r="J1762">
        <v>1000</v>
      </c>
      <c r="K1762" s="5">
        <f t="shared" si="27"/>
        <v>83.333333333333329</v>
      </c>
      <c r="L1762" s="5"/>
      <c r="M1762" s="5">
        <v>552</v>
      </c>
      <c r="N1762" s="7">
        <v>13.2</v>
      </c>
      <c r="O1762" s="7"/>
      <c r="P1762" s="7"/>
      <c r="Q1762" s="5"/>
      <c r="R1762" s="5"/>
      <c r="S1762" s="5"/>
      <c r="T1762" s="5"/>
      <c r="U1762" s="5"/>
      <c r="V1762" s="5"/>
      <c r="W1762" s="5"/>
      <c r="X1762" s="7">
        <v>5.8</v>
      </c>
      <c r="Y1762" s="7">
        <v>8.4</v>
      </c>
      <c r="Z1762" s="8"/>
      <c r="AA1762" s="8"/>
      <c r="AB1762" s="8"/>
      <c r="AC1762" s="5"/>
      <c r="AD1762" s="8"/>
      <c r="AE1762" s="8"/>
      <c r="AF1762" s="8"/>
      <c r="AG1762" s="8"/>
      <c r="AH1762" s="8"/>
      <c r="AI1762" s="8"/>
      <c r="AJ1762" s="5"/>
      <c r="AK1762" s="8"/>
      <c r="AL1762" s="8"/>
      <c r="AM1762" s="8"/>
      <c r="AN1762" s="8"/>
      <c r="AO1762" s="8"/>
      <c r="AP1762" s="8"/>
      <c r="AQ1762" s="9"/>
      <c r="AR1762" s="8"/>
      <c r="AS1762" s="8"/>
      <c r="AT1762" s="8"/>
      <c r="AU1762" s="5"/>
      <c r="AV1762" s="5"/>
      <c r="AW1762" s="5"/>
      <c r="AX1762" s="5"/>
      <c r="AY1762" s="5"/>
      <c r="AZ1762" s="5"/>
      <c r="BA1762" s="5"/>
      <c r="BB1762" s="5"/>
      <c r="BC1762" s="5"/>
      <c r="BD1762" s="5"/>
      <c r="BE1762" s="5"/>
      <c r="BF1762" s="5"/>
      <c r="BG1762" s="5"/>
      <c r="BH1762" s="5"/>
      <c r="BI1762" s="8"/>
      <c r="BJ1762" s="5"/>
      <c r="BK1762" s="5"/>
      <c r="BL1762" s="5"/>
      <c r="BM1762" s="8"/>
      <c r="BN1762" s="8"/>
      <c r="BO1762" s="7"/>
      <c r="BP1762" s="5"/>
      <c r="BQ1762" s="5"/>
      <c r="BR1762" s="5"/>
      <c r="BS1762" s="5"/>
      <c r="BT1762" s="7"/>
      <c r="BU1762" s="7"/>
      <c r="BV1762" s="7"/>
      <c r="BW1762" s="7"/>
      <c r="BX1762" s="7"/>
      <c r="BY1762" s="7"/>
      <c r="BZ1762" s="7"/>
      <c r="CA1762" s="5"/>
      <c r="CB1762" s="5"/>
      <c r="CC1762" s="5"/>
      <c r="CD1762" s="5"/>
      <c r="CE1762" s="5"/>
      <c r="CF1762" s="5"/>
      <c r="CG1762" s="5"/>
      <c r="CH1762" s="5"/>
      <c r="CI1762" s="5"/>
      <c r="CJ1762" s="5"/>
      <c r="CK1762" s="8"/>
      <c r="CL1762" s="5"/>
      <c r="CM1762" s="5"/>
      <c r="CN1762" s="8"/>
      <c r="CO1762" s="5"/>
      <c r="CP1762" s="5"/>
      <c r="CQ1762" s="5"/>
      <c r="CS1762" s="8"/>
      <c r="CT1762" s="8"/>
      <c r="CV1762" s="8"/>
      <c r="CW1762" s="8"/>
      <c r="CX1762" s="8"/>
      <c r="CY1762" s="8"/>
      <c r="CZ1762" s="8"/>
      <c r="DA1762" s="8"/>
      <c r="DB1762" s="8"/>
      <c r="DC1762" s="8"/>
      <c r="DD1762" s="8"/>
      <c r="DE1762" s="8"/>
      <c r="DF1762" s="8"/>
      <c r="DG1762" s="8"/>
      <c r="DH1762" s="8"/>
      <c r="DI1762" s="8"/>
      <c r="DJ1762" s="8"/>
      <c r="DK1762" s="8"/>
      <c r="DL1762" s="8"/>
      <c r="DM1762" s="8"/>
      <c r="DN1762" s="8"/>
      <c r="DO1762" s="8"/>
      <c r="DP1762" s="8"/>
      <c r="DQ1762" s="8"/>
      <c r="DR1762" s="8"/>
      <c r="DS1762" s="8"/>
      <c r="DT1762" s="8"/>
      <c r="DU1762" s="8"/>
      <c r="DV1762" s="8"/>
      <c r="DW1762" s="8"/>
      <c r="DX1762" s="8"/>
      <c r="DY1762" s="8"/>
      <c r="DZ1762" s="8"/>
      <c r="EA1762" s="8"/>
      <c r="EB1762" s="8"/>
      <c r="EC1762" s="8"/>
      <c r="ED1762" s="8"/>
      <c r="EE1762" s="8"/>
      <c r="EF1762" s="8"/>
      <c r="EG1762" s="8"/>
      <c r="EH1762" s="8"/>
      <c r="EI1762" s="8"/>
      <c r="EJ1762" s="8"/>
      <c r="EK1762" s="8"/>
      <c r="EL1762" s="8"/>
      <c r="EM1762" s="8"/>
      <c r="EN1762" s="8"/>
      <c r="EO1762" s="8"/>
      <c r="EP1762" s="8"/>
      <c r="EQ1762" s="8"/>
      <c r="ER1762" s="8"/>
      <c r="ES1762" s="8"/>
      <c r="ET1762" s="8"/>
      <c r="EU1762" s="8"/>
      <c r="EV1762" s="8"/>
      <c r="EW1762" s="8"/>
      <c r="EX1762" s="8"/>
      <c r="EY1762" s="8"/>
      <c r="EZ1762" s="8"/>
      <c r="FA1762" s="8"/>
      <c r="FB1762" s="8"/>
      <c r="FC1762" s="8"/>
      <c r="FD1762" s="8"/>
      <c r="FE1762" s="8"/>
      <c r="FF1762" s="8"/>
      <c r="FG1762" s="8"/>
      <c r="FH1762" s="8"/>
      <c r="FI1762" s="8"/>
      <c r="FJ1762" s="8"/>
    </row>
    <row r="1763" spans="1:166" x14ac:dyDescent="0.25">
      <c r="A1763" t="s">
        <v>178</v>
      </c>
      <c r="C1763" s="6">
        <v>43546</v>
      </c>
      <c r="D1763" s="5"/>
      <c r="E1763" s="6"/>
      <c r="G1763">
        <v>69</v>
      </c>
      <c r="H1763" t="s">
        <v>11</v>
      </c>
      <c r="I1763" s="7">
        <v>12</v>
      </c>
      <c r="J1763">
        <v>1000</v>
      </c>
      <c r="K1763" s="5">
        <f t="shared" si="27"/>
        <v>83.333333333333329</v>
      </c>
      <c r="L1763" s="5"/>
      <c r="M1763" s="8"/>
      <c r="N1763" s="8"/>
      <c r="O1763" s="8"/>
      <c r="P1763" s="8"/>
      <c r="Q1763" s="5"/>
      <c r="R1763" s="5"/>
      <c r="S1763" s="5"/>
      <c r="T1763" s="5"/>
      <c r="U1763" s="5"/>
      <c r="V1763" s="5"/>
      <c r="W1763" s="5"/>
      <c r="X1763" s="8"/>
      <c r="Y1763" s="8"/>
      <c r="Z1763" s="8"/>
      <c r="AA1763" s="8"/>
      <c r="AB1763" s="8"/>
      <c r="AC1763" s="5"/>
      <c r="AD1763" s="8"/>
      <c r="AE1763" s="8"/>
      <c r="AF1763" s="8"/>
      <c r="AG1763" s="8"/>
      <c r="AH1763" s="8"/>
      <c r="AI1763" s="8"/>
      <c r="AJ1763" s="5"/>
      <c r="AK1763" s="8"/>
      <c r="AL1763" s="8"/>
      <c r="AM1763" s="8"/>
      <c r="AN1763" s="8"/>
      <c r="AO1763" s="8"/>
      <c r="AP1763" s="8"/>
      <c r="AQ1763" s="9"/>
      <c r="AR1763" s="8"/>
      <c r="AS1763" s="8"/>
      <c r="AT1763" s="8"/>
      <c r="AU1763" s="5"/>
      <c r="AV1763" s="5"/>
      <c r="AW1763" s="5"/>
      <c r="AX1763" s="5"/>
      <c r="AY1763" s="5"/>
      <c r="AZ1763" s="5"/>
      <c r="BA1763" s="5"/>
      <c r="BB1763" s="5"/>
      <c r="BC1763" s="5"/>
      <c r="BD1763" s="5"/>
      <c r="BE1763" s="5"/>
      <c r="BF1763" s="5"/>
      <c r="BG1763" s="5"/>
      <c r="BH1763" s="5"/>
      <c r="BI1763" s="8"/>
      <c r="BJ1763" s="5"/>
      <c r="BK1763" s="5"/>
      <c r="BL1763" s="5"/>
      <c r="BM1763" s="8"/>
      <c r="BN1763" s="8"/>
      <c r="BO1763" s="7"/>
      <c r="BP1763" s="5"/>
      <c r="BQ1763" s="5"/>
      <c r="BR1763" s="5"/>
      <c r="BS1763" s="5"/>
      <c r="BT1763" s="7"/>
      <c r="BU1763" s="7"/>
      <c r="BV1763" s="7"/>
      <c r="BW1763" s="7"/>
      <c r="BX1763" s="7"/>
      <c r="BY1763" s="7"/>
      <c r="BZ1763" s="7"/>
      <c r="CA1763" s="5"/>
      <c r="CB1763" s="5"/>
      <c r="CC1763" s="5"/>
      <c r="CD1763" s="5"/>
      <c r="CE1763" s="5"/>
      <c r="CF1763" s="5"/>
      <c r="CG1763" s="5"/>
      <c r="CH1763" s="5"/>
      <c r="CI1763" s="5"/>
      <c r="CJ1763" s="5"/>
      <c r="CK1763" s="8"/>
      <c r="CL1763" s="5"/>
      <c r="CM1763" s="5">
        <v>1500</v>
      </c>
      <c r="CN1763" s="8"/>
      <c r="CO1763" s="5">
        <f>CT1763+CW1763+CZ1763+DC1763+DF1763+DI1763+DL1763+DO1763+DR1763+DU1763+DX1763+EA1763</f>
        <v>327.58547753238122</v>
      </c>
      <c r="CP1763" s="5"/>
      <c r="CQ1763" s="5"/>
      <c r="CR1763" s="8">
        <v>0.18418247195807855</v>
      </c>
      <c r="CS1763" s="5">
        <v>300</v>
      </c>
      <c r="CT1763" s="5">
        <f>CR1763*300</f>
        <v>55.254741587423567</v>
      </c>
      <c r="CU1763" s="8">
        <v>0.19326228369340703</v>
      </c>
      <c r="CV1763" s="5">
        <v>600</v>
      </c>
      <c r="CW1763" s="5">
        <f>CU1763*300</f>
        <v>57.978685108022113</v>
      </c>
      <c r="CX1763" s="8">
        <v>0.25151986022706813</v>
      </c>
      <c r="CY1763" s="8">
        <v>900</v>
      </c>
      <c r="CZ1763" s="5">
        <f>CX1763*300</f>
        <v>75.455958068120438</v>
      </c>
      <c r="DA1763" s="8">
        <v>0.22050100068754763</v>
      </c>
      <c r="DB1763" s="8">
        <v>1200</v>
      </c>
      <c r="DC1763" s="5">
        <f>DA1763*300</f>
        <v>66.150300206264291</v>
      </c>
      <c r="DD1763" s="8">
        <v>0.2424859752085026</v>
      </c>
      <c r="DE1763" s="8">
        <v>1500</v>
      </c>
      <c r="DF1763" s="5">
        <f>DD1763*300</f>
        <v>72.745792562550776</v>
      </c>
      <c r="DG1763" s="8"/>
      <c r="DH1763" s="8"/>
      <c r="DI1763" s="8"/>
      <c r="DJ1763" s="8"/>
      <c r="DK1763" s="8"/>
      <c r="DL1763" s="8"/>
      <c r="DM1763" s="8"/>
      <c r="DN1763" s="8"/>
      <c r="DO1763" s="8"/>
      <c r="DP1763" s="8"/>
      <c r="DQ1763" s="8"/>
      <c r="DR1763" s="8"/>
      <c r="DS1763" s="8"/>
      <c r="DT1763" s="8"/>
      <c r="DU1763" s="8"/>
      <c r="DV1763" s="8"/>
      <c r="DW1763" s="8"/>
      <c r="DX1763" s="8"/>
      <c r="DY1763" s="8"/>
      <c r="DZ1763" s="8"/>
      <c r="EA1763" s="8"/>
      <c r="EB1763" s="8"/>
      <c r="EC1763" s="8"/>
      <c r="ED1763" s="8"/>
      <c r="EE1763" s="8"/>
      <c r="EF1763" s="8"/>
      <c r="EG1763" s="8"/>
      <c r="EH1763" s="8"/>
      <c r="EI1763" s="8"/>
      <c r="EJ1763" s="8"/>
      <c r="EK1763" s="8"/>
      <c r="EL1763" s="8"/>
      <c r="EM1763" s="8"/>
      <c r="EN1763" s="8"/>
      <c r="EO1763" s="8"/>
      <c r="EP1763" s="8"/>
      <c r="EQ1763" s="8"/>
      <c r="ER1763" s="8"/>
      <c r="ES1763" s="8"/>
      <c r="ET1763" s="8"/>
      <c r="EU1763" s="8"/>
      <c r="EV1763" s="8"/>
      <c r="EW1763" s="8"/>
      <c r="EX1763" s="8"/>
      <c r="EY1763" s="8"/>
      <c r="EZ1763" s="8"/>
      <c r="FA1763" s="8"/>
      <c r="FB1763" s="8"/>
      <c r="FC1763" s="8"/>
      <c r="FD1763" s="8"/>
      <c r="FE1763" s="8"/>
      <c r="FF1763" s="8"/>
      <c r="FG1763" s="8"/>
      <c r="FH1763" s="8"/>
      <c r="FI1763" s="8"/>
      <c r="FJ1763" s="8"/>
    </row>
    <row r="1764" spans="1:166" x14ac:dyDescent="0.25">
      <c r="A1764" t="s">
        <v>178</v>
      </c>
      <c r="C1764" s="6">
        <v>43556</v>
      </c>
      <c r="D1764" s="5"/>
      <c r="E1764" s="6"/>
      <c r="G1764">
        <v>79</v>
      </c>
      <c r="H1764" t="s">
        <v>11</v>
      </c>
      <c r="I1764" s="7">
        <v>12</v>
      </c>
      <c r="J1764">
        <v>1000</v>
      </c>
      <c r="K1764" s="5">
        <f t="shared" si="27"/>
        <v>83.333333333333329</v>
      </c>
      <c r="L1764" s="5"/>
      <c r="M1764" s="8"/>
      <c r="N1764" s="8"/>
      <c r="O1764" s="8"/>
      <c r="P1764" s="8"/>
      <c r="Q1764" s="5"/>
      <c r="R1764" s="5"/>
      <c r="S1764" s="5"/>
      <c r="T1764" s="5"/>
      <c r="U1764" s="5"/>
      <c r="V1764" s="5"/>
      <c r="W1764" s="5"/>
      <c r="X1764" s="8"/>
      <c r="Y1764" s="8"/>
      <c r="Z1764" s="8"/>
      <c r="AA1764" s="8"/>
      <c r="AB1764" s="8"/>
      <c r="AC1764" s="5">
        <v>359.25</v>
      </c>
      <c r="AD1764" s="8"/>
      <c r="AE1764" s="8"/>
      <c r="AF1764" s="8"/>
      <c r="AG1764" s="8"/>
      <c r="AH1764" s="8"/>
      <c r="AI1764" s="8"/>
      <c r="AJ1764" s="5">
        <v>105.09999999999998</v>
      </c>
      <c r="AK1764" s="8">
        <v>1.2024999999999999</v>
      </c>
      <c r="AL1764" s="8"/>
      <c r="AM1764" s="8"/>
      <c r="AN1764" s="8"/>
      <c r="AO1764" s="8"/>
      <c r="AP1764" s="8"/>
      <c r="AQ1764" s="9">
        <f>AK1764/AJ1764</f>
        <v>1.1441484300666034E-2</v>
      </c>
      <c r="AR1764" s="8"/>
      <c r="AS1764" s="8"/>
      <c r="AT1764" s="8"/>
      <c r="AU1764" s="5">
        <v>1.1250000000000004</v>
      </c>
      <c r="AV1764" s="5"/>
      <c r="AW1764" s="5"/>
      <c r="AX1764" s="5"/>
      <c r="AY1764" s="5"/>
      <c r="AZ1764" s="5"/>
      <c r="BA1764" s="5"/>
      <c r="BB1764" s="5"/>
      <c r="BC1764" s="5"/>
      <c r="BD1764" s="5"/>
      <c r="BE1764" s="5"/>
      <c r="BF1764" s="5"/>
      <c r="BG1764" s="5">
        <v>79.074999999999989</v>
      </c>
      <c r="BH1764" s="5">
        <f>AU1764+AX1764+AY1764+BG1764</f>
        <v>80.199999999999989</v>
      </c>
      <c r="BI1764" s="8"/>
      <c r="BJ1764" s="5"/>
      <c r="BK1764" s="5">
        <f>AC1764+AJ1764+BH1764</f>
        <v>544.54999999999995</v>
      </c>
      <c r="BL1764" s="5"/>
      <c r="BM1764" s="8">
        <f>BH1764/BK1764</f>
        <v>0.14727756863465247</v>
      </c>
      <c r="BN1764" s="8"/>
      <c r="BO1764" s="7"/>
      <c r="BP1764" s="5"/>
      <c r="BQ1764" s="5"/>
      <c r="BR1764" s="5"/>
      <c r="BS1764" s="5"/>
      <c r="BT1764" s="7"/>
      <c r="BU1764" s="7"/>
      <c r="BV1764" s="7"/>
      <c r="BW1764" s="7"/>
      <c r="BX1764" s="8">
        <f>AC1764/BK1764</f>
        <v>0.65971903406482424</v>
      </c>
      <c r="BY1764" s="8">
        <f>AJ1764/BK1764</f>
        <v>0.19300339730052335</v>
      </c>
      <c r="BZ1764" s="8">
        <f>BH1764/BK1764</f>
        <v>0.14727756863465247</v>
      </c>
      <c r="CA1764" s="5">
        <f>CB1764+CC1764+CD1764+CE1764+CF1764+CG1764</f>
        <v>177.5</v>
      </c>
      <c r="CB1764" s="5">
        <v>17.5</v>
      </c>
      <c r="CC1764" s="5">
        <v>20</v>
      </c>
      <c r="CD1764" s="5"/>
      <c r="CE1764" s="5"/>
      <c r="CF1764" s="5"/>
      <c r="CG1764" s="5">
        <v>140</v>
      </c>
      <c r="CH1764" s="9">
        <f>AK1764/CA1764</f>
        <v>6.7746478873239434E-3</v>
      </c>
      <c r="CI1764" s="5"/>
      <c r="CJ1764" s="5"/>
      <c r="CK1764" s="8"/>
      <c r="CL1764" s="5"/>
      <c r="CM1764" s="5"/>
      <c r="CN1764" s="8"/>
      <c r="CO1764" s="5"/>
      <c r="CP1764" s="5"/>
      <c r="CQ1764" s="5"/>
      <c r="CS1764" s="8"/>
      <c r="CT1764" s="8"/>
      <c r="CV1764" s="8"/>
      <c r="CW1764" s="8"/>
      <c r="CY1764" s="8"/>
      <c r="CZ1764" s="8"/>
      <c r="DB1764" s="8"/>
      <c r="DC1764" s="8"/>
      <c r="DD1764" s="8"/>
      <c r="DE1764" s="8"/>
      <c r="DF1764" s="8"/>
      <c r="DG1764" s="8"/>
      <c r="DH1764" s="8"/>
      <c r="DI1764" s="8"/>
      <c r="DJ1764" s="8"/>
      <c r="DK1764" s="8"/>
      <c r="DL1764" s="8"/>
      <c r="DM1764" s="8"/>
      <c r="DN1764" s="8"/>
      <c r="DO1764" s="8"/>
      <c r="DP1764" s="8"/>
      <c r="DQ1764" s="8"/>
      <c r="DR1764" s="8"/>
      <c r="DS1764" s="8"/>
      <c r="DT1764" s="8"/>
      <c r="DU1764" s="8"/>
      <c r="DV1764" s="8"/>
      <c r="DW1764" s="8"/>
      <c r="DX1764" s="8"/>
      <c r="DY1764" s="8"/>
      <c r="DZ1764" s="8"/>
      <c r="EA1764" s="8"/>
      <c r="EB1764" s="8"/>
      <c r="EC1764" s="8"/>
      <c r="ED1764" s="8"/>
      <c r="EE1764" s="8"/>
      <c r="EF1764" s="8"/>
      <c r="EG1764" s="8"/>
      <c r="EH1764" s="8"/>
      <c r="EI1764" s="8"/>
      <c r="EJ1764" s="8"/>
      <c r="EK1764" s="8"/>
      <c r="EL1764" s="8"/>
      <c r="EM1764" s="8"/>
      <c r="EN1764" s="8"/>
      <c r="EO1764" s="8"/>
      <c r="EP1764" s="8"/>
      <c r="EQ1764" s="8"/>
      <c r="ER1764" s="8"/>
      <c r="ES1764" s="8"/>
      <c r="ET1764" s="8"/>
      <c r="EU1764" s="8"/>
      <c r="EV1764" s="8"/>
      <c r="EW1764" s="8"/>
      <c r="EX1764" s="8"/>
      <c r="EY1764" s="8"/>
      <c r="EZ1764" s="8"/>
      <c r="FA1764" s="8"/>
      <c r="FB1764" s="8"/>
      <c r="FC1764" s="8"/>
      <c r="FD1764" s="8"/>
      <c r="FE1764" s="8"/>
      <c r="FF1764" s="8"/>
      <c r="FG1764" s="8"/>
      <c r="FH1764" s="8"/>
      <c r="FI1764" s="8"/>
      <c r="FJ1764" s="8"/>
    </row>
    <row r="1765" spans="1:166" x14ac:dyDescent="0.25">
      <c r="A1765" t="s">
        <v>178</v>
      </c>
      <c r="C1765" s="6">
        <v>43593</v>
      </c>
      <c r="D1765" s="5"/>
      <c r="E1765" s="6"/>
      <c r="G1765">
        <v>116</v>
      </c>
      <c r="H1765" t="s">
        <v>11</v>
      </c>
      <c r="I1765" s="7">
        <v>12</v>
      </c>
      <c r="J1765">
        <v>1000</v>
      </c>
      <c r="K1765" s="5">
        <f t="shared" si="27"/>
        <v>83.333333333333329</v>
      </c>
      <c r="L1765" s="5"/>
      <c r="M1765" s="8"/>
      <c r="N1765" s="8"/>
      <c r="O1765" s="8"/>
      <c r="P1765" s="8"/>
      <c r="Q1765" s="5"/>
      <c r="R1765" s="5"/>
      <c r="S1765" s="5"/>
      <c r="T1765" s="5"/>
      <c r="U1765" s="5"/>
      <c r="V1765" s="5"/>
      <c r="W1765" s="5"/>
      <c r="X1765" s="8"/>
      <c r="Y1765" s="8"/>
      <c r="Z1765" s="8"/>
      <c r="AA1765" s="8"/>
      <c r="AB1765" s="8"/>
      <c r="AC1765" s="5">
        <v>148.22</v>
      </c>
      <c r="AD1765" s="8"/>
      <c r="AE1765" s="8"/>
      <c r="AF1765" s="8"/>
      <c r="AG1765" s="8"/>
      <c r="AH1765" s="8"/>
      <c r="AI1765" s="8"/>
      <c r="AJ1765" s="5">
        <v>98.82</v>
      </c>
      <c r="AK1765" s="8">
        <v>1.16222</v>
      </c>
      <c r="AL1765" s="8"/>
      <c r="AM1765" s="8"/>
      <c r="AN1765" s="8"/>
      <c r="AO1765" s="8"/>
      <c r="AP1765" s="8"/>
      <c r="AQ1765" s="9">
        <f>AK1765/AJ1765</f>
        <v>1.1760979558793768E-2</v>
      </c>
      <c r="AR1765" s="8"/>
      <c r="AS1765" s="8"/>
      <c r="AT1765" s="8"/>
      <c r="AU1765" s="5">
        <v>0</v>
      </c>
      <c r="AV1765" s="5"/>
      <c r="AW1765" s="5"/>
      <c r="AX1765" s="5">
        <v>1.08</v>
      </c>
      <c r="AY1765" s="5">
        <v>104.46</v>
      </c>
      <c r="AZ1765" s="5"/>
      <c r="BA1765" s="5"/>
      <c r="BB1765" s="5"/>
      <c r="BC1765" s="5"/>
      <c r="BD1765" s="5"/>
      <c r="BE1765" s="5"/>
      <c r="BF1765" s="5"/>
      <c r="BG1765" s="5">
        <v>80.14</v>
      </c>
      <c r="BH1765" s="5">
        <f>AU1765+AX1765+AY1765+BG1765</f>
        <v>185.68</v>
      </c>
      <c r="BI1765" s="8"/>
      <c r="BJ1765" s="5"/>
      <c r="BK1765" s="5">
        <f>AC1765+AJ1765+BH1765</f>
        <v>432.72</v>
      </c>
      <c r="BL1765" s="5"/>
      <c r="BM1765" s="8">
        <f>BH1765/BK1765</f>
        <v>0.42909964873359213</v>
      </c>
      <c r="BN1765" s="8"/>
      <c r="BO1765" s="7"/>
      <c r="BP1765" s="5"/>
      <c r="BQ1765" s="5"/>
      <c r="BR1765" s="5"/>
      <c r="BS1765" s="5"/>
      <c r="BT1765" s="7"/>
      <c r="BU1765" s="7"/>
      <c r="BV1765" s="7"/>
      <c r="BW1765" s="7"/>
      <c r="BX1765" s="8">
        <f>AC1765/BK1765</f>
        <v>0.3425309669070068</v>
      </c>
      <c r="BY1765" s="8">
        <f>AJ1765/BK1765</f>
        <v>0.22836938435940096</v>
      </c>
      <c r="BZ1765" s="8">
        <f>BH1765/BK1765</f>
        <v>0.42909964873359213</v>
      </c>
      <c r="CA1765" s="5">
        <f>CB1765+CC1765+CD1765+CE1765+CF1765+CG1765</f>
        <v>124</v>
      </c>
      <c r="CB1765" s="5"/>
      <c r="CC1765" s="5">
        <v>52</v>
      </c>
      <c r="CD1765" s="5">
        <v>16</v>
      </c>
      <c r="CE1765" s="5">
        <v>4</v>
      </c>
      <c r="CF1765" s="5"/>
      <c r="CG1765" s="5">
        <v>52</v>
      </c>
      <c r="CH1765" s="9">
        <f>AK1765/CA1765</f>
        <v>9.3727419354838713E-3</v>
      </c>
      <c r="CI1765" s="5"/>
      <c r="CJ1765" s="5"/>
      <c r="CK1765" s="8"/>
      <c r="CL1765" s="5"/>
      <c r="CM1765" s="5"/>
      <c r="CN1765" s="8"/>
      <c r="CO1765" s="5"/>
      <c r="CP1765" s="5"/>
      <c r="CQ1765" s="5"/>
      <c r="CS1765" s="8"/>
      <c r="CT1765" s="8"/>
      <c r="CV1765" s="8"/>
      <c r="CW1765" s="8"/>
      <c r="CY1765" s="8"/>
      <c r="CZ1765" s="8"/>
      <c r="DA1765" s="8"/>
      <c r="DB1765" s="8"/>
      <c r="DC1765" s="8"/>
      <c r="DD1765" s="8"/>
      <c r="DE1765" s="8"/>
      <c r="DF1765" s="8"/>
      <c r="DG1765" s="8"/>
      <c r="DH1765" s="8"/>
      <c r="DI1765" s="8"/>
      <c r="DJ1765" s="8"/>
      <c r="DK1765" s="8"/>
      <c r="DL1765" s="8"/>
      <c r="DM1765" s="8"/>
      <c r="DN1765" s="8"/>
      <c r="DO1765" s="8"/>
      <c r="DP1765" s="8"/>
      <c r="DQ1765" s="8"/>
      <c r="DR1765" s="8"/>
      <c r="DS1765" s="8"/>
      <c r="DT1765" s="8"/>
      <c r="DU1765" s="8"/>
      <c r="DV1765" s="8"/>
      <c r="DW1765" s="8"/>
      <c r="DX1765" s="8"/>
      <c r="DY1765" s="8"/>
      <c r="DZ1765" s="8"/>
      <c r="EA1765" s="8"/>
      <c r="EB1765" s="8"/>
      <c r="EC1765" s="8"/>
      <c r="ED1765" s="8"/>
      <c r="EE1765" s="8"/>
      <c r="EF1765" s="8"/>
      <c r="EG1765" s="8"/>
      <c r="EH1765" s="8"/>
      <c r="EI1765" s="8"/>
      <c r="EJ1765" s="8"/>
      <c r="EK1765" s="8"/>
      <c r="EL1765" s="8"/>
      <c r="EM1765" s="8"/>
      <c r="EN1765" s="8"/>
      <c r="EO1765" s="8"/>
      <c r="EP1765" s="8"/>
      <c r="EQ1765" s="8"/>
      <c r="ER1765" s="8"/>
      <c r="ES1765" s="8"/>
      <c r="ET1765" s="8"/>
      <c r="EU1765" s="8"/>
      <c r="EV1765" s="8"/>
      <c r="EW1765" s="8"/>
      <c r="EX1765" s="8"/>
      <c r="EY1765" s="8"/>
      <c r="EZ1765" s="8"/>
      <c r="FA1765" s="8"/>
      <c r="FB1765" s="8"/>
      <c r="FC1765" s="8"/>
      <c r="FD1765" s="8"/>
      <c r="FE1765" s="8"/>
      <c r="FF1765" s="8"/>
      <c r="FG1765" s="8"/>
      <c r="FH1765" s="8"/>
      <c r="FI1765" s="8"/>
      <c r="FJ1765" s="8"/>
    </row>
    <row r="1766" spans="1:166" x14ac:dyDescent="0.25">
      <c r="A1766" t="s">
        <v>178</v>
      </c>
      <c r="C1766" s="6">
        <v>43612</v>
      </c>
      <c r="D1766" s="5">
        <v>10</v>
      </c>
      <c r="E1766" s="6" t="s">
        <v>108</v>
      </c>
      <c r="F1766" t="s">
        <v>16</v>
      </c>
      <c r="G1766">
        <v>135</v>
      </c>
      <c r="H1766" t="s">
        <v>11</v>
      </c>
      <c r="I1766" s="7">
        <v>12</v>
      </c>
      <c r="J1766">
        <v>1000</v>
      </c>
      <c r="K1766" s="5">
        <f t="shared" ref="K1766:K1829" si="28">1000000/I1766/J1766</f>
        <v>83.333333333333329</v>
      </c>
      <c r="L1766" s="5"/>
      <c r="M1766" s="8"/>
      <c r="N1766" s="8"/>
      <c r="O1766" s="8"/>
      <c r="P1766" s="8"/>
      <c r="Q1766" s="5"/>
      <c r="R1766" s="5"/>
      <c r="S1766" s="5"/>
      <c r="T1766" s="5"/>
      <c r="U1766" s="5"/>
      <c r="V1766" s="5"/>
      <c r="W1766" s="5"/>
      <c r="X1766" s="8"/>
      <c r="Y1766" s="8"/>
      <c r="Z1766" s="8"/>
      <c r="AA1766" s="8"/>
      <c r="AB1766" s="8"/>
      <c r="AC1766" s="5"/>
      <c r="AD1766" s="8"/>
      <c r="AE1766" s="8"/>
      <c r="AF1766" s="8"/>
      <c r="AG1766" s="8"/>
      <c r="AH1766" s="8"/>
      <c r="AI1766" s="8"/>
      <c r="AJ1766" s="5"/>
      <c r="AK1766" s="8"/>
      <c r="AL1766" s="8"/>
      <c r="AM1766" s="8"/>
      <c r="AN1766" s="8"/>
      <c r="AO1766" s="8"/>
      <c r="AP1766" s="8"/>
      <c r="AQ1766" s="9"/>
      <c r="AR1766" s="8"/>
      <c r="AS1766" s="8"/>
      <c r="AT1766" s="8"/>
      <c r="AU1766" s="5"/>
      <c r="AV1766" s="5"/>
      <c r="AW1766" s="5"/>
      <c r="AX1766" s="5"/>
      <c r="AY1766" s="5"/>
      <c r="AZ1766" s="5"/>
      <c r="BA1766" s="5"/>
      <c r="BB1766" s="5"/>
      <c r="BC1766" s="5"/>
      <c r="BD1766" s="5"/>
      <c r="BE1766" s="5"/>
      <c r="BF1766" s="5"/>
      <c r="BG1766" s="5">
        <v>93.43416666666667</v>
      </c>
      <c r="BH1766" s="5"/>
      <c r="BI1766" s="8"/>
      <c r="BJ1766" s="5"/>
      <c r="BK1766" s="5"/>
      <c r="BL1766" s="5"/>
      <c r="BM1766" s="8"/>
      <c r="BN1766" s="8"/>
      <c r="BO1766" s="7">
        <v>40.42</v>
      </c>
      <c r="BP1766" s="5">
        <v>37.766090166666672</v>
      </c>
      <c r="BQ1766" s="5"/>
      <c r="BR1766" s="5"/>
      <c r="BS1766" s="5"/>
      <c r="BT1766" s="7">
        <v>1.6637044126284879</v>
      </c>
      <c r="BU1766" s="7"/>
      <c r="BV1766" s="7"/>
      <c r="BW1766" s="7"/>
      <c r="BX1766" s="7"/>
      <c r="BY1766" s="7"/>
      <c r="BZ1766" s="7"/>
      <c r="CA1766" s="5"/>
      <c r="CB1766" s="5"/>
      <c r="CC1766" s="5"/>
      <c r="CD1766" s="5"/>
      <c r="CE1766" s="5"/>
      <c r="CF1766" s="5"/>
      <c r="CG1766" s="5"/>
      <c r="CH1766" s="5"/>
      <c r="CI1766" s="5"/>
      <c r="CJ1766" s="5"/>
      <c r="CK1766" s="8"/>
      <c r="CL1766" s="5"/>
      <c r="CM1766" s="5"/>
      <c r="CN1766" s="8"/>
      <c r="CO1766" s="5"/>
      <c r="CP1766" s="5"/>
      <c r="CQ1766" s="5"/>
      <c r="CS1766" s="8"/>
      <c r="CT1766" s="8"/>
      <c r="CV1766" s="8"/>
      <c r="CW1766" s="8"/>
      <c r="CX1766" s="8"/>
      <c r="CY1766" s="8"/>
      <c r="CZ1766" s="8"/>
      <c r="DA1766" s="8"/>
      <c r="DB1766" s="8"/>
      <c r="DC1766" s="8"/>
      <c r="DD1766" s="8"/>
      <c r="DE1766" s="8"/>
      <c r="DF1766" s="8"/>
      <c r="DG1766" s="8"/>
      <c r="DH1766" s="8"/>
      <c r="DI1766" s="8"/>
      <c r="DJ1766" s="8"/>
      <c r="DK1766" s="8"/>
      <c r="DL1766" s="8"/>
      <c r="DM1766" s="8"/>
      <c r="DN1766" s="8"/>
      <c r="DO1766" s="8"/>
      <c r="DP1766" s="8"/>
      <c r="DQ1766" s="8"/>
      <c r="DR1766" s="8"/>
      <c r="DS1766" s="8"/>
      <c r="DT1766" s="8"/>
      <c r="DU1766" s="8"/>
      <c r="DV1766" s="8"/>
      <c r="DW1766" s="8"/>
      <c r="DX1766" s="8"/>
      <c r="DY1766" s="8"/>
      <c r="DZ1766" s="8"/>
      <c r="EA1766" s="8"/>
      <c r="EB1766" s="8"/>
      <c r="EC1766" s="8"/>
      <c r="ED1766" s="8"/>
      <c r="EE1766" s="8"/>
      <c r="EF1766" s="8"/>
      <c r="EG1766" s="8"/>
      <c r="EH1766" s="8"/>
      <c r="EI1766" s="8"/>
      <c r="EJ1766" s="8"/>
      <c r="EK1766" s="8"/>
      <c r="EL1766" s="8"/>
      <c r="EM1766" s="8"/>
      <c r="EN1766" s="8"/>
      <c r="EO1766" s="8"/>
      <c r="EP1766" s="8"/>
      <c r="EQ1766" s="8"/>
      <c r="ER1766" s="8"/>
      <c r="ES1766" s="8"/>
      <c r="ET1766" s="8"/>
      <c r="EU1766" s="8"/>
      <c r="EV1766" s="8"/>
      <c r="EW1766" s="8"/>
      <c r="EX1766" s="8"/>
      <c r="EY1766" s="8"/>
      <c r="EZ1766" s="8"/>
      <c r="FA1766" s="8"/>
      <c r="FB1766" s="8"/>
      <c r="FC1766" s="8"/>
      <c r="FD1766" s="8"/>
      <c r="FE1766" s="8"/>
      <c r="FF1766" s="8"/>
      <c r="FG1766" s="8"/>
      <c r="FH1766" s="8"/>
      <c r="FI1766" s="8"/>
      <c r="FJ1766" s="8"/>
    </row>
    <row r="1767" spans="1:166" x14ac:dyDescent="0.25">
      <c r="A1767" t="s">
        <v>182</v>
      </c>
      <c r="C1767" s="6">
        <v>43477</v>
      </c>
      <c r="D1767" s="5">
        <v>1</v>
      </c>
      <c r="E1767" s="6" t="s">
        <v>209</v>
      </c>
      <c r="F1767" t="s">
        <v>10</v>
      </c>
      <c r="G1767">
        <v>0</v>
      </c>
      <c r="H1767" t="s">
        <v>25</v>
      </c>
      <c r="I1767" s="7">
        <v>5</v>
      </c>
      <c r="J1767">
        <v>2000</v>
      </c>
      <c r="K1767" s="5">
        <f t="shared" si="28"/>
        <v>100</v>
      </c>
      <c r="L1767" s="5"/>
      <c r="M1767" s="8"/>
      <c r="N1767" s="8"/>
      <c r="O1767" s="8"/>
      <c r="P1767" s="8"/>
      <c r="Q1767" s="5"/>
      <c r="R1767" s="5"/>
      <c r="S1767" s="5"/>
      <c r="T1767" s="5"/>
      <c r="U1767" s="5"/>
      <c r="V1767" s="5"/>
      <c r="W1767" s="5"/>
      <c r="X1767" s="8"/>
      <c r="Y1767" s="8"/>
      <c r="Z1767" s="8"/>
      <c r="AA1767" s="8"/>
      <c r="AB1767" s="8"/>
      <c r="AC1767" s="5"/>
      <c r="AD1767" s="8"/>
      <c r="AE1767" s="8"/>
      <c r="AF1767" s="8"/>
      <c r="AG1767" s="8"/>
      <c r="AH1767" s="8"/>
      <c r="AI1767" s="8"/>
      <c r="AJ1767" s="5"/>
      <c r="AK1767" s="8"/>
      <c r="AL1767" s="8"/>
      <c r="AM1767" s="8"/>
      <c r="AN1767" s="8"/>
      <c r="AO1767" s="8"/>
      <c r="AP1767" s="8"/>
      <c r="AQ1767" s="9"/>
      <c r="AR1767" s="8"/>
      <c r="AS1767" s="8"/>
      <c r="AT1767" s="8"/>
      <c r="AU1767" s="5"/>
      <c r="AV1767" s="5"/>
      <c r="AW1767" s="5"/>
      <c r="AX1767" s="5"/>
      <c r="AY1767" s="5"/>
      <c r="AZ1767" s="5"/>
      <c r="BA1767" s="5"/>
      <c r="BB1767" s="5"/>
      <c r="BC1767" s="5"/>
      <c r="BD1767" s="5"/>
      <c r="BE1767" s="5"/>
      <c r="BF1767" s="5"/>
      <c r="BG1767" s="5"/>
      <c r="BH1767" s="5"/>
      <c r="BI1767" s="8"/>
      <c r="BJ1767" s="5"/>
      <c r="BK1767" s="5"/>
      <c r="BL1767" s="5"/>
      <c r="BM1767" s="8"/>
      <c r="BN1767" s="8"/>
      <c r="BO1767" s="7"/>
      <c r="BP1767" s="5"/>
      <c r="BQ1767" s="5"/>
      <c r="BR1767" s="5"/>
      <c r="BS1767" s="5"/>
      <c r="BT1767" s="7"/>
      <c r="BU1767" s="7"/>
      <c r="BV1767" s="7"/>
      <c r="BW1767" s="7"/>
      <c r="BX1767" s="7"/>
      <c r="BY1767" s="7"/>
      <c r="BZ1767" s="7"/>
      <c r="CA1767" s="5"/>
      <c r="CB1767" s="5"/>
      <c r="CC1767" s="5"/>
      <c r="CD1767" s="5"/>
      <c r="CE1767" s="5"/>
      <c r="CF1767" s="5"/>
      <c r="CG1767" s="5"/>
      <c r="CH1767" s="5"/>
      <c r="CI1767" s="5"/>
      <c r="CJ1767" s="5"/>
      <c r="CK1767" s="8"/>
      <c r="CL1767" s="5"/>
      <c r="CM1767" s="5"/>
      <c r="CN1767" s="8"/>
      <c r="CO1767" s="5"/>
      <c r="CP1767" s="5"/>
      <c r="CQ1767" s="5"/>
      <c r="CS1767" s="8"/>
      <c r="CT1767" s="8"/>
      <c r="CU1767" s="8"/>
      <c r="CV1767" s="8"/>
      <c r="CW1767" s="8"/>
      <c r="CX1767" s="8"/>
      <c r="CY1767" s="8"/>
      <c r="CZ1767" s="8"/>
      <c r="DA1767" s="8"/>
      <c r="DB1767" s="8"/>
      <c r="DC1767" s="8"/>
      <c r="DD1767" s="8"/>
      <c r="DE1767" s="8"/>
      <c r="DF1767" s="8"/>
      <c r="DG1767" s="8"/>
      <c r="DH1767" s="8"/>
      <c r="DI1767" s="8"/>
      <c r="DJ1767" s="8"/>
      <c r="DK1767" s="8"/>
      <c r="DL1767" s="8"/>
      <c r="DM1767" s="8"/>
      <c r="DN1767" s="8"/>
      <c r="DO1767" s="8"/>
      <c r="DP1767" s="8"/>
      <c r="DQ1767" s="8"/>
      <c r="DR1767" s="8"/>
      <c r="DS1767" s="8"/>
      <c r="DT1767" s="8"/>
      <c r="DU1767" s="8"/>
      <c r="DV1767" s="8"/>
      <c r="DW1767" s="8"/>
      <c r="DX1767" s="8"/>
      <c r="DY1767" s="8"/>
      <c r="DZ1767" s="8"/>
      <c r="EA1767" s="8"/>
      <c r="EB1767" s="8"/>
      <c r="EC1767" s="8"/>
      <c r="ED1767" s="8"/>
      <c r="EE1767" s="8"/>
      <c r="EF1767" s="8"/>
      <c r="EG1767" s="8"/>
      <c r="EH1767" s="8"/>
      <c r="EI1767" s="8"/>
      <c r="EJ1767" s="8"/>
      <c r="EK1767" s="8"/>
      <c r="EL1767" s="8"/>
      <c r="EM1767" s="8"/>
      <c r="EN1767" s="8"/>
      <c r="EO1767" s="8"/>
      <c r="EP1767" s="8"/>
      <c r="EQ1767" s="8"/>
      <c r="ER1767" s="8"/>
      <c r="ES1767" s="8"/>
      <c r="ET1767" s="8"/>
      <c r="EU1767" s="8"/>
      <c r="EV1767" s="8"/>
      <c r="EW1767" s="8"/>
      <c r="EX1767" s="8"/>
      <c r="EY1767" s="8"/>
      <c r="EZ1767" s="8"/>
      <c r="FA1767" s="8"/>
      <c r="FB1767" s="8"/>
      <c r="FC1767" s="8"/>
      <c r="FD1767" s="8"/>
      <c r="FE1767" s="8"/>
      <c r="FF1767" s="8"/>
      <c r="FG1767" s="8"/>
      <c r="FH1767" s="8"/>
      <c r="FI1767" s="8"/>
      <c r="FJ1767" s="8"/>
    </row>
    <row r="1768" spans="1:166" x14ac:dyDescent="0.25">
      <c r="A1768" t="s">
        <v>182</v>
      </c>
      <c r="C1768" s="6">
        <v>43503</v>
      </c>
      <c r="D1768" s="5">
        <v>4</v>
      </c>
      <c r="E1768" t="s">
        <v>210</v>
      </c>
      <c r="F1768" t="s">
        <v>12</v>
      </c>
      <c r="G1768">
        <v>26</v>
      </c>
      <c r="H1768" t="s">
        <v>25</v>
      </c>
      <c r="I1768" s="7">
        <v>5</v>
      </c>
      <c r="J1768">
        <v>2000</v>
      </c>
      <c r="K1768" s="5">
        <f t="shared" si="28"/>
        <v>100</v>
      </c>
      <c r="L1768" s="5"/>
      <c r="M1768" s="8"/>
      <c r="N1768" s="8"/>
      <c r="O1768" s="8"/>
      <c r="P1768" s="8"/>
      <c r="Q1768" s="5"/>
      <c r="R1768" s="5">
        <v>26</v>
      </c>
      <c r="S1768" s="5"/>
      <c r="T1768" s="5"/>
      <c r="U1768" s="5"/>
      <c r="V1768" s="5"/>
      <c r="W1768" s="5"/>
      <c r="X1768" s="8"/>
      <c r="Y1768" s="8"/>
      <c r="Z1768" s="8"/>
      <c r="AA1768" s="8"/>
      <c r="AB1768" s="8"/>
      <c r="AC1768" s="5"/>
      <c r="AD1768" s="8"/>
      <c r="AE1768" s="8"/>
      <c r="AF1768" s="8"/>
      <c r="AG1768" s="8"/>
      <c r="AH1768" s="8"/>
      <c r="AI1768" s="8"/>
      <c r="AJ1768" s="5"/>
      <c r="AK1768" s="8"/>
      <c r="AL1768" s="8"/>
      <c r="AM1768" s="8"/>
      <c r="AN1768" s="8"/>
      <c r="AO1768" s="8"/>
      <c r="AP1768" s="8"/>
      <c r="AQ1768" s="9"/>
      <c r="AR1768" s="8"/>
      <c r="AS1768" s="8"/>
      <c r="AT1768" s="8"/>
      <c r="AU1768" s="5"/>
      <c r="AV1768" s="5"/>
      <c r="AW1768" s="5"/>
      <c r="AX1768" s="5"/>
      <c r="AY1768" s="5"/>
      <c r="AZ1768" s="5"/>
      <c r="BA1768" s="5"/>
      <c r="BB1768" s="5"/>
      <c r="BC1768" s="5"/>
      <c r="BD1768" s="5"/>
      <c r="BE1768" s="5"/>
      <c r="BF1768" s="5"/>
      <c r="BG1768" s="5"/>
      <c r="BH1768" s="5"/>
      <c r="BI1768" s="8"/>
      <c r="BJ1768" s="5"/>
      <c r="BK1768" s="5"/>
      <c r="BL1768" s="5"/>
      <c r="BM1768" s="8"/>
      <c r="BN1768" s="8"/>
      <c r="BO1768" s="7"/>
      <c r="BP1768" s="5"/>
      <c r="BQ1768" s="5"/>
      <c r="BR1768" s="5"/>
      <c r="BS1768" s="5"/>
      <c r="BT1768" s="7"/>
      <c r="BU1768" s="7"/>
      <c r="BV1768" s="7"/>
      <c r="BW1768" s="7"/>
      <c r="BX1768" s="7"/>
      <c r="BY1768" s="7"/>
      <c r="BZ1768" s="7"/>
      <c r="CA1768" s="5"/>
      <c r="CB1768" s="5"/>
      <c r="CC1768" s="5"/>
      <c r="CD1768" s="5"/>
      <c r="CE1768" s="5"/>
      <c r="CF1768" s="5"/>
      <c r="CG1768" s="5"/>
      <c r="CH1768" s="5"/>
      <c r="CI1768" s="5"/>
      <c r="CJ1768" s="5"/>
      <c r="CK1768" s="8"/>
      <c r="CL1768" s="5"/>
      <c r="CM1768" s="5"/>
      <c r="CN1768" s="8"/>
      <c r="CO1768" s="5"/>
      <c r="CP1768" s="5"/>
      <c r="CQ1768" s="5"/>
      <c r="CR1768" s="8"/>
      <c r="CS1768" s="8"/>
      <c r="CT1768" s="8"/>
      <c r="CU1768" s="8"/>
      <c r="CV1768" s="8"/>
      <c r="CW1768" s="8"/>
      <c r="CX1768" s="8"/>
      <c r="CY1768" s="8"/>
      <c r="CZ1768" s="8"/>
      <c r="DA1768" s="8"/>
      <c r="DB1768" s="8"/>
      <c r="DC1768" s="8"/>
      <c r="DD1768" s="8"/>
      <c r="DE1768" s="8"/>
      <c r="DF1768" s="8"/>
      <c r="DG1768" s="8"/>
      <c r="DH1768" s="8"/>
      <c r="DI1768" s="8"/>
      <c r="DJ1768" s="8"/>
      <c r="DK1768" s="8"/>
      <c r="DL1768" s="8"/>
      <c r="DM1768" s="8"/>
      <c r="DN1768" s="8"/>
      <c r="DO1768" s="8"/>
      <c r="DP1768" s="8"/>
      <c r="DQ1768" s="8"/>
      <c r="DR1768" s="8"/>
      <c r="DS1768" s="8"/>
      <c r="DT1768" s="8"/>
      <c r="DU1768" s="8"/>
      <c r="DV1768" s="8"/>
      <c r="DW1768" s="8"/>
      <c r="DX1768" s="8"/>
      <c r="DY1768" s="8"/>
      <c r="DZ1768" s="8"/>
      <c r="EA1768" s="8"/>
      <c r="EB1768" s="8"/>
      <c r="EC1768" s="8"/>
      <c r="ED1768" s="8"/>
      <c r="EE1768" s="8"/>
      <c r="EF1768" s="8"/>
      <c r="EG1768" s="8"/>
      <c r="EH1768" s="8"/>
      <c r="EI1768" s="8"/>
      <c r="EJ1768" s="8"/>
      <c r="EK1768" s="8"/>
      <c r="EL1768" s="8"/>
      <c r="EM1768" s="8"/>
      <c r="EN1768" s="8"/>
      <c r="EO1768" s="8"/>
      <c r="EP1768" s="8"/>
      <c r="EQ1768" s="8"/>
      <c r="ER1768" s="8"/>
      <c r="ES1768" s="8"/>
      <c r="ET1768" s="8"/>
      <c r="EU1768" s="8"/>
      <c r="EV1768" s="8"/>
      <c r="EW1768" s="8"/>
      <c r="EX1768" s="8"/>
      <c r="EY1768" s="8"/>
      <c r="EZ1768" s="8"/>
      <c r="FA1768" s="8"/>
      <c r="FB1768" s="8"/>
      <c r="FC1768" s="8"/>
      <c r="FD1768" s="8"/>
      <c r="FE1768" s="8"/>
      <c r="FF1768" s="8"/>
      <c r="FG1768" s="8"/>
      <c r="FH1768" s="8"/>
      <c r="FI1768" s="8"/>
      <c r="FJ1768" s="8"/>
    </row>
    <row r="1769" spans="1:166" x14ac:dyDescent="0.25">
      <c r="A1769" t="s">
        <v>182</v>
      </c>
      <c r="C1769" s="6">
        <v>43509</v>
      </c>
      <c r="D1769" s="5"/>
      <c r="E1769" s="6"/>
      <c r="G1769">
        <v>32</v>
      </c>
      <c r="H1769" t="s">
        <v>25</v>
      </c>
      <c r="I1769" s="7">
        <v>5</v>
      </c>
      <c r="J1769">
        <v>2000</v>
      </c>
      <c r="K1769" s="5">
        <f t="shared" si="28"/>
        <v>100</v>
      </c>
      <c r="L1769" s="5"/>
      <c r="M1769" s="5">
        <v>408</v>
      </c>
      <c r="N1769" s="7">
        <v>9.6</v>
      </c>
      <c r="O1769" s="7"/>
      <c r="P1769" s="7"/>
      <c r="Q1769" s="5"/>
      <c r="R1769" s="5"/>
      <c r="S1769" s="5"/>
      <c r="T1769" s="5"/>
      <c r="U1769" s="5"/>
      <c r="V1769" s="5"/>
      <c r="W1769" s="5"/>
      <c r="X1769" s="7">
        <v>6</v>
      </c>
      <c r="Y1769" s="7">
        <v>4.5999999999999996</v>
      </c>
      <c r="Z1769" s="8"/>
      <c r="AA1769" s="8"/>
      <c r="AB1769" s="8"/>
      <c r="AC1769" s="5"/>
      <c r="AD1769" s="8"/>
      <c r="AE1769" s="8"/>
      <c r="AF1769" s="8"/>
      <c r="AG1769" s="8"/>
      <c r="AH1769" s="8"/>
      <c r="AI1769" s="8"/>
      <c r="AJ1769" s="5"/>
      <c r="AK1769" s="8"/>
      <c r="AL1769" s="8"/>
      <c r="AM1769" s="8"/>
      <c r="AN1769" s="8"/>
      <c r="AO1769" s="8"/>
      <c r="AP1769" s="8"/>
      <c r="AQ1769" s="9"/>
      <c r="AR1769" s="8"/>
      <c r="AS1769" s="8"/>
      <c r="AT1769" s="8"/>
      <c r="AU1769" s="5"/>
      <c r="AV1769" s="5"/>
      <c r="AW1769" s="5"/>
      <c r="AX1769" s="5"/>
      <c r="AY1769" s="5"/>
      <c r="AZ1769" s="5"/>
      <c r="BA1769" s="5"/>
      <c r="BB1769" s="5"/>
      <c r="BC1769" s="5"/>
      <c r="BD1769" s="5"/>
      <c r="BE1769" s="5"/>
      <c r="BF1769" s="5"/>
      <c r="BG1769" s="5"/>
      <c r="BH1769" s="5"/>
      <c r="BI1769" s="8"/>
      <c r="BJ1769" s="5"/>
      <c r="BK1769" s="5"/>
      <c r="BL1769" s="5"/>
      <c r="BM1769" s="8"/>
      <c r="BN1769" s="8"/>
      <c r="BO1769" s="7"/>
      <c r="BP1769" s="5"/>
      <c r="BQ1769" s="5"/>
      <c r="BR1769" s="5"/>
      <c r="BS1769" s="5"/>
      <c r="BT1769" s="7"/>
      <c r="BU1769" s="7"/>
      <c r="BV1769" s="7"/>
      <c r="BW1769" s="7"/>
      <c r="BX1769" s="7"/>
      <c r="BY1769" s="7"/>
      <c r="BZ1769" s="7"/>
      <c r="CA1769" s="5"/>
      <c r="CB1769" s="5"/>
      <c r="CC1769" s="5"/>
      <c r="CD1769" s="5"/>
      <c r="CE1769" s="5"/>
      <c r="CF1769" s="5"/>
      <c r="CG1769" s="5"/>
      <c r="CH1769" s="5"/>
      <c r="CI1769" s="5"/>
      <c r="CJ1769" s="5"/>
      <c r="CK1769" s="8"/>
      <c r="CL1769" s="5"/>
      <c r="CM1769" s="5"/>
      <c r="CN1769" s="8"/>
      <c r="CO1769" s="5"/>
      <c r="CP1769" s="5"/>
      <c r="CQ1769" s="5"/>
      <c r="CR1769" s="8"/>
      <c r="CS1769" s="8"/>
      <c r="CT1769" s="8"/>
      <c r="CU1769" s="8"/>
      <c r="CV1769" s="8"/>
      <c r="CW1769" s="8"/>
      <c r="CX1769" s="8"/>
      <c r="CY1769" s="8"/>
      <c r="CZ1769" s="8"/>
      <c r="DA1769" s="8"/>
      <c r="DB1769" s="8"/>
      <c r="DC1769" s="8"/>
      <c r="DD1769" s="8"/>
      <c r="DE1769" s="8"/>
      <c r="DF1769" s="8"/>
      <c r="DG1769" s="8"/>
      <c r="DH1769" s="8"/>
      <c r="DI1769" s="8"/>
      <c r="DJ1769" s="8"/>
      <c r="DK1769" s="8"/>
      <c r="DL1769" s="8"/>
      <c r="DM1769" s="8"/>
      <c r="DN1769" s="8"/>
      <c r="DO1769" s="8"/>
      <c r="DP1769" s="8"/>
      <c r="DQ1769" s="8"/>
      <c r="DR1769" s="8"/>
      <c r="DS1769" s="8"/>
      <c r="DT1769" s="8"/>
      <c r="DU1769" s="8"/>
      <c r="DV1769" s="8"/>
      <c r="DW1769" s="8"/>
      <c r="DX1769" s="8"/>
      <c r="DY1769" s="8"/>
      <c r="DZ1769" s="8"/>
      <c r="EA1769" s="8"/>
      <c r="EB1769" s="8"/>
      <c r="EC1769" s="8"/>
      <c r="ED1769" s="8"/>
      <c r="EE1769" s="8"/>
      <c r="EF1769" s="8"/>
      <c r="EG1769" s="8"/>
      <c r="EH1769" s="8"/>
      <c r="EI1769" s="8"/>
      <c r="EJ1769" s="8"/>
      <c r="EK1769" s="8"/>
      <c r="EL1769" s="8"/>
      <c r="EM1769" s="8"/>
      <c r="EN1769" s="8"/>
      <c r="EO1769" s="8"/>
      <c r="EP1769" s="8"/>
      <c r="EQ1769" s="8"/>
      <c r="ER1769" s="8"/>
      <c r="ES1769" s="8"/>
      <c r="ET1769" s="8"/>
      <c r="EU1769" s="8"/>
      <c r="EV1769" s="8"/>
      <c r="EW1769" s="8"/>
      <c r="EX1769" s="8"/>
      <c r="EY1769" s="8"/>
      <c r="EZ1769" s="8"/>
      <c r="FA1769" s="8"/>
      <c r="FB1769" s="8"/>
      <c r="FC1769" s="8"/>
      <c r="FD1769" s="8"/>
      <c r="FE1769" s="8"/>
      <c r="FF1769" s="8"/>
      <c r="FG1769" s="8"/>
      <c r="FH1769" s="8"/>
      <c r="FI1769" s="8"/>
      <c r="FJ1769" s="8"/>
    </row>
    <row r="1770" spans="1:166" x14ac:dyDescent="0.25">
      <c r="A1770" t="s">
        <v>182</v>
      </c>
      <c r="C1770" s="6">
        <v>43517</v>
      </c>
      <c r="D1770" s="5">
        <v>5</v>
      </c>
      <c r="E1770" t="s">
        <v>206</v>
      </c>
      <c r="F1770" t="s">
        <v>13</v>
      </c>
      <c r="G1770">
        <v>40</v>
      </c>
      <c r="H1770" t="s">
        <v>25</v>
      </c>
      <c r="I1770" s="7">
        <v>5</v>
      </c>
      <c r="J1770">
        <v>2000</v>
      </c>
      <c r="K1770" s="5">
        <f t="shared" si="28"/>
        <v>100</v>
      </c>
      <c r="L1770" s="5"/>
      <c r="M1770" s="5">
        <v>446</v>
      </c>
      <c r="N1770" s="7">
        <v>10.4</v>
      </c>
      <c r="O1770" s="7"/>
      <c r="P1770" s="7"/>
      <c r="Q1770" s="5"/>
      <c r="R1770" s="5"/>
      <c r="S1770" s="5">
        <v>40</v>
      </c>
      <c r="T1770" s="5"/>
      <c r="U1770" s="5"/>
      <c r="V1770" s="5"/>
      <c r="W1770" s="5"/>
      <c r="X1770" s="7">
        <v>4.5999999999999996</v>
      </c>
      <c r="Y1770" s="7">
        <v>6.6</v>
      </c>
      <c r="Z1770" s="8"/>
      <c r="AA1770" s="8"/>
      <c r="AB1770" s="8"/>
      <c r="AC1770" s="5"/>
      <c r="AD1770" s="8"/>
      <c r="AE1770" s="8"/>
      <c r="AF1770" s="8"/>
      <c r="AG1770" s="8"/>
      <c r="AH1770" s="8"/>
      <c r="AI1770" s="8"/>
      <c r="AJ1770" s="5"/>
      <c r="AK1770" s="8"/>
      <c r="AL1770" s="8"/>
      <c r="AM1770" s="8"/>
      <c r="AN1770" s="8"/>
      <c r="AO1770" s="8"/>
      <c r="AP1770" s="8"/>
      <c r="AQ1770" s="9"/>
      <c r="AR1770" s="8"/>
      <c r="AS1770" s="8"/>
      <c r="AT1770" s="8"/>
      <c r="AU1770" s="5"/>
      <c r="AV1770" s="5"/>
      <c r="AW1770" s="5"/>
      <c r="AX1770" s="5"/>
      <c r="AY1770" s="5"/>
      <c r="AZ1770" s="5"/>
      <c r="BA1770" s="5"/>
      <c r="BB1770" s="5"/>
      <c r="BC1770" s="5"/>
      <c r="BD1770" s="5"/>
      <c r="BE1770" s="5"/>
      <c r="BF1770" s="5"/>
      <c r="BG1770" s="5"/>
      <c r="BH1770" s="5"/>
      <c r="BI1770" s="8"/>
      <c r="BJ1770" s="5"/>
      <c r="BK1770" s="5"/>
      <c r="BL1770" s="5"/>
      <c r="BM1770" s="8"/>
      <c r="BN1770" s="8"/>
      <c r="BO1770" s="7"/>
      <c r="BP1770" s="5"/>
      <c r="BQ1770" s="5"/>
      <c r="BR1770" s="5"/>
      <c r="BS1770" s="5"/>
      <c r="BT1770" s="7"/>
      <c r="BU1770" s="7"/>
      <c r="BV1770" s="7"/>
      <c r="BW1770" s="7"/>
      <c r="BX1770" s="7"/>
      <c r="BY1770" s="7"/>
      <c r="BZ1770" s="7"/>
      <c r="CA1770" s="5"/>
      <c r="CB1770" s="5"/>
      <c r="CC1770" s="5"/>
      <c r="CD1770" s="5"/>
      <c r="CE1770" s="5"/>
      <c r="CF1770" s="5"/>
      <c r="CG1770" s="5"/>
      <c r="CH1770" s="5"/>
      <c r="CI1770" s="5"/>
      <c r="CJ1770" s="5"/>
      <c r="CK1770" s="8"/>
      <c r="CL1770" s="5"/>
      <c r="CM1770" s="5"/>
      <c r="CN1770" s="8"/>
      <c r="CO1770" s="5"/>
      <c r="CP1770" s="5"/>
      <c r="CQ1770" s="5"/>
      <c r="CR1770" s="8"/>
      <c r="CS1770" s="8"/>
      <c r="CT1770" s="8"/>
      <c r="CU1770" s="8"/>
      <c r="CV1770" s="8"/>
      <c r="CW1770" s="8"/>
      <c r="CX1770" s="8"/>
      <c r="CY1770" s="8"/>
      <c r="CZ1770" s="8"/>
      <c r="DA1770" s="8"/>
      <c r="DB1770" s="8"/>
      <c r="DC1770" s="8"/>
      <c r="DD1770" s="8"/>
      <c r="DE1770" s="8"/>
      <c r="DF1770" s="8"/>
      <c r="DG1770" s="8"/>
      <c r="DH1770" s="8"/>
      <c r="DI1770" s="8"/>
      <c r="DJ1770" s="8"/>
      <c r="DK1770" s="8"/>
      <c r="DL1770" s="8"/>
      <c r="DM1770" s="8"/>
      <c r="DN1770" s="8"/>
      <c r="DO1770" s="8"/>
      <c r="DP1770" s="8"/>
      <c r="DQ1770" s="8"/>
      <c r="DR1770" s="8"/>
      <c r="DS1770" s="8"/>
      <c r="DT1770" s="8"/>
      <c r="DU1770" s="8"/>
      <c r="DV1770" s="8"/>
      <c r="DW1770" s="8"/>
      <c r="DX1770" s="8"/>
      <c r="DY1770" s="8"/>
      <c r="DZ1770" s="8"/>
      <c r="EA1770" s="8"/>
      <c r="EB1770" s="8"/>
      <c r="EC1770" s="8"/>
      <c r="ED1770" s="8"/>
      <c r="EE1770" s="8"/>
      <c r="EF1770" s="8"/>
      <c r="EG1770" s="8"/>
      <c r="EH1770" s="8"/>
      <c r="EI1770" s="8"/>
      <c r="EJ1770" s="8"/>
      <c r="EK1770" s="8"/>
      <c r="EL1770" s="8"/>
      <c r="EM1770" s="8"/>
      <c r="EN1770" s="8"/>
      <c r="EO1770" s="8"/>
      <c r="EP1770" s="8"/>
      <c r="EQ1770" s="8"/>
      <c r="ER1770" s="8"/>
      <c r="ES1770" s="8"/>
      <c r="ET1770" s="8"/>
      <c r="EU1770" s="8"/>
      <c r="EV1770" s="8"/>
      <c r="EW1770" s="8"/>
      <c r="EX1770" s="8"/>
      <c r="EY1770" s="8"/>
      <c r="EZ1770" s="8"/>
      <c r="FA1770" s="8"/>
      <c r="FB1770" s="8"/>
      <c r="FC1770" s="8"/>
      <c r="FD1770" s="8"/>
      <c r="FE1770" s="8"/>
      <c r="FF1770" s="8"/>
      <c r="FG1770" s="8"/>
      <c r="FH1770" s="8"/>
      <c r="FI1770" s="8"/>
      <c r="FJ1770" s="8"/>
    </row>
    <row r="1771" spans="1:166" x14ac:dyDescent="0.25">
      <c r="A1771" t="s">
        <v>182</v>
      </c>
      <c r="C1771" s="6">
        <v>43523</v>
      </c>
      <c r="D1771" s="5"/>
      <c r="E1771" s="6"/>
      <c r="G1771">
        <v>46</v>
      </c>
      <c r="H1771" t="s">
        <v>25</v>
      </c>
      <c r="I1771" s="7">
        <v>5</v>
      </c>
      <c r="J1771">
        <v>2000</v>
      </c>
      <c r="K1771" s="5">
        <f t="shared" si="28"/>
        <v>100</v>
      </c>
      <c r="L1771" s="5"/>
      <c r="M1771" s="5">
        <v>506</v>
      </c>
      <c r="N1771" s="7">
        <v>12.4</v>
      </c>
      <c r="O1771" s="7"/>
      <c r="P1771" s="7"/>
      <c r="Q1771" s="5"/>
      <c r="R1771" s="5"/>
      <c r="S1771" s="5"/>
      <c r="T1771" s="5"/>
      <c r="U1771" s="5"/>
      <c r="V1771" s="5"/>
      <c r="W1771" s="5"/>
      <c r="X1771" s="7">
        <v>4.8</v>
      </c>
      <c r="Y1771" s="7">
        <v>8.6</v>
      </c>
      <c r="Z1771" s="8"/>
      <c r="AA1771" s="8"/>
      <c r="AB1771" s="8"/>
      <c r="AC1771" s="5"/>
      <c r="AD1771" s="8"/>
      <c r="AE1771" s="8"/>
      <c r="AF1771" s="8"/>
      <c r="AG1771" s="8"/>
      <c r="AH1771" s="8"/>
      <c r="AI1771" s="8"/>
      <c r="AJ1771" s="5"/>
      <c r="AK1771" s="8"/>
      <c r="AL1771" s="8"/>
      <c r="AM1771" s="8"/>
      <c r="AN1771" s="8"/>
      <c r="AO1771" s="8"/>
      <c r="AP1771" s="8"/>
      <c r="AQ1771" s="9"/>
      <c r="AR1771" s="8"/>
      <c r="AS1771" s="8"/>
      <c r="AT1771" s="8"/>
      <c r="AU1771" s="5"/>
      <c r="AV1771" s="5"/>
      <c r="AW1771" s="5"/>
      <c r="AX1771" s="5"/>
      <c r="AY1771" s="5"/>
      <c r="AZ1771" s="5"/>
      <c r="BA1771" s="5"/>
      <c r="BB1771" s="5"/>
      <c r="BC1771" s="5"/>
      <c r="BD1771" s="5"/>
      <c r="BE1771" s="5"/>
      <c r="BF1771" s="5"/>
      <c r="BG1771" s="5"/>
      <c r="BH1771" s="5"/>
      <c r="BI1771" s="8"/>
      <c r="BJ1771" s="5"/>
      <c r="BK1771" s="5"/>
      <c r="BL1771" s="5"/>
      <c r="BM1771" s="8"/>
      <c r="BN1771" s="8"/>
      <c r="BO1771" s="7"/>
      <c r="BP1771" s="5"/>
      <c r="BQ1771" s="5"/>
      <c r="BR1771" s="5"/>
      <c r="BS1771" s="5"/>
      <c r="BT1771" s="7"/>
      <c r="BU1771" s="7"/>
      <c r="BV1771" s="7"/>
      <c r="BW1771" s="7"/>
      <c r="BX1771" s="7"/>
      <c r="BY1771" s="7"/>
      <c r="BZ1771" s="7"/>
      <c r="CA1771" s="5"/>
      <c r="CB1771" s="5"/>
      <c r="CC1771" s="5"/>
      <c r="CD1771" s="5"/>
      <c r="CE1771" s="5"/>
      <c r="CF1771" s="5"/>
      <c r="CG1771" s="5"/>
      <c r="CH1771" s="5"/>
      <c r="CI1771" s="5"/>
      <c r="CJ1771" s="5"/>
      <c r="CK1771" s="8"/>
      <c r="CL1771" s="5"/>
      <c r="CM1771" s="5"/>
      <c r="CN1771" s="8"/>
      <c r="CO1771" s="5"/>
      <c r="CP1771" s="5"/>
      <c r="CQ1771" s="5"/>
      <c r="CR1771" s="8"/>
      <c r="CS1771" s="8"/>
      <c r="CT1771" s="8"/>
      <c r="CU1771" s="8"/>
      <c r="CV1771" s="8"/>
      <c r="CW1771" s="8"/>
      <c r="CX1771" s="8"/>
      <c r="CY1771" s="8"/>
      <c r="CZ1771" s="8"/>
      <c r="DA1771" s="8"/>
      <c r="DB1771" s="8"/>
      <c r="DC1771" s="8"/>
      <c r="DD1771" s="8"/>
      <c r="DE1771" s="8"/>
      <c r="DF1771" s="8"/>
      <c r="DG1771" s="8"/>
      <c r="DH1771" s="8"/>
      <c r="DI1771" s="8"/>
      <c r="DJ1771" s="8"/>
      <c r="DK1771" s="8"/>
      <c r="DL1771" s="8"/>
      <c r="DM1771" s="8"/>
      <c r="DN1771" s="8"/>
      <c r="DO1771" s="8"/>
      <c r="DP1771" s="8"/>
      <c r="DQ1771" s="8"/>
      <c r="DR1771" s="8"/>
      <c r="DS1771" s="8"/>
      <c r="DT1771" s="8"/>
      <c r="DU1771" s="8"/>
      <c r="DV1771" s="8"/>
      <c r="DW1771" s="8"/>
      <c r="DX1771" s="8"/>
      <c r="DY1771" s="8"/>
      <c r="DZ1771" s="8"/>
      <c r="EA1771" s="8"/>
      <c r="EB1771" s="8"/>
      <c r="EC1771" s="8"/>
      <c r="ED1771" s="8"/>
      <c r="EE1771" s="8"/>
      <c r="EF1771" s="8"/>
      <c r="EG1771" s="8"/>
      <c r="EH1771" s="8"/>
      <c r="EI1771" s="8"/>
      <c r="EJ1771" s="8"/>
      <c r="EK1771" s="8"/>
      <c r="EL1771" s="8"/>
      <c r="EM1771" s="8"/>
      <c r="EN1771" s="8"/>
      <c r="EO1771" s="8"/>
      <c r="EP1771" s="8"/>
      <c r="EQ1771" s="8"/>
      <c r="ER1771" s="8"/>
      <c r="ES1771" s="8"/>
      <c r="ET1771" s="8"/>
      <c r="EU1771" s="8"/>
      <c r="EV1771" s="8"/>
      <c r="EW1771" s="8"/>
      <c r="EX1771" s="8"/>
      <c r="EY1771" s="8"/>
      <c r="EZ1771" s="8"/>
      <c r="FA1771" s="8"/>
      <c r="FB1771" s="8"/>
      <c r="FC1771" s="8"/>
      <c r="FD1771" s="8"/>
      <c r="FE1771" s="8"/>
      <c r="FF1771" s="8"/>
      <c r="FG1771" s="8"/>
      <c r="FH1771" s="8"/>
      <c r="FI1771" s="8"/>
      <c r="FJ1771" s="8"/>
    </row>
    <row r="1772" spans="1:166" x14ac:dyDescent="0.25">
      <c r="A1772" t="s">
        <v>182</v>
      </c>
      <c r="C1772" s="6">
        <v>43537</v>
      </c>
      <c r="D1772" s="5"/>
      <c r="E1772" s="6"/>
      <c r="G1772">
        <v>60</v>
      </c>
      <c r="H1772" t="s">
        <v>25</v>
      </c>
      <c r="I1772" s="7">
        <v>5</v>
      </c>
      <c r="J1772">
        <v>2000</v>
      </c>
      <c r="K1772" s="5">
        <f t="shared" si="28"/>
        <v>100</v>
      </c>
      <c r="L1772" s="5"/>
      <c r="M1772" s="5">
        <v>522</v>
      </c>
      <c r="N1772" s="7">
        <v>13.2</v>
      </c>
      <c r="O1772" s="7"/>
      <c r="P1772" s="7"/>
      <c r="Q1772" s="5"/>
      <c r="R1772" s="5"/>
      <c r="S1772" s="5"/>
      <c r="T1772" s="5"/>
      <c r="U1772" s="5"/>
      <c r="V1772" s="5"/>
      <c r="W1772" s="5"/>
      <c r="X1772" s="7">
        <v>4.2</v>
      </c>
      <c r="Y1772" s="7">
        <v>10</v>
      </c>
      <c r="Z1772" s="8"/>
      <c r="AA1772" s="8"/>
      <c r="AB1772" s="8"/>
      <c r="AC1772" s="5"/>
      <c r="AD1772" s="8"/>
      <c r="AE1772" s="8"/>
      <c r="AF1772" s="8"/>
      <c r="AG1772" s="8"/>
      <c r="AH1772" s="8"/>
      <c r="AI1772" s="8"/>
      <c r="AJ1772" s="5"/>
      <c r="AK1772" s="8"/>
      <c r="AL1772" s="8"/>
      <c r="AM1772" s="8"/>
      <c r="AN1772" s="8"/>
      <c r="AO1772" s="8"/>
      <c r="AP1772" s="8"/>
      <c r="AQ1772" s="9"/>
      <c r="AR1772" s="8"/>
      <c r="AS1772" s="8"/>
      <c r="AT1772" s="8"/>
      <c r="AU1772" s="5"/>
      <c r="AV1772" s="5"/>
      <c r="AW1772" s="5"/>
      <c r="AX1772" s="5"/>
      <c r="AY1772" s="5"/>
      <c r="AZ1772" s="5"/>
      <c r="BA1772" s="5"/>
      <c r="BB1772" s="5"/>
      <c r="BC1772" s="5"/>
      <c r="BD1772" s="5"/>
      <c r="BE1772" s="5"/>
      <c r="BF1772" s="5"/>
      <c r="BG1772" s="5"/>
      <c r="BH1772" s="5"/>
      <c r="BI1772" s="8"/>
      <c r="BJ1772" s="5"/>
      <c r="BK1772" s="5"/>
      <c r="BL1772" s="5"/>
      <c r="BM1772" s="8"/>
      <c r="BN1772" s="8"/>
      <c r="BO1772" s="7"/>
      <c r="BP1772" s="5"/>
      <c r="BQ1772" s="5"/>
      <c r="BR1772" s="5"/>
      <c r="BS1772" s="5"/>
      <c r="BT1772" s="7"/>
      <c r="BU1772" s="7"/>
      <c r="BV1772" s="7"/>
      <c r="BW1772" s="7"/>
      <c r="BX1772" s="7"/>
      <c r="BY1772" s="7"/>
      <c r="BZ1772" s="7"/>
      <c r="CA1772" s="5"/>
      <c r="CB1772" s="5"/>
      <c r="CC1772" s="5"/>
      <c r="CD1772" s="5"/>
      <c r="CE1772" s="5"/>
      <c r="CF1772" s="5"/>
      <c r="CG1772" s="5"/>
      <c r="CH1772" s="5"/>
      <c r="CI1772" s="5"/>
      <c r="CJ1772" s="5"/>
      <c r="CK1772" s="8"/>
      <c r="CL1772" s="5"/>
      <c r="CM1772" s="5"/>
      <c r="CN1772" s="8"/>
      <c r="CO1772" s="5"/>
      <c r="CP1772" s="5"/>
      <c r="CQ1772" s="5"/>
      <c r="CR1772" s="8"/>
      <c r="CS1772" s="8"/>
      <c r="CT1772" s="8"/>
      <c r="CU1772" s="8"/>
      <c r="CV1772" s="8"/>
      <c r="CW1772" s="8"/>
      <c r="CX1772" s="8"/>
      <c r="CY1772" s="8"/>
      <c r="CZ1772" s="8"/>
      <c r="DA1772" s="8"/>
      <c r="DB1772" s="8"/>
      <c r="DC1772" s="8"/>
      <c r="DD1772" s="8"/>
      <c r="DE1772" s="8"/>
      <c r="DF1772" s="8"/>
      <c r="DG1772" s="8"/>
      <c r="DH1772" s="8"/>
      <c r="DI1772" s="8"/>
      <c r="DJ1772" s="8"/>
      <c r="DK1772" s="8"/>
      <c r="DL1772" s="8"/>
      <c r="DM1772" s="8"/>
      <c r="DN1772" s="8"/>
      <c r="DO1772" s="8"/>
      <c r="DP1772" s="8"/>
      <c r="DQ1772" s="8"/>
      <c r="DR1772" s="8"/>
      <c r="DS1772" s="8"/>
      <c r="DT1772" s="8"/>
      <c r="DU1772" s="8"/>
      <c r="DV1772" s="8"/>
      <c r="DW1772" s="8"/>
      <c r="DX1772" s="8"/>
      <c r="DY1772" s="8"/>
      <c r="DZ1772" s="8"/>
      <c r="EA1772" s="8"/>
      <c r="EB1772" s="8"/>
      <c r="EC1772" s="8"/>
      <c r="ED1772" s="8"/>
      <c r="EE1772" s="8"/>
      <c r="EF1772" s="8"/>
      <c r="EG1772" s="8"/>
      <c r="EH1772" s="8"/>
      <c r="EI1772" s="8"/>
      <c r="EJ1772" s="8"/>
      <c r="EK1772" s="8"/>
      <c r="EL1772" s="8"/>
      <c r="EM1772" s="8"/>
      <c r="EN1772" s="8"/>
      <c r="EO1772" s="8"/>
      <c r="EP1772" s="8"/>
      <c r="EQ1772" s="8"/>
      <c r="ER1772" s="8"/>
      <c r="ES1772" s="8"/>
      <c r="ET1772" s="8"/>
      <c r="EU1772" s="8"/>
      <c r="EV1772" s="8"/>
      <c r="EW1772" s="8"/>
      <c r="EX1772" s="8"/>
      <c r="EY1772" s="8"/>
      <c r="EZ1772" s="8"/>
      <c r="FA1772" s="8"/>
      <c r="FB1772" s="8"/>
      <c r="FC1772" s="8"/>
      <c r="FD1772" s="8"/>
      <c r="FE1772" s="8"/>
      <c r="FF1772" s="8"/>
      <c r="FG1772" s="8"/>
      <c r="FH1772" s="8"/>
      <c r="FI1772" s="8"/>
      <c r="FJ1772" s="8"/>
    </row>
    <row r="1773" spans="1:166" x14ac:dyDescent="0.25">
      <c r="A1773" t="s">
        <v>182</v>
      </c>
      <c r="C1773" s="6">
        <v>43545</v>
      </c>
      <c r="D1773" s="5"/>
      <c r="E1773" s="6"/>
      <c r="G1773">
        <v>68</v>
      </c>
      <c r="H1773" t="s">
        <v>25</v>
      </c>
      <c r="I1773" s="7">
        <v>5</v>
      </c>
      <c r="J1773">
        <v>2000</v>
      </c>
      <c r="K1773" s="5">
        <f t="shared" si="28"/>
        <v>100</v>
      </c>
      <c r="L1773" s="5"/>
      <c r="M1773" s="5">
        <v>522</v>
      </c>
      <c r="N1773" s="7">
        <v>13</v>
      </c>
      <c r="O1773" s="7"/>
      <c r="P1773" s="7"/>
      <c r="Q1773" s="5"/>
      <c r="R1773" s="5"/>
      <c r="S1773" s="5"/>
      <c r="T1773" s="5"/>
      <c r="U1773" s="5"/>
      <c r="V1773" s="5"/>
      <c r="W1773" s="5"/>
      <c r="X1773" s="7">
        <v>5.2</v>
      </c>
      <c r="Y1773" s="7">
        <v>8.8000000000000007</v>
      </c>
      <c r="Z1773" s="8"/>
      <c r="AA1773" s="8"/>
      <c r="AB1773" s="8"/>
      <c r="AC1773" s="5"/>
      <c r="AD1773" s="8"/>
      <c r="AE1773" s="8"/>
      <c r="AF1773" s="8"/>
      <c r="AG1773" s="8"/>
      <c r="AH1773" s="8"/>
      <c r="AI1773" s="8"/>
      <c r="AJ1773" s="5"/>
      <c r="AK1773" s="8"/>
      <c r="AL1773" s="8"/>
      <c r="AM1773" s="8"/>
      <c r="AN1773" s="8"/>
      <c r="AO1773" s="8"/>
      <c r="AP1773" s="8"/>
      <c r="AQ1773" s="9"/>
      <c r="AR1773" s="8"/>
      <c r="AS1773" s="8"/>
      <c r="AT1773" s="8"/>
      <c r="AU1773" s="5"/>
      <c r="AV1773" s="5"/>
      <c r="AW1773" s="5"/>
      <c r="AX1773" s="5"/>
      <c r="AY1773" s="5"/>
      <c r="AZ1773" s="5"/>
      <c r="BA1773" s="5"/>
      <c r="BB1773" s="5"/>
      <c r="BC1773" s="5"/>
      <c r="BD1773" s="5"/>
      <c r="BE1773" s="5"/>
      <c r="BF1773" s="5"/>
      <c r="BG1773" s="5"/>
      <c r="BH1773" s="5"/>
      <c r="BI1773" s="8"/>
      <c r="BJ1773" s="5"/>
      <c r="BK1773" s="5"/>
      <c r="BL1773" s="5"/>
      <c r="BM1773" s="8"/>
      <c r="BN1773" s="8"/>
      <c r="BO1773" s="7"/>
      <c r="BP1773" s="5"/>
      <c r="BQ1773" s="5"/>
      <c r="BR1773" s="5"/>
      <c r="BS1773" s="5"/>
      <c r="BT1773" s="7"/>
      <c r="BU1773" s="7"/>
      <c r="BV1773" s="7"/>
      <c r="BW1773" s="7"/>
      <c r="BX1773" s="7"/>
      <c r="BY1773" s="7"/>
      <c r="BZ1773" s="7"/>
      <c r="CA1773" s="5"/>
      <c r="CB1773" s="5"/>
      <c r="CC1773" s="5"/>
      <c r="CD1773" s="5"/>
      <c r="CE1773" s="5"/>
      <c r="CF1773" s="5"/>
      <c r="CG1773" s="5"/>
      <c r="CH1773" s="5"/>
      <c r="CI1773" s="5"/>
      <c r="CJ1773" s="5"/>
      <c r="CK1773" s="8"/>
      <c r="CL1773" s="5"/>
      <c r="CM1773" s="5"/>
      <c r="CN1773" s="8"/>
      <c r="CO1773" s="5"/>
      <c r="CP1773" s="5"/>
      <c r="CQ1773" s="5"/>
      <c r="CR1773" s="8"/>
      <c r="CS1773" s="8"/>
      <c r="CT1773" s="8"/>
      <c r="CU1773" s="8"/>
      <c r="CV1773" s="8"/>
      <c r="CW1773" s="8"/>
      <c r="CX1773" s="8"/>
      <c r="CY1773" s="8"/>
      <c r="CZ1773" s="8"/>
      <c r="DA1773" s="8"/>
      <c r="DB1773" s="8"/>
      <c r="DC1773" s="8"/>
      <c r="DD1773" s="8"/>
      <c r="DE1773" s="8"/>
      <c r="DF1773" s="8"/>
      <c r="DG1773" s="8"/>
      <c r="DH1773" s="8"/>
      <c r="DI1773" s="8"/>
      <c r="DJ1773" s="8"/>
      <c r="DK1773" s="8"/>
      <c r="DL1773" s="8"/>
      <c r="DM1773" s="8"/>
      <c r="DN1773" s="8"/>
      <c r="DO1773" s="8"/>
      <c r="DP1773" s="8"/>
      <c r="DQ1773" s="8"/>
      <c r="DR1773" s="8"/>
      <c r="DS1773" s="8"/>
      <c r="DT1773" s="8"/>
      <c r="DU1773" s="8"/>
      <c r="DV1773" s="8"/>
      <c r="DW1773" s="8"/>
      <c r="DX1773" s="8"/>
      <c r="DY1773" s="8"/>
      <c r="DZ1773" s="8"/>
      <c r="EA1773" s="8"/>
      <c r="EB1773" s="8"/>
      <c r="EC1773" s="8"/>
      <c r="ED1773" s="8"/>
      <c r="EE1773" s="8"/>
      <c r="EF1773" s="8"/>
      <c r="EG1773" s="8"/>
      <c r="EH1773" s="8"/>
      <c r="EI1773" s="8"/>
      <c r="EJ1773" s="8"/>
      <c r="EK1773" s="8"/>
      <c r="EL1773" s="8"/>
      <c r="EM1773" s="8"/>
      <c r="EN1773" s="8"/>
      <c r="EO1773" s="8"/>
      <c r="EP1773" s="8"/>
      <c r="EQ1773" s="8"/>
      <c r="ER1773" s="8"/>
      <c r="ES1773" s="8"/>
      <c r="ET1773" s="8"/>
      <c r="EU1773" s="8"/>
      <c r="EV1773" s="8"/>
      <c r="EW1773" s="8"/>
      <c r="EX1773" s="8"/>
      <c r="EY1773" s="8"/>
      <c r="EZ1773" s="8"/>
      <c r="FA1773" s="8"/>
      <c r="FB1773" s="8"/>
      <c r="FC1773" s="8"/>
      <c r="FD1773" s="8"/>
      <c r="FE1773" s="8"/>
      <c r="FF1773" s="8"/>
      <c r="FG1773" s="8"/>
      <c r="FH1773" s="8"/>
      <c r="FI1773" s="8"/>
      <c r="FJ1773" s="8"/>
    </row>
    <row r="1774" spans="1:166" x14ac:dyDescent="0.25">
      <c r="A1774" t="s">
        <v>182</v>
      </c>
      <c r="C1774" s="6">
        <v>43556</v>
      </c>
      <c r="D1774" s="5"/>
      <c r="E1774" s="6"/>
      <c r="G1774">
        <v>79</v>
      </c>
      <c r="H1774" t="s">
        <v>25</v>
      </c>
      <c r="I1774" s="7">
        <v>5</v>
      </c>
      <c r="J1774">
        <v>2000</v>
      </c>
      <c r="K1774" s="5">
        <f t="shared" si="28"/>
        <v>100</v>
      </c>
      <c r="L1774" s="5"/>
      <c r="M1774" s="8"/>
      <c r="N1774" s="8"/>
      <c r="O1774" s="8"/>
      <c r="P1774" s="8"/>
      <c r="Q1774" s="5"/>
      <c r="R1774" s="5"/>
      <c r="S1774" s="5"/>
      <c r="T1774" s="5"/>
      <c r="U1774" s="5"/>
      <c r="V1774" s="5"/>
      <c r="W1774" s="5"/>
      <c r="X1774" s="8"/>
      <c r="Y1774" s="8"/>
      <c r="Z1774" s="8"/>
      <c r="AA1774" s="8"/>
      <c r="AB1774" s="8"/>
      <c r="AC1774" s="5">
        <v>64.49083333333337</v>
      </c>
      <c r="AD1774" s="8"/>
      <c r="AE1774" s="8"/>
      <c r="AF1774" s="8"/>
      <c r="AG1774" s="8"/>
      <c r="AH1774" s="8"/>
      <c r="AI1774" s="8"/>
      <c r="AJ1774" s="5">
        <v>54.210000000000022</v>
      </c>
      <c r="AK1774" s="8">
        <v>0.73341991666666695</v>
      </c>
      <c r="AL1774" s="8"/>
      <c r="AM1774" s="8"/>
      <c r="AN1774" s="8"/>
      <c r="AO1774" s="8"/>
      <c r="AP1774" s="8"/>
      <c r="AQ1774" s="9">
        <f>AK1774/AJ1774</f>
        <v>1.3529236610711431E-2</v>
      </c>
      <c r="AR1774" s="8"/>
      <c r="AS1774" s="8"/>
      <c r="AT1774" s="8"/>
      <c r="AU1774" s="5">
        <v>0.54166666666666685</v>
      </c>
      <c r="AV1774" s="5"/>
      <c r="AW1774" s="5"/>
      <c r="AX1774" s="5"/>
      <c r="AY1774" s="5"/>
      <c r="AZ1774" s="5"/>
      <c r="BA1774" s="5"/>
      <c r="BB1774" s="5"/>
      <c r="BC1774" s="5"/>
      <c r="BD1774" s="5"/>
      <c r="BE1774" s="5"/>
      <c r="BF1774" s="5"/>
      <c r="BG1774" s="5">
        <v>64.404166666666683</v>
      </c>
      <c r="BH1774" s="5">
        <f>AU1774+AX1774+AY1774+BG1774</f>
        <v>64.945833333333354</v>
      </c>
      <c r="BI1774" s="8"/>
      <c r="BJ1774" s="5"/>
      <c r="BK1774" s="5">
        <f>AC1774+AJ1774+BH1774</f>
        <v>183.64666666666676</v>
      </c>
      <c r="BL1774" s="5"/>
      <c r="BM1774" s="8">
        <f>BH1774/BK1774</f>
        <v>0.35364558754129299</v>
      </c>
      <c r="BN1774" s="8"/>
      <c r="BO1774" s="7"/>
      <c r="BP1774" s="5"/>
      <c r="BQ1774" s="5"/>
      <c r="BR1774" s="5"/>
      <c r="BS1774" s="5"/>
      <c r="BT1774" s="7"/>
      <c r="BU1774" s="7"/>
      <c r="BV1774" s="7"/>
      <c r="BW1774" s="7"/>
      <c r="BX1774" s="8">
        <f>AC1774/BK1774</f>
        <v>0.35116800377536578</v>
      </c>
      <c r="BY1774" s="8">
        <f>AJ1774/BK1774</f>
        <v>0.29518640868334117</v>
      </c>
      <c r="BZ1774" s="8">
        <f>BH1774/BK1774</f>
        <v>0.35364558754129299</v>
      </c>
      <c r="CA1774" s="5">
        <f>CB1774+CC1774+CD1774+CE1774+CF1774+CG1774</f>
        <v>55.250000000000014</v>
      </c>
      <c r="CB1774" s="5">
        <v>17.333333333333339</v>
      </c>
      <c r="CC1774" s="5">
        <v>11.916666666666671</v>
      </c>
      <c r="CD1774" s="5"/>
      <c r="CE1774" s="5"/>
      <c r="CF1774" s="5"/>
      <c r="CG1774" s="5">
        <v>26.000000000000007</v>
      </c>
      <c r="CH1774" s="9">
        <f>AK1774/CA1774</f>
        <v>1.3274568627450982E-2</v>
      </c>
      <c r="CI1774" s="5"/>
      <c r="CJ1774" s="5"/>
      <c r="CK1774" s="8"/>
      <c r="CL1774" s="5"/>
      <c r="CM1774" s="5"/>
      <c r="CN1774" s="8"/>
      <c r="CO1774" s="5"/>
      <c r="CP1774" s="5"/>
      <c r="CQ1774" s="5"/>
      <c r="CR1774" s="8"/>
      <c r="CS1774" s="8"/>
      <c r="CT1774" s="8"/>
      <c r="CU1774" s="8"/>
      <c r="CV1774" s="8"/>
      <c r="CW1774" s="8"/>
      <c r="CX1774" s="8"/>
      <c r="CY1774" s="8"/>
      <c r="CZ1774" s="8"/>
      <c r="DA1774" s="8"/>
      <c r="DB1774" s="8"/>
      <c r="DC1774" s="8"/>
      <c r="DD1774" s="8"/>
      <c r="DE1774" s="8"/>
      <c r="DF1774" s="8"/>
      <c r="DG1774" s="8"/>
      <c r="DH1774" s="8"/>
      <c r="DI1774" s="8"/>
      <c r="DJ1774" s="8"/>
      <c r="DK1774" s="8"/>
      <c r="DL1774" s="8"/>
      <c r="DM1774" s="8"/>
      <c r="DN1774" s="8"/>
      <c r="DO1774" s="8"/>
      <c r="DP1774" s="8"/>
      <c r="DQ1774" s="8"/>
      <c r="DR1774" s="8"/>
      <c r="DS1774" s="8"/>
      <c r="DT1774" s="8"/>
      <c r="DU1774" s="8"/>
      <c r="DV1774" s="8"/>
      <c r="DW1774" s="8"/>
      <c r="DX1774" s="8"/>
      <c r="DY1774" s="8"/>
      <c r="DZ1774" s="8"/>
      <c r="EA1774" s="8"/>
      <c r="EB1774" s="8"/>
      <c r="EC1774" s="8"/>
      <c r="ED1774" s="8"/>
      <c r="EE1774" s="8"/>
      <c r="EF1774" s="8"/>
      <c r="EG1774" s="8"/>
      <c r="EH1774" s="8"/>
      <c r="EI1774" s="8"/>
      <c r="EJ1774" s="8"/>
      <c r="EK1774" s="8"/>
      <c r="EL1774" s="8"/>
      <c r="EM1774" s="8"/>
      <c r="EN1774" s="8"/>
      <c r="EO1774" s="8"/>
      <c r="EP1774" s="8"/>
      <c r="EQ1774" s="8"/>
      <c r="ER1774" s="8"/>
      <c r="ES1774" s="8"/>
      <c r="ET1774" s="8"/>
      <c r="EU1774" s="8"/>
      <c r="EV1774" s="8"/>
      <c r="EW1774" s="8"/>
      <c r="EX1774" s="8"/>
      <c r="EY1774" s="8"/>
      <c r="EZ1774" s="8"/>
      <c r="FA1774" s="8"/>
      <c r="FB1774" s="8"/>
      <c r="FC1774" s="8"/>
      <c r="FD1774" s="8"/>
      <c r="FE1774" s="8"/>
      <c r="FF1774" s="8"/>
      <c r="FG1774" s="8"/>
      <c r="FH1774" s="8"/>
      <c r="FI1774" s="8"/>
      <c r="FJ1774" s="8"/>
    </row>
    <row r="1775" spans="1:166" x14ac:dyDescent="0.25">
      <c r="A1775" t="s">
        <v>182</v>
      </c>
      <c r="C1775" s="6">
        <v>43593</v>
      </c>
      <c r="D1775" s="5"/>
      <c r="E1775" s="6"/>
      <c r="G1775">
        <v>116</v>
      </c>
      <c r="H1775" t="s">
        <v>25</v>
      </c>
      <c r="I1775" s="7">
        <v>5</v>
      </c>
      <c r="J1775">
        <v>2000</v>
      </c>
      <c r="K1775" s="5">
        <f t="shared" si="28"/>
        <v>100</v>
      </c>
      <c r="L1775" s="5"/>
      <c r="M1775" s="8"/>
      <c r="N1775" s="8"/>
      <c r="O1775" s="8"/>
      <c r="P1775" s="8"/>
      <c r="Q1775" s="5"/>
      <c r="R1775" s="5"/>
      <c r="S1775" s="5"/>
      <c r="T1775" s="5"/>
      <c r="U1775" s="5"/>
      <c r="V1775" s="5"/>
      <c r="W1775" s="5"/>
      <c r="X1775" s="8"/>
      <c r="Y1775" s="8"/>
      <c r="Z1775" s="8"/>
      <c r="AA1775" s="8"/>
      <c r="AB1775" s="8"/>
      <c r="AC1775" s="5">
        <v>95.993636363636327</v>
      </c>
      <c r="AD1775" s="8"/>
      <c r="AE1775" s="8"/>
      <c r="AF1775" s="8"/>
      <c r="AG1775" s="8"/>
      <c r="AH1775" s="8"/>
      <c r="AI1775" s="8"/>
      <c r="AJ1775" s="5">
        <v>52.628181818181808</v>
      </c>
      <c r="AK1775" s="8">
        <v>0.54573040909090897</v>
      </c>
      <c r="AL1775" s="8"/>
      <c r="AM1775" s="8"/>
      <c r="AN1775" s="8"/>
      <c r="AO1775" s="8"/>
      <c r="AP1775" s="8"/>
      <c r="AQ1775" s="9">
        <f>AK1775/AJ1775</f>
        <v>1.0369547079856972E-2</v>
      </c>
      <c r="AR1775" s="8"/>
      <c r="AS1775" s="8"/>
      <c r="AT1775" s="8"/>
      <c r="AU1775" s="5">
        <v>2.4359090909090906</v>
      </c>
      <c r="AV1775" s="5"/>
      <c r="AW1775" s="5"/>
      <c r="AX1775" s="5">
        <v>2.9795454545454541</v>
      </c>
      <c r="AY1775" s="5">
        <v>14.751363636363632</v>
      </c>
      <c r="AZ1775" s="5"/>
      <c r="BA1775" s="5"/>
      <c r="BB1775" s="5"/>
      <c r="BC1775" s="5"/>
      <c r="BD1775" s="5"/>
      <c r="BE1775" s="5"/>
      <c r="BF1775" s="5"/>
      <c r="BG1775" s="5">
        <v>66.417727272727262</v>
      </c>
      <c r="BH1775" s="5">
        <f>AU1775+AX1775+AY1775+BG1775</f>
        <v>86.584545454545434</v>
      </c>
      <c r="BI1775" s="8"/>
      <c r="BJ1775" s="5"/>
      <c r="BK1775" s="5">
        <f>AC1775+AJ1775+BH1775</f>
        <v>235.20636363636356</v>
      </c>
      <c r="BL1775" s="5"/>
      <c r="BM1775" s="8">
        <f>BH1775/BK1775</f>
        <v>0.36812161080984979</v>
      </c>
      <c r="BN1775" s="8"/>
      <c r="BO1775" s="7"/>
      <c r="BP1775" s="5"/>
      <c r="BQ1775" s="5"/>
      <c r="BR1775" s="5"/>
      <c r="BS1775" s="5"/>
      <c r="BT1775" s="7"/>
      <c r="BU1775" s="7"/>
      <c r="BV1775" s="7"/>
      <c r="BW1775" s="7"/>
      <c r="BX1775" s="8">
        <f>AC1775/BK1775</f>
        <v>0.40812516668148274</v>
      </c>
      <c r="BY1775" s="8">
        <f>AJ1775/BK1775</f>
        <v>0.22375322250866747</v>
      </c>
      <c r="BZ1775" s="8">
        <f>BH1775/BK1775</f>
        <v>0.36812161080984979</v>
      </c>
      <c r="CA1775" s="5">
        <f>CB1775+CC1775+CD1775+CE1775+CF1775+CG1775</f>
        <v>75.272727272727252</v>
      </c>
      <c r="CB1775" s="5">
        <v>17.77272727272727</v>
      </c>
      <c r="CC1775" s="5">
        <v>11.499999999999996</v>
      </c>
      <c r="CD1775" s="5">
        <v>14.636363636363633</v>
      </c>
      <c r="CE1775" s="5">
        <v>10.454545454545451</v>
      </c>
      <c r="CF1775" s="5"/>
      <c r="CG1775" s="5">
        <v>20.909090909090903</v>
      </c>
      <c r="CH1775" s="9">
        <f>AK1775/CA1775</f>
        <v>7.2500416666666668E-3</v>
      </c>
      <c r="CI1775" s="5"/>
      <c r="CJ1775" s="5"/>
      <c r="CK1775" s="8"/>
      <c r="CL1775" s="5"/>
      <c r="CM1775" s="5"/>
      <c r="CN1775" s="8"/>
      <c r="CO1775" s="5"/>
      <c r="CP1775" s="5"/>
      <c r="CQ1775" s="5"/>
      <c r="CR1775" s="8"/>
      <c r="CS1775" s="8"/>
      <c r="CT1775" s="8"/>
      <c r="CU1775" s="8"/>
      <c r="CV1775" s="8"/>
      <c r="CW1775" s="8"/>
      <c r="CX1775" s="8"/>
      <c r="CY1775" s="8"/>
      <c r="CZ1775" s="8"/>
      <c r="DA1775" s="8"/>
      <c r="DB1775" s="8"/>
      <c r="DC1775" s="8"/>
      <c r="DD1775" s="8"/>
      <c r="DE1775" s="8"/>
      <c r="DF1775" s="8"/>
      <c r="DG1775" s="8"/>
      <c r="DH1775" s="8"/>
      <c r="DI1775" s="8"/>
      <c r="DJ1775" s="8"/>
      <c r="DK1775" s="8"/>
      <c r="DL1775" s="8"/>
      <c r="DM1775" s="8"/>
      <c r="DN1775" s="8"/>
      <c r="DO1775" s="8"/>
      <c r="DP1775" s="8"/>
      <c r="DQ1775" s="8"/>
      <c r="DR1775" s="8"/>
      <c r="DS1775" s="8"/>
      <c r="DT1775" s="8"/>
      <c r="DU1775" s="8"/>
      <c r="DV1775" s="8"/>
      <c r="DW1775" s="8"/>
      <c r="DX1775" s="8"/>
      <c r="DY1775" s="8"/>
      <c r="DZ1775" s="8"/>
      <c r="EA1775" s="8"/>
      <c r="EB1775" s="8"/>
      <c r="EC1775" s="8"/>
      <c r="ED1775" s="8"/>
      <c r="EE1775" s="8"/>
      <c r="EF1775" s="8"/>
      <c r="EG1775" s="8"/>
      <c r="EH1775" s="8"/>
      <c r="EI1775" s="8"/>
      <c r="EJ1775" s="8"/>
      <c r="EK1775" s="8"/>
      <c r="EL1775" s="8"/>
      <c r="EM1775" s="8"/>
      <c r="EN1775" s="8"/>
      <c r="EO1775" s="8"/>
      <c r="EP1775" s="8"/>
      <c r="EQ1775" s="8"/>
      <c r="ER1775" s="8"/>
      <c r="ES1775" s="8"/>
      <c r="ET1775" s="8"/>
      <c r="EU1775" s="8"/>
      <c r="EV1775" s="8"/>
      <c r="EW1775" s="8"/>
      <c r="EX1775" s="8"/>
      <c r="EY1775" s="8"/>
      <c r="EZ1775" s="8"/>
      <c r="FA1775" s="8"/>
      <c r="FB1775" s="8"/>
      <c r="FC1775" s="8"/>
      <c r="FD1775" s="8"/>
      <c r="FE1775" s="8"/>
      <c r="FF1775" s="8"/>
      <c r="FG1775" s="8"/>
      <c r="FH1775" s="8"/>
      <c r="FI1775" s="8"/>
      <c r="FJ1775" s="8"/>
    </row>
    <row r="1776" spans="1:166" x14ac:dyDescent="0.25">
      <c r="A1776" t="s">
        <v>182</v>
      </c>
      <c r="C1776" s="6">
        <v>43612</v>
      </c>
      <c r="D1776" s="5">
        <v>10</v>
      </c>
      <c r="E1776" s="6" t="s">
        <v>108</v>
      </c>
      <c r="F1776" t="s">
        <v>16</v>
      </c>
      <c r="G1776">
        <v>135</v>
      </c>
      <c r="H1776" t="s">
        <v>25</v>
      </c>
      <c r="I1776" s="7">
        <v>5</v>
      </c>
      <c r="J1776">
        <v>2000</v>
      </c>
      <c r="K1776" s="5">
        <f t="shared" si="28"/>
        <v>100</v>
      </c>
      <c r="L1776" s="5"/>
      <c r="M1776" s="8"/>
      <c r="N1776" s="8"/>
      <c r="O1776" s="8"/>
      <c r="P1776" s="8"/>
      <c r="Q1776" s="5"/>
      <c r="R1776" s="5"/>
      <c r="S1776" s="5"/>
      <c r="T1776" s="5"/>
      <c r="U1776" s="5"/>
      <c r="V1776" s="5"/>
      <c r="W1776" s="5"/>
      <c r="X1776" s="8"/>
      <c r="Y1776" s="8"/>
      <c r="Z1776" s="8"/>
      <c r="AA1776" s="8"/>
      <c r="AB1776" s="8"/>
      <c r="AD1776" s="8"/>
      <c r="AE1776" s="8"/>
      <c r="AF1776" s="8"/>
      <c r="AG1776" s="8"/>
      <c r="AH1776" s="8"/>
      <c r="AI1776" s="8"/>
      <c r="AQ1776" s="9"/>
      <c r="AR1776" s="8"/>
      <c r="AS1776" s="8"/>
      <c r="AT1776" s="8"/>
      <c r="AU1776"/>
      <c r="AV1776"/>
      <c r="AW1776"/>
      <c r="AY1776"/>
      <c r="AZ1776"/>
      <c r="BA1776"/>
      <c r="BB1776"/>
      <c r="BC1776"/>
      <c r="BD1776"/>
      <c r="BE1776" s="5"/>
      <c r="BF1776" s="5"/>
      <c r="BG1776" s="2">
        <v>41.619583333333331</v>
      </c>
      <c r="BH1776" s="5"/>
      <c r="BI1776" s="8"/>
      <c r="BJ1776" s="5"/>
      <c r="BK1776" s="5"/>
      <c r="BL1776" s="5"/>
      <c r="BM1776" s="8"/>
      <c r="BN1776" s="8"/>
      <c r="BO1776" s="7">
        <v>38.67</v>
      </c>
      <c r="BP1776" s="5">
        <v>16.094292875000001</v>
      </c>
      <c r="BQ1776" s="5"/>
      <c r="BR1776" s="5"/>
      <c r="BS1776" s="5"/>
      <c r="BT1776" s="7">
        <v>0.70899968612334807</v>
      </c>
      <c r="BU1776" s="7"/>
      <c r="BV1776" s="7"/>
      <c r="BW1776" s="7"/>
      <c r="BX1776" s="7"/>
      <c r="BY1776" s="7"/>
      <c r="BZ1776" s="7"/>
      <c r="CA1776" s="5"/>
      <c r="CI1776" s="5"/>
      <c r="CJ1776" s="5"/>
      <c r="CK1776" s="8"/>
      <c r="CL1776" s="5"/>
      <c r="CM1776" s="5"/>
      <c r="CN1776" s="8"/>
      <c r="CO1776" s="5"/>
      <c r="CP1776" s="5"/>
      <c r="CQ1776" s="5"/>
      <c r="CR1776" s="8"/>
      <c r="CS1776" s="8"/>
      <c r="CT1776" s="8"/>
      <c r="CU1776" s="8"/>
      <c r="CV1776" s="8"/>
      <c r="CW1776" s="8"/>
      <c r="CX1776" s="8"/>
      <c r="CY1776" s="8"/>
      <c r="CZ1776" s="8"/>
      <c r="DA1776" s="8"/>
      <c r="DB1776" s="8"/>
      <c r="DC1776" s="8"/>
      <c r="DD1776" s="8"/>
      <c r="DE1776" s="8"/>
      <c r="DF1776" s="8"/>
      <c r="DG1776" s="8"/>
      <c r="DH1776" s="8"/>
      <c r="DI1776" s="8"/>
      <c r="DJ1776" s="8"/>
      <c r="DK1776" s="8"/>
      <c r="DL1776" s="8"/>
      <c r="DM1776" s="8"/>
      <c r="DN1776" s="8"/>
      <c r="DO1776" s="8"/>
      <c r="DP1776" s="8"/>
      <c r="DQ1776" s="8"/>
      <c r="DR1776" s="8"/>
      <c r="DS1776" s="8"/>
      <c r="DT1776" s="8"/>
      <c r="DU1776" s="8"/>
      <c r="DV1776" s="8"/>
      <c r="DW1776" s="8"/>
      <c r="DX1776" s="8"/>
      <c r="DY1776" s="8"/>
      <c r="DZ1776" s="8"/>
      <c r="EA1776" s="8"/>
      <c r="EB1776" s="8"/>
      <c r="EC1776" s="8"/>
      <c r="ED1776" s="8"/>
      <c r="EE1776" s="8"/>
      <c r="EF1776" s="8"/>
      <c r="EG1776" s="8"/>
      <c r="EH1776" s="8"/>
      <c r="EI1776" s="8"/>
      <c r="EJ1776" s="8"/>
      <c r="EK1776" s="8"/>
      <c r="EL1776" s="8"/>
      <c r="EM1776" s="8"/>
      <c r="EN1776" s="8"/>
      <c r="EO1776" s="8"/>
      <c r="EP1776" s="8"/>
      <c r="EQ1776" s="8"/>
      <c r="ER1776" s="8"/>
      <c r="ES1776" s="8"/>
      <c r="ET1776" s="8"/>
      <c r="EU1776" s="8"/>
      <c r="EV1776" s="8"/>
      <c r="EW1776" s="8"/>
      <c r="EX1776" s="8"/>
      <c r="EY1776" s="8"/>
      <c r="EZ1776" s="8"/>
      <c r="FA1776" s="8"/>
      <c r="FB1776" s="8"/>
      <c r="FC1776" s="8"/>
      <c r="FD1776" s="8"/>
      <c r="FE1776" s="8"/>
      <c r="FF1776" s="8"/>
      <c r="FG1776" s="8"/>
      <c r="FH1776" s="8"/>
      <c r="FI1776" s="8"/>
      <c r="FJ1776" s="8"/>
    </row>
    <row r="1777" spans="1:166" x14ac:dyDescent="0.25">
      <c r="A1777" t="s">
        <v>179</v>
      </c>
      <c r="C1777" s="6">
        <v>43477</v>
      </c>
      <c r="D1777" s="5">
        <v>1</v>
      </c>
      <c r="E1777" s="6" t="s">
        <v>209</v>
      </c>
      <c r="F1777" t="s">
        <v>10</v>
      </c>
      <c r="G1777">
        <v>0</v>
      </c>
      <c r="H1777" t="s">
        <v>11</v>
      </c>
      <c r="I1777" s="7">
        <v>4.3</v>
      </c>
      <c r="J1777">
        <v>2000</v>
      </c>
      <c r="K1777" s="5">
        <f t="shared" si="28"/>
        <v>116.27906976744187</v>
      </c>
      <c r="L1777" s="5"/>
      <c r="M1777" s="8"/>
      <c r="N1777" s="8"/>
      <c r="O1777" s="8"/>
      <c r="P1777" s="8"/>
      <c r="Q1777" s="5"/>
      <c r="R1777" s="5"/>
      <c r="S1777" s="5"/>
      <c r="T1777" s="5"/>
      <c r="U1777" s="5"/>
      <c r="V1777" s="5"/>
      <c r="W1777" s="5"/>
      <c r="X1777" s="8"/>
      <c r="Y1777" s="8"/>
      <c r="Z1777" s="8"/>
      <c r="AA1777" s="8"/>
      <c r="AB1777" s="8"/>
      <c r="AD1777" s="8"/>
      <c r="AE1777" s="8"/>
      <c r="AF1777" s="8"/>
      <c r="AG1777" s="8"/>
      <c r="AH1777" s="8"/>
      <c r="AI1777" s="8"/>
      <c r="AQ1777" s="9"/>
      <c r="AR1777" s="8"/>
      <c r="AS1777" s="8"/>
      <c r="AT1777" s="8"/>
      <c r="AU1777"/>
      <c r="AV1777"/>
      <c r="AW1777"/>
      <c r="AY1777"/>
      <c r="AZ1777"/>
      <c r="BA1777"/>
      <c r="BB1777"/>
      <c r="BC1777"/>
      <c r="BD1777"/>
      <c r="BE1777" s="5"/>
      <c r="BF1777" s="5"/>
      <c r="BG1777" s="5"/>
      <c r="BH1777" s="5"/>
      <c r="BI1777" s="8"/>
      <c r="BJ1777" s="5"/>
      <c r="BK1777" s="5"/>
      <c r="BL1777" s="5"/>
      <c r="BM1777" s="8"/>
      <c r="BN1777" s="8"/>
      <c r="BO1777" s="7"/>
      <c r="BP1777" s="5"/>
      <c r="BQ1777" s="5"/>
      <c r="BR1777" s="5"/>
      <c r="BS1777" s="5"/>
      <c r="BT1777" s="7"/>
      <c r="BU1777" s="7"/>
      <c r="BV1777" s="7"/>
      <c r="BW1777" s="7"/>
      <c r="BX1777" s="7"/>
      <c r="BY1777" s="7"/>
      <c r="BZ1777" s="7"/>
      <c r="CA1777" s="5"/>
      <c r="CI1777" s="5"/>
      <c r="CJ1777" s="5"/>
      <c r="CK1777" s="8"/>
      <c r="CL1777" s="5"/>
      <c r="CM1777" s="5"/>
      <c r="CN1777" s="8"/>
      <c r="CO1777" s="5"/>
      <c r="CP1777" s="5"/>
      <c r="CQ1777" s="5"/>
      <c r="CR1777" s="8"/>
      <c r="CS1777" s="8"/>
      <c r="CT1777" s="8"/>
      <c r="CU1777" s="8"/>
      <c r="CV1777" s="8"/>
      <c r="CW1777" s="8"/>
      <c r="CX1777" s="8"/>
      <c r="CY1777" s="8"/>
      <c r="CZ1777" s="8"/>
      <c r="DA1777" s="8"/>
      <c r="DB1777" s="8"/>
      <c r="DC1777" s="8"/>
      <c r="DD1777" s="8"/>
      <c r="DE1777" s="8"/>
      <c r="DF1777" s="8"/>
      <c r="DG1777" s="8"/>
      <c r="DH1777" s="8"/>
      <c r="DI1777" s="8"/>
      <c r="DJ1777" s="8"/>
      <c r="DK1777" s="8"/>
      <c r="DL1777" s="8"/>
      <c r="DM1777" s="8"/>
      <c r="DN1777" s="8"/>
      <c r="DO1777" s="8"/>
      <c r="DP1777" s="8"/>
      <c r="DQ1777" s="8"/>
      <c r="DR1777" s="8"/>
      <c r="DS1777" s="8"/>
      <c r="DT1777" s="8"/>
      <c r="DU1777" s="8"/>
      <c r="DV1777" s="8"/>
      <c r="DW1777" s="8"/>
      <c r="DX1777" s="8"/>
      <c r="DY1777" s="8"/>
      <c r="DZ1777" s="8"/>
      <c r="EA1777" s="8"/>
      <c r="EB1777" s="8"/>
      <c r="EC1777" s="8"/>
      <c r="ED1777" s="8"/>
      <c r="EE1777" s="8"/>
      <c r="EF1777" s="8"/>
      <c r="EG1777" s="8"/>
      <c r="EH1777" s="8"/>
      <c r="EI1777" s="8"/>
      <c r="EJ1777" s="8"/>
      <c r="EK1777" s="8"/>
      <c r="EL1777" s="8"/>
      <c r="EM1777" s="8"/>
      <c r="EN1777" s="8"/>
      <c r="EO1777" s="8"/>
      <c r="EP1777" s="8"/>
      <c r="EQ1777" s="8"/>
      <c r="ER1777" s="8"/>
      <c r="ES1777" s="8"/>
      <c r="ET1777" s="8"/>
      <c r="EU1777" s="8"/>
      <c r="EV1777" s="8"/>
      <c r="EW1777" s="8"/>
      <c r="EX1777" s="8"/>
      <c r="EY1777" s="8"/>
      <c r="EZ1777" s="8"/>
      <c r="FA1777" s="8"/>
      <c r="FB1777" s="8"/>
      <c r="FC1777" s="8"/>
      <c r="FD1777" s="8"/>
      <c r="FE1777" s="8"/>
      <c r="FF1777" s="8"/>
      <c r="FG1777" s="8"/>
      <c r="FH1777" s="8"/>
      <c r="FI1777" s="8"/>
      <c r="FJ1777" s="8"/>
    </row>
    <row r="1778" spans="1:166" x14ac:dyDescent="0.25">
      <c r="A1778" t="s">
        <v>179</v>
      </c>
      <c r="C1778" s="6">
        <v>43503</v>
      </c>
      <c r="D1778" s="5">
        <v>4</v>
      </c>
      <c r="E1778" t="s">
        <v>210</v>
      </c>
      <c r="F1778" t="s">
        <v>12</v>
      </c>
      <c r="G1778">
        <v>26</v>
      </c>
      <c r="H1778" t="s">
        <v>11</v>
      </c>
      <c r="I1778" s="7">
        <v>4.3</v>
      </c>
      <c r="J1778">
        <v>2000</v>
      </c>
      <c r="K1778" s="5">
        <f t="shared" si="28"/>
        <v>116.27906976744187</v>
      </c>
      <c r="L1778" s="5"/>
      <c r="M1778" s="8"/>
      <c r="N1778" s="8"/>
      <c r="O1778" s="8"/>
      <c r="P1778" s="8"/>
      <c r="Q1778" s="5"/>
      <c r="R1778" s="5">
        <v>26</v>
      </c>
      <c r="S1778" s="5"/>
      <c r="T1778" s="5"/>
      <c r="U1778" s="5"/>
      <c r="V1778" s="5"/>
      <c r="W1778" s="5"/>
      <c r="X1778" s="8"/>
      <c r="Y1778" s="8"/>
      <c r="Z1778" s="8"/>
      <c r="AA1778" s="8"/>
      <c r="AB1778" s="8"/>
      <c r="AC1778" s="5"/>
      <c r="AD1778" s="8"/>
      <c r="AE1778" s="8"/>
      <c r="AF1778" s="8"/>
      <c r="AG1778" s="8"/>
      <c r="AH1778" s="8"/>
      <c r="AI1778" s="8"/>
      <c r="AJ1778" s="5"/>
      <c r="AK1778" s="8"/>
      <c r="AL1778" s="8"/>
      <c r="AM1778" s="8"/>
      <c r="AN1778" s="8"/>
      <c r="AO1778" s="8"/>
      <c r="AP1778" s="8"/>
      <c r="AQ1778" s="9"/>
      <c r="AR1778" s="8"/>
      <c r="AS1778" s="8"/>
      <c r="AT1778" s="8"/>
      <c r="AU1778" s="5"/>
      <c r="AV1778" s="5"/>
      <c r="AW1778" s="5"/>
      <c r="AX1778" s="5"/>
      <c r="AY1778" s="5"/>
      <c r="AZ1778" s="5"/>
      <c r="BA1778" s="5"/>
      <c r="BB1778" s="5"/>
      <c r="BC1778" s="5"/>
      <c r="BD1778" s="5"/>
      <c r="BE1778" s="5"/>
      <c r="BF1778" s="5"/>
      <c r="BG1778" s="5"/>
      <c r="BH1778" s="5"/>
      <c r="BI1778" s="8"/>
      <c r="BJ1778" s="5"/>
      <c r="BK1778" s="5"/>
      <c r="BL1778" s="5"/>
      <c r="BM1778" s="8"/>
      <c r="BN1778" s="8"/>
      <c r="BO1778" s="7"/>
      <c r="BP1778" s="5"/>
      <c r="BQ1778" s="5"/>
      <c r="BR1778" s="5"/>
      <c r="BS1778" s="5"/>
      <c r="BT1778" s="7"/>
      <c r="BU1778" s="7"/>
      <c r="BV1778" s="7"/>
      <c r="BW1778" s="7"/>
      <c r="BX1778" s="7"/>
      <c r="BY1778" s="7"/>
      <c r="BZ1778" s="7"/>
      <c r="CA1778" s="5"/>
      <c r="CB1778" s="5"/>
      <c r="CC1778" s="5"/>
      <c r="CD1778" s="5"/>
      <c r="CE1778" s="5"/>
      <c r="CF1778" s="5"/>
      <c r="CG1778" s="5"/>
      <c r="CH1778" s="5"/>
      <c r="CI1778" s="5"/>
      <c r="CJ1778" s="5"/>
      <c r="CK1778" s="8"/>
      <c r="CL1778" s="5"/>
      <c r="CM1778" s="5"/>
      <c r="CN1778" s="8"/>
      <c r="CO1778" s="5"/>
      <c r="CP1778" s="5"/>
      <c r="CQ1778" s="5"/>
      <c r="CR1778" s="8"/>
      <c r="CS1778" s="8"/>
      <c r="CT1778" s="8"/>
      <c r="CU1778" s="8"/>
      <c r="CV1778" s="8"/>
      <c r="CW1778" s="8"/>
      <c r="CX1778" s="8"/>
      <c r="CY1778" s="8"/>
      <c r="CZ1778" s="8"/>
      <c r="DA1778" s="8"/>
      <c r="DB1778" s="8"/>
      <c r="DC1778" s="8"/>
      <c r="DD1778" s="8"/>
      <c r="DE1778" s="8"/>
      <c r="DF1778" s="8"/>
      <c r="DG1778" s="8"/>
      <c r="DH1778" s="8"/>
      <c r="DI1778" s="8"/>
      <c r="DJ1778" s="8"/>
      <c r="DK1778" s="8"/>
      <c r="DL1778" s="8"/>
      <c r="DM1778" s="8"/>
      <c r="DN1778" s="8"/>
      <c r="DO1778" s="8"/>
      <c r="DP1778" s="8"/>
      <c r="DQ1778" s="8"/>
      <c r="DR1778" s="8"/>
      <c r="DS1778" s="8"/>
      <c r="DT1778" s="8"/>
      <c r="DU1778" s="8"/>
      <c r="DV1778" s="8"/>
      <c r="DW1778" s="8"/>
      <c r="DX1778" s="8"/>
      <c r="DY1778" s="8"/>
      <c r="DZ1778" s="8"/>
      <c r="EA1778" s="8"/>
      <c r="EB1778" s="8"/>
      <c r="EC1778" s="8"/>
      <c r="ED1778" s="8"/>
      <c r="EE1778" s="8"/>
      <c r="EF1778" s="8"/>
      <c r="EG1778" s="8"/>
      <c r="EH1778" s="8"/>
      <c r="EI1778" s="8"/>
      <c r="EJ1778" s="8"/>
      <c r="EK1778" s="8"/>
      <c r="EL1778" s="8"/>
      <c r="EM1778" s="8"/>
      <c r="EN1778" s="8"/>
      <c r="EO1778" s="8"/>
      <c r="EP1778" s="8"/>
      <c r="EQ1778" s="8"/>
      <c r="ER1778" s="8"/>
      <c r="ES1778" s="8"/>
      <c r="ET1778" s="8"/>
      <c r="EU1778" s="8"/>
      <c r="EV1778" s="8"/>
      <c r="EW1778" s="8"/>
      <c r="EX1778" s="8"/>
      <c r="EY1778" s="8"/>
      <c r="EZ1778" s="8"/>
      <c r="FA1778" s="8"/>
      <c r="FB1778" s="8"/>
      <c r="FC1778" s="8"/>
      <c r="FD1778" s="8"/>
      <c r="FE1778" s="8"/>
      <c r="FF1778" s="8"/>
      <c r="FG1778" s="8"/>
      <c r="FH1778" s="8"/>
      <c r="FI1778" s="8"/>
      <c r="FJ1778" s="8"/>
    </row>
    <row r="1779" spans="1:166" x14ac:dyDescent="0.25">
      <c r="A1779" t="s">
        <v>179</v>
      </c>
      <c r="C1779" s="6">
        <v>43509</v>
      </c>
      <c r="D1779" s="5"/>
      <c r="E1779" s="6"/>
      <c r="G1779">
        <v>32</v>
      </c>
      <c r="H1779" t="s">
        <v>11</v>
      </c>
      <c r="I1779" s="7">
        <v>4.3</v>
      </c>
      <c r="J1779">
        <v>2000</v>
      </c>
      <c r="K1779" s="5">
        <f t="shared" si="28"/>
        <v>116.27906976744187</v>
      </c>
      <c r="L1779" s="5"/>
      <c r="M1779" s="5">
        <v>430</v>
      </c>
      <c r="N1779" s="7">
        <v>9.1999999999999993</v>
      </c>
      <c r="O1779" s="7"/>
      <c r="P1779" s="7"/>
      <c r="Q1779" s="5"/>
      <c r="R1779" s="5"/>
      <c r="S1779" s="5"/>
      <c r="T1779" s="5"/>
      <c r="U1779" s="5"/>
      <c r="V1779" s="5"/>
      <c r="W1779" s="5"/>
      <c r="X1779" s="7">
        <v>5.8</v>
      </c>
      <c r="Y1779" s="7">
        <v>3.8</v>
      </c>
      <c r="Z1779" s="8"/>
      <c r="AA1779" s="8"/>
      <c r="AB1779" s="8"/>
      <c r="AC1779" s="5"/>
      <c r="AD1779" s="8"/>
      <c r="AE1779" s="8"/>
      <c r="AF1779" s="8"/>
      <c r="AG1779" s="8"/>
      <c r="AH1779" s="8"/>
      <c r="AI1779" s="8"/>
      <c r="AJ1779" s="5"/>
      <c r="AK1779" s="8"/>
      <c r="AL1779" s="8"/>
      <c r="AM1779" s="8"/>
      <c r="AN1779" s="8"/>
      <c r="AO1779" s="8"/>
      <c r="AP1779" s="8"/>
      <c r="AQ1779" s="9"/>
      <c r="AR1779" s="8"/>
      <c r="AS1779" s="8"/>
      <c r="AT1779" s="8"/>
      <c r="AU1779" s="5"/>
      <c r="AV1779" s="5"/>
      <c r="AW1779" s="5"/>
      <c r="AX1779" s="5"/>
      <c r="AY1779" s="5"/>
      <c r="AZ1779" s="5"/>
      <c r="BA1779" s="5"/>
      <c r="BB1779" s="5"/>
      <c r="BC1779" s="5"/>
      <c r="BD1779" s="5"/>
      <c r="BE1779" s="5"/>
      <c r="BF1779" s="5"/>
      <c r="BG1779" s="5"/>
      <c r="BH1779" s="5"/>
      <c r="BI1779" s="8"/>
      <c r="BJ1779" s="5"/>
      <c r="BK1779" s="5"/>
      <c r="BL1779" s="5"/>
      <c r="BM1779" s="8"/>
      <c r="BN1779" s="8"/>
      <c r="BO1779" s="7"/>
      <c r="BP1779" s="5"/>
      <c r="BQ1779" s="5"/>
      <c r="BR1779" s="5"/>
      <c r="BS1779" s="5"/>
      <c r="BT1779" s="7"/>
      <c r="BU1779" s="7"/>
      <c r="BV1779" s="7"/>
      <c r="BW1779" s="7"/>
      <c r="BX1779" s="7"/>
      <c r="BY1779" s="7"/>
      <c r="BZ1779" s="7"/>
      <c r="CA1779" s="5"/>
      <c r="CB1779" s="5"/>
      <c r="CC1779" s="5"/>
      <c r="CD1779" s="5"/>
      <c r="CE1779" s="5"/>
      <c r="CF1779" s="5"/>
      <c r="CG1779" s="5"/>
      <c r="CH1779" s="5"/>
      <c r="CI1779" s="5"/>
      <c r="CJ1779" s="5"/>
      <c r="CK1779" s="8"/>
      <c r="CL1779" s="5"/>
      <c r="CM1779" s="5"/>
      <c r="CN1779" s="8"/>
      <c r="CO1779" s="5"/>
      <c r="CP1779" s="5"/>
      <c r="CQ1779" s="5"/>
      <c r="CR1779" s="8"/>
      <c r="CS1779" s="8"/>
      <c r="CT1779" s="8"/>
      <c r="CU1779" s="8"/>
      <c r="CV1779" s="8"/>
      <c r="CW1779" s="8"/>
      <c r="CX1779" s="8"/>
      <c r="CY1779" s="8"/>
      <c r="CZ1779" s="8"/>
      <c r="DA1779" s="8"/>
      <c r="DB1779" s="8"/>
      <c r="DC1779" s="8"/>
      <c r="DD1779" s="8"/>
      <c r="DE1779" s="8"/>
      <c r="DF1779" s="8"/>
      <c r="DG1779" s="8"/>
      <c r="DH1779" s="8"/>
      <c r="DI1779" s="8"/>
      <c r="DJ1779" s="8"/>
      <c r="DK1779" s="8"/>
      <c r="DL1779" s="8"/>
      <c r="DM1779" s="8"/>
      <c r="DN1779" s="8"/>
      <c r="DO1779" s="8"/>
      <c r="DP1779" s="8"/>
      <c r="DQ1779" s="8"/>
      <c r="DR1779" s="8"/>
      <c r="DS1779" s="8"/>
      <c r="DT1779" s="8"/>
      <c r="DU1779" s="8"/>
      <c r="DV1779" s="8"/>
      <c r="DW1779" s="8"/>
      <c r="DX1779" s="8"/>
      <c r="DY1779" s="8"/>
      <c r="DZ1779" s="8"/>
      <c r="EA1779" s="8"/>
      <c r="EB1779" s="8"/>
      <c r="EC1779" s="8"/>
      <c r="ED1779" s="8"/>
      <c r="EE1779" s="8"/>
      <c r="EF1779" s="8"/>
      <c r="EG1779" s="8"/>
      <c r="EH1779" s="8"/>
      <c r="EI1779" s="8"/>
      <c r="EJ1779" s="8"/>
      <c r="EK1779" s="8"/>
      <c r="EL1779" s="8"/>
      <c r="EM1779" s="8"/>
      <c r="EN1779" s="8"/>
      <c r="EO1779" s="8"/>
      <c r="EP1779" s="8"/>
      <c r="EQ1779" s="8"/>
      <c r="ER1779" s="8"/>
      <c r="ES1779" s="8"/>
      <c r="ET1779" s="8"/>
      <c r="EU1779" s="8"/>
      <c r="EV1779" s="8"/>
      <c r="EW1779" s="8"/>
      <c r="EX1779" s="8"/>
      <c r="EY1779" s="8"/>
      <c r="EZ1779" s="8"/>
      <c r="FA1779" s="8"/>
      <c r="FB1779" s="8"/>
      <c r="FC1779" s="8"/>
      <c r="FD1779" s="8"/>
      <c r="FE1779" s="8"/>
      <c r="FF1779" s="8"/>
      <c r="FG1779" s="8"/>
      <c r="FH1779" s="8"/>
      <c r="FI1779" s="8"/>
      <c r="FJ1779" s="8"/>
    </row>
    <row r="1780" spans="1:166" x14ac:dyDescent="0.25">
      <c r="A1780" t="s">
        <v>179</v>
      </c>
      <c r="C1780" s="6">
        <v>43517</v>
      </c>
      <c r="D1780" s="5">
        <v>5</v>
      </c>
      <c r="E1780" t="s">
        <v>206</v>
      </c>
      <c r="F1780" t="s">
        <v>13</v>
      </c>
      <c r="G1780">
        <v>40</v>
      </c>
      <c r="H1780" t="s">
        <v>11</v>
      </c>
      <c r="I1780" s="7">
        <v>4.3</v>
      </c>
      <c r="J1780">
        <v>2000</v>
      </c>
      <c r="K1780" s="5">
        <f t="shared" si="28"/>
        <v>116.27906976744187</v>
      </c>
      <c r="L1780" s="5"/>
      <c r="M1780" s="5">
        <v>468</v>
      </c>
      <c r="N1780" s="7">
        <v>11</v>
      </c>
      <c r="O1780" s="7"/>
      <c r="P1780" s="7"/>
      <c r="Q1780" s="5"/>
      <c r="R1780" s="5"/>
      <c r="S1780" s="5">
        <v>40</v>
      </c>
      <c r="T1780" s="5"/>
      <c r="U1780" s="5"/>
      <c r="V1780" s="5"/>
      <c r="W1780" s="5"/>
      <c r="X1780" s="7">
        <v>5</v>
      </c>
      <c r="Y1780" s="7">
        <v>7</v>
      </c>
      <c r="Z1780" s="8"/>
      <c r="AA1780" s="8"/>
      <c r="AB1780" s="8"/>
      <c r="AC1780" s="5"/>
      <c r="AD1780" s="8"/>
      <c r="AE1780" s="8"/>
      <c r="AF1780" s="8"/>
      <c r="AG1780" s="8"/>
      <c r="AH1780" s="8"/>
      <c r="AI1780" s="8"/>
      <c r="AJ1780" s="5"/>
      <c r="AK1780" s="8"/>
      <c r="AL1780" s="8"/>
      <c r="AM1780" s="8"/>
      <c r="AN1780" s="8"/>
      <c r="AO1780" s="8"/>
      <c r="AP1780" s="8"/>
      <c r="AQ1780" s="9"/>
      <c r="AR1780" s="8"/>
      <c r="AS1780" s="8"/>
      <c r="AT1780" s="8"/>
      <c r="AU1780" s="5"/>
      <c r="AV1780" s="5"/>
      <c r="AW1780" s="5"/>
      <c r="AX1780" s="5"/>
      <c r="AY1780" s="5"/>
      <c r="AZ1780" s="5"/>
      <c r="BA1780" s="5"/>
      <c r="BB1780" s="5"/>
      <c r="BC1780" s="5"/>
      <c r="BD1780" s="5"/>
      <c r="BE1780" s="5"/>
      <c r="BF1780" s="5"/>
      <c r="BG1780" s="5"/>
      <c r="BH1780" s="5"/>
      <c r="BI1780" s="8"/>
      <c r="BJ1780" s="5"/>
      <c r="BK1780" s="5"/>
      <c r="BL1780" s="5"/>
      <c r="BM1780" s="8"/>
      <c r="BN1780" s="8"/>
      <c r="BO1780" s="7"/>
      <c r="BP1780" s="5"/>
      <c r="BQ1780" s="5"/>
      <c r="BR1780" s="5"/>
      <c r="BS1780" s="5"/>
      <c r="BT1780" s="7"/>
      <c r="BU1780" s="7"/>
      <c r="BV1780" s="7"/>
      <c r="BW1780" s="7"/>
      <c r="BX1780" s="7"/>
      <c r="BY1780" s="7"/>
      <c r="BZ1780" s="7"/>
      <c r="CA1780" s="5"/>
      <c r="CB1780" s="5"/>
      <c r="CC1780" s="5"/>
      <c r="CD1780" s="5"/>
      <c r="CE1780" s="5"/>
      <c r="CF1780" s="5"/>
      <c r="CG1780" s="5"/>
      <c r="CH1780" s="5"/>
      <c r="CI1780" s="5"/>
      <c r="CJ1780" s="5"/>
      <c r="CK1780" s="8"/>
      <c r="CL1780" s="5"/>
      <c r="CM1780" s="5"/>
      <c r="CN1780" s="8"/>
      <c r="CO1780" s="5"/>
      <c r="CP1780" s="5"/>
      <c r="CQ1780" s="5"/>
      <c r="CR1780" s="8"/>
      <c r="CS1780" s="8"/>
      <c r="CT1780" s="8"/>
      <c r="CU1780" s="8"/>
      <c r="CV1780" s="8"/>
      <c r="CW1780" s="8"/>
      <c r="CX1780" s="8"/>
      <c r="CY1780" s="8"/>
      <c r="CZ1780" s="8"/>
      <c r="DA1780" s="8"/>
      <c r="DB1780" s="8"/>
      <c r="DC1780" s="8"/>
      <c r="DD1780" s="8"/>
      <c r="DE1780" s="8"/>
      <c r="DF1780" s="8"/>
      <c r="DG1780" s="8"/>
      <c r="DH1780" s="8"/>
      <c r="DI1780" s="8"/>
      <c r="DJ1780" s="8"/>
      <c r="DK1780" s="8"/>
      <c r="DL1780" s="8"/>
      <c r="DM1780" s="8"/>
      <c r="DN1780" s="8"/>
      <c r="DO1780" s="8"/>
      <c r="DP1780" s="8"/>
      <c r="DQ1780" s="8"/>
      <c r="DR1780" s="8"/>
      <c r="DS1780" s="8"/>
      <c r="DT1780" s="8"/>
      <c r="DU1780" s="8"/>
      <c r="DV1780" s="8"/>
      <c r="DW1780" s="8"/>
      <c r="DX1780" s="8"/>
      <c r="DY1780" s="8"/>
      <c r="DZ1780" s="8"/>
      <c r="EA1780" s="8"/>
      <c r="EB1780" s="8"/>
      <c r="EC1780" s="8"/>
      <c r="ED1780" s="8"/>
      <c r="EE1780" s="8"/>
      <c r="EF1780" s="8"/>
      <c r="EG1780" s="8"/>
      <c r="EH1780" s="8"/>
      <c r="EI1780" s="8"/>
      <c r="EJ1780" s="8"/>
      <c r="EK1780" s="8"/>
      <c r="EL1780" s="8"/>
      <c r="EM1780" s="8"/>
      <c r="EN1780" s="8"/>
      <c r="EO1780" s="8"/>
      <c r="EP1780" s="8"/>
      <c r="EQ1780" s="8"/>
      <c r="ER1780" s="8"/>
      <c r="ES1780" s="8"/>
      <c r="ET1780" s="8"/>
      <c r="EU1780" s="8"/>
      <c r="EV1780" s="8"/>
      <c r="EW1780" s="8"/>
      <c r="EX1780" s="8"/>
      <c r="EY1780" s="8"/>
      <c r="EZ1780" s="8"/>
      <c r="FA1780" s="8"/>
      <c r="FB1780" s="8"/>
      <c r="FC1780" s="8"/>
      <c r="FD1780" s="8"/>
      <c r="FE1780" s="8"/>
      <c r="FF1780" s="8"/>
      <c r="FG1780" s="8"/>
      <c r="FH1780" s="8"/>
      <c r="FI1780" s="8"/>
      <c r="FJ1780" s="8"/>
    </row>
    <row r="1781" spans="1:166" x14ac:dyDescent="0.25">
      <c r="A1781" t="s">
        <v>179</v>
      </c>
      <c r="C1781" s="6">
        <v>43522</v>
      </c>
      <c r="D1781" s="5"/>
      <c r="E1781" s="6"/>
      <c r="G1781">
        <v>45</v>
      </c>
      <c r="H1781" t="s">
        <v>11</v>
      </c>
      <c r="I1781" s="7">
        <v>4.3</v>
      </c>
      <c r="J1781">
        <v>2000</v>
      </c>
      <c r="K1781" s="5">
        <f t="shared" si="28"/>
        <v>116.27906976744187</v>
      </c>
      <c r="L1781" s="5"/>
      <c r="M1781" s="8"/>
      <c r="N1781" s="8"/>
      <c r="O1781" s="8"/>
      <c r="P1781" s="8"/>
      <c r="Q1781" s="5"/>
      <c r="R1781" s="5"/>
      <c r="S1781" s="5"/>
      <c r="T1781" s="5"/>
      <c r="U1781" s="5"/>
      <c r="V1781" s="5"/>
      <c r="W1781" s="5"/>
      <c r="X1781" s="8"/>
      <c r="Y1781" s="8"/>
      <c r="Z1781" s="8"/>
      <c r="AA1781" s="8"/>
      <c r="AB1781" s="8"/>
      <c r="AC1781" s="5"/>
      <c r="AD1781" s="8"/>
      <c r="AE1781" s="8"/>
      <c r="AF1781" s="8"/>
      <c r="AG1781" s="8"/>
      <c r="AH1781" s="8"/>
      <c r="AI1781" s="8"/>
      <c r="AJ1781" s="5"/>
      <c r="AK1781" s="8"/>
      <c r="AL1781" s="8"/>
      <c r="AM1781" s="8"/>
      <c r="AN1781" s="8"/>
      <c r="AO1781" s="8"/>
      <c r="AP1781" s="8"/>
      <c r="AQ1781" s="9"/>
      <c r="AR1781" s="8"/>
      <c r="AS1781" s="8"/>
      <c r="AT1781" s="8"/>
      <c r="AU1781" s="5"/>
      <c r="AV1781" s="5"/>
      <c r="AW1781" s="5"/>
      <c r="AX1781" s="5"/>
      <c r="AY1781" s="5"/>
      <c r="AZ1781" s="5"/>
      <c r="BA1781" s="5"/>
      <c r="BB1781" s="5"/>
      <c r="BC1781" s="5"/>
      <c r="BD1781" s="5"/>
      <c r="BE1781" s="5"/>
      <c r="BF1781" s="5"/>
      <c r="BG1781" s="5"/>
      <c r="BH1781" s="5"/>
      <c r="BI1781" s="8"/>
      <c r="BJ1781" s="5"/>
      <c r="BK1781" s="5"/>
      <c r="BL1781" s="5"/>
      <c r="BM1781" s="8"/>
      <c r="BN1781" s="8"/>
      <c r="BO1781" s="7"/>
      <c r="BP1781" s="5"/>
      <c r="BQ1781" s="5"/>
      <c r="BR1781" s="5"/>
      <c r="BS1781" s="5"/>
      <c r="BT1781" s="7"/>
      <c r="BU1781" s="7"/>
      <c r="BV1781" s="7"/>
      <c r="BW1781" s="7"/>
      <c r="BX1781" s="7"/>
      <c r="BY1781" s="7"/>
      <c r="BZ1781" s="7"/>
      <c r="CA1781" s="5"/>
      <c r="CB1781" s="5"/>
      <c r="CC1781" s="5"/>
      <c r="CD1781" s="5"/>
      <c r="CE1781" s="5"/>
      <c r="CF1781" s="5"/>
      <c r="CG1781" s="5"/>
      <c r="CH1781" s="5"/>
      <c r="CI1781" s="5"/>
      <c r="CJ1781" s="5"/>
      <c r="CK1781" s="8"/>
      <c r="CL1781" s="5"/>
      <c r="CM1781" s="5">
        <v>1500</v>
      </c>
      <c r="CN1781" s="8">
        <v>1.0774670438471801</v>
      </c>
      <c r="CO1781" s="5">
        <f>CT1781+CW1781+CZ1781+DC1781+DF1781+DI1781+DL1781+DO1781+DR1781+DU1781+DX1781+EA1781</f>
        <v>323.24011315415402</v>
      </c>
      <c r="CP1781" s="5"/>
      <c r="CQ1781" s="5"/>
      <c r="CR1781" s="8"/>
      <c r="CS1781" s="5"/>
      <c r="CT1781" s="8"/>
      <c r="CU1781" s="8"/>
      <c r="CV1781" s="5"/>
      <c r="CW1781" s="8"/>
      <c r="CX1781" s="8">
        <v>0.17121971103571454</v>
      </c>
      <c r="CY1781" s="5">
        <v>300</v>
      </c>
      <c r="CZ1781" s="8">
        <v>51.365913310714362</v>
      </c>
      <c r="DA1781" s="8">
        <v>0.22048065351443644</v>
      </c>
      <c r="DB1781" s="5">
        <v>300</v>
      </c>
      <c r="DC1781" s="8">
        <v>66.144196054330934</v>
      </c>
      <c r="DD1781" s="8">
        <v>0.22179509489586682</v>
      </c>
      <c r="DE1781" s="5">
        <v>300</v>
      </c>
      <c r="DF1781" s="8">
        <v>66.538528468760049</v>
      </c>
      <c r="DG1781" s="8">
        <v>0.22639485204106369</v>
      </c>
      <c r="DH1781" s="8">
        <v>300</v>
      </c>
      <c r="DI1781" s="8">
        <v>67.918455612319107</v>
      </c>
      <c r="DJ1781" s="8">
        <v>0.23757673236009846</v>
      </c>
      <c r="DK1781" s="8">
        <v>300</v>
      </c>
      <c r="DL1781" s="8">
        <v>71.273019708029551</v>
      </c>
      <c r="DM1781" s="8"/>
      <c r="DN1781" s="8"/>
      <c r="DO1781" s="8"/>
      <c r="DP1781" s="8"/>
      <c r="DQ1781" s="8"/>
      <c r="DR1781" s="8"/>
      <c r="DS1781" s="8"/>
      <c r="DT1781" s="8"/>
      <c r="DU1781" s="8"/>
      <c r="DV1781" s="8"/>
      <c r="DW1781" s="8"/>
      <c r="DX1781" s="8"/>
      <c r="DY1781" s="8"/>
      <c r="DZ1781" s="8"/>
      <c r="EA1781" s="8"/>
      <c r="EB1781" s="8"/>
      <c r="EC1781" s="8"/>
      <c r="ED1781" s="8"/>
      <c r="EE1781" s="8"/>
      <c r="EF1781" s="8"/>
      <c r="EG1781" s="8"/>
      <c r="EH1781" s="8"/>
      <c r="EI1781" s="8"/>
      <c r="EJ1781" s="8"/>
      <c r="EK1781" s="8"/>
      <c r="EL1781" s="8"/>
      <c r="EM1781" s="8"/>
      <c r="EN1781" s="8"/>
      <c r="EO1781" s="8"/>
      <c r="EP1781" s="8"/>
      <c r="EQ1781" s="8"/>
      <c r="ER1781" s="8"/>
      <c r="ES1781" s="8"/>
      <c r="ET1781" s="8"/>
      <c r="EU1781" s="8"/>
      <c r="EV1781" s="8"/>
      <c r="EW1781" s="8"/>
      <c r="EX1781" s="8"/>
      <c r="EY1781" s="8"/>
      <c r="EZ1781" s="8"/>
      <c r="FA1781" s="8"/>
      <c r="FB1781" s="8"/>
      <c r="FC1781" s="8"/>
      <c r="FD1781" s="8"/>
      <c r="FE1781" s="8"/>
      <c r="FF1781" s="8"/>
      <c r="FG1781" s="8"/>
      <c r="FH1781" s="8"/>
      <c r="FI1781" s="8"/>
      <c r="FJ1781" s="8"/>
    </row>
    <row r="1782" spans="1:166" x14ac:dyDescent="0.25">
      <c r="A1782" t="s">
        <v>179</v>
      </c>
      <c r="C1782" s="6">
        <v>43523</v>
      </c>
      <c r="D1782" s="5"/>
      <c r="E1782" s="6"/>
      <c r="G1782">
        <v>46</v>
      </c>
      <c r="H1782" t="s">
        <v>11</v>
      </c>
      <c r="I1782" s="7">
        <v>4.3</v>
      </c>
      <c r="J1782">
        <v>2000</v>
      </c>
      <c r="K1782" s="5">
        <f t="shared" si="28"/>
        <v>116.27906976744187</v>
      </c>
      <c r="L1782" s="5"/>
      <c r="M1782" s="5">
        <v>518</v>
      </c>
      <c r="N1782" s="7">
        <v>12</v>
      </c>
      <c r="O1782" s="7"/>
      <c r="P1782" s="7"/>
      <c r="Q1782" s="5"/>
      <c r="R1782" s="5"/>
      <c r="S1782" s="5"/>
      <c r="T1782" s="5"/>
      <c r="U1782" s="5"/>
      <c r="V1782" s="5"/>
      <c r="W1782" s="5"/>
      <c r="X1782" s="7">
        <v>4.2</v>
      </c>
      <c r="Y1782" s="7">
        <v>8.8000000000000007</v>
      </c>
      <c r="Z1782" s="8"/>
      <c r="AA1782" s="8"/>
      <c r="AB1782" s="8"/>
      <c r="AC1782" s="5"/>
      <c r="AD1782" s="8"/>
      <c r="AE1782" s="8"/>
      <c r="AF1782" s="8"/>
      <c r="AG1782" s="8"/>
      <c r="AH1782" s="8"/>
      <c r="AI1782" s="8"/>
      <c r="AJ1782" s="5"/>
      <c r="AK1782" s="8"/>
      <c r="AL1782" s="8"/>
      <c r="AM1782" s="8"/>
      <c r="AN1782" s="8"/>
      <c r="AO1782" s="8"/>
      <c r="AP1782" s="8"/>
      <c r="AQ1782" s="9"/>
      <c r="AR1782" s="8"/>
      <c r="AS1782" s="8"/>
      <c r="AT1782" s="8"/>
      <c r="AU1782" s="5"/>
      <c r="AV1782" s="5"/>
      <c r="AW1782" s="5"/>
      <c r="AX1782" s="5"/>
      <c r="AY1782" s="5"/>
      <c r="AZ1782" s="5"/>
      <c r="BA1782" s="5"/>
      <c r="BB1782" s="5"/>
      <c r="BC1782" s="5"/>
      <c r="BD1782" s="5"/>
      <c r="BE1782" s="5"/>
      <c r="BF1782" s="5"/>
      <c r="BG1782" s="5"/>
      <c r="BH1782" s="5"/>
      <c r="BI1782" s="8"/>
      <c r="BJ1782" s="5"/>
      <c r="BK1782" s="5"/>
      <c r="BL1782" s="5"/>
      <c r="BM1782" s="8"/>
      <c r="BN1782" s="8"/>
      <c r="BO1782" s="7"/>
      <c r="BP1782" s="5"/>
      <c r="BQ1782" s="5"/>
      <c r="BR1782" s="5"/>
      <c r="BS1782" s="5"/>
      <c r="BT1782" s="7"/>
      <c r="BU1782" s="7"/>
      <c r="BV1782" s="7"/>
      <c r="BW1782" s="7"/>
      <c r="BX1782" s="7"/>
      <c r="BY1782" s="7"/>
      <c r="BZ1782" s="7"/>
      <c r="CA1782" s="5"/>
      <c r="CB1782" s="5"/>
      <c r="CC1782" s="5"/>
      <c r="CD1782" s="5"/>
      <c r="CE1782" s="5"/>
      <c r="CF1782" s="5"/>
      <c r="CG1782" s="5"/>
      <c r="CH1782" s="5"/>
      <c r="CI1782" s="5"/>
      <c r="CJ1782" s="5"/>
      <c r="CK1782" s="8"/>
      <c r="CL1782" s="5"/>
      <c r="CM1782" s="5"/>
      <c r="CN1782" s="8"/>
      <c r="CO1782" s="5"/>
      <c r="CP1782" s="5"/>
      <c r="CQ1782" s="5"/>
      <c r="CR1782" s="8"/>
      <c r="CS1782" s="8"/>
      <c r="CT1782" s="8"/>
      <c r="CU1782" s="8"/>
      <c r="CV1782" s="8"/>
      <c r="CW1782" s="8"/>
      <c r="DM1782" s="8"/>
      <c r="DN1782" s="8"/>
      <c r="DO1782" s="8"/>
      <c r="DP1782" s="8"/>
      <c r="DQ1782" s="8"/>
      <c r="DR1782" s="8"/>
      <c r="DS1782" s="8"/>
      <c r="DT1782" s="8"/>
      <c r="DU1782" s="8"/>
      <c r="DV1782" s="8"/>
      <c r="DW1782" s="8"/>
      <c r="DX1782" s="8"/>
      <c r="DY1782" s="8"/>
      <c r="DZ1782" s="8"/>
      <c r="EA1782" s="8"/>
      <c r="EB1782" s="8"/>
      <c r="EC1782" s="8"/>
      <c r="ED1782" s="8"/>
      <c r="EE1782" s="8"/>
      <c r="EF1782" s="8"/>
      <c r="EG1782" s="8"/>
      <c r="EH1782" s="8"/>
      <c r="EI1782" s="8"/>
      <c r="EJ1782" s="8"/>
      <c r="EK1782" s="8"/>
      <c r="EL1782" s="8"/>
      <c r="EM1782" s="8"/>
      <c r="EN1782" s="8"/>
      <c r="EO1782" s="8"/>
      <c r="EP1782" s="8"/>
      <c r="EQ1782" s="8"/>
      <c r="ER1782" s="8"/>
      <c r="ES1782" s="8"/>
      <c r="ET1782" s="8"/>
      <c r="EU1782" s="8"/>
      <c r="EV1782" s="8"/>
      <c r="EW1782" s="8"/>
      <c r="EX1782" s="8"/>
      <c r="EY1782" s="8"/>
      <c r="EZ1782" s="8"/>
      <c r="FA1782" s="8"/>
      <c r="FB1782" s="8"/>
      <c r="FC1782" s="8"/>
      <c r="FD1782" s="8"/>
      <c r="FE1782" s="8"/>
      <c r="FF1782" s="8"/>
      <c r="FG1782" s="8"/>
      <c r="FH1782" s="8"/>
      <c r="FI1782" s="8"/>
      <c r="FJ1782" s="8"/>
    </row>
    <row r="1783" spans="1:166" x14ac:dyDescent="0.25">
      <c r="A1783" t="s">
        <v>179</v>
      </c>
      <c r="C1783" s="6">
        <v>43537</v>
      </c>
      <c r="D1783" s="5"/>
      <c r="E1783" s="6"/>
      <c r="G1783">
        <v>60</v>
      </c>
      <c r="H1783" t="s">
        <v>11</v>
      </c>
      <c r="I1783" s="7">
        <v>4.3</v>
      </c>
      <c r="J1783">
        <v>2000</v>
      </c>
      <c r="K1783" s="5">
        <f t="shared" si="28"/>
        <v>116.27906976744187</v>
      </c>
      <c r="L1783" s="5"/>
      <c r="M1783" s="5">
        <v>550</v>
      </c>
      <c r="N1783" s="7">
        <v>14</v>
      </c>
      <c r="O1783" s="7"/>
      <c r="P1783" s="7"/>
      <c r="Q1783" s="5"/>
      <c r="R1783" s="5"/>
      <c r="S1783" s="5"/>
      <c r="T1783" s="5"/>
      <c r="U1783" s="5"/>
      <c r="V1783" s="5"/>
      <c r="W1783" s="5"/>
      <c r="X1783" s="7">
        <v>3.6</v>
      </c>
      <c r="Y1783" s="7">
        <v>11.2</v>
      </c>
      <c r="Z1783" s="8"/>
      <c r="AA1783" s="8"/>
      <c r="AB1783" s="8"/>
      <c r="AC1783" s="5"/>
      <c r="AD1783" s="8"/>
      <c r="AE1783" s="8"/>
      <c r="AF1783" s="8"/>
      <c r="AG1783" s="8"/>
      <c r="AH1783" s="8"/>
      <c r="AI1783" s="8"/>
      <c r="AJ1783" s="5"/>
      <c r="AK1783" s="8"/>
      <c r="AL1783" s="8"/>
      <c r="AM1783" s="8"/>
      <c r="AN1783" s="8"/>
      <c r="AO1783" s="8"/>
      <c r="AP1783" s="8"/>
      <c r="AQ1783" s="9"/>
      <c r="AR1783" s="8"/>
      <c r="AS1783" s="8"/>
      <c r="AT1783" s="8"/>
      <c r="AU1783" s="5"/>
      <c r="AV1783" s="5"/>
      <c r="AW1783" s="5"/>
      <c r="AX1783" s="5"/>
      <c r="AY1783" s="5"/>
      <c r="AZ1783" s="5"/>
      <c r="BA1783" s="5"/>
      <c r="BB1783" s="5"/>
      <c r="BC1783" s="5"/>
      <c r="BD1783" s="5"/>
      <c r="BE1783" s="5"/>
      <c r="BF1783" s="5"/>
      <c r="BG1783" s="5"/>
      <c r="BH1783" s="5"/>
      <c r="BI1783" s="8"/>
      <c r="BJ1783" s="5"/>
      <c r="BK1783" s="5"/>
      <c r="BL1783" s="5"/>
      <c r="BM1783" s="8"/>
      <c r="BN1783" s="8"/>
      <c r="BO1783" s="7"/>
      <c r="BP1783" s="5"/>
      <c r="BQ1783" s="5"/>
      <c r="BR1783" s="5"/>
      <c r="BS1783" s="5"/>
      <c r="BT1783" s="7"/>
      <c r="BU1783" s="7"/>
      <c r="BV1783" s="7"/>
      <c r="BW1783" s="7"/>
      <c r="BX1783" s="7"/>
      <c r="BY1783" s="7"/>
      <c r="BZ1783" s="7"/>
      <c r="CA1783" s="5"/>
      <c r="CB1783" s="5"/>
      <c r="CC1783" s="5"/>
      <c r="CD1783" s="5"/>
      <c r="CE1783" s="5"/>
      <c r="CF1783" s="5"/>
      <c r="CG1783" s="5"/>
      <c r="CH1783" s="5"/>
      <c r="CI1783" s="5"/>
      <c r="CJ1783" s="5"/>
      <c r="CK1783" s="8"/>
      <c r="CL1783" s="5"/>
      <c r="CM1783" s="5"/>
      <c r="CN1783" s="8"/>
      <c r="CO1783" s="5"/>
      <c r="CP1783" s="5"/>
      <c r="CQ1783" s="5"/>
      <c r="CR1783" s="8"/>
      <c r="CS1783" s="8"/>
      <c r="CT1783" s="8"/>
      <c r="CU1783" s="8"/>
      <c r="CV1783" s="8"/>
      <c r="CW1783" s="8"/>
      <c r="CX1783" s="8"/>
      <c r="CY1783" s="8"/>
      <c r="CZ1783" s="8"/>
      <c r="DA1783" s="8"/>
      <c r="DB1783" s="8"/>
      <c r="DC1783" s="8"/>
      <c r="DD1783" s="8"/>
      <c r="DE1783" s="8"/>
      <c r="DF1783" s="8"/>
      <c r="DG1783" s="8"/>
      <c r="DH1783" s="8"/>
      <c r="DI1783" s="8"/>
      <c r="DJ1783" s="8"/>
      <c r="DK1783" s="8"/>
      <c r="DL1783" s="8"/>
      <c r="DM1783" s="8"/>
      <c r="DN1783" s="8"/>
      <c r="DO1783" s="8"/>
      <c r="DP1783" s="8"/>
      <c r="DQ1783" s="8"/>
      <c r="DR1783" s="8"/>
      <c r="DS1783" s="8"/>
      <c r="DT1783" s="8"/>
      <c r="DU1783" s="8"/>
      <c r="DV1783" s="8"/>
      <c r="DW1783" s="8"/>
      <c r="DX1783" s="8"/>
      <c r="DY1783" s="8"/>
      <c r="DZ1783" s="8"/>
      <c r="EA1783" s="8"/>
      <c r="EB1783" s="8"/>
      <c r="EC1783" s="8"/>
      <c r="ED1783" s="8"/>
      <c r="EE1783" s="8"/>
      <c r="EF1783" s="8"/>
      <c r="EG1783" s="8"/>
      <c r="EH1783" s="8"/>
      <c r="EI1783" s="8"/>
      <c r="EJ1783" s="8"/>
      <c r="EK1783" s="8"/>
      <c r="EL1783" s="8"/>
      <c r="EM1783" s="8"/>
      <c r="EN1783" s="8"/>
      <c r="EO1783" s="8"/>
      <c r="EP1783" s="8"/>
      <c r="EQ1783" s="8"/>
      <c r="ER1783" s="8"/>
      <c r="ES1783" s="8"/>
      <c r="ET1783" s="8"/>
      <c r="EU1783" s="8"/>
      <c r="EV1783" s="8"/>
      <c r="EW1783" s="8"/>
      <c r="EX1783" s="8"/>
      <c r="EY1783" s="8"/>
      <c r="EZ1783" s="8"/>
      <c r="FA1783" s="8"/>
      <c r="FB1783" s="8"/>
      <c r="FC1783" s="8"/>
      <c r="FD1783" s="8"/>
      <c r="FE1783" s="8"/>
      <c r="FF1783" s="8"/>
      <c r="FG1783" s="8"/>
      <c r="FH1783" s="8"/>
      <c r="FI1783" s="8"/>
      <c r="FJ1783" s="8"/>
    </row>
    <row r="1784" spans="1:166" x14ac:dyDescent="0.25">
      <c r="A1784" t="s">
        <v>179</v>
      </c>
      <c r="C1784" s="6">
        <v>43545</v>
      </c>
      <c r="D1784" s="5"/>
      <c r="E1784" s="6"/>
      <c r="G1784">
        <v>68</v>
      </c>
      <c r="H1784" t="s">
        <v>11</v>
      </c>
      <c r="I1784" s="7">
        <v>4.3</v>
      </c>
      <c r="J1784">
        <v>2000</v>
      </c>
      <c r="K1784" s="5">
        <f t="shared" si="28"/>
        <v>116.27906976744187</v>
      </c>
      <c r="L1784" s="5"/>
      <c r="M1784" s="5">
        <v>540</v>
      </c>
      <c r="N1784" s="7">
        <v>13.6</v>
      </c>
      <c r="O1784" s="7"/>
      <c r="P1784" s="7"/>
      <c r="Q1784" s="5"/>
      <c r="R1784" s="5"/>
      <c r="S1784" s="5"/>
      <c r="T1784" s="5"/>
      <c r="U1784" s="5"/>
      <c r="V1784" s="5"/>
      <c r="W1784" s="5"/>
      <c r="X1784" s="7">
        <v>5.2</v>
      </c>
      <c r="Y1784" s="7">
        <v>9.4</v>
      </c>
      <c r="Z1784" s="8"/>
      <c r="AA1784" s="8"/>
      <c r="AB1784" s="8"/>
      <c r="AC1784" s="5"/>
      <c r="AD1784" s="8"/>
      <c r="AE1784" s="8"/>
      <c r="AF1784" s="8"/>
      <c r="AG1784" s="8"/>
      <c r="AH1784" s="8"/>
      <c r="AI1784" s="8"/>
      <c r="AJ1784" s="5"/>
      <c r="AK1784" s="8"/>
      <c r="AL1784" s="8"/>
      <c r="AM1784" s="8"/>
      <c r="AN1784" s="8"/>
      <c r="AO1784" s="8"/>
      <c r="AP1784" s="8"/>
      <c r="AQ1784" s="9"/>
      <c r="AR1784" s="8"/>
      <c r="AS1784" s="8"/>
      <c r="AT1784" s="8"/>
      <c r="AU1784" s="5"/>
      <c r="AV1784" s="5"/>
      <c r="AW1784" s="5"/>
      <c r="AX1784" s="5"/>
      <c r="AY1784" s="5"/>
      <c r="AZ1784" s="5"/>
      <c r="BA1784" s="5"/>
      <c r="BB1784" s="5"/>
      <c r="BC1784" s="5"/>
      <c r="BD1784" s="5"/>
      <c r="BE1784" s="5"/>
      <c r="BF1784" s="5"/>
      <c r="BG1784" s="5"/>
      <c r="BH1784" s="5"/>
      <c r="BI1784" s="8"/>
      <c r="BJ1784" s="5"/>
      <c r="BK1784" s="5"/>
      <c r="BL1784" s="5"/>
      <c r="BM1784" s="8"/>
      <c r="BN1784" s="8"/>
      <c r="BO1784" s="7"/>
      <c r="BP1784" s="5"/>
      <c r="BQ1784" s="5"/>
      <c r="BR1784" s="5"/>
      <c r="BS1784" s="5"/>
      <c r="BT1784" s="7"/>
      <c r="BU1784" s="7"/>
      <c r="BV1784" s="7"/>
      <c r="BW1784" s="7"/>
      <c r="BX1784" s="7"/>
      <c r="BY1784" s="7"/>
      <c r="BZ1784" s="7"/>
      <c r="CA1784" s="5"/>
      <c r="CB1784" s="5"/>
      <c r="CC1784" s="5"/>
      <c r="CD1784" s="5"/>
      <c r="CE1784" s="5"/>
      <c r="CF1784" s="5"/>
      <c r="CG1784" s="5"/>
      <c r="CH1784" s="5"/>
      <c r="CI1784" s="5"/>
      <c r="CJ1784" s="5"/>
      <c r="CK1784" s="8"/>
      <c r="CL1784" s="5"/>
      <c r="CM1784" s="5"/>
      <c r="CN1784" s="8"/>
      <c r="CO1784" s="5"/>
      <c r="CP1784" s="5"/>
      <c r="CQ1784" s="5"/>
      <c r="CR1784" s="8"/>
      <c r="CS1784" s="8"/>
      <c r="CT1784" s="8"/>
      <c r="CU1784" s="8"/>
      <c r="CV1784" s="8"/>
      <c r="CW1784" s="8"/>
      <c r="CX1784" s="8"/>
      <c r="CY1784" s="8"/>
      <c r="CZ1784" s="8"/>
      <c r="DA1784" s="8"/>
      <c r="DB1784" s="8"/>
      <c r="DC1784" s="8"/>
      <c r="DD1784" s="8"/>
      <c r="DE1784" s="8"/>
      <c r="DF1784" s="8"/>
      <c r="DG1784" s="8"/>
      <c r="DH1784" s="8"/>
      <c r="DI1784" s="8"/>
      <c r="DJ1784" s="8"/>
      <c r="DK1784" s="8"/>
      <c r="DL1784" s="8"/>
      <c r="DM1784" s="8"/>
      <c r="DN1784" s="8"/>
      <c r="DO1784" s="8"/>
      <c r="DP1784" s="8"/>
      <c r="DQ1784" s="8"/>
      <c r="DR1784" s="8"/>
      <c r="DS1784" s="8"/>
      <c r="DT1784" s="8"/>
      <c r="DU1784" s="8"/>
      <c r="DV1784" s="8"/>
      <c r="DW1784" s="8"/>
      <c r="DX1784" s="8"/>
      <c r="DY1784" s="8"/>
      <c r="DZ1784" s="8"/>
      <c r="EA1784" s="8"/>
      <c r="EB1784" s="8"/>
      <c r="EC1784" s="8"/>
      <c r="ED1784" s="8"/>
      <c r="EE1784" s="8"/>
      <c r="EF1784" s="8"/>
      <c r="EG1784" s="8"/>
      <c r="EH1784" s="8"/>
      <c r="EI1784" s="8"/>
      <c r="EJ1784" s="8"/>
      <c r="EK1784" s="8"/>
      <c r="EL1784" s="8"/>
      <c r="EM1784" s="8"/>
      <c r="EN1784" s="8"/>
      <c r="EO1784" s="8"/>
      <c r="EP1784" s="8"/>
      <c r="EQ1784" s="8"/>
      <c r="ER1784" s="8"/>
      <c r="ES1784" s="8"/>
      <c r="ET1784" s="8"/>
      <c r="EU1784" s="8"/>
      <c r="EV1784" s="8"/>
      <c r="EW1784" s="8"/>
      <c r="EX1784" s="8"/>
      <c r="EY1784" s="8"/>
      <c r="EZ1784" s="8"/>
      <c r="FA1784" s="8"/>
      <c r="FB1784" s="8"/>
      <c r="FC1784" s="8"/>
      <c r="FD1784" s="8"/>
      <c r="FE1784" s="8"/>
      <c r="FF1784" s="8"/>
      <c r="FG1784" s="8"/>
      <c r="FH1784" s="8"/>
      <c r="FI1784" s="8"/>
      <c r="FJ1784" s="8"/>
    </row>
    <row r="1785" spans="1:166" x14ac:dyDescent="0.25">
      <c r="A1785" t="s">
        <v>179</v>
      </c>
      <c r="C1785" s="6">
        <v>43546</v>
      </c>
      <c r="D1785" s="5"/>
      <c r="E1785" s="6"/>
      <c r="G1785">
        <v>69</v>
      </c>
      <c r="H1785" t="s">
        <v>11</v>
      </c>
      <c r="I1785" s="7">
        <v>4.3</v>
      </c>
      <c r="J1785">
        <v>2000</v>
      </c>
      <c r="K1785" s="5">
        <f t="shared" si="28"/>
        <v>116.27906976744187</v>
      </c>
      <c r="L1785" s="5"/>
      <c r="M1785" s="8"/>
      <c r="N1785" s="8"/>
      <c r="O1785" s="8"/>
      <c r="P1785" s="8"/>
      <c r="Q1785" s="5"/>
      <c r="R1785" s="5"/>
      <c r="S1785" s="5"/>
      <c r="T1785" s="5"/>
      <c r="U1785" s="5"/>
      <c r="V1785" s="5"/>
      <c r="W1785" s="5"/>
      <c r="X1785" s="8"/>
      <c r="Y1785" s="8"/>
      <c r="Z1785" s="8"/>
      <c r="AA1785" s="8"/>
      <c r="AB1785" s="8"/>
      <c r="AC1785" s="5"/>
      <c r="AD1785" s="8"/>
      <c r="AE1785" s="8"/>
      <c r="AF1785" s="8"/>
      <c r="AG1785" s="8"/>
      <c r="AH1785" s="8"/>
      <c r="AI1785" s="8"/>
      <c r="AJ1785" s="5"/>
      <c r="AK1785" s="8"/>
      <c r="AL1785" s="8"/>
      <c r="AM1785" s="8"/>
      <c r="AN1785" s="8"/>
      <c r="AO1785" s="8"/>
      <c r="AP1785" s="8"/>
      <c r="AQ1785" s="9"/>
      <c r="AR1785" s="8"/>
      <c r="AS1785" s="8"/>
      <c r="AT1785" s="8"/>
      <c r="AU1785" s="5"/>
      <c r="AV1785" s="5"/>
      <c r="AW1785" s="5"/>
      <c r="AX1785" s="5"/>
      <c r="AY1785" s="5"/>
      <c r="AZ1785" s="5"/>
      <c r="BA1785" s="5"/>
      <c r="BB1785" s="5"/>
      <c r="BC1785" s="5"/>
      <c r="BD1785" s="5"/>
      <c r="BE1785" s="5"/>
      <c r="BF1785" s="5"/>
      <c r="BG1785" s="5"/>
      <c r="BH1785" s="5"/>
      <c r="BI1785" s="8"/>
      <c r="BJ1785" s="5"/>
      <c r="BK1785" s="5"/>
      <c r="BL1785" s="5"/>
      <c r="BM1785" s="8"/>
      <c r="BN1785" s="8"/>
      <c r="BO1785" s="7"/>
      <c r="BP1785" s="5"/>
      <c r="BQ1785" s="5"/>
      <c r="BR1785" s="5"/>
      <c r="BS1785" s="5"/>
      <c r="BT1785" s="7"/>
      <c r="BU1785" s="7"/>
      <c r="BV1785" s="7"/>
      <c r="BW1785" s="7"/>
      <c r="BX1785" s="7"/>
      <c r="BY1785" s="7"/>
      <c r="BZ1785" s="7"/>
      <c r="CA1785" s="5"/>
      <c r="CB1785" s="5"/>
      <c r="CC1785" s="5"/>
      <c r="CD1785" s="5"/>
      <c r="CE1785" s="5"/>
      <c r="CF1785" s="5"/>
      <c r="CG1785" s="5"/>
      <c r="CH1785" s="5"/>
      <c r="CI1785" s="5"/>
      <c r="CJ1785" s="5"/>
      <c r="CK1785" s="8"/>
      <c r="CL1785" s="5"/>
      <c r="CM1785" s="5">
        <v>1500</v>
      </c>
      <c r="CN1785" s="8">
        <v>0.96292725946936364</v>
      </c>
      <c r="CO1785" s="5">
        <f>CT1785+CW1785+CZ1785+DC1785+DF1785+DI1785+DL1785+DO1785+DR1785+DU1785+DX1785+EA1785</f>
        <v>288.87817784080914</v>
      </c>
      <c r="CP1785" s="5"/>
      <c r="CQ1785" s="5"/>
      <c r="CR1785" s="8"/>
      <c r="CS1785" s="5"/>
      <c r="CT1785" s="8"/>
      <c r="CU1785" s="8"/>
      <c r="CV1785" s="5"/>
      <c r="CW1785" s="8"/>
      <c r="CX1785" s="8">
        <v>0.19055425069609172</v>
      </c>
      <c r="CY1785" s="8">
        <v>300</v>
      </c>
      <c r="CZ1785" s="8">
        <v>57.166275208827521</v>
      </c>
      <c r="DA1785" s="8">
        <v>0.17723460633216714</v>
      </c>
      <c r="DB1785" s="8">
        <v>300</v>
      </c>
      <c r="DC1785" s="8">
        <v>53.170381899650152</v>
      </c>
      <c r="DD1785" s="8">
        <v>0.18338489576700251</v>
      </c>
      <c r="DE1785" s="8">
        <v>300</v>
      </c>
      <c r="DF1785" s="8">
        <v>55.01546873010075</v>
      </c>
      <c r="DG1785" s="8">
        <v>0.19809510097820221</v>
      </c>
      <c r="DH1785" s="8">
        <v>300</v>
      </c>
      <c r="DI1785" s="8">
        <v>59.428530293460668</v>
      </c>
      <c r="DJ1785" s="8">
        <v>0.21365840569590014</v>
      </c>
      <c r="DK1785" s="8">
        <v>300</v>
      </c>
      <c r="DL1785" s="8">
        <v>64.097521708770046</v>
      </c>
      <c r="DM1785" s="8"/>
      <c r="DN1785" s="8"/>
      <c r="DO1785" s="8"/>
      <c r="DP1785" s="8"/>
      <c r="DQ1785" s="8"/>
      <c r="DR1785" s="8"/>
      <c r="DS1785" s="8"/>
      <c r="DT1785" s="8"/>
      <c r="DU1785" s="8"/>
      <c r="DV1785" s="8"/>
      <c r="DW1785" s="8"/>
      <c r="DX1785" s="8"/>
      <c r="DY1785" s="8"/>
      <c r="DZ1785" s="8"/>
      <c r="EA1785" s="8"/>
      <c r="EB1785" s="8"/>
      <c r="EC1785" s="8"/>
      <c r="ED1785" s="8"/>
      <c r="EE1785" s="8"/>
      <c r="EF1785" s="8"/>
      <c r="EG1785" s="8"/>
      <c r="EH1785" s="8"/>
      <c r="EI1785" s="8"/>
      <c r="EJ1785" s="8"/>
      <c r="EK1785" s="8"/>
      <c r="EL1785" s="8"/>
      <c r="EM1785" s="8"/>
      <c r="EN1785" s="8"/>
      <c r="EO1785" s="8"/>
      <c r="EP1785" s="8"/>
      <c r="EQ1785" s="8"/>
      <c r="ER1785" s="8"/>
      <c r="ES1785" s="8"/>
      <c r="ET1785" s="8"/>
      <c r="EU1785" s="8"/>
      <c r="EV1785" s="8"/>
      <c r="EW1785" s="8"/>
      <c r="EX1785" s="8"/>
      <c r="EY1785" s="8"/>
      <c r="EZ1785" s="8"/>
      <c r="FA1785" s="8"/>
      <c r="FB1785" s="8"/>
      <c r="FC1785" s="8"/>
      <c r="FD1785" s="8"/>
      <c r="FE1785" s="8"/>
      <c r="FF1785" s="8"/>
      <c r="FG1785" s="8"/>
      <c r="FH1785" s="8"/>
      <c r="FI1785" s="8"/>
      <c r="FJ1785" s="8"/>
    </row>
    <row r="1786" spans="1:166" x14ac:dyDescent="0.25">
      <c r="A1786" t="s">
        <v>179</v>
      </c>
      <c r="C1786" s="6">
        <v>43556</v>
      </c>
      <c r="D1786" s="5"/>
      <c r="E1786" s="6"/>
      <c r="G1786">
        <v>79</v>
      </c>
      <c r="H1786" t="s">
        <v>11</v>
      </c>
      <c r="I1786" s="7">
        <v>4.3</v>
      </c>
      <c r="J1786">
        <v>2000</v>
      </c>
      <c r="K1786" s="5">
        <f t="shared" si="28"/>
        <v>116.27906976744187</v>
      </c>
      <c r="L1786" s="5"/>
      <c r="M1786" s="8"/>
      <c r="N1786" s="8"/>
      <c r="O1786" s="8"/>
      <c r="P1786" s="8"/>
      <c r="Q1786" s="5"/>
      <c r="R1786" s="5"/>
      <c r="S1786" s="5"/>
      <c r="T1786" s="5"/>
      <c r="U1786" s="5"/>
      <c r="V1786" s="5"/>
      <c r="W1786" s="5"/>
      <c r="X1786" s="8"/>
      <c r="Y1786" s="8"/>
      <c r="Z1786" s="8"/>
      <c r="AA1786" s="8"/>
      <c r="AB1786" s="8"/>
      <c r="AC1786" s="5">
        <v>113.69599999999998</v>
      </c>
      <c r="AD1786" s="8"/>
      <c r="AE1786" s="8"/>
      <c r="AF1786" s="8"/>
      <c r="AG1786" s="8"/>
      <c r="AH1786" s="8"/>
      <c r="AI1786" s="8"/>
      <c r="AJ1786" s="5">
        <v>16.19250000000001</v>
      </c>
      <c r="AK1786" s="8">
        <v>0.49554999999999999</v>
      </c>
      <c r="AL1786" s="8"/>
      <c r="AM1786" s="8"/>
      <c r="AN1786" s="8"/>
      <c r="AO1786" s="8"/>
      <c r="AP1786" s="8"/>
      <c r="AQ1786" s="9">
        <f>AK1786/AJ1786</f>
        <v>3.0603674540682396E-2</v>
      </c>
      <c r="AR1786" s="8"/>
      <c r="AS1786" s="8"/>
      <c r="AT1786" s="8"/>
      <c r="AU1786" s="5">
        <v>0.67999999999999983</v>
      </c>
      <c r="AV1786" s="5"/>
      <c r="AW1786" s="5"/>
      <c r="AX1786" s="5"/>
      <c r="AY1786" s="5"/>
      <c r="AZ1786" s="5"/>
      <c r="BA1786" s="5"/>
      <c r="BB1786" s="5"/>
      <c r="BC1786" s="5"/>
      <c r="BD1786" s="5"/>
      <c r="BE1786" s="5"/>
      <c r="BF1786" s="5"/>
      <c r="BG1786" s="5">
        <v>29.112500000000001</v>
      </c>
      <c r="BH1786" s="5">
        <f>AU1786+AX1786+AY1786+BG1786</f>
        <v>29.7925</v>
      </c>
      <c r="BI1786" s="8"/>
      <c r="BJ1786" s="5"/>
      <c r="BK1786" s="5">
        <f>AC1786+AJ1786+BH1786</f>
        <v>159.68099999999998</v>
      </c>
      <c r="BL1786" s="5"/>
      <c r="BM1786" s="8">
        <f>BH1786/BK1786</f>
        <v>0.18657510912381564</v>
      </c>
      <c r="BN1786" s="8"/>
      <c r="BO1786" s="7"/>
      <c r="BP1786" s="5"/>
      <c r="BQ1786" s="5"/>
      <c r="BR1786" s="5"/>
      <c r="BS1786" s="5"/>
      <c r="BT1786" s="7"/>
      <c r="BU1786" s="7"/>
      <c r="BV1786" s="7"/>
      <c r="BW1786" s="7"/>
      <c r="BX1786" s="8">
        <f>AC1786/BK1786</f>
        <v>0.71201958905567975</v>
      </c>
      <c r="BY1786" s="8">
        <f>AJ1786/BK1786</f>
        <v>0.10140530182050471</v>
      </c>
      <c r="BZ1786" s="8">
        <f>BH1786/BK1786</f>
        <v>0.18657510912381564</v>
      </c>
      <c r="CA1786" s="5">
        <f>CB1786+CC1786+CD1786+CE1786+CF1786+CG1786</f>
        <v>107.1</v>
      </c>
      <c r="CB1786" s="5">
        <v>32.299999999999997</v>
      </c>
      <c r="CC1786" s="5">
        <v>8.5</v>
      </c>
      <c r="CD1786" s="5"/>
      <c r="CE1786" s="5"/>
      <c r="CF1786" s="5"/>
      <c r="CG1786" s="5">
        <v>66.3</v>
      </c>
      <c r="CH1786" s="9">
        <f>AK1786/CA1786</f>
        <v>4.626984126984127E-3</v>
      </c>
      <c r="CI1786" s="5"/>
      <c r="CJ1786" s="5"/>
      <c r="CK1786" s="8"/>
      <c r="CL1786" s="5"/>
      <c r="CM1786" s="5"/>
      <c r="CN1786" s="8"/>
      <c r="CO1786" s="5"/>
      <c r="CP1786" s="5"/>
      <c r="CQ1786" s="5"/>
      <c r="CR1786" s="8"/>
      <c r="CS1786" s="8"/>
      <c r="CT1786" s="8"/>
      <c r="CU1786" s="8"/>
      <c r="CV1786" s="8"/>
      <c r="CW1786" s="8"/>
      <c r="CX1786" s="8"/>
      <c r="CY1786" s="8"/>
      <c r="CZ1786" s="8"/>
      <c r="DA1786" s="8"/>
      <c r="DB1786" s="8"/>
      <c r="DC1786" s="8"/>
      <c r="DD1786" s="8"/>
      <c r="DE1786" s="8"/>
      <c r="DF1786" s="8"/>
      <c r="DG1786" s="8"/>
      <c r="DH1786" s="8"/>
      <c r="DI1786" s="8"/>
      <c r="DJ1786" s="8"/>
      <c r="DK1786" s="8"/>
      <c r="DL1786" s="8"/>
      <c r="DM1786" s="8"/>
      <c r="DN1786" s="8"/>
      <c r="DO1786" s="8"/>
      <c r="DP1786" s="8"/>
      <c r="DQ1786" s="8"/>
      <c r="DR1786" s="8"/>
      <c r="DS1786" s="8"/>
      <c r="DT1786" s="8"/>
      <c r="DU1786" s="8"/>
      <c r="DV1786" s="8"/>
      <c r="DW1786" s="8"/>
      <c r="DX1786" s="8"/>
      <c r="DY1786" s="8"/>
      <c r="DZ1786" s="8"/>
      <c r="EA1786" s="8"/>
      <c r="EB1786" s="8"/>
      <c r="EC1786" s="8"/>
      <c r="ED1786" s="8"/>
      <c r="EE1786" s="8"/>
      <c r="EF1786" s="8"/>
      <c r="EG1786" s="8"/>
      <c r="EH1786" s="8"/>
      <c r="EI1786" s="8"/>
      <c r="EJ1786" s="8"/>
      <c r="EK1786" s="8"/>
      <c r="EL1786" s="8"/>
      <c r="EM1786" s="8"/>
      <c r="EN1786" s="8"/>
      <c r="EO1786" s="8"/>
      <c r="EP1786" s="8"/>
      <c r="EQ1786" s="8"/>
      <c r="ER1786" s="8"/>
      <c r="ES1786" s="8"/>
      <c r="ET1786" s="8"/>
      <c r="EU1786" s="8"/>
      <c r="EV1786" s="8"/>
      <c r="EW1786" s="8"/>
      <c r="EX1786" s="8"/>
      <c r="EY1786" s="8"/>
      <c r="EZ1786" s="8"/>
      <c r="FA1786" s="8"/>
      <c r="FB1786" s="8"/>
      <c r="FC1786" s="8"/>
      <c r="FD1786" s="8"/>
      <c r="FE1786" s="8"/>
      <c r="FF1786" s="8"/>
      <c r="FG1786" s="8"/>
      <c r="FH1786" s="8"/>
      <c r="FI1786" s="8"/>
      <c r="FJ1786" s="8"/>
    </row>
    <row r="1787" spans="1:166" x14ac:dyDescent="0.25">
      <c r="A1787" t="s">
        <v>179</v>
      </c>
      <c r="C1787" s="6">
        <v>43593</v>
      </c>
      <c r="D1787" s="5"/>
      <c r="E1787" s="6"/>
      <c r="G1787">
        <v>116</v>
      </c>
      <c r="H1787" t="s">
        <v>11</v>
      </c>
      <c r="I1787" s="7">
        <v>4.3</v>
      </c>
      <c r="J1787">
        <v>2000</v>
      </c>
      <c r="K1787" s="5">
        <f t="shared" si="28"/>
        <v>116.27906976744187</v>
      </c>
      <c r="L1787" s="5"/>
      <c r="M1787" s="8"/>
      <c r="N1787" s="8"/>
      <c r="O1787" s="8"/>
      <c r="P1787" s="8"/>
      <c r="Q1787" s="5"/>
      <c r="R1787" s="5"/>
      <c r="S1787" s="5"/>
      <c r="T1787" s="5"/>
      <c r="U1787" s="5"/>
      <c r="V1787" s="5"/>
      <c r="W1787" s="5"/>
      <c r="X1787" s="8"/>
      <c r="Y1787" s="8"/>
      <c r="Z1787" s="8"/>
      <c r="AA1787" s="8"/>
      <c r="AB1787" s="8"/>
      <c r="AC1787" s="5">
        <v>116.68736842105264</v>
      </c>
      <c r="AD1787" s="8"/>
      <c r="AE1787" s="8"/>
      <c r="AF1787" s="8"/>
      <c r="AG1787" s="8"/>
      <c r="AH1787" s="8"/>
      <c r="AI1787" s="8"/>
      <c r="AJ1787" s="5">
        <v>71.848421052631593</v>
      </c>
      <c r="AK1787" s="8">
        <v>0.86210526315789482</v>
      </c>
      <c r="AL1787" s="8"/>
      <c r="AM1787" s="8"/>
      <c r="AN1787" s="8"/>
      <c r="AO1787" s="8"/>
      <c r="AP1787" s="8"/>
      <c r="AQ1787" s="9">
        <f>AK1787/AJ1787</f>
        <v>1.1998945147679324E-2</v>
      </c>
      <c r="AR1787" s="8"/>
      <c r="AS1787" s="8"/>
      <c r="AT1787" s="8"/>
      <c r="AU1787" s="5">
        <v>0.64421052631578957</v>
      </c>
      <c r="AV1787" s="5"/>
      <c r="AW1787" s="5"/>
      <c r="AX1787" s="5">
        <v>1.3357894736842106</v>
      </c>
      <c r="AY1787" s="5">
        <v>51.915789473684214</v>
      </c>
      <c r="AZ1787" s="5"/>
      <c r="BA1787" s="5"/>
      <c r="BB1787" s="5"/>
      <c r="BC1787" s="5"/>
      <c r="BD1787" s="5"/>
      <c r="BE1787" s="5"/>
      <c r="BF1787" s="5"/>
      <c r="BG1787" s="5">
        <v>67.490526315789467</v>
      </c>
      <c r="BH1787" s="5">
        <f>AU1787+AX1787+AY1787+BG1787</f>
        <v>121.38631578947368</v>
      </c>
      <c r="BI1787" s="8"/>
      <c r="BJ1787" s="5"/>
      <c r="BK1787" s="5">
        <f>AC1787+AJ1787+BH1787</f>
        <v>309.92210526315796</v>
      </c>
      <c r="BL1787" s="5"/>
      <c r="BM1787" s="8">
        <f>BH1787/BK1787</f>
        <v>0.39166717613254254</v>
      </c>
      <c r="BN1787" s="8"/>
      <c r="BO1787" s="7"/>
      <c r="BP1787" s="5"/>
      <c r="BQ1787" s="5"/>
      <c r="BR1787" s="5"/>
      <c r="BS1787" s="5"/>
      <c r="BT1787" s="7"/>
      <c r="BU1787" s="7"/>
      <c r="BV1787" s="7"/>
      <c r="BW1787" s="7"/>
      <c r="BX1787" s="8">
        <f>AC1787/BK1787</f>
        <v>0.37650547166350795</v>
      </c>
      <c r="BY1787" s="8">
        <f>AJ1787/BK1787</f>
        <v>0.23182735220394937</v>
      </c>
      <c r="BZ1787" s="8">
        <f>BH1787/BK1787</f>
        <v>0.39166717613254254</v>
      </c>
      <c r="CA1787" s="5">
        <f>CB1787+CC1787+CD1787+CE1787+CF1787+CG1787</f>
        <v>74.842105263157904</v>
      </c>
      <c r="CB1787" s="5">
        <v>4.7368421052631584</v>
      </c>
      <c r="CC1787" s="5">
        <v>21.789473684210527</v>
      </c>
      <c r="CD1787" s="5">
        <v>15.157894736842106</v>
      </c>
      <c r="CE1787" s="5">
        <v>4.7368421052631584</v>
      </c>
      <c r="CF1787" s="5"/>
      <c r="CG1787" s="5">
        <v>28.421052631578949</v>
      </c>
      <c r="CH1787" s="9">
        <f>AK1787/CA1787</f>
        <v>1.1518987341772152E-2</v>
      </c>
      <c r="CI1787" s="5"/>
      <c r="CJ1787" s="5"/>
      <c r="CK1787" s="8"/>
      <c r="CL1787" s="5"/>
      <c r="CM1787" s="5"/>
      <c r="CN1787" s="8"/>
      <c r="CO1787" s="5"/>
      <c r="CP1787" s="5"/>
      <c r="CQ1787" s="5"/>
      <c r="CR1787" s="8"/>
      <c r="CS1787" s="8"/>
      <c r="CT1787" s="8"/>
      <c r="CU1787" s="8"/>
      <c r="CV1787" s="8"/>
      <c r="CW1787" s="8"/>
      <c r="CX1787" s="8"/>
      <c r="CY1787" s="8"/>
      <c r="CZ1787" s="8"/>
      <c r="DA1787" s="8"/>
      <c r="DB1787" s="8"/>
      <c r="DC1787" s="8"/>
      <c r="DD1787" s="8"/>
      <c r="DE1787" s="8"/>
      <c r="DF1787" s="8"/>
      <c r="DG1787" s="8"/>
      <c r="DH1787" s="8"/>
      <c r="DI1787" s="8"/>
      <c r="DJ1787" s="8"/>
      <c r="DK1787" s="8"/>
      <c r="DL1787" s="8"/>
      <c r="DM1787" s="8"/>
      <c r="DN1787" s="8"/>
      <c r="DO1787" s="8"/>
      <c r="DP1787" s="8"/>
      <c r="DQ1787" s="8"/>
      <c r="DR1787" s="8"/>
      <c r="DS1787" s="8"/>
      <c r="DT1787" s="8"/>
      <c r="DU1787" s="8"/>
      <c r="DV1787" s="8"/>
      <c r="DW1787" s="8"/>
      <c r="DX1787" s="8"/>
      <c r="DY1787" s="8"/>
      <c r="DZ1787" s="8"/>
      <c r="EA1787" s="8"/>
      <c r="EB1787" s="8"/>
      <c r="EC1787" s="8"/>
      <c r="ED1787" s="8"/>
      <c r="EE1787" s="8"/>
      <c r="EF1787" s="8"/>
      <c r="EG1787" s="8"/>
      <c r="EH1787" s="8"/>
      <c r="EI1787" s="8"/>
      <c r="EJ1787" s="8"/>
      <c r="EK1787" s="8"/>
      <c r="EL1787" s="8"/>
      <c r="EM1787" s="8"/>
      <c r="EN1787" s="8"/>
      <c r="EO1787" s="8"/>
      <c r="EP1787" s="8"/>
      <c r="EQ1787" s="8"/>
      <c r="ER1787" s="8"/>
      <c r="ES1787" s="8"/>
      <c r="ET1787" s="8"/>
      <c r="EU1787" s="8"/>
      <c r="EV1787" s="8"/>
      <c r="EW1787" s="8"/>
      <c r="EX1787" s="8"/>
      <c r="EY1787" s="8"/>
      <c r="EZ1787" s="8"/>
      <c r="FA1787" s="8"/>
      <c r="FB1787" s="8"/>
      <c r="FC1787" s="8"/>
      <c r="FD1787" s="8"/>
      <c r="FE1787" s="8"/>
      <c r="FF1787" s="8"/>
      <c r="FG1787" s="8"/>
      <c r="FH1787" s="8"/>
      <c r="FI1787" s="8"/>
      <c r="FJ1787" s="8"/>
    </row>
    <row r="1788" spans="1:166" x14ac:dyDescent="0.25">
      <c r="A1788" t="s">
        <v>179</v>
      </c>
      <c r="C1788" s="6">
        <v>43612</v>
      </c>
      <c r="D1788" s="5">
        <v>10</v>
      </c>
      <c r="E1788" s="6" t="s">
        <v>108</v>
      </c>
      <c r="F1788" t="s">
        <v>16</v>
      </c>
      <c r="G1788">
        <v>135</v>
      </c>
      <c r="H1788" t="s">
        <v>11</v>
      </c>
      <c r="I1788" s="7">
        <v>4.3</v>
      </c>
      <c r="J1788">
        <v>2000</v>
      </c>
      <c r="K1788" s="5">
        <f t="shared" si="28"/>
        <v>116.27906976744187</v>
      </c>
      <c r="L1788" s="5"/>
      <c r="M1788" s="8"/>
      <c r="N1788" s="8"/>
      <c r="O1788" s="8"/>
      <c r="P1788" s="8"/>
      <c r="Q1788" s="5"/>
      <c r="R1788" s="5"/>
      <c r="S1788" s="5"/>
      <c r="T1788" s="5"/>
      <c r="U1788" s="5"/>
      <c r="V1788" s="5"/>
      <c r="W1788" s="5"/>
      <c r="X1788" s="8"/>
      <c r="Y1788" s="8"/>
      <c r="Z1788" s="8"/>
      <c r="AA1788" s="8"/>
      <c r="AB1788" s="8"/>
      <c r="AC1788" s="5"/>
      <c r="AD1788" s="8"/>
      <c r="AE1788" s="8"/>
      <c r="AF1788" s="8"/>
      <c r="AG1788" s="8"/>
      <c r="AH1788" s="8"/>
      <c r="AI1788" s="8"/>
      <c r="AJ1788" s="5"/>
      <c r="AK1788" s="8"/>
      <c r="AL1788" s="8"/>
      <c r="AM1788" s="8"/>
      <c r="AN1788" s="8"/>
      <c r="AO1788" s="8"/>
      <c r="AP1788" s="8"/>
      <c r="AQ1788" s="9"/>
      <c r="AR1788" s="8"/>
      <c r="AS1788" s="8"/>
      <c r="AT1788" s="8"/>
      <c r="AU1788" s="5"/>
      <c r="AV1788" s="5"/>
      <c r="AW1788" s="5"/>
      <c r="AX1788" s="5"/>
      <c r="AY1788" s="5"/>
      <c r="AZ1788" s="5"/>
      <c r="BA1788" s="5"/>
      <c r="BB1788" s="5"/>
      <c r="BC1788" s="5"/>
      <c r="BD1788" s="5"/>
      <c r="BE1788" s="5"/>
      <c r="BF1788" s="5"/>
      <c r="BG1788" s="2">
        <v>42.686250000000001</v>
      </c>
      <c r="BH1788" s="5"/>
      <c r="BI1788" s="8"/>
      <c r="BJ1788" s="5"/>
      <c r="BK1788" s="5"/>
      <c r="BL1788" s="5"/>
      <c r="BM1788" s="8"/>
      <c r="BN1788" s="8"/>
      <c r="BO1788" s="7">
        <v>40.19</v>
      </c>
      <c r="BP1788" s="5">
        <v>17.155603875000001</v>
      </c>
      <c r="BQ1788" s="5"/>
      <c r="BR1788" s="5"/>
      <c r="BS1788" s="5"/>
      <c r="BT1788" s="7">
        <v>0.75575347466960352</v>
      </c>
      <c r="BU1788" s="7"/>
      <c r="BV1788" s="7"/>
      <c r="BW1788" s="7"/>
      <c r="BX1788" s="7"/>
      <c r="BY1788" s="7"/>
      <c r="BZ1788" s="7"/>
      <c r="CA1788" s="5"/>
      <c r="CB1788" s="5"/>
      <c r="CC1788" s="5"/>
      <c r="CD1788" s="5"/>
      <c r="CE1788" s="5"/>
      <c r="CF1788" s="5"/>
      <c r="CG1788" s="5"/>
      <c r="CH1788" s="5"/>
      <c r="CI1788" s="5"/>
      <c r="CJ1788" s="5"/>
      <c r="CK1788" s="8"/>
      <c r="CL1788" s="5"/>
      <c r="CM1788" s="5"/>
      <c r="CN1788" s="8"/>
      <c r="CO1788" s="5"/>
      <c r="CP1788" s="5"/>
      <c r="CQ1788" s="5"/>
      <c r="CR1788" s="8"/>
      <c r="CS1788" s="8"/>
      <c r="CT1788" s="8"/>
      <c r="CU1788" s="8"/>
      <c r="CV1788" s="8"/>
      <c r="CW1788" s="8"/>
      <c r="CX1788" s="8"/>
      <c r="CY1788" s="8"/>
      <c r="CZ1788" s="8"/>
      <c r="DA1788" s="8"/>
      <c r="DB1788" s="8"/>
      <c r="DC1788" s="8"/>
      <c r="DD1788" s="8"/>
      <c r="DE1788" s="8"/>
      <c r="DF1788" s="8"/>
      <c r="DG1788" s="8"/>
      <c r="DH1788" s="8"/>
      <c r="DI1788" s="8"/>
      <c r="DJ1788" s="8"/>
      <c r="DK1788" s="8"/>
      <c r="DL1788" s="8"/>
      <c r="DM1788" s="8"/>
      <c r="DN1788" s="8"/>
      <c r="DO1788" s="8"/>
      <c r="DP1788" s="8"/>
      <c r="DQ1788" s="8"/>
      <c r="DR1788" s="8"/>
      <c r="DS1788" s="8"/>
      <c r="DT1788" s="8"/>
      <c r="DU1788" s="8"/>
      <c r="DV1788" s="8"/>
      <c r="DW1788" s="8"/>
      <c r="DX1788" s="8"/>
      <c r="DY1788" s="8"/>
      <c r="DZ1788" s="8"/>
      <c r="EA1788" s="8"/>
      <c r="EB1788" s="8"/>
      <c r="EC1788" s="8"/>
      <c r="ED1788" s="8"/>
      <c r="EE1788" s="8"/>
      <c r="EF1788" s="8"/>
      <c r="EG1788" s="8"/>
      <c r="EH1788" s="8"/>
      <c r="EI1788" s="8"/>
      <c r="EJ1788" s="8"/>
      <c r="EK1788" s="8"/>
      <c r="EL1788" s="8"/>
      <c r="EM1788" s="8"/>
      <c r="EN1788" s="8"/>
      <c r="EO1788" s="8"/>
      <c r="EP1788" s="8"/>
      <c r="EQ1788" s="8"/>
      <c r="ER1788" s="8"/>
      <c r="ES1788" s="8"/>
      <c r="ET1788" s="8"/>
      <c r="EU1788" s="8"/>
      <c r="EV1788" s="8"/>
      <c r="EW1788" s="8"/>
      <c r="EX1788" s="8"/>
      <c r="EY1788" s="8"/>
      <c r="EZ1788" s="8"/>
      <c r="FA1788" s="8"/>
      <c r="FB1788" s="8"/>
      <c r="FC1788" s="8"/>
      <c r="FD1788" s="8"/>
      <c r="FE1788" s="8"/>
      <c r="FF1788" s="8"/>
      <c r="FG1788" s="8"/>
      <c r="FH1788" s="8"/>
      <c r="FI1788" s="8"/>
      <c r="FJ1788" s="8"/>
    </row>
    <row r="1789" spans="1:166" x14ac:dyDescent="0.25">
      <c r="A1789" t="s">
        <v>183</v>
      </c>
      <c r="C1789" s="6">
        <v>43477</v>
      </c>
      <c r="D1789" s="5">
        <v>1</v>
      </c>
      <c r="E1789" s="6" t="s">
        <v>209</v>
      </c>
      <c r="F1789" t="s">
        <v>10</v>
      </c>
      <c r="G1789">
        <v>0</v>
      </c>
      <c r="H1789" t="s">
        <v>25</v>
      </c>
      <c r="I1789" s="7">
        <v>2.8</v>
      </c>
      <c r="J1789">
        <v>3000</v>
      </c>
      <c r="K1789" s="5">
        <f t="shared" si="28"/>
        <v>119.04761904761905</v>
      </c>
      <c r="L1789" s="5"/>
      <c r="M1789" s="8"/>
      <c r="N1789" s="8"/>
      <c r="O1789" s="8"/>
      <c r="P1789" s="8"/>
      <c r="Q1789" s="5"/>
      <c r="R1789" s="5"/>
      <c r="S1789" s="5"/>
      <c r="T1789" s="5"/>
      <c r="U1789" s="5"/>
      <c r="V1789" s="5"/>
      <c r="W1789" s="5"/>
      <c r="X1789" s="8"/>
      <c r="Y1789" s="8"/>
      <c r="Z1789" s="8"/>
      <c r="AA1789" s="8"/>
      <c r="AB1789" s="8"/>
      <c r="AC1789" s="5"/>
      <c r="AD1789" s="8"/>
      <c r="AE1789" s="8"/>
      <c r="AF1789" s="8"/>
      <c r="AG1789" s="8"/>
      <c r="AH1789" s="8"/>
      <c r="AI1789" s="8"/>
      <c r="AJ1789" s="5"/>
      <c r="AK1789" s="8"/>
      <c r="AL1789" s="8"/>
      <c r="AM1789" s="8"/>
      <c r="AN1789" s="8"/>
      <c r="AO1789" s="8"/>
      <c r="AP1789" s="8"/>
      <c r="AQ1789" s="9"/>
      <c r="AR1789" s="8"/>
      <c r="AS1789" s="8"/>
      <c r="AT1789" s="8"/>
      <c r="AU1789" s="5"/>
      <c r="AV1789" s="5"/>
      <c r="AW1789" s="5"/>
      <c r="AX1789" s="5"/>
      <c r="AY1789" s="5"/>
      <c r="AZ1789" s="5"/>
      <c r="BA1789" s="5"/>
      <c r="BB1789" s="5"/>
      <c r="BC1789" s="5"/>
      <c r="BD1789" s="5"/>
      <c r="BE1789" s="5"/>
      <c r="BF1789" s="5"/>
      <c r="BG1789" s="5"/>
      <c r="BH1789" s="5"/>
      <c r="BI1789" s="8"/>
      <c r="BJ1789" s="5"/>
      <c r="BK1789" s="5"/>
      <c r="BL1789" s="5"/>
      <c r="BM1789" s="8"/>
      <c r="BN1789" s="8"/>
      <c r="BO1789" s="7"/>
      <c r="BP1789" s="5"/>
      <c r="BQ1789" s="5"/>
      <c r="BR1789" s="5"/>
      <c r="BS1789" s="5"/>
      <c r="BT1789" s="7"/>
      <c r="BU1789" s="7"/>
      <c r="BV1789" s="7"/>
      <c r="BW1789" s="7"/>
      <c r="BX1789" s="7"/>
      <c r="BY1789" s="7"/>
      <c r="BZ1789" s="7"/>
      <c r="CA1789" s="5"/>
      <c r="CB1789" s="5"/>
      <c r="CC1789" s="5"/>
      <c r="CD1789" s="5"/>
      <c r="CE1789" s="5"/>
      <c r="CF1789" s="5"/>
      <c r="CG1789" s="5"/>
      <c r="CH1789" s="5"/>
      <c r="CI1789" s="5"/>
      <c r="CJ1789" s="5"/>
      <c r="CK1789" s="8"/>
      <c r="CL1789" s="5"/>
      <c r="CM1789" s="5"/>
      <c r="CN1789" s="8"/>
      <c r="CO1789" s="5"/>
      <c r="CP1789" s="5"/>
      <c r="CQ1789" s="5"/>
      <c r="CR1789" s="8"/>
      <c r="CS1789" s="8"/>
      <c r="CT1789" s="8"/>
      <c r="CU1789" s="8"/>
      <c r="CV1789" s="8"/>
      <c r="CW1789" s="8"/>
      <c r="CX1789" s="8"/>
      <c r="CY1789" s="8"/>
      <c r="CZ1789" s="8"/>
      <c r="DA1789" s="8"/>
      <c r="DB1789" s="8"/>
      <c r="DC1789" s="8"/>
      <c r="DD1789" s="8"/>
      <c r="DE1789" s="8"/>
      <c r="DF1789" s="8"/>
      <c r="DG1789" s="8"/>
      <c r="DH1789" s="8"/>
      <c r="DI1789" s="8"/>
      <c r="DJ1789" s="8"/>
      <c r="DK1789" s="8"/>
      <c r="DL1789" s="8"/>
      <c r="DM1789" s="8"/>
      <c r="DN1789" s="8"/>
      <c r="DO1789" s="8"/>
      <c r="DP1789" s="8"/>
      <c r="DQ1789" s="8"/>
      <c r="DR1789" s="8"/>
      <c r="DS1789" s="8"/>
      <c r="DT1789" s="8"/>
      <c r="DU1789" s="8"/>
      <c r="DV1789" s="8"/>
      <c r="DW1789" s="8"/>
      <c r="DX1789" s="8"/>
      <c r="DY1789" s="8"/>
      <c r="DZ1789" s="8"/>
      <c r="EA1789" s="8"/>
      <c r="EB1789" s="8"/>
      <c r="EC1789" s="8"/>
      <c r="ED1789" s="8"/>
      <c r="EE1789" s="8"/>
      <c r="EF1789" s="8"/>
      <c r="EG1789" s="8"/>
      <c r="EH1789" s="8"/>
      <c r="EI1789" s="8"/>
      <c r="EJ1789" s="8"/>
      <c r="EK1789" s="8"/>
      <c r="EL1789" s="8"/>
      <c r="EM1789" s="8"/>
      <c r="EN1789" s="8"/>
      <c r="EO1789" s="8"/>
      <c r="EP1789" s="8"/>
      <c r="EQ1789" s="8"/>
      <c r="ER1789" s="8"/>
      <c r="ES1789" s="8"/>
      <c r="ET1789" s="8"/>
      <c r="EU1789" s="8"/>
      <c r="EV1789" s="8"/>
      <c r="EW1789" s="8"/>
      <c r="EX1789" s="8"/>
      <c r="EY1789" s="8"/>
      <c r="EZ1789" s="8"/>
      <c r="FA1789" s="8"/>
      <c r="FB1789" s="8"/>
      <c r="FC1789" s="8"/>
      <c r="FD1789" s="8"/>
      <c r="FE1789" s="8"/>
      <c r="FF1789" s="8"/>
      <c r="FG1789" s="8"/>
      <c r="FH1789" s="8"/>
      <c r="FI1789" s="8"/>
      <c r="FJ1789" s="8"/>
    </row>
    <row r="1790" spans="1:166" x14ac:dyDescent="0.25">
      <c r="A1790" t="s">
        <v>183</v>
      </c>
      <c r="C1790" s="6">
        <v>43503</v>
      </c>
      <c r="D1790" s="5">
        <v>4</v>
      </c>
      <c r="E1790" t="s">
        <v>210</v>
      </c>
      <c r="F1790" t="s">
        <v>12</v>
      </c>
      <c r="G1790">
        <v>26</v>
      </c>
      <c r="H1790" t="s">
        <v>25</v>
      </c>
      <c r="I1790" s="7">
        <v>2.8</v>
      </c>
      <c r="J1790">
        <v>3000</v>
      </c>
      <c r="K1790" s="5">
        <f t="shared" si="28"/>
        <v>119.04761904761905</v>
      </c>
      <c r="L1790" s="5"/>
      <c r="M1790" s="8"/>
      <c r="N1790" s="8"/>
      <c r="O1790" s="8"/>
      <c r="P1790" s="8"/>
      <c r="Q1790" s="5"/>
      <c r="R1790" s="5">
        <v>26</v>
      </c>
      <c r="S1790" s="5"/>
      <c r="T1790" s="5"/>
      <c r="U1790" s="5"/>
      <c r="V1790" s="5"/>
      <c r="W1790" s="5"/>
      <c r="X1790" s="8"/>
      <c r="Y1790" s="8"/>
      <c r="Z1790" s="8"/>
      <c r="AA1790" s="8"/>
      <c r="AB1790" s="8"/>
      <c r="AC1790" s="5"/>
      <c r="AD1790" s="8"/>
      <c r="AE1790" s="8"/>
      <c r="AF1790" s="8"/>
      <c r="AG1790" s="8"/>
      <c r="AH1790" s="8"/>
      <c r="AI1790" s="8"/>
      <c r="AJ1790" s="5"/>
      <c r="AK1790" s="8"/>
      <c r="AL1790" s="8"/>
      <c r="AM1790" s="8"/>
      <c r="AN1790" s="8"/>
      <c r="AO1790" s="8"/>
      <c r="AP1790" s="8"/>
      <c r="AQ1790" s="9"/>
      <c r="AR1790" s="8"/>
      <c r="AS1790" s="8"/>
      <c r="AT1790" s="8"/>
      <c r="AU1790" s="5"/>
      <c r="AV1790" s="5"/>
      <c r="AW1790" s="5"/>
      <c r="AX1790" s="5"/>
      <c r="AY1790" s="5"/>
      <c r="AZ1790" s="5"/>
      <c r="BA1790" s="5"/>
      <c r="BB1790" s="5"/>
      <c r="BC1790" s="5"/>
      <c r="BD1790" s="5"/>
      <c r="BE1790" s="5"/>
      <c r="BF1790" s="5"/>
      <c r="BG1790" s="5"/>
      <c r="BH1790" s="5"/>
      <c r="BI1790" s="8"/>
      <c r="BJ1790" s="5"/>
      <c r="BK1790" s="5"/>
      <c r="BL1790" s="5"/>
      <c r="BM1790" s="8"/>
      <c r="BN1790" s="8"/>
      <c r="BO1790" s="7"/>
      <c r="BP1790" s="5"/>
      <c r="BQ1790" s="5"/>
      <c r="BR1790" s="5"/>
      <c r="BS1790" s="5"/>
      <c r="BT1790" s="7"/>
      <c r="BU1790" s="7"/>
      <c r="BV1790" s="7"/>
      <c r="BW1790" s="7"/>
      <c r="BX1790" s="7"/>
      <c r="BY1790" s="7"/>
      <c r="BZ1790" s="7"/>
      <c r="CA1790" s="5"/>
      <c r="CB1790" s="5"/>
      <c r="CC1790" s="5"/>
      <c r="CD1790" s="5"/>
      <c r="CE1790" s="5"/>
      <c r="CF1790" s="5"/>
      <c r="CG1790" s="5"/>
      <c r="CH1790" s="5"/>
      <c r="CI1790" s="5"/>
      <c r="CJ1790" s="5"/>
      <c r="CK1790" s="8"/>
      <c r="CL1790" s="5"/>
      <c r="CM1790" s="5"/>
      <c r="CN1790" s="8"/>
      <c r="CO1790" s="5"/>
      <c r="CP1790" s="5"/>
      <c r="CQ1790" s="5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  <c r="DK1790" s="8"/>
      <c r="DL1790" s="8"/>
      <c r="DM1790" s="8"/>
      <c r="DN1790" s="8"/>
      <c r="DO1790" s="8"/>
      <c r="DP1790" s="8"/>
      <c r="DQ1790" s="8"/>
      <c r="DR1790" s="8"/>
      <c r="DS1790" s="8"/>
      <c r="DT1790" s="8"/>
      <c r="DU1790" s="8"/>
      <c r="DV1790" s="8"/>
      <c r="DW1790" s="8"/>
      <c r="DX1790" s="8"/>
      <c r="DY1790" s="8"/>
      <c r="DZ1790" s="8"/>
      <c r="EA1790" s="8"/>
      <c r="EB1790" s="8"/>
      <c r="EC1790" s="8"/>
      <c r="ED1790" s="8"/>
      <c r="EE1790" s="8"/>
      <c r="EF1790" s="8"/>
      <c r="EG1790" s="8"/>
      <c r="EH1790" s="8"/>
      <c r="EI1790" s="8"/>
      <c r="EJ1790" s="8"/>
      <c r="EK1790" s="8"/>
      <c r="EL1790" s="8"/>
      <c r="EM1790" s="8"/>
      <c r="EN1790" s="8"/>
      <c r="EO1790" s="8"/>
      <c r="EP1790" s="8"/>
      <c r="EQ1790" s="8"/>
      <c r="ER1790" s="8"/>
      <c r="ES1790" s="8"/>
      <c r="ET1790" s="8"/>
      <c r="EU1790" s="8"/>
      <c r="EV1790" s="8"/>
      <c r="EW1790" s="8"/>
      <c r="EX1790" s="8"/>
      <c r="EY1790" s="8"/>
      <c r="EZ1790" s="8"/>
      <c r="FA1790" s="8"/>
      <c r="FB1790" s="8"/>
      <c r="FC1790" s="8"/>
      <c r="FD1790" s="8"/>
      <c r="FE1790" s="8"/>
      <c r="FF1790" s="8"/>
      <c r="FG1790" s="8"/>
      <c r="FH1790" s="8"/>
      <c r="FI1790" s="8"/>
      <c r="FJ1790" s="8"/>
    </row>
    <row r="1791" spans="1:166" x14ac:dyDescent="0.25">
      <c r="A1791" t="s">
        <v>183</v>
      </c>
      <c r="C1791" s="6">
        <v>43509</v>
      </c>
      <c r="D1791" s="5"/>
      <c r="E1791" s="6"/>
      <c r="G1791">
        <v>32</v>
      </c>
      <c r="H1791" t="s">
        <v>25</v>
      </c>
      <c r="I1791" s="7">
        <v>2.8</v>
      </c>
      <c r="J1791">
        <v>3000</v>
      </c>
      <c r="K1791" s="5">
        <f t="shared" si="28"/>
        <v>119.04761904761905</v>
      </c>
      <c r="L1791" s="5"/>
      <c r="M1791" s="5">
        <v>358</v>
      </c>
      <c r="N1791" s="7">
        <v>9</v>
      </c>
      <c r="O1791" s="7"/>
      <c r="P1791" s="7"/>
      <c r="Q1791" s="5"/>
      <c r="R1791" s="5"/>
      <c r="S1791" s="5"/>
      <c r="T1791" s="5"/>
      <c r="U1791" s="5"/>
      <c r="V1791" s="5"/>
      <c r="W1791" s="5"/>
      <c r="X1791" s="7">
        <v>5.8</v>
      </c>
      <c r="Y1791" s="7">
        <v>4</v>
      </c>
      <c r="Z1791" s="8"/>
      <c r="AA1791" s="8"/>
      <c r="AB1791" s="8"/>
      <c r="AC1791" s="5"/>
      <c r="AD1791" s="8"/>
      <c r="AE1791" s="8"/>
      <c r="AF1791" s="8"/>
      <c r="AG1791" s="8"/>
      <c r="AH1791" s="8"/>
      <c r="AI1791" s="8"/>
      <c r="AJ1791" s="5"/>
      <c r="AK1791" s="8"/>
      <c r="AL1791" s="8"/>
      <c r="AM1791" s="8"/>
      <c r="AN1791" s="8"/>
      <c r="AO1791" s="8"/>
      <c r="AP1791" s="8"/>
      <c r="AQ1791" s="9"/>
      <c r="AR1791" s="8"/>
      <c r="AS1791" s="8"/>
      <c r="AT1791" s="8"/>
      <c r="AU1791" s="5"/>
      <c r="AV1791" s="5"/>
      <c r="AW1791" s="5"/>
      <c r="AX1791" s="5"/>
      <c r="AY1791" s="5"/>
      <c r="AZ1791" s="5"/>
      <c r="BA1791" s="5"/>
      <c r="BB1791" s="5"/>
      <c r="BC1791" s="5"/>
      <c r="BD1791" s="5"/>
      <c r="BE1791" s="5"/>
      <c r="BF1791" s="5"/>
      <c r="BG1791" s="5"/>
      <c r="BH1791" s="5"/>
      <c r="BI1791" s="8"/>
      <c r="BJ1791" s="5"/>
      <c r="BK1791" s="5"/>
      <c r="BL1791" s="5"/>
      <c r="BM1791" s="8"/>
      <c r="BN1791" s="8"/>
      <c r="BO1791" s="7"/>
      <c r="BP1791" s="5"/>
      <c r="BQ1791" s="5"/>
      <c r="BR1791" s="5"/>
      <c r="BS1791" s="5"/>
      <c r="BT1791" s="7"/>
      <c r="BU1791" s="7"/>
      <c r="BV1791" s="7"/>
      <c r="BW1791" s="7"/>
      <c r="BX1791" s="7"/>
      <c r="BY1791" s="7"/>
      <c r="BZ1791" s="7"/>
      <c r="CA1791" s="5"/>
      <c r="CB1791" s="5"/>
      <c r="CC1791" s="5"/>
      <c r="CD1791" s="5"/>
      <c r="CE1791" s="5"/>
      <c r="CF1791" s="5"/>
      <c r="CG1791" s="5"/>
      <c r="CH1791" s="5"/>
      <c r="CI1791" s="5"/>
      <c r="CJ1791" s="5"/>
      <c r="CK1791" s="8"/>
      <c r="CL1791" s="5"/>
      <c r="CM1791" s="5"/>
      <c r="CN1791" s="8"/>
      <c r="CO1791" s="5"/>
      <c r="CP1791" s="5"/>
      <c r="CQ1791" s="5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  <c r="DI1791" s="8"/>
      <c r="DJ1791" s="8"/>
      <c r="DK1791" s="8"/>
      <c r="DL1791" s="8"/>
      <c r="DM1791" s="8"/>
      <c r="DN1791" s="8"/>
      <c r="DO1791" s="8"/>
      <c r="DP1791" s="8"/>
      <c r="DQ1791" s="8"/>
      <c r="DR1791" s="8"/>
      <c r="DS1791" s="8"/>
      <c r="DT1791" s="8"/>
      <c r="DU1791" s="8"/>
      <c r="DV1791" s="8"/>
      <c r="DW1791" s="8"/>
      <c r="DX1791" s="8"/>
      <c r="DY1791" s="8"/>
      <c r="DZ1791" s="8"/>
      <c r="EA1791" s="8"/>
      <c r="EB1791" s="8"/>
      <c r="EC1791" s="8"/>
      <c r="ED1791" s="8"/>
      <c r="EE1791" s="8"/>
      <c r="EF1791" s="8"/>
      <c r="EG1791" s="8"/>
      <c r="EH1791" s="8"/>
      <c r="EI1791" s="8"/>
      <c r="EJ1791" s="8"/>
      <c r="EK1791" s="8"/>
      <c r="EL1791" s="8"/>
      <c r="EM1791" s="8"/>
      <c r="EN1791" s="8"/>
      <c r="EO1791" s="8"/>
      <c r="EP1791" s="8"/>
      <c r="EQ1791" s="8"/>
      <c r="ER1791" s="8"/>
      <c r="ES1791" s="8"/>
      <c r="ET1791" s="8"/>
      <c r="EU1791" s="8"/>
      <c r="EV1791" s="8"/>
      <c r="EW1791" s="8"/>
      <c r="EX1791" s="8"/>
      <c r="EY1791" s="8"/>
      <c r="EZ1791" s="8"/>
      <c r="FA1791" s="8"/>
      <c r="FB1791" s="8"/>
      <c r="FC1791" s="8"/>
      <c r="FD1791" s="8"/>
      <c r="FE1791" s="8"/>
      <c r="FF1791" s="8"/>
      <c r="FG1791" s="8"/>
      <c r="FH1791" s="8"/>
      <c r="FI1791" s="8"/>
      <c r="FJ1791" s="8"/>
    </row>
    <row r="1792" spans="1:166" x14ac:dyDescent="0.25">
      <c r="A1792" t="s">
        <v>183</v>
      </c>
      <c r="C1792" s="6">
        <v>43517</v>
      </c>
      <c r="D1792" s="5">
        <v>5</v>
      </c>
      <c r="E1792" t="s">
        <v>206</v>
      </c>
      <c r="F1792" t="s">
        <v>13</v>
      </c>
      <c r="G1792">
        <v>40</v>
      </c>
      <c r="H1792" t="s">
        <v>25</v>
      </c>
      <c r="I1792" s="7">
        <v>2.8</v>
      </c>
      <c r="J1792">
        <v>3000</v>
      </c>
      <c r="K1792" s="5">
        <f t="shared" si="28"/>
        <v>119.04761904761905</v>
      </c>
      <c r="L1792" s="5"/>
      <c r="M1792" s="5">
        <v>416</v>
      </c>
      <c r="N1792" s="7">
        <v>11</v>
      </c>
      <c r="O1792" s="7"/>
      <c r="P1792" s="7"/>
      <c r="Q1792" s="5"/>
      <c r="R1792" s="5"/>
      <c r="S1792" s="5">
        <v>40</v>
      </c>
      <c r="T1792" s="5"/>
      <c r="U1792" s="5"/>
      <c r="V1792" s="5"/>
      <c r="W1792" s="5"/>
      <c r="X1792" s="7">
        <v>5.8</v>
      </c>
      <c r="Y1792" s="7">
        <v>6</v>
      </c>
      <c r="Z1792" s="8"/>
      <c r="AA1792" s="8"/>
      <c r="AB1792" s="8"/>
      <c r="AC1792" s="5"/>
      <c r="AD1792" s="8"/>
      <c r="AE1792" s="8"/>
      <c r="AF1792" s="8"/>
      <c r="AG1792" s="8"/>
      <c r="AH1792" s="8"/>
      <c r="AI1792" s="8"/>
      <c r="AJ1792" s="5"/>
      <c r="AK1792" s="8"/>
      <c r="AL1792" s="8"/>
      <c r="AM1792" s="8"/>
      <c r="AN1792" s="8"/>
      <c r="AO1792" s="8"/>
      <c r="AP1792" s="8"/>
      <c r="AQ1792" s="9"/>
      <c r="AR1792" s="8"/>
      <c r="AS1792" s="8"/>
      <c r="AT1792" s="8"/>
      <c r="AU1792" s="5"/>
      <c r="AV1792" s="5"/>
      <c r="AW1792" s="5"/>
      <c r="AX1792" s="5"/>
      <c r="AY1792" s="5"/>
      <c r="AZ1792" s="5"/>
      <c r="BA1792" s="5"/>
      <c r="BB1792" s="5"/>
      <c r="BC1792" s="5"/>
      <c r="BD1792" s="5"/>
      <c r="BE1792" s="5"/>
      <c r="BF1792" s="5"/>
      <c r="BG1792" s="5"/>
      <c r="BH1792" s="5"/>
      <c r="BI1792" s="8"/>
      <c r="BJ1792" s="5"/>
      <c r="BK1792" s="5"/>
      <c r="BL1792" s="5"/>
      <c r="BM1792" s="8"/>
      <c r="BN1792" s="8"/>
      <c r="BO1792" s="7"/>
      <c r="BP1792" s="5"/>
      <c r="BQ1792" s="5"/>
      <c r="BR1792" s="5"/>
      <c r="BS1792" s="5"/>
      <c r="BT1792" s="7"/>
      <c r="BU1792" s="7"/>
      <c r="BV1792" s="7"/>
      <c r="BW1792" s="7"/>
      <c r="BX1792" s="7"/>
      <c r="BY1792" s="7"/>
      <c r="BZ1792" s="7"/>
      <c r="CA1792" s="5"/>
      <c r="CB1792" s="5"/>
      <c r="CC1792" s="5"/>
      <c r="CD1792" s="5"/>
      <c r="CE1792" s="5"/>
      <c r="CF1792" s="5"/>
      <c r="CG1792" s="5"/>
      <c r="CH1792" s="5"/>
      <c r="CI1792" s="5"/>
      <c r="CJ1792" s="5"/>
      <c r="CK1792" s="8"/>
      <c r="CL1792" s="5"/>
      <c r="CM1792" s="5"/>
      <c r="CN1792" s="8"/>
      <c r="CO1792" s="5"/>
      <c r="CP1792" s="5"/>
      <c r="CQ1792" s="5"/>
      <c r="CR1792" s="8"/>
      <c r="CS1792" s="8"/>
      <c r="CT1792" s="8"/>
      <c r="CU1792" s="8"/>
      <c r="CV1792" s="8"/>
      <c r="CW1792" s="8"/>
      <c r="CX1792" s="8"/>
      <c r="CY1792" s="8"/>
      <c r="CZ1792" s="8"/>
      <c r="DA1792" s="8"/>
      <c r="DB1792" s="8"/>
      <c r="DC1792" s="8"/>
      <c r="DD1792" s="8"/>
      <c r="DE1792" s="8"/>
      <c r="DF1792" s="8"/>
      <c r="DG1792" s="8"/>
      <c r="DH1792" s="8"/>
      <c r="DI1792" s="8"/>
      <c r="DJ1792" s="8"/>
      <c r="DK1792" s="8"/>
      <c r="DL1792" s="8"/>
      <c r="DM1792" s="8"/>
      <c r="DN1792" s="8"/>
      <c r="DO1792" s="8"/>
      <c r="DP1792" s="8"/>
      <c r="DQ1792" s="8"/>
      <c r="DR1792" s="8"/>
      <c r="DS1792" s="8"/>
      <c r="DT1792" s="8"/>
      <c r="DU1792" s="8"/>
      <c r="DV1792" s="8"/>
      <c r="DW1792" s="8"/>
      <c r="DX1792" s="8"/>
      <c r="DY1792" s="8"/>
      <c r="DZ1792" s="8"/>
      <c r="EA1792" s="8"/>
      <c r="EB1792" s="8"/>
      <c r="EC1792" s="8"/>
      <c r="ED1792" s="8"/>
      <c r="EE1792" s="8"/>
      <c r="EF1792" s="8"/>
      <c r="EG1792" s="8"/>
      <c r="EH1792" s="8"/>
      <c r="EI1792" s="8"/>
      <c r="EJ1792" s="8"/>
      <c r="EK1792" s="8"/>
      <c r="EL1792" s="8"/>
      <c r="EM1792" s="8"/>
      <c r="EN1792" s="8"/>
      <c r="EO1792" s="8"/>
      <c r="EP1792" s="8"/>
      <c r="EQ1792" s="8"/>
      <c r="ER1792" s="8"/>
      <c r="ES1792" s="8"/>
      <c r="ET1792" s="8"/>
      <c r="EU1792" s="8"/>
      <c r="EV1792" s="8"/>
      <c r="EW1792" s="8"/>
      <c r="EX1792" s="8"/>
      <c r="EY1792" s="8"/>
      <c r="EZ1792" s="8"/>
      <c r="FA1792" s="8"/>
      <c r="FB1792" s="8"/>
      <c r="FC1792" s="8"/>
      <c r="FD1792" s="8"/>
      <c r="FE1792" s="8"/>
      <c r="FF1792" s="8"/>
      <c r="FG1792" s="8"/>
      <c r="FH1792" s="8"/>
      <c r="FI1792" s="8"/>
      <c r="FJ1792" s="8"/>
    </row>
    <row r="1793" spans="1:166" x14ac:dyDescent="0.25">
      <c r="A1793" t="s">
        <v>183</v>
      </c>
      <c r="C1793" s="6">
        <v>43523</v>
      </c>
      <c r="D1793" s="5"/>
      <c r="E1793" s="6"/>
      <c r="G1793">
        <v>46</v>
      </c>
      <c r="H1793" t="s">
        <v>25</v>
      </c>
      <c r="I1793" s="7">
        <v>2.8</v>
      </c>
      <c r="J1793">
        <v>3000</v>
      </c>
      <c r="K1793" s="5">
        <f t="shared" si="28"/>
        <v>119.04761904761905</v>
      </c>
      <c r="L1793" s="5"/>
      <c r="M1793" s="5">
        <v>478</v>
      </c>
      <c r="N1793" s="7">
        <v>12.6</v>
      </c>
      <c r="O1793" s="7"/>
      <c r="P1793" s="7"/>
      <c r="Q1793" s="5"/>
      <c r="R1793" s="5"/>
      <c r="S1793" s="5"/>
      <c r="T1793" s="5"/>
      <c r="U1793" s="5"/>
      <c r="V1793" s="5"/>
      <c r="W1793" s="5"/>
      <c r="X1793" s="7">
        <v>4.5999999999999996</v>
      </c>
      <c r="Y1793" s="7">
        <v>8.8000000000000007</v>
      </c>
      <c r="Z1793" s="8"/>
      <c r="AA1793" s="8"/>
      <c r="AB1793" s="8"/>
      <c r="AC1793" s="5"/>
      <c r="AD1793" s="8"/>
      <c r="AE1793" s="8"/>
      <c r="AF1793" s="8"/>
      <c r="AG1793" s="8"/>
      <c r="AH1793" s="8"/>
      <c r="AI1793" s="8"/>
      <c r="AJ1793" s="5"/>
      <c r="AK1793" s="8"/>
      <c r="AL1793" s="8"/>
      <c r="AM1793" s="8"/>
      <c r="AN1793" s="8"/>
      <c r="AO1793" s="8"/>
      <c r="AP1793" s="8"/>
      <c r="AQ1793" s="9"/>
      <c r="AR1793" s="8"/>
      <c r="AS1793" s="8"/>
      <c r="AT1793" s="8"/>
      <c r="AU1793" s="5"/>
      <c r="AV1793" s="5"/>
      <c r="AW1793" s="5"/>
      <c r="AX1793" s="5"/>
      <c r="AY1793" s="5"/>
      <c r="AZ1793" s="5"/>
      <c r="BA1793" s="5"/>
      <c r="BB1793" s="5"/>
      <c r="BC1793" s="5"/>
      <c r="BD1793" s="5"/>
      <c r="BE1793" s="5"/>
      <c r="BF1793" s="5"/>
      <c r="BG1793" s="5"/>
      <c r="BH1793" s="5"/>
      <c r="BI1793" s="8"/>
      <c r="BJ1793" s="5"/>
      <c r="BK1793" s="5"/>
      <c r="BL1793" s="5"/>
      <c r="BM1793" s="8"/>
      <c r="BN1793" s="8"/>
      <c r="BO1793" s="7"/>
      <c r="BP1793" s="5"/>
      <c r="BQ1793" s="5"/>
      <c r="BR1793" s="5"/>
      <c r="BS1793" s="5"/>
      <c r="BT1793" s="7"/>
      <c r="BU1793" s="7"/>
      <c r="BV1793" s="7"/>
      <c r="BW1793" s="7"/>
      <c r="BX1793" s="7"/>
      <c r="BY1793" s="7"/>
      <c r="BZ1793" s="7"/>
      <c r="CA1793" s="5"/>
      <c r="CB1793" s="5"/>
      <c r="CC1793" s="5"/>
      <c r="CD1793" s="5"/>
      <c r="CE1793" s="5"/>
      <c r="CF1793" s="5"/>
      <c r="CG1793" s="5"/>
      <c r="CH1793" s="5"/>
      <c r="CI1793" s="5"/>
      <c r="CJ1793" s="5"/>
      <c r="CK1793" s="8"/>
      <c r="CL1793" s="5"/>
      <c r="CM1793" s="5"/>
      <c r="CN1793" s="8"/>
      <c r="CO1793" s="5"/>
      <c r="CP1793" s="5"/>
      <c r="CQ1793" s="5"/>
      <c r="CR1793" s="8"/>
      <c r="CS1793" s="8"/>
      <c r="CT1793" s="8"/>
      <c r="CU1793" s="8"/>
      <c r="CV1793" s="8"/>
      <c r="CW1793" s="8"/>
      <c r="CX1793" s="8"/>
      <c r="CY1793" s="8"/>
      <c r="CZ1793" s="8"/>
      <c r="DA1793" s="8"/>
      <c r="DB1793" s="8"/>
      <c r="DC1793" s="8"/>
      <c r="DD1793" s="8"/>
      <c r="DE1793" s="8"/>
      <c r="DF1793" s="8"/>
      <c r="DG1793" s="8"/>
      <c r="DH1793" s="8"/>
      <c r="DI1793" s="8"/>
      <c r="DJ1793" s="8"/>
      <c r="DK1793" s="8"/>
      <c r="DL1793" s="8"/>
      <c r="DM1793" s="8"/>
      <c r="DN1793" s="8"/>
      <c r="DO1793" s="8"/>
      <c r="DP1793" s="8"/>
      <c r="DQ1793" s="8"/>
      <c r="DR1793" s="8"/>
      <c r="DS1793" s="8"/>
      <c r="DT1793" s="8"/>
      <c r="DU1793" s="8"/>
      <c r="DV1793" s="8"/>
      <c r="DW1793" s="8"/>
      <c r="DX1793" s="8"/>
      <c r="DY1793" s="8"/>
      <c r="DZ1793" s="8"/>
      <c r="EA1793" s="8"/>
      <c r="EB1793" s="8"/>
      <c r="EC1793" s="8"/>
      <c r="ED1793" s="8"/>
      <c r="EE1793" s="8"/>
      <c r="EF1793" s="8"/>
      <c r="EG1793" s="8"/>
      <c r="EH1793" s="8"/>
      <c r="EI1793" s="8"/>
      <c r="EJ1793" s="8"/>
      <c r="EK1793" s="8"/>
      <c r="EL1793" s="8"/>
      <c r="EM1793" s="8"/>
      <c r="EN1793" s="8"/>
      <c r="EO1793" s="8"/>
      <c r="EP1793" s="8"/>
      <c r="EQ1793" s="8"/>
      <c r="ER1793" s="8"/>
      <c r="ES1793" s="8"/>
      <c r="ET1793" s="8"/>
      <c r="EU1793" s="8"/>
      <c r="EV1793" s="8"/>
      <c r="EW1793" s="8"/>
      <c r="EX1793" s="8"/>
      <c r="EY1793" s="8"/>
      <c r="EZ1793" s="8"/>
      <c r="FA1793" s="8"/>
      <c r="FB1793" s="8"/>
      <c r="FC1793" s="8"/>
      <c r="FD1793" s="8"/>
      <c r="FE1793" s="8"/>
      <c r="FF1793" s="8"/>
      <c r="FG1793" s="8"/>
      <c r="FH1793" s="8"/>
      <c r="FI1793" s="8"/>
      <c r="FJ1793" s="8"/>
    </row>
    <row r="1794" spans="1:166" x14ac:dyDescent="0.25">
      <c r="A1794" t="s">
        <v>183</v>
      </c>
      <c r="C1794" s="6">
        <v>43537</v>
      </c>
      <c r="D1794" s="5"/>
      <c r="E1794" s="6"/>
      <c r="G1794">
        <v>60</v>
      </c>
      <c r="H1794" t="s">
        <v>25</v>
      </c>
      <c r="I1794" s="7">
        <v>2.8</v>
      </c>
      <c r="J1794">
        <v>3000</v>
      </c>
      <c r="K1794" s="5">
        <f t="shared" si="28"/>
        <v>119.04761904761905</v>
      </c>
      <c r="L1794" s="5"/>
      <c r="M1794" s="5">
        <v>520</v>
      </c>
      <c r="N1794" s="7">
        <v>13.6</v>
      </c>
      <c r="O1794" s="7"/>
      <c r="P1794" s="7"/>
      <c r="Q1794" s="5"/>
      <c r="R1794" s="5"/>
      <c r="S1794" s="5"/>
      <c r="T1794" s="5"/>
      <c r="U1794" s="5"/>
      <c r="V1794" s="5"/>
      <c r="W1794" s="5"/>
      <c r="X1794" s="7">
        <v>3</v>
      </c>
      <c r="Y1794" s="7">
        <v>11.6</v>
      </c>
      <c r="Z1794" s="8"/>
      <c r="AA1794" s="8"/>
      <c r="AB1794" s="8"/>
      <c r="AC1794" s="5"/>
      <c r="AD1794" s="8"/>
      <c r="AE1794" s="8"/>
      <c r="AF1794" s="8"/>
      <c r="AG1794" s="8"/>
      <c r="AH1794" s="8"/>
      <c r="AI1794" s="8"/>
      <c r="AJ1794" s="5"/>
      <c r="AK1794" s="8"/>
      <c r="AL1794" s="8"/>
      <c r="AM1794" s="8"/>
      <c r="AN1794" s="8"/>
      <c r="AO1794" s="8"/>
      <c r="AP1794" s="8"/>
      <c r="AQ1794" s="9"/>
      <c r="AR1794" s="8"/>
      <c r="AS1794" s="8"/>
      <c r="AT1794" s="8"/>
      <c r="AU1794" s="5"/>
      <c r="AV1794" s="5"/>
      <c r="AW1794" s="5"/>
      <c r="AX1794" s="5"/>
      <c r="AY1794" s="5"/>
      <c r="AZ1794" s="5"/>
      <c r="BA1794" s="5"/>
      <c r="BB1794" s="5"/>
      <c r="BC1794" s="5"/>
      <c r="BD1794" s="5"/>
      <c r="BE1794" s="5"/>
      <c r="BF1794" s="5"/>
      <c r="BG1794" s="5"/>
      <c r="BH1794" s="5"/>
      <c r="BI1794" s="8"/>
      <c r="BJ1794" s="5"/>
      <c r="BK1794" s="5"/>
      <c r="BL1794" s="5"/>
      <c r="BM1794" s="8"/>
      <c r="BN1794" s="8"/>
      <c r="BO1794" s="7"/>
      <c r="BP1794" s="5"/>
      <c r="BQ1794" s="5"/>
      <c r="BR1794" s="5"/>
      <c r="BS1794" s="5"/>
      <c r="BT1794" s="7"/>
      <c r="BU1794" s="7"/>
      <c r="BV1794" s="7"/>
      <c r="BW1794" s="7"/>
      <c r="BX1794" s="7"/>
      <c r="BY1794" s="7"/>
      <c r="BZ1794" s="7"/>
      <c r="CA1794" s="5"/>
      <c r="CB1794" s="5"/>
      <c r="CC1794" s="5"/>
      <c r="CD1794" s="5"/>
      <c r="CE1794" s="5"/>
      <c r="CF1794" s="5"/>
      <c r="CG1794" s="5"/>
      <c r="CH1794" s="5"/>
      <c r="CI1794" s="5"/>
      <c r="CJ1794" s="5"/>
      <c r="CK1794" s="8"/>
      <c r="CL1794" s="5"/>
      <c r="CM1794" s="5"/>
      <c r="CN1794" s="8"/>
      <c r="CO1794" s="5"/>
      <c r="CP1794" s="5"/>
      <c r="CQ1794" s="5"/>
      <c r="CR1794" s="8"/>
      <c r="CS1794" s="8"/>
      <c r="CT1794" s="8"/>
      <c r="CU1794" s="8"/>
      <c r="CV1794" s="8"/>
      <c r="CW1794" s="8"/>
      <c r="CX1794" s="8"/>
      <c r="CY1794" s="8"/>
      <c r="CZ1794" s="8"/>
      <c r="DA1794" s="8"/>
      <c r="DB1794" s="8"/>
      <c r="DC1794" s="8"/>
      <c r="DD1794" s="8"/>
      <c r="DE1794" s="8"/>
      <c r="DF1794" s="8"/>
      <c r="DG1794" s="8"/>
      <c r="DH1794" s="8"/>
      <c r="DI1794" s="8"/>
      <c r="DJ1794" s="8"/>
      <c r="DK1794" s="8"/>
      <c r="DL1794" s="8"/>
      <c r="DM1794" s="8"/>
      <c r="DN1794" s="8"/>
      <c r="DO1794" s="8"/>
      <c r="DP1794" s="8"/>
      <c r="DQ1794" s="8"/>
      <c r="DR1794" s="8"/>
      <c r="DS1794" s="8"/>
      <c r="DT1794" s="8"/>
      <c r="DU1794" s="8"/>
      <c r="DV1794" s="8"/>
      <c r="DW1794" s="8"/>
      <c r="DX1794" s="8"/>
      <c r="DY1794" s="8"/>
      <c r="DZ1794" s="8"/>
      <c r="EA1794" s="8"/>
      <c r="EB1794" s="8"/>
      <c r="EC1794" s="8"/>
      <c r="ED1794" s="8"/>
      <c r="EE1794" s="8"/>
      <c r="EF1794" s="8"/>
      <c r="EG1794" s="8"/>
      <c r="EH1794" s="8"/>
      <c r="EI1794" s="8"/>
      <c r="EJ1794" s="8"/>
      <c r="EK1794" s="8"/>
      <c r="EL1794" s="8"/>
      <c r="EM1794" s="8"/>
      <c r="EN1794" s="8"/>
      <c r="EO1794" s="8"/>
      <c r="EP1794" s="8"/>
      <c r="EQ1794" s="8"/>
      <c r="ER1794" s="8"/>
      <c r="ES1794" s="8"/>
      <c r="ET1794" s="8"/>
      <c r="EU1794" s="8"/>
      <c r="EV1794" s="8"/>
      <c r="EW1794" s="8"/>
      <c r="EX1794" s="8"/>
      <c r="EY1794" s="8"/>
      <c r="EZ1794" s="8"/>
      <c r="FA1794" s="8"/>
      <c r="FB1794" s="8"/>
      <c r="FC1794" s="8"/>
      <c r="FD1794" s="8"/>
      <c r="FE1794" s="8"/>
      <c r="FF1794" s="8"/>
      <c r="FG1794" s="8"/>
      <c r="FH1794" s="8"/>
      <c r="FI1794" s="8"/>
      <c r="FJ1794" s="8"/>
    </row>
    <row r="1795" spans="1:166" x14ac:dyDescent="0.25">
      <c r="A1795" t="s">
        <v>183</v>
      </c>
      <c r="C1795" s="6">
        <v>43545</v>
      </c>
      <c r="D1795" s="5"/>
      <c r="E1795" s="6"/>
      <c r="G1795">
        <v>68</v>
      </c>
      <c r="H1795" t="s">
        <v>25</v>
      </c>
      <c r="I1795" s="7">
        <v>2.8</v>
      </c>
      <c r="J1795">
        <v>3000</v>
      </c>
      <c r="K1795" s="5">
        <f t="shared" si="28"/>
        <v>119.04761904761905</v>
      </c>
      <c r="L1795" s="5"/>
      <c r="M1795" s="5">
        <v>510</v>
      </c>
      <c r="N1795" s="7">
        <v>13.6</v>
      </c>
      <c r="O1795" s="7"/>
      <c r="P1795" s="7"/>
      <c r="Q1795" s="5"/>
      <c r="R1795" s="5"/>
      <c r="S1795" s="5"/>
      <c r="T1795" s="5"/>
      <c r="U1795" s="5"/>
      <c r="V1795" s="5"/>
      <c r="W1795" s="5"/>
      <c r="X1795" s="7">
        <v>3.6</v>
      </c>
      <c r="Y1795" s="7">
        <v>10.8</v>
      </c>
      <c r="Z1795" s="8"/>
      <c r="AA1795" s="8"/>
      <c r="AB1795" s="8"/>
      <c r="AC1795" s="5"/>
      <c r="AD1795" s="8"/>
      <c r="AE1795" s="8"/>
      <c r="AF1795" s="8"/>
      <c r="AG1795" s="8"/>
      <c r="AH1795" s="8"/>
      <c r="AI1795" s="8"/>
      <c r="AJ1795" s="5"/>
      <c r="AK1795" s="8"/>
      <c r="AL1795" s="8"/>
      <c r="AM1795" s="8"/>
      <c r="AN1795" s="8"/>
      <c r="AO1795" s="8"/>
      <c r="AP1795" s="8"/>
      <c r="AQ1795" s="9"/>
      <c r="AR1795" s="8"/>
      <c r="AS1795" s="8"/>
      <c r="AT1795" s="8"/>
      <c r="AU1795" s="5"/>
      <c r="AV1795" s="5"/>
      <c r="AW1795" s="5"/>
      <c r="AX1795" s="5"/>
      <c r="AY1795" s="5"/>
      <c r="AZ1795" s="5"/>
      <c r="BA1795" s="5"/>
      <c r="BB1795" s="5"/>
      <c r="BC1795" s="5"/>
      <c r="BD1795" s="5"/>
      <c r="BE1795" s="5"/>
      <c r="BF1795" s="5"/>
      <c r="BG1795" s="5"/>
      <c r="BH1795" s="5"/>
      <c r="BI1795" s="8"/>
      <c r="BJ1795" s="5"/>
      <c r="BK1795" s="5"/>
      <c r="BL1795" s="5"/>
      <c r="BM1795" s="8"/>
      <c r="BN1795" s="8"/>
      <c r="BO1795" s="7"/>
      <c r="BP1795" s="5"/>
      <c r="BQ1795" s="5"/>
      <c r="BR1795" s="5"/>
      <c r="BS1795" s="5"/>
      <c r="BT1795" s="7"/>
      <c r="BU1795" s="7"/>
      <c r="BV1795" s="7"/>
      <c r="BW1795" s="7"/>
      <c r="BX1795" s="7"/>
      <c r="BY1795" s="7"/>
      <c r="BZ1795" s="7"/>
      <c r="CA1795" s="5"/>
      <c r="CB1795" s="5"/>
      <c r="CC1795" s="5"/>
      <c r="CD1795" s="5"/>
      <c r="CE1795" s="5"/>
      <c r="CF1795" s="5"/>
      <c r="CG1795" s="5"/>
      <c r="CH1795" s="5"/>
      <c r="CI1795" s="5"/>
      <c r="CJ1795" s="5"/>
      <c r="CK1795" s="8"/>
      <c r="CL1795" s="5"/>
      <c r="CM1795" s="5"/>
      <c r="CN1795" s="8"/>
      <c r="CO1795" s="5"/>
      <c r="CP1795" s="5"/>
      <c r="CQ1795" s="5"/>
      <c r="CR1795" s="8"/>
      <c r="CS1795" s="8"/>
      <c r="CT1795" s="8"/>
      <c r="CU1795" s="8"/>
      <c r="CV1795" s="8"/>
      <c r="CW1795" s="8"/>
      <c r="CX1795" s="8"/>
      <c r="CY1795" s="8"/>
      <c r="CZ1795" s="8"/>
      <c r="DA1795" s="8"/>
      <c r="DB1795" s="8"/>
      <c r="DC1795" s="8"/>
      <c r="DD1795" s="8"/>
      <c r="DE1795" s="8"/>
      <c r="DF1795" s="8"/>
      <c r="DG1795" s="8"/>
      <c r="DH1795" s="8"/>
      <c r="DI1795" s="8"/>
      <c r="DJ1795" s="8"/>
      <c r="DK1795" s="8"/>
      <c r="DL1795" s="8"/>
      <c r="DM1795" s="8"/>
      <c r="DN1795" s="8"/>
      <c r="DO1795" s="8"/>
      <c r="DP1795" s="8"/>
      <c r="DQ1795" s="8"/>
      <c r="DR1795" s="8"/>
      <c r="DS1795" s="8"/>
      <c r="DT1795" s="8"/>
      <c r="DU1795" s="8"/>
      <c r="DV1795" s="8"/>
      <c r="DW1795" s="8"/>
      <c r="DX1795" s="8"/>
      <c r="DY1795" s="8"/>
      <c r="DZ1795" s="8"/>
      <c r="EA1795" s="8"/>
      <c r="EB1795" s="8"/>
      <c r="EC1795" s="8"/>
      <c r="ED1795" s="8"/>
      <c r="EE1795" s="8"/>
      <c r="EF1795" s="8"/>
      <c r="EG1795" s="8"/>
      <c r="EH1795" s="8"/>
      <c r="EI1795" s="8"/>
      <c r="EJ1795" s="8"/>
      <c r="EK1795" s="8"/>
      <c r="EL1795" s="8"/>
      <c r="EM1795" s="8"/>
      <c r="EN1795" s="8"/>
      <c r="EO1795" s="8"/>
      <c r="EP1795" s="8"/>
      <c r="EQ1795" s="8"/>
      <c r="ER1795" s="8"/>
      <c r="ES1795" s="8"/>
      <c r="ET1795" s="8"/>
      <c r="EU1795" s="8"/>
      <c r="EV1795" s="8"/>
      <c r="EW1795" s="8"/>
      <c r="EX1795" s="8"/>
      <c r="EY1795" s="8"/>
      <c r="EZ1795" s="8"/>
      <c r="FA1795" s="8"/>
      <c r="FB1795" s="8"/>
      <c r="FC1795" s="8"/>
      <c r="FD1795" s="8"/>
      <c r="FE1795" s="8"/>
      <c r="FF1795" s="8"/>
      <c r="FG1795" s="8"/>
      <c r="FH1795" s="8"/>
      <c r="FI1795" s="8"/>
      <c r="FJ1795" s="8"/>
    </row>
    <row r="1796" spans="1:166" x14ac:dyDescent="0.25">
      <c r="A1796" t="s">
        <v>183</v>
      </c>
      <c r="C1796" s="6">
        <v>43556</v>
      </c>
      <c r="D1796" s="5"/>
      <c r="E1796" s="6"/>
      <c r="G1796">
        <v>79</v>
      </c>
      <c r="H1796" t="s">
        <v>25</v>
      </c>
      <c r="I1796" s="7">
        <v>2.8</v>
      </c>
      <c r="J1796">
        <v>3000</v>
      </c>
      <c r="K1796" s="5">
        <f t="shared" si="28"/>
        <v>119.04761904761905</v>
      </c>
      <c r="L1796" s="5"/>
      <c r="M1796" s="8"/>
      <c r="N1796" s="8"/>
      <c r="O1796" s="8"/>
      <c r="P1796" s="8"/>
      <c r="Q1796" s="5"/>
      <c r="R1796" s="5"/>
      <c r="S1796" s="5"/>
      <c r="T1796" s="5"/>
      <c r="U1796" s="5"/>
      <c r="V1796" s="5"/>
      <c r="W1796" s="5"/>
      <c r="X1796" s="8"/>
      <c r="Y1796" s="8"/>
      <c r="Z1796" s="8"/>
      <c r="AA1796" s="8"/>
      <c r="AB1796" s="8"/>
      <c r="AC1796" s="5">
        <v>53.713333333333345</v>
      </c>
      <c r="AD1796" s="8"/>
      <c r="AE1796" s="8"/>
      <c r="AF1796" s="8"/>
      <c r="AG1796" s="8"/>
      <c r="AH1796" s="8"/>
      <c r="AI1796" s="8"/>
      <c r="AJ1796" s="5">
        <v>39.791111111111114</v>
      </c>
      <c r="AK1796" s="8">
        <v>0.50400311111111118</v>
      </c>
      <c r="AL1796" s="8"/>
      <c r="AM1796" s="8"/>
      <c r="AN1796" s="8"/>
      <c r="AO1796" s="8"/>
      <c r="AP1796" s="8"/>
      <c r="AQ1796" s="9">
        <f>AK1796/AJ1796</f>
        <v>1.266622361219703E-2</v>
      </c>
      <c r="AR1796" s="8"/>
      <c r="AS1796" s="8"/>
      <c r="AT1796" s="8"/>
      <c r="AU1796" s="5">
        <v>1.0370370370370382E-2</v>
      </c>
      <c r="AV1796" s="5"/>
      <c r="AW1796" s="5"/>
      <c r="AX1796" s="5"/>
      <c r="AY1796" s="5"/>
      <c r="AZ1796" s="5"/>
      <c r="BA1796" s="5"/>
      <c r="BB1796" s="5"/>
      <c r="BC1796" s="5"/>
      <c r="BD1796" s="5"/>
      <c r="BE1796" s="5"/>
      <c r="BF1796" s="5"/>
      <c r="BG1796" s="5">
        <v>40.4962962962963</v>
      </c>
      <c r="BH1796" s="5">
        <f>AU1796+AX1796+AY1796+BG1796</f>
        <v>40.506666666666668</v>
      </c>
      <c r="BI1796" s="8"/>
      <c r="BJ1796" s="5"/>
      <c r="BK1796" s="5">
        <f>AC1796+AJ1796+BH1796</f>
        <v>134.01111111111112</v>
      </c>
      <c r="BL1796" s="5"/>
      <c r="BM1796" s="8">
        <f>BH1796/BK1796</f>
        <v>0.30226349390597795</v>
      </c>
      <c r="BN1796" s="8"/>
      <c r="BO1796" s="7"/>
      <c r="BP1796" s="5"/>
      <c r="BQ1796" s="5"/>
      <c r="BR1796" s="5"/>
      <c r="BS1796" s="5"/>
      <c r="BT1796" s="7"/>
      <c r="BU1796" s="7"/>
      <c r="BV1796" s="7"/>
      <c r="BW1796" s="7"/>
      <c r="BX1796" s="8">
        <f>AC1796/BK1796</f>
        <v>0.40081253627394087</v>
      </c>
      <c r="BY1796" s="8">
        <f>AJ1796/BK1796</f>
        <v>0.29692396982008123</v>
      </c>
      <c r="BZ1796" s="8">
        <f>BH1796/BK1796</f>
        <v>0.30226349390597795</v>
      </c>
      <c r="CA1796" s="5">
        <f>CB1796+CC1796+CD1796+CE1796+CF1796+CG1796</f>
        <v>53.407407407407419</v>
      </c>
      <c r="CB1796" s="5">
        <v>11.40740740740741</v>
      </c>
      <c r="CC1796" s="5">
        <v>9.851851851851853</v>
      </c>
      <c r="CD1796" s="5"/>
      <c r="CE1796" s="5"/>
      <c r="CF1796" s="5"/>
      <c r="CG1796" s="5">
        <v>32.148148148148152</v>
      </c>
      <c r="CH1796" s="9">
        <f>AK1796/CA1796</f>
        <v>9.4369514563106792E-3</v>
      </c>
      <c r="CI1796" s="5"/>
      <c r="CJ1796" s="5"/>
      <c r="CK1796" s="8"/>
      <c r="CL1796" s="5"/>
      <c r="CM1796" s="5"/>
      <c r="CN1796" s="8"/>
      <c r="CO1796" s="5"/>
      <c r="CP1796" s="5"/>
      <c r="CQ1796" s="5"/>
      <c r="CR1796" s="8"/>
      <c r="CS1796" s="8"/>
      <c r="CT1796" s="8"/>
      <c r="CU1796" s="8"/>
      <c r="CV1796" s="8"/>
      <c r="CW1796" s="8"/>
      <c r="CX1796" s="8"/>
      <c r="CY1796" s="8"/>
      <c r="CZ1796" s="8"/>
      <c r="DA1796" s="8"/>
      <c r="DB1796" s="8"/>
      <c r="DC1796" s="8"/>
      <c r="DD1796" s="8"/>
      <c r="DE1796" s="8"/>
      <c r="DF1796" s="8"/>
      <c r="DG1796" s="8"/>
      <c r="DH1796" s="8"/>
      <c r="DI1796" s="8"/>
      <c r="DJ1796" s="8"/>
      <c r="DK1796" s="8"/>
      <c r="DL1796" s="8"/>
      <c r="DM1796" s="8"/>
      <c r="DN1796" s="8"/>
      <c r="DO1796" s="8"/>
      <c r="DP1796" s="8"/>
      <c r="DQ1796" s="8"/>
      <c r="DR1796" s="8"/>
      <c r="DS1796" s="8"/>
      <c r="DT1796" s="8"/>
      <c r="DU1796" s="8"/>
      <c r="DV1796" s="8"/>
      <c r="DW1796" s="8"/>
      <c r="DX1796" s="8"/>
      <c r="DY1796" s="8"/>
      <c r="DZ1796" s="8"/>
      <c r="EA1796" s="8"/>
      <c r="EB1796" s="8"/>
      <c r="EC1796" s="8"/>
      <c r="ED1796" s="8"/>
      <c r="EE1796" s="8"/>
      <c r="EF1796" s="8"/>
      <c r="EG1796" s="8"/>
      <c r="EH1796" s="8"/>
      <c r="EI1796" s="8"/>
      <c r="EJ1796" s="8"/>
      <c r="EK1796" s="8"/>
      <c r="EL1796" s="8"/>
      <c r="EM1796" s="8"/>
      <c r="EN1796" s="8"/>
      <c r="EO1796" s="8"/>
      <c r="EP1796" s="8"/>
      <c r="EQ1796" s="8"/>
      <c r="ER1796" s="8"/>
      <c r="ES1796" s="8"/>
      <c r="ET1796" s="8"/>
      <c r="EU1796" s="8"/>
      <c r="EV1796" s="8"/>
      <c r="EW1796" s="8"/>
      <c r="EX1796" s="8"/>
      <c r="EY1796" s="8"/>
      <c r="EZ1796" s="8"/>
      <c r="FA1796" s="8"/>
      <c r="FB1796" s="8"/>
      <c r="FC1796" s="8"/>
      <c r="FD1796" s="8"/>
      <c r="FE1796" s="8"/>
      <c r="FF1796" s="8"/>
      <c r="FG1796" s="8"/>
      <c r="FH1796" s="8"/>
      <c r="FI1796" s="8"/>
      <c r="FJ1796" s="8"/>
    </row>
    <row r="1797" spans="1:166" x14ac:dyDescent="0.25">
      <c r="A1797" t="s">
        <v>183</v>
      </c>
      <c r="C1797" s="6">
        <v>43593</v>
      </c>
      <c r="D1797" s="5"/>
      <c r="E1797" s="6"/>
      <c r="G1797">
        <v>116</v>
      </c>
      <c r="H1797" t="s">
        <v>25</v>
      </c>
      <c r="I1797" s="7">
        <v>2.8</v>
      </c>
      <c r="J1797">
        <v>3000</v>
      </c>
      <c r="K1797" s="5">
        <f t="shared" si="28"/>
        <v>119.04761904761905</v>
      </c>
      <c r="L1797" s="5"/>
      <c r="M1797" s="8"/>
      <c r="N1797" s="8"/>
      <c r="O1797" s="8"/>
      <c r="P1797" s="8"/>
      <c r="Q1797" s="5"/>
      <c r="R1797" s="5"/>
      <c r="S1797" s="5"/>
      <c r="T1797" s="5"/>
      <c r="U1797" s="5"/>
      <c r="V1797" s="5"/>
      <c r="W1797" s="5"/>
      <c r="X1797" s="8"/>
      <c r="Y1797" s="8"/>
      <c r="Z1797" s="8"/>
      <c r="AA1797" s="8"/>
      <c r="AB1797" s="8"/>
      <c r="AC1797" s="5">
        <v>69.720000000000013</v>
      </c>
      <c r="AD1797" s="8"/>
      <c r="AE1797" s="8"/>
      <c r="AF1797" s="8"/>
      <c r="AG1797" s="8"/>
      <c r="AH1797" s="8"/>
      <c r="AI1797" s="8"/>
      <c r="AJ1797" s="5">
        <v>32.946666666666665</v>
      </c>
      <c r="AK1797" s="8">
        <v>0.33250388888888899</v>
      </c>
      <c r="AL1797" s="8"/>
      <c r="AM1797" s="8"/>
      <c r="AN1797" s="8"/>
      <c r="AO1797" s="8"/>
      <c r="AP1797" s="8"/>
      <c r="AQ1797" s="9">
        <f>AK1797/AJ1797</f>
        <v>1.0092186024551466E-2</v>
      </c>
      <c r="AR1797" s="8"/>
      <c r="AS1797" s="8"/>
      <c r="AT1797" s="8"/>
      <c r="AU1797" s="5">
        <v>1.4077777777777778</v>
      </c>
      <c r="AV1797" s="5"/>
      <c r="AW1797" s="5"/>
      <c r="AX1797" s="5">
        <v>0</v>
      </c>
      <c r="AY1797" s="5">
        <v>2.7922222222222222</v>
      </c>
      <c r="AZ1797" s="5"/>
      <c r="BA1797" s="5"/>
      <c r="BB1797" s="5"/>
      <c r="BC1797" s="5"/>
      <c r="BD1797" s="5"/>
      <c r="BE1797" s="5"/>
      <c r="BF1797" s="5"/>
      <c r="BG1797" s="5">
        <v>83.058888888888902</v>
      </c>
      <c r="BH1797" s="5">
        <f>AU1797+AX1797+AY1797+BG1797</f>
        <v>87.258888888888904</v>
      </c>
      <c r="BI1797" s="8"/>
      <c r="BJ1797" s="5"/>
      <c r="BK1797" s="5">
        <f>AC1797+AJ1797+BH1797</f>
        <v>189.9255555555556</v>
      </c>
      <c r="BL1797" s="5"/>
      <c r="BM1797" s="8">
        <f>BH1797/BK1797</f>
        <v>0.45943732339571641</v>
      </c>
      <c r="BN1797" s="8"/>
      <c r="BO1797" s="7"/>
      <c r="BP1797" s="5"/>
      <c r="BQ1797" s="5"/>
      <c r="BR1797" s="5"/>
      <c r="BS1797" s="5"/>
      <c r="BT1797" s="7"/>
      <c r="BU1797" s="7"/>
      <c r="BV1797" s="7"/>
      <c r="BW1797" s="7"/>
      <c r="BX1797" s="8">
        <f>AC1797/BK1797</f>
        <v>0.36709119947581798</v>
      </c>
      <c r="BY1797" s="8">
        <f>AJ1797/BK1797</f>
        <v>0.1734714771284655</v>
      </c>
      <c r="BZ1797" s="8">
        <f>BH1797/BK1797</f>
        <v>0.45943732339571641</v>
      </c>
      <c r="CA1797" s="5">
        <f>CB1797+CC1797+CD1797+CE1797+CF1797+CG1797</f>
        <v>46.666666666666671</v>
      </c>
      <c r="CB1797" s="5">
        <v>8.5555555555555554</v>
      </c>
      <c r="CC1797" s="5">
        <v>1.5555555555555556</v>
      </c>
      <c r="CD1797" s="5">
        <v>19.444444444444446</v>
      </c>
      <c r="CE1797" s="5"/>
      <c r="CF1797" s="5"/>
      <c r="CG1797" s="5">
        <v>17.111111111111111</v>
      </c>
      <c r="CH1797" s="9">
        <f>AK1797/CA1797</f>
        <v>7.1250833333333348E-3</v>
      </c>
      <c r="CI1797" s="5"/>
      <c r="CJ1797" s="5"/>
      <c r="CK1797" s="8"/>
      <c r="CL1797" s="5"/>
      <c r="CM1797" s="5"/>
      <c r="CN1797" s="8"/>
      <c r="CO1797" s="5"/>
      <c r="CP1797" s="5"/>
      <c r="CQ1797" s="5"/>
      <c r="CR1797" s="8"/>
      <c r="CS1797" s="8"/>
      <c r="CT1797" s="8"/>
      <c r="CU1797" s="8"/>
      <c r="CV1797" s="8"/>
      <c r="CW1797" s="8"/>
      <c r="CX1797" s="8"/>
      <c r="CY1797" s="8"/>
      <c r="CZ1797" s="8"/>
      <c r="DA1797" s="8"/>
      <c r="DB1797" s="8"/>
      <c r="DC1797" s="8"/>
      <c r="DD1797" s="8"/>
      <c r="DE1797" s="8"/>
      <c r="DF1797" s="8"/>
      <c r="DG1797" s="8"/>
      <c r="DH1797" s="8"/>
      <c r="DI1797" s="8"/>
      <c r="DJ1797" s="8"/>
      <c r="DK1797" s="8"/>
      <c r="DL1797" s="8"/>
      <c r="DM1797" s="8"/>
      <c r="DN1797" s="8"/>
      <c r="DO1797" s="8"/>
      <c r="DP1797" s="8"/>
      <c r="DQ1797" s="8"/>
      <c r="DR1797" s="8"/>
      <c r="DS1797" s="8"/>
      <c r="DT1797" s="8"/>
      <c r="DU1797" s="8"/>
      <c r="DV1797" s="8"/>
      <c r="DW1797" s="8"/>
      <c r="DX1797" s="8"/>
      <c r="DY1797" s="8"/>
      <c r="DZ1797" s="8"/>
      <c r="EA1797" s="8"/>
      <c r="EB1797" s="8"/>
      <c r="EC1797" s="8"/>
      <c r="ED1797" s="8"/>
      <c r="EE1797" s="8"/>
      <c r="EF1797" s="8"/>
      <c r="EG1797" s="8"/>
      <c r="EH1797" s="8"/>
      <c r="EI1797" s="8"/>
      <c r="EJ1797" s="8"/>
      <c r="EK1797" s="8"/>
      <c r="EL1797" s="8"/>
      <c r="EM1797" s="8"/>
      <c r="EN1797" s="8"/>
      <c r="EO1797" s="8"/>
      <c r="EP1797" s="8"/>
      <c r="EQ1797" s="8"/>
      <c r="ER1797" s="8"/>
      <c r="ES1797" s="8"/>
      <c r="ET1797" s="8"/>
      <c r="EU1797" s="8"/>
      <c r="EV1797" s="8"/>
      <c r="EW1797" s="8"/>
      <c r="EX1797" s="8"/>
      <c r="EY1797" s="8"/>
      <c r="EZ1797" s="8"/>
      <c r="FA1797" s="8"/>
      <c r="FB1797" s="8"/>
      <c r="FC1797" s="8"/>
      <c r="FD1797" s="8"/>
      <c r="FE1797" s="8"/>
      <c r="FF1797" s="8"/>
      <c r="FG1797" s="8"/>
      <c r="FH1797" s="8"/>
      <c r="FI1797" s="8"/>
      <c r="FJ1797" s="8"/>
    </row>
    <row r="1798" spans="1:166" x14ac:dyDescent="0.25">
      <c r="A1798" t="s">
        <v>183</v>
      </c>
      <c r="C1798" s="6">
        <v>43612</v>
      </c>
      <c r="D1798" s="5">
        <v>10</v>
      </c>
      <c r="E1798" s="6" t="s">
        <v>108</v>
      </c>
      <c r="F1798" t="s">
        <v>16</v>
      </c>
      <c r="G1798">
        <v>135</v>
      </c>
      <c r="H1798" t="s">
        <v>25</v>
      </c>
      <c r="I1798" s="7">
        <v>2.8</v>
      </c>
      <c r="J1798">
        <v>3000</v>
      </c>
      <c r="K1798" s="5">
        <f t="shared" si="28"/>
        <v>119.04761904761905</v>
      </c>
      <c r="L1798" s="5"/>
      <c r="M1798" s="8"/>
      <c r="N1798" s="8"/>
      <c r="O1798" s="8"/>
      <c r="P1798" s="8"/>
      <c r="Q1798" s="5"/>
      <c r="R1798" s="5"/>
      <c r="S1798" s="5"/>
      <c r="T1798" s="5"/>
      <c r="U1798" s="5"/>
      <c r="V1798" s="5"/>
      <c r="W1798" s="5"/>
      <c r="X1798" s="8"/>
      <c r="Y1798" s="8"/>
      <c r="Z1798" s="8"/>
      <c r="AA1798" s="8"/>
      <c r="AB1798" s="8"/>
      <c r="AD1798" s="8"/>
      <c r="AE1798" s="8"/>
      <c r="AF1798" s="8"/>
      <c r="AG1798" s="8"/>
      <c r="AH1798" s="8"/>
      <c r="AI1798" s="8"/>
      <c r="AQ1798" s="9"/>
      <c r="AR1798" s="8"/>
      <c r="AS1798" s="8"/>
      <c r="AT1798" s="8"/>
      <c r="AU1798"/>
      <c r="AV1798"/>
      <c r="AW1798"/>
      <c r="AY1798"/>
      <c r="AZ1798"/>
      <c r="BA1798"/>
      <c r="BB1798"/>
      <c r="BC1798"/>
      <c r="BD1798"/>
      <c r="BE1798" s="5"/>
      <c r="BF1798" s="5"/>
      <c r="BG1798" s="2">
        <v>16.249444444444443</v>
      </c>
      <c r="BH1798" s="5"/>
      <c r="BI1798" s="8"/>
      <c r="BJ1798" s="5"/>
      <c r="BK1798" s="5"/>
      <c r="BL1798" s="5"/>
      <c r="BM1798" s="8"/>
      <c r="BN1798" s="8"/>
      <c r="BO1798" s="7">
        <v>41.16</v>
      </c>
      <c r="BP1798" s="5">
        <v>6.6882713333333319</v>
      </c>
      <c r="BQ1798" s="5"/>
      <c r="BR1798" s="5"/>
      <c r="BS1798" s="5"/>
      <c r="BT1798" s="7">
        <v>0.29463750367107189</v>
      </c>
      <c r="BU1798" s="7"/>
      <c r="BV1798" s="7"/>
      <c r="BW1798" s="7"/>
      <c r="BX1798" s="7"/>
      <c r="BY1798" s="7"/>
      <c r="BZ1798" s="7"/>
      <c r="CA1798" s="5"/>
      <c r="CI1798" s="5"/>
      <c r="CJ1798" s="5"/>
      <c r="CK1798" s="8"/>
      <c r="CL1798" s="5"/>
      <c r="CM1798" s="5"/>
      <c r="CN1798" s="8"/>
      <c r="CO1798" s="5"/>
      <c r="CP1798" s="5"/>
      <c r="CQ1798" s="5"/>
      <c r="CR1798" s="8"/>
      <c r="CS1798" s="8"/>
      <c r="CT1798" s="8"/>
      <c r="CU1798" s="8"/>
      <c r="CV1798" s="8"/>
      <c r="CW1798" s="8"/>
      <c r="CX1798" s="8"/>
      <c r="CY1798" s="8"/>
      <c r="CZ1798" s="8"/>
      <c r="DA1798" s="8"/>
      <c r="DB1798" s="8"/>
      <c r="DC1798" s="8"/>
      <c r="DD1798" s="8"/>
      <c r="DE1798" s="8"/>
      <c r="DF1798" s="8"/>
      <c r="DG1798" s="8"/>
      <c r="DH1798" s="8"/>
      <c r="DI1798" s="8"/>
      <c r="DJ1798" s="8"/>
      <c r="DK1798" s="8"/>
      <c r="DL1798" s="8"/>
      <c r="DM1798" s="8"/>
      <c r="DN1798" s="8"/>
      <c r="DO1798" s="8"/>
      <c r="DP1798" s="8"/>
      <c r="DQ1798" s="8"/>
      <c r="DR1798" s="8"/>
      <c r="DS1798" s="8"/>
      <c r="DT1798" s="8"/>
      <c r="DU1798" s="8"/>
      <c r="DV1798" s="8"/>
      <c r="DW1798" s="8"/>
      <c r="DX1798" s="8"/>
      <c r="DY1798" s="8"/>
      <c r="DZ1798" s="8"/>
      <c r="EA1798" s="8"/>
      <c r="EB1798" s="8"/>
      <c r="EC1798" s="8"/>
      <c r="ED1798" s="8"/>
      <c r="EE1798" s="8"/>
      <c r="EF1798" s="8"/>
      <c r="EG1798" s="8"/>
      <c r="EH1798" s="8"/>
      <c r="EI1798" s="8"/>
      <c r="EJ1798" s="8"/>
      <c r="EK1798" s="8"/>
      <c r="EL1798" s="8"/>
      <c r="EM1798" s="8"/>
      <c r="EN1798" s="8"/>
      <c r="EO1798" s="8"/>
      <c r="EP1798" s="8"/>
      <c r="EQ1798" s="8"/>
      <c r="ER1798" s="8"/>
      <c r="ES1798" s="8"/>
      <c r="ET1798" s="8"/>
      <c r="EU1798" s="8"/>
      <c r="EV1798" s="8"/>
      <c r="EW1798" s="8"/>
      <c r="EX1798" s="8"/>
      <c r="EY1798" s="8"/>
      <c r="EZ1798" s="8"/>
      <c r="FA1798" s="8"/>
      <c r="FB1798" s="8"/>
      <c r="FC1798" s="8"/>
      <c r="FD1798" s="8"/>
      <c r="FE1798" s="8"/>
      <c r="FF1798" s="8"/>
      <c r="FG1798" s="8"/>
      <c r="FH1798" s="8"/>
      <c r="FI1798" s="8"/>
      <c r="FJ1798" s="8"/>
    </row>
    <row r="1799" spans="1:166" x14ac:dyDescent="0.25">
      <c r="A1799" t="s">
        <v>180</v>
      </c>
      <c r="C1799" s="6">
        <v>43477</v>
      </c>
      <c r="D1799" s="5">
        <v>1</v>
      </c>
      <c r="E1799" s="6" t="s">
        <v>209</v>
      </c>
      <c r="F1799" t="s">
        <v>10</v>
      </c>
      <c r="G1799">
        <v>0</v>
      </c>
      <c r="H1799" t="s">
        <v>11</v>
      </c>
      <c r="I1799" s="7">
        <v>3.2</v>
      </c>
      <c r="J1799">
        <v>3000</v>
      </c>
      <c r="K1799" s="5">
        <f t="shared" si="28"/>
        <v>104.16666666666667</v>
      </c>
      <c r="L1799" s="5"/>
      <c r="M1799" s="8"/>
      <c r="N1799" s="8"/>
      <c r="O1799" s="8"/>
      <c r="P1799" s="8"/>
      <c r="Q1799" s="5"/>
      <c r="R1799" s="5"/>
      <c r="S1799" s="5"/>
      <c r="T1799" s="5"/>
      <c r="U1799" s="5"/>
      <c r="V1799" s="5"/>
      <c r="W1799" s="5"/>
      <c r="X1799" s="8"/>
      <c r="Y1799" s="8"/>
      <c r="Z1799" s="8"/>
      <c r="AA1799" s="8"/>
      <c r="AB1799" s="8"/>
      <c r="AD1799" s="8"/>
      <c r="AE1799" s="8"/>
      <c r="AF1799" s="8"/>
      <c r="AG1799" s="8"/>
      <c r="AH1799" s="8"/>
      <c r="AI1799" s="8"/>
      <c r="AQ1799" s="9"/>
      <c r="AR1799" s="8"/>
      <c r="AS1799" s="8"/>
      <c r="AT1799" s="8"/>
      <c r="AU1799"/>
      <c r="AV1799"/>
      <c r="AW1799"/>
      <c r="AY1799"/>
      <c r="AZ1799"/>
      <c r="BA1799"/>
      <c r="BB1799"/>
      <c r="BC1799"/>
      <c r="BD1799"/>
      <c r="BE1799" s="5"/>
      <c r="BF1799" s="5"/>
      <c r="BG1799" s="5"/>
      <c r="BH1799" s="5"/>
      <c r="BI1799" s="8"/>
      <c r="BJ1799" s="5"/>
      <c r="BK1799" s="5"/>
      <c r="BL1799" s="5"/>
      <c r="BM1799" s="8"/>
      <c r="BN1799" s="8"/>
      <c r="BO1799" s="7"/>
      <c r="BP1799" s="5"/>
      <c r="BQ1799" s="5"/>
      <c r="BR1799" s="5"/>
      <c r="BS1799" s="5"/>
      <c r="BT1799" s="7"/>
      <c r="BU1799" s="7"/>
      <c r="BV1799" s="7"/>
      <c r="BW1799" s="7"/>
      <c r="BX1799" s="7"/>
      <c r="BY1799" s="7"/>
      <c r="BZ1799" s="7"/>
      <c r="CA1799" s="5"/>
      <c r="CI1799" s="5"/>
      <c r="CJ1799" s="5"/>
      <c r="CK1799" s="8"/>
      <c r="CL1799" s="5"/>
      <c r="CM1799" s="5"/>
      <c r="CN1799" s="8"/>
      <c r="CO1799" s="5"/>
      <c r="CP1799" s="5"/>
      <c r="CQ1799" s="5"/>
      <c r="CR1799" s="8"/>
      <c r="CS1799" s="8"/>
      <c r="CT1799" s="8"/>
      <c r="CU1799" s="8"/>
      <c r="CV1799" s="8"/>
      <c r="CW1799" s="8"/>
      <c r="CX1799" s="8"/>
      <c r="CY1799" s="8"/>
      <c r="CZ1799" s="8"/>
      <c r="DA1799" s="8"/>
      <c r="DB1799" s="8"/>
      <c r="DC1799" s="8"/>
      <c r="DD1799" s="8"/>
      <c r="DE1799" s="8"/>
      <c r="DF1799" s="8"/>
      <c r="DG1799" s="8"/>
      <c r="DH1799" s="8"/>
      <c r="DI1799" s="8"/>
      <c r="DJ1799" s="8"/>
      <c r="DK1799" s="8"/>
      <c r="DL1799" s="8"/>
      <c r="DM1799" s="8"/>
      <c r="DN1799" s="8"/>
      <c r="DO1799" s="8"/>
      <c r="DP1799" s="8"/>
      <c r="DQ1799" s="8"/>
      <c r="DR1799" s="8"/>
      <c r="DS1799" s="8"/>
      <c r="DT1799" s="8"/>
      <c r="DU1799" s="8"/>
      <c r="DV1799" s="8"/>
      <c r="DW1799" s="8"/>
      <c r="DX1799" s="8"/>
      <c r="DY1799" s="8"/>
      <c r="DZ1799" s="8"/>
      <c r="EA1799" s="8"/>
      <c r="EB1799" s="8"/>
      <c r="EC1799" s="8"/>
      <c r="ED1799" s="8"/>
      <c r="EE1799" s="8"/>
      <c r="EF1799" s="8"/>
      <c r="EG1799" s="8"/>
      <c r="EH1799" s="8"/>
      <c r="EI1799" s="8"/>
      <c r="EJ1799" s="8"/>
      <c r="EK1799" s="8"/>
      <c r="EL1799" s="8"/>
      <c r="EM1799" s="8"/>
      <c r="EN1799" s="8"/>
      <c r="EO1799" s="8"/>
      <c r="EP1799" s="8"/>
      <c r="EQ1799" s="8"/>
      <c r="ER1799" s="8"/>
      <c r="ES1799" s="8"/>
      <c r="ET1799" s="8"/>
      <c r="EU1799" s="8"/>
      <c r="EV1799" s="8"/>
      <c r="EW1799" s="8"/>
      <c r="EX1799" s="8"/>
      <c r="EY1799" s="8"/>
      <c r="EZ1799" s="8"/>
      <c r="FA1799" s="8"/>
      <c r="FB1799" s="8"/>
      <c r="FC1799" s="8"/>
      <c r="FD1799" s="8"/>
      <c r="FE1799" s="8"/>
      <c r="FF1799" s="8"/>
      <c r="FG1799" s="8"/>
      <c r="FH1799" s="8"/>
      <c r="FI1799" s="8"/>
      <c r="FJ1799" s="8"/>
    </row>
    <row r="1800" spans="1:166" x14ac:dyDescent="0.25">
      <c r="A1800" t="s">
        <v>180</v>
      </c>
      <c r="C1800" s="6">
        <v>43503</v>
      </c>
      <c r="D1800" s="5">
        <v>4</v>
      </c>
      <c r="E1800" t="s">
        <v>210</v>
      </c>
      <c r="F1800" t="s">
        <v>12</v>
      </c>
      <c r="G1800">
        <v>26</v>
      </c>
      <c r="H1800" t="s">
        <v>11</v>
      </c>
      <c r="I1800" s="7">
        <v>3.2</v>
      </c>
      <c r="J1800">
        <v>3000</v>
      </c>
      <c r="K1800" s="5">
        <f t="shared" si="28"/>
        <v>104.16666666666667</v>
      </c>
      <c r="L1800" s="5"/>
      <c r="M1800" s="8"/>
      <c r="N1800" s="8"/>
      <c r="O1800" s="8"/>
      <c r="P1800" s="8"/>
      <c r="Q1800" s="5"/>
      <c r="R1800" s="5">
        <v>26</v>
      </c>
      <c r="S1800" s="5"/>
      <c r="T1800" s="5"/>
      <c r="U1800" s="5"/>
      <c r="V1800" s="5"/>
      <c r="W1800" s="5"/>
      <c r="X1800" s="8"/>
      <c r="Y1800" s="8"/>
      <c r="Z1800" s="8"/>
      <c r="AA1800" s="8"/>
      <c r="AB1800" s="8"/>
      <c r="AC1800" s="5"/>
      <c r="AD1800" s="8"/>
      <c r="AE1800" s="8"/>
      <c r="AF1800" s="8"/>
      <c r="AG1800" s="8"/>
      <c r="AH1800" s="8"/>
      <c r="AI1800" s="8"/>
      <c r="AJ1800" s="5"/>
      <c r="AK1800" s="8"/>
      <c r="AL1800" s="8"/>
      <c r="AM1800" s="8"/>
      <c r="AN1800" s="8"/>
      <c r="AO1800" s="8"/>
      <c r="AP1800" s="8"/>
      <c r="AQ1800" s="9"/>
      <c r="AR1800" s="8"/>
      <c r="AS1800" s="8"/>
      <c r="AT1800" s="8"/>
      <c r="AU1800" s="5"/>
      <c r="AV1800" s="5"/>
      <c r="AW1800" s="5"/>
      <c r="AX1800" s="5"/>
      <c r="AY1800" s="5"/>
      <c r="AZ1800" s="5"/>
      <c r="BA1800" s="5"/>
      <c r="BB1800" s="5"/>
      <c r="BC1800" s="5"/>
      <c r="BD1800" s="5"/>
      <c r="BE1800" s="5"/>
      <c r="BF1800" s="5"/>
      <c r="BG1800" s="5"/>
      <c r="BH1800" s="5"/>
      <c r="BI1800" s="8"/>
      <c r="BJ1800" s="5"/>
      <c r="BK1800" s="5"/>
      <c r="BL1800" s="5"/>
      <c r="BM1800" s="8"/>
      <c r="BN1800" s="8"/>
      <c r="BO1800" s="7"/>
      <c r="BP1800" s="5"/>
      <c r="BQ1800" s="5"/>
      <c r="BR1800" s="5"/>
      <c r="BS1800" s="5"/>
      <c r="BT1800" s="7"/>
      <c r="BU1800" s="7"/>
      <c r="BV1800" s="7"/>
      <c r="BW1800" s="7"/>
      <c r="BX1800" s="7"/>
      <c r="BY1800" s="7"/>
      <c r="BZ1800" s="7"/>
      <c r="CA1800" s="5"/>
      <c r="CB1800" s="5"/>
      <c r="CC1800" s="5"/>
      <c r="CD1800" s="5"/>
      <c r="CE1800" s="5"/>
      <c r="CF1800" s="5"/>
      <c r="CG1800" s="5"/>
      <c r="CH1800" s="5"/>
      <c r="CI1800" s="5"/>
      <c r="CJ1800" s="5"/>
      <c r="CK1800" s="8"/>
      <c r="CL1800" s="5"/>
      <c r="CM1800" s="5"/>
      <c r="CN1800" s="8"/>
      <c r="CO1800" s="5"/>
      <c r="CP1800" s="5"/>
      <c r="CQ1800" s="5"/>
      <c r="CR1800" s="8"/>
      <c r="CS1800" s="8"/>
      <c r="CT1800" s="8"/>
      <c r="CU1800" s="8"/>
      <c r="CV1800" s="8"/>
      <c r="CW1800" s="8"/>
      <c r="CX1800" s="8"/>
      <c r="CY1800" s="8"/>
      <c r="CZ1800" s="8"/>
      <c r="DA1800" s="8"/>
      <c r="DB1800" s="8"/>
      <c r="DC1800" s="8"/>
      <c r="DD1800" s="8"/>
      <c r="DE1800" s="8"/>
      <c r="DF1800" s="8"/>
      <c r="DG1800" s="8"/>
      <c r="DH1800" s="8"/>
      <c r="DI1800" s="8"/>
      <c r="DJ1800" s="8"/>
      <c r="DK1800" s="8"/>
      <c r="DL1800" s="8"/>
      <c r="DM1800" s="8"/>
      <c r="DN1800" s="8"/>
      <c r="DO1800" s="8"/>
      <c r="DP1800" s="8"/>
      <c r="DQ1800" s="8"/>
      <c r="DR1800" s="8"/>
      <c r="DS1800" s="8"/>
      <c r="DT1800" s="8"/>
      <c r="DU1800" s="8"/>
      <c r="DV1800" s="8"/>
      <c r="DW1800" s="8"/>
      <c r="DX1800" s="8"/>
      <c r="DY1800" s="8"/>
      <c r="DZ1800" s="8"/>
      <c r="EA1800" s="8"/>
      <c r="EB1800" s="8"/>
      <c r="EC1800" s="8"/>
      <c r="ED1800" s="8"/>
      <c r="EE1800" s="8"/>
      <c r="EF1800" s="8"/>
      <c r="EG1800" s="8"/>
      <c r="EH1800" s="8"/>
      <c r="EI1800" s="8"/>
      <c r="EJ1800" s="8"/>
      <c r="EK1800" s="8"/>
      <c r="EL1800" s="8"/>
      <c r="EM1800" s="8"/>
      <c r="EN1800" s="8"/>
      <c r="EO1800" s="8"/>
      <c r="EP1800" s="8"/>
      <c r="EQ1800" s="8"/>
      <c r="ER1800" s="8"/>
      <c r="ES1800" s="8"/>
      <c r="ET1800" s="8"/>
      <c r="EU1800" s="8"/>
      <c r="EV1800" s="8"/>
      <c r="EW1800" s="8"/>
      <c r="EX1800" s="8"/>
      <c r="EY1800" s="8"/>
      <c r="EZ1800" s="8"/>
      <c r="FA1800" s="8"/>
      <c r="FB1800" s="8"/>
      <c r="FC1800" s="8"/>
      <c r="FD1800" s="8"/>
      <c r="FE1800" s="8"/>
      <c r="FF1800" s="8"/>
      <c r="FG1800" s="8"/>
      <c r="FH1800" s="8"/>
      <c r="FI1800" s="8"/>
      <c r="FJ1800" s="8"/>
    </row>
    <row r="1801" spans="1:166" x14ac:dyDescent="0.25">
      <c r="A1801" t="s">
        <v>180</v>
      </c>
      <c r="C1801" s="6">
        <v>43509</v>
      </c>
      <c r="D1801" s="5"/>
      <c r="E1801" s="6"/>
      <c r="G1801">
        <v>32</v>
      </c>
      <c r="H1801" t="s">
        <v>11</v>
      </c>
      <c r="I1801" s="7">
        <v>3.2</v>
      </c>
      <c r="J1801">
        <v>3000</v>
      </c>
      <c r="K1801" s="5">
        <f t="shared" si="28"/>
        <v>104.16666666666667</v>
      </c>
      <c r="L1801" s="5"/>
      <c r="M1801" s="5">
        <v>378</v>
      </c>
      <c r="N1801" s="7">
        <v>9</v>
      </c>
      <c r="O1801" s="7"/>
      <c r="P1801" s="7"/>
      <c r="Q1801" s="5"/>
      <c r="R1801" s="5"/>
      <c r="S1801" s="5"/>
      <c r="T1801" s="5"/>
      <c r="U1801" s="5"/>
      <c r="V1801" s="5"/>
      <c r="W1801" s="5"/>
      <c r="X1801" s="7">
        <v>5.8</v>
      </c>
      <c r="Y1801" s="7">
        <v>4</v>
      </c>
      <c r="Z1801" s="8"/>
      <c r="AA1801" s="8"/>
      <c r="AB1801" s="8"/>
      <c r="AC1801" s="5"/>
      <c r="AD1801" s="8"/>
      <c r="AE1801" s="8"/>
      <c r="AF1801" s="8"/>
      <c r="AG1801" s="8"/>
      <c r="AH1801" s="8"/>
      <c r="AI1801" s="8"/>
      <c r="AJ1801" s="5"/>
      <c r="AK1801" s="8"/>
      <c r="AL1801" s="8"/>
      <c r="AM1801" s="8"/>
      <c r="AN1801" s="8"/>
      <c r="AO1801" s="8"/>
      <c r="AP1801" s="8"/>
      <c r="AQ1801" s="9"/>
      <c r="AR1801" s="8"/>
      <c r="AS1801" s="8"/>
      <c r="AT1801" s="8"/>
      <c r="AU1801" s="5"/>
      <c r="AV1801" s="5"/>
      <c r="AW1801" s="5"/>
      <c r="AX1801" s="5"/>
      <c r="AY1801" s="5"/>
      <c r="AZ1801" s="5"/>
      <c r="BA1801" s="5"/>
      <c r="BB1801" s="5"/>
      <c r="BC1801" s="5"/>
      <c r="BD1801" s="5"/>
      <c r="BE1801" s="5"/>
      <c r="BF1801" s="5"/>
      <c r="BG1801" s="5"/>
      <c r="BH1801" s="5"/>
      <c r="BI1801" s="8"/>
      <c r="BJ1801" s="5"/>
      <c r="BK1801" s="5"/>
      <c r="BL1801" s="5"/>
      <c r="BM1801" s="8"/>
      <c r="BN1801" s="8"/>
      <c r="BO1801" s="7"/>
      <c r="BP1801" s="5"/>
      <c r="BQ1801" s="5"/>
      <c r="BR1801" s="5"/>
      <c r="BS1801" s="5"/>
      <c r="BT1801" s="7"/>
      <c r="BU1801" s="7"/>
      <c r="BV1801" s="7"/>
      <c r="BW1801" s="7"/>
      <c r="BX1801" s="7"/>
      <c r="BY1801" s="7"/>
      <c r="BZ1801" s="7"/>
      <c r="CA1801" s="5"/>
      <c r="CB1801" s="5"/>
      <c r="CC1801" s="5"/>
      <c r="CD1801" s="5"/>
      <c r="CE1801" s="5"/>
      <c r="CF1801" s="5"/>
      <c r="CG1801" s="5"/>
      <c r="CH1801" s="5"/>
      <c r="CI1801" s="5"/>
      <c r="CJ1801" s="5"/>
      <c r="CK1801" s="8"/>
      <c r="CL1801" s="5"/>
      <c r="CM1801" s="5"/>
      <c r="CN1801" s="8"/>
      <c r="CO1801" s="5"/>
      <c r="CP1801" s="5"/>
      <c r="CQ1801" s="5"/>
      <c r="CR1801" s="8"/>
      <c r="CS1801" s="8"/>
      <c r="CT1801" s="8"/>
      <c r="CU1801" s="8"/>
      <c r="CV1801" s="8"/>
      <c r="CW1801" s="8"/>
      <c r="CX1801" s="8"/>
      <c r="CY1801" s="8"/>
      <c r="CZ1801" s="8"/>
      <c r="DA1801" s="8"/>
      <c r="DB1801" s="8"/>
      <c r="DC1801" s="8"/>
      <c r="DD1801" s="8"/>
      <c r="DE1801" s="8"/>
      <c r="DF1801" s="8"/>
      <c r="DG1801" s="8"/>
      <c r="DH1801" s="8"/>
      <c r="DI1801" s="8"/>
      <c r="DJ1801" s="8"/>
      <c r="DK1801" s="8"/>
      <c r="DL1801" s="8"/>
      <c r="DM1801" s="8"/>
      <c r="DN1801" s="8"/>
      <c r="DO1801" s="8"/>
      <c r="DP1801" s="8"/>
      <c r="DQ1801" s="8"/>
      <c r="DR1801" s="8"/>
      <c r="DS1801" s="8"/>
      <c r="DT1801" s="8"/>
      <c r="DU1801" s="8"/>
      <c r="DV1801" s="8"/>
      <c r="DW1801" s="8"/>
      <c r="DX1801" s="8"/>
      <c r="DY1801" s="8"/>
      <c r="DZ1801" s="8"/>
      <c r="EA1801" s="8"/>
      <c r="EB1801" s="8"/>
      <c r="EC1801" s="8"/>
      <c r="ED1801" s="8"/>
      <c r="EE1801" s="8"/>
      <c r="EF1801" s="8"/>
      <c r="EG1801" s="8"/>
      <c r="EH1801" s="8"/>
      <c r="EI1801" s="8"/>
      <c r="EJ1801" s="8"/>
      <c r="EK1801" s="8"/>
      <c r="EL1801" s="8"/>
      <c r="EM1801" s="8"/>
      <c r="EN1801" s="8"/>
      <c r="EO1801" s="8"/>
      <c r="EP1801" s="8"/>
      <c r="EQ1801" s="8"/>
      <c r="ER1801" s="8"/>
      <c r="ES1801" s="8"/>
      <c r="ET1801" s="8"/>
      <c r="EU1801" s="8"/>
      <c r="EV1801" s="8"/>
      <c r="EW1801" s="8"/>
      <c r="EX1801" s="8"/>
      <c r="EY1801" s="8"/>
      <c r="EZ1801" s="8"/>
      <c r="FA1801" s="8"/>
      <c r="FB1801" s="8"/>
      <c r="FC1801" s="8"/>
      <c r="FD1801" s="8"/>
      <c r="FE1801" s="8"/>
      <c r="FF1801" s="8"/>
      <c r="FG1801" s="8"/>
      <c r="FH1801" s="8"/>
      <c r="FI1801" s="8"/>
      <c r="FJ1801" s="8"/>
    </row>
    <row r="1802" spans="1:166" x14ac:dyDescent="0.25">
      <c r="A1802" t="s">
        <v>180</v>
      </c>
      <c r="C1802" s="6">
        <v>43517</v>
      </c>
      <c r="D1802" s="5">
        <v>5</v>
      </c>
      <c r="E1802" t="s">
        <v>206</v>
      </c>
      <c r="F1802" t="s">
        <v>13</v>
      </c>
      <c r="G1802">
        <v>40</v>
      </c>
      <c r="H1802" t="s">
        <v>11</v>
      </c>
      <c r="I1802" s="7">
        <v>3.2</v>
      </c>
      <c r="J1802">
        <v>3000</v>
      </c>
      <c r="K1802" s="5">
        <f t="shared" si="28"/>
        <v>104.16666666666667</v>
      </c>
      <c r="L1802" s="5"/>
      <c r="M1802" s="5">
        <v>444</v>
      </c>
      <c r="N1802" s="7">
        <v>10.199999999999999</v>
      </c>
      <c r="O1802" s="7"/>
      <c r="P1802" s="7"/>
      <c r="Q1802" s="5"/>
      <c r="R1802" s="5"/>
      <c r="S1802" s="5">
        <v>40</v>
      </c>
      <c r="T1802" s="5"/>
      <c r="U1802" s="5"/>
      <c r="V1802" s="5"/>
      <c r="W1802" s="5"/>
      <c r="X1802" s="7">
        <v>4.5999999999999996</v>
      </c>
      <c r="Y1802" s="7">
        <v>6.6</v>
      </c>
      <c r="Z1802" s="8"/>
      <c r="AA1802" s="8"/>
      <c r="AB1802" s="8"/>
      <c r="AC1802" s="5"/>
      <c r="AD1802" s="8"/>
      <c r="AE1802" s="8"/>
      <c r="AF1802" s="8"/>
      <c r="AG1802" s="8"/>
      <c r="AH1802" s="8"/>
      <c r="AI1802" s="8"/>
      <c r="AJ1802" s="5"/>
      <c r="AK1802" s="8"/>
      <c r="AL1802" s="8"/>
      <c r="AM1802" s="8"/>
      <c r="AN1802" s="8"/>
      <c r="AO1802" s="8"/>
      <c r="AP1802" s="8"/>
      <c r="AQ1802" s="9"/>
      <c r="AR1802" s="8"/>
      <c r="AS1802" s="8"/>
      <c r="AT1802" s="8"/>
      <c r="AU1802" s="5"/>
      <c r="AV1802" s="5"/>
      <c r="AW1802" s="5"/>
      <c r="AX1802" s="5"/>
      <c r="AY1802" s="5"/>
      <c r="AZ1802" s="5"/>
      <c r="BA1802" s="5"/>
      <c r="BB1802" s="5"/>
      <c r="BC1802" s="5"/>
      <c r="BD1802" s="5"/>
      <c r="BE1802" s="5"/>
      <c r="BF1802" s="5"/>
      <c r="BG1802" s="5"/>
      <c r="BH1802" s="5"/>
      <c r="BI1802" s="8"/>
      <c r="BJ1802" s="5"/>
      <c r="BK1802" s="5"/>
      <c r="BL1802" s="5"/>
      <c r="BM1802" s="8"/>
      <c r="BN1802" s="8"/>
      <c r="BO1802" s="7"/>
      <c r="BP1802" s="5"/>
      <c r="BQ1802" s="5"/>
      <c r="BR1802" s="5"/>
      <c r="BS1802" s="5"/>
      <c r="BT1802" s="7"/>
      <c r="BU1802" s="7"/>
      <c r="BV1802" s="7"/>
      <c r="BW1802" s="7"/>
      <c r="BX1802" s="7"/>
      <c r="BY1802" s="7"/>
      <c r="BZ1802" s="7"/>
      <c r="CA1802" s="5"/>
      <c r="CB1802" s="5"/>
      <c r="CC1802" s="5"/>
      <c r="CD1802" s="5"/>
      <c r="CE1802" s="5"/>
      <c r="CF1802" s="5"/>
      <c r="CG1802" s="5"/>
      <c r="CH1802" s="5"/>
      <c r="CI1802" s="5"/>
      <c r="CJ1802" s="5"/>
      <c r="CK1802" s="8"/>
      <c r="CL1802" s="5"/>
      <c r="CM1802" s="5"/>
      <c r="CN1802" s="8"/>
      <c r="CO1802" s="5"/>
      <c r="CP1802" s="5"/>
      <c r="CQ1802" s="5"/>
      <c r="CR1802" s="8"/>
      <c r="CS1802" s="8"/>
      <c r="CT1802" s="8"/>
      <c r="CU1802" s="8"/>
      <c r="CV1802" s="8"/>
      <c r="CW1802" s="8"/>
      <c r="CX1802" s="8"/>
      <c r="CY1802" s="8"/>
      <c r="CZ1802" s="8"/>
      <c r="DA1802" s="8"/>
      <c r="DB1802" s="8"/>
      <c r="DC1802" s="8"/>
      <c r="DD1802" s="8"/>
      <c r="DE1802" s="8"/>
      <c r="DF1802" s="8"/>
      <c r="DG1802" s="8"/>
      <c r="DH1802" s="8"/>
      <c r="DI1802" s="8"/>
      <c r="DJ1802" s="8"/>
      <c r="DK1802" s="8"/>
      <c r="DL1802" s="8"/>
      <c r="DM1802" s="8"/>
      <c r="DN1802" s="8"/>
      <c r="DO1802" s="8"/>
      <c r="DP1802" s="8"/>
      <c r="DQ1802" s="8"/>
      <c r="DR1802" s="8"/>
      <c r="DS1802" s="8"/>
      <c r="DT1802" s="8"/>
      <c r="DU1802" s="8"/>
      <c r="DV1802" s="8"/>
      <c r="DW1802" s="8"/>
      <c r="DX1802" s="8"/>
      <c r="DY1802" s="8"/>
      <c r="DZ1802" s="8"/>
      <c r="EA1802" s="8"/>
      <c r="EB1802" s="8"/>
      <c r="EC1802" s="8"/>
      <c r="ED1802" s="8"/>
      <c r="EE1802" s="8"/>
      <c r="EF1802" s="8"/>
      <c r="EG1802" s="8"/>
      <c r="EH1802" s="8"/>
      <c r="EI1802" s="8"/>
      <c r="EJ1802" s="8"/>
      <c r="EK1802" s="8"/>
      <c r="EL1802" s="8"/>
      <c r="EM1802" s="8"/>
      <c r="EN1802" s="8"/>
      <c r="EO1802" s="8"/>
      <c r="EP1802" s="8"/>
      <c r="EQ1802" s="8"/>
      <c r="ER1802" s="8"/>
      <c r="ES1802" s="8"/>
      <c r="ET1802" s="8"/>
      <c r="EU1802" s="8"/>
      <c r="EV1802" s="8"/>
      <c r="EW1802" s="8"/>
      <c r="EX1802" s="8"/>
      <c r="EY1802" s="8"/>
      <c r="EZ1802" s="8"/>
      <c r="FA1802" s="8"/>
      <c r="FB1802" s="8"/>
      <c r="FC1802" s="8"/>
      <c r="FD1802" s="8"/>
      <c r="FE1802" s="8"/>
      <c r="FF1802" s="8"/>
      <c r="FG1802" s="8"/>
      <c r="FH1802" s="8"/>
      <c r="FI1802" s="8"/>
      <c r="FJ1802" s="8"/>
    </row>
    <row r="1803" spans="1:166" x14ac:dyDescent="0.25">
      <c r="A1803" t="s">
        <v>180</v>
      </c>
      <c r="C1803" s="6">
        <v>43522</v>
      </c>
      <c r="D1803" s="5"/>
      <c r="E1803" s="6"/>
      <c r="G1803">
        <v>45</v>
      </c>
      <c r="H1803" t="s">
        <v>11</v>
      </c>
      <c r="I1803" s="7">
        <v>3.2</v>
      </c>
      <c r="J1803">
        <v>3000</v>
      </c>
      <c r="K1803" s="5">
        <f t="shared" si="28"/>
        <v>104.16666666666667</v>
      </c>
      <c r="L1803" s="5"/>
      <c r="M1803" s="8"/>
      <c r="N1803" s="8"/>
      <c r="O1803" s="8"/>
      <c r="P1803" s="8"/>
      <c r="Q1803" s="5"/>
      <c r="R1803" s="5"/>
      <c r="S1803" s="5"/>
      <c r="T1803" s="5"/>
      <c r="U1803" s="5"/>
      <c r="V1803" s="5"/>
      <c r="W1803" s="5"/>
      <c r="X1803" s="8"/>
      <c r="Y1803" s="8"/>
      <c r="Z1803" s="8"/>
      <c r="AA1803" s="8"/>
      <c r="AB1803" s="8"/>
      <c r="AC1803" s="5"/>
      <c r="AD1803" s="8"/>
      <c r="AE1803" s="8"/>
      <c r="AF1803" s="8"/>
      <c r="AG1803" s="8"/>
      <c r="AH1803" s="8"/>
      <c r="AI1803" s="8"/>
      <c r="AJ1803" s="5"/>
      <c r="AK1803" s="8"/>
      <c r="AL1803" s="8"/>
      <c r="AM1803" s="8"/>
      <c r="AN1803" s="8"/>
      <c r="AO1803" s="8"/>
      <c r="AP1803" s="8"/>
      <c r="AQ1803" s="9"/>
      <c r="AR1803" s="8"/>
      <c r="AS1803" s="8"/>
      <c r="AT1803" s="8"/>
      <c r="AU1803" s="5"/>
      <c r="AV1803" s="5"/>
      <c r="AW1803" s="5"/>
      <c r="AX1803" s="5"/>
      <c r="AY1803" s="5"/>
      <c r="AZ1803" s="5"/>
      <c r="BA1803" s="5"/>
      <c r="BB1803" s="5"/>
      <c r="BC1803" s="5"/>
      <c r="BD1803" s="5"/>
      <c r="BE1803" s="5"/>
      <c r="BF1803" s="5"/>
      <c r="BG1803" s="5"/>
      <c r="BH1803" s="5"/>
      <c r="BI1803" s="8"/>
      <c r="BJ1803" s="5"/>
      <c r="BK1803" s="5"/>
      <c r="BL1803" s="5"/>
      <c r="BM1803" s="8"/>
      <c r="BN1803" s="8"/>
      <c r="BO1803" s="7"/>
      <c r="BP1803" s="5"/>
      <c r="BQ1803" s="5"/>
      <c r="BR1803" s="5"/>
      <c r="BS1803" s="5"/>
      <c r="BT1803" s="7"/>
      <c r="BU1803" s="7"/>
      <c r="BV1803" s="7"/>
      <c r="BW1803" s="7"/>
      <c r="BX1803" s="7"/>
      <c r="BY1803" s="7"/>
      <c r="BZ1803" s="7"/>
      <c r="CA1803" s="5"/>
      <c r="CB1803" s="5"/>
      <c r="CC1803" s="5"/>
      <c r="CD1803" s="5"/>
      <c r="CE1803" s="5"/>
      <c r="CF1803" s="5"/>
      <c r="CG1803" s="5"/>
      <c r="CH1803" s="5"/>
      <c r="CI1803" s="5"/>
      <c r="CJ1803" s="5"/>
      <c r="CK1803" s="8"/>
      <c r="CL1803" s="5"/>
      <c r="CM1803" s="5">
        <v>1500</v>
      </c>
      <c r="CN1803" s="8">
        <v>1.0516548431416979</v>
      </c>
      <c r="CO1803" s="5">
        <f>CT1803+CW1803+CZ1803+DC1803+DF1803+DI1803+DL1803+DO1803+DR1803+DU1803+DX1803+EA1803</f>
        <v>315.49645294250934</v>
      </c>
      <c r="CP1803" s="5"/>
      <c r="CQ1803" s="5"/>
      <c r="CR1803" s="8"/>
      <c r="CS1803" s="5"/>
      <c r="CT1803" s="8"/>
      <c r="CU1803" s="8"/>
      <c r="CV1803" s="5"/>
      <c r="CW1803" s="8"/>
      <c r="CX1803" s="8">
        <v>0.15215673792513651</v>
      </c>
      <c r="CY1803" s="5">
        <v>300</v>
      </c>
      <c r="CZ1803" s="8">
        <v>45.647021377540952</v>
      </c>
      <c r="DA1803" s="8">
        <v>0.21396154398699013</v>
      </c>
      <c r="DB1803" s="5">
        <v>300</v>
      </c>
      <c r="DC1803" s="8">
        <v>64.188463196097032</v>
      </c>
      <c r="DD1803" s="8">
        <v>0.22332499686906976</v>
      </c>
      <c r="DE1803" s="5">
        <v>300</v>
      </c>
      <c r="DF1803" s="8">
        <v>66.997499060720926</v>
      </c>
      <c r="DG1803" s="8">
        <v>0.22677963241308974</v>
      </c>
      <c r="DH1803" s="8">
        <v>300</v>
      </c>
      <c r="DI1803" s="8">
        <v>68.033889723926933</v>
      </c>
      <c r="DJ1803" s="8">
        <v>0.23543193194741166</v>
      </c>
      <c r="DK1803" s="8">
        <v>300</v>
      </c>
      <c r="DL1803" s="8">
        <v>70.629579584223507</v>
      </c>
      <c r="DM1803" s="8"/>
      <c r="DN1803" s="8"/>
      <c r="DO1803" s="8"/>
      <c r="DP1803" s="8"/>
      <c r="DQ1803" s="8"/>
      <c r="DR1803" s="8"/>
      <c r="DS1803" s="8"/>
      <c r="DT1803" s="8"/>
      <c r="DU1803" s="8"/>
      <c r="DV1803" s="8"/>
      <c r="DW1803" s="8"/>
      <c r="DX1803" s="8"/>
      <c r="DY1803" s="8"/>
      <c r="DZ1803" s="8"/>
      <c r="EA1803" s="8"/>
      <c r="EB1803" s="8"/>
      <c r="EC1803" s="8"/>
      <c r="ED1803" s="8"/>
      <c r="EE1803" s="8"/>
      <c r="EF1803" s="8"/>
      <c r="EG1803" s="8"/>
      <c r="EH1803" s="8"/>
      <c r="EI1803" s="8"/>
      <c r="EJ1803" s="8"/>
      <c r="EK1803" s="8"/>
      <c r="EL1803" s="8"/>
      <c r="EM1803" s="8"/>
      <c r="EN1803" s="8"/>
      <c r="EO1803" s="8"/>
      <c r="EP1803" s="8"/>
      <c r="EQ1803" s="8"/>
      <c r="ER1803" s="8"/>
      <c r="ES1803" s="8"/>
      <c r="ET1803" s="8"/>
      <c r="EU1803" s="8"/>
      <c r="EV1803" s="8"/>
      <c r="EW1803" s="8"/>
      <c r="EX1803" s="8"/>
      <c r="EY1803" s="8"/>
      <c r="EZ1803" s="8"/>
      <c r="FA1803" s="8"/>
      <c r="FB1803" s="8"/>
      <c r="FC1803" s="8"/>
      <c r="FD1803" s="8"/>
      <c r="FE1803" s="8"/>
      <c r="FF1803" s="8"/>
      <c r="FG1803" s="8"/>
      <c r="FH1803" s="8"/>
      <c r="FI1803" s="8"/>
      <c r="FJ1803" s="8"/>
    </row>
    <row r="1804" spans="1:166" x14ac:dyDescent="0.25">
      <c r="A1804" t="s">
        <v>180</v>
      </c>
      <c r="C1804" s="6">
        <v>43523</v>
      </c>
      <c r="D1804" s="5"/>
      <c r="E1804" s="6"/>
      <c r="G1804">
        <v>46</v>
      </c>
      <c r="H1804" t="s">
        <v>11</v>
      </c>
      <c r="I1804" s="7">
        <v>3.2</v>
      </c>
      <c r="J1804">
        <v>3000</v>
      </c>
      <c r="K1804" s="5">
        <f t="shared" si="28"/>
        <v>104.16666666666667</v>
      </c>
      <c r="L1804" s="5"/>
      <c r="M1804" s="5">
        <v>516</v>
      </c>
      <c r="N1804" s="7">
        <v>11.8</v>
      </c>
      <c r="O1804" s="7"/>
      <c r="P1804" s="7"/>
      <c r="Q1804" s="5"/>
      <c r="R1804" s="5"/>
      <c r="S1804" s="5"/>
      <c r="T1804" s="5"/>
      <c r="U1804" s="5"/>
      <c r="V1804" s="5"/>
      <c r="W1804" s="5"/>
      <c r="X1804" s="7">
        <v>4.4000000000000004</v>
      </c>
      <c r="Y1804" s="7">
        <v>8</v>
      </c>
      <c r="Z1804" s="8"/>
      <c r="AA1804" s="8"/>
      <c r="AB1804" s="8"/>
      <c r="AC1804" s="5"/>
      <c r="AD1804" s="8"/>
      <c r="AE1804" s="8"/>
      <c r="AF1804" s="8"/>
      <c r="AG1804" s="8"/>
      <c r="AH1804" s="8"/>
      <c r="AI1804" s="8"/>
      <c r="AJ1804" s="5"/>
      <c r="AK1804" s="8"/>
      <c r="AL1804" s="8"/>
      <c r="AM1804" s="8"/>
      <c r="AN1804" s="8"/>
      <c r="AO1804" s="8"/>
      <c r="AP1804" s="8"/>
      <c r="AQ1804" s="9"/>
      <c r="AR1804" s="8"/>
      <c r="AS1804" s="8"/>
      <c r="AT1804" s="8"/>
      <c r="AU1804" s="5"/>
      <c r="AV1804" s="5"/>
      <c r="AW1804" s="5"/>
      <c r="AX1804" s="5"/>
      <c r="AY1804" s="5"/>
      <c r="AZ1804" s="5"/>
      <c r="BA1804" s="5"/>
      <c r="BB1804" s="5"/>
      <c r="BC1804" s="5"/>
      <c r="BD1804" s="5"/>
      <c r="BE1804" s="5"/>
      <c r="BF1804" s="5"/>
      <c r="BG1804" s="5"/>
      <c r="BH1804" s="5"/>
      <c r="BI1804" s="8"/>
      <c r="BJ1804" s="5"/>
      <c r="BK1804" s="5"/>
      <c r="BL1804" s="5"/>
      <c r="BM1804" s="8"/>
      <c r="BN1804" s="8"/>
      <c r="BO1804" s="7"/>
      <c r="BP1804" s="5"/>
      <c r="BQ1804" s="5"/>
      <c r="BR1804" s="5"/>
      <c r="BS1804" s="5"/>
      <c r="BT1804" s="7"/>
      <c r="BU1804" s="7"/>
      <c r="BV1804" s="7"/>
      <c r="BW1804" s="7"/>
      <c r="BX1804" s="7"/>
      <c r="BY1804" s="7"/>
      <c r="BZ1804" s="7"/>
      <c r="CA1804" s="5"/>
      <c r="CB1804" s="5"/>
      <c r="CC1804" s="5"/>
      <c r="CD1804" s="5"/>
      <c r="CE1804" s="5"/>
      <c r="CF1804" s="5"/>
      <c r="CG1804" s="5"/>
      <c r="CH1804" s="5"/>
      <c r="CI1804" s="5"/>
      <c r="CJ1804" s="5"/>
      <c r="CK1804" s="8"/>
      <c r="CL1804" s="5"/>
      <c r="CM1804" s="5"/>
      <c r="CN1804" s="8"/>
      <c r="CO1804" s="5"/>
      <c r="CP1804" s="5"/>
      <c r="CQ1804" s="5"/>
      <c r="CR1804" s="8"/>
      <c r="CS1804" s="8"/>
      <c r="CT1804" s="8"/>
      <c r="CU1804" s="8"/>
      <c r="CV1804" s="8"/>
      <c r="CW1804" s="8"/>
      <c r="DM1804" s="8"/>
      <c r="DN1804" s="8"/>
      <c r="DO1804" s="8"/>
      <c r="DP1804" s="8"/>
      <c r="DQ1804" s="8"/>
      <c r="DR1804" s="8"/>
      <c r="DS1804" s="8"/>
      <c r="DT1804" s="8"/>
      <c r="DU1804" s="8"/>
      <c r="DV1804" s="8"/>
      <c r="DW1804" s="8"/>
      <c r="DX1804" s="8"/>
      <c r="DY1804" s="8"/>
      <c r="DZ1804" s="8"/>
      <c r="EA1804" s="8"/>
      <c r="EB1804" s="8"/>
      <c r="EC1804" s="8"/>
      <c r="ED1804" s="8"/>
      <c r="EE1804" s="8"/>
      <c r="EF1804" s="8"/>
      <c r="EG1804" s="8"/>
      <c r="EH1804" s="8"/>
      <c r="EI1804" s="8"/>
      <c r="EJ1804" s="8"/>
      <c r="EK1804" s="8"/>
      <c r="EL1804" s="8"/>
      <c r="EM1804" s="8"/>
      <c r="EN1804" s="8"/>
      <c r="EO1804" s="8"/>
      <c r="EP1804" s="8"/>
      <c r="EQ1804" s="8"/>
      <c r="ER1804" s="8"/>
      <c r="ES1804" s="8"/>
      <c r="ET1804" s="8"/>
      <c r="EU1804" s="8"/>
      <c r="EV1804" s="8"/>
      <c r="EW1804" s="8"/>
      <c r="EX1804" s="8"/>
      <c r="EY1804" s="8"/>
      <c r="EZ1804" s="8"/>
      <c r="FA1804" s="8"/>
      <c r="FB1804" s="8"/>
      <c r="FC1804" s="8"/>
      <c r="FD1804" s="8"/>
      <c r="FE1804" s="8"/>
      <c r="FF1804" s="8"/>
      <c r="FG1804" s="8"/>
      <c r="FH1804" s="8"/>
      <c r="FI1804" s="8"/>
      <c r="FJ1804" s="8"/>
    </row>
    <row r="1805" spans="1:166" x14ac:dyDescent="0.25">
      <c r="A1805" t="s">
        <v>180</v>
      </c>
      <c r="C1805" s="6">
        <v>43537</v>
      </c>
      <c r="D1805" s="5"/>
      <c r="E1805" s="6"/>
      <c r="G1805">
        <v>60</v>
      </c>
      <c r="H1805" t="s">
        <v>11</v>
      </c>
      <c r="I1805" s="7">
        <v>3.2</v>
      </c>
      <c r="J1805">
        <v>3000</v>
      </c>
      <c r="K1805" s="5">
        <f t="shared" si="28"/>
        <v>104.16666666666667</v>
      </c>
      <c r="L1805" s="5"/>
      <c r="M1805" s="5">
        <v>554</v>
      </c>
      <c r="N1805" s="7">
        <v>13.8</v>
      </c>
      <c r="O1805" s="7"/>
      <c r="P1805" s="7"/>
      <c r="Q1805" s="5"/>
      <c r="R1805" s="5"/>
      <c r="S1805" s="5"/>
      <c r="T1805" s="5"/>
      <c r="U1805" s="5"/>
      <c r="V1805" s="5"/>
      <c r="W1805" s="5"/>
      <c r="X1805" s="7">
        <v>3.2</v>
      </c>
      <c r="Y1805" s="7">
        <v>11.2</v>
      </c>
      <c r="Z1805" s="8"/>
      <c r="AA1805" s="8"/>
      <c r="AB1805" s="8"/>
      <c r="AC1805" s="5"/>
      <c r="AD1805" s="8"/>
      <c r="AE1805" s="8"/>
      <c r="AF1805" s="8"/>
      <c r="AG1805" s="8"/>
      <c r="AH1805" s="8"/>
      <c r="AI1805" s="8"/>
      <c r="AJ1805" s="5"/>
      <c r="AK1805" s="8"/>
      <c r="AL1805" s="8"/>
      <c r="AM1805" s="8"/>
      <c r="AN1805" s="8"/>
      <c r="AO1805" s="8"/>
      <c r="AP1805" s="8"/>
      <c r="AQ1805" s="9"/>
      <c r="AR1805" s="8"/>
      <c r="AS1805" s="8"/>
      <c r="AT1805" s="8"/>
      <c r="AU1805" s="5"/>
      <c r="AV1805" s="5"/>
      <c r="AW1805" s="5"/>
      <c r="AX1805" s="5"/>
      <c r="AY1805" s="5"/>
      <c r="AZ1805" s="5"/>
      <c r="BA1805" s="5"/>
      <c r="BB1805" s="5"/>
      <c r="BC1805" s="5"/>
      <c r="BD1805" s="5"/>
      <c r="BE1805" s="5"/>
      <c r="BF1805" s="5"/>
      <c r="BG1805" s="5"/>
      <c r="BH1805" s="5"/>
      <c r="BI1805" s="8"/>
      <c r="BJ1805" s="5"/>
      <c r="BK1805" s="5"/>
      <c r="BL1805" s="5"/>
      <c r="BM1805" s="8"/>
      <c r="BN1805" s="8"/>
      <c r="BO1805" s="7"/>
      <c r="BP1805" s="5"/>
      <c r="BQ1805" s="5"/>
      <c r="BR1805" s="5"/>
      <c r="BS1805" s="5"/>
      <c r="BT1805" s="7"/>
      <c r="BU1805" s="7"/>
      <c r="BV1805" s="7"/>
      <c r="BW1805" s="7"/>
      <c r="BX1805" s="7"/>
      <c r="BY1805" s="7"/>
      <c r="BZ1805" s="7"/>
      <c r="CA1805" s="5"/>
      <c r="CB1805" s="5"/>
      <c r="CC1805" s="5"/>
      <c r="CD1805" s="5"/>
      <c r="CE1805" s="5"/>
      <c r="CF1805" s="5"/>
      <c r="CG1805" s="5"/>
      <c r="CH1805" s="5"/>
      <c r="CI1805" s="5"/>
      <c r="CJ1805" s="5"/>
      <c r="CK1805" s="8"/>
      <c r="CL1805" s="5"/>
      <c r="CM1805" s="5"/>
      <c r="CN1805" s="8"/>
      <c r="CO1805" s="5"/>
      <c r="CP1805" s="5"/>
      <c r="CQ1805" s="5"/>
      <c r="CR1805" s="8"/>
      <c r="CS1805" s="8"/>
      <c r="CT1805" s="8"/>
      <c r="CU1805" s="8"/>
      <c r="CV1805" s="8"/>
      <c r="CW1805" s="8"/>
      <c r="CX1805" s="8"/>
      <c r="CY1805" s="8"/>
      <c r="CZ1805" s="8"/>
      <c r="DA1805" s="8"/>
      <c r="DB1805" s="8"/>
      <c r="DC1805" s="8"/>
      <c r="DD1805" s="8"/>
      <c r="DE1805" s="8"/>
      <c r="DF1805" s="8"/>
      <c r="DG1805" s="8"/>
      <c r="DH1805" s="8"/>
      <c r="DI1805" s="8"/>
      <c r="DJ1805" s="8"/>
      <c r="DK1805" s="8"/>
      <c r="DL1805" s="8"/>
      <c r="DM1805" s="8"/>
      <c r="DN1805" s="8"/>
      <c r="DO1805" s="8"/>
      <c r="DP1805" s="8"/>
      <c r="DQ1805" s="8"/>
      <c r="DR1805" s="8"/>
      <c r="DS1805" s="8"/>
      <c r="DT1805" s="8"/>
      <c r="DU1805" s="8"/>
      <c r="DV1805" s="8"/>
      <c r="DW1805" s="8"/>
      <c r="DX1805" s="8"/>
      <c r="DY1805" s="8"/>
      <c r="DZ1805" s="8"/>
      <c r="EA1805" s="8"/>
      <c r="EB1805" s="8"/>
      <c r="EC1805" s="8"/>
      <c r="ED1805" s="8"/>
      <c r="EE1805" s="8"/>
      <c r="EF1805" s="8"/>
      <c r="EG1805" s="8"/>
      <c r="EH1805" s="8"/>
      <c r="EI1805" s="8"/>
      <c r="EJ1805" s="8"/>
      <c r="EK1805" s="8"/>
      <c r="EL1805" s="8"/>
      <c r="EM1805" s="8"/>
      <c r="EN1805" s="8"/>
      <c r="EO1805" s="8"/>
      <c r="EP1805" s="8"/>
      <c r="EQ1805" s="8"/>
      <c r="ER1805" s="8"/>
      <c r="ES1805" s="8"/>
      <c r="ET1805" s="8"/>
      <c r="EU1805" s="8"/>
      <c r="EV1805" s="8"/>
      <c r="EW1805" s="8"/>
      <c r="EX1805" s="8"/>
      <c r="EY1805" s="8"/>
      <c r="EZ1805" s="8"/>
      <c r="FA1805" s="8"/>
      <c r="FB1805" s="8"/>
      <c r="FC1805" s="8"/>
      <c r="FD1805" s="8"/>
      <c r="FE1805" s="8"/>
      <c r="FF1805" s="8"/>
      <c r="FG1805" s="8"/>
      <c r="FH1805" s="8"/>
      <c r="FI1805" s="8"/>
      <c r="FJ1805" s="8"/>
    </row>
    <row r="1806" spans="1:166" x14ac:dyDescent="0.25">
      <c r="A1806" t="s">
        <v>180</v>
      </c>
      <c r="C1806" s="6">
        <v>43545</v>
      </c>
      <c r="D1806" s="5"/>
      <c r="E1806" s="6"/>
      <c r="G1806">
        <v>68</v>
      </c>
      <c r="H1806" t="s">
        <v>11</v>
      </c>
      <c r="I1806" s="7">
        <v>3.2</v>
      </c>
      <c r="J1806">
        <v>3000</v>
      </c>
      <c r="K1806" s="5">
        <f t="shared" si="28"/>
        <v>104.16666666666667</v>
      </c>
      <c r="L1806" s="5"/>
      <c r="M1806" s="5">
        <v>540</v>
      </c>
      <c r="N1806" s="7">
        <v>13</v>
      </c>
      <c r="O1806" s="7"/>
      <c r="P1806" s="7"/>
      <c r="Q1806" s="5"/>
      <c r="R1806" s="5"/>
      <c r="S1806" s="5"/>
      <c r="T1806" s="5"/>
      <c r="U1806" s="5"/>
      <c r="V1806" s="5"/>
      <c r="W1806" s="5"/>
      <c r="X1806" s="7">
        <v>3.6</v>
      </c>
      <c r="Y1806" s="7">
        <v>10.4</v>
      </c>
      <c r="Z1806" s="8"/>
      <c r="AA1806" s="8"/>
      <c r="AB1806" s="8"/>
      <c r="AC1806" s="5"/>
      <c r="AD1806" s="8"/>
      <c r="AE1806" s="8"/>
      <c r="AF1806" s="8"/>
      <c r="AG1806" s="8"/>
      <c r="AH1806" s="8"/>
      <c r="AI1806" s="8"/>
      <c r="AJ1806" s="5"/>
      <c r="AK1806" s="8"/>
      <c r="AL1806" s="8"/>
      <c r="AM1806" s="8"/>
      <c r="AN1806" s="8"/>
      <c r="AO1806" s="8"/>
      <c r="AP1806" s="8"/>
      <c r="AQ1806" s="9"/>
      <c r="AR1806" s="8"/>
      <c r="AS1806" s="8"/>
      <c r="AT1806" s="8"/>
      <c r="AU1806" s="5"/>
      <c r="AV1806" s="5"/>
      <c r="AW1806" s="5"/>
      <c r="AX1806" s="5"/>
      <c r="AY1806" s="5"/>
      <c r="AZ1806" s="5"/>
      <c r="BA1806" s="5"/>
      <c r="BB1806" s="5"/>
      <c r="BC1806" s="5"/>
      <c r="BD1806" s="5"/>
      <c r="BE1806" s="5"/>
      <c r="BF1806" s="5"/>
      <c r="BG1806" s="5"/>
      <c r="BH1806" s="5"/>
      <c r="BI1806" s="8"/>
      <c r="BJ1806" s="5"/>
      <c r="BK1806" s="5"/>
      <c r="BL1806" s="5"/>
      <c r="BM1806" s="8"/>
      <c r="BN1806" s="8"/>
      <c r="BO1806" s="7"/>
      <c r="BP1806" s="5"/>
      <c r="BQ1806" s="5"/>
      <c r="BR1806" s="5"/>
      <c r="BS1806" s="5"/>
      <c r="BT1806" s="7"/>
      <c r="BU1806" s="7"/>
      <c r="BV1806" s="7"/>
      <c r="BW1806" s="7"/>
      <c r="BX1806" s="7"/>
      <c r="BY1806" s="7"/>
      <c r="BZ1806" s="7"/>
      <c r="CA1806" s="5"/>
      <c r="CB1806" s="5"/>
      <c r="CC1806" s="5"/>
      <c r="CD1806" s="5"/>
      <c r="CE1806" s="5"/>
      <c r="CF1806" s="5"/>
      <c r="CG1806" s="5"/>
      <c r="CH1806" s="5"/>
      <c r="CI1806" s="5"/>
      <c r="CJ1806" s="5"/>
      <c r="CK1806" s="8"/>
      <c r="CL1806" s="5"/>
      <c r="CM1806" s="5"/>
      <c r="CN1806" s="8"/>
      <c r="CO1806" s="5"/>
      <c r="CP1806" s="5"/>
      <c r="CQ1806" s="5"/>
      <c r="CR1806" s="8"/>
      <c r="CS1806" s="8"/>
      <c r="CT1806" s="8"/>
      <c r="CU1806" s="8"/>
      <c r="CV1806" s="8"/>
      <c r="CW1806" s="8"/>
      <c r="CX1806" s="8"/>
      <c r="CY1806" s="8"/>
      <c r="CZ1806" s="8"/>
      <c r="DA1806" s="8"/>
      <c r="DB1806" s="8"/>
      <c r="DC1806" s="8"/>
      <c r="DD1806" s="8"/>
      <c r="DE1806" s="8"/>
      <c r="DF1806" s="8"/>
      <c r="DG1806" s="8"/>
      <c r="DH1806" s="8"/>
      <c r="DI1806" s="8"/>
      <c r="DJ1806" s="8"/>
      <c r="DK1806" s="8"/>
      <c r="DL1806" s="8"/>
      <c r="DM1806" s="8"/>
      <c r="DN1806" s="8"/>
      <c r="DO1806" s="8"/>
      <c r="DP1806" s="8"/>
      <c r="DQ1806" s="8"/>
      <c r="DR1806" s="8"/>
      <c r="DS1806" s="8"/>
      <c r="DT1806" s="8"/>
      <c r="DU1806" s="8"/>
      <c r="DV1806" s="8"/>
      <c r="DW1806" s="8"/>
      <c r="DX1806" s="8"/>
      <c r="DY1806" s="8"/>
      <c r="DZ1806" s="8"/>
      <c r="EA1806" s="8"/>
      <c r="EB1806" s="8"/>
      <c r="EC1806" s="8"/>
      <c r="ED1806" s="8"/>
      <c r="EE1806" s="8"/>
      <c r="EF1806" s="8"/>
      <c r="EG1806" s="8"/>
      <c r="EH1806" s="8"/>
      <c r="EI1806" s="8"/>
      <c r="EJ1806" s="8"/>
      <c r="EK1806" s="8"/>
      <c r="EL1806" s="8"/>
      <c r="EM1806" s="8"/>
      <c r="EN1806" s="8"/>
      <c r="EO1806" s="8"/>
      <c r="EP1806" s="8"/>
      <c r="EQ1806" s="8"/>
      <c r="ER1806" s="8"/>
      <c r="ES1806" s="8"/>
      <c r="ET1806" s="8"/>
      <c r="EU1806" s="8"/>
      <c r="EV1806" s="8"/>
      <c r="EW1806" s="8"/>
      <c r="EX1806" s="8"/>
      <c r="EY1806" s="8"/>
      <c r="EZ1806" s="8"/>
      <c r="FA1806" s="8"/>
      <c r="FB1806" s="8"/>
      <c r="FC1806" s="8"/>
      <c r="FD1806" s="8"/>
      <c r="FE1806" s="8"/>
      <c r="FF1806" s="8"/>
      <c r="FG1806" s="8"/>
      <c r="FH1806" s="8"/>
      <c r="FI1806" s="8"/>
      <c r="FJ1806" s="8"/>
    </row>
    <row r="1807" spans="1:166" x14ac:dyDescent="0.25">
      <c r="A1807" t="s">
        <v>180</v>
      </c>
      <c r="C1807" s="6">
        <v>43546</v>
      </c>
      <c r="D1807" s="5"/>
      <c r="E1807" s="6"/>
      <c r="G1807">
        <v>69</v>
      </c>
      <c r="H1807" t="s">
        <v>11</v>
      </c>
      <c r="I1807" s="7">
        <v>3.2</v>
      </c>
      <c r="J1807">
        <v>3000</v>
      </c>
      <c r="K1807" s="5">
        <f t="shared" si="28"/>
        <v>104.16666666666667</v>
      </c>
      <c r="L1807" s="5"/>
      <c r="M1807" s="8"/>
      <c r="N1807" s="8"/>
      <c r="O1807" s="8"/>
      <c r="P1807" s="8"/>
      <c r="Q1807" s="5"/>
      <c r="R1807" s="5"/>
      <c r="S1807" s="5"/>
      <c r="T1807" s="5"/>
      <c r="U1807" s="5"/>
      <c r="V1807" s="5"/>
      <c r="W1807" s="5"/>
      <c r="X1807" s="8"/>
      <c r="Y1807" s="8"/>
      <c r="Z1807" s="8"/>
      <c r="AA1807" s="8"/>
      <c r="AB1807" s="8"/>
      <c r="AC1807" s="5"/>
      <c r="AD1807" s="8"/>
      <c r="AE1807" s="8"/>
      <c r="AF1807" s="8"/>
      <c r="AG1807" s="8"/>
      <c r="AH1807" s="8"/>
      <c r="AI1807" s="8"/>
      <c r="AJ1807" s="5"/>
      <c r="AK1807" s="8"/>
      <c r="AL1807" s="8"/>
      <c r="AM1807" s="8"/>
      <c r="AN1807" s="8"/>
      <c r="AO1807" s="8"/>
      <c r="AP1807" s="8"/>
      <c r="AQ1807" s="9"/>
      <c r="AR1807" s="8"/>
      <c r="AS1807" s="8"/>
      <c r="AT1807" s="8"/>
      <c r="AU1807" s="5"/>
      <c r="AV1807" s="5"/>
      <c r="AW1807" s="5"/>
      <c r="AX1807" s="5"/>
      <c r="AY1807" s="5"/>
      <c r="AZ1807" s="5"/>
      <c r="BA1807" s="5"/>
      <c r="BB1807" s="5"/>
      <c r="BC1807" s="5"/>
      <c r="BD1807" s="5"/>
      <c r="BE1807" s="5"/>
      <c r="BF1807" s="5"/>
      <c r="BG1807" s="5"/>
      <c r="BH1807" s="5"/>
      <c r="BI1807" s="8"/>
      <c r="BJ1807" s="5"/>
      <c r="BK1807" s="5"/>
      <c r="BL1807" s="5"/>
      <c r="BM1807" s="8"/>
      <c r="BN1807" s="8"/>
      <c r="BO1807" s="7"/>
      <c r="BP1807" s="5"/>
      <c r="BQ1807" s="5"/>
      <c r="BR1807" s="5"/>
      <c r="BS1807" s="5"/>
      <c r="BT1807" s="7"/>
      <c r="BU1807" s="7"/>
      <c r="BV1807" s="7"/>
      <c r="BW1807" s="7"/>
      <c r="BX1807" s="7"/>
      <c r="BY1807" s="7"/>
      <c r="BZ1807" s="7"/>
      <c r="CA1807" s="5"/>
      <c r="CB1807" s="5"/>
      <c r="CC1807" s="5"/>
      <c r="CD1807" s="5"/>
      <c r="CE1807" s="5"/>
      <c r="CF1807" s="5"/>
      <c r="CG1807" s="5"/>
      <c r="CH1807" s="5"/>
      <c r="CI1807" s="5"/>
      <c r="CJ1807" s="5"/>
      <c r="CK1807" s="8"/>
      <c r="CL1807" s="5"/>
      <c r="CM1807" s="5">
        <v>1500</v>
      </c>
      <c r="CN1807" s="8">
        <v>0.99830837409030071</v>
      </c>
      <c r="CO1807" s="5">
        <f>CT1807+CW1807+CZ1807+DC1807+DF1807+DI1807+DL1807+DO1807+DR1807+DU1807+DX1807+EA1807</f>
        <v>299.49251222709017</v>
      </c>
      <c r="CP1807" s="5"/>
      <c r="CQ1807" s="5"/>
      <c r="CR1807" s="8"/>
      <c r="CS1807" s="5"/>
      <c r="CT1807" s="8"/>
      <c r="CU1807" s="8"/>
      <c r="CV1807" s="5"/>
      <c r="CW1807" s="8"/>
      <c r="CX1807" s="8">
        <v>0.19898071767012149</v>
      </c>
      <c r="CY1807" s="8">
        <v>300</v>
      </c>
      <c r="CZ1807" s="8">
        <v>59.694215301036444</v>
      </c>
      <c r="DA1807" s="8">
        <v>0.19023538025344594</v>
      </c>
      <c r="DB1807" s="8">
        <v>300</v>
      </c>
      <c r="DC1807" s="8">
        <v>57.070614076033785</v>
      </c>
      <c r="DD1807" s="8">
        <v>0.18642294981961119</v>
      </c>
      <c r="DE1807" s="8">
        <v>300</v>
      </c>
      <c r="DF1807" s="8">
        <v>55.926884945883359</v>
      </c>
      <c r="DG1807" s="8">
        <v>0.20266906251717456</v>
      </c>
      <c r="DH1807" s="8">
        <v>300</v>
      </c>
      <c r="DI1807" s="8">
        <v>60.800718755152367</v>
      </c>
      <c r="DJ1807" s="8">
        <v>0.22000026382994747</v>
      </c>
      <c r="DK1807" s="8">
        <v>300</v>
      </c>
      <c r="DL1807" s="8">
        <v>66.000079148984241</v>
      </c>
      <c r="DM1807" s="8"/>
      <c r="DN1807" s="8"/>
      <c r="DO1807" s="8"/>
      <c r="DP1807" s="8"/>
      <c r="DQ1807" s="8"/>
      <c r="DR1807" s="8"/>
      <c r="DS1807" s="8"/>
      <c r="DT1807" s="8"/>
      <c r="DU1807" s="8"/>
      <c r="DV1807" s="8"/>
      <c r="DW1807" s="8"/>
      <c r="DX1807" s="8"/>
      <c r="DY1807" s="8"/>
      <c r="DZ1807" s="8"/>
      <c r="EA1807" s="8"/>
      <c r="EB1807" s="8"/>
      <c r="EC1807" s="8"/>
      <c r="ED1807" s="8"/>
      <c r="EE1807" s="8"/>
      <c r="EF1807" s="8"/>
      <c r="EG1807" s="8"/>
      <c r="EH1807" s="8"/>
      <c r="EI1807" s="8"/>
      <c r="EJ1807" s="8"/>
      <c r="EK1807" s="8"/>
      <c r="EL1807" s="8"/>
      <c r="EM1807" s="8"/>
      <c r="EN1807" s="8"/>
      <c r="EO1807" s="8"/>
      <c r="EP1807" s="8"/>
      <c r="EQ1807" s="8"/>
      <c r="ER1807" s="8"/>
      <c r="ES1807" s="8"/>
      <c r="ET1807" s="8"/>
      <c r="EU1807" s="8"/>
      <c r="EV1807" s="8"/>
      <c r="EW1807" s="8"/>
      <c r="EX1807" s="8"/>
      <c r="EY1807" s="8"/>
      <c r="EZ1807" s="8"/>
      <c r="FA1807" s="8"/>
      <c r="FB1807" s="8"/>
      <c r="FC1807" s="8"/>
      <c r="FD1807" s="8"/>
      <c r="FE1807" s="8"/>
      <c r="FF1807" s="8"/>
      <c r="FG1807" s="8"/>
      <c r="FH1807" s="8"/>
      <c r="FI1807" s="8"/>
      <c r="FJ1807" s="8"/>
    </row>
    <row r="1808" spans="1:166" x14ac:dyDescent="0.25">
      <c r="A1808" t="s">
        <v>180</v>
      </c>
      <c r="C1808" s="6">
        <v>43556</v>
      </c>
      <c r="D1808" s="5"/>
      <c r="E1808" s="6"/>
      <c r="G1808">
        <v>79</v>
      </c>
      <c r="H1808" t="s">
        <v>11</v>
      </c>
      <c r="I1808" s="7">
        <v>3.2</v>
      </c>
      <c r="J1808">
        <v>3000</v>
      </c>
      <c r="K1808" s="5">
        <f t="shared" si="28"/>
        <v>104.16666666666667</v>
      </c>
      <c r="L1808" s="5"/>
      <c r="M1808" s="8"/>
      <c r="N1808" s="8"/>
      <c r="O1808" s="8"/>
      <c r="P1808" s="8"/>
      <c r="Q1808" s="5"/>
      <c r="R1808" s="5"/>
      <c r="S1808" s="5"/>
      <c r="T1808" s="5"/>
      <c r="U1808" s="5"/>
      <c r="V1808" s="5"/>
      <c r="W1808" s="5"/>
      <c r="X1808" s="8"/>
      <c r="Y1808" s="8"/>
      <c r="Z1808" s="8"/>
      <c r="AA1808" s="8"/>
      <c r="AB1808" s="8"/>
      <c r="AC1808" s="5">
        <v>33.306666666666665</v>
      </c>
      <c r="AD1808" s="8"/>
      <c r="AE1808" s="8"/>
      <c r="AF1808" s="8"/>
      <c r="AG1808" s="8"/>
      <c r="AH1808" s="8"/>
      <c r="AI1808" s="8"/>
      <c r="AJ1808" s="5">
        <v>25.5</v>
      </c>
      <c r="AK1808" s="8">
        <v>0.26340000000000002</v>
      </c>
      <c r="AL1808" s="8"/>
      <c r="AM1808" s="8"/>
      <c r="AN1808" s="8"/>
      <c r="AO1808" s="8"/>
      <c r="AP1808" s="8"/>
      <c r="AQ1808" s="9">
        <f>AK1808/AJ1808</f>
        <v>1.0329411764705884E-2</v>
      </c>
      <c r="AR1808" s="8"/>
      <c r="AS1808" s="8"/>
      <c r="AT1808" s="8"/>
      <c r="AU1808" s="5">
        <v>0.13333333333333344</v>
      </c>
      <c r="AV1808" s="5"/>
      <c r="AW1808" s="5"/>
      <c r="AX1808" s="5"/>
      <c r="AY1808" s="5"/>
      <c r="AZ1808" s="5"/>
      <c r="BA1808" s="5"/>
      <c r="BB1808" s="5"/>
      <c r="BC1808" s="5"/>
      <c r="BD1808" s="5"/>
      <c r="BE1808" s="5"/>
      <c r="BF1808" s="5"/>
      <c r="BG1808" s="5">
        <v>21.099999999999998</v>
      </c>
      <c r="BH1808" s="5">
        <f>AU1808+AX1808+AY1808+BG1808</f>
        <v>21.233333333333331</v>
      </c>
      <c r="BI1808" s="8"/>
      <c r="BJ1808" s="5"/>
      <c r="BK1808" s="5">
        <f>AC1808+AJ1808+BH1808</f>
        <v>80.039999999999992</v>
      </c>
      <c r="BL1808" s="5"/>
      <c r="BM1808" s="8">
        <f>BH1808/BK1808</f>
        <v>0.26528402465433948</v>
      </c>
      <c r="BN1808" s="8"/>
      <c r="BO1808" s="7"/>
      <c r="BP1808" s="5"/>
      <c r="BQ1808" s="5"/>
      <c r="BR1808" s="5"/>
      <c r="BS1808" s="5"/>
      <c r="BT1808" s="7"/>
      <c r="BU1808" s="7"/>
      <c r="BV1808" s="7"/>
      <c r="BW1808" s="7"/>
      <c r="BX1808" s="8">
        <f>AC1808/BK1808</f>
        <v>0.41612527069798438</v>
      </c>
      <c r="BY1808" s="8">
        <f>AJ1808/BK1808</f>
        <v>0.31859070464767619</v>
      </c>
      <c r="BZ1808" s="8">
        <f>BH1808/BK1808</f>
        <v>0.26528402465433948</v>
      </c>
      <c r="CA1808" s="5">
        <f>CB1808+CC1808+CD1808+CE1808+CF1808+CG1808</f>
        <v>36</v>
      </c>
      <c r="CB1808" s="5">
        <v>8.6666666666666661</v>
      </c>
      <c r="CC1808" s="5">
        <v>6</v>
      </c>
      <c r="CD1808" s="5"/>
      <c r="CE1808" s="5"/>
      <c r="CF1808" s="5"/>
      <c r="CG1808" s="5">
        <v>21.333333333333332</v>
      </c>
      <c r="CH1808" s="9">
        <f>AK1808/CA1808</f>
        <v>7.3166666666666675E-3</v>
      </c>
      <c r="CI1808" s="5"/>
      <c r="CJ1808" s="5"/>
      <c r="CK1808" s="8"/>
      <c r="CL1808" s="5"/>
      <c r="CM1808" s="5"/>
      <c r="CN1808" s="8"/>
      <c r="CO1808" s="5"/>
      <c r="CP1808" s="5"/>
      <c r="CQ1808" s="5"/>
      <c r="CR1808" s="8"/>
      <c r="CS1808" s="8"/>
      <c r="CT1808" s="8"/>
      <c r="CU1808" s="8"/>
      <c r="CV1808" s="8"/>
      <c r="CW1808" s="8"/>
      <c r="CX1808" s="8"/>
      <c r="CY1808" s="8"/>
      <c r="CZ1808" s="8"/>
      <c r="DA1808" s="8"/>
      <c r="DB1808" s="8"/>
      <c r="DC1808" s="8"/>
      <c r="DD1808" s="8"/>
      <c r="DE1808" s="8"/>
      <c r="DF1808" s="8"/>
      <c r="DG1808" s="8"/>
      <c r="DH1808" s="8"/>
      <c r="DI1808" s="8"/>
      <c r="DJ1808" s="8"/>
      <c r="DK1808" s="8"/>
      <c r="DL1808" s="8"/>
      <c r="DM1808" s="8"/>
      <c r="DN1808" s="8"/>
      <c r="DO1808" s="8"/>
      <c r="DP1808" s="8"/>
      <c r="DQ1808" s="8"/>
      <c r="DR1808" s="8"/>
      <c r="DS1808" s="8"/>
      <c r="DT1808" s="8"/>
      <c r="DU1808" s="8"/>
      <c r="DV1808" s="8"/>
      <c r="DW1808" s="8"/>
      <c r="DX1808" s="8"/>
      <c r="DY1808" s="8"/>
      <c r="DZ1808" s="8"/>
      <c r="EA1808" s="8"/>
      <c r="EB1808" s="8"/>
      <c r="EC1808" s="8"/>
      <c r="ED1808" s="8"/>
      <c r="EE1808" s="8"/>
      <c r="EF1808" s="8"/>
      <c r="EG1808" s="8"/>
      <c r="EH1808" s="8"/>
      <c r="EI1808" s="8"/>
      <c r="EJ1808" s="8"/>
      <c r="EK1808" s="8"/>
      <c r="EL1808" s="8"/>
      <c r="EM1808" s="8"/>
      <c r="EN1808" s="8"/>
      <c r="EO1808" s="8"/>
      <c r="EP1808" s="8"/>
      <c r="EQ1808" s="8"/>
      <c r="ER1808" s="8"/>
      <c r="ES1808" s="8"/>
      <c r="ET1808" s="8"/>
      <c r="EU1808" s="8"/>
      <c r="EV1808" s="8"/>
      <c r="EW1808" s="8"/>
      <c r="EX1808" s="8"/>
      <c r="EY1808" s="8"/>
      <c r="EZ1808" s="8"/>
      <c r="FA1808" s="8"/>
      <c r="FB1808" s="8"/>
      <c r="FC1808" s="8"/>
      <c r="FD1808" s="8"/>
      <c r="FE1808" s="8"/>
      <c r="FF1808" s="8"/>
      <c r="FG1808" s="8"/>
      <c r="FH1808" s="8"/>
      <c r="FI1808" s="8"/>
      <c r="FJ1808" s="8"/>
    </row>
    <row r="1809" spans="1:166" x14ac:dyDescent="0.25">
      <c r="A1809" t="s">
        <v>180</v>
      </c>
      <c r="C1809" s="6">
        <v>43593</v>
      </c>
      <c r="D1809" s="5"/>
      <c r="E1809" s="6"/>
      <c r="G1809">
        <v>116</v>
      </c>
      <c r="H1809" t="s">
        <v>11</v>
      </c>
      <c r="I1809" s="7">
        <v>3.2</v>
      </c>
      <c r="J1809">
        <v>3000</v>
      </c>
      <c r="K1809" s="5">
        <f t="shared" si="28"/>
        <v>104.16666666666667</v>
      </c>
      <c r="L1809" s="5"/>
      <c r="M1809" s="8"/>
      <c r="N1809" s="8"/>
      <c r="O1809" s="8"/>
      <c r="P1809" s="8"/>
      <c r="Q1809" s="5"/>
      <c r="R1809" s="5"/>
      <c r="S1809" s="5"/>
      <c r="T1809" s="5"/>
      <c r="U1809" s="5"/>
      <c r="V1809" s="5"/>
      <c r="W1809" s="5"/>
      <c r="X1809" s="8"/>
      <c r="Y1809" s="8"/>
      <c r="Z1809" s="8"/>
      <c r="AA1809" s="8"/>
      <c r="AB1809" s="8"/>
      <c r="AC1809" s="5">
        <v>119.75</v>
      </c>
      <c r="AD1809" s="8"/>
      <c r="AE1809" s="8"/>
      <c r="AF1809" s="8"/>
      <c r="AG1809" s="8"/>
      <c r="AH1809" s="8"/>
      <c r="AI1809" s="8"/>
      <c r="AJ1809" s="5">
        <v>69.712500000000006</v>
      </c>
      <c r="AK1809" s="8">
        <v>0.85687562500000003</v>
      </c>
      <c r="AL1809" s="8"/>
      <c r="AM1809" s="8"/>
      <c r="AN1809" s="8"/>
      <c r="AO1809" s="8"/>
      <c r="AP1809" s="8"/>
      <c r="AQ1809" s="9">
        <f>AK1809/AJ1809</f>
        <v>1.2291563564640487E-2</v>
      </c>
      <c r="AR1809" s="8"/>
      <c r="AS1809" s="8"/>
      <c r="AT1809" s="8"/>
      <c r="AU1809" s="5">
        <v>1.3687500000000001</v>
      </c>
      <c r="AV1809" s="5"/>
      <c r="AW1809" s="5"/>
      <c r="AX1809" s="5">
        <v>2.8499999999999996</v>
      </c>
      <c r="AY1809" s="5">
        <v>32.024999999999999</v>
      </c>
      <c r="AZ1809" s="5"/>
      <c r="BA1809" s="5"/>
      <c r="BB1809" s="5"/>
      <c r="BC1809" s="5"/>
      <c r="BD1809" s="5"/>
      <c r="BE1809" s="5"/>
      <c r="BF1809" s="5"/>
      <c r="BG1809" s="5">
        <v>43.15625</v>
      </c>
      <c r="BH1809" s="5">
        <f>SUM(AU1809:BG1809)</f>
        <v>79.400000000000006</v>
      </c>
      <c r="BI1809" s="8"/>
      <c r="BJ1809" s="5"/>
      <c r="BK1809" s="5">
        <f>AC1809+AJ1809+BH1809</f>
        <v>268.86250000000001</v>
      </c>
      <c r="BL1809" s="5"/>
      <c r="BM1809" s="8">
        <f>BH1809/BK1809</f>
        <v>0.29531823887674929</v>
      </c>
      <c r="BN1809" s="8"/>
      <c r="BO1809" s="7"/>
      <c r="BP1809" s="5"/>
      <c r="BQ1809" s="5"/>
      <c r="BR1809" s="5"/>
      <c r="BS1809" s="5"/>
      <c r="BT1809" s="7"/>
      <c r="BU1809" s="7"/>
      <c r="BV1809" s="7"/>
      <c r="BW1809" s="7"/>
      <c r="BX1809" s="8">
        <f>AC1809/BK1809</f>
        <v>0.44539495095076476</v>
      </c>
      <c r="BY1809" s="8">
        <f>AJ1809/BK1809</f>
        <v>0.25928681017248595</v>
      </c>
      <c r="BZ1809" s="8">
        <f>BH1809/BK1809</f>
        <v>0.29531823887674929</v>
      </c>
      <c r="CA1809" s="5">
        <f>CB1809+CC1809+CD1809+CE1809+CF1809+CG1809</f>
        <v>65.625</v>
      </c>
      <c r="CB1809" s="5">
        <v>6.25</v>
      </c>
      <c r="CC1809" s="5">
        <v>19.375</v>
      </c>
      <c r="CD1809" s="5">
        <v>10</v>
      </c>
      <c r="CE1809" s="5">
        <v>8.75</v>
      </c>
      <c r="CF1809" s="5"/>
      <c r="CG1809" s="5">
        <v>21.25</v>
      </c>
      <c r="CH1809" s="9">
        <f>AK1809/CA1809</f>
        <v>1.3057152380952381E-2</v>
      </c>
      <c r="CI1809" s="5"/>
      <c r="CJ1809" s="5"/>
      <c r="CK1809" s="8"/>
      <c r="CL1809" s="5"/>
      <c r="CM1809" s="5"/>
      <c r="CN1809" s="8"/>
      <c r="CO1809" s="5"/>
      <c r="CP1809" s="5"/>
      <c r="CQ1809" s="5"/>
      <c r="CR1809" s="8"/>
      <c r="CS1809" s="8"/>
      <c r="CT1809" s="8"/>
      <c r="CU1809" s="8"/>
      <c r="CV1809" s="8"/>
      <c r="CW1809" s="8"/>
      <c r="CX1809" s="8"/>
      <c r="CY1809" s="8"/>
      <c r="CZ1809" s="8"/>
      <c r="DA1809" s="8"/>
      <c r="DB1809" s="8"/>
      <c r="DC1809" s="8"/>
      <c r="DD1809" s="8"/>
      <c r="DE1809" s="8"/>
      <c r="DF1809" s="8"/>
      <c r="DG1809" s="8"/>
      <c r="DH1809" s="8"/>
      <c r="DI1809" s="8"/>
      <c r="DJ1809" s="8"/>
      <c r="DK1809" s="8"/>
      <c r="DL1809" s="8"/>
      <c r="DM1809" s="8"/>
      <c r="DN1809" s="8"/>
      <c r="DO1809" s="8"/>
      <c r="DP1809" s="8"/>
      <c r="DQ1809" s="8"/>
      <c r="DR1809" s="8"/>
      <c r="DS1809" s="8"/>
      <c r="DT1809" s="8"/>
      <c r="DU1809" s="8"/>
      <c r="DV1809" s="8"/>
      <c r="DW1809" s="8"/>
      <c r="DX1809" s="8"/>
      <c r="DY1809" s="8"/>
      <c r="DZ1809" s="8"/>
      <c r="EA1809" s="8"/>
      <c r="EB1809" s="8"/>
      <c r="EC1809" s="8"/>
      <c r="ED1809" s="8"/>
      <c r="EE1809" s="8"/>
      <c r="EF1809" s="8"/>
      <c r="EG1809" s="8"/>
      <c r="EH1809" s="8"/>
      <c r="EI1809" s="8"/>
      <c r="EJ1809" s="8"/>
      <c r="EK1809" s="8"/>
      <c r="EL1809" s="8"/>
      <c r="EM1809" s="8"/>
      <c r="EN1809" s="8"/>
      <c r="EO1809" s="8"/>
      <c r="EP1809" s="8"/>
      <c r="EQ1809" s="8"/>
      <c r="ER1809" s="8"/>
      <c r="ES1809" s="8"/>
      <c r="ET1809" s="8"/>
      <c r="EU1809" s="8"/>
      <c r="EV1809" s="8"/>
      <c r="EW1809" s="8"/>
      <c r="EX1809" s="8"/>
      <c r="EY1809" s="8"/>
      <c r="EZ1809" s="8"/>
      <c r="FA1809" s="8"/>
      <c r="FB1809" s="8"/>
      <c r="FC1809" s="8"/>
      <c r="FD1809" s="8"/>
      <c r="FE1809" s="8"/>
      <c r="FF1809" s="8"/>
      <c r="FG1809" s="8"/>
      <c r="FH1809" s="8"/>
      <c r="FI1809" s="8"/>
      <c r="FJ1809" s="8"/>
    </row>
    <row r="1810" spans="1:166" x14ac:dyDescent="0.25">
      <c r="A1810" t="s">
        <v>180</v>
      </c>
      <c r="C1810" s="6">
        <v>43612</v>
      </c>
      <c r="D1810" s="5">
        <v>10</v>
      </c>
      <c r="E1810" s="6" t="s">
        <v>108</v>
      </c>
      <c r="F1810" t="s">
        <v>16</v>
      </c>
      <c r="G1810">
        <v>135</v>
      </c>
      <c r="H1810" t="s">
        <v>11</v>
      </c>
      <c r="I1810" s="7">
        <v>3.2</v>
      </c>
      <c r="J1810">
        <v>3000</v>
      </c>
      <c r="K1810" s="5">
        <f t="shared" si="28"/>
        <v>104.16666666666667</v>
      </c>
      <c r="L1810" s="5"/>
      <c r="M1810" s="8"/>
      <c r="N1810" s="8"/>
      <c r="O1810" s="8"/>
      <c r="P1810" s="8"/>
      <c r="Q1810" s="5"/>
      <c r="R1810" s="5"/>
      <c r="S1810" s="5"/>
      <c r="T1810" s="5"/>
      <c r="U1810" s="5"/>
      <c r="V1810" s="5"/>
      <c r="W1810" s="5"/>
      <c r="X1810" s="8"/>
      <c r="Y1810" s="8"/>
      <c r="Z1810" s="8"/>
      <c r="AA1810" s="8"/>
      <c r="AB1810" s="8"/>
      <c r="AC1810" s="5"/>
      <c r="AD1810" s="8"/>
      <c r="AE1810" s="8"/>
      <c r="AF1810" s="8"/>
      <c r="AG1810" s="8"/>
      <c r="AH1810" s="8"/>
      <c r="AI1810" s="8"/>
      <c r="AJ1810" s="5"/>
      <c r="AK1810" s="8"/>
      <c r="AL1810" s="8"/>
      <c r="AM1810" s="8"/>
      <c r="AN1810" s="8"/>
      <c r="AO1810" s="8"/>
      <c r="AP1810" s="8"/>
      <c r="AQ1810" s="9"/>
      <c r="AR1810" s="8"/>
      <c r="AS1810" s="8"/>
      <c r="AT1810" s="8"/>
      <c r="AU1810" s="5"/>
      <c r="AV1810" s="5"/>
      <c r="AW1810" s="5"/>
      <c r="AX1810" s="5"/>
      <c r="AY1810" s="5"/>
      <c r="AZ1810" s="5"/>
      <c r="BA1810" s="5"/>
      <c r="BB1810" s="5"/>
      <c r="BC1810" s="5"/>
      <c r="BD1810" s="5"/>
      <c r="BE1810" s="5"/>
      <c r="BF1810" s="5"/>
      <c r="BG1810" s="2">
        <v>20.894166666666699</v>
      </c>
      <c r="BH1810" s="5"/>
      <c r="BI1810" s="8"/>
      <c r="BJ1810" s="5"/>
      <c r="BK1810" s="5"/>
      <c r="BL1810" s="5"/>
      <c r="BM1810" s="8"/>
      <c r="BN1810" s="8"/>
      <c r="BO1810" s="7">
        <v>39.1</v>
      </c>
      <c r="BP1810" s="5">
        <v>8.1696191666666795</v>
      </c>
      <c r="BQ1810" s="5"/>
      <c r="BR1810" s="5"/>
      <c r="BS1810" s="5"/>
      <c r="BT1810" s="7">
        <v>0.35989511747430308</v>
      </c>
      <c r="BU1810" s="7"/>
      <c r="BV1810" s="7"/>
      <c r="BW1810" s="7"/>
      <c r="BX1810" s="7"/>
      <c r="BY1810" s="7"/>
      <c r="BZ1810" s="7"/>
      <c r="CA1810" s="5"/>
      <c r="CB1810" s="5"/>
      <c r="CC1810" s="5"/>
      <c r="CD1810" s="5"/>
      <c r="CE1810" s="5"/>
      <c r="CF1810" s="5"/>
      <c r="CG1810" s="5"/>
      <c r="CH1810" s="5"/>
      <c r="CI1810" s="5"/>
      <c r="CJ1810" s="5"/>
      <c r="CK1810" s="8"/>
      <c r="CL1810" s="5"/>
      <c r="CM1810" s="5"/>
      <c r="CN1810" s="8"/>
      <c r="CO1810" s="5"/>
      <c r="CP1810" s="5"/>
      <c r="CQ1810" s="5"/>
      <c r="CR1810" s="8"/>
      <c r="CS1810" s="8"/>
      <c r="CT1810" s="8"/>
      <c r="CU1810" s="8"/>
      <c r="CV1810" s="8"/>
      <c r="CW1810" s="8"/>
      <c r="CX1810" s="8"/>
      <c r="CY1810" s="8"/>
      <c r="CZ1810" s="8"/>
      <c r="DA1810" s="8"/>
      <c r="DB1810" s="8"/>
      <c r="DC1810" s="8"/>
      <c r="DD1810" s="8"/>
      <c r="DE1810" s="8"/>
      <c r="DF1810" s="8"/>
      <c r="DG1810" s="8"/>
      <c r="DH1810" s="8"/>
      <c r="DI1810" s="8"/>
      <c r="DJ1810" s="8"/>
      <c r="DK1810" s="8"/>
      <c r="DL1810" s="8"/>
      <c r="DM1810" s="8"/>
      <c r="DN1810" s="8"/>
      <c r="DO1810" s="8"/>
      <c r="DP1810" s="8"/>
      <c r="DQ1810" s="8"/>
      <c r="DR1810" s="8"/>
      <c r="DS1810" s="8"/>
      <c r="DT1810" s="8"/>
      <c r="DU1810" s="8"/>
      <c r="DV1810" s="8"/>
      <c r="DW1810" s="8"/>
      <c r="DX1810" s="8"/>
      <c r="DY1810" s="8"/>
      <c r="DZ1810" s="8"/>
      <c r="EA1810" s="8"/>
      <c r="EB1810" s="8"/>
      <c r="EC1810" s="8"/>
      <c r="ED1810" s="8"/>
      <c r="EE1810" s="8"/>
      <c r="EF1810" s="8"/>
      <c r="EG1810" s="8"/>
      <c r="EH1810" s="8"/>
      <c r="EI1810" s="8"/>
      <c r="EJ1810" s="8"/>
      <c r="EK1810" s="8"/>
      <c r="EL1810" s="8"/>
      <c r="EM1810" s="8"/>
      <c r="EN1810" s="8"/>
      <c r="EO1810" s="8"/>
      <c r="EP1810" s="8"/>
      <c r="EQ1810" s="8"/>
      <c r="ER1810" s="8"/>
      <c r="ES1810" s="8"/>
      <c r="ET1810" s="8"/>
      <c r="EU1810" s="8"/>
      <c r="EV1810" s="8"/>
      <c r="EW1810" s="8"/>
      <c r="EX1810" s="8"/>
      <c r="EY1810" s="8"/>
      <c r="EZ1810" s="8"/>
      <c r="FA1810" s="8"/>
      <c r="FB1810" s="8"/>
      <c r="FC1810" s="8"/>
      <c r="FD1810" s="8"/>
      <c r="FE1810" s="8"/>
      <c r="FF1810" s="8"/>
      <c r="FG1810" s="8"/>
      <c r="FH1810" s="8"/>
      <c r="FI1810" s="8"/>
      <c r="FJ1810" s="8"/>
    </row>
    <row r="1811" spans="1:166" x14ac:dyDescent="0.25">
      <c r="A1811" s="13" t="s">
        <v>70</v>
      </c>
      <c r="B1811" s="13"/>
      <c r="C1811" s="22">
        <v>43867</v>
      </c>
      <c r="D1811" s="5">
        <v>1</v>
      </c>
      <c r="E1811" s="6" t="s">
        <v>209</v>
      </c>
      <c r="F1811" s="13" t="s">
        <v>10</v>
      </c>
      <c r="G1811" s="13">
        <v>0</v>
      </c>
      <c r="H1811" t="s">
        <v>26</v>
      </c>
      <c r="I1811" s="7">
        <v>10.5</v>
      </c>
      <c r="J1811">
        <v>1000</v>
      </c>
      <c r="K1811" s="5">
        <f t="shared" si="28"/>
        <v>95.238095238095241</v>
      </c>
      <c r="L1811" s="23"/>
      <c r="M1811" s="24"/>
      <c r="N1811" s="24"/>
      <c r="O1811" s="24"/>
      <c r="P1811" s="24"/>
      <c r="Q1811" s="23"/>
      <c r="R1811" s="23"/>
      <c r="S1811" s="23"/>
      <c r="T1811" s="23"/>
      <c r="U1811" s="23"/>
      <c r="V1811" s="23"/>
      <c r="W1811" s="23"/>
      <c r="X1811" s="24"/>
      <c r="Y1811" s="24"/>
      <c r="Z1811" s="24"/>
      <c r="AA1811" s="24"/>
      <c r="AB1811" s="24"/>
      <c r="AC1811" s="5"/>
      <c r="AD1811" s="24"/>
      <c r="AE1811" s="8"/>
      <c r="AF1811" s="8"/>
      <c r="AG1811" s="8"/>
      <c r="AH1811" s="8"/>
      <c r="AI1811" s="8"/>
      <c r="AJ1811" s="5"/>
      <c r="AK1811" s="24"/>
      <c r="AL1811" s="24"/>
      <c r="AM1811" s="24"/>
      <c r="AN1811" s="24"/>
      <c r="AO1811" s="24"/>
      <c r="AP1811" s="24"/>
      <c r="AQ1811" s="9"/>
      <c r="AR1811" s="24"/>
      <c r="AS1811" s="8"/>
      <c r="AT1811" s="8"/>
      <c r="AU1811" s="23"/>
      <c r="AV1811" s="23"/>
      <c r="AW1811" s="23"/>
      <c r="AX1811" s="23"/>
      <c r="AY1811" s="23"/>
      <c r="AZ1811" s="23"/>
      <c r="BA1811" s="23"/>
      <c r="BB1811" s="23"/>
      <c r="BC1811" s="23"/>
      <c r="BD1811" s="23"/>
      <c r="BE1811" s="23"/>
      <c r="BF1811" s="23"/>
      <c r="BG1811" s="23"/>
      <c r="BH1811" s="5"/>
      <c r="BI1811" s="24"/>
      <c r="BJ1811" s="5"/>
      <c r="BK1811" s="5"/>
      <c r="BL1811" s="5"/>
      <c r="BM1811" s="24"/>
      <c r="BN1811" s="24"/>
      <c r="BO1811" s="25"/>
      <c r="BP1811" s="5"/>
      <c r="BQ1811" s="5"/>
      <c r="BR1811" s="5"/>
      <c r="BS1811" s="5"/>
      <c r="BT1811" s="25"/>
      <c r="BU1811" s="25"/>
      <c r="BV1811" s="25"/>
      <c r="BW1811" s="25"/>
      <c r="BX1811" s="25"/>
      <c r="BY1811" s="25"/>
      <c r="BZ1811" s="25"/>
      <c r="CA1811" s="5"/>
      <c r="CB1811" s="23"/>
      <c r="CC1811" s="23"/>
      <c r="CD1811" s="23"/>
      <c r="CE1811" s="23"/>
      <c r="CF1811" s="23"/>
      <c r="CG1811" s="23"/>
      <c r="CH1811" s="23"/>
      <c r="CI1811" s="23"/>
      <c r="CJ1811" s="23"/>
      <c r="CK1811" s="24"/>
      <c r="CL1811" s="23"/>
      <c r="CM1811" s="23"/>
      <c r="CN1811" s="24"/>
      <c r="CO1811" s="23"/>
      <c r="CP1811" s="23"/>
      <c r="CQ1811" s="23"/>
      <c r="CR1811" s="24"/>
      <c r="CS1811" s="24"/>
      <c r="CT1811" s="24"/>
      <c r="CU1811" s="24"/>
      <c r="CV1811" s="24"/>
      <c r="CW1811" s="24"/>
      <c r="CX1811" s="24"/>
      <c r="CY1811" s="24"/>
      <c r="CZ1811" s="24"/>
      <c r="DA1811" s="24"/>
      <c r="DB1811" s="24"/>
      <c r="DC1811" s="24"/>
      <c r="DD1811" s="24"/>
      <c r="DE1811" s="24"/>
      <c r="DF1811" s="24"/>
      <c r="DG1811" s="24"/>
      <c r="DH1811" s="24"/>
      <c r="DI1811" s="24"/>
      <c r="DJ1811" s="24"/>
      <c r="DK1811" s="24"/>
      <c r="DL1811" s="24"/>
      <c r="DM1811" s="24"/>
      <c r="DN1811" s="24"/>
      <c r="DO1811" s="24"/>
      <c r="DP1811" s="24"/>
      <c r="DQ1811" s="24"/>
      <c r="DR1811" s="24"/>
      <c r="DS1811" s="24"/>
      <c r="DT1811" s="24"/>
      <c r="DU1811" s="24"/>
      <c r="DV1811" s="24"/>
      <c r="DW1811" s="24"/>
      <c r="DX1811" s="24"/>
      <c r="DY1811" s="24"/>
      <c r="DZ1811" s="24"/>
      <c r="EA1811" s="24"/>
      <c r="EB1811" s="24"/>
      <c r="EC1811" s="24"/>
      <c r="ED1811" s="24"/>
      <c r="EE1811" s="24"/>
      <c r="EF1811" s="24"/>
      <c r="EG1811" s="24"/>
      <c r="EH1811" s="24"/>
      <c r="EI1811" s="24"/>
      <c r="EJ1811" s="24"/>
      <c r="EK1811" s="24"/>
      <c r="EL1811" s="24"/>
      <c r="EM1811" s="24"/>
      <c r="EN1811" s="24"/>
      <c r="EO1811" s="24"/>
      <c r="EP1811" s="24"/>
      <c r="EQ1811" s="24"/>
      <c r="ER1811" s="24"/>
      <c r="ES1811" s="24"/>
      <c r="ET1811" s="24"/>
      <c r="EU1811" s="24"/>
      <c r="EV1811" s="24"/>
      <c r="EW1811" s="24"/>
      <c r="EX1811" s="24"/>
      <c r="EY1811" s="24"/>
      <c r="EZ1811" s="24"/>
      <c r="FA1811" s="24"/>
      <c r="FB1811" s="24"/>
      <c r="FC1811" s="24"/>
      <c r="FD1811" s="24"/>
      <c r="FE1811" s="24"/>
      <c r="FF1811" s="24"/>
      <c r="FG1811" s="24"/>
      <c r="FH1811" s="24"/>
      <c r="FI1811" s="24"/>
      <c r="FJ1811" s="24"/>
    </row>
    <row r="1812" spans="1:166" x14ac:dyDescent="0.25">
      <c r="A1812" s="13" t="s">
        <v>70</v>
      </c>
      <c r="B1812" s="13"/>
      <c r="C1812" s="22">
        <v>43871</v>
      </c>
      <c r="D1812" s="23"/>
      <c r="E1812" s="22"/>
      <c r="F1812" s="13"/>
      <c r="G1812" s="13">
        <v>4</v>
      </c>
      <c r="H1812" t="s">
        <v>26</v>
      </c>
      <c r="I1812" s="7">
        <v>10.5</v>
      </c>
      <c r="J1812">
        <v>1000</v>
      </c>
      <c r="K1812" s="5">
        <f t="shared" si="28"/>
        <v>95.238095238095241</v>
      </c>
      <c r="L1812" s="23"/>
      <c r="M1812" s="24"/>
      <c r="N1812" s="24"/>
      <c r="O1812" s="24"/>
      <c r="P1812" s="24"/>
      <c r="Q1812" s="23"/>
      <c r="R1812" s="23"/>
      <c r="S1812" s="23"/>
      <c r="T1812" s="23"/>
      <c r="U1812" s="23"/>
      <c r="V1812" s="23"/>
      <c r="W1812" s="23"/>
      <c r="X1812" s="24"/>
      <c r="Y1812" s="24"/>
      <c r="Z1812" s="24"/>
      <c r="AA1812" s="24"/>
      <c r="AB1812" s="24"/>
      <c r="AC1812" s="5"/>
      <c r="AD1812" s="24"/>
      <c r="AE1812" s="8"/>
      <c r="AF1812" s="8"/>
      <c r="AG1812" s="8"/>
      <c r="AH1812" s="8"/>
      <c r="AI1812" s="8"/>
      <c r="AJ1812" s="5"/>
      <c r="AK1812" s="24"/>
      <c r="AL1812" s="24"/>
      <c r="AM1812" s="24"/>
      <c r="AN1812" s="24"/>
      <c r="AO1812" s="24"/>
      <c r="AP1812" s="24"/>
      <c r="AQ1812" s="9"/>
      <c r="AR1812" s="24"/>
      <c r="AS1812" s="8"/>
      <c r="AT1812" s="8"/>
      <c r="AU1812" s="23"/>
      <c r="AV1812" s="23"/>
      <c r="AW1812" s="23"/>
      <c r="AX1812" s="23"/>
      <c r="AY1812" s="23"/>
      <c r="AZ1812" s="23"/>
      <c r="BA1812" s="23"/>
      <c r="BB1812" s="23"/>
      <c r="BC1812" s="23"/>
      <c r="BD1812" s="23"/>
      <c r="BE1812" s="23"/>
      <c r="BF1812" s="23"/>
      <c r="BG1812" s="23"/>
      <c r="BH1812" s="5"/>
      <c r="BI1812" s="24"/>
      <c r="BJ1812" s="5"/>
      <c r="BK1812" s="5"/>
      <c r="BL1812" s="5"/>
      <c r="BM1812" s="24"/>
      <c r="BN1812" s="24"/>
      <c r="BO1812" s="25"/>
      <c r="BP1812" s="5"/>
      <c r="BQ1812" s="5"/>
      <c r="BR1812" s="5"/>
      <c r="BS1812" s="5"/>
      <c r="BT1812" s="25"/>
      <c r="BU1812" s="25"/>
      <c r="BV1812" s="25"/>
      <c r="BW1812" s="25"/>
      <c r="BX1812" s="25"/>
      <c r="BY1812" s="25"/>
      <c r="BZ1812" s="25"/>
      <c r="CA1812" s="5"/>
      <c r="CB1812" s="23"/>
      <c r="CC1812" s="23"/>
      <c r="CD1812" s="23"/>
      <c r="CE1812" s="23"/>
      <c r="CF1812" s="23"/>
      <c r="CG1812" s="23"/>
      <c r="CH1812" s="23"/>
      <c r="CI1812" s="23"/>
      <c r="CJ1812" s="23"/>
      <c r="CK1812" s="24"/>
      <c r="CL1812" s="23"/>
      <c r="CM1812" s="23"/>
      <c r="CN1812" s="24">
        <v>1.4609462049141757</v>
      </c>
      <c r="CO1812" s="5">
        <f>CT1812+CW1812+CZ1812+DC1812+DF1812+DI1812+DL1812+DO1812+DR1812+DU1812+DX1812+EA1812</f>
        <v>442.73779393117303</v>
      </c>
      <c r="CP1812" s="5"/>
      <c r="CQ1812" s="5"/>
      <c r="CR1812" s="24">
        <v>0.21415918143194468</v>
      </c>
      <c r="CS1812" s="23">
        <v>150</v>
      </c>
      <c r="CT1812" s="24">
        <f>CR1812*CS1812</f>
        <v>32.123877214791705</v>
      </c>
      <c r="CU1812" s="24">
        <v>0.22719822885914809</v>
      </c>
      <c r="CV1812" s="23">
        <v>150</v>
      </c>
      <c r="CW1812" s="24">
        <f>CU1812*CV1812</f>
        <v>34.079734328872213</v>
      </c>
      <c r="CX1812" s="24">
        <v>0.25108348389059115</v>
      </c>
      <c r="CY1812" s="23">
        <v>300</v>
      </c>
      <c r="CZ1812" s="24">
        <f>CX1812*CY1812</f>
        <v>75.32504516717735</v>
      </c>
      <c r="DA1812" s="24">
        <v>0.26907227079242302</v>
      </c>
      <c r="DB1812" s="23">
        <v>300</v>
      </c>
      <c r="DC1812" s="24">
        <f>DA1812*DB1812</f>
        <v>80.721681237726912</v>
      </c>
      <c r="DD1812" s="24">
        <v>0.26390789327145436</v>
      </c>
      <c r="DE1812" s="23">
        <v>300</v>
      </c>
      <c r="DF1812" s="24">
        <f>DD1812*DE1812</f>
        <v>79.172367981436309</v>
      </c>
      <c r="DG1812" s="24">
        <v>0.23552514666861424</v>
      </c>
      <c r="DH1812" s="23">
        <v>600</v>
      </c>
      <c r="DI1812" s="24">
        <f>DG1812*DH1812</f>
        <v>141.31508800116853</v>
      </c>
      <c r="DJ1812" s="24"/>
      <c r="DK1812" s="24"/>
      <c r="DL1812" s="24"/>
      <c r="DM1812" s="24"/>
      <c r="DN1812" s="24"/>
      <c r="DO1812" s="24"/>
      <c r="DP1812" s="24"/>
      <c r="DQ1812" s="24"/>
      <c r="DR1812" s="24"/>
      <c r="DS1812" s="24"/>
      <c r="DT1812" s="24"/>
      <c r="DU1812" s="24"/>
      <c r="DV1812" s="24"/>
      <c r="DW1812" s="24"/>
      <c r="DX1812" s="24"/>
      <c r="DY1812" s="24"/>
      <c r="DZ1812" s="24"/>
      <c r="EA1812" s="24"/>
      <c r="EB1812" s="24"/>
      <c r="EC1812" s="24">
        <v>3.75</v>
      </c>
      <c r="ED1812" s="24"/>
      <c r="EE1812" s="24">
        <v>6.125</v>
      </c>
      <c r="EF1812" s="24"/>
      <c r="EG1812" s="24">
        <v>6.1875</v>
      </c>
      <c r="EH1812" s="24"/>
      <c r="EI1812" s="24">
        <v>3</v>
      </c>
      <c r="EJ1812" s="24"/>
      <c r="EK1812" s="24">
        <v>2.1875</v>
      </c>
      <c r="EL1812" s="24"/>
      <c r="EM1812" s="24">
        <v>1.5</v>
      </c>
      <c r="EN1812" s="24"/>
      <c r="EO1812" s="24"/>
      <c r="EP1812" s="24"/>
      <c r="EQ1812" s="24"/>
      <c r="ER1812" s="24"/>
      <c r="ES1812" s="24"/>
      <c r="ET1812" s="24">
        <v>5.375</v>
      </c>
      <c r="EU1812" s="24">
        <v>6.625</v>
      </c>
      <c r="EV1812" s="24">
        <v>5.75</v>
      </c>
      <c r="EW1812" s="24">
        <v>6.125</v>
      </c>
      <c r="EX1812" s="24">
        <v>5.375</v>
      </c>
      <c r="EY1812" s="24">
        <v>5.875</v>
      </c>
      <c r="EZ1812" s="24"/>
      <c r="FA1812" s="24"/>
      <c r="FB1812" s="24"/>
      <c r="FC1812" s="24">
        <v>0.495</v>
      </c>
      <c r="FD1812" s="24">
        <v>0.29249999999999998</v>
      </c>
      <c r="FE1812" s="24"/>
      <c r="FF1812" s="24"/>
      <c r="FG1812" s="24"/>
      <c r="FH1812" s="24"/>
      <c r="FI1812" s="24"/>
      <c r="FJ1812" s="24"/>
    </row>
    <row r="1813" spans="1:166" x14ac:dyDescent="0.25">
      <c r="A1813" s="13" t="s">
        <v>70</v>
      </c>
      <c r="B1813" s="13"/>
      <c r="C1813" s="22">
        <v>43889</v>
      </c>
      <c r="D1813" s="23"/>
      <c r="E1813" s="22"/>
      <c r="F1813" s="13"/>
      <c r="G1813" s="13">
        <v>22</v>
      </c>
      <c r="H1813" t="s">
        <v>26</v>
      </c>
      <c r="I1813" s="7">
        <v>10.5</v>
      </c>
      <c r="J1813">
        <v>1000</v>
      </c>
      <c r="K1813" s="5">
        <f t="shared" si="28"/>
        <v>95.238095238095241</v>
      </c>
      <c r="L1813" s="23"/>
      <c r="M1813" s="23">
        <v>204</v>
      </c>
      <c r="N1813" s="25">
        <v>4.3</v>
      </c>
      <c r="O1813" s="25"/>
      <c r="P1813" s="25"/>
      <c r="Q1813" s="23"/>
      <c r="R1813" s="23"/>
      <c r="S1813" s="23"/>
      <c r="T1813" s="23"/>
      <c r="U1813" s="23"/>
      <c r="V1813" s="23"/>
      <c r="W1813" s="23"/>
      <c r="X1813" s="24"/>
      <c r="Y1813" s="24"/>
      <c r="Z1813" s="24"/>
      <c r="AA1813" s="24"/>
      <c r="AB1813" s="24"/>
      <c r="AC1813" s="5"/>
      <c r="AD1813" s="24"/>
      <c r="AE1813" s="8"/>
      <c r="AF1813" s="8"/>
      <c r="AG1813" s="8"/>
      <c r="AH1813" s="8"/>
      <c r="AI1813" s="8"/>
      <c r="AJ1813" s="5"/>
      <c r="AK1813" s="24"/>
      <c r="AL1813" s="24"/>
      <c r="AM1813" s="24"/>
      <c r="AN1813" s="24"/>
      <c r="AO1813" s="24"/>
      <c r="AP1813" s="24"/>
      <c r="AQ1813" s="9"/>
      <c r="AR1813" s="24"/>
      <c r="AS1813" s="8"/>
      <c r="AT1813" s="8"/>
      <c r="AU1813" s="23"/>
      <c r="AV1813" s="23"/>
      <c r="AW1813" s="23"/>
      <c r="AX1813" s="23"/>
      <c r="AY1813" s="23"/>
      <c r="AZ1813" s="23"/>
      <c r="BA1813" s="23"/>
      <c r="BB1813" s="23"/>
      <c r="BC1813" s="23"/>
      <c r="BD1813" s="23"/>
      <c r="BE1813" s="23"/>
      <c r="BF1813" s="23"/>
      <c r="BG1813" s="23"/>
      <c r="BH1813" s="5"/>
      <c r="BI1813" s="24"/>
      <c r="BJ1813" s="5"/>
      <c r="BK1813" s="5"/>
      <c r="BL1813" s="5"/>
      <c r="BM1813" s="24"/>
      <c r="BN1813" s="24"/>
      <c r="BO1813" s="25"/>
      <c r="BP1813" s="5"/>
      <c r="BQ1813" s="5"/>
      <c r="BR1813" s="5"/>
      <c r="BS1813" s="5"/>
      <c r="BT1813" s="25"/>
      <c r="BU1813" s="25"/>
      <c r="BV1813" s="25"/>
      <c r="BW1813" s="25"/>
      <c r="BX1813" s="25"/>
      <c r="BY1813" s="25"/>
      <c r="BZ1813" s="25"/>
      <c r="CA1813" s="5"/>
      <c r="CB1813" s="23"/>
      <c r="CC1813" s="23"/>
      <c r="CD1813" s="23"/>
      <c r="CE1813" s="23"/>
      <c r="CF1813" s="23"/>
      <c r="CG1813" s="23"/>
      <c r="CH1813" s="23"/>
      <c r="CI1813" s="23"/>
      <c r="CJ1813" s="23"/>
      <c r="CK1813" s="24"/>
      <c r="CL1813" s="23"/>
      <c r="CM1813" s="23"/>
      <c r="CN1813" s="24"/>
      <c r="CO1813" s="23"/>
      <c r="CP1813" s="23"/>
      <c r="CQ1813" s="23"/>
      <c r="CR1813" s="24"/>
      <c r="CS1813" s="24"/>
      <c r="CT1813" s="24"/>
      <c r="CU1813" s="24"/>
      <c r="CV1813" s="23">
        <v>150</v>
      </c>
      <c r="CW1813" s="24">
        <v>18.067483255262953</v>
      </c>
      <c r="CX1813" s="24"/>
      <c r="CY1813" s="24"/>
      <c r="CZ1813" s="24"/>
      <c r="DA1813" s="24"/>
      <c r="DB1813" s="24"/>
      <c r="DC1813" s="24"/>
      <c r="DD1813" s="24"/>
      <c r="DE1813" s="24"/>
      <c r="DF1813" s="24"/>
      <c r="DG1813" s="24"/>
      <c r="DH1813" s="24"/>
      <c r="DI1813" s="24"/>
      <c r="DJ1813" s="24"/>
      <c r="DK1813" s="24"/>
      <c r="DL1813" s="24"/>
      <c r="DM1813" s="24"/>
      <c r="DN1813" s="24"/>
      <c r="DO1813" s="24"/>
      <c r="DP1813" s="24"/>
      <c r="DQ1813" s="24"/>
      <c r="DR1813" s="24"/>
      <c r="DS1813" s="24"/>
      <c r="DT1813" s="24"/>
      <c r="DU1813" s="24"/>
      <c r="DV1813" s="24"/>
      <c r="DW1813" s="24"/>
      <c r="DX1813" s="24"/>
      <c r="DY1813" s="24"/>
      <c r="DZ1813" s="24"/>
      <c r="EA1813" s="24"/>
      <c r="EB1813" s="24"/>
      <c r="EC1813" s="24"/>
      <c r="ED1813" s="24"/>
      <c r="EE1813" s="24"/>
      <c r="EF1813" s="24"/>
      <c r="EG1813" s="24"/>
      <c r="EH1813" s="24"/>
      <c r="EI1813" s="24"/>
      <c r="EJ1813" s="24"/>
      <c r="EK1813" s="24"/>
      <c r="EL1813" s="24"/>
      <c r="EM1813" s="24"/>
      <c r="EN1813" s="24"/>
      <c r="EO1813" s="24"/>
      <c r="EP1813" s="24"/>
      <c r="EQ1813" s="24"/>
      <c r="ER1813" s="24"/>
      <c r="ES1813" s="24"/>
      <c r="ET1813" s="24"/>
      <c r="EU1813" s="24"/>
      <c r="EV1813" s="24"/>
      <c r="EW1813" s="24"/>
      <c r="EX1813" s="24"/>
      <c r="EY1813" s="24"/>
      <c r="EZ1813" s="24"/>
      <c r="FA1813" s="24"/>
      <c r="FB1813" s="24"/>
      <c r="FC1813" s="24"/>
      <c r="FD1813" s="24"/>
      <c r="FE1813" s="24"/>
      <c r="FF1813" s="24"/>
      <c r="FG1813" s="24"/>
      <c r="FH1813" s="24"/>
      <c r="FI1813" s="24"/>
      <c r="FJ1813" s="24"/>
    </row>
    <row r="1814" spans="1:166" x14ac:dyDescent="0.25">
      <c r="A1814" s="13" t="s">
        <v>70</v>
      </c>
      <c r="B1814" s="13"/>
      <c r="C1814" s="22">
        <v>43894</v>
      </c>
      <c r="D1814" s="23"/>
      <c r="E1814" s="22"/>
      <c r="F1814" s="13"/>
      <c r="G1814" s="13">
        <v>27</v>
      </c>
      <c r="H1814" t="s">
        <v>26</v>
      </c>
      <c r="I1814" s="7">
        <v>10.5</v>
      </c>
      <c r="J1814">
        <v>1000</v>
      </c>
      <c r="K1814" s="5">
        <f t="shared" si="28"/>
        <v>95.238095238095241</v>
      </c>
      <c r="L1814" s="23"/>
      <c r="M1814" s="23">
        <v>239.75</v>
      </c>
      <c r="N1814" s="25">
        <v>6</v>
      </c>
      <c r="O1814" s="25"/>
      <c r="P1814" s="25"/>
      <c r="Q1814" s="23"/>
      <c r="R1814" s="23"/>
      <c r="S1814" s="23"/>
      <c r="T1814" s="23"/>
      <c r="U1814" s="23"/>
      <c r="V1814" s="23"/>
      <c r="W1814" s="23"/>
      <c r="X1814" s="24"/>
      <c r="Y1814" s="24"/>
      <c r="Z1814" s="24"/>
      <c r="AA1814" s="24"/>
      <c r="AB1814" s="24"/>
      <c r="AC1814" s="5"/>
      <c r="AD1814" s="24"/>
      <c r="AE1814" s="8"/>
      <c r="AF1814" s="8"/>
      <c r="AG1814" s="8"/>
      <c r="AH1814" s="8"/>
      <c r="AI1814" s="8"/>
      <c r="AJ1814" s="5"/>
      <c r="AK1814" s="24"/>
      <c r="AL1814" s="24"/>
      <c r="AM1814" s="24"/>
      <c r="AN1814" s="24"/>
      <c r="AO1814" s="24"/>
      <c r="AP1814" s="24"/>
      <c r="AQ1814" s="9"/>
      <c r="AR1814" s="24"/>
      <c r="AS1814" s="8"/>
      <c r="AT1814" s="8"/>
      <c r="AU1814" s="23"/>
      <c r="AV1814" s="23"/>
      <c r="AW1814" s="23"/>
      <c r="AX1814" s="23"/>
      <c r="AY1814" s="23"/>
      <c r="AZ1814" s="23"/>
      <c r="BA1814" s="23"/>
      <c r="BB1814" s="23"/>
      <c r="BC1814" s="23"/>
      <c r="BD1814" s="23"/>
      <c r="BE1814" s="23"/>
      <c r="BF1814" s="23"/>
      <c r="BG1814" s="23"/>
      <c r="BH1814" s="5"/>
      <c r="BI1814" s="24"/>
      <c r="BJ1814" s="5"/>
      <c r="BK1814" s="5"/>
      <c r="BL1814" s="5"/>
      <c r="BM1814" s="24"/>
      <c r="BN1814" s="24"/>
      <c r="BO1814" s="25"/>
      <c r="BP1814" s="5"/>
      <c r="BQ1814" s="5"/>
      <c r="BR1814" s="5"/>
      <c r="BS1814" s="5"/>
      <c r="BT1814" s="25"/>
      <c r="BU1814" s="25"/>
      <c r="BV1814" s="25"/>
      <c r="BW1814" s="25"/>
      <c r="BX1814" s="25"/>
      <c r="BY1814" s="25"/>
      <c r="BZ1814" s="25"/>
      <c r="CA1814" s="5"/>
      <c r="CB1814" s="23"/>
      <c r="CC1814" s="23"/>
      <c r="CD1814" s="23"/>
      <c r="CE1814" s="23"/>
      <c r="CF1814" s="23"/>
      <c r="CG1814" s="23"/>
      <c r="CH1814" s="23"/>
      <c r="CI1814" s="23"/>
      <c r="CJ1814" s="23"/>
      <c r="CK1814" s="24"/>
      <c r="CL1814" s="23"/>
      <c r="CM1814" s="23"/>
      <c r="CN1814" s="24"/>
      <c r="CO1814" s="23"/>
      <c r="CP1814" s="23"/>
      <c r="CQ1814" s="23"/>
      <c r="CR1814" s="24"/>
      <c r="CS1814" s="24"/>
      <c r="CT1814" s="24"/>
      <c r="CU1814" s="24"/>
      <c r="CV1814" s="23">
        <v>150</v>
      </c>
      <c r="CW1814" s="24">
        <v>6.0912349005666409</v>
      </c>
      <c r="CX1814" s="24"/>
      <c r="CY1814" s="24"/>
      <c r="CZ1814" s="24"/>
      <c r="DA1814" s="24"/>
      <c r="DB1814" s="24"/>
      <c r="DC1814" s="24"/>
      <c r="DD1814" s="24"/>
      <c r="DE1814" s="24"/>
      <c r="DF1814" s="24"/>
      <c r="DG1814" s="24"/>
      <c r="DH1814" s="24"/>
      <c r="DI1814" s="24"/>
      <c r="DJ1814" s="24"/>
      <c r="DK1814" s="24"/>
      <c r="DL1814" s="24"/>
      <c r="DM1814" s="24"/>
      <c r="DN1814" s="24"/>
      <c r="DO1814" s="24"/>
      <c r="DP1814" s="24"/>
      <c r="DQ1814" s="24"/>
      <c r="DR1814" s="24"/>
      <c r="DS1814" s="24"/>
      <c r="DT1814" s="24"/>
      <c r="DU1814" s="24"/>
      <c r="DV1814" s="24"/>
      <c r="DW1814" s="24"/>
      <c r="DX1814" s="24"/>
      <c r="DY1814" s="24"/>
      <c r="DZ1814" s="24"/>
      <c r="EA1814" s="24"/>
      <c r="EB1814" s="24"/>
      <c r="EC1814" s="24"/>
      <c r="ED1814" s="24"/>
      <c r="EE1814" s="24"/>
      <c r="EF1814" s="24"/>
      <c r="EG1814" s="24"/>
      <c r="EH1814" s="24"/>
      <c r="EI1814" s="24"/>
      <c r="EJ1814" s="24"/>
      <c r="EK1814" s="24"/>
      <c r="EL1814" s="24"/>
      <c r="EM1814" s="24"/>
      <c r="EN1814" s="24"/>
      <c r="EO1814" s="24"/>
      <c r="EP1814" s="24"/>
      <c r="EQ1814" s="24"/>
      <c r="ER1814" s="24"/>
      <c r="ES1814" s="24"/>
      <c r="ET1814" s="24"/>
      <c r="EU1814" s="24"/>
      <c r="EV1814" s="24"/>
      <c r="EW1814" s="24"/>
      <c r="EX1814" s="24"/>
      <c r="EY1814" s="24"/>
      <c r="EZ1814" s="24"/>
      <c r="FA1814" s="24"/>
      <c r="FB1814" s="24"/>
      <c r="FC1814" s="24"/>
      <c r="FD1814" s="24"/>
      <c r="FE1814" s="24"/>
      <c r="FF1814" s="24"/>
      <c r="FG1814" s="24"/>
      <c r="FH1814" s="24"/>
      <c r="FI1814" s="24"/>
      <c r="FJ1814" s="24"/>
    </row>
    <row r="1815" spans="1:166" x14ac:dyDescent="0.25">
      <c r="A1815" s="13" t="s">
        <v>70</v>
      </c>
      <c r="B1815" s="13"/>
      <c r="C1815" s="22">
        <v>43899</v>
      </c>
      <c r="D1815" s="5">
        <v>4</v>
      </c>
      <c r="E1815" t="s">
        <v>210</v>
      </c>
      <c r="F1815" s="13" t="s">
        <v>12</v>
      </c>
      <c r="G1815" s="13">
        <v>32</v>
      </c>
      <c r="H1815" t="s">
        <v>26</v>
      </c>
      <c r="I1815" s="7">
        <v>10.5</v>
      </c>
      <c r="J1815">
        <v>1000</v>
      </c>
      <c r="K1815" s="5">
        <f t="shared" si="28"/>
        <v>95.238095238095241</v>
      </c>
      <c r="L1815" s="23"/>
      <c r="M1815" s="24"/>
      <c r="N1815" s="24"/>
      <c r="O1815" s="24"/>
      <c r="P1815" s="24"/>
      <c r="Q1815" s="23"/>
      <c r="R1815" s="23">
        <v>32</v>
      </c>
      <c r="S1815" s="23"/>
      <c r="T1815" s="23"/>
      <c r="U1815" s="23"/>
      <c r="V1815" s="23"/>
      <c r="W1815" s="23"/>
      <c r="X1815" s="24"/>
      <c r="Y1815" s="24"/>
      <c r="Z1815" s="24"/>
      <c r="AA1815" s="24"/>
      <c r="AB1815" s="24"/>
      <c r="AC1815" s="5"/>
      <c r="AD1815" s="24"/>
      <c r="AE1815" s="8"/>
      <c r="AF1815" s="8"/>
      <c r="AG1815" s="8"/>
      <c r="AH1815" s="8"/>
      <c r="AI1815" s="8"/>
      <c r="AJ1815" s="5"/>
      <c r="AK1815" s="24"/>
      <c r="AL1815" s="24"/>
      <c r="AM1815" s="24"/>
      <c r="AN1815" s="24"/>
      <c r="AO1815" s="24"/>
      <c r="AP1815" s="24"/>
      <c r="AQ1815" s="9"/>
      <c r="AR1815" s="24"/>
      <c r="AS1815" s="8"/>
      <c r="AT1815" s="8"/>
      <c r="AU1815" s="23"/>
      <c r="AV1815" s="23"/>
      <c r="AW1815" s="23"/>
      <c r="AX1815" s="23"/>
      <c r="AY1815" s="23"/>
      <c r="AZ1815" s="23"/>
      <c r="BA1815" s="23"/>
      <c r="BB1815" s="23"/>
      <c r="BC1815" s="23"/>
      <c r="BD1815" s="23"/>
      <c r="BE1815" s="23"/>
      <c r="BF1815" s="23"/>
      <c r="BG1815" s="23"/>
      <c r="BH1815" s="5"/>
      <c r="BI1815" s="24"/>
      <c r="BJ1815" s="5"/>
      <c r="BK1815" s="5"/>
      <c r="BL1815" s="5"/>
      <c r="BM1815" s="24"/>
      <c r="BN1815" s="24"/>
      <c r="BO1815" s="25"/>
      <c r="BP1815" s="5"/>
      <c r="BQ1815" s="5"/>
      <c r="BR1815" s="5"/>
      <c r="BS1815" s="5"/>
      <c r="BT1815" s="25"/>
      <c r="BU1815" s="25"/>
      <c r="BV1815" s="25"/>
      <c r="BW1815" s="25"/>
      <c r="BX1815" s="25"/>
      <c r="BY1815" s="25"/>
      <c r="BZ1815" s="25"/>
      <c r="CA1815" s="5"/>
      <c r="CB1815" s="23"/>
      <c r="CC1815" s="23"/>
      <c r="CD1815" s="23"/>
      <c r="CE1815" s="23"/>
      <c r="CF1815" s="23"/>
      <c r="CG1815" s="23"/>
      <c r="CH1815" s="23"/>
      <c r="CI1815" s="23"/>
      <c r="CJ1815" s="23"/>
      <c r="CK1815" s="24"/>
      <c r="CL1815" s="23"/>
      <c r="CM1815" s="23"/>
      <c r="CN1815" s="24">
        <v>1.526724974587873</v>
      </c>
      <c r="CO1815" s="5">
        <f>CT1815+CW1815+CZ1815+DC1815+DF1815+DI1815+DL1815+DO1815+DR1815+DU1815+DX1815+EA1815</f>
        <v>455.59269311433138</v>
      </c>
      <c r="CP1815" s="5"/>
      <c r="CQ1815" s="5"/>
      <c r="CR1815" s="24">
        <v>0.26141621465501286</v>
      </c>
      <c r="CS1815" s="23">
        <v>150</v>
      </c>
      <c r="CT1815" s="24">
        <f>CR1815*CS1815</f>
        <v>39.212432198251932</v>
      </c>
      <c r="CU1815" s="24">
        <v>0.24870376237031327</v>
      </c>
      <c r="CV1815" s="23">
        <v>150</v>
      </c>
      <c r="CW1815" s="24">
        <f>CU1815*CV1815</f>
        <v>37.305564355546991</v>
      </c>
      <c r="CX1815" s="24">
        <v>0.24245246398675802</v>
      </c>
      <c r="CY1815" s="23">
        <v>300</v>
      </c>
      <c r="CZ1815" s="24">
        <f>CX1815*CY1815</f>
        <v>72.73573919602741</v>
      </c>
      <c r="DA1815" s="24">
        <v>0.2631100756417557</v>
      </c>
      <c r="DB1815" s="23">
        <v>300</v>
      </c>
      <c r="DC1815" s="24">
        <f>DA1815*DB1815</f>
        <v>78.933022692526706</v>
      </c>
      <c r="DD1815" s="24">
        <v>0.26406513362813855</v>
      </c>
      <c r="DE1815" s="23">
        <v>300</v>
      </c>
      <c r="DF1815" s="24">
        <f>DD1815*DE1815</f>
        <v>79.219540088441562</v>
      </c>
      <c r="DG1815" s="24">
        <v>0.24697732430589459</v>
      </c>
      <c r="DH1815" s="23">
        <v>600</v>
      </c>
      <c r="DI1815" s="24">
        <f>DG1815*DH1815</f>
        <v>148.18639458353675</v>
      </c>
      <c r="DJ1815" s="24"/>
      <c r="DK1815" s="24"/>
      <c r="DL1815" s="24"/>
      <c r="DM1815" s="24"/>
      <c r="DN1815" s="24"/>
      <c r="DO1815" s="24"/>
      <c r="DP1815" s="24"/>
      <c r="DQ1815" s="24"/>
      <c r="DR1815" s="24"/>
      <c r="DS1815" s="24"/>
      <c r="DT1815" s="24"/>
      <c r="DU1815" s="24"/>
      <c r="DV1815" s="24"/>
      <c r="DW1815" s="24"/>
      <c r="DX1815" s="24"/>
      <c r="DY1815" s="24"/>
      <c r="DZ1815" s="24"/>
      <c r="EA1815" s="24"/>
      <c r="EB1815" s="24"/>
      <c r="EC1815" s="24"/>
      <c r="ED1815" s="24"/>
      <c r="EE1815" s="24"/>
      <c r="EF1815" s="24"/>
      <c r="EG1815" s="24"/>
      <c r="EH1815" s="24"/>
      <c r="EI1815" s="24"/>
      <c r="EJ1815" s="24"/>
      <c r="EK1815" s="24"/>
      <c r="EL1815" s="24"/>
      <c r="EM1815" s="24"/>
      <c r="EN1815" s="24"/>
      <c r="EO1815" s="24"/>
      <c r="EP1815" s="24"/>
      <c r="EQ1815" s="24"/>
      <c r="ER1815" s="24"/>
      <c r="ES1815" s="24"/>
      <c r="ET1815" s="24"/>
      <c r="EU1815" s="24"/>
      <c r="EV1815" s="24"/>
      <c r="EW1815" s="24"/>
      <c r="EX1815" s="24"/>
      <c r="EY1815" s="24"/>
      <c r="EZ1815" s="24"/>
      <c r="FA1815" s="24"/>
      <c r="FB1815" s="24"/>
      <c r="FC1815" s="24"/>
      <c r="FD1815" s="24"/>
      <c r="FE1815" s="24"/>
      <c r="FF1815" s="24"/>
      <c r="FG1815" s="24"/>
      <c r="FH1815" s="24"/>
      <c r="FI1815" s="24"/>
      <c r="FJ1815" s="24"/>
    </row>
    <row r="1816" spans="1:166" x14ac:dyDescent="0.25">
      <c r="A1816" s="13" t="s">
        <v>70</v>
      </c>
      <c r="B1816" s="13"/>
      <c r="C1816" s="22">
        <v>43901</v>
      </c>
      <c r="D1816" s="23"/>
      <c r="E1816" s="22"/>
      <c r="F1816" s="13"/>
      <c r="G1816" s="13">
        <v>34</v>
      </c>
      <c r="H1816" t="s">
        <v>26</v>
      </c>
      <c r="I1816" s="7">
        <v>10.5</v>
      </c>
      <c r="J1816">
        <v>1000</v>
      </c>
      <c r="K1816" s="5">
        <f t="shared" si="28"/>
        <v>95.238095238095241</v>
      </c>
      <c r="L1816" s="23"/>
      <c r="M1816" s="23">
        <v>344</v>
      </c>
      <c r="N1816" s="25">
        <v>8.25</v>
      </c>
      <c r="O1816" s="25"/>
      <c r="P1816" s="25"/>
      <c r="Q1816" s="23"/>
      <c r="R1816" s="23"/>
      <c r="S1816" s="23"/>
      <c r="T1816" s="23"/>
      <c r="U1816" s="23"/>
      <c r="V1816" s="23"/>
      <c r="W1816" s="23"/>
      <c r="X1816" s="24"/>
      <c r="Y1816" s="24"/>
      <c r="Z1816" s="24"/>
      <c r="AA1816" s="24"/>
      <c r="AB1816" s="24"/>
      <c r="AC1816" s="5"/>
      <c r="AD1816" s="24"/>
      <c r="AE1816" s="8"/>
      <c r="AF1816" s="8"/>
      <c r="AG1816" s="8"/>
      <c r="AH1816" s="8"/>
      <c r="AI1816" s="8"/>
      <c r="AJ1816" s="5"/>
      <c r="AK1816" s="24"/>
      <c r="AL1816" s="24"/>
      <c r="AM1816" s="24"/>
      <c r="AN1816" s="24"/>
      <c r="AO1816" s="24"/>
      <c r="AP1816" s="24"/>
      <c r="AQ1816" s="9"/>
      <c r="AR1816" s="24"/>
      <c r="AS1816" s="8"/>
      <c r="AT1816" s="8"/>
      <c r="AU1816" s="23"/>
      <c r="AV1816" s="23"/>
      <c r="AW1816" s="23"/>
      <c r="AX1816" s="23"/>
      <c r="AY1816" s="23"/>
      <c r="AZ1816" s="23"/>
      <c r="BA1816" s="23"/>
      <c r="BB1816" s="23"/>
      <c r="BC1816" s="23"/>
      <c r="BD1816" s="23"/>
      <c r="BE1816" s="23"/>
      <c r="BF1816" s="23"/>
      <c r="BG1816" s="23"/>
      <c r="BH1816" s="5"/>
      <c r="BI1816" s="24"/>
      <c r="BJ1816" s="5"/>
      <c r="BK1816" s="5"/>
      <c r="BL1816" s="5"/>
      <c r="BM1816" s="24"/>
      <c r="BN1816" s="24"/>
      <c r="BO1816" s="25"/>
      <c r="BP1816" s="5"/>
      <c r="BQ1816" s="5"/>
      <c r="BR1816" s="5"/>
      <c r="BS1816" s="5"/>
      <c r="BT1816" s="25"/>
      <c r="BU1816" s="25"/>
      <c r="BV1816" s="25"/>
      <c r="BW1816" s="25"/>
      <c r="BX1816" s="25"/>
      <c r="BY1816" s="25"/>
      <c r="BZ1816" s="25"/>
      <c r="CA1816" s="5"/>
      <c r="CB1816" s="23"/>
      <c r="CC1816" s="23"/>
      <c r="CD1816" s="23"/>
      <c r="CE1816" s="23"/>
      <c r="CF1816" s="23"/>
      <c r="CG1816" s="23"/>
      <c r="CH1816" s="23"/>
      <c r="CI1816" s="23"/>
      <c r="CJ1816" s="23"/>
      <c r="CK1816" s="24"/>
      <c r="CL1816" s="23"/>
      <c r="CM1816" s="23"/>
      <c r="CN1816" s="24"/>
      <c r="CO1816" s="23"/>
      <c r="CP1816" s="23"/>
      <c r="CQ1816" s="23"/>
      <c r="CR1816" s="24"/>
      <c r="CS1816" s="24"/>
      <c r="CT1816" s="24"/>
      <c r="CU1816" s="24"/>
      <c r="CV1816" s="23">
        <v>150</v>
      </c>
      <c r="CW1816" s="24">
        <v>39.212432198251932</v>
      </c>
      <c r="CX1816" s="24"/>
      <c r="CY1816" s="24"/>
      <c r="CZ1816" s="24"/>
      <c r="DA1816" s="24"/>
      <c r="DB1816" s="24"/>
      <c r="DC1816" s="24"/>
      <c r="DD1816" s="24"/>
      <c r="DE1816" s="24"/>
      <c r="DF1816" s="24"/>
      <c r="DG1816" s="24"/>
      <c r="DH1816" s="24"/>
      <c r="DI1816" s="24"/>
      <c r="DJ1816" s="24"/>
      <c r="DK1816" s="24"/>
      <c r="DL1816" s="24"/>
      <c r="DM1816" s="24"/>
      <c r="DN1816" s="24"/>
      <c r="DO1816" s="24"/>
      <c r="DP1816" s="24"/>
      <c r="DQ1816" s="24"/>
      <c r="DR1816" s="24"/>
      <c r="DS1816" s="24"/>
      <c r="DT1816" s="24"/>
      <c r="DU1816" s="24"/>
      <c r="DV1816" s="24"/>
      <c r="DW1816" s="24"/>
      <c r="DX1816" s="24"/>
      <c r="DY1816" s="24"/>
      <c r="DZ1816" s="24"/>
      <c r="EA1816" s="24"/>
      <c r="EB1816" s="24"/>
      <c r="EC1816" s="24"/>
      <c r="ED1816" s="24"/>
      <c r="EE1816" s="24"/>
      <c r="EF1816" s="24"/>
      <c r="EG1816" s="24"/>
      <c r="EH1816" s="24"/>
      <c r="EI1816" s="24"/>
      <c r="EJ1816" s="24"/>
      <c r="EK1816" s="24"/>
      <c r="EL1816" s="24"/>
      <c r="EM1816" s="24"/>
      <c r="EN1816" s="24"/>
      <c r="EO1816" s="24"/>
      <c r="EP1816" s="24"/>
      <c r="EQ1816" s="24"/>
      <c r="ER1816" s="24"/>
      <c r="ES1816" s="24"/>
      <c r="ET1816" s="24"/>
      <c r="EU1816" s="24"/>
      <c r="EV1816" s="24"/>
      <c r="EW1816" s="24"/>
      <c r="EX1816" s="24"/>
      <c r="EY1816" s="24"/>
      <c r="EZ1816" s="24"/>
      <c r="FA1816" s="24"/>
      <c r="FB1816" s="24"/>
      <c r="FC1816" s="24"/>
      <c r="FD1816" s="24"/>
      <c r="FE1816" s="24"/>
      <c r="FF1816" s="24"/>
      <c r="FG1816" s="24"/>
      <c r="FH1816" s="24"/>
      <c r="FI1816" s="24"/>
      <c r="FJ1816" s="24"/>
    </row>
    <row r="1817" spans="1:166" x14ac:dyDescent="0.25">
      <c r="A1817" s="13" t="s">
        <v>70</v>
      </c>
      <c r="B1817" s="13"/>
      <c r="C1817" s="22">
        <v>43909</v>
      </c>
      <c r="D1817" s="23"/>
      <c r="E1817" s="22"/>
      <c r="F1817" s="13"/>
      <c r="G1817" s="13">
        <v>42</v>
      </c>
      <c r="H1817" t="s">
        <v>26</v>
      </c>
      <c r="I1817" s="7">
        <v>10.5</v>
      </c>
      <c r="J1817">
        <v>1000</v>
      </c>
      <c r="K1817" s="5">
        <f t="shared" si="28"/>
        <v>95.238095238095241</v>
      </c>
      <c r="L1817" s="23"/>
      <c r="M1817" s="23">
        <v>535.5</v>
      </c>
      <c r="N1817" s="25">
        <v>11.65</v>
      </c>
      <c r="O1817" s="25"/>
      <c r="P1817" s="25"/>
      <c r="Q1817" s="23"/>
      <c r="R1817" s="23"/>
      <c r="S1817" s="23"/>
      <c r="T1817" s="23"/>
      <c r="U1817" s="23"/>
      <c r="V1817" s="23"/>
      <c r="W1817" s="23"/>
      <c r="X1817" s="24"/>
      <c r="Y1817" s="24"/>
      <c r="Z1817" s="24"/>
      <c r="AA1817" s="24"/>
      <c r="AB1817" s="24"/>
      <c r="AC1817" s="5">
        <v>45.5</v>
      </c>
      <c r="AD1817" s="24"/>
      <c r="AE1817" s="8"/>
      <c r="AF1817" s="8"/>
      <c r="AG1817" s="8"/>
      <c r="AH1817" s="8"/>
      <c r="AI1817" s="8"/>
      <c r="AJ1817" s="5">
        <v>51.125</v>
      </c>
      <c r="AK1817" s="24">
        <v>1.12756075</v>
      </c>
      <c r="AL1817" s="24"/>
      <c r="AM1817" s="24"/>
      <c r="AN1817" s="24"/>
      <c r="AO1817" s="24"/>
      <c r="AP1817" s="24"/>
      <c r="AQ1817" s="9">
        <f>AK1817/AJ1817</f>
        <v>2.2054977995110026E-2</v>
      </c>
      <c r="AR1817" s="24"/>
      <c r="AS1817" s="8"/>
      <c r="AT1817" s="8"/>
      <c r="AU1817" s="23">
        <v>1.9074999999999998</v>
      </c>
      <c r="AV1817" s="23"/>
      <c r="AW1817" s="23"/>
      <c r="AX1817" s="23"/>
      <c r="AY1817" s="23"/>
      <c r="AZ1817" s="23"/>
      <c r="BA1817" s="23"/>
      <c r="BB1817" s="23"/>
      <c r="BC1817" s="23"/>
      <c r="BD1817" s="23"/>
      <c r="BE1817" s="23"/>
      <c r="BF1817" s="23"/>
      <c r="BG1817" s="23"/>
      <c r="BH1817" s="5">
        <v>1.9074999999999998</v>
      </c>
      <c r="BI1817" s="24"/>
      <c r="BJ1817" s="5"/>
      <c r="BK1817" s="5">
        <f>AC1817+AJ1817+BH1817</f>
        <v>98.532499999999999</v>
      </c>
      <c r="BL1817" s="5"/>
      <c r="BM1817" s="8">
        <f>BH1817/BK1817</f>
        <v>1.9359094714941769E-2</v>
      </c>
      <c r="BN1817" s="8"/>
      <c r="BO1817" s="25"/>
      <c r="BP1817" s="5"/>
      <c r="BQ1817" s="5"/>
      <c r="BR1817" s="5"/>
      <c r="BS1817" s="5"/>
      <c r="BT1817" s="25"/>
      <c r="BU1817" s="25"/>
      <c r="BV1817" s="25"/>
      <c r="BW1817" s="25"/>
      <c r="BX1817" s="8">
        <f>AC1817/BK1817</f>
        <v>0.46177657118209731</v>
      </c>
      <c r="BY1817" s="8">
        <f>AJ1817/BK1817</f>
        <v>0.51886433410296096</v>
      </c>
      <c r="BZ1817" s="8">
        <f>BH1817/BK1817</f>
        <v>1.9359094714941769E-2</v>
      </c>
      <c r="CA1817" s="5">
        <v>60.25</v>
      </c>
      <c r="CB1817" s="23">
        <v>60.25</v>
      </c>
      <c r="CC1817" s="23"/>
      <c r="CD1817" s="23"/>
      <c r="CE1817" s="23"/>
      <c r="CF1817" s="23"/>
      <c r="CG1817" s="23"/>
      <c r="CH1817" s="9">
        <f>AK1817/CA1817</f>
        <v>1.8714701244813278E-2</v>
      </c>
      <c r="CI1817" s="23"/>
      <c r="CJ1817" s="23"/>
      <c r="CK1817" s="24"/>
      <c r="CL1817" s="23"/>
      <c r="CM1817" s="23"/>
      <c r="CN1817" s="24"/>
      <c r="CO1817" s="23"/>
      <c r="CP1817" s="23"/>
      <c r="CQ1817" s="23"/>
      <c r="CR1817" s="24"/>
      <c r="CS1817" s="24"/>
      <c r="CT1817" s="24"/>
      <c r="CU1817" s="24"/>
      <c r="CV1817" s="24"/>
      <c r="CW1817" s="24"/>
      <c r="CX1817" s="24"/>
      <c r="CY1817" s="24"/>
      <c r="CZ1817" s="24"/>
      <c r="DA1817" s="24"/>
      <c r="DB1817" s="24"/>
      <c r="DC1817" s="24"/>
      <c r="DD1817" s="24"/>
      <c r="DE1817" s="24"/>
      <c r="DF1817" s="24"/>
      <c r="DG1817" s="24"/>
      <c r="DH1817" s="24"/>
      <c r="DI1817" s="24"/>
      <c r="DJ1817" s="24"/>
      <c r="DK1817" s="24"/>
      <c r="DL1817" s="24"/>
      <c r="DM1817" s="24"/>
      <c r="DN1817" s="24"/>
      <c r="DO1817" s="24"/>
      <c r="DP1817" s="24"/>
      <c r="DQ1817" s="24"/>
      <c r="DR1817" s="24"/>
      <c r="DS1817" s="24"/>
      <c r="DT1817" s="24"/>
      <c r="DU1817" s="24"/>
      <c r="DV1817" s="24"/>
      <c r="DW1817" s="24"/>
      <c r="DX1817" s="24"/>
      <c r="DY1817" s="24"/>
      <c r="DZ1817" s="24"/>
      <c r="EA1817" s="24"/>
      <c r="EB1817" s="24"/>
      <c r="EC1817" s="24"/>
      <c r="ED1817" s="24"/>
      <c r="EE1817" s="24"/>
      <c r="EF1817" s="24"/>
      <c r="EG1817" s="24"/>
      <c r="EH1817" s="24"/>
      <c r="EI1817" s="24"/>
      <c r="EJ1817" s="24"/>
      <c r="EK1817" s="24"/>
      <c r="EL1817" s="24"/>
      <c r="EM1817" s="24"/>
      <c r="EN1817" s="24"/>
      <c r="EO1817" s="24"/>
      <c r="EP1817" s="24"/>
      <c r="EQ1817" s="24"/>
      <c r="ER1817" s="24"/>
      <c r="ES1817" s="24"/>
      <c r="ET1817" s="24"/>
      <c r="EU1817" s="24"/>
      <c r="EV1817" s="24"/>
      <c r="EW1817" s="24"/>
      <c r="EX1817" s="24"/>
      <c r="EY1817" s="24"/>
      <c r="EZ1817" s="24"/>
      <c r="FA1817" s="24"/>
      <c r="FB1817" s="24"/>
      <c r="FC1817" s="24"/>
      <c r="FD1817" s="24"/>
      <c r="FE1817" s="24"/>
      <c r="FF1817" s="24"/>
      <c r="FG1817" s="24"/>
      <c r="FH1817" s="24"/>
      <c r="FI1817" s="24"/>
      <c r="FJ1817" s="24"/>
    </row>
    <row r="1818" spans="1:166" x14ac:dyDescent="0.25">
      <c r="A1818" s="13" t="s">
        <v>70</v>
      </c>
      <c r="B1818" s="13"/>
      <c r="C1818" s="22">
        <v>43915</v>
      </c>
      <c r="D1818" s="5">
        <v>5</v>
      </c>
      <c r="E1818" t="s">
        <v>206</v>
      </c>
      <c r="F1818" s="13" t="s">
        <v>13</v>
      </c>
      <c r="G1818" s="13">
        <v>48</v>
      </c>
      <c r="H1818" t="s">
        <v>26</v>
      </c>
      <c r="I1818" s="7">
        <v>10.5</v>
      </c>
      <c r="J1818">
        <v>1000</v>
      </c>
      <c r="K1818" s="5">
        <f t="shared" si="28"/>
        <v>95.238095238095241</v>
      </c>
      <c r="L1818" s="23"/>
      <c r="M1818" s="23">
        <v>699.7</v>
      </c>
      <c r="N1818" s="25">
        <v>13.9</v>
      </c>
      <c r="O1818" s="25"/>
      <c r="P1818" s="25"/>
      <c r="Q1818" s="23"/>
      <c r="R1818" s="23"/>
      <c r="S1818" s="5">
        <v>48</v>
      </c>
      <c r="T1818" s="5"/>
      <c r="U1818" s="5"/>
      <c r="V1818" s="23"/>
      <c r="W1818" s="23"/>
      <c r="X1818" s="24"/>
      <c r="Y1818" s="24"/>
      <c r="Z1818" s="24"/>
      <c r="AA1818" s="24"/>
      <c r="AB1818" s="24"/>
      <c r="AC1818" s="5"/>
      <c r="AD1818" s="24"/>
      <c r="AE1818" s="8"/>
      <c r="AF1818" s="8"/>
      <c r="AG1818" s="8"/>
      <c r="AH1818" s="8"/>
      <c r="AI1818" s="8"/>
      <c r="AJ1818" s="5"/>
      <c r="AK1818" s="24"/>
      <c r="AL1818" s="24"/>
      <c r="AM1818" s="24"/>
      <c r="AN1818" s="24"/>
      <c r="AO1818" s="24"/>
      <c r="AP1818" s="24"/>
      <c r="AQ1818" s="9"/>
      <c r="AR1818" s="24"/>
      <c r="AS1818" s="8"/>
      <c r="AT1818" s="8"/>
      <c r="AU1818" s="23"/>
      <c r="AV1818" s="23"/>
      <c r="AW1818" s="23"/>
      <c r="AX1818" s="23"/>
      <c r="AY1818" s="23"/>
      <c r="AZ1818" s="23"/>
      <c r="BA1818" s="23"/>
      <c r="BB1818" s="23"/>
      <c r="BC1818" s="23"/>
      <c r="BD1818" s="23"/>
      <c r="BE1818" s="23"/>
      <c r="BF1818" s="23"/>
      <c r="BG1818" s="23"/>
      <c r="BH1818" s="5"/>
      <c r="BI1818" s="24"/>
      <c r="BJ1818" s="5"/>
      <c r="BK1818" s="5"/>
      <c r="BL1818" s="5"/>
      <c r="BM1818" s="24"/>
      <c r="BN1818" s="24"/>
      <c r="BO1818" s="25"/>
      <c r="BP1818" s="5"/>
      <c r="BQ1818" s="5"/>
      <c r="BR1818" s="5"/>
      <c r="BS1818" s="5"/>
      <c r="BT1818" s="25"/>
      <c r="BU1818" s="25"/>
      <c r="BV1818" s="25"/>
      <c r="BW1818" s="25"/>
      <c r="BX1818" s="25"/>
      <c r="BY1818" s="25"/>
      <c r="BZ1818" s="25"/>
      <c r="CA1818" s="5"/>
      <c r="CB1818" s="23"/>
      <c r="CC1818" s="23"/>
      <c r="CD1818" s="23"/>
      <c r="CE1818" s="23"/>
      <c r="CF1818" s="23"/>
      <c r="CG1818" s="23"/>
      <c r="CH1818" s="23"/>
      <c r="CI1818" s="23"/>
      <c r="CJ1818" s="23"/>
      <c r="CK1818" s="24"/>
      <c r="CL1818" s="23"/>
      <c r="CM1818" s="23"/>
      <c r="CN1818" s="24"/>
      <c r="CO1818" s="23"/>
      <c r="CP1818" s="23"/>
      <c r="CQ1818" s="23"/>
      <c r="CR1818" s="24"/>
      <c r="CS1818" s="24"/>
      <c r="CT1818" s="24"/>
      <c r="CU1818" s="24"/>
      <c r="CV1818" s="24"/>
      <c r="CW1818" s="24"/>
      <c r="CX1818" s="24"/>
      <c r="CY1818" s="24"/>
      <c r="CZ1818" s="24"/>
      <c r="DA1818" s="24"/>
      <c r="DB1818" s="24"/>
      <c r="DC1818" s="24"/>
      <c r="DD1818" s="24"/>
      <c r="DE1818" s="24"/>
      <c r="DF1818" s="24"/>
      <c r="DG1818" s="24"/>
      <c r="DH1818" s="24"/>
      <c r="DI1818" s="24"/>
      <c r="DJ1818" s="24"/>
      <c r="DK1818" s="24"/>
      <c r="DL1818" s="24"/>
      <c r="DM1818" s="24"/>
      <c r="DN1818" s="24"/>
      <c r="DO1818" s="24"/>
      <c r="DP1818" s="24"/>
      <c r="DQ1818" s="24"/>
      <c r="DR1818" s="24"/>
      <c r="DS1818" s="24"/>
      <c r="DT1818" s="24"/>
      <c r="DU1818" s="24"/>
      <c r="DV1818" s="24"/>
      <c r="DW1818" s="24"/>
      <c r="DX1818" s="24"/>
      <c r="DY1818" s="24"/>
      <c r="DZ1818" s="24"/>
      <c r="EA1818" s="24"/>
      <c r="EB1818" s="24"/>
      <c r="EC1818" s="24"/>
      <c r="ED1818" s="24"/>
      <c r="EE1818" s="24"/>
      <c r="EF1818" s="24"/>
      <c r="EG1818" s="24"/>
      <c r="EH1818" s="24"/>
      <c r="EI1818" s="24"/>
      <c r="EJ1818" s="24"/>
      <c r="EK1818" s="24"/>
      <c r="EL1818" s="24"/>
      <c r="EM1818" s="24"/>
      <c r="EN1818" s="24"/>
      <c r="EO1818" s="24"/>
      <c r="EP1818" s="24"/>
      <c r="EQ1818" s="24"/>
      <c r="ER1818" s="24"/>
      <c r="ES1818" s="24"/>
      <c r="ET1818" s="24"/>
      <c r="EU1818" s="24"/>
      <c r="EV1818" s="24"/>
      <c r="EW1818" s="24"/>
      <c r="EX1818" s="24"/>
      <c r="EY1818" s="24"/>
      <c r="EZ1818" s="24"/>
      <c r="FA1818" s="24"/>
      <c r="FB1818" s="24"/>
      <c r="FC1818" s="24"/>
      <c r="FD1818" s="24"/>
      <c r="FE1818" s="24"/>
      <c r="FF1818" s="24"/>
      <c r="FG1818" s="24"/>
      <c r="FH1818" s="24"/>
      <c r="FI1818" s="24"/>
      <c r="FJ1818" s="24"/>
    </row>
    <row r="1819" spans="1:166" x14ac:dyDescent="0.25">
      <c r="A1819" s="13" t="s">
        <v>70</v>
      </c>
      <c r="B1819" s="13"/>
      <c r="C1819" s="22">
        <v>43921</v>
      </c>
      <c r="D1819" s="23"/>
      <c r="E1819" s="22"/>
      <c r="F1819" s="13"/>
      <c r="G1819" s="13">
        <v>54</v>
      </c>
      <c r="H1819" t="s">
        <v>26</v>
      </c>
      <c r="I1819" s="7">
        <v>10.5</v>
      </c>
      <c r="J1819">
        <v>1000</v>
      </c>
      <c r="K1819" s="5">
        <f t="shared" si="28"/>
        <v>95.238095238095241</v>
      </c>
      <c r="L1819" s="23"/>
      <c r="M1819" s="23">
        <v>838</v>
      </c>
      <c r="N1819" s="25">
        <v>16</v>
      </c>
      <c r="O1819" s="25"/>
      <c r="P1819" s="25"/>
      <c r="Q1819" s="23"/>
      <c r="R1819" s="23"/>
      <c r="S1819" s="23"/>
      <c r="T1819" s="23"/>
      <c r="U1819" s="23"/>
      <c r="V1819" s="23"/>
      <c r="W1819" s="23"/>
      <c r="X1819" s="24"/>
      <c r="Y1819" s="24"/>
      <c r="Z1819" s="24"/>
      <c r="AA1819" s="24"/>
      <c r="AB1819" s="24"/>
      <c r="AC1819" s="5">
        <v>136.61760204081634</v>
      </c>
      <c r="AD1819" s="24"/>
      <c r="AE1819" s="8"/>
      <c r="AF1819" s="8"/>
      <c r="AG1819" s="8"/>
      <c r="AH1819" s="8"/>
      <c r="AI1819" s="8"/>
      <c r="AJ1819" s="5">
        <v>102.59744897959183</v>
      </c>
      <c r="AK1819" s="24">
        <v>2.7005362190476196</v>
      </c>
      <c r="AL1819" s="24"/>
      <c r="AM1819" s="24"/>
      <c r="AN1819" s="24"/>
      <c r="AO1819" s="24"/>
      <c r="AP1819" s="24"/>
      <c r="AQ1819" s="9">
        <f>AK1819/AJ1819</f>
        <v>2.6321670235531846E-2</v>
      </c>
      <c r="AR1819" s="24"/>
      <c r="AS1819" s="8"/>
      <c r="AT1819" s="8"/>
      <c r="AU1819" s="23">
        <v>8.9899948979591855</v>
      </c>
      <c r="AV1819" s="23"/>
      <c r="AW1819" s="23"/>
      <c r="AX1819" s="23">
        <v>0.83346258503401371</v>
      </c>
      <c r="AY1819" s="23"/>
      <c r="AZ1819" s="23"/>
      <c r="BA1819" s="23"/>
      <c r="BB1819" s="23"/>
      <c r="BC1819" s="23"/>
      <c r="BD1819" s="23"/>
      <c r="BE1819" s="23"/>
      <c r="BF1819" s="23"/>
      <c r="BG1819" s="23"/>
      <c r="BH1819" s="5">
        <v>9.8234574829931987</v>
      </c>
      <c r="BI1819" s="24"/>
      <c r="BJ1819" s="5"/>
      <c r="BK1819" s="5">
        <f>AC1819+AJ1819+BH1819</f>
        <v>249.03850850340137</v>
      </c>
      <c r="BL1819" s="5"/>
      <c r="BM1819" s="8">
        <f>BH1819/BK1819</f>
        <v>3.9445536122213923E-2</v>
      </c>
      <c r="BN1819" s="8"/>
      <c r="BO1819" s="25"/>
      <c r="BP1819" s="5"/>
      <c r="BQ1819" s="5"/>
      <c r="BR1819" s="5"/>
      <c r="BS1819" s="5"/>
      <c r="BT1819" s="25"/>
      <c r="BU1819" s="25"/>
      <c r="BV1819" s="25"/>
      <c r="BW1819" s="25"/>
      <c r="BX1819" s="8">
        <f>AC1819/BK1819</f>
        <v>0.5485802290650581</v>
      </c>
      <c r="BY1819" s="8">
        <f>AJ1819/BK1819</f>
        <v>0.41197423481272799</v>
      </c>
      <c r="BZ1819" s="8">
        <f>BH1819/BK1819</f>
        <v>3.9445536122213923E-2</v>
      </c>
      <c r="CA1819" s="5">
        <v>166.93027210884355</v>
      </c>
      <c r="CB1819" s="23">
        <v>155.90459183673471</v>
      </c>
      <c r="CC1819" s="23">
        <v>1.8670068027210884</v>
      </c>
      <c r="CD1819" s="23"/>
      <c r="CE1819" s="23"/>
      <c r="CF1819" s="23"/>
      <c r="CG1819" s="23">
        <v>9.1586734693877556</v>
      </c>
      <c r="CH1819" s="9">
        <f>AK1819/CA1819</f>
        <v>1.617763024603943E-2</v>
      </c>
      <c r="CI1819" s="23"/>
      <c r="CJ1819" s="23"/>
      <c r="CK1819" s="24"/>
      <c r="CL1819" s="23"/>
      <c r="CM1819" s="23"/>
      <c r="CN1819" s="24"/>
      <c r="CO1819" s="23"/>
      <c r="CP1819" s="23"/>
      <c r="CQ1819" s="23"/>
      <c r="CR1819" s="24"/>
      <c r="CS1819" s="24"/>
      <c r="CT1819" s="24"/>
      <c r="CU1819" s="24"/>
      <c r="CV1819" s="24"/>
      <c r="CW1819" s="24"/>
      <c r="CX1819" s="24"/>
      <c r="CY1819" s="24"/>
      <c r="CZ1819" s="24"/>
      <c r="DA1819" s="24"/>
      <c r="DB1819" s="24"/>
      <c r="DC1819" s="24"/>
      <c r="DD1819" s="24"/>
      <c r="DE1819" s="24"/>
      <c r="DF1819" s="24"/>
      <c r="DG1819" s="24"/>
      <c r="DH1819" s="24"/>
      <c r="DI1819" s="24"/>
      <c r="DJ1819" s="24"/>
      <c r="DK1819" s="24"/>
      <c r="DL1819" s="24"/>
      <c r="DM1819" s="24"/>
      <c r="DN1819" s="24"/>
      <c r="DO1819" s="24"/>
      <c r="DP1819" s="24"/>
      <c r="DQ1819" s="24"/>
      <c r="DR1819" s="24"/>
      <c r="DS1819" s="24"/>
      <c r="DT1819" s="24"/>
      <c r="DU1819" s="24"/>
      <c r="DV1819" s="24"/>
      <c r="DW1819" s="24"/>
      <c r="DX1819" s="24"/>
      <c r="DY1819" s="24"/>
      <c r="DZ1819" s="24"/>
      <c r="EA1819" s="24"/>
      <c r="EB1819" s="24"/>
      <c r="EC1819" s="24"/>
      <c r="ED1819" s="24"/>
      <c r="EE1819" s="24"/>
      <c r="EF1819" s="24"/>
      <c r="EG1819" s="24"/>
      <c r="EH1819" s="24"/>
      <c r="EI1819" s="24"/>
      <c r="EJ1819" s="24"/>
      <c r="EK1819" s="24"/>
      <c r="EL1819" s="24"/>
      <c r="EM1819" s="24"/>
      <c r="EN1819" s="24"/>
      <c r="EO1819" s="24"/>
      <c r="EP1819" s="24"/>
      <c r="EQ1819" s="24"/>
      <c r="ER1819" s="24"/>
      <c r="ES1819" s="24"/>
      <c r="ET1819" s="24"/>
      <c r="EU1819" s="24"/>
      <c r="EV1819" s="24"/>
      <c r="EW1819" s="24"/>
      <c r="EX1819" s="24"/>
      <c r="EY1819" s="24"/>
      <c r="EZ1819" s="24"/>
      <c r="FA1819" s="24"/>
      <c r="FB1819" s="24"/>
      <c r="FC1819" s="24"/>
      <c r="FD1819" s="24"/>
      <c r="FE1819" s="24"/>
      <c r="FF1819" s="24"/>
      <c r="FG1819" s="24"/>
      <c r="FH1819" s="24"/>
      <c r="FI1819" s="24"/>
      <c r="FJ1819" s="24"/>
    </row>
    <row r="1820" spans="1:166" x14ac:dyDescent="0.25">
      <c r="A1820" s="13" t="s">
        <v>70</v>
      </c>
      <c r="B1820" s="13"/>
      <c r="C1820" s="22">
        <v>43928</v>
      </c>
      <c r="D1820" s="23"/>
      <c r="E1820" s="22"/>
      <c r="F1820" s="13"/>
      <c r="G1820" s="13">
        <v>61</v>
      </c>
      <c r="H1820" t="s">
        <v>26</v>
      </c>
      <c r="I1820" s="7">
        <v>10.5</v>
      </c>
      <c r="J1820">
        <v>1000</v>
      </c>
      <c r="K1820" s="5">
        <f t="shared" si="28"/>
        <v>95.238095238095241</v>
      </c>
      <c r="L1820" s="23"/>
      <c r="M1820" s="23">
        <v>963.5</v>
      </c>
      <c r="N1820" s="25">
        <v>18.2</v>
      </c>
      <c r="O1820" s="25"/>
      <c r="P1820" s="25"/>
      <c r="Q1820" s="23"/>
      <c r="R1820" s="23"/>
      <c r="S1820" s="23"/>
      <c r="T1820" s="23"/>
      <c r="U1820" s="23"/>
      <c r="V1820" s="23"/>
      <c r="W1820" s="23"/>
      <c r="X1820" s="24"/>
      <c r="Y1820" s="24"/>
      <c r="Z1820" s="24"/>
      <c r="AA1820" s="24"/>
      <c r="AB1820" s="24"/>
      <c r="AC1820" s="5"/>
      <c r="AD1820" s="24"/>
      <c r="AE1820" s="8"/>
      <c r="AF1820" s="8"/>
      <c r="AG1820" s="8"/>
      <c r="AH1820" s="8"/>
      <c r="AI1820" s="8"/>
      <c r="AJ1820" s="5"/>
      <c r="AK1820" s="24"/>
      <c r="AL1820" s="24"/>
      <c r="AM1820" s="24"/>
      <c r="AN1820" s="24"/>
      <c r="AO1820" s="24"/>
      <c r="AP1820" s="24"/>
      <c r="AQ1820" s="9"/>
      <c r="AR1820" s="24"/>
      <c r="AS1820" s="8"/>
      <c r="AT1820" s="8"/>
      <c r="AU1820" s="23"/>
      <c r="AV1820" s="23"/>
      <c r="AW1820" s="23"/>
      <c r="AX1820" s="23"/>
      <c r="AY1820" s="23"/>
      <c r="AZ1820" s="23"/>
      <c r="BA1820" s="23"/>
      <c r="BB1820" s="23"/>
      <c r="BC1820" s="23"/>
      <c r="BD1820" s="23"/>
      <c r="BE1820" s="23"/>
      <c r="BF1820" s="23"/>
      <c r="BG1820" s="23"/>
      <c r="BH1820" s="5"/>
      <c r="BI1820" s="24"/>
      <c r="BJ1820" s="5"/>
      <c r="BK1820" s="5"/>
      <c r="BL1820" s="5"/>
      <c r="BM1820" s="24"/>
      <c r="BN1820" s="24"/>
      <c r="BO1820" s="25"/>
      <c r="BP1820" s="5"/>
      <c r="BQ1820" s="5"/>
      <c r="BR1820" s="5"/>
      <c r="BS1820" s="5"/>
      <c r="BT1820" s="25"/>
      <c r="BU1820" s="25"/>
      <c r="BV1820" s="25"/>
      <c r="BW1820" s="25"/>
      <c r="BX1820" s="25"/>
      <c r="BY1820" s="25"/>
      <c r="BZ1820" s="25"/>
      <c r="CA1820" s="5"/>
      <c r="CB1820" s="23"/>
      <c r="CC1820" s="23"/>
      <c r="CD1820" s="23"/>
      <c r="CE1820" s="23"/>
      <c r="CF1820" s="23"/>
      <c r="CG1820" s="23"/>
      <c r="CH1820" s="23"/>
      <c r="CI1820" s="23"/>
      <c r="CJ1820" s="23"/>
      <c r="CK1820" s="24"/>
      <c r="CL1820" s="23"/>
      <c r="CM1820" s="23"/>
      <c r="CN1820" s="24"/>
      <c r="CO1820" s="23"/>
      <c r="CP1820" s="23"/>
      <c r="CQ1820" s="23"/>
      <c r="CR1820" s="24"/>
      <c r="CS1820" s="24"/>
      <c r="CT1820" s="24"/>
      <c r="CU1820" s="24"/>
      <c r="CV1820" s="24"/>
      <c r="CW1820" s="24"/>
      <c r="CX1820" s="24"/>
      <c r="CY1820" s="24"/>
      <c r="CZ1820" s="24"/>
      <c r="DA1820" s="24"/>
      <c r="DB1820" s="24"/>
      <c r="DC1820" s="24"/>
      <c r="DD1820" s="24"/>
      <c r="DE1820" s="24"/>
      <c r="DF1820" s="24"/>
      <c r="DG1820" s="24"/>
      <c r="DH1820" s="24"/>
      <c r="DI1820" s="24"/>
      <c r="DJ1820" s="24"/>
      <c r="DK1820" s="24"/>
      <c r="DL1820" s="24"/>
      <c r="DM1820" s="24"/>
      <c r="DN1820" s="24"/>
      <c r="DO1820" s="24"/>
      <c r="DP1820" s="24"/>
      <c r="DQ1820" s="24"/>
      <c r="DR1820" s="24"/>
      <c r="DS1820" s="24"/>
      <c r="DT1820" s="24"/>
      <c r="DU1820" s="24"/>
      <c r="DV1820" s="24"/>
      <c r="DW1820" s="24"/>
      <c r="DX1820" s="24"/>
      <c r="DY1820" s="24"/>
      <c r="DZ1820" s="24"/>
      <c r="EA1820" s="24"/>
      <c r="EB1820" s="24"/>
      <c r="EC1820" s="24"/>
      <c r="ED1820" s="24"/>
      <c r="EE1820" s="24"/>
      <c r="EF1820" s="24"/>
      <c r="EG1820" s="24"/>
      <c r="EH1820" s="24"/>
      <c r="EI1820" s="24"/>
      <c r="EJ1820" s="24"/>
      <c r="EK1820" s="24"/>
      <c r="EL1820" s="24"/>
      <c r="EM1820" s="24"/>
      <c r="EN1820" s="24"/>
      <c r="EO1820" s="24"/>
      <c r="EP1820" s="24"/>
      <c r="EQ1820" s="24"/>
      <c r="ER1820" s="24"/>
      <c r="ES1820" s="24"/>
      <c r="ET1820" s="24"/>
      <c r="EU1820" s="24"/>
      <c r="EV1820" s="24"/>
      <c r="EW1820" s="24"/>
      <c r="EX1820" s="24"/>
      <c r="EY1820" s="24"/>
      <c r="EZ1820" s="24"/>
      <c r="FA1820" s="24"/>
      <c r="FB1820" s="24"/>
      <c r="FC1820" s="24"/>
      <c r="FD1820" s="24"/>
      <c r="FE1820" s="24"/>
      <c r="FF1820" s="24"/>
      <c r="FG1820" s="24"/>
      <c r="FH1820" s="24"/>
      <c r="FI1820" s="24"/>
      <c r="FJ1820" s="24"/>
    </row>
    <row r="1821" spans="1:166" x14ac:dyDescent="0.25">
      <c r="A1821" s="13" t="s">
        <v>70</v>
      </c>
      <c r="B1821" s="13"/>
      <c r="C1821" s="22">
        <v>43936</v>
      </c>
      <c r="D1821" s="23"/>
      <c r="E1821" s="22"/>
      <c r="F1821" s="13"/>
      <c r="G1821" s="13">
        <v>69</v>
      </c>
      <c r="H1821" t="s">
        <v>26</v>
      </c>
      <c r="I1821" s="7">
        <v>10.5</v>
      </c>
      <c r="J1821">
        <v>1000</v>
      </c>
      <c r="K1821" s="5">
        <f t="shared" si="28"/>
        <v>95.238095238095241</v>
      </c>
      <c r="L1821" s="23"/>
      <c r="M1821" s="23">
        <v>1046</v>
      </c>
      <c r="N1821" s="25">
        <v>19.649999999999999</v>
      </c>
      <c r="O1821" s="25"/>
      <c r="P1821" s="25"/>
      <c r="Q1821" s="23"/>
      <c r="R1821" s="23"/>
      <c r="S1821" s="23"/>
      <c r="T1821" s="23"/>
      <c r="U1821" s="23"/>
      <c r="V1821" s="23"/>
      <c r="W1821" s="23"/>
      <c r="X1821" s="24"/>
      <c r="Y1821" s="24"/>
      <c r="Z1821" s="24"/>
      <c r="AA1821" s="24"/>
      <c r="AB1821" s="24"/>
      <c r="AC1821" s="5"/>
      <c r="AD1821" s="24"/>
      <c r="AE1821" s="8"/>
      <c r="AF1821" s="8"/>
      <c r="AG1821" s="8"/>
      <c r="AH1821" s="8"/>
      <c r="AI1821" s="8"/>
      <c r="AJ1821" s="5"/>
      <c r="AK1821" s="24"/>
      <c r="AL1821" s="24"/>
      <c r="AM1821" s="24"/>
      <c r="AN1821" s="24"/>
      <c r="AO1821" s="24"/>
      <c r="AP1821" s="24"/>
      <c r="AQ1821" s="9"/>
      <c r="AR1821" s="24"/>
      <c r="AS1821" s="8"/>
      <c r="AT1821" s="8"/>
      <c r="AU1821" s="23"/>
      <c r="AV1821" s="23"/>
      <c r="AW1821" s="23"/>
      <c r="AX1821" s="23"/>
      <c r="AY1821" s="23"/>
      <c r="AZ1821" s="23"/>
      <c r="BA1821" s="23"/>
      <c r="BB1821" s="23"/>
      <c r="BC1821" s="23"/>
      <c r="BD1821" s="23"/>
      <c r="BE1821" s="23"/>
      <c r="BF1821" s="23"/>
      <c r="BG1821" s="23"/>
      <c r="BH1821" s="5"/>
      <c r="BI1821" s="24"/>
      <c r="BJ1821" s="5"/>
      <c r="BK1821" s="5"/>
      <c r="BL1821" s="5"/>
      <c r="BM1821" s="24"/>
      <c r="BN1821" s="24"/>
      <c r="BO1821" s="25"/>
      <c r="BP1821" s="5"/>
      <c r="BQ1821" s="5"/>
      <c r="BR1821" s="5"/>
      <c r="BS1821" s="5"/>
      <c r="BT1821" s="25"/>
      <c r="BU1821" s="25"/>
      <c r="BV1821" s="25"/>
      <c r="BW1821" s="25"/>
      <c r="BX1821" s="25"/>
      <c r="BY1821" s="25"/>
      <c r="BZ1821" s="25"/>
      <c r="CA1821" s="5"/>
      <c r="CB1821" s="23"/>
      <c r="CC1821" s="23"/>
      <c r="CD1821" s="23"/>
      <c r="CE1821" s="23"/>
      <c r="CF1821" s="23"/>
      <c r="CG1821" s="23"/>
      <c r="CH1821" s="23"/>
      <c r="CI1821" s="23"/>
      <c r="CJ1821" s="23"/>
      <c r="CK1821" s="24"/>
      <c r="CL1821" s="23"/>
      <c r="CM1821" s="23"/>
      <c r="CN1821" s="24"/>
      <c r="CO1821" s="23"/>
      <c r="CP1821" s="23"/>
      <c r="CQ1821" s="23"/>
      <c r="CR1821" s="24"/>
      <c r="CS1821" s="24"/>
      <c r="CT1821" s="24"/>
      <c r="CU1821" s="24"/>
      <c r="CV1821" s="24"/>
      <c r="CW1821" s="24"/>
      <c r="CX1821" s="24"/>
      <c r="CY1821" s="24"/>
      <c r="CZ1821" s="24"/>
      <c r="DA1821" s="24"/>
      <c r="DB1821" s="24"/>
      <c r="DC1821" s="24"/>
      <c r="DD1821" s="24"/>
      <c r="DE1821" s="24"/>
      <c r="DF1821" s="24"/>
      <c r="DG1821" s="24"/>
      <c r="DH1821" s="24"/>
      <c r="DI1821" s="24"/>
      <c r="DJ1821" s="24"/>
      <c r="DK1821" s="24"/>
      <c r="DL1821" s="24"/>
      <c r="DM1821" s="24"/>
      <c r="DN1821" s="24"/>
      <c r="DO1821" s="24"/>
      <c r="DP1821" s="24"/>
      <c r="DQ1821" s="24"/>
      <c r="DR1821" s="24"/>
      <c r="DS1821" s="24"/>
      <c r="DT1821" s="24"/>
      <c r="DU1821" s="24"/>
      <c r="DV1821" s="24"/>
      <c r="DW1821" s="24"/>
      <c r="DX1821" s="24"/>
      <c r="DY1821" s="24"/>
      <c r="DZ1821" s="24"/>
      <c r="EA1821" s="24"/>
      <c r="EB1821" s="24"/>
      <c r="EC1821" s="24"/>
      <c r="ED1821" s="24"/>
      <c r="EE1821" s="24"/>
      <c r="EF1821" s="24"/>
      <c r="EG1821" s="24"/>
      <c r="EH1821" s="24"/>
      <c r="EI1821" s="24"/>
      <c r="EJ1821" s="24"/>
      <c r="EK1821" s="24"/>
      <c r="EL1821" s="24"/>
      <c r="EM1821" s="24"/>
      <c r="EN1821" s="24"/>
      <c r="EO1821" s="24"/>
      <c r="EP1821" s="24"/>
      <c r="EQ1821" s="24"/>
      <c r="ER1821" s="24"/>
      <c r="ES1821" s="24"/>
      <c r="ET1821" s="24"/>
      <c r="EU1821" s="24"/>
      <c r="EV1821" s="24"/>
      <c r="EW1821" s="24"/>
      <c r="EX1821" s="24"/>
      <c r="EY1821" s="24"/>
      <c r="EZ1821" s="24"/>
      <c r="FA1821" s="24"/>
      <c r="FB1821" s="24"/>
      <c r="FC1821" s="24"/>
      <c r="FD1821" s="24"/>
      <c r="FE1821" s="24"/>
      <c r="FF1821" s="24"/>
      <c r="FG1821" s="24"/>
      <c r="FH1821" s="24"/>
      <c r="FI1821" s="24"/>
      <c r="FJ1821" s="24"/>
    </row>
    <row r="1822" spans="1:166" x14ac:dyDescent="0.25">
      <c r="A1822" s="13" t="s">
        <v>70</v>
      </c>
      <c r="B1822" s="13"/>
      <c r="C1822" s="22">
        <v>43942</v>
      </c>
      <c r="D1822" s="23"/>
      <c r="E1822" s="22"/>
      <c r="F1822" s="13"/>
      <c r="G1822" s="13">
        <v>75</v>
      </c>
      <c r="H1822" t="s">
        <v>26</v>
      </c>
      <c r="I1822" s="7">
        <v>10.5</v>
      </c>
      <c r="J1822">
        <v>1000</v>
      </c>
      <c r="K1822" s="5">
        <f t="shared" si="28"/>
        <v>95.238095238095241</v>
      </c>
      <c r="L1822" s="23"/>
      <c r="M1822" s="23">
        <v>1092</v>
      </c>
      <c r="N1822" s="25">
        <v>21</v>
      </c>
      <c r="O1822" s="25"/>
      <c r="P1822" s="25"/>
      <c r="Q1822" s="23"/>
      <c r="R1822" s="23"/>
      <c r="S1822" s="23"/>
      <c r="T1822" s="23"/>
      <c r="U1822" s="23"/>
      <c r="V1822" s="23"/>
      <c r="W1822" s="23"/>
      <c r="X1822" s="24"/>
      <c r="Y1822" s="24"/>
      <c r="Z1822" s="24"/>
      <c r="AA1822" s="24"/>
      <c r="AB1822" s="24"/>
      <c r="AC1822" s="5"/>
      <c r="AD1822" s="24"/>
      <c r="AE1822" s="8"/>
      <c r="AF1822" s="8"/>
      <c r="AG1822" s="8"/>
      <c r="AH1822" s="8"/>
      <c r="AI1822" s="8"/>
      <c r="AJ1822" s="5"/>
      <c r="AK1822" s="24"/>
      <c r="AL1822" s="24"/>
      <c r="AM1822" s="24"/>
      <c r="AN1822" s="24"/>
      <c r="AO1822" s="24"/>
      <c r="AP1822" s="24"/>
      <c r="AQ1822" s="9"/>
      <c r="AR1822" s="24"/>
      <c r="AS1822" s="8"/>
      <c r="AT1822" s="8"/>
      <c r="AU1822" s="23"/>
      <c r="AV1822" s="23"/>
      <c r="AW1822" s="23"/>
      <c r="AX1822" s="23"/>
      <c r="AY1822" s="23"/>
      <c r="AZ1822" s="23"/>
      <c r="BA1822" s="23"/>
      <c r="BB1822" s="23"/>
      <c r="BC1822" s="23"/>
      <c r="BD1822" s="23"/>
      <c r="BE1822" s="23"/>
      <c r="BF1822" s="23"/>
      <c r="BG1822" s="23"/>
      <c r="BH1822" s="5"/>
      <c r="BI1822" s="24"/>
      <c r="BJ1822" s="5"/>
      <c r="BK1822" s="5"/>
      <c r="BL1822" s="5"/>
      <c r="BM1822" s="24"/>
      <c r="BN1822" s="24"/>
      <c r="BO1822" s="25"/>
      <c r="BP1822" s="5"/>
      <c r="BQ1822" s="5"/>
      <c r="BR1822" s="5"/>
      <c r="BS1822" s="5"/>
      <c r="BT1822" s="25"/>
      <c r="BU1822" s="25"/>
      <c r="BV1822" s="25"/>
      <c r="BW1822" s="25"/>
      <c r="BX1822" s="25"/>
      <c r="BY1822" s="25"/>
      <c r="BZ1822" s="25"/>
      <c r="CA1822" s="5"/>
      <c r="CB1822" s="23"/>
      <c r="CC1822" s="23"/>
      <c r="CD1822" s="23"/>
      <c r="CE1822" s="23"/>
      <c r="CF1822" s="23"/>
      <c r="CG1822" s="23"/>
      <c r="CH1822" s="23"/>
      <c r="CI1822" s="23"/>
      <c r="CJ1822" s="23"/>
      <c r="CK1822" s="24"/>
      <c r="CL1822" s="23"/>
      <c r="CM1822" s="23"/>
      <c r="CN1822" s="24"/>
      <c r="CO1822" s="23"/>
      <c r="CP1822" s="23"/>
      <c r="CQ1822" s="23"/>
      <c r="CR1822" s="24"/>
      <c r="CS1822" s="24"/>
      <c r="CT1822" s="24"/>
      <c r="CU1822" s="24"/>
      <c r="CV1822" s="24"/>
      <c r="CW1822" s="24"/>
      <c r="CX1822" s="24"/>
      <c r="CY1822" s="24"/>
      <c r="CZ1822" s="24"/>
      <c r="DA1822" s="24"/>
      <c r="DB1822" s="24"/>
      <c r="DC1822" s="24"/>
      <c r="DD1822" s="24"/>
      <c r="DE1822" s="24"/>
      <c r="DF1822" s="24"/>
      <c r="DG1822" s="24"/>
      <c r="DH1822" s="24"/>
      <c r="DI1822" s="24"/>
      <c r="DJ1822" s="24"/>
      <c r="DK1822" s="24"/>
      <c r="DL1822" s="24"/>
      <c r="DM1822" s="24"/>
      <c r="DN1822" s="24"/>
      <c r="DO1822" s="24"/>
      <c r="DP1822" s="24"/>
      <c r="DQ1822" s="24"/>
      <c r="DR1822" s="24"/>
      <c r="DS1822" s="24"/>
      <c r="DT1822" s="24"/>
      <c r="DU1822" s="24"/>
      <c r="DV1822" s="24"/>
      <c r="DW1822" s="24"/>
      <c r="DX1822" s="24"/>
      <c r="DY1822" s="24"/>
      <c r="DZ1822" s="24"/>
      <c r="EA1822" s="24"/>
      <c r="EB1822" s="24"/>
      <c r="EC1822" s="24"/>
      <c r="ED1822" s="24"/>
      <c r="EE1822" s="24"/>
      <c r="EF1822" s="24"/>
      <c r="EG1822" s="24"/>
      <c r="EH1822" s="24"/>
      <c r="EI1822" s="24"/>
      <c r="EJ1822" s="24"/>
      <c r="EK1822" s="24"/>
      <c r="EL1822" s="24"/>
      <c r="EM1822" s="24"/>
      <c r="EN1822" s="24"/>
      <c r="EO1822" s="24"/>
      <c r="EP1822" s="24"/>
      <c r="EQ1822" s="24"/>
      <c r="ER1822" s="24"/>
      <c r="ES1822" s="24"/>
      <c r="ET1822" s="24"/>
      <c r="EU1822" s="24"/>
      <c r="EV1822" s="24"/>
      <c r="EW1822" s="24"/>
      <c r="EX1822" s="24"/>
      <c r="EY1822" s="24"/>
      <c r="EZ1822" s="24"/>
      <c r="FA1822" s="24"/>
      <c r="FB1822" s="24"/>
      <c r="FC1822" s="24"/>
      <c r="FD1822" s="24"/>
      <c r="FE1822" s="24"/>
      <c r="FF1822" s="24"/>
      <c r="FG1822" s="24"/>
      <c r="FH1822" s="24"/>
      <c r="FI1822" s="24"/>
      <c r="FJ1822" s="24"/>
    </row>
    <row r="1823" spans="1:166" x14ac:dyDescent="0.25">
      <c r="A1823" s="13" t="s">
        <v>70</v>
      </c>
      <c r="B1823" s="13"/>
      <c r="C1823" s="22">
        <v>43950</v>
      </c>
      <c r="D1823" s="5">
        <v>6</v>
      </c>
      <c r="E1823" s="6" t="s">
        <v>239</v>
      </c>
      <c r="F1823" t="s">
        <v>89</v>
      </c>
      <c r="G1823" s="13">
        <v>83</v>
      </c>
      <c r="H1823" t="s">
        <v>26</v>
      </c>
      <c r="I1823" s="7">
        <v>10.5</v>
      </c>
      <c r="J1823">
        <v>1000</v>
      </c>
      <c r="K1823" s="5">
        <f t="shared" si="28"/>
        <v>95.238095238095241</v>
      </c>
      <c r="L1823" s="23"/>
      <c r="M1823" s="23">
        <v>1153</v>
      </c>
      <c r="N1823" s="25">
        <v>21.95</v>
      </c>
      <c r="O1823" s="25"/>
      <c r="P1823" s="25"/>
      <c r="Q1823" s="23"/>
      <c r="R1823" s="23"/>
      <c r="S1823" s="23"/>
      <c r="T1823" s="23">
        <v>83</v>
      </c>
      <c r="U1823" s="23"/>
      <c r="V1823" s="23"/>
      <c r="W1823" s="23"/>
      <c r="X1823" s="24"/>
      <c r="Y1823" s="24"/>
      <c r="Z1823" s="24"/>
      <c r="AA1823" s="24"/>
      <c r="AB1823" s="24"/>
      <c r="AC1823" s="5"/>
      <c r="AD1823" s="24"/>
      <c r="AE1823" s="8"/>
      <c r="AF1823" s="8"/>
      <c r="AG1823" s="8"/>
      <c r="AH1823" s="8"/>
      <c r="AI1823" s="8"/>
      <c r="AJ1823" s="5"/>
      <c r="AK1823" s="24"/>
      <c r="AL1823" s="24"/>
      <c r="AM1823" s="24"/>
      <c r="AN1823" s="24"/>
      <c r="AO1823" s="24"/>
      <c r="AP1823" s="24"/>
      <c r="AQ1823" s="9"/>
      <c r="AR1823" s="24"/>
      <c r="AS1823" s="8"/>
      <c r="AT1823" s="8"/>
      <c r="AU1823" s="23"/>
      <c r="AV1823" s="23"/>
      <c r="AW1823" s="23"/>
      <c r="AX1823" s="23"/>
      <c r="AY1823" s="23"/>
      <c r="AZ1823" s="23"/>
      <c r="BA1823" s="23"/>
      <c r="BB1823" s="23"/>
      <c r="BC1823" s="23"/>
      <c r="BD1823" s="23"/>
      <c r="BE1823" s="23"/>
      <c r="BF1823" s="23"/>
      <c r="BG1823" s="23"/>
      <c r="BH1823" s="5"/>
      <c r="BI1823" s="24"/>
      <c r="BJ1823" s="5"/>
      <c r="BK1823" s="5"/>
      <c r="BL1823" s="5"/>
      <c r="BM1823" s="24"/>
      <c r="BN1823" s="24"/>
      <c r="BO1823" s="25"/>
      <c r="BP1823" s="5"/>
      <c r="BQ1823" s="5"/>
      <c r="BR1823" s="5"/>
      <c r="BS1823" s="5"/>
      <c r="BT1823" s="25"/>
      <c r="BU1823" s="25"/>
      <c r="BV1823" s="25"/>
      <c r="BW1823" s="25"/>
      <c r="BX1823" s="25"/>
      <c r="BY1823" s="25"/>
      <c r="BZ1823" s="25"/>
      <c r="CA1823" s="5"/>
      <c r="CB1823" s="23"/>
      <c r="CC1823" s="23"/>
      <c r="CD1823" s="23"/>
      <c r="CE1823" s="23"/>
      <c r="CF1823" s="23"/>
      <c r="CG1823" s="23"/>
      <c r="CH1823" s="23"/>
      <c r="CI1823" s="23"/>
      <c r="CJ1823" s="23"/>
      <c r="CK1823" s="24"/>
      <c r="CL1823" s="23"/>
      <c r="CM1823" s="23"/>
      <c r="CN1823" s="24"/>
      <c r="CO1823" s="23"/>
      <c r="CP1823" s="23"/>
      <c r="CQ1823" s="23"/>
      <c r="CR1823" s="24"/>
      <c r="CS1823" s="24"/>
      <c r="CT1823" s="24"/>
      <c r="CU1823" s="24"/>
      <c r="CV1823" s="24"/>
      <c r="CW1823" s="24"/>
      <c r="CX1823" s="24"/>
      <c r="CY1823" s="24"/>
      <c r="CZ1823" s="24"/>
      <c r="DA1823" s="24"/>
      <c r="DB1823" s="24"/>
      <c r="DC1823" s="24"/>
      <c r="DD1823" s="24"/>
      <c r="DE1823" s="24"/>
      <c r="DF1823" s="24"/>
      <c r="DG1823" s="24"/>
      <c r="DH1823" s="24"/>
      <c r="DI1823" s="24"/>
      <c r="DJ1823" s="24"/>
      <c r="DK1823" s="24"/>
      <c r="DL1823" s="24"/>
      <c r="DM1823" s="24"/>
      <c r="DN1823" s="24"/>
      <c r="DO1823" s="24"/>
      <c r="DP1823" s="24"/>
      <c r="DQ1823" s="24"/>
      <c r="DR1823" s="24"/>
      <c r="DS1823" s="24"/>
      <c r="DT1823" s="24"/>
      <c r="DU1823" s="24"/>
      <c r="DV1823" s="24"/>
      <c r="DW1823" s="24"/>
      <c r="DX1823" s="24"/>
      <c r="DY1823" s="24"/>
      <c r="DZ1823" s="24"/>
      <c r="EA1823" s="24"/>
      <c r="EB1823" s="24"/>
      <c r="EC1823" s="24"/>
      <c r="ED1823" s="24"/>
      <c r="EE1823" s="24"/>
      <c r="EF1823" s="24"/>
      <c r="EG1823" s="24"/>
      <c r="EH1823" s="24"/>
      <c r="EI1823" s="24"/>
      <c r="EJ1823" s="24"/>
      <c r="EK1823" s="24"/>
      <c r="EL1823" s="24"/>
      <c r="EM1823" s="24"/>
      <c r="EN1823" s="24"/>
      <c r="EO1823" s="24"/>
      <c r="EP1823" s="24"/>
      <c r="EQ1823" s="24"/>
      <c r="ER1823" s="24"/>
      <c r="ES1823" s="24"/>
      <c r="ET1823" s="24"/>
      <c r="EU1823" s="24"/>
      <c r="EV1823" s="24"/>
      <c r="EW1823" s="24"/>
      <c r="EX1823" s="24"/>
      <c r="EY1823" s="24"/>
      <c r="EZ1823" s="24"/>
      <c r="FA1823" s="24"/>
      <c r="FB1823" s="24"/>
      <c r="FC1823" s="24"/>
      <c r="FD1823" s="24"/>
      <c r="FE1823" s="24"/>
      <c r="FF1823" s="24"/>
      <c r="FG1823" s="24"/>
      <c r="FH1823" s="24"/>
      <c r="FI1823" s="24"/>
      <c r="FJ1823" s="24"/>
    </row>
    <row r="1824" spans="1:166" x14ac:dyDescent="0.25">
      <c r="A1824" s="13" t="s">
        <v>70</v>
      </c>
      <c r="B1824" s="13"/>
      <c r="C1824" s="22">
        <v>43957</v>
      </c>
      <c r="D1824" s="23"/>
      <c r="E1824" s="22"/>
      <c r="F1824" s="13"/>
      <c r="G1824" s="13">
        <v>90</v>
      </c>
      <c r="H1824" t="s">
        <v>26</v>
      </c>
      <c r="I1824" s="7">
        <v>10.5</v>
      </c>
      <c r="J1824">
        <v>1000</v>
      </c>
      <c r="K1824" s="5">
        <f t="shared" si="28"/>
        <v>95.238095238095241</v>
      </c>
      <c r="L1824" s="23"/>
      <c r="M1824" s="23">
        <v>1169</v>
      </c>
      <c r="N1824" s="25">
        <v>22.3</v>
      </c>
      <c r="O1824" s="25"/>
      <c r="P1824" s="25"/>
      <c r="Q1824" s="23"/>
      <c r="R1824" s="23"/>
      <c r="S1824" s="23"/>
      <c r="T1824" s="23"/>
      <c r="U1824" s="23"/>
      <c r="V1824" s="23"/>
      <c r="W1824" s="23"/>
      <c r="X1824" s="24"/>
      <c r="Y1824" s="24"/>
      <c r="Z1824" s="24"/>
      <c r="AA1824" s="24"/>
      <c r="AB1824" s="24"/>
      <c r="AC1824" s="5"/>
      <c r="AD1824" s="24"/>
      <c r="AE1824" s="8"/>
      <c r="AF1824" s="8"/>
      <c r="AG1824" s="8"/>
      <c r="AH1824" s="8"/>
      <c r="AI1824" s="8"/>
      <c r="AJ1824" s="5"/>
      <c r="AK1824" s="24"/>
      <c r="AL1824" s="24"/>
      <c r="AM1824" s="24"/>
      <c r="AN1824" s="24"/>
      <c r="AO1824" s="24"/>
      <c r="AP1824" s="24"/>
      <c r="AQ1824" s="9"/>
      <c r="AR1824" s="24"/>
      <c r="AS1824" s="8"/>
      <c r="AT1824" s="8"/>
      <c r="AU1824" s="23"/>
      <c r="AV1824" s="23"/>
      <c r="AW1824" s="23"/>
      <c r="AX1824" s="23"/>
      <c r="AY1824" s="23"/>
      <c r="AZ1824" s="23"/>
      <c r="BA1824" s="23"/>
      <c r="BB1824" s="23"/>
      <c r="BC1824" s="23"/>
      <c r="BD1824" s="23"/>
      <c r="BE1824" s="23"/>
      <c r="BF1824" s="23"/>
      <c r="BG1824" s="23"/>
      <c r="BH1824" s="5"/>
      <c r="BI1824" s="24"/>
      <c r="BJ1824" s="5"/>
      <c r="BK1824" s="5"/>
      <c r="BL1824" s="5"/>
      <c r="BM1824" s="24"/>
      <c r="BN1824" s="24"/>
      <c r="BO1824" s="25"/>
      <c r="BP1824" s="5"/>
      <c r="BQ1824" s="5"/>
      <c r="BR1824" s="5"/>
      <c r="BS1824" s="5"/>
      <c r="BT1824" s="25"/>
      <c r="BU1824" s="25"/>
      <c r="BV1824" s="25"/>
      <c r="BW1824" s="25"/>
      <c r="BX1824" s="25"/>
      <c r="BY1824" s="25"/>
      <c r="BZ1824" s="25"/>
      <c r="CA1824" s="5"/>
      <c r="CB1824" s="23"/>
      <c r="CC1824" s="23"/>
      <c r="CD1824" s="23"/>
      <c r="CE1824" s="23"/>
      <c r="CF1824" s="23"/>
      <c r="CG1824" s="23"/>
      <c r="CH1824" s="23"/>
      <c r="CI1824" s="23"/>
      <c r="CJ1824" s="23"/>
      <c r="CK1824" s="24"/>
      <c r="CL1824" s="23"/>
      <c r="CM1824" s="23"/>
      <c r="CN1824" s="24"/>
      <c r="CO1824" s="23"/>
      <c r="CP1824" s="23"/>
      <c r="CQ1824" s="23"/>
      <c r="CR1824" s="24"/>
      <c r="CS1824" s="24"/>
      <c r="CT1824" s="24"/>
      <c r="CU1824" s="24"/>
      <c r="CV1824" s="24"/>
      <c r="CW1824" s="24"/>
      <c r="CX1824" s="24"/>
      <c r="CY1824" s="24"/>
      <c r="CZ1824" s="24"/>
      <c r="DA1824" s="24"/>
      <c r="DB1824" s="24"/>
      <c r="DC1824" s="24"/>
      <c r="DD1824" s="24"/>
      <c r="DE1824" s="24"/>
      <c r="DF1824" s="24"/>
      <c r="DG1824" s="24"/>
      <c r="DH1824" s="24"/>
      <c r="DI1824" s="24"/>
      <c r="DJ1824" s="24"/>
      <c r="DK1824" s="24"/>
      <c r="DL1824" s="24"/>
      <c r="DM1824" s="24"/>
      <c r="DN1824" s="24"/>
      <c r="DO1824" s="24"/>
      <c r="DP1824" s="24"/>
      <c r="DQ1824" s="24"/>
      <c r="DR1824" s="24"/>
      <c r="DS1824" s="24"/>
      <c r="DT1824" s="24"/>
      <c r="DU1824" s="24"/>
      <c r="DV1824" s="24"/>
      <c r="DW1824" s="24"/>
      <c r="DX1824" s="24"/>
      <c r="DY1824" s="24"/>
      <c r="DZ1824" s="24"/>
      <c r="EA1824" s="24"/>
      <c r="EB1824" s="24"/>
      <c r="EC1824" s="24"/>
      <c r="ED1824" s="24"/>
      <c r="EE1824" s="24"/>
      <c r="EF1824" s="24"/>
      <c r="EG1824" s="24"/>
      <c r="EH1824" s="24"/>
      <c r="EI1824" s="24"/>
      <c r="EJ1824" s="24"/>
      <c r="EK1824" s="24"/>
      <c r="EL1824" s="24"/>
      <c r="EM1824" s="24"/>
      <c r="EN1824" s="24"/>
      <c r="EO1824" s="24"/>
      <c r="EP1824" s="24"/>
      <c r="EQ1824" s="24"/>
      <c r="ER1824" s="24"/>
      <c r="ES1824" s="24"/>
      <c r="ET1824" s="24"/>
      <c r="EU1824" s="24"/>
      <c r="EV1824" s="24"/>
      <c r="EW1824" s="24"/>
      <c r="EX1824" s="24"/>
      <c r="EY1824" s="24"/>
      <c r="EZ1824" s="24"/>
      <c r="FA1824" s="24"/>
      <c r="FB1824" s="24"/>
      <c r="FC1824" s="24"/>
      <c r="FD1824" s="24"/>
      <c r="FE1824" s="24"/>
      <c r="FF1824" s="24"/>
      <c r="FG1824" s="24"/>
      <c r="FH1824" s="24"/>
      <c r="FI1824" s="24"/>
      <c r="FJ1824" s="24"/>
    </row>
    <row r="1825" spans="1:166" x14ac:dyDescent="0.25">
      <c r="A1825" s="13" t="s">
        <v>70</v>
      </c>
      <c r="B1825" s="13"/>
      <c r="C1825" s="22">
        <v>43964</v>
      </c>
      <c r="D1825" s="23"/>
      <c r="E1825" s="22"/>
      <c r="F1825" s="13"/>
      <c r="G1825" s="13">
        <v>97</v>
      </c>
      <c r="H1825" t="s">
        <v>26</v>
      </c>
      <c r="I1825" s="7">
        <v>10.5</v>
      </c>
      <c r="J1825">
        <v>1000</v>
      </c>
      <c r="K1825" s="5">
        <f t="shared" si="28"/>
        <v>95.238095238095241</v>
      </c>
      <c r="L1825" s="23"/>
      <c r="M1825" s="24"/>
      <c r="N1825" s="24"/>
      <c r="O1825" s="24"/>
      <c r="P1825" s="24"/>
      <c r="Q1825" s="23"/>
      <c r="R1825" s="23"/>
      <c r="S1825" s="23"/>
      <c r="T1825" s="23"/>
      <c r="U1825" s="23"/>
      <c r="V1825" s="23"/>
      <c r="W1825" s="23"/>
      <c r="X1825" s="24"/>
      <c r="Y1825" s="24"/>
      <c r="Z1825" s="24"/>
      <c r="AA1825" s="24"/>
      <c r="AB1825" s="24"/>
      <c r="AC1825" s="5">
        <v>323.62121467461759</v>
      </c>
      <c r="AD1825" s="24"/>
      <c r="AE1825" s="8"/>
      <c r="AF1825" s="8"/>
      <c r="AG1825" s="8"/>
      <c r="AH1825" s="8"/>
      <c r="AI1825" s="8"/>
      <c r="AJ1825" s="5">
        <v>198.02811554748942</v>
      </c>
      <c r="AK1825" s="24">
        <v>4.0813743944624497</v>
      </c>
      <c r="AL1825" s="24"/>
      <c r="AM1825" s="24"/>
      <c r="AN1825" s="24"/>
      <c r="AO1825" s="24"/>
      <c r="AP1825" s="24"/>
      <c r="AQ1825" s="9">
        <f>AK1825/AJ1825</f>
        <v>2.061007540862898E-2</v>
      </c>
      <c r="AR1825" s="24"/>
      <c r="AS1825" s="8"/>
      <c r="AT1825" s="8"/>
      <c r="AU1825" s="23">
        <v>4.7024701192636771</v>
      </c>
      <c r="AV1825" s="23"/>
      <c r="AW1825" s="23"/>
      <c r="AX1825" s="23">
        <v>37.088340571255728</v>
      </c>
      <c r="AY1825" s="23">
        <v>305.63652720162474</v>
      </c>
      <c r="AZ1825" s="23"/>
      <c r="BA1825" s="23"/>
      <c r="BB1825" s="23"/>
      <c r="BC1825" s="23"/>
      <c r="BD1825" s="23"/>
      <c r="BE1825" s="23"/>
      <c r="BF1825" s="23"/>
      <c r="BG1825" s="23"/>
      <c r="BH1825" s="5">
        <v>347.42733789214412</v>
      </c>
      <c r="BI1825" s="24"/>
      <c r="BJ1825" s="5"/>
      <c r="BK1825" s="5">
        <f>AC1825+AJ1825+BH1825</f>
        <v>869.07666811425111</v>
      </c>
      <c r="BL1825" s="5"/>
      <c r="BM1825" s="8">
        <f>BH1825/BK1825</f>
        <v>0.39976603979715908</v>
      </c>
      <c r="BN1825" s="8"/>
      <c r="BO1825" s="25"/>
      <c r="BP1825" s="5"/>
      <c r="BQ1825" s="5"/>
      <c r="BR1825" s="5"/>
      <c r="BS1825" s="5"/>
      <c r="BT1825" s="25"/>
      <c r="BU1825" s="25"/>
      <c r="BV1825" s="25"/>
      <c r="BW1825" s="25"/>
      <c r="BX1825" s="8">
        <f>AC1825/BK1825</f>
        <v>0.37237360816143034</v>
      </c>
      <c r="BY1825" s="8">
        <f>AJ1825/BK1825</f>
        <v>0.22786035204141061</v>
      </c>
      <c r="BZ1825" s="8">
        <f>BH1825/BK1825</f>
        <v>0.39976603979715908</v>
      </c>
      <c r="CA1825" s="5">
        <v>357.28402255639094</v>
      </c>
      <c r="CB1825" s="23">
        <v>39.021061273874345</v>
      </c>
      <c r="CC1825" s="23">
        <v>127.27211887477314</v>
      </c>
      <c r="CD1825" s="23"/>
      <c r="CE1825" s="23">
        <v>20.318263330740646</v>
      </c>
      <c r="CF1825" s="23"/>
      <c r="CG1825" s="23">
        <v>170.67257907700284</v>
      </c>
      <c r="CH1825" s="9">
        <f>AK1825/CA1825</f>
        <v>1.142333308178727E-2</v>
      </c>
      <c r="CI1825" s="23"/>
      <c r="CJ1825" s="23"/>
      <c r="CK1825" s="24"/>
      <c r="CL1825" s="23"/>
      <c r="CM1825" s="23"/>
      <c r="CN1825" s="24"/>
      <c r="CO1825" s="23"/>
      <c r="CP1825" s="23"/>
      <c r="CQ1825" s="23"/>
      <c r="CR1825" s="24"/>
      <c r="CS1825" s="24"/>
      <c r="CT1825" s="24"/>
      <c r="CU1825" s="24"/>
      <c r="CV1825" s="24"/>
      <c r="CW1825" s="24"/>
      <c r="CX1825" s="24"/>
      <c r="CY1825" s="24"/>
      <c r="CZ1825" s="24"/>
      <c r="DA1825" s="24"/>
      <c r="DB1825" s="24"/>
      <c r="DC1825" s="24"/>
      <c r="DD1825" s="24"/>
      <c r="DE1825" s="24"/>
      <c r="DF1825" s="24"/>
      <c r="DG1825" s="24"/>
      <c r="DH1825" s="24"/>
      <c r="DI1825" s="24"/>
      <c r="DJ1825" s="24"/>
      <c r="DK1825" s="24"/>
      <c r="DL1825" s="24"/>
      <c r="DM1825" s="24"/>
      <c r="DN1825" s="24"/>
      <c r="DO1825" s="24"/>
      <c r="DP1825" s="24"/>
      <c r="DQ1825" s="24"/>
      <c r="DR1825" s="24"/>
      <c r="DS1825" s="24"/>
      <c r="DT1825" s="24"/>
      <c r="DU1825" s="24"/>
      <c r="DV1825" s="24"/>
      <c r="DW1825" s="24"/>
      <c r="DX1825" s="24"/>
      <c r="DY1825" s="24"/>
      <c r="DZ1825" s="24"/>
      <c r="EA1825" s="24"/>
      <c r="EB1825" s="24"/>
      <c r="EC1825" s="24"/>
      <c r="ED1825" s="24"/>
      <c r="EE1825" s="24"/>
      <c r="EF1825" s="24"/>
      <c r="EG1825" s="24"/>
      <c r="EH1825" s="24"/>
      <c r="EI1825" s="24"/>
      <c r="EJ1825" s="24"/>
      <c r="EK1825" s="24"/>
      <c r="EL1825" s="24"/>
      <c r="EM1825" s="24"/>
      <c r="EN1825" s="24"/>
      <c r="EO1825" s="24"/>
      <c r="EP1825" s="24"/>
      <c r="EQ1825" s="24"/>
      <c r="ER1825" s="24"/>
      <c r="ES1825" s="24"/>
      <c r="ET1825" s="24"/>
      <c r="EU1825" s="24"/>
      <c r="EV1825" s="24"/>
      <c r="EW1825" s="24"/>
      <c r="EX1825" s="24"/>
      <c r="EY1825" s="24"/>
      <c r="EZ1825" s="24"/>
      <c r="FA1825" s="24"/>
      <c r="FB1825" s="24"/>
      <c r="FC1825" s="24"/>
      <c r="FD1825" s="24"/>
      <c r="FE1825" s="24"/>
      <c r="FF1825" s="24"/>
      <c r="FG1825" s="24"/>
      <c r="FH1825" s="24"/>
      <c r="FI1825" s="24"/>
      <c r="FJ1825" s="24"/>
    </row>
    <row r="1826" spans="1:166" x14ac:dyDescent="0.25">
      <c r="A1826" s="13" t="s">
        <v>70</v>
      </c>
      <c r="B1826" s="13"/>
      <c r="C1826" s="22">
        <v>43965</v>
      </c>
      <c r="D1826" s="23"/>
      <c r="E1826" s="22"/>
      <c r="F1826" s="13"/>
      <c r="G1826" s="13">
        <v>98</v>
      </c>
      <c r="H1826" t="s">
        <v>26</v>
      </c>
      <c r="I1826" s="7">
        <v>10.5</v>
      </c>
      <c r="J1826">
        <v>1000</v>
      </c>
      <c r="K1826" s="5">
        <f t="shared" si="28"/>
        <v>95.238095238095241</v>
      </c>
      <c r="L1826" s="23"/>
      <c r="M1826" s="24"/>
      <c r="N1826" s="24"/>
      <c r="O1826" s="24"/>
      <c r="P1826" s="24"/>
      <c r="Q1826" s="23"/>
      <c r="R1826" s="23"/>
      <c r="S1826" s="23"/>
      <c r="T1826" s="23"/>
      <c r="U1826" s="23"/>
      <c r="V1826" s="23"/>
      <c r="W1826" s="23"/>
      <c r="X1826" s="24"/>
      <c r="Y1826" s="24"/>
      <c r="Z1826" s="24"/>
      <c r="AA1826" s="24"/>
      <c r="AB1826" s="24"/>
      <c r="AC1826" s="5"/>
      <c r="AD1826" s="24"/>
      <c r="AE1826" s="8"/>
      <c r="AF1826" s="8"/>
      <c r="AG1826" s="8"/>
      <c r="AH1826" s="8"/>
      <c r="AI1826" s="8"/>
      <c r="AJ1826" s="5"/>
      <c r="AK1826" s="24"/>
      <c r="AL1826" s="24"/>
      <c r="AM1826" s="24"/>
      <c r="AN1826" s="24"/>
      <c r="AO1826" s="24"/>
      <c r="AP1826" s="24"/>
      <c r="AQ1826" s="9"/>
      <c r="AR1826" s="24"/>
      <c r="AS1826" s="8"/>
      <c r="AT1826" s="8"/>
      <c r="AU1826" s="23"/>
      <c r="AV1826" s="23"/>
      <c r="AW1826" s="23"/>
      <c r="AX1826" s="23"/>
      <c r="AY1826" s="23"/>
      <c r="AZ1826" s="23"/>
      <c r="BA1826" s="23"/>
      <c r="BB1826" s="23"/>
      <c r="BC1826" s="23"/>
      <c r="BD1826" s="23"/>
      <c r="BE1826" s="23"/>
      <c r="BF1826" s="23"/>
      <c r="BG1826" s="23"/>
      <c r="BH1826" s="5"/>
      <c r="BI1826" s="24"/>
      <c r="BJ1826" s="5"/>
      <c r="BK1826" s="5"/>
      <c r="BL1826" s="5"/>
      <c r="BM1826" s="24"/>
      <c r="BN1826" s="24"/>
      <c r="BO1826" s="25"/>
      <c r="BP1826" s="5"/>
      <c r="BQ1826" s="5"/>
      <c r="BR1826" s="5"/>
      <c r="BS1826" s="5"/>
      <c r="BT1826" s="25"/>
      <c r="BU1826" s="25"/>
      <c r="BV1826" s="25"/>
      <c r="BW1826" s="25"/>
      <c r="BX1826" s="25"/>
      <c r="BY1826" s="25"/>
      <c r="BZ1826" s="25"/>
      <c r="CA1826" s="5"/>
      <c r="CB1826" s="23"/>
      <c r="CC1826" s="23"/>
      <c r="CD1826" s="23"/>
      <c r="CE1826" s="23"/>
      <c r="CF1826" s="23"/>
      <c r="CG1826" s="23"/>
      <c r="CH1826" s="23"/>
      <c r="CI1826" s="23"/>
      <c r="CJ1826" s="23"/>
      <c r="CK1826" s="24"/>
      <c r="CL1826" s="23"/>
      <c r="CM1826" s="23"/>
      <c r="CN1826" s="24">
        <v>1.2897157820229377</v>
      </c>
      <c r="CO1826" s="5">
        <f>CT1826+CW1826+CZ1826+DC1826+DF1826+DI1826+DL1826+DO1826+DR1826+DU1826+DX1826+EA1826</f>
        <v>425.41305487378486</v>
      </c>
      <c r="CP1826" s="5"/>
      <c r="CQ1826" s="5"/>
      <c r="CR1826" s="24">
        <v>0.12044988836841969</v>
      </c>
      <c r="CS1826" s="23">
        <v>150</v>
      </c>
      <c r="CT1826" s="24">
        <f>CR1826*CS1826</f>
        <v>18.067483255262953</v>
      </c>
      <c r="CU1826" s="24">
        <v>0.10915033993102551</v>
      </c>
      <c r="CV1826" s="23">
        <v>150</v>
      </c>
      <c r="CW1826" s="24">
        <f>CU1826*CV1826</f>
        <v>16.372550989653824</v>
      </c>
      <c r="CX1826" s="24">
        <v>0.13841092091842211</v>
      </c>
      <c r="CY1826" s="23">
        <v>300</v>
      </c>
      <c r="CZ1826" s="24">
        <f>CX1826*CY1826</f>
        <v>41.523276275526634</v>
      </c>
      <c r="DA1826" s="24">
        <v>0.17474722695602135</v>
      </c>
      <c r="DB1826" s="23">
        <v>300</v>
      </c>
      <c r="DC1826" s="24">
        <f>DA1826*DB1826</f>
        <v>52.424168086806404</v>
      </c>
      <c r="DD1826" s="24">
        <v>0.17979320376508517</v>
      </c>
      <c r="DE1826" s="23">
        <v>300</v>
      </c>
      <c r="DF1826" s="24">
        <f>DD1826*DE1826</f>
        <v>53.937961129525554</v>
      </c>
      <c r="DG1826" s="24">
        <v>0.17834537877642087</v>
      </c>
      <c r="DH1826" s="23">
        <v>600</v>
      </c>
      <c r="DI1826" s="24">
        <f>DG1826*DH1826</f>
        <v>107.00722726585252</v>
      </c>
      <c r="DJ1826" s="24">
        <v>0.19434740878894119</v>
      </c>
      <c r="DK1826" s="23">
        <v>400</v>
      </c>
      <c r="DL1826" s="24">
        <f>DJ1826*DK1826</f>
        <v>77.738963515576472</v>
      </c>
      <c r="DM1826" s="24">
        <v>0.1944714145186017</v>
      </c>
      <c r="DN1826" s="23">
        <v>300</v>
      </c>
      <c r="DO1826" s="24">
        <f>DM1826*DN1826</f>
        <v>58.341424355580507</v>
      </c>
      <c r="DP1826" s="24"/>
      <c r="DQ1826" s="24"/>
      <c r="DR1826" s="24"/>
      <c r="DS1826" s="24"/>
      <c r="DT1826" s="24"/>
      <c r="DU1826" s="24"/>
      <c r="DV1826" s="24"/>
      <c r="DW1826" s="24"/>
      <c r="DX1826" s="24"/>
      <c r="DY1826" s="24"/>
      <c r="DZ1826" s="24"/>
      <c r="EA1826" s="24"/>
      <c r="EB1826" s="24"/>
      <c r="EC1826" s="24">
        <v>1.3125</v>
      </c>
      <c r="ED1826" s="24"/>
      <c r="EE1826" s="24">
        <v>0.75</v>
      </c>
      <c r="EF1826" s="24"/>
      <c r="EG1826" s="24">
        <v>1.1875</v>
      </c>
      <c r="EH1826" s="24"/>
      <c r="EI1826" s="24">
        <v>2.1875</v>
      </c>
      <c r="EJ1826" s="24"/>
      <c r="EK1826" s="24">
        <v>3.875</v>
      </c>
      <c r="EL1826" s="24"/>
      <c r="EM1826" s="24">
        <v>2.8125</v>
      </c>
      <c r="EN1826" s="24"/>
      <c r="EO1826" s="24">
        <v>2.125</v>
      </c>
      <c r="EP1826" s="24"/>
      <c r="EQ1826" s="24">
        <v>1.25</v>
      </c>
      <c r="ER1826" s="24"/>
      <c r="ES1826" s="24"/>
      <c r="ET1826" s="24">
        <v>17.625</v>
      </c>
      <c r="EU1826" s="24">
        <v>25.75</v>
      </c>
      <c r="EV1826" s="24">
        <v>24.25</v>
      </c>
      <c r="EW1826" s="24">
        <v>27.25</v>
      </c>
      <c r="EX1826" s="24">
        <v>34.375</v>
      </c>
      <c r="EY1826" s="24">
        <v>31.875</v>
      </c>
      <c r="EZ1826" s="24">
        <v>32.375</v>
      </c>
      <c r="FA1826" s="24">
        <v>31.5</v>
      </c>
      <c r="FB1826" s="24"/>
      <c r="FC1826" s="24">
        <v>0.56625000000000003</v>
      </c>
      <c r="FD1826" s="24">
        <v>0.34250000000000003</v>
      </c>
      <c r="FE1826" s="24"/>
      <c r="FF1826" s="24"/>
      <c r="FG1826" s="24"/>
      <c r="FH1826" s="24"/>
      <c r="FI1826" s="24"/>
      <c r="FJ1826" s="24"/>
    </row>
    <row r="1827" spans="1:166" x14ac:dyDescent="0.25">
      <c r="A1827" s="13" t="s">
        <v>70</v>
      </c>
      <c r="B1827" s="13"/>
      <c r="C1827" s="22">
        <v>43978</v>
      </c>
      <c r="D1827" s="5">
        <v>8</v>
      </c>
      <c r="E1827" t="s">
        <v>208</v>
      </c>
      <c r="F1827" s="13" t="s">
        <v>14</v>
      </c>
      <c r="G1827" s="13">
        <v>111</v>
      </c>
      <c r="H1827" t="s">
        <v>26</v>
      </c>
      <c r="I1827" s="7">
        <v>10.5</v>
      </c>
      <c r="J1827">
        <v>1000</v>
      </c>
      <c r="K1827" s="5">
        <f t="shared" si="28"/>
        <v>95.238095238095241</v>
      </c>
      <c r="L1827" s="23"/>
      <c r="M1827" s="24"/>
      <c r="N1827" s="24"/>
      <c r="O1827" s="24"/>
      <c r="P1827" s="24"/>
      <c r="Q1827" s="23"/>
      <c r="R1827" s="23"/>
      <c r="S1827" s="23"/>
      <c r="T1827" s="23"/>
      <c r="U1827" s="5">
        <v>111</v>
      </c>
      <c r="V1827" s="23"/>
      <c r="W1827" s="23"/>
      <c r="X1827" s="24"/>
      <c r="Y1827" s="24"/>
      <c r="Z1827" s="24"/>
      <c r="AA1827" s="24"/>
      <c r="AB1827" s="24"/>
      <c r="AC1827" s="5"/>
      <c r="AD1827" s="24"/>
      <c r="AE1827" s="8"/>
      <c r="AF1827" s="8"/>
      <c r="AG1827" s="8"/>
      <c r="AH1827" s="8"/>
      <c r="AI1827" s="8"/>
      <c r="AJ1827" s="5"/>
      <c r="AK1827" s="24"/>
      <c r="AL1827" s="24"/>
      <c r="AM1827" s="24"/>
      <c r="AN1827" s="24"/>
      <c r="AO1827" s="24"/>
      <c r="AP1827" s="24"/>
      <c r="AQ1827" s="9"/>
      <c r="AR1827" s="24"/>
      <c r="AS1827" s="8"/>
      <c r="AT1827" s="8"/>
      <c r="AU1827" s="23"/>
      <c r="AV1827" s="23"/>
      <c r="AW1827" s="23"/>
      <c r="AX1827" s="23"/>
      <c r="AY1827" s="23"/>
      <c r="AZ1827" s="23"/>
      <c r="BA1827" s="23"/>
      <c r="BB1827" s="23"/>
      <c r="BC1827" s="23"/>
      <c r="BD1827" s="23"/>
      <c r="BE1827" s="23"/>
      <c r="BF1827" s="23"/>
      <c r="BG1827" s="23"/>
      <c r="BH1827" s="5"/>
      <c r="BI1827" s="24"/>
      <c r="BJ1827" s="5"/>
      <c r="BK1827" s="5"/>
      <c r="BL1827" s="5"/>
      <c r="BM1827" s="24"/>
      <c r="BN1827" s="24"/>
      <c r="BO1827" s="25"/>
      <c r="BP1827" s="5"/>
      <c r="BQ1827" s="5"/>
      <c r="BR1827" s="5"/>
      <c r="BS1827" s="5"/>
      <c r="BT1827" s="25"/>
      <c r="BU1827" s="25"/>
      <c r="BV1827" s="25"/>
      <c r="BW1827" s="25"/>
      <c r="BX1827" s="25"/>
      <c r="BY1827" s="25"/>
      <c r="BZ1827" s="25"/>
      <c r="CA1827" s="5"/>
      <c r="CB1827" s="23"/>
      <c r="CC1827" s="23"/>
      <c r="CD1827" s="23"/>
      <c r="CE1827" s="23"/>
      <c r="CF1827" s="23"/>
      <c r="CG1827" s="23"/>
      <c r="CH1827" s="23"/>
      <c r="CI1827" s="23"/>
      <c r="CJ1827" s="23"/>
      <c r="CK1827" s="24"/>
      <c r="CL1827" s="23"/>
      <c r="CM1827" s="23"/>
      <c r="CN1827" s="24"/>
      <c r="CO1827" s="23"/>
      <c r="CP1827" s="23"/>
      <c r="CQ1827" s="23"/>
      <c r="CR1827" s="24"/>
      <c r="CS1827" s="24"/>
      <c r="CT1827" s="24"/>
      <c r="CU1827" s="24"/>
      <c r="CV1827" s="24"/>
      <c r="CW1827" s="24"/>
      <c r="CX1827" s="24"/>
      <c r="CY1827" s="24"/>
      <c r="CZ1827" s="24"/>
      <c r="DA1827" s="24"/>
      <c r="DB1827" s="24"/>
      <c r="DC1827" s="24"/>
      <c r="DD1827" s="24"/>
      <c r="DE1827" s="24"/>
      <c r="DF1827" s="24"/>
      <c r="DG1827" s="24"/>
      <c r="DH1827" s="24"/>
      <c r="DI1827" s="24"/>
      <c r="DJ1827" s="24"/>
      <c r="DK1827" s="24"/>
      <c r="DL1827" s="24"/>
      <c r="DM1827" s="24"/>
      <c r="DN1827" s="24"/>
      <c r="DO1827" s="24"/>
      <c r="DP1827" s="24"/>
      <c r="DQ1827" s="24"/>
      <c r="DR1827" s="24"/>
      <c r="DS1827" s="24"/>
      <c r="DT1827" s="24"/>
      <c r="DU1827" s="24"/>
      <c r="DV1827" s="24"/>
      <c r="DW1827" s="24"/>
      <c r="DX1827" s="24"/>
      <c r="DY1827" s="24"/>
      <c r="DZ1827" s="24"/>
      <c r="EA1827" s="24"/>
      <c r="EB1827" s="24"/>
      <c r="EC1827" s="24"/>
      <c r="ED1827" s="24"/>
      <c r="EE1827" s="24"/>
      <c r="EF1827" s="24"/>
      <c r="EG1827" s="24"/>
      <c r="EH1827" s="24"/>
      <c r="EI1827" s="24"/>
      <c r="EJ1827" s="24"/>
      <c r="EK1827" s="24"/>
      <c r="EL1827" s="24"/>
      <c r="EM1827" s="24"/>
      <c r="EN1827" s="24"/>
      <c r="EO1827" s="24"/>
      <c r="EP1827" s="24"/>
      <c r="EQ1827" s="24"/>
      <c r="ER1827" s="24"/>
      <c r="ES1827" s="24"/>
      <c r="ET1827" s="24"/>
      <c r="EU1827" s="24"/>
      <c r="EV1827" s="24"/>
      <c r="EW1827" s="24"/>
      <c r="EX1827" s="24"/>
      <c r="EY1827" s="24"/>
      <c r="EZ1827" s="24"/>
      <c r="FA1827" s="24"/>
      <c r="FB1827" s="24"/>
      <c r="FC1827" s="24"/>
      <c r="FD1827" s="24"/>
      <c r="FE1827" s="24"/>
      <c r="FF1827" s="24"/>
      <c r="FG1827" s="24"/>
      <c r="FH1827" s="24"/>
      <c r="FI1827" s="24"/>
      <c r="FJ1827" s="24"/>
    </row>
    <row r="1828" spans="1:166" x14ac:dyDescent="0.25">
      <c r="A1828" s="13" t="s">
        <v>70</v>
      </c>
      <c r="B1828" s="13"/>
      <c r="C1828" s="22">
        <v>43999</v>
      </c>
      <c r="D1828" s="23"/>
      <c r="E1828" s="22"/>
      <c r="F1828" s="13"/>
      <c r="G1828" s="13">
        <v>132</v>
      </c>
      <c r="H1828" t="s">
        <v>26</v>
      </c>
      <c r="I1828" s="7">
        <v>10.5</v>
      </c>
      <c r="J1828">
        <v>1000</v>
      </c>
      <c r="K1828" s="5">
        <f t="shared" si="28"/>
        <v>95.238095238095241</v>
      </c>
      <c r="L1828" s="23"/>
      <c r="M1828" s="24"/>
      <c r="N1828" s="24"/>
      <c r="O1828" s="24"/>
      <c r="P1828" s="24"/>
      <c r="Q1828" s="23"/>
      <c r="R1828" s="23"/>
      <c r="S1828" s="23"/>
      <c r="T1828" s="23"/>
      <c r="U1828" s="23"/>
      <c r="V1828" s="23"/>
      <c r="W1828" s="23"/>
      <c r="X1828" s="24"/>
      <c r="Y1828" s="24"/>
      <c r="Z1828" s="24"/>
      <c r="AA1828" s="24"/>
      <c r="AB1828" s="24"/>
      <c r="AC1828" s="5">
        <v>360.24910538967413</v>
      </c>
      <c r="AD1828" s="24"/>
      <c r="AE1828" s="8"/>
      <c r="AF1828" s="8"/>
      <c r="AG1828" s="8"/>
      <c r="AH1828" s="8"/>
      <c r="AI1828" s="8"/>
      <c r="AJ1828" s="5">
        <v>102.89966079155562</v>
      </c>
      <c r="AK1828" s="24">
        <v>1.6922274484911586</v>
      </c>
      <c r="AL1828" s="24"/>
      <c r="AM1828" s="24"/>
      <c r="AN1828" s="24"/>
      <c r="AO1828" s="24"/>
      <c r="AP1828" s="24"/>
      <c r="AQ1828" s="9">
        <f>AK1828/AJ1828</f>
        <v>1.6445413283908802E-2</v>
      </c>
      <c r="AR1828" s="24"/>
      <c r="AS1828" s="8"/>
      <c r="AT1828" s="8"/>
      <c r="AU1828" s="23">
        <v>0</v>
      </c>
      <c r="AV1828" s="23"/>
      <c r="AW1828" s="23"/>
      <c r="AX1828" s="23">
        <v>15.880425127397961</v>
      </c>
      <c r="AY1828" s="23">
        <v>351.64181805726543</v>
      </c>
      <c r="AZ1828" s="23"/>
      <c r="BA1828" s="23"/>
      <c r="BB1828" s="23"/>
      <c r="BC1828" s="23"/>
      <c r="BD1828" s="23"/>
      <c r="BE1828" s="23"/>
      <c r="BF1828" s="23"/>
      <c r="BG1828" s="23">
        <v>325.10208378786228</v>
      </c>
      <c r="BH1828" s="5">
        <v>692.62432697252575</v>
      </c>
      <c r="BI1828" s="24"/>
      <c r="BJ1828" s="5"/>
      <c r="BK1828" s="5">
        <f>AC1828+AJ1828+BH1828</f>
        <v>1155.7730931537556</v>
      </c>
      <c r="BL1828" s="5"/>
      <c r="BM1828" s="8">
        <f>BH1828/BK1828</f>
        <v>0.59927362133216244</v>
      </c>
      <c r="BN1828" s="8"/>
      <c r="BO1828" s="25"/>
      <c r="BP1828" s="5"/>
      <c r="BQ1828" s="5"/>
      <c r="BR1828" s="5"/>
      <c r="BS1828" s="5"/>
      <c r="BT1828" s="25"/>
      <c r="BU1828" s="25"/>
      <c r="BV1828" s="25"/>
      <c r="BW1828" s="25"/>
      <c r="BX1828" s="8">
        <f>AC1828/BK1828</f>
        <v>0.31169535570919304</v>
      </c>
      <c r="BY1828" s="8">
        <f>AJ1828/BK1828</f>
        <v>8.903102295864454E-2</v>
      </c>
      <c r="BZ1828" s="8">
        <f>BH1828/BK1828</f>
        <v>0.59927362133216244</v>
      </c>
      <c r="CA1828" s="5">
        <v>356.2587529284649</v>
      </c>
      <c r="CB1828" s="23"/>
      <c r="CC1828" s="23">
        <v>67.843287841481086</v>
      </c>
      <c r="CD1828" s="23">
        <v>53.230245848202919</v>
      </c>
      <c r="CE1828" s="23"/>
      <c r="CF1828" s="23"/>
      <c r="CG1828" s="23">
        <v>235.18521923878089</v>
      </c>
      <c r="CH1828" s="9">
        <f>AK1828/CA1828</f>
        <v>4.7499954305149378E-3</v>
      </c>
      <c r="CI1828" s="23"/>
      <c r="CJ1828" s="23"/>
      <c r="CK1828" s="24"/>
      <c r="CL1828" s="23"/>
      <c r="CM1828" s="23"/>
      <c r="CN1828" s="24"/>
      <c r="CO1828" s="23"/>
      <c r="CP1828" s="23"/>
      <c r="CQ1828" s="23"/>
      <c r="CR1828" s="24"/>
      <c r="CS1828" s="24"/>
      <c r="CT1828" s="24"/>
      <c r="CU1828" s="24"/>
      <c r="CV1828" s="24"/>
      <c r="CW1828" s="24"/>
      <c r="CX1828" s="24"/>
      <c r="CY1828" s="24"/>
      <c r="CZ1828" s="24"/>
      <c r="DA1828" s="24"/>
      <c r="DB1828" s="24"/>
      <c r="DC1828" s="24"/>
      <c r="DD1828" s="24"/>
      <c r="DE1828" s="24"/>
      <c r="DF1828" s="24"/>
      <c r="DG1828" s="24"/>
      <c r="DH1828" s="24"/>
      <c r="DI1828" s="24"/>
      <c r="DJ1828" s="24"/>
      <c r="DK1828" s="23">
        <v>600</v>
      </c>
      <c r="DL1828" s="24">
        <v>73.358179598068162</v>
      </c>
      <c r="DM1828" s="24"/>
      <c r="DN1828" s="24"/>
      <c r="DO1828" s="24"/>
      <c r="DP1828" s="24"/>
      <c r="DQ1828" s="24"/>
      <c r="DR1828" s="24"/>
      <c r="DS1828" s="24"/>
      <c r="DT1828" s="24"/>
      <c r="DU1828" s="24"/>
      <c r="DV1828" s="24"/>
      <c r="DW1828" s="24"/>
      <c r="DX1828" s="24"/>
      <c r="DY1828" s="24"/>
      <c r="DZ1828" s="24"/>
      <c r="EA1828" s="24"/>
      <c r="EB1828" s="24"/>
      <c r="EC1828" s="24"/>
      <c r="ED1828" s="24"/>
      <c r="EE1828" s="24"/>
      <c r="EF1828" s="24"/>
      <c r="EG1828" s="24"/>
      <c r="EH1828" s="24"/>
      <c r="EI1828" s="24"/>
      <c r="EJ1828" s="24"/>
      <c r="EK1828" s="24"/>
      <c r="EL1828" s="24"/>
      <c r="EM1828" s="24"/>
      <c r="EN1828" s="24"/>
      <c r="EO1828" s="24"/>
      <c r="EP1828" s="24"/>
      <c r="EQ1828" s="24"/>
      <c r="ER1828" s="24"/>
      <c r="ES1828" s="24"/>
      <c r="ET1828" s="24"/>
      <c r="EU1828" s="24"/>
      <c r="EV1828" s="24"/>
      <c r="EW1828" s="24"/>
      <c r="EX1828" s="24"/>
      <c r="EY1828" s="24"/>
      <c r="EZ1828" s="24"/>
      <c r="FA1828" s="24"/>
      <c r="FB1828" s="24"/>
      <c r="FC1828" s="24"/>
      <c r="FD1828" s="24"/>
      <c r="FE1828" s="24"/>
      <c r="FF1828" s="24"/>
      <c r="FG1828" s="24"/>
      <c r="FH1828" s="24"/>
      <c r="FI1828" s="24"/>
      <c r="FJ1828" s="24"/>
    </row>
    <row r="1829" spans="1:166" x14ac:dyDescent="0.25">
      <c r="A1829" s="13" t="s">
        <v>70</v>
      </c>
      <c r="B1829" s="13"/>
      <c r="C1829" s="22">
        <v>44008</v>
      </c>
      <c r="D1829" s="5">
        <v>9</v>
      </c>
      <c r="E1829" s="6" t="s">
        <v>207</v>
      </c>
      <c r="F1829" s="13" t="s">
        <v>15</v>
      </c>
      <c r="G1829" s="13">
        <v>141</v>
      </c>
      <c r="H1829" t="s">
        <v>26</v>
      </c>
      <c r="I1829" s="7">
        <v>10.5</v>
      </c>
      <c r="J1829">
        <v>1000</v>
      </c>
      <c r="K1829" s="5">
        <f t="shared" si="28"/>
        <v>95.238095238095241</v>
      </c>
      <c r="L1829" s="23"/>
      <c r="M1829" s="24"/>
      <c r="N1829" s="24"/>
      <c r="O1829" s="24"/>
      <c r="P1829" s="24"/>
      <c r="Q1829" s="23"/>
      <c r="R1829" s="23"/>
      <c r="S1829" s="23"/>
      <c r="T1829" s="23"/>
      <c r="U1829" s="23"/>
      <c r="V1829" s="5">
        <v>141</v>
      </c>
      <c r="W1829" s="5"/>
      <c r="X1829" s="24"/>
      <c r="Y1829" s="24"/>
      <c r="Z1829" s="24"/>
      <c r="AA1829" s="24"/>
      <c r="AB1829" s="24"/>
      <c r="AC1829" s="5"/>
      <c r="AD1829" s="24"/>
      <c r="AE1829" s="8"/>
      <c r="AF1829" s="8"/>
      <c r="AG1829" s="8"/>
      <c r="AH1829" s="8"/>
      <c r="AI1829" s="8"/>
      <c r="AJ1829" s="5"/>
      <c r="AK1829" s="24"/>
      <c r="AL1829" s="24"/>
      <c r="AM1829" s="24"/>
      <c r="AN1829" s="24"/>
      <c r="AO1829" s="24"/>
      <c r="AP1829" s="24"/>
      <c r="AQ1829" s="9"/>
      <c r="AR1829" s="24"/>
      <c r="AS1829" s="8"/>
      <c r="AT1829" s="8"/>
      <c r="AU1829" s="23"/>
      <c r="AV1829" s="23"/>
      <c r="AW1829" s="23"/>
      <c r="AX1829" s="23"/>
      <c r="AY1829" s="23"/>
      <c r="AZ1829" s="23"/>
      <c r="BA1829" s="23"/>
      <c r="BB1829" s="23"/>
      <c r="BC1829" s="23"/>
      <c r="BD1829" s="23"/>
      <c r="BE1829" s="23"/>
      <c r="BF1829" s="23"/>
      <c r="BG1829" s="23"/>
      <c r="BH1829" s="5"/>
      <c r="BI1829" s="24"/>
      <c r="BJ1829" s="5"/>
      <c r="BK1829" s="5"/>
      <c r="BL1829" s="5"/>
      <c r="BM1829" s="24"/>
      <c r="BN1829" s="24"/>
      <c r="BO1829" s="25"/>
      <c r="BP1829" s="5"/>
      <c r="BQ1829" s="5"/>
      <c r="BR1829" s="5"/>
      <c r="BS1829" s="5"/>
      <c r="BT1829" s="25"/>
      <c r="BU1829" s="25"/>
      <c r="BV1829" s="25"/>
      <c r="BW1829" s="25"/>
      <c r="BX1829" s="25"/>
      <c r="BY1829" s="25"/>
      <c r="BZ1829" s="25"/>
      <c r="CA1829" s="5"/>
      <c r="CB1829" s="23"/>
      <c r="CC1829" s="23"/>
      <c r="CD1829" s="23"/>
      <c r="CE1829" s="23"/>
      <c r="CF1829" s="23"/>
      <c r="CG1829" s="23"/>
      <c r="CH1829" s="23"/>
      <c r="CI1829" s="23"/>
      <c r="CJ1829" s="23"/>
      <c r="CK1829" s="24"/>
      <c r="CL1829" s="23"/>
      <c r="CM1829" s="23"/>
      <c r="CN1829" s="24"/>
      <c r="CO1829" s="23"/>
      <c r="CP1829" s="23"/>
      <c r="CQ1829" s="23"/>
      <c r="CR1829" s="24"/>
      <c r="CS1829" s="24"/>
      <c r="CT1829" s="24"/>
      <c r="CU1829" s="24"/>
      <c r="CV1829" s="24"/>
      <c r="CW1829" s="24"/>
      <c r="CX1829" s="24"/>
      <c r="CY1829" s="24"/>
      <c r="CZ1829" s="24"/>
      <c r="DA1829" s="24"/>
      <c r="DB1829" s="24"/>
      <c r="DC1829" s="24"/>
      <c r="DD1829" s="24"/>
      <c r="DE1829" s="24"/>
      <c r="DF1829" s="24"/>
      <c r="DG1829" s="24"/>
      <c r="DH1829" s="24"/>
      <c r="DI1829" s="24"/>
      <c r="DJ1829" s="24"/>
      <c r="DK1829" s="24"/>
      <c r="DL1829" s="24"/>
      <c r="DM1829" s="24"/>
      <c r="DN1829" s="24"/>
      <c r="DO1829" s="24"/>
      <c r="DP1829" s="24"/>
      <c r="DQ1829" s="24"/>
      <c r="DR1829" s="24"/>
      <c r="DS1829" s="24"/>
      <c r="DT1829" s="24"/>
      <c r="DU1829" s="24"/>
      <c r="DV1829" s="24"/>
      <c r="DW1829" s="24"/>
      <c r="DX1829" s="24"/>
      <c r="DY1829" s="24"/>
      <c r="DZ1829" s="24"/>
      <c r="EA1829" s="24"/>
      <c r="EB1829" s="24"/>
      <c r="EC1829" s="24"/>
      <c r="ED1829" s="24"/>
      <c r="EE1829" s="24"/>
      <c r="EF1829" s="24"/>
      <c r="EG1829" s="24"/>
      <c r="EH1829" s="24"/>
      <c r="EI1829" s="24"/>
      <c r="EJ1829" s="24"/>
      <c r="EK1829" s="24"/>
      <c r="EL1829" s="24"/>
      <c r="EM1829" s="24"/>
      <c r="EN1829" s="24"/>
      <c r="EO1829" s="24"/>
      <c r="EP1829" s="24"/>
      <c r="EQ1829" s="24"/>
      <c r="ER1829" s="24"/>
      <c r="ES1829" s="24"/>
      <c r="ET1829" s="24"/>
      <c r="EU1829" s="24"/>
      <c r="EV1829" s="24"/>
      <c r="EW1829" s="24"/>
      <c r="EX1829" s="24"/>
      <c r="EY1829" s="24"/>
      <c r="EZ1829" s="24"/>
      <c r="FA1829" s="24"/>
      <c r="FB1829" s="24"/>
      <c r="FC1829" s="24"/>
      <c r="FD1829" s="24"/>
      <c r="FE1829" s="24"/>
      <c r="FF1829" s="24"/>
      <c r="FG1829" s="24"/>
      <c r="FH1829" s="24"/>
      <c r="FI1829" s="24"/>
      <c r="FJ1829" s="24"/>
    </row>
    <row r="1830" spans="1:166" x14ac:dyDescent="0.25">
      <c r="A1830" s="13" t="s">
        <v>70</v>
      </c>
      <c r="B1830" s="13"/>
      <c r="C1830" s="22">
        <v>44027</v>
      </c>
      <c r="D1830" s="5">
        <v>10</v>
      </c>
      <c r="E1830" s="6" t="s">
        <v>108</v>
      </c>
      <c r="F1830" s="13" t="s">
        <v>16</v>
      </c>
      <c r="G1830" s="13">
        <v>160</v>
      </c>
      <c r="H1830" t="s">
        <v>26</v>
      </c>
      <c r="I1830" s="7">
        <v>10.5</v>
      </c>
      <c r="J1830">
        <v>1000</v>
      </c>
      <c r="K1830" s="5">
        <f t="shared" ref="K1830:K1893" si="29">1000000/I1830/J1830</f>
        <v>95.238095238095241</v>
      </c>
      <c r="L1830" s="23"/>
      <c r="M1830" s="24"/>
      <c r="N1830" s="24"/>
      <c r="O1830" s="24"/>
      <c r="P1830" s="24"/>
      <c r="Q1830" s="23"/>
      <c r="R1830" s="23"/>
      <c r="S1830" s="23"/>
      <c r="T1830" s="23"/>
      <c r="U1830" s="23"/>
      <c r="V1830" s="23"/>
      <c r="W1830" s="23"/>
      <c r="X1830" s="24"/>
      <c r="Y1830" s="24"/>
      <c r="Z1830" s="24"/>
      <c r="AA1830" s="24"/>
      <c r="AB1830" s="24"/>
      <c r="AC1830" s="5"/>
      <c r="AD1830" s="24"/>
      <c r="AE1830" s="8"/>
      <c r="AF1830" s="8"/>
      <c r="AG1830" s="8"/>
      <c r="AH1830" s="8"/>
      <c r="AI1830" s="8"/>
      <c r="AJ1830" s="5"/>
      <c r="AK1830" s="24"/>
      <c r="AL1830" s="24"/>
      <c r="AM1830" s="24"/>
      <c r="AN1830" s="24"/>
      <c r="AO1830" s="24"/>
      <c r="AP1830" s="24"/>
      <c r="AQ1830" s="9"/>
      <c r="AR1830" s="24"/>
      <c r="AS1830" s="8"/>
      <c r="AT1830" s="8"/>
      <c r="AU1830" s="23"/>
      <c r="AV1830" s="23"/>
      <c r="AW1830" s="23"/>
      <c r="AX1830" s="23"/>
      <c r="AY1830" s="23"/>
      <c r="AZ1830" s="23"/>
      <c r="BA1830" s="23"/>
      <c r="BB1830" s="23"/>
      <c r="BC1830" s="23"/>
      <c r="BD1830" s="23"/>
      <c r="BE1830" s="23"/>
      <c r="BF1830" s="23"/>
      <c r="BG1830" s="5">
        <v>463.75</v>
      </c>
      <c r="BH1830" s="5"/>
      <c r="BI1830" s="24"/>
      <c r="BJ1830" s="5"/>
      <c r="BK1830" s="5"/>
      <c r="BL1830" s="5"/>
      <c r="BM1830" s="24"/>
      <c r="BN1830" s="24"/>
      <c r="BO1830" s="25">
        <v>43</v>
      </c>
      <c r="BP1830" s="5">
        <v>199.41249999999999</v>
      </c>
      <c r="BQ1830" s="5"/>
      <c r="BR1830" s="5"/>
      <c r="BS1830" s="5"/>
      <c r="BT1830" s="7">
        <v>8.7846916299559474</v>
      </c>
      <c r="BU1830" s="7"/>
      <c r="BV1830" s="7"/>
      <c r="BW1830" s="7"/>
      <c r="BX1830" s="7"/>
      <c r="BY1830" s="7"/>
      <c r="BZ1830" s="7"/>
      <c r="CA1830" s="5"/>
      <c r="CB1830" s="23"/>
      <c r="CC1830" s="23"/>
      <c r="CD1830" s="23"/>
      <c r="CE1830" s="23"/>
      <c r="CF1830" s="23"/>
      <c r="CG1830" s="23"/>
      <c r="CH1830" s="23"/>
      <c r="CI1830" s="23"/>
      <c r="CJ1830" s="23"/>
      <c r="CK1830" s="24"/>
      <c r="CL1830" s="23"/>
      <c r="CM1830" s="23"/>
      <c r="CN1830" s="24"/>
      <c r="CO1830" s="23"/>
      <c r="CP1830" s="23"/>
      <c r="CQ1830" s="23"/>
      <c r="CR1830" s="24"/>
      <c r="CS1830" s="24"/>
      <c r="CT1830" s="24"/>
      <c r="CU1830" s="24"/>
      <c r="CV1830" s="24"/>
      <c r="CW1830" s="24"/>
      <c r="CX1830" s="24"/>
      <c r="CY1830" s="24"/>
      <c r="CZ1830" s="24"/>
      <c r="DA1830" s="24"/>
      <c r="DB1830" s="24"/>
      <c r="DC1830" s="24"/>
      <c r="DD1830" s="24"/>
      <c r="DE1830" s="24"/>
      <c r="DF1830" s="24"/>
      <c r="DG1830" s="24"/>
      <c r="DH1830" s="24"/>
      <c r="DI1830" s="24"/>
      <c r="DJ1830" s="24"/>
      <c r="DK1830" s="24"/>
      <c r="DL1830" s="24"/>
      <c r="DM1830" s="24"/>
      <c r="DN1830" s="24"/>
      <c r="DO1830" s="24"/>
      <c r="DP1830" s="24"/>
      <c r="DQ1830" s="24"/>
      <c r="DR1830" s="24"/>
      <c r="DS1830" s="24"/>
      <c r="DT1830" s="24"/>
      <c r="DU1830" s="24"/>
      <c r="DV1830" s="24"/>
      <c r="DW1830" s="24"/>
      <c r="DX1830" s="24"/>
      <c r="DY1830" s="24"/>
      <c r="DZ1830" s="24"/>
      <c r="EA1830" s="24"/>
      <c r="EB1830" s="24"/>
      <c r="EC1830" s="24"/>
      <c r="ED1830" s="24"/>
      <c r="EE1830" s="24"/>
      <c r="EF1830" s="24"/>
      <c r="EG1830" s="24"/>
      <c r="EH1830" s="24"/>
      <c r="EI1830" s="24"/>
      <c r="EJ1830" s="24"/>
      <c r="EK1830" s="24"/>
      <c r="EL1830" s="24"/>
      <c r="EM1830" s="24"/>
      <c r="EN1830" s="24"/>
      <c r="EO1830" s="24"/>
      <c r="EP1830" s="24"/>
      <c r="EQ1830" s="24"/>
      <c r="ER1830" s="24"/>
      <c r="ES1830" s="24"/>
      <c r="ET1830" s="24"/>
      <c r="EU1830" s="24"/>
      <c r="EV1830" s="24"/>
      <c r="EW1830" s="24"/>
      <c r="EX1830" s="24"/>
      <c r="EY1830" s="24"/>
      <c r="EZ1830" s="24"/>
      <c r="FA1830" s="24"/>
      <c r="FB1830" s="24"/>
      <c r="FC1830" s="24"/>
      <c r="FD1830" s="24"/>
      <c r="FE1830" s="24"/>
      <c r="FF1830" s="24"/>
      <c r="FG1830" s="24"/>
      <c r="FH1830" s="24"/>
      <c r="FI1830" s="24"/>
      <c r="FJ1830" s="24"/>
    </row>
    <row r="1831" spans="1:166" x14ac:dyDescent="0.25">
      <c r="A1831" s="13" t="s">
        <v>70</v>
      </c>
      <c r="B1831" s="13"/>
      <c r="C1831" s="22">
        <v>44040</v>
      </c>
      <c r="D1831" s="23"/>
      <c r="E1831" s="22"/>
      <c r="F1831" s="13"/>
      <c r="G1831" s="13">
        <v>173</v>
      </c>
      <c r="H1831" t="s">
        <v>26</v>
      </c>
      <c r="I1831" s="7">
        <v>10.5</v>
      </c>
      <c r="J1831">
        <v>1000</v>
      </c>
      <c r="K1831" s="5">
        <f t="shared" si="29"/>
        <v>95.238095238095241</v>
      </c>
      <c r="L1831" s="23"/>
      <c r="M1831" s="24"/>
      <c r="N1831" s="24"/>
      <c r="O1831" s="24"/>
      <c r="P1831" s="24"/>
      <c r="Q1831" s="23"/>
      <c r="R1831" s="23"/>
      <c r="S1831" s="23"/>
      <c r="T1831" s="23"/>
      <c r="U1831" s="23"/>
      <c r="V1831" s="23"/>
      <c r="W1831" s="23"/>
      <c r="X1831" s="24"/>
      <c r="Y1831" s="24"/>
      <c r="Z1831" s="24"/>
      <c r="AA1831" s="24"/>
      <c r="AB1831" s="24"/>
      <c r="AC1831" s="5"/>
      <c r="AD1831" s="24"/>
      <c r="AE1831" s="8"/>
      <c r="AF1831" s="8"/>
      <c r="AG1831" s="8"/>
      <c r="AH1831" s="8"/>
      <c r="AI1831" s="8"/>
      <c r="AJ1831" s="5"/>
      <c r="AK1831" s="24"/>
      <c r="AL1831" s="24"/>
      <c r="AM1831" s="24"/>
      <c r="AN1831" s="24"/>
      <c r="AO1831" s="24"/>
      <c r="AP1831" s="24"/>
      <c r="AQ1831" s="9"/>
      <c r="AR1831" s="24"/>
      <c r="AS1831" s="8"/>
      <c r="AT1831" s="8"/>
      <c r="AU1831" s="23"/>
      <c r="AV1831" s="23"/>
      <c r="AW1831" s="23"/>
      <c r="AX1831" s="23"/>
      <c r="AY1831" s="23"/>
      <c r="AZ1831" s="23"/>
      <c r="BA1831" s="23"/>
      <c r="BB1831" s="23"/>
      <c r="BC1831" s="23"/>
      <c r="BD1831" s="23"/>
      <c r="BE1831" s="23"/>
      <c r="BF1831" s="23"/>
      <c r="BG1831" s="23"/>
      <c r="BH1831" s="5"/>
      <c r="BI1831" s="24"/>
      <c r="BJ1831" s="5"/>
      <c r="BK1831" s="5"/>
      <c r="BL1831" s="5"/>
      <c r="BM1831" s="24"/>
      <c r="BN1831" s="24"/>
      <c r="BO1831" s="25"/>
      <c r="BP1831" s="5"/>
      <c r="BQ1831" s="5"/>
      <c r="BR1831" s="5"/>
      <c r="BS1831" s="5"/>
      <c r="BT1831" s="25"/>
      <c r="BU1831" s="25"/>
      <c r="BV1831" s="25"/>
      <c r="BW1831" s="25"/>
      <c r="BX1831" s="25"/>
      <c r="BY1831" s="25"/>
      <c r="BZ1831" s="25"/>
      <c r="CA1831" s="5"/>
      <c r="CB1831" s="23"/>
      <c r="CC1831" s="23"/>
      <c r="CD1831" s="23"/>
      <c r="CE1831" s="23"/>
      <c r="CF1831" s="23"/>
      <c r="CG1831" s="23"/>
      <c r="CH1831" s="23"/>
      <c r="CI1831" s="23"/>
      <c r="CJ1831" s="23"/>
      <c r="CK1831" s="24"/>
      <c r="CL1831" s="23"/>
      <c r="CM1831" s="23"/>
      <c r="CN1831" s="24">
        <v>1.0393810457687462</v>
      </c>
      <c r="CO1831" s="5">
        <f>CT1831+CW1831+CZ1831+DC1831+DF1831+DI1831+DL1831+DO1831+DR1831+DU1831+DX1831+EA1831</f>
        <v>303.62882320994953</v>
      </c>
      <c r="CP1831" s="5"/>
      <c r="CQ1831" s="5"/>
      <c r="CR1831" s="24">
        <v>4.0608232670444271E-2</v>
      </c>
      <c r="CS1831" s="23">
        <v>150</v>
      </c>
      <c r="CT1831" s="24">
        <f>CR1831*CS1831</f>
        <v>6.0912349005666409</v>
      </c>
      <c r="CU1831" s="24">
        <v>8.2064642437208762E-2</v>
      </c>
      <c r="CV1831" s="23">
        <v>150</v>
      </c>
      <c r="CW1831" s="24">
        <f>CU1831*CV1831</f>
        <v>12.309696365581315</v>
      </c>
      <c r="CX1831" s="24">
        <v>0.11345896034013803</v>
      </c>
      <c r="CY1831" s="23">
        <v>300</v>
      </c>
      <c r="CZ1831" s="24">
        <f>CX1831*CY1831</f>
        <v>34.037688102041407</v>
      </c>
      <c r="DA1831" s="24">
        <v>0.14543048783534923</v>
      </c>
      <c r="DB1831" s="23">
        <v>300</v>
      </c>
      <c r="DC1831" s="24">
        <f>DA1831*DB1831</f>
        <v>43.629146350604771</v>
      </c>
      <c r="DD1831" s="24">
        <v>0.13922365279371757</v>
      </c>
      <c r="DE1831" s="23">
        <v>300</v>
      </c>
      <c r="DF1831" s="24">
        <f>DD1831*DE1831</f>
        <v>41.767095838115267</v>
      </c>
      <c r="DG1831" s="24">
        <v>0.12226363266344695</v>
      </c>
      <c r="DH1831" s="23">
        <v>600</v>
      </c>
      <c r="DI1831" s="24">
        <f>DG1831*DH1831</f>
        <v>73.358179598068162</v>
      </c>
      <c r="DJ1831" s="24">
        <v>0.13382175925213163</v>
      </c>
      <c r="DK1831" s="23">
        <v>400</v>
      </c>
      <c r="DL1831" s="24">
        <f>DJ1831*DK1831</f>
        <v>53.528703700852653</v>
      </c>
      <c r="DM1831" s="24">
        <v>0.12969026118039775</v>
      </c>
      <c r="DN1831" s="23">
        <v>300</v>
      </c>
      <c r="DO1831" s="24">
        <f>DM1831*DN1831</f>
        <v>38.907078354119328</v>
      </c>
      <c r="DP1831" s="24">
        <v>0.13281941659591212</v>
      </c>
      <c r="DQ1831" s="24"/>
      <c r="DR1831" s="24"/>
      <c r="DS1831" s="24"/>
      <c r="DT1831" s="24"/>
      <c r="DU1831" s="24"/>
      <c r="DV1831" s="24"/>
      <c r="DW1831" s="24"/>
      <c r="DX1831" s="24"/>
      <c r="DY1831" s="24"/>
      <c r="DZ1831" s="24"/>
      <c r="EA1831" s="24"/>
      <c r="EB1831" s="24"/>
      <c r="EC1831" s="24">
        <v>1.625</v>
      </c>
      <c r="ED1831" s="24"/>
      <c r="EE1831" s="24">
        <v>1.25</v>
      </c>
      <c r="EF1831" s="24"/>
      <c r="EG1831" s="24">
        <v>1</v>
      </c>
      <c r="EH1831" s="24"/>
      <c r="EI1831" s="24">
        <v>3.6875</v>
      </c>
      <c r="EJ1831" s="24"/>
      <c r="EK1831" s="24">
        <v>3.8125</v>
      </c>
      <c r="EL1831" s="24"/>
      <c r="EM1831" s="24">
        <v>3.4375</v>
      </c>
      <c r="EN1831" s="24"/>
      <c r="EO1831" s="24">
        <v>2.0625</v>
      </c>
      <c r="EP1831" s="24"/>
      <c r="EQ1831" s="24">
        <v>1.1875</v>
      </c>
      <c r="ER1831" s="24"/>
      <c r="ES1831" s="24"/>
      <c r="ET1831" s="24">
        <v>7</v>
      </c>
      <c r="EU1831" s="24">
        <v>7</v>
      </c>
      <c r="EV1831" s="24">
        <v>5.375</v>
      </c>
      <c r="EW1831" s="24">
        <v>6</v>
      </c>
      <c r="EX1831" s="24">
        <v>5</v>
      </c>
      <c r="EY1831" s="24">
        <v>5.625</v>
      </c>
      <c r="EZ1831" s="24">
        <v>6.375</v>
      </c>
      <c r="FA1831" s="24">
        <v>5.625</v>
      </c>
      <c r="FB1831" s="24"/>
      <c r="FC1831" s="24">
        <v>0.42</v>
      </c>
      <c r="FD1831" s="24">
        <v>0.31375000000000003</v>
      </c>
      <c r="FE1831" s="24"/>
      <c r="FF1831" s="24"/>
      <c r="FG1831" s="24"/>
      <c r="FH1831" s="24"/>
      <c r="FI1831" s="24"/>
      <c r="FJ1831" s="24"/>
    </row>
    <row r="1832" spans="1:166" x14ac:dyDescent="0.25">
      <c r="A1832" t="s">
        <v>27</v>
      </c>
      <c r="C1832" s="6">
        <v>44189</v>
      </c>
      <c r="D1832" s="5">
        <v>1</v>
      </c>
      <c r="E1832" s="6" t="s">
        <v>209</v>
      </c>
      <c r="F1832" t="s">
        <v>10</v>
      </c>
      <c r="G1832">
        <v>0</v>
      </c>
      <c r="H1832" t="s">
        <v>11</v>
      </c>
      <c r="I1832" s="7">
        <v>7</v>
      </c>
      <c r="J1832">
        <v>1000</v>
      </c>
      <c r="K1832" s="5">
        <f t="shared" si="29"/>
        <v>142.85714285714286</v>
      </c>
      <c r="L1832" s="5"/>
      <c r="M1832" s="8"/>
      <c r="N1832" s="8"/>
      <c r="O1832" s="8"/>
      <c r="P1832" s="8"/>
      <c r="Q1832" s="5"/>
      <c r="R1832" s="5"/>
      <c r="S1832" s="5"/>
      <c r="T1832" s="5"/>
      <c r="U1832" s="5"/>
      <c r="V1832" s="5"/>
      <c r="W1832" s="5"/>
      <c r="X1832" s="8"/>
      <c r="Y1832" s="8"/>
      <c r="Z1832" s="8"/>
      <c r="AA1832" s="8"/>
      <c r="AB1832" s="8"/>
      <c r="AC1832" s="5"/>
      <c r="AD1832" s="8"/>
      <c r="AE1832" s="8"/>
      <c r="AF1832" s="8"/>
      <c r="AG1832" s="8"/>
      <c r="AH1832" s="8"/>
      <c r="AI1832" s="8"/>
      <c r="AJ1832" s="5"/>
      <c r="AK1832" s="8"/>
      <c r="AL1832" s="8"/>
      <c r="AM1832" s="8"/>
      <c r="AN1832" s="8"/>
      <c r="AO1832" s="8"/>
      <c r="AP1832" s="8"/>
      <c r="AQ1832" s="9"/>
      <c r="AR1832" s="8"/>
      <c r="AS1832" s="8"/>
      <c r="AT1832" s="8"/>
      <c r="AU1832" s="5"/>
      <c r="AV1832" s="5"/>
      <c r="AW1832" s="5"/>
      <c r="AX1832" s="5"/>
      <c r="AY1832" s="5"/>
      <c r="AZ1832" s="5"/>
      <c r="BA1832" s="5"/>
      <c r="BB1832" s="5"/>
      <c r="BC1832" s="5"/>
      <c r="BD1832" s="5"/>
      <c r="BE1832" s="5"/>
      <c r="BF1832" s="5"/>
      <c r="BG1832" s="5"/>
      <c r="BH1832" s="5"/>
      <c r="BI1832" s="8"/>
      <c r="BJ1832" s="5"/>
      <c r="BK1832" s="5"/>
      <c r="BL1832" s="5"/>
      <c r="BM1832" s="8"/>
      <c r="BN1832" s="8"/>
      <c r="BO1832" s="7"/>
      <c r="BP1832" s="5"/>
      <c r="BQ1832" s="5"/>
      <c r="BR1832" s="5"/>
      <c r="BS1832" s="5"/>
      <c r="BT1832" s="7"/>
      <c r="BU1832" s="7"/>
      <c r="BV1832" s="7"/>
      <c r="BW1832" s="7"/>
      <c r="BX1832" s="7"/>
      <c r="BY1832" s="7"/>
      <c r="BZ1832" s="7"/>
      <c r="CA1832" s="5"/>
      <c r="CB1832" s="5"/>
      <c r="CC1832" s="5"/>
      <c r="CD1832" s="5"/>
      <c r="CE1832" s="5"/>
      <c r="CF1832" s="5"/>
      <c r="CG1832" s="5"/>
      <c r="CH1832" s="5"/>
      <c r="CI1832" s="5"/>
      <c r="CJ1832" s="5"/>
      <c r="CK1832" s="8"/>
      <c r="CL1832" s="5"/>
      <c r="CM1832" s="5"/>
      <c r="CN1832" s="8"/>
      <c r="CO1832" s="5"/>
      <c r="CP1832" s="5"/>
      <c r="CQ1832" s="5"/>
      <c r="CR1832" s="8"/>
      <c r="CS1832" s="8"/>
      <c r="CT1832" s="8"/>
      <c r="CU1832" s="8"/>
      <c r="CV1832" s="8"/>
      <c r="CW1832" s="8"/>
      <c r="CX1832" s="8"/>
      <c r="CY1832" s="8"/>
      <c r="CZ1832" s="8"/>
      <c r="DA1832" s="8"/>
      <c r="DB1832" s="8"/>
      <c r="DC1832" s="8"/>
      <c r="DD1832" s="8"/>
      <c r="DE1832" s="8"/>
      <c r="DF1832" s="8"/>
      <c r="DG1832" s="8"/>
      <c r="DH1832" s="8"/>
      <c r="DI1832" s="8"/>
      <c r="DJ1832" s="8"/>
      <c r="DK1832" s="8"/>
      <c r="DL1832" s="8"/>
      <c r="DM1832" s="8"/>
      <c r="DN1832" s="8"/>
      <c r="DO1832" s="8"/>
      <c r="DP1832" s="8"/>
      <c r="DQ1832" s="8"/>
      <c r="DR1832" s="8"/>
      <c r="DS1832" s="8"/>
      <c r="DT1832" s="8"/>
      <c r="DU1832" s="8"/>
      <c r="DV1832" s="8"/>
      <c r="DW1832" s="8"/>
      <c r="DX1832" s="8"/>
      <c r="DY1832" s="8"/>
      <c r="DZ1832" s="8"/>
      <c r="EA1832" s="8"/>
      <c r="EB1832" s="8"/>
      <c r="EC1832" s="8"/>
      <c r="ED1832" s="8"/>
      <c r="EE1832" s="8"/>
      <c r="EF1832" s="8"/>
      <c r="EG1832" s="8"/>
      <c r="EH1832" s="8"/>
      <c r="EI1832" s="8"/>
      <c r="EJ1832" s="8"/>
      <c r="EK1832" s="8"/>
      <c r="EL1832" s="8"/>
      <c r="EM1832" s="8"/>
      <c r="EN1832" s="8"/>
      <c r="EO1832" s="8"/>
      <c r="EP1832" s="8"/>
      <c r="EQ1832" s="8"/>
      <c r="ER1832" s="8"/>
      <c r="ES1832" s="8"/>
      <c r="ET1832" s="8"/>
      <c r="EU1832" s="8"/>
      <c r="EV1832" s="8"/>
      <c r="EW1832" s="8"/>
      <c r="EX1832" s="8"/>
      <c r="EY1832" s="8"/>
      <c r="EZ1832" s="8"/>
      <c r="FA1832" s="8"/>
      <c r="FB1832" s="8"/>
      <c r="FC1832" s="8"/>
      <c r="FD1832" s="8"/>
      <c r="FE1832" s="8"/>
      <c r="FF1832" s="8"/>
      <c r="FG1832" s="8"/>
      <c r="FH1832" s="8"/>
      <c r="FI1832" s="8"/>
      <c r="FJ1832" s="8"/>
    </row>
    <row r="1833" spans="1:166" x14ac:dyDescent="0.25">
      <c r="A1833" t="s">
        <v>27</v>
      </c>
      <c r="C1833" s="6">
        <v>44224</v>
      </c>
      <c r="D1833" s="5"/>
      <c r="E1833" s="6"/>
      <c r="G1833">
        <v>35</v>
      </c>
      <c r="H1833" t="s">
        <v>11</v>
      </c>
      <c r="I1833" s="7">
        <v>7</v>
      </c>
      <c r="J1833">
        <v>1000</v>
      </c>
      <c r="K1833" s="5">
        <f t="shared" si="29"/>
        <v>142.85714285714286</v>
      </c>
      <c r="L1833" s="5"/>
      <c r="M1833" s="5">
        <v>304.66666666666663</v>
      </c>
      <c r="N1833" s="7">
        <v>7.9333333333333336</v>
      </c>
      <c r="O1833" s="7"/>
      <c r="P1833" s="7"/>
      <c r="Q1833" s="5"/>
      <c r="R1833" s="5"/>
      <c r="S1833" s="5"/>
      <c r="T1833" s="5"/>
      <c r="U1833" s="5"/>
      <c r="V1833" s="5"/>
      <c r="W1833" s="5"/>
      <c r="X1833" s="8"/>
      <c r="Y1833" s="8"/>
      <c r="Z1833" s="8"/>
      <c r="AA1833" s="8"/>
      <c r="AB1833" s="8"/>
      <c r="AC1833" s="5"/>
      <c r="AD1833" s="8"/>
      <c r="AE1833" s="8"/>
      <c r="AF1833" s="8"/>
      <c r="AG1833" s="8"/>
      <c r="AH1833" s="8"/>
      <c r="AI1833" s="8"/>
      <c r="AJ1833" s="5"/>
      <c r="AK1833" s="8"/>
      <c r="AL1833" s="8"/>
      <c r="AM1833" s="8"/>
      <c r="AN1833" s="8"/>
      <c r="AO1833" s="8"/>
      <c r="AP1833" s="8"/>
      <c r="AQ1833" s="9"/>
      <c r="AR1833" s="8"/>
      <c r="AS1833" s="8"/>
      <c r="AT1833" s="8"/>
      <c r="AU1833" s="5"/>
      <c r="AV1833" s="5"/>
      <c r="AW1833" s="5"/>
      <c r="AX1833" s="5"/>
      <c r="AY1833" s="5"/>
      <c r="AZ1833" s="5"/>
      <c r="BA1833" s="5"/>
      <c r="BB1833" s="5"/>
      <c r="BC1833" s="5"/>
      <c r="BD1833" s="5"/>
      <c r="BE1833" s="5"/>
      <c r="BF1833" s="5"/>
      <c r="BG1833" s="5"/>
      <c r="BH1833" s="5"/>
      <c r="BI1833" s="8"/>
      <c r="BJ1833" s="5"/>
      <c r="BK1833" s="5"/>
      <c r="BL1833" s="5"/>
      <c r="BM1833" s="8"/>
      <c r="BN1833" s="8"/>
      <c r="BO1833" s="7"/>
      <c r="BP1833" s="5"/>
      <c r="BQ1833" s="5"/>
      <c r="BR1833" s="5"/>
      <c r="BS1833" s="5"/>
      <c r="BT1833" s="7"/>
      <c r="BU1833" s="7"/>
      <c r="BV1833" s="7"/>
      <c r="BW1833" s="7"/>
      <c r="BX1833" s="7"/>
      <c r="BY1833" s="7"/>
      <c r="BZ1833" s="7"/>
      <c r="CA1833" s="5"/>
      <c r="CB1833" s="5"/>
      <c r="CC1833" s="5"/>
      <c r="CD1833" s="5"/>
      <c r="CE1833" s="5"/>
      <c r="CF1833" s="5"/>
      <c r="CG1833" s="5"/>
      <c r="CH1833" s="5"/>
      <c r="CI1833" s="5"/>
      <c r="CJ1833" s="5"/>
      <c r="CK1833" s="8"/>
      <c r="CL1833" s="5"/>
      <c r="CM1833" s="5"/>
      <c r="CN1833" s="8"/>
      <c r="CO1833" s="5"/>
      <c r="CP1833" s="5"/>
      <c r="CQ1833" s="5"/>
      <c r="CR1833" s="8"/>
      <c r="CS1833" s="8"/>
      <c r="CT1833" s="8"/>
      <c r="CU1833" s="8"/>
      <c r="CV1833" s="8"/>
      <c r="CW1833" s="8"/>
      <c r="CX1833" s="8"/>
      <c r="CY1833" s="8"/>
      <c r="CZ1833" s="8"/>
      <c r="DA1833" s="8"/>
      <c r="DB1833" s="8"/>
      <c r="DC1833" s="8"/>
      <c r="DD1833" s="8"/>
      <c r="DE1833" s="8"/>
      <c r="DF1833" s="8"/>
      <c r="DG1833" s="8"/>
      <c r="DH1833" s="8"/>
      <c r="DI1833" s="8"/>
      <c r="DJ1833" s="8"/>
      <c r="DK1833" s="8"/>
      <c r="DL1833" s="8"/>
      <c r="DM1833" s="8"/>
      <c r="DN1833" s="8"/>
      <c r="DO1833" s="8"/>
      <c r="DP1833" s="8"/>
      <c r="DQ1833" s="8"/>
      <c r="DR1833" s="8"/>
      <c r="DS1833" s="8"/>
      <c r="DT1833" s="8"/>
      <c r="DU1833" s="8"/>
      <c r="DV1833" s="8"/>
      <c r="DW1833" s="8"/>
      <c r="DX1833" s="8"/>
      <c r="DY1833" s="8"/>
      <c r="DZ1833" s="8"/>
      <c r="EA1833" s="8"/>
      <c r="EB1833" s="8"/>
      <c r="EC1833" s="8"/>
      <c r="ED1833" s="8"/>
      <c r="EE1833" s="8"/>
      <c r="EF1833" s="8"/>
      <c r="EG1833" s="8"/>
      <c r="EH1833" s="8"/>
      <c r="EI1833" s="8"/>
      <c r="EJ1833" s="8"/>
      <c r="EK1833" s="8"/>
      <c r="EL1833" s="8"/>
      <c r="EM1833" s="8"/>
      <c r="EN1833" s="8"/>
      <c r="EO1833" s="8"/>
      <c r="EP1833" s="8"/>
      <c r="EQ1833" s="8"/>
      <c r="ER1833" s="8"/>
      <c r="ES1833" s="8"/>
      <c r="ET1833" s="8"/>
      <c r="EU1833" s="8"/>
      <c r="EV1833" s="8"/>
      <c r="EW1833" s="8"/>
      <c r="EX1833" s="8"/>
      <c r="EY1833" s="8"/>
      <c r="EZ1833" s="8"/>
      <c r="FA1833" s="8"/>
      <c r="FB1833" s="8"/>
      <c r="FC1833" s="8"/>
      <c r="FD1833" s="8"/>
      <c r="FE1833" s="8"/>
      <c r="FF1833" s="8"/>
      <c r="FG1833" s="8"/>
      <c r="FH1833" s="8"/>
      <c r="FI1833" s="8"/>
      <c r="FJ1833" s="8"/>
    </row>
    <row r="1834" spans="1:166" x14ac:dyDescent="0.25">
      <c r="A1834" t="s">
        <v>27</v>
      </c>
      <c r="C1834" s="6">
        <v>44230</v>
      </c>
      <c r="D1834" s="5">
        <v>4</v>
      </c>
      <c r="E1834" t="s">
        <v>210</v>
      </c>
      <c r="F1834" t="s">
        <v>12</v>
      </c>
      <c r="G1834">
        <v>41</v>
      </c>
      <c r="H1834" t="s">
        <v>11</v>
      </c>
      <c r="I1834" s="7">
        <v>7</v>
      </c>
      <c r="J1834">
        <v>1000</v>
      </c>
      <c r="K1834" s="5">
        <f t="shared" si="29"/>
        <v>142.85714285714286</v>
      </c>
      <c r="L1834" s="5"/>
      <c r="M1834" s="5">
        <v>396</v>
      </c>
      <c r="N1834" s="7">
        <v>10</v>
      </c>
      <c r="O1834" s="7"/>
      <c r="P1834" s="7"/>
      <c r="Q1834" s="5"/>
      <c r="R1834" s="5">
        <v>41</v>
      </c>
      <c r="S1834" s="5"/>
      <c r="T1834" s="5"/>
      <c r="U1834" s="5"/>
      <c r="V1834" s="5"/>
      <c r="W1834" s="5"/>
      <c r="X1834" s="8"/>
      <c r="Y1834" s="8"/>
      <c r="Z1834" s="8"/>
      <c r="AA1834" s="8"/>
      <c r="AB1834" s="8"/>
      <c r="AC1834" s="5"/>
      <c r="AD1834" s="8"/>
      <c r="AE1834" s="8"/>
      <c r="AF1834" s="8"/>
      <c r="AG1834" s="8"/>
      <c r="AH1834" s="8"/>
      <c r="AI1834" s="8"/>
      <c r="AJ1834" s="5"/>
      <c r="AK1834" s="8"/>
      <c r="AL1834" s="8"/>
      <c r="AM1834" s="8"/>
      <c r="AN1834" s="8"/>
      <c r="AO1834" s="8"/>
      <c r="AP1834" s="8"/>
      <c r="AQ1834" s="9"/>
      <c r="AR1834" s="8"/>
      <c r="AS1834" s="8"/>
      <c r="AT1834" s="8"/>
      <c r="AU1834" s="5"/>
      <c r="AV1834" s="5"/>
      <c r="AW1834" s="5"/>
      <c r="AX1834" s="5"/>
      <c r="AY1834" s="5"/>
      <c r="AZ1834" s="5"/>
      <c r="BA1834" s="5"/>
      <c r="BB1834" s="5"/>
      <c r="BC1834" s="5"/>
      <c r="BD1834" s="5"/>
      <c r="BE1834" s="5"/>
      <c r="BF1834" s="5"/>
      <c r="BG1834" s="5"/>
      <c r="BH1834" s="5"/>
      <c r="BI1834" s="8"/>
      <c r="BJ1834" s="5"/>
      <c r="BK1834" s="5"/>
      <c r="BL1834" s="5"/>
      <c r="BM1834" s="8"/>
      <c r="BN1834" s="8"/>
      <c r="BO1834" s="7"/>
      <c r="BP1834" s="5"/>
      <c r="BQ1834" s="5"/>
      <c r="BR1834" s="5"/>
      <c r="BS1834" s="5"/>
      <c r="BT1834" s="7"/>
      <c r="BU1834" s="7"/>
      <c r="BV1834" s="7"/>
      <c r="BW1834" s="7"/>
      <c r="BX1834" s="7"/>
      <c r="BY1834" s="7"/>
      <c r="BZ1834" s="7"/>
      <c r="CA1834" s="5"/>
      <c r="CB1834" s="5"/>
      <c r="CC1834" s="5"/>
      <c r="CD1834" s="5"/>
      <c r="CE1834" s="5"/>
      <c r="CF1834" s="5"/>
      <c r="CG1834" s="5"/>
      <c r="CH1834" s="5"/>
      <c r="CI1834" s="5"/>
      <c r="CJ1834" s="5"/>
      <c r="CK1834" s="8"/>
      <c r="CL1834" s="5"/>
      <c r="CM1834" s="5"/>
      <c r="CN1834" s="8">
        <f>CR1834+CU1834+CX1834+DA1834+DD1834+DG1834+DJ1834+DM1834</f>
        <v>2.2734664923347645</v>
      </c>
      <c r="CO1834" s="5">
        <f>CT1834+CW1834+CZ1834+DC1834+DF1834+DI1834+DL1834+DO1834+DR1834+DU1834+DX1834+EA1834</f>
        <v>682.03994770042925</v>
      </c>
      <c r="CP1834" s="5">
        <f>CT1834+CW1834+CZ1834+DC1834+DF1834+DI1834+DL1834+DO1834</f>
        <v>682.03994770042925</v>
      </c>
      <c r="CQ1834" s="5"/>
      <c r="CR1834" s="9">
        <v>0.17934088690426042</v>
      </c>
      <c r="CS1834">
        <v>300</v>
      </c>
      <c r="CT1834" s="5">
        <f>CR1834*CS1834</f>
        <v>53.802266071278126</v>
      </c>
      <c r="CU1834" s="9">
        <v>0.256817324243518</v>
      </c>
      <c r="CV1834">
        <v>300</v>
      </c>
      <c r="CW1834" s="5">
        <f>CU1834*CV1834</f>
        <v>77.045197273055393</v>
      </c>
      <c r="CX1834" s="9">
        <v>0.30762575803020081</v>
      </c>
      <c r="CY1834">
        <v>300</v>
      </c>
      <c r="CZ1834" s="5">
        <f>CX1834*CY1834</f>
        <v>92.287727409060238</v>
      </c>
      <c r="DA1834" s="9">
        <v>0.31095814330623195</v>
      </c>
      <c r="DB1834">
        <v>300</v>
      </c>
      <c r="DC1834" s="5">
        <f>DA1834*DB1834</f>
        <v>93.287442991869582</v>
      </c>
      <c r="DD1834" s="9">
        <v>0.30110841518064668</v>
      </c>
      <c r="DE1834">
        <v>300</v>
      </c>
      <c r="DF1834" s="5">
        <f>DD1834*DE1834</f>
        <v>90.332524554194009</v>
      </c>
      <c r="DG1834" s="9">
        <v>0.30655935211970808</v>
      </c>
      <c r="DH1834">
        <v>300</v>
      </c>
      <c r="DI1834" s="5">
        <f>DG1834*DH1834</f>
        <v>91.967805635912427</v>
      </c>
      <c r="DJ1834" s="9">
        <v>0.30310047139627272</v>
      </c>
      <c r="DK1834">
        <v>300</v>
      </c>
      <c r="DL1834" s="5">
        <f>DJ1834*DK1834</f>
        <v>90.930141418881817</v>
      </c>
      <c r="DM1834" s="9">
        <v>0.30795614115392567</v>
      </c>
      <c r="DN1834">
        <v>300</v>
      </c>
      <c r="DO1834" s="5">
        <f>DM1834*DN1834</f>
        <v>92.386842346177701</v>
      </c>
      <c r="DP1834" s="8"/>
      <c r="DQ1834" s="8"/>
      <c r="DR1834" s="8"/>
      <c r="DS1834" s="8"/>
      <c r="DT1834" s="8"/>
      <c r="DU1834" s="8"/>
      <c r="DV1834" s="8"/>
      <c r="DW1834" s="8"/>
      <c r="DX1834" s="8"/>
      <c r="DY1834" s="8"/>
      <c r="DZ1834" s="8"/>
      <c r="EA1834" s="8"/>
      <c r="EB1834" s="8"/>
      <c r="EC1834" s="8"/>
      <c r="ED1834" s="8"/>
      <c r="EE1834" s="8"/>
      <c r="EF1834" s="8"/>
      <c r="EG1834" s="8"/>
      <c r="EH1834" s="8"/>
      <c r="EI1834" s="8"/>
      <c r="EJ1834" s="8"/>
      <c r="EK1834" s="8"/>
      <c r="EL1834" s="8"/>
      <c r="EM1834" s="8"/>
      <c r="EN1834" s="8"/>
      <c r="EO1834" s="8"/>
      <c r="EP1834" s="8"/>
      <c r="EQ1834" s="8"/>
      <c r="ER1834" s="8"/>
      <c r="ES1834" s="8"/>
      <c r="ET1834" s="8"/>
      <c r="EU1834" s="8"/>
      <c r="EV1834" s="8"/>
      <c r="EW1834" s="8"/>
      <c r="EX1834" s="8"/>
      <c r="EY1834" s="8"/>
      <c r="EZ1834" s="8"/>
      <c r="FA1834" s="8"/>
      <c r="FB1834" s="8"/>
      <c r="FC1834" s="8"/>
      <c r="FD1834" s="8"/>
      <c r="FE1834" s="8"/>
      <c r="FF1834" s="8"/>
      <c r="FG1834" s="8"/>
      <c r="FH1834" s="8"/>
      <c r="FI1834" s="8"/>
      <c r="FJ1834" s="8"/>
    </row>
    <row r="1835" spans="1:166" x14ac:dyDescent="0.25">
      <c r="A1835" t="s">
        <v>27</v>
      </c>
      <c r="C1835" s="6">
        <v>44236</v>
      </c>
      <c r="D1835" s="5"/>
      <c r="E1835" s="6"/>
      <c r="G1835">
        <v>47</v>
      </c>
      <c r="H1835" t="s">
        <v>11</v>
      </c>
      <c r="I1835" s="7">
        <v>7</v>
      </c>
      <c r="J1835">
        <v>1000</v>
      </c>
      <c r="K1835" s="5">
        <f t="shared" si="29"/>
        <v>142.85714285714286</v>
      </c>
      <c r="L1835" s="5"/>
      <c r="M1835" s="5">
        <v>476</v>
      </c>
      <c r="N1835" s="7">
        <v>11.666666666666666</v>
      </c>
      <c r="O1835" s="7"/>
      <c r="P1835" s="7"/>
      <c r="Q1835" s="5"/>
      <c r="R1835" s="5"/>
      <c r="S1835" s="5"/>
      <c r="T1835" s="5"/>
      <c r="U1835" s="5"/>
      <c r="V1835" s="5"/>
      <c r="W1835" s="5"/>
      <c r="X1835" s="8"/>
      <c r="Y1835" s="8"/>
      <c r="Z1835" s="8"/>
      <c r="AA1835" s="8"/>
      <c r="AB1835" s="8"/>
      <c r="AC1835" s="5"/>
      <c r="AD1835" s="8"/>
      <c r="AE1835" s="8"/>
      <c r="AF1835" s="8"/>
      <c r="AG1835" s="8"/>
      <c r="AH1835" s="8"/>
      <c r="AI1835" s="8"/>
      <c r="AJ1835" s="5"/>
      <c r="AK1835" s="8"/>
      <c r="AL1835" s="8"/>
      <c r="AM1835" s="8"/>
      <c r="AN1835" s="8"/>
      <c r="AO1835" s="8"/>
      <c r="AP1835" s="8"/>
      <c r="AQ1835" s="9"/>
      <c r="AR1835" s="8"/>
      <c r="AS1835" s="8"/>
      <c r="AT1835" s="8"/>
      <c r="AU1835" s="5"/>
      <c r="AV1835" s="5"/>
      <c r="AW1835" s="5"/>
      <c r="AX1835" s="5"/>
      <c r="AY1835" s="5"/>
      <c r="AZ1835" s="5"/>
      <c r="BA1835" s="5"/>
      <c r="BB1835" s="5"/>
      <c r="BC1835" s="5"/>
      <c r="BD1835" s="5"/>
      <c r="BE1835" s="5"/>
      <c r="BF1835" s="5"/>
      <c r="BG1835" s="5"/>
      <c r="BH1835" s="5"/>
      <c r="BI1835" s="8"/>
      <c r="BJ1835" s="5"/>
      <c r="BK1835" s="5"/>
      <c r="BL1835" s="5"/>
      <c r="BM1835" s="8"/>
      <c r="BN1835" s="8"/>
      <c r="BO1835" s="7"/>
      <c r="BP1835" s="5"/>
      <c r="BQ1835" s="5"/>
      <c r="BR1835" s="5"/>
      <c r="BS1835" s="5"/>
      <c r="BT1835" s="7"/>
      <c r="BU1835" s="7"/>
      <c r="BV1835" s="7"/>
      <c r="BW1835" s="7"/>
      <c r="BX1835" s="7"/>
      <c r="BY1835" s="7"/>
      <c r="BZ1835" s="7"/>
      <c r="CA1835" s="5"/>
      <c r="CB1835" s="5"/>
      <c r="CC1835" s="5"/>
      <c r="CD1835" s="5"/>
      <c r="CE1835" s="5"/>
      <c r="CF1835" s="5"/>
      <c r="CG1835" s="5"/>
      <c r="CH1835" s="5"/>
      <c r="CI1835" s="5"/>
      <c r="CJ1835" s="5"/>
      <c r="CK1835" s="8"/>
      <c r="CL1835" s="5"/>
      <c r="CM1835" s="5"/>
      <c r="CN1835" s="8"/>
      <c r="CO1835" s="5"/>
      <c r="CP1835" s="5"/>
      <c r="CQ1835" s="5"/>
      <c r="CR1835" s="9"/>
      <c r="CS1835" s="8"/>
      <c r="CT1835" s="8"/>
      <c r="CU1835" s="9"/>
      <c r="CV1835" s="8"/>
      <c r="CW1835" s="8"/>
      <c r="CX1835" s="9"/>
      <c r="CY1835" s="8"/>
      <c r="CZ1835" s="8"/>
      <c r="DA1835" s="9"/>
      <c r="DB1835" s="8"/>
      <c r="DC1835" s="8"/>
      <c r="DD1835" s="9"/>
      <c r="DE1835" s="8"/>
      <c r="DF1835" s="8"/>
      <c r="DG1835" s="9"/>
      <c r="DH1835" s="8"/>
      <c r="DI1835" s="8"/>
      <c r="DJ1835" s="9"/>
      <c r="DK1835" s="8"/>
      <c r="DL1835" s="8"/>
      <c r="DM1835" s="9"/>
      <c r="DN1835" s="8"/>
      <c r="DO1835" s="8"/>
      <c r="DP1835" s="8"/>
      <c r="DQ1835" s="8"/>
      <c r="DR1835" s="8"/>
      <c r="DS1835" s="8"/>
      <c r="DT1835" s="8"/>
      <c r="DU1835" s="8"/>
      <c r="DV1835" s="8"/>
      <c r="DW1835" s="8"/>
      <c r="DX1835" s="8"/>
      <c r="DY1835" s="8"/>
      <c r="DZ1835" s="8"/>
      <c r="EA1835" s="8"/>
      <c r="EB1835" s="8"/>
      <c r="EC1835" s="8"/>
      <c r="ED1835" s="8"/>
      <c r="EE1835" s="8"/>
      <c r="EF1835" s="8"/>
      <c r="EG1835" s="8"/>
      <c r="EH1835" s="8"/>
      <c r="EI1835" s="8"/>
      <c r="EJ1835" s="8"/>
      <c r="EK1835" s="8"/>
      <c r="EL1835" s="8"/>
      <c r="EM1835" s="8"/>
      <c r="EN1835" s="8"/>
      <c r="EO1835" s="8"/>
      <c r="EP1835" s="8"/>
      <c r="EQ1835" s="8"/>
      <c r="ER1835" s="8"/>
      <c r="ES1835" s="8"/>
      <c r="ET1835" s="8"/>
      <c r="EU1835" s="8"/>
      <c r="EV1835" s="8"/>
      <c r="EW1835" s="8"/>
      <c r="EX1835" s="8"/>
      <c r="EY1835" s="8"/>
      <c r="EZ1835" s="8"/>
      <c r="FA1835" s="8"/>
      <c r="FB1835" s="8"/>
      <c r="FC1835" s="8"/>
      <c r="FD1835" s="8"/>
      <c r="FE1835" s="8"/>
      <c r="FF1835" s="8"/>
      <c r="FG1835" s="8"/>
      <c r="FH1835" s="8"/>
      <c r="FI1835" s="8"/>
      <c r="FJ1835" s="8"/>
    </row>
    <row r="1836" spans="1:166" x14ac:dyDescent="0.25">
      <c r="A1836" t="s">
        <v>27</v>
      </c>
      <c r="C1836" s="6">
        <v>44237</v>
      </c>
      <c r="D1836" s="5"/>
      <c r="E1836" s="6"/>
      <c r="G1836">
        <v>48</v>
      </c>
      <c r="H1836" t="s">
        <v>11</v>
      </c>
      <c r="I1836" s="7">
        <v>7</v>
      </c>
      <c r="J1836">
        <v>1000</v>
      </c>
      <c r="K1836" s="5">
        <f t="shared" si="29"/>
        <v>142.85714285714286</v>
      </c>
      <c r="L1836" s="5"/>
      <c r="M1836" s="8"/>
      <c r="N1836" s="8"/>
      <c r="O1836" s="8"/>
      <c r="P1836" s="8"/>
      <c r="Q1836" s="5"/>
      <c r="R1836" s="5"/>
      <c r="S1836" s="5"/>
      <c r="T1836" s="5"/>
      <c r="U1836" s="5"/>
      <c r="V1836" s="5"/>
      <c r="W1836" s="5"/>
      <c r="X1836" s="8"/>
      <c r="Y1836" s="8"/>
      <c r="Z1836" s="8"/>
      <c r="AA1836" s="8"/>
      <c r="AB1836" s="8"/>
      <c r="AC1836" s="5">
        <v>37.233333333333327</v>
      </c>
      <c r="AE1836" s="8"/>
      <c r="AF1836" s="8"/>
      <c r="AG1836" s="8"/>
      <c r="AH1836" s="8"/>
      <c r="AI1836" s="8"/>
      <c r="AJ1836" s="5">
        <v>34.833333333333336</v>
      </c>
      <c r="AK1836" s="8">
        <v>0.78512160000000009</v>
      </c>
      <c r="AL1836" s="8"/>
      <c r="AM1836" s="8"/>
      <c r="AN1836" s="8"/>
      <c r="AO1836" s="8"/>
      <c r="AP1836" s="8"/>
      <c r="AQ1836" s="9">
        <f>AK1836/AJ1836</f>
        <v>2.2539376076555026E-2</v>
      </c>
      <c r="AR1836" s="8"/>
      <c r="AS1836" s="8"/>
      <c r="AT1836" s="8"/>
      <c r="AU1836" s="5"/>
      <c r="AV1836" s="5"/>
      <c r="AW1836" s="5"/>
      <c r="AY1836" s="5">
        <v>0</v>
      </c>
      <c r="AZ1836" s="5"/>
      <c r="BA1836" s="5"/>
      <c r="BB1836" s="5"/>
      <c r="BC1836" s="5"/>
      <c r="BD1836" s="5"/>
      <c r="BE1836" s="5">
        <v>0</v>
      </c>
      <c r="BG1836" s="5"/>
      <c r="BH1836" s="5">
        <v>0</v>
      </c>
      <c r="BI1836" s="8"/>
      <c r="BJ1836" s="5"/>
      <c r="BK1836" s="5">
        <f>AC1836+AJ1836+BH1836</f>
        <v>72.066666666666663</v>
      </c>
      <c r="BL1836" s="5"/>
      <c r="BM1836" s="8">
        <f>BH1836/BK1836</f>
        <v>0</v>
      </c>
      <c r="BN1836" s="8"/>
      <c r="BO1836" s="7"/>
      <c r="BP1836" s="5"/>
      <c r="BQ1836" s="5"/>
      <c r="BR1836" s="5"/>
      <c r="BS1836" s="5"/>
      <c r="BT1836" s="7"/>
      <c r="BU1836" s="7"/>
      <c r="BV1836" s="7"/>
      <c r="BW1836" s="7"/>
      <c r="BX1836" s="8">
        <f>AC1836/BK1836</f>
        <v>0.5166512488436632</v>
      </c>
      <c r="BY1836" s="8">
        <f>AJ1836/BK1836</f>
        <v>0.4833487511563368</v>
      </c>
      <c r="BZ1836" s="8">
        <f>BH1836/BK1836</f>
        <v>0</v>
      </c>
      <c r="CA1836" s="5">
        <v>28</v>
      </c>
      <c r="CB1836" s="5">
        <v>27</v>
      </c>
      <c r="CC1836" s="5">
        <v>0</v>
      </c>
      <c r="CD1836" s="5"/>
      <c r="CE1836" s="5">
        <v>0</v>
      </c>
      <c r="CF1836" s="5"/>
      <c r="CG1836" s="5">
        <v>1</v>
      </c>
      <c r="CH1836" s="9">
        <f>AK1836/CA1836</f>
        <v>2.8040057142857146E-2</v>
      </c>
      <c r="CI1836" s="5"/>
      <c r="CJ1836" s="5"/>
      <c r="CK1836" s="8"/>
      <c r="CL1836" s="5"/>
      <c r="CM1836" s="5"/>
      <c r="CN1836" s="8"/>
      <c r="CO1836" s="5"/>
      <c r="CP1836" s="5"/>
      <c r="CQ1836" s="5"/>
      <c r="CR1836" s="9"/>
      <c r="CS1836" s="8"/>
      <c r="CT1836" s="8"/>
      <c r="CU1836" s="9"/>
      <c r="CV1836" s="8"/>
      <c r="CW1836" s="8"/>
      <c r="CX1836" s="9"/>
      <c r="CY1836" s="8"/>
      <c r="CZ1836" s="8"/>
      <c r="DA1836" s="9"/>
      <c r="DB1836" s="8"/>
      <c r="DC1836" s="8"/>
      <c r="DD1836" s="9"/>
      <c r="DE1836" s="8"/>
      <c r="DF1836" s="8"/>
      <c r="DG1836" s="9"/>
      <c r="DH1836" s="8"/>
      <c r="DI1836" s="8"/>
      <c r="DJ1836" s="9"/>
      <c r="DK1836" s="8"/>
      <c r="DL1836" s="8"/>
      <c r="DM1836" s="9"/>
      <c r="DN1836" s="8"/>
      <c r="DO1836" s="8"/>
      <c r="DP1836" s="8"/>
      <c r="DQ1836" s="8"/>
      <c r="DR1836" s="8"/>
      <c r="DS1836" s="8"/>
      <c r="DT1836" s="8"/>
      <c r="DU1836" s="8"/>
      <c r="DV1836" s="8"/>
      <c r="DW1836" s="8"/>
      <c r="DX1836" s="8"/>
      <c r="DY1836" s="8"/>
      <c r="DZ1836" s="8"/>
      <c r="EA1836" s="8"/>
      <c r="EB1836" s="8"/>
      <c r="EC1836" s="8"/>
      <c r="ED1836" s="8"/>
      <c r="EE1836" s="8"/>
      <c r="EF1836" s="8"/>
      <c r="EG1836" s="8"/>
      <c r="EH1836" s="8"/>
      <c r="EI1836" s="8"/>
      <c r="EJ1836" s="8"/>
      <c r="EK1836" s="8"/>
      <c r="EL1836" s="8"/>
      <c r="EM1836" s="8"/>
      <c r="EN1836" s="8"/>
      <c r="EO1836" s="8"/>
      <c r="EP1836" s="8"/>
      <c r="EQ1836" s="8"/>
      <c r="ER1836" s="8"/>
      <c r="ES1836" s="8"/>
      <c r="ET1836" s="8"/>
      <c r="EU1836" s="8"/>
      <c r="EV1836" s="8"/>
      <c r="EW1836" s="8"/>
      <c r="EX1836" s="8"/>
      <c r="EY1836" s="8"/>
      <c r="EZ1836" s="8"/>
      <c r="FA1836" s="8"/>
      <c r="FB1836" s="8"/>
      <c r="FC1836" s="8"/>
      <c r="FD1836" s="8"/>
      <c r="FE1836" s="8"/>
      <c r="FF1836" s="8"/>
      <c r="FG1836" s="8"/>
      <c r="FH1836" s="8"/>
      <c r="FI1836" s="8"/>
      <c r="FJ1836" s="8"/>
    </row>
    <row r="1837" spans="1:166" x14ac:dyDescent="0.25">
      <c r="A1837" t="s">
        <v>27</v>
      </c>
      <c r="C1837" s="6">
        <v>44243</v>
      </c>
      <c r="D1837" s="5"/>
      <c r="E1837" s="6"/>
      <c r="G1837">
        <v>54</v>
      </c>
      <c r="H1837" t="s">
        <v>11</v>
      </c>
      <c r="I1837" s="7">
        <v>7</v>
      </c>
      <c r="J1837">
        <v>1000</v>
      </c>
      <c r="K1837" s="5">
        <f t="shared" si="29"/>
        <v>142.85714285714286</v>
      </c>
      <c r="L1837" s="5"/>
      <c r="M1837" s="5">
        <v>552.66666666666663</v>
      </c>
      <c r="N1837" s="7">
        <v>12.666666666666666</v>
      </c>
      <c r="O1837" s="7"/>
      <c r="P1837" s="7"/>
      <c r="Q1837" s="5"/>
      <c r="R1837" s="5"/>
      <c r="S1837" s="5"/>
      <c r="T1837" s="5"/>
      <c r="U1837" s="5"/>
      <c r="V1837" s="5"/>
      <c r="W1837" s="5"/>
      <c r="X1837" s="8"/>
      <c r="Y1837" s="8"/>
      <c r="Z1837" s="8"/>
      <c r="AA1837" s="8"/>
      <c r="AB1837" s="8"/>
      <c r="AC1837" s="5"/>
      <c r="AE1837" s="8"/>
      <c r="AF1837" s="8"/>
      <c r="AG1837" s="8"/>
      <c r="AH1837" s="8"/>
      <c r="AI1837" s="8"/>
      <c r="AJ1837" s="5"/>
      <c r="AK1837" s="8"/>
      <c r="AL1837" s="8"/>
      <c r="AM1837" s="8"/>
      <c r="AN1837" s="8"/>
      <c r="AO1837" s="8"/>
      <c r="AP1837" s="8"/>
      <c r="AQ1837" s="9"/>
      <c r="AR1837" s="8"/>
      <c r="AS1837" s="8"/>
      <c r="AT1837" s="8"/>
      <c r="AU1837" s="5"/>
      <c r="AV1837" s="5"/>
      <c r="AW1837" s="5"/>
      <c r="AY1837" s="5"/>
      <c r="AZ1837" s="5"/>
      <c r="BA1837" s="5"/>
      <c r="BB1837" s="5"/>
      <c r="BC1837" s="5"/>
      <c r="BD1837" s="5"/>
      <c r="BE1837" s="5"/>
      <c r="BG1837" s="5"/>
      <c r="BH1837" s="5"/>
      <c r="BI1837" s="8"/>
      <c r="BJ1837" s="5"/>
      <c r="BK1837" s="5"/>
      <c r="BL1837" s="5"/>
      <c r="BM1837" s="8"/>
      <c r="BN1837" s="8"/>
      <c r="BO1837" s="7"/>
      <c r="BP1837" s="5"/>
      <c r="BQ1837" s="5"/>
      <c r="BR1837" s="5"/>
      <c r="BS1837" s="5"/>
      <c r="BT1837" s="7"/>
      <c r="BU1837" s="7"/>
      <c r="BV1837" s="7"/>
      <c r="BW1837" s="7"/>
      <c r="BX1837" s="7"/>
      <c r="BY1837" s="7"/>
      <c r="BZ1837" s="7"/>
      <c r="CA1837" s="5"/>
      <c r="CB1837" s="5"/>
      <c r="CC1837" s="5"/>
      <c r="CD1837" s="5"/>
      <c r="CE1837" s="5"/>
      <c r="CF1837" s="5"/>
      <c r="CG1837" s="5"/>
      <c r="CH1837" s="5"/>
      <c r="CI1837" s="5"/>
      <c r="CJ1837" s="5"/>
      <c r="CK1837" s="8"/>
      <c r="CL1837" s="5"/>
      <c r="CM1837" s="5"/>
      <c r="CN1837" s="8"/>
      <c r="CO1837" s="5"/>
      <c r="CP1837" s="5"/>
      <c r="CQ1837" s="5"/>
      <c r="CR1837" s="9"/>
      <c r="CS1837" s="8"/>
      <c r="CT1837" s="8"/>
      <c r="CU1837" s="9"/>
      <c r="CV1837" s="8"/>
      <c r="CW1837" s="8"/>
      <c r="CX1837" s="9"/>
      <c r="CY1837" s="8"/>
      <c r="CZ1837" s="8"/>
      <c r="DA1837" s="9"/>
      <c r="DB1837" s="8"/>
      <c r="DC1837" s="8"/>
      <c r="DD1837" s="9"/>
      <c r="DE1837" s="8"/>
      <c r="DF1837" s="8"/>
      <c r="DG1837" s="9"/>
      <c r="DH1837" s="8"/>
      <c r="DI1837" s="8"/>
      <c r="DJ1837" s="9"/>
      <c r="DK1837" s="8"/>
      <c r="DL1837" s="8"/>
      <c r="DM1837" s="9"/>
      <c r="DN1837" s="8"/>
      <c r="DO1837" s="8"/>
      <c r="DP1837" s="8"/>
      <c r="DQ1837" s="8"/>
      <c r="DR1837" s="8"/>
      <c r="DS1837" s="8"/>
      <c r="DT1837" s="8"/>
      <c r="DU1837" s="8"/>
      <c r="DV1837" s="8"/>
      <c r="DW1837" s="8"/>
      <c r="DX1837" s="8"/>
      <c r="DY1837" s="8"/>
      <c r="DZ1837" s="8"/>
      <c r="EA1837" s="8"/>
      <c r="EB1837" s="8"/>
      <c r="EC1837" s="8"/>
      <c r="ED1837" s="8"/>
      <c r="EE1837" s="8"/>
      <c r="EF1837" s="8"/>
      <c r="EG1837" s="8"/>
      <c r="EH1837" s="8"/>
      <c r="EI1837" s="8"/>
      <c r="EJ1837" s="8"/>
      <c r="EK1837" s="8"/>
      <c r="EL1837" s="8"/>
      <c r="EM1837" s="8"/>
      <c r="EN1837" s="8"/>
      <c r="EO1837" s="8"/>
      <c r="EP1837" s="8"/>
      <c r="EQ1837" s="8"/>
      <c r="ER1837" s="8"/>
      <c r="ES1837" s="8"/>
      <c r="ET1837" s="8"/>
      <c r="EU1837" s="8"/>
      <c r="EV1837" s="8"/>
      <c r="EW1837" s="8"/>
      <c r="EX1837" s="8"/>
      <c r="EY1837" s="8"/>
      <c r="EZ1837" s="8"/>
      <c r="FA1837" s="8"/>
      <c r="FB1837" s="8"/>
      <c r="FC1837" s="8"/>
      <c r="FD1837" s="8"/>
      <c r="FE1837" s="8"/>
      <c r="FF1837" s="8"/>
      <c r="FG1837" s="8"/>
      <c r="FH1837" s="8"/>
      <c r="FI1837" s="8"/>
      <c r="FJ1837" s="8"/>
    </row>
    <row r="1838" spans="1:166" x14ac:dyDescent="0.25">
      <c r="A1838" t="s">
        <v>27</v>
      </c>
      <c r="C1838" s="6">
        <v>44251</v>
      </c>
      <c r="D1838" s="5">
        <v>5</v>
      </c>
      <c r="E1838" t="s">
        <v>206</v>
      </c>
      <c r="F1838" t="s">
        <v>13</v>
      </c>
      <c r="G1838">
        <v>62</v>
      </c>
      <c r="H1838" t="s">
        <v>11</v>
      </c>
      <c r="I1838" s="7">
        <v>7</v>
      </c>
      <c r="J1838">
        <v>1000</v>
      </c>
      <c r="K1838" s="5">
        <f t="shared" si="29"/>
        <v>142.85714285714286</v>
      </c>
      <c r="L1838" s="5"/>
      <c r="M1838" s="5">
        <v>738</v>
      </c>
      <c r="N1838" s="7">
        <v>15.6</v>
      </c>
      <c r="O1838" s="7"/>
      <c r="P1838" s="7"/>
      <c r="Q1838" s="5"/>
      <c r="R1838" s="5"/>
      <c r="S1838" s="5">
        <v>62</v>
      </c>
      <c r="T1838" s="5"/>
      <c r="U1838" s="5"/>
      <c r="V1838" s="5"/>
      <c r="W1838" s="5"/>
      <c r="X1838" s="8"/>
      <c r="Y1838" s="8"/>
      <c r="Z1838" s="8"/>
      <c r="AA1838" s="8"/>
      <c r="AB1838" s="8"/>
      <c r="AC1838" s="5">
        <v>102.73981206627839</v>
      </c>
      <c r="AE1838" s="8"/>
      <c r="AF1838" s="8"/>
      <c r="AG1838" s="8"/>
      <c r="AH1838" s="8"/>
      <c r="AI1838" s="8"/>
      <c r="AJ1838" s="5">
        <v>82.622540680209525</v>
      </c>
      <c r="AK1838" s="8">
        <v>1.7850035285751786</v>
      </c>
      <c r="AL1838" s="8"/>
      <c r="AM1838" s="8"/>
      <c r="AN1838" s="8"/>
      <c r="AO1838" s="8"/>
      <c r="AP1838" s="8"/>
      <c r="AQ1838" s="9">
        <f>AK1838/AJ1838</f>
        <v>2.1604316617229592E-2</v>
      </c>
      <c r="AR1838" s="8"/>
      <c r="AS1838" s="8"/>
      <c r="AT1838" s="8"/>
      <c r="AU1838" s="5"/>
      <c r="AV1838" s="5"/>
      <c r="AW1838" s="5"/>
      <c r="AY1838" s="5">
        <v>0</v>
      </c>
      <c r="AZ1838" s="5"/>
      <c r="BA1838" s="5"/>
      <c r="BB1838" s="5"/>
      <c r="BC1838" s="5"/>
      <c r="BD1838" s="5"/>
      <c r="BE1838" s="5">
        <v>8.0829787931460384</v>
      </c>
      <c r="BG1838" s="5"/>
      <c r="BH1838" s="5">
        <v>8.0829787931460384</v>
      </c>
      <c r="BI1838" s="8"/>
      <c r="BJ1838" s="5"/>
      <c r="BK1838" s="5">
        <f>AC1838+AJ1838+BH1838</f>
        <v>193.44533153963394</v>
      </c>
      <c r="BL1838" s="5"/>
      <c r="BM1838" s="8">
        <f>BH1838/BK1838</f>
        <v>4.178430530638038E-2</v>
      </c>
      <c r="BN1838" s="8"/>
      <c r="BO1838" s="7"/>
      <c r="BP1838" s="5"/>
      <c r="BQ1838" s="5"/>
      <c r="BR1838" s="5"/>
      <c r="BS1838" s="5"/>
      <c r="BT1838" s="7"/>
      <c r="BU1838" s="7"/>
      <c r="BV1838" s="7"/>
      <c r="BW1838" s="7"/>
      <c r="BX1838" s="8">
        <f>AC1838/BK1838</f>
        <v>0.53110515125162683</v>
      </c>
      <c r="BY1838" s="8">
        <f>AJ1838/BK1838</f>
        <v>0.42711054344199284</v>
      </c>
      <c r="BZ1838" s="8">
        <f>BH1838/BK1838</f>
        <v>4.178430530638038E-2</v>
      </c>
      <c r="CA1838" s="5">
        <v>91.651287908033268</v>
      </c>
      <c r="CB1838" s="5">
        <v>74.34060559750445</v>
      </c>
      <c r="CC1838" s="5">
        <v>2.3402545065904032</v>
      </c>
      <c r="CD1838" s="5"/>
      <c r="CE1838" s="5">
        <v>6.4310028321212593</v>
      </c>
      <c r="CF1838" s="5"/>
      <c r="CG1838" s="5">
        <v>8.5394249718171586</v>
      </c>
      <c r="CH1838" s="9">
        <f>AK1838/CA1838</f>
        <v>1.9476033226792467E-2</v>
      </c>
      <c r="CI1838" s="5"/>
      <c r="CJ1838" s="5"/>
      <c r="CK1838" s="8"/>
      <c r="CL1838" s="5"/>
      <c r="CM1838" s="5"/>
      <c r="CN1838" s="8"/>
      <c r="CO1838" s="5"/>
      <c r="CP1838" s="5"/>
      <c r="CQ1838" s="5"/>
      <c r="CR1838" s="9"/>
      <c r="CS1838" s="8"/>
      <c r="CT1838" s="8"/>
      <c r="CU1838" s="9"/>
      <c r="CV1838" s="8"/>
      <c r="CW1838" s="8"/>
      <c r="CX1838" s="9"/>
      <c r="CY1838" s="8"/>
      <c r="CZ1838" s="8"/>
      <c r="DA1838" s="9"/>
      <c r="DB1838" s="8"/>
      <c r="DC1838" s="8"/>
      <c r="DD1838" s="9"/>
      <c r="DE1838" s="8"/>
      <c r="DF1838" s="8"/>
      <c r="DG1838" s="9"/>
      <c r="DH1838" s="8"/>
      <c r="DI1838" s="8"/>
      <c r="DJ1838" s="9"/>
      <c r="DK1838" s="8"/>
      <c r="DL1838" s="8"/>
      <c r="DM1838" s="9"/>
      <c r="DN1838" s="8"/>
      <c r="DO1838" s="8"/>
      <c r="DP1838" s="8"/>
      <c r="DQ1838" s="8"/>
      <c r="DR1838" s="8"/>
      <c r="DS1838" s="8"/>
      <c r="DT1838" s="8"/>
      <c r="DU1838" s="8"/>
      <c r="DV1838" s="8"/>
      <c r="DW1838" s="8"/>
      <c r="DX1838" s="8"/>
      <c r="DY1838" s="8"/>
      <c r="DZ1838" s="8"/>
      <c r="EA1838" s="8"/>
      <c r="EB1838" s="8"/>
      <c r="EC1838" s="8"/>
      <c r="ED1838" s="8"/>
      <c r="EE1838" s="8"/>
      <c r="EF1838" s="8"/>
      <c r="EG1838" s="8"/>
      <c r="EH1838" s="8"/>
      <c r="EI1838" s="8"/>
      <c r="EJ1838" s="8"/>
      <c r="EK1838" s="8"/>
      <c r="EL1838" s="8"/>
      <c r="EM1838" s="8"/>
      <c r="EN1838" s="8"/>
      <c r="EO1838" s="8"/>
      <c r="EP1838" s="8"/>
      <c r="EQ1838" s="8"/>
      <c r="ER1838" s="8"/>
      <c r="ES1838" s="8"/>
      <c r="ET1838" s="8"/>
      <c r="EU1838" s="8"/>
      <c r="EV1838" s="8"/>
      <c r="EW1838" s="8"/>
      <c r="EX1838" s="8"/>
      <c r="EY1838" s="8"/>
      <c r="EZ1838" s="8"/>
      <c r="FA1838" s="8"/>
      <c r="FB1838" s="8"/>
      <c r="FC1838" s="8"/>
      <c r="FD1838" s="8"/>
      <c r="FE1838" s="8"/>
      <c r="FF1838" s="8"/>
      <c r="FG1838" s="8"/>
      <c r="FH1838" s="8"/>
      <c r="FI1838" s="8"/>
      <c r="FJ1838" s="8"/>
    </row>
    <row r="1839" spans="1:166" x14ac:dyDescent="0.25">
      <c r="A1839" t="s">
        <v>27</v>
      </c>
      <c r="C1839" s="6">
        <v>44258</v>
      </c>
      <c r="D1839" s="5"/>
      <c r="E1839" s="6"/>
      <c r="G1839">
        <v>69</v>
      </c>
      <c r="H1839" t="s">
        <v>11</v>
      </c>
      <c r="I1839" s="7">
        <v>7</v>
      </c>
      <c r="J1839">
        <v>1000</v>
      </c>
      <c r="K1839" s="5">
        <f t="shared" si="29"/>
        <v>142.85714285714286</v>
      </c>
      <c r="L1839" s="5"/>
      <c r="M1839" s="5">
        <v>919.33333333333337</v>
      </c>
      <c r="N1839" s="7">
        <v>18.333333333333332</v>
      </c>
      <c r="O1839" s="7"/>
      <c r="P1839" s="7"/>
      <c r="Q1839" s="5"/>
      <c r="R1839" s="5"/>
      <c r="S1839" s="5"/>
      <c r="T1839" s="5"/>
      <c r="U1839" s="5"/>
      <c r="V1839" s="5"/>
      <c r="W1839" s="5"/>
      <c r="X1839" s="8"/>
      <c r="Y1839" s="8"/>
      <c r="Z1839" s="8"/>
      <c r="AA1839" s="8"/>
      <c r="AB1839" s="8"/>
      <c r="AC1839" s="5"/>
      <c r="AD1839" s="8"/>
      <c r="AE1839" s="8"/>
      <c r="AF1839" s="8"/>
      <c r="AG1839" s="8"/>
      <c r="AH1839" s="8"/>
      <c r="AI1839" s="8"/>
      <c r="AJ1839" s="5"/>
      <c r="AK1839" s="8"/>
      <c r="AL1839" s="8"/>
      <c r="AM1839" s="8"/>
      <c r="AN1839" s="8"/>
      <c r="AO1839" s="8"/>
      <c r="AP1839" s="8"/>
      <c r="AQ1839" s="9"/>
      <c r="AR1839" s="8"/>
      <c r="AS1839" s="8"/>
      <c r="AT1839" s="8"/>
      <c r="AU1839" s="5"/>
      <c r="AV1839" s="5"/>
      <c r="AW1839" s="5"/>
      <c r="AX1839" s="5"/>
      <c r="AY1839" s="5"/>
      <c r="AZ1839" s="5"/>
      <c r="BA1839" s="5"/>
      <c r="BB1839" s="5"/>
      <c r="BC1839" s="5"/>
      <c r="BD1839" s="5"/>
      <c r="BE1839" s="5"/>
      <c r="BF1839" s="5"/>
      <c r="BG1839" s="5"/>
      <c r="BH1839" s="5"/>
      <c r="BI1839" s="8"/>
      <c r="BJ1839" s="5"/>
      <c r="BK1839" s="5"/>
      <c r="BL1839" s="5"/>
      <c r="BM1839" s="8"/>
      <c r="BN1839" s="8"/>
      <c r="BO1839" s="7"/>
      <c r="BP1839" s="5"/>
      <c r="BQ1839" s="5"/>
      <c r="BR1839" s="5"/>
      <c r="BS1839" s="5"/>
      <c r="BT1839" s="7"/>
      <c r="BU1839" s="7"/>
      <c r="BV1839" s="7"/>
      <c r="BW1839" s="7"/>
      <c r="BX1839" s="7"/>
      <c r="BY1839" s="7"/>
      <c r="BZ1839" s="7"/>
      <c r="CA1839" s="5"/>
      <c r="CB1839" s="5"/>
      <c r="CC1839" s="5"/>
      <c r="CD1839" s="5"/>
      <c r="CE1839" s="5"/>
      <c r="CF1839" s="5"/>
      <c r="CG1839" s="5"/>
      <c r="CH1839" s="5"/>
      <c r="CI1839" s="5"/>
      <c r="CJ1839" s="5"/>
      <c r="CK1839" s="8"/>
      <c r="CL1839" s="5"/>
      <c r="CM1839" s="5"/>
      <c r="CN1839" s="8"/>
      <c r="CO1839" s="5"/>
      <c r="CP1839" s="5"/>
      <c r="CQ1839" s="5"/>
      <c r="CR1839" s="9"/>
      <c r="CS1839" s="8"/>
      <c r="CT1839" s="8"/>
      <c r="CU1839" s="9"/>
      <c r="CV1839" s="8"/>
      <c r="CW1839" s="8"/>
      <c r="CX1839" s="9"/>
      <c r="CY1839" s="8"/>
      <c r="CZ1839" s="8"/>
      <c r="DA1839" s="9"/>
      <c r="DB1839" s="8"/>
      <c r="DC1839" s="8"/>
      <c r="DD1839" s="9"/>
      <c r="DE1839" s="8"/>
      <c r="DF1839" s="8"/>
      <c r="DG1839" s="9"/>
      <c r="DH1839" s="8"/>
      <c r="DI1839" s="8"/>
      <c r="DJ1839" s="9"/>
      <c r="DK1839" s="8"/>
      <c r="DL1839" s="8"/>
      <c r="DM1839" s="9"/>
      <c r="DN1839" s="8"/>
      <c r="DO1839" s="8"/>
      <c r="DP1839" s="8"/>
      <c r="DQ1839" s="8"/>
      <c r="DR1839" s="8"/>
      <c r="DS1839" s="8"/>
      <c r="DT1839" s="8"/>
      <c r="DU1839" s="8"/>
      <c r="DV1839" s="8"/>
      <c r="DW1839" s="8"/>
      <c r="DX1839" s="8"/>
      <c r="DY1839" s="8"/>
      <c r="DZ1839" s="8"/>
      <c r="EA1839" s="8"/>
      <c r="EB1839" s="8"/>
      <c r="EC1839" s="8"/>
      <c r="ED1839" s="8"/>
      <c r="EE1839" s="8"/>
      <c r="EF1839" s="8"/>
      <c r="EG1839" s="8"/>
      <c r="EH1839" s="8"/>
      <c r="EI1839" s="8"/>
      <c r="EJ1839" s="8"/>
      <c r="EK1839" s="8"/>
      <c r="EL1839" s="8"/>
      <c r="EM1839" s="8"/>
      <c r="EN1839" s="8"/>
      <c r="EO1839" s="8"/>
      <c r="EP1839" s="8"/>
      <c r="EQ1839" s="8"/>
      <c r="ER1839" s="8"/>
      <c r="ES1839" s="8"/>
      <c r="ET1839" s="8"/>
      <c r="EU1839" s="8"/>
      <c r="EV1839" s="8"/>
      <c r="EW1839" s="8"/>
      <c r="EX1839" s="8"/>
      <c r="EY1839" s="8"/>
      <c r="EZ1839" s="8"/>
      <c r="FA1839" s="8"/>
      <c r="FB1839" s="8"/>
      <c r="FC1839" s="8"/>
      <c r="FD1839" s="8"/>
      <c r="FE1839" s="8"/>
      <c r="FF1839" s="8"/>
      <c r="FG1839" s="8"/>
      <c r="FH1839" s="8"/>
      <c r="FI1839" s="8"/>
      <c r="FJ1839" s="8"/>
    </row>
    <row r="1840" spans="1:166" x14ac:dyDescent="0.25">
      <c r="A1840" t="s">
        <v>27</v>
      </c>
      <c r="C1840" s="6">
        <v>44266</v>
      </c>
      <c r="D1840" s="5"/>
      <c r="E1840" s="6"/>
      <c r="G1840">
        <v>77</v>
      </c>
      <c r="H1840" t="s">
        <v>11</v>
      </c>
      <c r="I1840" s="7">
        <v>7</v>
      </c>
      <c r="J1840">
        <v>1000</v>
      </c>
      <c r="K1840" s="5">
        <f t="shared" si="29"/>
        <v>142.85714285714286</v>
      </c>
      <c r="L1840" s="5"/>
      <c r="M1840" s="5">
        <v>1047.3333333333333</v>
      </c>
      <c r="N1840" s="7">
        <v>20.066666666666666</v>
      </c>
      <c r="O1840" s="7"/>
      <c r="P1840" s="7"/>
      <c r="Q1840" s="5"/>
      <c r="R1840" s="5"/>
      <c r="S1840" s="5"/>
      <c r="T1840" s="5"/>
      <c r="U1840" s="5"/>
      <c r="V1840" s="5"/>
      <c r="W1840" s="5"/>
      <c r="X1840" s="8"/>
      <c r="Y1840" s="8"/>
      <c r="Z1840" s="8"/>
      <c r="AA1840" s="8"/>
      <c r="AB1840" s="8"/>
      <c r="AC1840" s="5"/>
      <c r="AD1840" s="8"/>
      <c r="AE1840" s="8"/>
      <c r="AF1840" s="8"/>
      <c r="AG1840" s="8"/>
      <c r="AH1840" s="8"/>
      <c r="AI1840" s="8"/>
      <c r="AJ1840" s="5"/>
      <c r="AK1840" s="8"/>
      <c r="AL1840" s="8"/>
      <c r="AM1840" s="8"/>
      <c r="AN1840" s="8"/>
      <c r="AO1840" s="8"/>
      <c r="AP1840" s="8"/>
      <c r="AQ1840" s="9"/>
      <c r="AR1840" s="8"/>
      <c r="AS1840" s="8"/>
      <c r="AT1840" s="8"/>
      <c r="AU1840" s="5"/>
      <c r="AV1840" s="5"/>
      <c r="AW1840" s="5"/>
      <c r="AX1840" s="5"/>
      <c r="AY1840" s="5"/>
      <c r="AZ1840" s="5"/>
      <c r="BA1840" s="5"/>
      <c r="BB1840" s="5"/>
      <c r="BC1840" s="5"/>
      <c r="BD1840" s="5"/>
      <c r="BE1840" s="5"/>
      <c r="BF1840" s="5"/>
      <c r="BG1840" s="5"/>
      <c r="BH1840" s="5"/>
      <c r="BI1840" s="8"/>
      <c r="BJ1840" s="5"/>
      <c r="BK1840" s="5"/>
      <c r="BL1840" s="5"/>
      <c r="BM1840" s="8"/>
      <c r="BN1840" s="8"/>
      <c r="BO1840" s="7"/>
      <c r="BP1840" s="5"/>
      <c r="BQ1840" s="5"/>
      <c r="BR1840" s="5"/>
      <c r="BS1840" s="5"/>
      <c r="BT1840" s="7"/>
      <c r="BU1840" s="7"/>
      <c r="BV1840" s="7"/>
      <c r="BW1840" s="7"/>
      <c r="BX1840" s="7"/>
      <c r="BY1840" s="7"/>
      <c r="BZ1840" s="7"/>
      <c r="CA1840" s="5"/>
      <c r="CB1840" s="5"/>
      <c r="CC1840" s="5"/>
      <c r="CD1840" s="5"/>
      <c r="CE1840" s="5"/>
      <c r="CF1840" s="5"/>
      <c r="CG1840" s="5"/>
      <c r="CH1840" s="5"/>
      <c r="CI1840" s="5"/>
      <c r="CJ1840" s="5"/>
      <c r="CK1840" s="8"/>
      <c r="CL1840" s="5"/>
      <c r="CM1840" s="5"/>
      <c r="CN1840" s="8"/>
      <c r="CO1840" s="5"/>
      <c r="CP1840" s="5"/>
      <c r="CQ1840" s="5"/>
      <c r="CR1840" s="9"/>
      <c r="CS1840" s="8"/>
      <c r="CT1840" s="8"/>
      <c r="CU1840" s="9"/>
      <c r="CV1840" s="8"/>
      <c r="CW1840" s="8"/>
      <c r="CX1840" s="9"/>
      <c r="CY1840" s="8"/>
      <c r="CZ1840" s="8"/>
      <c r="DA1840" s="9"/>
      <c r="DB1840" s="8"/>
      <c r="DC1840" s="8"/>
      <c r="DD1840" s="9"/>
      <c r="DE1840" s="8"/>
      <c r="DF1840" s="8"/>
      <c r="DG1840" s="9"/>
      <c r="DH1840" s="8"/>
      <c r="DI1840" s="8"/>
      <c r="DJ1840" s="9"/>
      <c r="DK1840" s="8"/>
      <c r="DL1840" s="8"/>
      <c r="DM1840" s="9"/>
      <c r="DN1840" s="8"/>
      <c r="DO1840" s="8"/>
      <c r="DP1840" s="8"/>
      <c r="DQ1840" s="8"/>
      <c r="DR1840" s="8"/>
      <c r="DS1840" s="8"/>
      <c r="DT1840" s="8"/>
      <c r="DU1840" s="8"/>
      <c r="DV1840" s="8"/>
      <c r="DW1840" s="8"/>
      <c r="DX1840" s="8"/>
      <c r="DY1840" s="8"/>
      <c r="DZ1840" s="8"/>
      <c r="EA1840" s="8"/>
      <c r="EB1840" s="8"/>
      <c r="EC1840" s="8"/>
      <c r="ED1840" s="8"/>
      <c r="EE1840" s="8"/>
      <c r="EF1840" s="8"/>
      <c r="EG1840" s="8"/>
      <c r="EH1840" s="8"/>
      <c r="EI1840" s="8"/>
      <c r="EJ1840" s="8"/>
      <c r="EK1840" s="8"/>
      <c r="EL1840" s="8"/>
      <c r="EM1840" s="8"/>
      <c r="EN1840" s="8"/>
      <c r="EO1840" s="8"/>
      <c r="EP1840" s="8"/>
      <c r="EQ1840" s="8"/>
      <c r="ER1840" s="8"/>
      <c r="ES1840" s="8"/>
      <c r="ET1840" s="8"/>
      <c r="EU1840" s="8"/>
      <c r="EV1840" s="8"/>
      <c r="EW1840" s="8"/>
      <c r="EX1840" s="8"/>
      <c r="EY1840" s="8"/>
      <c r="EZ1840" s="8"/>
      <c r="FA1840" s="8"/>
      <c r="FB1840" s="8"/>
      <c r="FC1840" s="8"/>
      <c r="FD1840" s="8"/>
      <c r="FE1840" s="8"/>
      <c r="FF1840" s="8"/>
      <c r="FG1840" s="8"/>
      <c r="FH1840" s="8"/>
      <c r="FI1840" s="8"/>
      <c r="FJ1840" s="8"/>
    </row>
    <row r="1841" spans="1:166" x14ac:dyDescent="0.25">
      <c r="A1841" t="s">
        <v>27</v>
      </c>
      <c r="C1841" s="6">
        <v>44280</v>
      </c>
      <c r="D1841" s="5"/>
      <c r="E1841" s="6"/>
      <c r="G1841">
        <v>91</v>
      </c>
      <c r="H1841" t="s">
        <v>11</v>
      </c>
      <c r="I1841" s="7">
        <v>7</v>
      </c>
      <c r="J1841">
        <v>1000</v>
      </c>
      <c r="K1841" s="5">
        <f t="shared" si="29"/>
        <v>142.85714285714286</v>
      </c>
      <c r="L1841" s="5"/>
      <c r="M1841" s="5">
        <v>1140.7142857142858</v>
      </c>
      <c r="N1841" s="7">
        <v>22.285714285714285</v>
      </c>
      <c r="O1841" s="7"/>
      <c r="P1841" s="7"/>
      <c r="Q1841" s="5"/>
      <c r="R1841" s="5"/>
      <c r="S1841" s="5"/>
      <c r="T1841" s="5"/>
      <c r="U1841" s="5"/>
      <c r="V1841" s="5"/>
      <c r="W1841" s="5"/>
      <c r="X1841" s="8"/>
      <c r="Y1841" s="8"/>
      <c r="Z1841" s="8"/>
      <c r="AA1841" s="8"/>
      <c r="AB1841" s="8"/>
      <c r="AC1841" s="5"/>
      <c r="AD1841" s="8"/>
      <c r="AE1841" s="8"/>
      <c r="AF1841" s="8"/>
      <c r="AG1841" s="8"/>
      <c r="AH1841" s="8"/>
      <c r="AI1841" s="8"/>
      <c r="AJ1841" s="5"/>
      <c r="AK1841" s="8"/>
      <c r="AL1841" s="8"/>
      <c r="AM1841" s="8"/>
      <c r="AN1841" s="8"/>
      <c r="AO1841" s="8"/>
      <c r="AP1841" s="8"/>
      <c r="AQ1841" s="9"/>
      <c r="AR1841" s="8"/>
      <c r="AS1841" s="8"/>
      <c r="AT1841" s="8"/>
      <c r="AU1841" s="5"/>
      <c r="AV1841" s="5"/>
      <c r="AW1841" s="5"/>
      <c r="AX1841" s="5"/>
      <c r="AY1841" s="5"/>
      <c r="AZ1841" s="5"/>
      <c r="BA1841" s="5"/>
      <c r="BB1841" s="5"/>
      <c r="BC1841" s="5"/>
      <c r="BD1841" s="5"/>
      <c r="BE1841" s="5"/>
      <c r="BF1841" s="5"/>
      <c r="BG1841" s="5"/>
      <c r="BH1841" s="5"/>
      <c r="BI1841" s="8"/>
      <c r="BJ1841" s="5"/>
      <c r="BK1841" s="5"/>
      <c r="BL1841" s="5"/>
      <c r="BM1841" s="8"/>
      <c r="BN1841" s="8"/>
      <c r="BO1841" s="7"/>
      <c r="BP1841" s="5"/>
      <c r="BQ1841" s="5"/>
      <c r="BR1841" s="5"/>
      <c r="BS1841" s="5"/>
      <c r="BT1841" s="7"/>
      <c r="BU1841" s="7"/>
      <c r="BV1841" s="7"/>
      <c r="BW1841" s="7"/>
      <c r="BX1841" s="7"/>
      <c r="BY1841" s="7"/>
      <c r="BZ1841" s="7"/>
      <c r="CA1841" s="5"/>
      <c r="CB1841" s="5"/>
      <c r="CC1841" s="5"/>
      <c r="CD1841" s="5"/>
      <c r="CE1841" s="5"/>
      <c r="CF1841" s="5"/>
      <c r="CG1841" s="5"/>
      <c r="CH1841" s="5"/>
      <c r="CI1841" s="5"/>
      <c r="CJ1841" s="5"/>
      <c r="CK1841" s="8"/>
      <c r="CL1841" s="5"/>
      <c r="CM1841" s="5"/>
      <c r="CN1841" s="8"/>
      <c r="CO1841" s="5"/>
      <c r="CP1841" s="5"/>
      <c r="CQ1841" s="5"/>
      <c r="CR1841" s="9"/>
      <c r="CS1841" s="8"/>
      <c r="CT1841" s="8"/>
      <c r="CU1841" s="9"/>
      <c r="CV1841" s="8"/>
      <c r="CW1841" s="8"/>
      <c r="CX1841" s="9"/>
      <c r="CY1841" s="8"/>
      <c r="CZ1841" s="8"/>
      <c r="DA1841" s="9"/>
      <c r="DB1841" s="8"/>
      <c r="DC1841" s="8"/>
      <c r="DD1841" s="9"/>
      <c r="DE1841" s="8"/>
      <c r="DF1841" s="8"/>
      <c r="DG1841" s="9"/>
      <c r="DH1841" s="8"/>
      <c r="DI1841" s="8"/>
      <c r="DJ1841" s="9"/>
      <c r="DK1841" s="8"/>
      <c r="DL1841" s="8"/>
      <c r="DM1841" s="9"/>
      <c r="DN1841" s="8"/>
      <c r="DO1841" s="8"/>
      <c r="DP1841" s="8"/>
      <c r="DQ1841" s="8"/>
      <c r="DR1841" s="8"/>
      <c r="DS1841" s="8"/>
      <c r="DT1841" s="8"/>
      <c r="DU1841" s="8"/>
      <c r="DV1841" s="8"/>
      <c r="DW1841" s="8"/>
      <c r="DX1841" s="8"/>
      <c r="DY1841" s="8"/>
      <c r="DZ1841" s="8"/>
      <c r="EA1841" s="8"/>
      <c r="EB1841" s="8"/>
      <c r="EC1841" s="8"/>
      <c r="ED1841" s="8"/>
      <c r="EE1841" s="8"/>
      <c r="EF1841" s="8"/>
      <c r="EG1841" s="8"/>
      <c r="EH1841" s="8"/>
      <c r="EI1841" s="8"/>
      <c r="EJ1841" s="8"/>
      <c r="EK1841" s="8"/>
      <c r="EL1841" s="8"/>
      <c r="EM1841" s="8"/>
      <c r="EN1841" s="8"/>
      <c r="EO1841" s="8"/>
      <c r="EP1841" s="8"/>
      <c r="EQ1841" s="8"/>
      <c r="ER1841" s="8"/>
      <c r="ES1841" s="8"/>
      <c r="ET1841" s="8"/>
      <c r="EU1841" s="8"/>
      <c r="EV1841" s="8"/>
      <c r="EW1841" s="8"/>
      <c r="EX1841" s="8"/>
      <c r="EY1841" s="8"/>
      <c r="EZ1841" s="8"/>
      <c r="FA1841" s="8"/>
      <c r="FB1841" s="8"/>
      <c r="FC1841" s="8"/>
      <c r="FD1841" s="8"/>
      <c r="FE1841" s="8"/>
      <c r="FF1841" s="8"/>
      <c r="FG1841" s="8"/>
      <c r="FH1841" s="8"/>
      <c r="FI1841" s="8"/>
      <c r="FJ1841" s="8"/>
    </row>
    <row r="1842" spans="1:166" x14ac:dyDescent="0.25">
      <c r="A1842" t="s">
        <v>27</v>
      </c>
      <c r="C1842" s="6">
        <v>44285</v>
      </c>
      <c r="D1842" s="5">
        <v>6</v>
      </c>
      <c r="E1842" s="6" t="s">
        <v>239</v>
      </c>
      <c r="F1842" t="s">
        <v>89</v>
      </c>
      <c r="G1842">
        <v>96</v>
      </c>
      <c r="H1842" t="s">
        <v>11</v>
      </c>
      <c r="I1842" s="7">
        <v>7</v>
      </c>
      <c r="J1842">
        <v>1000</v>
      </c>
      <c r="K1842" s="5">
        <f t="shared" si="29"/>
        <v>142.85714285714286</v>
      </c>
      <c r="L1842" s="5"/>
      <c r="M1842" s="8"/>
      <c r="N1842" s="8"/>
      <c r="O1842" s="8"/>
      <c r="P1842" s="8"/>
      <c r="Q1842" s="5"/>
      <c r="R1842" s="5"/>
      <c r="S1842" s="5"/>
      <c r="T1842" s="5">
        <v>96</v>
      </c>
      <c r="U1842" s="5"/>
      <c r="V1842" s="5"/>
      <c r="W1842" s="5"/>
      <c r="X1842" s="8"/>
      <c r="Y1842" s="8"/>
      <c r="Z1842" s="8"/>
      <c r="AA1842" s="8"/>
      <c r="AB1842" s="8"/>
      <c r="AC1842" s="5">
        <v>276.09380449419422</v>
      </c>
      <c r="AD1842" s="8"/>
      <c r="AE1842" s="8"/>
      <c r="AF1842" s="8"/>
      <c r="AG1842" s="8"/>
      <c r="AH1842" s="8"/>
      <c r="AI1842" s="8"/>
      <c r="AJ1842" s="5">
        <v>159.34432319803969</v>
      </c>
      <c r="AK1842" s="8">
        <v>2.9060473947708942</v>
      </c>
      <c r="AL1842" s="8"/>
      <c r="AM1842" s="8"/>
      <c r="AN1842" s="8"/>
      <c r="AO1842" s="8"/>
      <c r="AP1842" s="8"/>
      <c r="AQ1842" s="9">
        <f>AK1842/AJ1842</f>
        <v>1.8237533264107181E-2</v>
      </c>
      <c r="AR1842" s="8"/>
      <c r="AS1842" s="8"/>
      <c r="AT1842" s="8"/>
      <c r="AU1842" s="5"/>
      <c r="AV1842" s="5"/>
      <c r="AW1842" s="5"/>
      <c r="AX1842" s="5"/>
      <c r="AY1842" s="5">
        <v>117.73884296713281</v>
      </c>
      <c r="AZ1842" s="5"/>
      <c r="BA1842" s="5"/>
      <c r="BB1842" s="5"/>
      <c r="BC1842" s="5"/>
      <c r="BD1842" s="5"/>
      <c r="BE1842" s="5">
        <v>7.769248332667968</v>
      </c>
      <c r="BF1842" s="5"/>
      <c r="BG1842" s="5"/>
      <c r="BH1842" s="5">
        <v>125.50809129980078</v>
      </c>
      <c r="BI1842" s="8"/>
      <c r="BJ1842" s="5"/>
      <c r="BK1842" s="5">
        <f>AC1842+AJ1842+BH1842</f>
        <v>560.94621899203469</v>
      </c>
      <c r="BL1842" s="5"/>
      <c r="BM1842" s="8">
        <f>BH1842/BK1842</f>
        <v>0.22374353734895747</v>
      </c>
      <c r="BN1842" s="8"/>
      <c r="BO1842" s="7"/>
      <c r="BP1842" s="5"/>
      <c r="BQ1842" s="5"/>
      <c r="BR1842" s="5"/>
      <c r="BS1842" s="5"/>
      <c r="BT1842" s="7"/>
      <c r="BU1842" s="7"/>
      <c r="BV1842" s="7"/>
      <c r="BW1842" s="7"/>
      <c r="BX1842" s="8">
        <f>AC1842/BK1842</f>
        <v>0.49219300379688391</v>
      </c>
      <c r="BY1842" s="8">
        <f>AJ1842/BK1842</f>
        <v>0.28406345885415862</v>
      </c>
      <c r="BZ1842" s="8">
        <f>BH1842/BK1842</f>
        <v>0.22374353734895747</v>
      </c>
      <c r="CA1842" s="5">
        <v>213.23073282633601</v>
      </c>
      <c r="CB1842" s="5">
        <v>54.578468518974709</v>
      </c>
      <c r="CC1842" s="5">
        <v>58.179784634091561</v>
      </c>
      <c r="CD1842" s="5"/>
      <c r="CE1842" s="5">
        <v>10.370485888772558</v>
      </c>
      <c r="CF1842" s="5"/>
      <c r="CG1842" s="5">
        <v>90.101993784497154</v>
      </c>
      <c r="CH1842" s="9">
        <f>AK1842/CA1842</f>
        <v>1.3628651725066762E-2</v>
      </c>
      <c r="CI1842" s="5"/>
      <c r="CJ1842" s="5"/>
      <c r="CK1842" s="8"/>
      <c r="CL1842" s="5"/>
      <c r="CM1842" s="5"/>
      <c r="CN1842" s="8"/>
      <c r="CO1842" s="5"/>
      <c r="CP1842" s="5"/>
      <c r="CQ1842" s="5"/>
      <c r="CR1842" s="9"/>
      <c r="CS1842" s="8"/>
      <c r="CT1842" s="8"/>
      <c r="CU1842" s="9"/>
      <c r="CV1842" s="8"/>
      <c r="CW1842" s="8"/>
      <c r="CX1842" s="9"/>
      <c r="CY1842" s="8"/>
      <c r="CZ1842" s="8"/>
      <c r="DA1842" s="9"/>
      <c r="DB1842" s="8"/>
      <c r="DC1842" s="8"/>
      <c r="DD1842" s="9"/>
      <c r="DE1842" s="8"/>
      <c r="DF1842" s="8"/>
      <c r="DG1842" s="9"/>
      <c r="DH1842" s="8"/>
      <c r="DI1842" s="8"/>
      <c r="DJ1842" s="9"/>
      <c r="DK1842" s="8"/>
      <c r="DL1842" s="8"/>
      <c r="DM1842" s="9"/>
      <c r="DN1842" s="8"/>
      <c r="DO1842" s="8"/>
      <c r="DP1842" s="8"/>
      <c r="DQ1842" s="8"/>
      <c r="DR1842" s="8"/>
      <c r="DS1842" s="8"/>
      <c r="DT1842" s="8"/>
      <c r="DU1842" s="8"/>
      <c r="DV1842" s="8"/>
      <c r="DW1842" s="8"/>
      <c r="DX1842" s="8"/>
      <c r="DY1842" s="8"/>
      <c r="DZ1842" s="8"/>
      <c r="EA1842" s="8"/>
      <c r="EB1842" s="8"/>
      <c r="EC1842" s="8"/>
      <c r="ED1842" s="8"/>
      <c r="EE1842" s="8"/>
      <c r="EF1842" s="8"/>
      <c r="EG1842" s="8"/>
      <c r="EH1842" s="8"/>
      <c r="EI1842" s="8"/>
      <c r="EJ1842" s="8"/>
      <c r="EK1842" s="8"/>
      <c r="EL1842" s="8"/>
      <c r="EM1842" s="8"/>
      <c r="EN1842" s="8"/>
      <c r="EO1842" s="8"/>
      <c r="EP1842" s="8"/>
      <c r="EQ1842" s="8"/>
      <c r="ER1842" s="8"/>
      <c r="ES1842" s="8"/>
      <c r="ET1842" s="8"/>
      <c r="EU1842" s="8"/>
      <c r="EV1842" s="8"/>
      <c r="EW1842" s="8"/>
      <c r="EX1842" s="8"/>
      <c r="EY1842" s="8"/>
      <c r="EZ1842" s="8"/>
      <c r="FA1842" s="8"/>
      <c r="FB1842" s="8"/>
      <c r="FC1842" s="8"/>
      <c r="FD1842" s="8"/>
      <c r="FE1842" s="8"/>
      <c r="FF1842" s="8"/>
      <c r="FG1842" s="8"/>
      <c r="FH1842" s="8"/>
      <c r="FI1842" s="8"/>
      <c r="FJ1842" s="8"/>
    </row>
    <row r="1843" spans="1:166" x14ac:dyDescent="0.25">
      <c r="A1843" t="s">
        <v>27</v>
      </c>
      <c r="C1843" s="6">
        <v>44295</v>
      </c>
      <c r="D1843" s="5"/>
      <c r="E1843" s="6"/>
      <c r="G1843">
        <v>106</v>
      </c>
      <c r="H1843" t="s">
        <v>11</v>
      </c>
      <c r="I1843" s="7">
        <v>7</v>
      </c>
      <c r="J1843">
        <v>1000</v>
      </c>
      <c r="K1843" s="5">
        <f t="shared" si="29"/>
        <v>142.85714285714286</v>
      </c>
      <c r="L1843" s="5">
        <v>2100</v>
      </c>
      <c r="M1843" s="8"/>
      <c r="N1843" s="8"/>
      <c r="O1843" s="8"/>
      <c r="P1843" s="8"/>
      <c r="Q1843" s="5"/>
      <c r="R1843" s="5"/>
      <c r="S1843" s="5"/>
      <c r="T1843" s="5"/>
      <c r="U1843" s="5"/>
      <c r="V1843" s="5"/>
      <c r="W1843" s="5"/>
      <c r="X1843" s="8"/>
      <c r="Y1843" s="8"/>
      <c r="Z1843" s="8"/>
      <c r="AA1843" s="8"/>
      <c r="AB1843" s="8"/>
      <c r="AC1843" s="5"/>
      <c r="AD1843" s="8"/>
      <c r="AE1843" s="8"/>
      <c r="AF1843" s="8"/>
      <c r="AG1843" s="8"/>
      <c r="AH1843" s="8"/>
      <c r="AI1843" s="8"/>
      <c r="AJ1843" s="5"/>
      <c r="AK1843" s="8"/>
      <c r="AL1843" s="8"/>
      <c r="AM1843" s="8"/>
      <c r="AN1843" s="8"/>
      <c r="AO1843" s="8"/>
      <c r="AP1843" s="8"/>
      <c r="AQ1843" s="9"/>
      <c r="AR1843" s="8"/>
      <c r="AS1843" s="8"/>
      <c r="AT1843" s="8"/>
      <c r="AU1843" s="5"/>
      <c r="AV1843" s="5"/>
      <c r="AW1843" s="5"/>
      <c r="AX1843" s="5"/>
      <c r="AY1843" s="5"/>
      <c r="AZ1843" s="5"/>
      <c r="BA1843" s="5"/>
      <c r="BB1843" s="5"/>
      <c r="BC1843" s="5"/>
      <c r="BD1843" s="5"/>
      <c r="BE1843" s="5"/>
      <c r="BF1843" s="5"/>
      <c r="BG1843" s="5"/>
      <c r="BH1843" s="5"/>
      <c r="BI1843" s="8"/>
      <c r="BJ1843" s="5"/>
      <c r="BK1843" s="5"/>
      <c r="BL1843" s="5"/>
      <c r="BM1843" s="8"/>
      <c r="BN1843" s="8"/>
      <c r="BO1843" s="7"/>
      <c r="BP1843" s="5"/>
      <c r="BQ1843" s="5"/>
      <c r="BR1843" s="5"/>
      <c r="BS1843" s="5"/>
      <c r="BT1843" s="7"/>
      <c r="BU1843" s="7"/>
      <c r="BV1843" s="7"/>
      <c r="BW1843" s="7"/>
      <c r="BX1843" s="7"/>
      <c r="BY1843" s="7"/>
      <c r="BZ1843" s="7"/>
      <c r="CA1843" s="5"/>
      <c r="CB1843" s="5"/>
      <c r="CC1843" s="5"/>
      <c r="CD1843" s="5"/>
      <c r="CE1843" s="5"/>
      <c r="CF1843" s="5"/>
      <c r="CG1843" s="5"/>
      <c r="CH1843" s="5"/>
      <c r="CI1843" s="5"/>
      <c r="CJ1843" s="5"/>
      <c r="CK1843" s="8"/>
      <c r="CL1843" s="5"/>
      <c r="CM1843" s="5"/>
      <c r="CN1843" s="8">
        <f>CR1843+CU1843+CX1843+DA1843+DD1843+DG1843+DJ1843+DM1843</f>
        <v>1.9726708788705956</v>
      </c>
      <c r="CO1843" s="5">
        <f>CT1843+CW1843+CZ1843+DC1843+DF1843+DI1843+DL1843+DO1843+DR1843+DU1843+DX1843+EA1843</f>
        <v>591.80126366117861</v>
      </c>
      <c r="CP1843" s="5">
        <f>CT1843+CW1843+CZ1843+DC1843+DF1843+DI1843+DL1843+DO1843</f>
        <v>591.80126366117861</v>
      </c>
      <c r="CQ1843" s="5"/>
      <c r="CR1843" s="9">
        <v>0.13649405028778161</v>
      </c>
      <c r="CS1843">
        <v>300</v>
      </c>
      <c r="CT1843" s="5">
        <f>CR1843*CS1843</f>
        <v>40.948215086334486</v>
      </c>
      <c r="CU1843" s="9">
        <v>0.24018876032936967</v>
      </c>
      <c r="CV1843">
        <v>300</v>
      </c>
      <c r="CW1843" s="5">
        <f>CU1843*CV1843</f>
        <v>72.056628098810904</v>
      </c>
      <c r="CX1843" s="9">
        <v>0.26280425931077306</v>
      </c>
      <c r="CY1843">
        <v>300</v>
      </c>
      <c r="CZ1843" s="5">
        <f>CX1843*CY1843</f>
        <v>78.841277793231924</v>
      </c>
      <c r="DA1843" s="9">
        <v>0.26312992633935006</v>
      </c>
      <c r="DB1843">
        <v>300</v>
      </c>
      <c r="DC1843" s="5">
        <f>DA1843*DB1843</f>
        <v>78.938977901805018</v>
      </c>
      <c r="DD1843" s="9">
        <v>0.25105064330009336</v>
      </c>
      <c r="DE1843">
        <v>300</v>
      </c>
      <c r="DF1843" s="5">
        <f>DD1843*DE1843</f>
        <v>75.315192990028009</v>
      </c>
      <c r="DG1843" s="9">
        <v>0.26822811366755545</v>
      </c>
      <c r="DH1843">
        <v>300</v>
      </c>
      <c r="DI1843" s="5">
        <f>DG1843*DH1843</f>
        <v>80.468434100266634</v>
      </c>
      <c r="DJ1843" s="9">
        <v>0.27579521112038952</v>
      </c>
      <c r="DK1843">
        <v>300</v>
      </c>
      <c r="DL1843" s="5">
        <f>DJ1843*DK1843</f>
        <v>82.738563336116854</v>
      </c>
      <c r="DM1843" s="9">
        <v>0.27497991451528297</v>
      </c>
      <c r="DN1843">
        <v>300</v>
      </c>
      <c r="DO1843" s="5">
        <f>DM1843*DN1843</f>
        <v>82.493974354584893</v>
      </c>
      <c r="DP1843" s="8"/>
      <c r="DQ1843" s="8"/>
      <c r="DR1843" s="8"/>
      <c r="DS1843" s="8"/>
      <c r="DT1843" s="8"/>
      <c r="DU1843" s="8"/>
      <c r="DV1843" s="8"/>
      <c r="DW1843" s="8"/>
      <c r="DX1843" s="8"/>
      <c r="DY1843" s="8"/>
      <c r="DZ1843" s="8"/>
      <c r="EA1843" s="8"/>
      <c r="EB1843" s="8"/>
      <c r="EC1843" s="8">
        <v>5.000000000000001E-2</v>
      </c>
      <c r="ED1843" s="8">
        <f>((10000*0.3*1.59)*EC1843)/1000</f>
        <v>0.23850000000000005</v>
      </c>
      <c r="EE1843" s="8">
        <v>5.000000000000001E-2</v>
      </c>
      <c r="EF1843" s="8">
        <f>((10000*0.3*1.68)*EE1843)/1000</f>
        <v>0.25200000000000006</v>
      </c>
      <c r="EG1843" s="8">
        <v>5.000000000000001E-2</v>
      </c>
      <c r="EH1843" s="8">
        <f>((10000*0.3*1.63)*EG1843)/1000</f>
        <v>0.24450000000000005</v>
      </c>
      <c r="EI1843" s="8">
        <v>5.000000000000001E-2</v>
      </c>
      <c r="EJ1843" s="8">
        <f>((10000*0.3*1.62)*EI1843)/1000</f>
        <v>0.24300000000000005</v>
      </c>
      <c r="EK1843" s="8">
        <v>0.3666666666666667</v>
      </c>
      <c r="EL1843" s="8">
        <f>((10000*0.3*1.56)*EK1843)/1000</f>
        <v>1.7160000000000002</v>
      </c>
      <c r="EM1843" s="8">
        <v>1.0166666666666666</v>
      </c>
      <c r="EN1843" s="8">
        <f>((10000*0.3*1.62)*EM1843)/1000</f>
        <v>4.9409999999999998</v>
      </c>
      <c r="EO1843" s="8">
        <v>0.3666666666666667</v>
      </c>
      <c r="EP1843" s="8">
        <f>((10000*0.3*1.64)*EO1843)/1000</f>
        <v>1.8040000000000003</v>
      </c>
      <c r="EQ1843" s="8">
        <v>0.3666666666666667</v>
      </c>
      <c r="ER1843" s="8">
        <f>((10000*0.3*1.62)*EQ1843)/1000</f>
        <v>1.7820000000000003</v>
      </c>
      <c r="ES1843" s="8">
        <v>8.7666666666666675</v>
      </c>
      <c r="ET1843" s="8">
        <v>2.6666666666666665</v>
      </c>
      <c r="EU1843" s="8">
        <v>1.6666666666666667</v>
      </c>
      <c r="EV1843" s="8">
        <v>1.3333333333333333</v>
      </c>
      <c r="EW1843" s="8">
        <v>0.3666666666666667</v>
      </c>
      <c r="EX1843" s="8">
        <v>0.68333333333333324</v>
      </c>
      <c r="EY1843" s="8">
        <v>1</v>
      </c>
      <c r="EZ1843" s="8">
        <v>0.68333333333333324</v>
      </c>
      <c r="FA1843" s="8">
        <v>0.3666666666666667</v>
      </c>
      <c r="FB1843" s="8">
        <v>1.2783333333333333</v>
      </c>
      <c r="FC1843" s="8">
        <v>0.34666666666666668</v>
      </c>
      <c r="FD1843" s="8">
        <v>0.19000000000000003</v>
      </c>
      <c r="FE1843" s="8">
        <v>0.12</v>
      </c>
      <c r="FF1843" s="8">
        <v>7.6666666666666675E-2</v>
      </c>
      <c r="FG1843" s="8">
        <v>7.166666666666667E-2</v>
      </c>
      <c r="FH1843" s="8">
        <v>0.13</v>
      </c>
      <c r="FI1843" s="8">
        <v>0.17</v>
      </c>
      <c r="FJ1843" s="8">
        <v>0.17333333333333334</v>
      </c>
    </row>
    <row r="1844" spans="1:166" x14ac:dyDescent="0.25">
      <c r="A1844" t="s">
        <v>27</v>
      </c>
      <c r="C1844" s="6">
        <v>44301</v>
      </c>
      <c r="D1844" s="5">
        <v>8</v>
      </c>
      <c r="E1844" t="s">
        <v>208</v>
      </c>
      <c r="F1844" t="s">
        <v>14</v>
      </c>
      <c r="G1844">
        <v>112</v>
      </c>
      <c r="H1844" t="s">
        <v>11</v>
      </c>
      <c r="I1844" s="7">
        <v>7</v>
      </c>
      <c r="J1844">
        <v>1000</v>
      </c>
      <c r="K1844" s="5">
        <f t="shared" si="29"/>
        <v>142.85714285714286</v>
      </c>
      <c r="L1844" s="5"/>
      <c r="M1844" s="8"/>
      <c r="N1844" s="8"/>
      <c r="O1844" s="8"/>
      <c r="P1844" s="8"/>
      <c r="Q1844" s="5"/>
      <c r="R1844" s="5"/>
      <c r="S1844" s="5"/>
      <c r="T1844" s="5"/>
      <c r="U1844" s="5">
        <v>112</v>
      </c>
      <c r="V1844" s="5"/>
      <c r="W1844" s="5"/>
      <c r="X1844" s="8"/>
      <c r="Y1844" s="8"/>
      <c r="Z1844" s="8"/>
      <c r="AA1844" s="8"/>
      <c r="AB1844" s="8"/>
      <c r="AC1844" s="5"/>
      <c r="AD1844" s="8"/>
      <c r="AE1844" s="8"/>
      <c r="AF1844" s="8"/>
      <c r="AG1844" s="8"/>
      <c r="AH1844" s="8"/>
      <c r="AI1844" s="8"/>
      <c r="AJ1844" s="5"/>
      <c r="AQ1844" s="9"/>
      <c r="AR1844" s="8"/>
      <c r="AS1844" s="8"/>
      <c r="AT1844" s="8"/>
      <c r="AU1844" s="5"/>
      <c r="AV1844" s="5"/>
      <c r="AW1844" s="5"/>
      <c r="AX1844" s="5"/>
      <c r="AY1844" s="5"/>
      <c r="AZ1844" s="5"/>
      <c r="BA1844" s="5"/>
      <c r="BB1844" s="5"/>
      <c r="BC1844" s="5"/>
      <c r="BD1844" s="5"/>
      <c r="BE1844" s="5"/>
      <c r="BF1844" s="5"/>
      <c r="BG1844" s="5">
        <v>8.5566666666666666</v>
      </c>
      <c r="BH1844" s="5"/>
      <c r="BI1844" s="8"/>
      <c r="BJ1844" s="5"/>
      <c r="BK1844" s="5"/>
      <c r="BL1844" s="5"/>
      <c r="BM1844" s="8"/>
      <c r="BN1844" s="8"/>
      <c r="BO1844" s="7">
        <v>41</v>
      </c>
      <c r="BP1844" s="5">
        <v>3.5082333333333331</v>
      </c>
      <c r="BQ1844" s="5"/>
      <c r="BR1844" s="5"/>
      <c r="BS1844" s="5"/>
      <c r="BT1844" s="7">
        <v>0.15454772393538913</v>
      </c>
      <c r="BU1844" s="7"/>
      <c r="BV1844" s="7"/>
      <c r="BW1844" s="7"/>
      <c r="BX1844" s="7"/>
      <c r="BY1844" s="7"/>
      <c r="BZ1844" s="7"/>
      <c r="CA1844" s="5"/>
      <c r="CB1844" s="5"/>
      <c r="CC1844" s="5"/>
      <c r="CD1844" s="5">
        <v>3.556</v>
      </c>
      <c r="CE1844" s="5"/>
      <c r="CF1844" s="5"/>
      <c r="CG1844" s="5"/>
      <c r="CH1844" s="5"/>
      <c r="CI1844" s="5"/>
      <c r="CJ1844" s="5"/>
      <c r="CK1844" s="8"/>
      <c r="CL1844" s="5"/>
      <c r="CM1844" s="5"/>
      <c r="CN1844" s="8"/>
      <c r="CO1844" s="5"/>
      <c r="CP1844" s="5"/>
      <c r="CQ1844" s="5"/>
      <c r="CR1844" s="9"/>
      <c r="CS1844" s="8"/>
      <c r="CT1844" s="8"/>
      <c r="CU1844" s="9"/>
      <c r="CV1844" s="8"/>
      <c r="CW1844" s="8"/>
      <c r="CX1844" s="9"/>
      <c r="CY1844" s="8"/>
      <c r="CZ1844" s="8"/>
      <c r="DA1844" s="9"/>
      <c r="DB1844" s="8"/>
      <c r="DC1844" s="8"/>
      <c r="DD1844" s="9"/>
      <c r="DE1844" s="8"/>
      <c r="DF1844" s="8"/>
      <c r="DG1844" s="9"/>
      <c r="DH1844" s="8"/>
      <c r="DI1844" s="8"/>
      <c r="DJ1844" s="9"/>
      <c r="DK1844" s="8"/>
      <c r="DL1844" s="8"/>
      <c r="DM1844" s="9"/>
      <c r="DN1844" s="8"/>
      <c r="DO1844" s="8"/>
      <c r="DP1844" s="8"/>
      <c r="DQ1844" s="8"/>
      <c r="DR1844" s="8"/>
      <c r="DS1844" s="8"/>
      <c r="DT1844" s="8"/>
      <c r="DU1844" s="8"/>
      <c r="DV1844" s="8"/>
      <c r="DW1844" s="8"/>
      <c r="DX1844" s="8"/>
      <c r="DY1844" s="8"/>
      <c r="DZ1844" s="8"/>
      <c r="EA1844" s="8"/>
      <c r="EB1844" s="8"/>
      <c r="EC1844" s="8"/>
      <c r="ED1844" s="8"/>
      <c r="EE1844" s="8"/>
      <c r="EF1844" s="8"/>
      <c r="EG1844" s="8"/>
      <c r="EH1844" s="8"/>
      <c r="EI1844" s="8"/>
      <c r="EJ1844" s="8"/>
      <c r="EK1844" s="8"/>
      <c r="EL1844" s="8"/>
      <c r="EM1844" s="8"/>
      <c r="EN1844" s="8"/>
      <c r="EO1844" s="8"/>
      <c r="EP1844" s="8"/>
      <c r="EQ1844" s="8"/>
      <c r="ER1844" s="8"/>
      <c r="ES1844" s="8"/>
      <c r="ET1844" s="8"/>
      <c r="EU1844" s="8"/>
      <c r="EV1844" s="8"/>
      <c r="EW1844" s="8"/>
      <c r="EX1844" s="8"/>
      <c r="EY1844" s="8"/>
      <c r="EZ1844" s="8"/>
      <c r="FA1844" s="8"/>
      <c r="FB1844" s="8"/>
      <c r="FC1844" s="8"/>
      <c r="FD1844" s="8"/>
      <c r="FE1844" s="8"/>
      <c r="FF1844" s="8"/>
      <c r="FG1844" s="8"/>
      <c r="FH1844" s="8"/>
      <c r="FI1844" s="8"/>
      <c r="FJ1844" s="8"/>
    </row>
    <row r="1845" spans="1:166" x14ac:dyDescent="0.25">
      <c r="A1845" t="s">
        <v>27</v>
      </c>
      <c r="C1845" s="6">
        <v>44307</v>
      </c>
      <c r="D1845" s="5"/>
      <c r="E1845" s="6"/>
      <c r="G1845">
        <v>118</v>
      </c>
      <c r="H1845" t="s">
        <v>11</v>
      </c>
      <c r="I1845" s="7">
        <v>7</v>
      </c>
      <c r="J1845">
        <v>1000</v>
      </c>
      <c r="K1845" s="5">
        <f t="shared" si="29"/>
        <v>142.85714285714286</v>
      </c>
      <c r="L1845" s="5"/>
      <c r="M1845" s="8"/>
      <c r="N1845" s="8"/>
      <c r="O1845" s="8"/>
      <c r="P1845" s="8"/>
      <c r="Q1845" s="5"/>
      <c r="R1845" s="5"/>
      <c r="S1845" s="5"/>
      <c r="T1845" s="5"/>
      <c r="U1845" s="5"/>
      <c r="V1845" s="5"/>
      <c r="W1845" s="5"/>
      <c r="X1845" s="8"/>
      <c r="Y1845" s="8"/>
      <c r="Z1845" s="8"/>
      <c r="AA1845" s="8"/>
      <c r="AB1845" s="8"/>
      <c r="AC1845" s="5"/>
      <c r="AD1845" s="8"/>
      <c r="AE1845" s="8"/>
      <c r="AF1845" s="8"/>
      <c r="AG1845" s="8"/>
      <c r="AH1845" s="8"/>
      <c r="AI1845" s="8"/>
      <c r="AJ1845" s="5"/>
      <c r="AQ1845" s="9"/>
      <c r="AR1845" s="8"/>
      <c r="AS1845" s="8"/>
      <c r="AT1845" s="8"/>
      <c r="AU1845" s="5"/>
      <c r="AV1845" s="5"/>
      <c r="AW1845" s="5"/>
      <c r="AX1845" s="5"/>
      <c r="AY1845" s="5"/>
      <c r="AZ1845" s="5"/>
      <c r="BA1845" s="5"/>
      <c r="BB1845" s="5"/>
      <c r="BC1845" s="5"/>
      <c r="BD1845" s="5"/>
      <c r="BE1845" s="5"/>
      <c r="BF1845" s="5"/>
      <c r="BG1845" s="5">
        <v>56.896666666666668</v>
      </c>
      <c r="BH1845" s="5"/>
      <c r="BI1845" s="8"/>
      <c r="BJ1845" s="5"/>
      <c r="BK1845" s="5"/>
      <c r="BL1845" s="5"/>
      <c r="BM1845" s="8"/>
      <c r="BN1845" s="8"/>
      <c r="BO1845" s="7">
        <v>41</v>
      </c>
      <c r="BP1845" s="5">
        <v>23.327633333333331</v>
      </c>
      <c r="BQ1845" s="5"/>
      <c r="BR1845" s="5"/>
      <c r="BS1845" s="5"/>
      <c r="BT1845" s="7">
        <v>1.0276490455212921</v>
      </c>
      <c r="BU1845" s="7"/>
      <c r="BV1845" s="7"/>
      <c r="BW1845" s="7"/>
      <c r="BX1845" s="7"/>
      <c r="BY1845" s="7"/>
      <c r="BZ1845" s="7"/>
      <c r="CA1845" s="5"/>
      <c r="CB1845" s="5"/>
      <c r="CC1845" s="5"/>
      <c r="CD1845" s="5">
        <v>14.778</v>
      </c>
      <c r="CE1845" s="5"/>
      <c r="CF1845" s="5"/>
      <c r="CG1845" s="5"/>
      <c r="CH1845" s="5"/>
      <c r="CI1845" s="5"/>
      <c r="CJ1845" s="5"/>
      <c r="CK1845" s="8"/>
      <c r="CL1845" s="5"/>
      <c r="CM1845" s="5"/>
      <c r="CN1845" s="8"/>
      <c r="CO1845" s="5"/>
      <c r="CP1845" s="5"/>
      <c r="CQ1845" s="5"/>
      <c r="CR1845" s="9"/>
      <c r="CS1845" s="8"/>
      <c r="CT1845" s="8"/>
      <c r="CU1845" s="9"/>
      <c r="CV1845" s="8"/>
      <c r="CW1845" s="8"/>
      <c r="CX1845" s="9"/>
      <c r="CY1845" s="8"/>
      <c r="CZ1845" s="8"/>
      <c r="DA1845" s="9"/>
      <c r="DB1845" s="8"/>
      <c r="DC1845" s="8"/>
      <c r="DD1845" s="9"/>
      <c r="DE1845" s="8"/>
      <c r="DF1845" s="8"/>
      <c r="DG1845" s="9"/>
      <c r="DH1845" s="8"/>
      <c r="DI1845" s="8"/>
      <c r="DJ1845" s="9"/>
      <c r="DK1845" s="8"/>
      <c r="DL1845" s="8"/>
      <c r="DM1845" s="9"/>
      <c r="DN1845" s="8"/>
      <c r="DO1845" s="8"/>
      <c r="DP1845" s="8"/>
      <c r="DQ1845" s="8"/>
      <c r="DR1845" s="8"/>
      <c r="DS1845" s="8"/>
      <c r="DT1845" s="8"/>
      <c r="DU1845" s="8"/>
      <c r="DV1845" s="8"/>
      <c r="DW1845" s="8"/>
      <c r="DX1845" s="8"/>
      <c r="DY1845" s="8"/>
      <c r="DZ1845" s="8"/>
      <c r="EA1845" s="8"/>
      <c r="EB1845" s="8"/>
      <c r="EC1845" s="8"/>
      <c r="ED1845" s="8"/>
      <c r="EE1845" s="8"/>
      <c r="EF1845" s="8"/>
      <c r="EG1845" s="8"/>
      <c r="EH1845" s="8"/>
      <c r="EI1845" s="8"/>
      <c r="EJ1845" s="8"/>
      <c r="EK1845" s="8"/>
      <c r="EL1845" s="8"/>
      <c r="EM1845" s="8"/>
      <c r="EN1845" s="8"/>
      <c r="EO1845" s="8"/>
      <c r="EP1845" s="8"/>
      <c r="EQ1845" s="8"/>
      <c r="ER1845" s="8"/>
      <c r="ES1845" s="8"/>
      <c r="ET1845" s="8"/>
      <c r="EU1845" s="8"/>
      <c r="EV1845" s="8"/>
      <c r="EW1845" s="8"/>
      <c r="EX1845" s="8"/>
      <c r="EY1845" s="8"/>
      <c r="EZ1845" s="8"/>
      <c r="FA1845" s="8"/>
      <c r="FB1845" s="8"/>
      <c r="FC1845" s="8"/>
      <c r="FD1845" s="8"/>
      <c r="FE1845" s="8"/>
      <c r="FF1845" s="8"/>
      <c r="FG1845" s="8"/>
      <c r="FH1845" s="8"/>
      <c r="FI1845" s="8"/>
      <c r="FJ1845" s="8"/>
    </row>
    <row r="1846" spans="1:166" x14ac:dyDescent="0.25">
      <c r="A1846" t="s">
        <v>27</v>
      </c>
      <c r="C1846" s="6">
        <v>44314</v>
      </c>
      <c r="D1846" s="5"/>
      <c r="E1846" s="6"/>
      <c r="G1846">
        <v>125</v>
      </c>
      <c r="H1846" t="s">
        <v>11</v>
      </c>
      <c r="I1846" s="7">
        <v>7</v>
      </c>
      <c r="J1846">
        <v>1000</v>
      </c>
      <c r="K1846" s="5">
        <f t="shared" si="29"/>
        <v>142.85714285714286</v>
      </c>
      <c r="L1846" s="5"/>
      <c r="M1846" s="8"/>
      <c r="N1846" s="8"/>
      <c r="O1846" s="8"/>
      <c r="P1846" s="8"/>
      <c r="Q1846" s="5"/>
      <c r="R1846" s="5"/>
      <c r="S1846" s="5"/>
      <c r="T1846" s="5"/>
      <c r="U1846" s="5"/>
      <c r="V1846" s="5"/>
      <c r="W1846" s="5"/>
      <c r="X1846" s="8"/>
      <c r="Y1846" s="8"/>
      <c r="Z1846" s="8"/>
      <c r="AA1846" s="8"/>
      <c r="AB1846" s="8"/>
      <c r="AC1846" s="5"/>
      <c r="AD1846" s="8"/>
      <c r="AE1846" s="8"/>
      <c r="AF1846" s="8"/>
      <c r="AG1846" s="8"/>
      <c r="AH1846" s="8"/>
      <c r="AI1846" s="8"/>
      <c r="AJ1846" s="5"/>
      <c r="AQ1846" s="9"/>
      <c r="AR1846" s="8"/>
      <c r="AS1846" s="8"/>
      <c r="AT1846" s="8"/>
      <c r="AU1846" s="5"/>
      <c r="AV1846" s="5"/>
      <c r="AW1846" s="5"/>
      <c r="AX1846" s="5"/>
      <c r="AY1846" s="5"/>
      <c r="AZ1846" s="5"/>
      <c r="BA1846" s="5"/>
      <c r="BB1846" s="5"/>
      <c r="BC1846" s="5"/>
      <c r="BD1846" s="5"/>
      <c r="BE1846" s="5"/>
      <c r="BF1846" s="5"/>
      <c r="BG1846" s="5">
        <v>108.65</v>
      </c>
      <c r="BH1846" s="5"/>
      <c r="BI1846" s="8"/>
      <c r="BJ1846" s="5"/>
      <c r="BK1846" s="5"/>
      <c r="BL1846" s="5"/>
      <c r="BM1846" s="8"/>
      <c r="BN1846" s="8"/>
      <c r="BO1846" s="7">
        <v>41</v>
      </c>
      <c r="BP1846" s="5">
        <v>44.546500000000002</v>
      </c>
      <c r="BQ1846" s="5"/>
      <c r="BR1846" s="5"/>
      <c r="BS1846" s="5"/>
      <c r="BT1846" s="7">
        <v>1.9624008810572688</v>
      </c>
      <c r="BU1846" s="7"/>
      <c r="BV1846" s="7"/>
      <c r="BW1846" s="7"/>
      <c r="BX1846" s="7"/>
      <c r="BY1846" s="7"/>
      <c r="BZ1846" s="7"/>
      <c r="CA1846" s="5"/>
      <c r="CB1846" s="5"/>
      <c r="CC1846" s="5"/>
      <c r="CD1846" s="5">
        <v>30.556000000000001</v>
      </c>
      <c r="CE1846" s="5"/>
      <c r="CF1846" s="5"/>
      <c r="CG1846" s="5"/>
      <c r="CH1846" s="5"/>
      <c r="CI1846" s="5"/>
      <c r="CJ1846" s="5"/>
      <c r="CK1846" s="8"/>
      <c r="CL1846" s="5"/>
      <c r="CM1846" s="5"/>
      <c r="CN1846" s="8"/>
      <c r="CO1846" s="5"/>
      <c r="CP1846" s="5"/>
      <c r="CQ1846" s="5"/>
      <c r="CR1846" s="9"/>
      <c r="CS1846" s="8"/>
      <c r="CT1846" s="8"/>
      <c r="CU1846" s="9"/>
      <c r="CV1846" s="8"/>
      <c r="CW1846" s="8"/>
      <c r="CX1846" s="9"/>
      <c r="CY1846" s="8"/>
      <c r="CZ1846" s="8"/>
      <c r="DA1846" s="9"/>
      <c r="DB1846" s="8"/>
      <c r="DC1846" s="8"/>
      <c r="DD1846" s="9"/>
      <c r="DE1846" s="8"/>
      <c r="DF1846" s="8"/>
      <c r="DG1846" s="9"/>
      <c r="DH1846" s="8"/>
      <c r="DI1846" s="8"/>
      <c r="DJ1846" s="9"/>
      <c r="DK1846" s="8"/>
      <c r="DL1846" s="8"/>
      <c r="DM1846" s="9"/>
      <c r="DN1846" s="8"/>
      <c r="DO1846" s="8"/>
      <c r="DP1846" s="8"/>
      <c r="DQ1846" s="8"/>
      <c r="DR1846" s="8"/>
      <c r="DS1846" s="8"/>
      <c r="DT1846" s="8"/>
      <c r="DU1846" s="8"/>
      <c r="DV1846" s="8"/>
      <c r="DW1846" s="8"/>
      <c r="DX1846" s="8"/>
      <c r="DY1846" s="8"/>
      <c r="DZ1846" s="8"/>
      <c r="EA1846" s="8"/>
      <c r="EB1846" s="8"/>
      <c r="EC1846" s="8"/>
      <c r="ED1846" s="8"/>
      <c r="EE1846" s="8"/>
      <c r="EF1846" s="8"/>
      <c r="EG1846" s="8"/>
      <c r="EH1846" s="8"/>
      <c r="EI1846" s="8"/>
      <c r="EJ1846" s="8"/>
      <c r="EK1846" s="8"/>
      <c r="EL1846" s="8"/>
      <c r="EM1846" s="8"/>
      <c r="EN1846" s="8"/>
      <c r="EO1846" s="8"/>
      <c r="EP1846" s="8"/>
      <c r="EQ1846" s="8"/>
      <c r="ER1846" s="8"/>
      <c r="ES1846" s="8"/>
      <c r="ET1846" s="8"/>
      <c r="EU1846" s="8"/>
      <c r="EV1846" s="8"/>
      <c r="EW1846" s="8"/>
      <c r="EX1846" s="8"/>
      <c r="EY1846" s="8"/>
      <c r="EZ1846" s="8"/>
      <c r="FA1846" s="8"/>
      <c r="FB1846" s="8"/>
      <c r="FC1846" s="8"/>
      <c r="FD1846" s="8"/>
      <c r="FE1846" s="8"/>
      <c r="FF1846" s="8"/>
      <c r="FG1846" s="8"/>
      <c r="FH1846" s="8"/>
      <c r="FI1846" s="8"/>
      <c r="FJ1846" s="8"/>
    </row>
    <row r="1847" spans="1:166" x14ac:dyDescent="0.25">
      <c r="A1847" t="s">
        <v>27</v>
      </c>
      <c r="C1847" s="6">
        <v>44323</v>
      </c>
      <c r="D1847" s="5"/>
      <c r="E1847" s="6"/>
      <c r="G1847">
        <v>134</v>
      </c>
      <c r="H1847" t="s">
        <v>11</v>
      </c>
      <c r="I1847" s="7">
        <v>7</v>
      </c>
      <c r="J1847">
        <v>1000</v>
      </c>
      <c r="K1847" s="5">
        <f t="shared" si="29"/>
        <v>142.85714285714286</v>
      </c>
      <c r="L1847" s="5"/>
      <c r="M1847" s="8"/>
      <c r="N1847" s="8"/>
      <c r="O1847" s="8"/>
      <c r="P1847" s="8"/>
      <c r="Q1847" s="5"/>
      <c r="R1847" s="5"/>
      <c r="S1847" s="5"/>
      <c r="T1847" s="5"/>
      <c r="U1847" s="5"/>
      <c r="V1847" s="5"/>
      <c r="W1847" s="5"/>
      <c r="X1847" s="8"/>
      <c r="Y1847" s="8"/>
      <c r="Z1847" s="8"/>
      <c r="AA1847" s="8"/>
      <c r="AB1847" s="8"/>
      <c r="AC1847" s="5"/>
      <c r="AD1847" s="8"/>
      <c r="AE1847" s="8"/>
      <c r="AF1847" s="8"/>
      <c r="AG1847" s="8"/>
      <c r="AH1847" s="8"/>
      <c r="AI1847" s="8"/>
      <c r="AJ1847" s="5"/>
      <c r="AK1847" s="8"/>
      <c r="AL1847" s="8"/>
      <c r="AM1847" s="8"/>
      <c r="AN1847" s="8"/>
      <c r="AO1847" s="8"/>
      <c r="AP1847" s="8"/>
      <c r="AQ1847" s="9"/>
      <c r="AR1847" s="8"/>
      <c r="AS1847" s="8"/>
      <c r="AT1847" s="8"/>
      <c r="AU1847" s="5"/>
      <c r="AV1847" s="5"/>
      <c r="AW1847" s="5"/>
      <c r="AX1847" s="5"/>
      <c r="AY1847" s="5"/>
      <c r="AZ1847" s="5"/>
      <c r="BA1847" s="5"/>
      <c r="BB1847" s="5"/>
      <c r="BC1847" s="5"/>
      <c r="BD1847" s="5"/>
      <c r="BE1847" s="5"/>
      <c r="BF1847" s="5"/>
      <c r="BG1847" s="5">
        <v>168.0911111111111</v>
      </c>
      <c r="BH1847" s="5"/>
      <c r="BI1847" s="8"/>
      <c r="BJ1847" s="5"/>
      <c r="BK1847" s="5"/>
      <c r="BL1847" s="5"/>
      <c r="BM1847" s="8"/>
      <c r="BN1847" s="8"/>
      <c r="BO1847" s="7">
        <v>41</v>
      </c>
      <c r="BP1847" s="5">
        <v>68.917355555555545</v>
      </c>
      <c r="BQ1847" s="5"/>
      <c r="BR1847" s="5"/>
      <c r="BS1847" s="5"/>
      <c r="BT1847" s="7">
        <v>3.0360068526676454</v>
      </c>
      <c r="BU1847" s="7"/>
      <c r="BV1847" s="7"/>
      <c r="BW1847" s="7"/>
      <c r="BX1847" s="7"/>
      <c r="BY1847" s="7"/>
      <c r="BZ1847" s="7"/>
      <c r="CA1847" s="5"/>
      <c r="CB1847" s="5"/>
      <c r="CC1847" s="5"/>
      <c r="CD1847" s="5">
        <v>43</v>
      </c>
      <c r="CE1847" s="5"/>
      <c r="CF1847" s="5"/>
      <c r="CG1847" s="5"/>
      <c r="CH1847" s="5"/>
      <c r="CI1847" s="5"/>
      <c r="CJ1847" s="5"/>
      <c r="CK1847" s="8"/>
      <c r="CL1847" s="5"/>
      <c r="CM1847" s="5"/>
      <c r="CN1847" s="8">
        <f>CR1847+CU1847+CX1847+DA1847+DD1847+DG1847+DJ1847+DM1847</f>
        <v>1.4695805049386268</v>
      </c>
      <c r="CO1847" s="5">
        <f>CT1847+CW1847+CZ1847+DC1847+DF1847+DI1847+DL1847+DO1847+DR1847+DU1847+DX1847+EA1847</f>
        <v>440.874151481588</v>
      </c>
      <c r="CP1847" s="5">
        <f>CT1847+CW1847+CZ1847+DC1847+DF1847+DI1847+DL1847+DO1847</f>
        <v>440.874151481588</v>
      </c>
      <c r="CQ1847" s="5"/>
      <c r="CR1847" s="9">
        <v>9.016923761302402E-2</v>
      </c>
      <c r="CS1847">
        <v>300</v>
      </c>
      <c r="CT1847" s="5">
        <f>CR1847*CS1847</f>
        <v>27.050771283907206</v>
      </c>
      <c r="CU1847" s="9">
        <v>0.15342710180436436</v>
      </c>
      <c r="CV1847">
        <v>300</v>
      </c>
      <c r="CW1847" s="5">
        <f>CU1847*CV1847</f>
        <v>46.028130541309309</v>
      </c>
      <c r="CX1847" s="9">
        <v>0.192891902870932</v>
      </c>
      <c r="CY1847">
        <v>300</v>
      </c>
      <c r="CZ1847" s="5">
        <f>CX1847*CY1847</f>
        <v>57.867570861279596</v>
      </c>
      <c r="DA1847" s="9">
        <v>0.2114546723292724</v>
      </c>
      <c r="DB1847">
        <v>300</v>
      </c>
      <c r="DC1847" s="5">
        <f>DA1847*DB1847</f>
        <v>63.436401698781722</v>
      </c>
      <c r="DD1847" s="9">
        <v>0.19451748863330995</v>
      </c>
      <c r="DE1847">
        <v>300</v>
      </c>
      <c r="DF1847" s="5">
        <f>DD1847*DE1847</f>
        <v>58.355246589992987</v>
      </c>
      <c r="DG1847" s="9">
        <v>0.19997133362749783</v>
      </c>
      <c r="DH1847">
        <v>300</v>
      </c>
      <c r="DI1847" s="5">
        <f>DG1847*DH1847</f>
        <v>59.99140008824935</v>
      </c>
      <c r="DJ1847" s="9">
        <v>0.20550637920689249</v>
      </c>
      <c r="DK1847">
        <v>300</v>
      </c>
      <c r="DL1847" s="5">
        <f>DJ1847*DK1847</f>
        <v>61.65191376206775</v>
      </c>
      <c r="DM1847" s="9">
        <v>0.22164238885333365</v>
      </c>
      <c r="DN1847">
        <v>300</v>
      </c>
      <c r="DO1847" s="5">
        <f>DM1847*DN1847</f>
        <v>66.492716656000098</v>
      </c>
      <c r="DP1847" s="8"/>
      <c r="DQ1847" s="8"/>
      <c r="DR1847" s="8"/>
      <c r="DS1847" s="8"/>
      <c r="DT1847" s="8"/>
      <c r="DU1847" s="8"/>
      <c r="DV1847" s="8"/>
      <c r="DW1847" s="8"/>
      <c r="DX1847" s="8"/>
      <c r="DY1847" s="8"/>
      <c r="DZ1847" s="8"/>
      <c r="EA1847" s="8"/>
      <c r="EB1847" s="8"/>
      <c r="EC1847" s="8"/>
      <c r="ED1847" s="8"/>
      <c r="EE1847" s="8"/>
      <c r="EF1847" s="8"/>
      <c r="EG1847" s="8"/>
      <c r="EH1847" s="8"/>
      <c r="EI1847" s="8"/>
      <c r="EJ1847" s="8"/>
      <c r="EK1847" s="8"/>
      <c r="EL1847" s="8"/>
      <c r="EM1847" s="8"/>
      <c r="EN1847" s="8"/>
      <c r="EO1847" s="8"/>
      <c r="EP1847" s="8"/>
      <c r="EQ1847" s="8"/>
      <c r="ER1847" s="8"/>
      <c r="ES1847" s="8"/>
      <c r="ET1847" s="8"/>
      <c r="EU1847" s="8"/>
      <c r="EV1847" s="8"/>
      <c r="EW1847" s="8"/>
      <c r="EX1847" s="8"/>
      <c r="EY1847" s="8"/>
      <c r="EZ1847" s="8"/>
      <c r="FA1847" s="8"/>
      <c r="FB1847" s="8"/>
      <c r="FC1847" s="8"/>
      <c r="FD1847" s="8"/>
      <c r="FE1847" s="8"/>
      <c r="FF1847" s="8"/>
      <c r="FG1847" s="8"/>
      <c r="FH1847" s="8"/>
      <c r="FI1847" s="8"/>
      <c r="FJ1847" s="8"/>
    </row>
    <row r="1848" spans="1:166" x14ac:dyDescent="0.25">
      <c r="A1848" t="s">
        <v>27</v>
      </c>
      <c r="C1848" s="6">
        <v>44329</v>
      </c>
      <c r="D1848" s="5">
        <v>9</v>
      </c>
      <c r="E1848" s="6" t="s">
        <v>207</v>
      </c>
      <c r="F1848" t="s">
        <v>15</v>
      </c>
      <c r="G1848">
        <v>140</v>
      </c>
      <c r="H1848" t="s">
        <v>11</v>
      </c>
      <c r="I1848" s="7">
        <v>7</v>
      </c>
      <c r="J1848">
        <v>1000</v>
      </c>
      <c r="K1848" s="5">
        <f t="shared" si="29"/>
        <v>142.85714285714286</v>
      </c>
      <c r="L1848" s="5"/>
      <c r="M1848" s="8"/>
      <c r="N1848" s="8"/>
      <c r="O1848" s="8"/>
      <c r="P1848" s="8"/>
      <c r="Q1848" s="5"/>
      <c r="R1848" s="5"/>
      <c r="S1848" s="5"/>
      <c r="T1848" s="5"/>
      <c r="U1848" s="5"/>
      <c r="V1848" s="5">
        <v>140</v>
      </c>
      <c r="W1848" s="5"/>
      <c r="X1848" s="8"/>
      <c r="Y1848" s="8"/>
      <c r="Z1848" s="8"/>
      <c r="AA1848" s="8"/>
      <c r="AB1848" s="8"/>
      <c r="AC1848" s="5"/>
      <c r="AD1848" s="8"/>
      <c r="AE1848" s="8"/>
      <c r="AF1848" s="8"/>
      <c r="AG1848" s="8"/>
      <c r="AH1848" s="8"/>
      <c r="AI1848" s="8"/>
      <c r="AJ1848" s="5"/>
      <c r="AK1848" s="8"/>
      <c r="AL1848" s="8"/>
      <c r="AM1848" s="8"/>
      <c r="AN1848" s="8"/>
      <c r="AO1848" s="8"/>
      <c r="AP1848" s="8"/>
      <c r="AQ1848" s="9"/>
      <c r="AR1848" s="8"/>
      <c r="AS1848" s="8"/>
      <c r="AT1848" s="8"/>
      <c r="AU1848" s="5"/>
      <c r="AV1848" s="5"/>
      <c r="AW1848" s="5"/>
      <c r="AX1848" s="5"/>
      <c r="AY1848" s="5"/>
      <c r="AZ1848" s="5"/>
      <c r="BA1848" s="5"/>
      <c r="BB1848" s="5"/>
      <c r="BC1848" s="5"/>
      <c r="BD1848" s="5"/>
      <c r="BE1848" s="5"/>
      <c r="BF1848" s="5"/>
      <c r="BG1848" s="5">
        <v>204.31777777777776</v>
      </c>
      <c r="BH1848" s="5"/>
      <c r="BI1848" s="8"/>
      <c r="BJ1848" s="5"/>
      <c r="BK1848" s="5"/>
      <c r="BL1848" s="5"/>
      <c r="BM1848" s="8"/>
      <c r="BN1848" s="8"/>
      <c r="BO1848" s="7">
        <v>41</v>
      </c>
      <c r="BP1848" s="5">
        <v>83.770288888888885</v>
      </c>
      <c r="BQ1848" s="5"/>
      <c r="BR1848" s="5"/>
      <c r="BS1848" s="5"/>
      <c r="BT1848" s="7">
        <v>3.6903210964268234</v>
      </c>
      <c r="BU1848" s="7"/>
      <c r="BV1848" s="7"/>
      <c r="BW1848" s="7">
        <v>3.6903210964268234</v>
      </c>
      <c r="BX1848" s="7"/>
      <c r="BY1848" s="7"/>
      <c r="BZ1848" s="7"/>
      <c r="CA1848" s="5"/>
      <c r="CB1848" s="5"/>
      <c r="CC1848" s="5"/>
      <c r="CD1848" s="5">
        <v>51</v>
      </c>
      <c r="CE1848" s="5"/>
      <c r="CF1848" s="5"/>
      <c r="CG1848" s="5"/>
      <c r="CH1848" s="5"/>
      <c r="CI1848" s="5"/>
      <c r="CJ1848" s="5"/>
      <c r="CK1848" s="8"/>
      <c r="CL1848" s="5"/>
      <c r="CM1848" s="5"/>
      <c r="CN1848" s="8"/>
      <c r="CO1848" s="5"/>
      <c r="CP1848" s="5"/>
      <c r="CQ1848" s="5"/>
      <c r="CR1848" s="8"/>
      <c r="CS1848" s="8"/>
      <c r="CT1848" s="8"/>
      <c r="CU1848" s="8"/>
      <c r="CV1848" s="8"/>
      <c r="CW1848" s="8"/>
      <c r="CX1848" s="8"/>
      <c r="CY1848" s="8"/>
      <c r="CZ1848" s="8"/>
      <c r="DA1848" s="8"/>
      <c r="DB1848" s="8"/>
      <c r="DC1848" s="8"/>
      <c r="DD1848" s="8"/>
      <c r="DE1848" s="8"/>
      <c r="DF1848" s="8"/>
      <c r="DG1848" s="8"/>
      <c r="DH1848" s="8"/>
      <c r="DI1848" s="8"/>
      <c r="DJ1848" s="8"/>
      <c r="DK1848" s="8"/>
      <c r="DL1848" s="8"/>
      <c r="DM1848" s="8"/>
      <c r="DN1848" s="8"/>
      <c r="DO1848" s="8"/>
      <c r="DP1848" s="8"/>
      <c r="DQ1848" s="8"/>
      <c r="DR1848" s="8"/>
      <c r="DS1848" s="8"/>
      <c r="DT1848" s="8"/>
      <c r="DU1848" s="8"/>
      <c r="DV1848" s="8"/>
      <c r="DW1848" s="8"/>
      <c r="DX1848" s="8"/>
      <c r="DY1848" s="8"/>
      <c r="DZ1848" s="8"/>
      <c r="EA1848" s="8"/>
      <c r="EB1848" s="8"/>
      <c r="EC1848" s="8"/>
      <c r="ED1848" s="8"/>
      <c r="EE1848" s="8"/>
      <c r="EF1848" s="8"/>
      <c r="EG1848" s="8"/>
      <c r="EH1848" s="8"/>
      <c r="EI1848" s="8"/>
      <c r="EJ1848" s="8"/>
      <c r="EK1848" s="8"/>
      <c r="EL1848" s="8"/>
      <c r="EM1848" s="8"/>
      <c r="EN1848" s="8"/>
      <c r="EO1848" s="8"/>
      <c r="EP1848" s="8"/>
      <c r="EQ1848" s="8"/>
      <c r="ER1848" s="8"/>
      <c r="ES1848" s="8"/>
      <c r="ET1848" s="8"/>
      <c r="EU1848" s="8"/>
      <c r="EV1848" s="8"/>
      <c r="EW1848" s="8"/>
      <c r="EX1848" s="8"/>
      <c r="EY1848" s="8"/>
      <c r="EZ1848" s="8"/>
      <c r="FA1848" s="8"/>
      <c r="FB1848" s="8"/>
      <c r="FC1848" s="8"/>
      <c r="FD1848" s="8"/>
      <c r="FE1848" s="8"/>
      <c r="FF1848" s="8"/>
      <c r="FG1848" s="8"/>
      <c r="FH1848" s="8"/>
      <c r="FI1848" s="8"/>
      <c r="FJ1848" s="8"/>
    </row>
    <row r="1849" spans="1:166" x14ac:dyDescent="0.25">
      <c r="A1849" t="s">
        <v>27</v>
      </c>
      <c r="C1849" s="6">
        <v>44335</v>
      </c>
      <c r="D1849" s="5"/>
      <c r="E1849" s="6"/>
      <c r="G1849">
        <v>146</v>
      </c>
      <c r="H1849" t="s">
        <v>11</v>
      </c>
      <c r="I1849" s="7">
        <v>7</v>
      </c>
      <c r="J1849">
        <v>1000</v>
      </c>
      <c r="K1849" s="5">
        <f t="shared" si="29"/>
        <v>142.85714285714286</v>
      </c>
      <c r="L1849" s="5"/>
      <c r="M1849" s="8"/>
      <c r="N1849" s="8"/>
      <c r="O1849" s="8"/>
      <c r="P1849" s="8"/>
      <c r="Q1849" s="5"/>
      <c r="R1849" s="5"/>
      <c r="S1849" s="5"/>
      <c r="T1849" s="5"/>
      <c r="U1849" s="5"/>
      <c r="V1849" s="5"/>
      <c r="W1849" s="5"/>
      <c r="X1849" s="8"/>
      <c r="Y1849" s="8"/>
      <c r="Z1849" s="8"/>
      <c r="AA1849" s="8"/>
      <c r="AB1849" s="8"/>
      <c r="AC1849" s="5"/>
      <c r="AD1849" s="8"/>
      <c r="AE1849" s="8"/>
      <c r="AF1849" s="8"/>
      <c r="AG1849" s="8"/>
      <c r="AH1849" s="8"/>
      <c r="AI1849" s="8"/>
      <c r="AJ1849" s="5"/>
      <c r="AK1849" s="8"/>
      <c r="AL1849" s="8"/>
      <c r="AM1849" s="8"/>
      <c r="AN1849" s="8"/>
      <c r="AO1849" s="8"/>
      <c r="AP1849" s="8"/>
      <c r="AQ1849" s="9"/>
      <c r="AR1849" s="8"/>
      <c r="AS1849" s="8"/>
      <c r="AT1849" s="8"/>
      <c r="AU1849" s="5"/>
      <c r="AV1849" s="5"/>
      <c r="AW1849" s="5"/>
      <c r="AX1849" s="5"/>
      <c r="AY1849" s="5"/>
      <c r="AZ1849" s="5"/>
      <c r="BA1849" s="5"/>
      <c r="BB1849" s="5"/>
      <c r="BC1849" s="5"/>
      <c r="BD1849" s="5"/>
      <c r="BE1849" s="5"/>
      <c r="BF1849" s="5"/>
      <c r="BG1849" s="5">
        <v>235.5922222222222</v>
      </c>
      <c r="BH1849" s="5"/>
      <c r="BI1849" s="8"/>
      <c r="BJ1849" s="5"/>
      <c r="BK1849" s="5"/>
      <c r="BL1849" s="5"/>
      <c r="BM1849" s="8"/>
      <c r="BN1849" s="8"/>
      <c r="BO1849" s="7">
        <v>41</v>
      </c>
      <c r="BP1849" s="5">
        <v>96.592811111111104</v>
      </c>
      <c r="BQ1849" s="5"/>
      <c r="BR1849" s="5"/>
      <c r="BS1849" s="5"/>
      <c r="BT1849" s="7">
        <v>4.2551899167890355</v>
      </c>
      <c r="BU1849" s="7"/>
      <c r="BV1849" s="7"/>
      <c r="BW1849" s="7"/>
      <c r="BX1849" s="7"/>
      <c r="BY1849" s="7"/>
      <c r="BZ1849" s="7"/>
      <c r="CA1849" s="5"/>
      <c r="CB1849" s="5"/>
      <c r="CC1849" s="5"/>
      <c r="CD1849" s="5">
        <v>57.444000000000003</v>
      </c>
      <c r="CE1849" s="5"/>
      <c r="CF1849" s="5"/>
      <c r="CG1849" s="5"/>
      <c r="CH1849" s="5"/>
      <c r="CI1849" s="5"/>
      <c r="CJ1849" s="5"/>
      <c r="CK1849" s="8"/>
      <c r="CL1849" s="5"/>
      <c r="CM1849" s="5"/>
      <c r="CN1849" s="8"/>
      <c r="CO1849" s="5"/>
      <c r="CP1849" s="5"/>
      <c r="CQ1849" s="5"/>
      <c r="CR1849" s="8"/>
      <c r="CS1849" s="8"/>
      <c r="CT1849" s="8"/>
      <c r="CU1849" s="8"/>
      <c r="CV1849" s="8"/>
      <c r="CW1849" s="8"/>
      <c r="CX1849" s="8"/>
      <c r="CY1849" s="8"/>
      <c r="CZ1849" s="8"/>
      <c r="DA1849" s="8"/>
      <c r="DB1849" s="8"/>
      <c r="DC1849" s="8"/>
      <c r="DD1849" s="8"/>
      <c r="DE1849" s="8"/>
      <c r="DF1849" s="8"/>
      <c r="DG1849" s="8"/>
      <c r="DH1849" s="8"/>
      <c r="DI1849" s="8"/>
      <c r="DJ1849" s="8"/>
      <c r="DK1849" s="8"/>
      <c r="DL1849" s="8"/>
      <c r="DM1849" s="8"/>
      <c r="DN1849" s="8"/>
      <c r="DO1849" s="8"/>
      <c r="DP1849" s="8"/>
      <c r="DQ1849" s="8"/>
      <c r="DR1849" s="8"/>
      <c r="DS1849" s="8"/>
      <c r="DT1849" s="8"/>
      <c r="DU1849" s="8"/>
      <c r="DV1849" s="8"/>
      <c r="DW1849" s="8"/>
      <c r="DX1849" s="8"/>
      <c r="DY1849" s="8"/>
      <c r="DZ1849" s="8"/>
      <c r="EA1849" s="8"/>
      <c r="EB1849" s="8"/>
      <c r="EC1849" s="8"/>
      <c r="ED1849" s="8"/>
      <c r="EE1849" s="8"/>
      <c r="EF1849" s="8"/>
      <c r="EG1849" s="8"/>
      <c r="EH1849" s="8"/>
      <c r="EI1849" s="8"/>
      <c r="EJ1849" s="8"/>
      <c r="EK1849" s="8"/>
      <c r="EL1849" s="8"/>
      <c r="EM1849" s="8"/>
      <c r="EN1849" s="8"/>
      <c r="EO1849" s="8"/>
      <c r="EP1849" s="8"/>
      <c r="EQ1849" s="8"/>
      <c r="ER1849" s="8"/>
      <c r="ES1849" s="8"/>
      <c r="ET1849" s="8"/>
      <c r="EU1849" s="8"/>
      <c r="EV1849" s="8"/>
      <c r="EW1849" s="8"/>
      <c r="EX1849" s="8"/>
      <c r="EY1849" s="8"/>
      <c r="EZ1849" s="8"/>
      <c r="FA1849" s="8"/>
      <c r="FB1849" s="8"/>
      <c r="FC1849" s="8"/>
      <c r="FD1849" s="8"/>
      <c r="FE1849" s="8"/>
      <c r="FF1849" s="8"/>
      <c r="FG1849" s="8"/>
      <c r="FH1849" s="8"/>
      <c r="FI1849" s="8"/>
      <c r="FJ1849" s="8"/>
    </row>
    <row r="1850" spans="1:166" x14ac:dyDescent="0.25">
      <c r="A1850" t="s">
        <v>27</v>
      </c>
      <c r="C1850" s="6">
        <v>44342</v>
      </c>
      <c r="D1850" s="5"/>
      <c r="E1850" s="6"/>
      <c r="G1850">
        <v>153</v>
      </c>
      <c r="H1850" t="s">
        <v>11</v>
      </c>
      <c r="I1850" s="7">
        <v>7</v>
      </c>
      <c r="J1850">
        <v>1000</v>
      </c>
      <c r="K1850" s="5">
        <f t="shared" si="29"/>
        <v>142.85714285714286</v>
      </c>
      <c r="L1850" s="5"/>
      <c r="M1850" s="8"/>
      <c r="N1850" s="8"/>
      <c r="O1850" s="8"/>
      <c r="P1850" s="8"/>
      <c r="Q1850" s="5"/>
      <c r="R1850" s="5"/>
      <c r="S1850" s="5"/>
      <c r="T1850" s="5"/>
      <c r="U1850" s="5"/>
      <c r="V1850" s="5"/>
      <c r="W1850" s="5"/>
      <c r="X1850" s="8"/>
      <c r="Y1850" s="8"/>
      <c r="Z1850" s="8"/>
      <c r="AA1850" s="8"/>
      <c r="AB1850" s="8"/>
      <c r="AC1850" s="5"/>
      <c r="AD1850" s="8"/>
      <c r="AE1850" s="8"/>
      <c r="AF1850" s="8"/>
      <c r="AG1850" s="8"/>
      <c r="AH1850" s="8"/>
      <c r="AI1850" s="8"/>
      <c r="AJ1850" s="5"/>
      <c r="AK1850" s="8"/>
      <c r="AL1850" s="8"/>
      <c r="AM1850" s="8"/>
      <c r="AN1850" s="8"/>
      <c r="AO1850" s="8"/>
      <c r="AP1850" s="8"/>
      <c r="AQ1850" s="9"/>
      <c r="AR1850" s="8"/>
      <c r="AS1850" s="8"/>
      <c r="AT1850" s="8"/>
      <c r="AU1850" s="5"/>
      <c r="AV1850" s="5"/>
      <c r="AW1850" s="5"/>
      <c r="AX1850" s="5"/>
      <c r="AY1850" s="5"/>
      <c r="AZ1850" s="5"/>
      <c r="BA1850" s="5"/>
      <c r="BB1850" s="5"/>
      <c r="BC1850" s="5"/>
      <c r="BD1850" s="5"/>
      <c r="BE1850" s="5"/>
      <c r="BF1850" s="5"/>
      <c r="BG1850" s="5">
        <v>325.52999999999997</v>
      </c>
      <c r="BH1850" s="5"/>
      <c r="BI1850" s="8"/>
      <c r="BJ1850" s="5"/>
      <c r="BK1850" s="5"/>
      <c r="BL1850" s="5"/>
      <c r="BM1850" s="8"/>
      <c r="BN1850" s="8"/>
      <c r="BO1850" s="7">
        <v>41</v>
      </c>
      <c r="BP1850" s="5">
        <v>133.46729999999999</v>
      </c>
      <c r="BQ1850" s="5"/>
      <c r="BR1850" s="5"/>
      <c r="BS1850" s="5"/>
      <c r="BT1850" s="7">
        <v>5.8796167400881059</v>
      </c>
      <c r="BU1850" s="7"/>
      <c r="BV1850" s="7"/>
      <c r="BW1850" s="7"/>
      <c r="BX1850" s="7"/>
      <c r="BY1850" s="7"/>
      <c r="BZ1850" s="7"/>
      <c r="CA1850" s="5"/>
      <c r="CB1850" s="5"/>
      <c r="CC1850" s="5"/>
      <c r="CD1850" s="5">
        <v>76.444000000000003</v>
      </c>
      <c r="CE1850" s="5"/>
      <c r="CF1850" s="5"/>
      <c r="CG1850" s="5"/>
      <c r="CH1850" s="5"/>
      <c r="CI1850" s="5"/>
      <c r="CJ1850" s="5"/>
      <c r="CK1850" s="8"/>
      <c r="CL1850" s="5"/>
      <c r="CM1850" s="5"/>
      <c r="CN1850" s="8"/>
      <c r="CO1850" s="5"/>
      <c r="CP1850" s="5"/>
      <c r="CQ1850" s="5"/>
      <c r="CR1850" s="8"/>
      <c r="CS1850" s="8"/>
      <c r="CT1850" s="8"/>
      <c r="CU1850" s="8"/>
      <c r="CV1850" s="8"/>
      <c r="CW1850" s="8"/>
      <c r="CX1850" s="8"/>
      <c r="CY1850" s="8"/>
      <c r="CZ1850" s="8"/>
      <c r="DA1850" s="8"/>
      <c r="DB1850" s="8"/>
      <c r="DC1850" s="8"/>
      <c r="DD1850" s="8"/>
      <c r="DE1850" s="8"/>
      <c r="DF1850" s="8"/>
      <c r="DG1850" s="8"/>
      <c r="DH1850" s="8"/>
      <c r="DI1850" s="8"/>
      <c r="DJ1850" s="8"/>
      <c r="DK1850" s="8"/>
      <c r="DL1850" s="8"/>
      <c r="DM1850" s="8"/>
      <c r="DN1850" s="8"/>
      <c r="DO1850" s="8"/>
      <c r="DP1850" s="8"/>
      <c r="DQ1850" s="8"/>
      <c r="DR1850" s="8"/>
      <c r="DS1850" s="8"/>
      <c r="DT1850" s="8"/>
      <c r="DU1850" s="8"/>
      <c r="DV1850" s="8"/>
      <c r="DW1850" s="8"/>
      <c r="DX1850" s="8"/>
      <c r="DY1850" s="8"/>
      <c r="DZ1850" s="8"/>
      <c r="EA1850" s="8"/>
      <c r="EB1850" s="8"/>
      <c r="EC1850" s="8"/>
      <c r="ED1850" s="8"/>
      <c r="EE1850" s="8"/>
      <c r="EF1850" s="8"/>
      <c r="EG1850" s="8"/>
      <c r="EH1850" s="8"/>
      <c r="EI1850" s="8"/>
      <c r="EJ1850" s="8"/>
      <c r="EK1850" s="8"/>
      <c r="EL1850" s="8"/>
      <c r="EM1850" s="8"/>
      <c r="EN1850" s="8"/>
      <c r="EO1850" s="8"/>
      <c r="EP1850" s="8"/>
      <c r="EQ1850" s="8"/>
      <c r="ER1850" s="8"/>
      <c r="ES1850" s="8"/>
      <c r="ET1850" s="8"/>
      <c r="EU1850" s="8"/>
      <c r="EV1850" s="8"/>
      <c r="EW1850" s="8"/>
      <c r="EX1850" s="8"/>
      <c r="EY1850" s="8"/>
      <c r="EZ1850" s="8"/>
      <c r="FA1850" s="8"/>
      <c r="FB1850" s="8"/>
      <c r="FC1850" s="8"/>
      <c r="FD1850" s="8"/>
      <c r="FE1850" s="8"/>
      <c r="FF1850" s="8"/>
      <c r="FG1850" s="8"/>
      <c r="FH1850" s="8"/>
      <c r="FI1850" s="8"/>
      <c r="FJ1850" s="8"/>
    </row>
    <row r="1851" spans="1:166" x14ac:dyDescent="0.25">
      <c r="A1851" t="s">
        <v>27</v>
      </c>
      <c r="C1851" s="6">
        <v>44348</v>
      </c>
      <c r="D1851" s="5">
        <v>10</v>
      </c>
      <c r="E1851" s="6" t="s">
        <v>108</v>
      </c>
      <c r="F1851" t="s">
        <v>16</v>
      </c>
      <c r="G1851">
        <v>159</v>
      </c>
      <c r="H1851" t="s">
        <v>11</v>
      </c>
      <c r="I1851" s="7">
        <v>7</v>
      </c>
      <c r="J1851">
        <v>1000</v>
      </c>
      <c r="K1851" s="5">
        <f t="shared" si="29"/>
        <v>142.85714285714286</v>
      </c>
      <c r="L1851" s="5"/>
      <c r="M1851" s="8"/>
      <c r="N1851" s="8"/>
      <c r="O1851" s="8"/>
      <c r="P1851" s="8"/>
      <c r="Q1851" s="5"/>
      <c r="R1851" s="5"/>
      <c r="S1851" s="5"/>
      <c r="T1851" s="5"/>
      <c r="U1851" s="5"/>
      <c r="V1851" s="5"/>
      <c r="W1851" s="5">
        <v>159</v>
      </c>
      <c r="X1851" s="8"/>
      <c r="Y1851" s="8"/>
      <c r="Z1851" s="8"/>
      <c r="AA1851" s="8"/>
      <c r="AB1851" s="8"/>
      <c r="AC1851" s="5"/>
      <c r="AD1851" s="8"/>
      <c r="AE1851" s="8"/>
      <c r="AF1851" s="8"/>
      <c r="AG1851" s="8"/>
      <c r="AH1851" s="8"/>
      <c r="AI1851" s="8"/>
      <c r="AJ1851" s="5"/>
      <c r="AK1851" s="8"/>
      <c r="AL1851" s="8"/>
      <c r="AM1851" s="8"/>
      <c r="AN1851" s="8"/>
      <c r="AO1851" s="8"/>
      <c r="AP1851" s="8"/>
      <c r="AQ1851" s="9"/>
      <c r="AR1851" s="8"/>
      <c r="AS1851" s="8"/>
      <c r="AT1851" s="8"/>
      <c r="AU1851" s="5"/>
      <c r="AV1851" s="5"/>
      <c r="AW1851" s="5"/>
      <c r="AX1851" s="5"/>
      <c r="AY1851" s="5"/>
      <c r="AZ1851" s="5"/>
      <c r="BA1851" s="5"/>
      <c r="BB1851" s="5"/>
      <c r="BC1851" s="5"/>
      <c r="BD1851" s="5"/>
      <c r="BE1851" s="5"/>
      <c r="BF1851" s="5"/>
      <c r="BG1851" s="5">
        <v>359.43222222222221</v>
      </c>
      <c r="BH1851" s="5"/>
      <c r="BI1851" s="8"/>
      <c r="BJ1851" s="5"/>
      <c r="BK1851" s="5"/>
      <c r="BL1851" s="5"/>
      <c r="BM1851" s="8"/>
      <c r="BN1851" s="8"/>
      <c r="BO1851" s="7">
        <v>41</v>
      </c>
      <c r="BP1851" s="5">
        <v>147.36721111111109</v>
      </c>
      <c r="BQ1851" s="5"/>
      <c r="BR1851" s="5"/>
      <c r="BS1851" s="5"/>
      <c r="BT1851" s="7">
        <v>6.4919476260401359</v>
      </c>
      <c r="BU1851" s="7"/>
      <c r="BV1851" s="7"/>
      <c r="BW1851" s="7"/>
      <c r="BX1851" s="7"/>
      <c r="BY1851" s="7"/>
      <c r="BZ1851" s="7"/>
      <c r="CA1851" s="5"/>
      <c r="CB1851" s="5"/>
      <c r="CC1851" s="5"/>
      <c r="CD1851" s="5">
        <v>85.555999999999997</v>
      </c>
      <c r="CE1851" s="5"/>
      <c r="CF1851" s="5"/>
      <c r="CG1851" s="5"/>
      <c r="CH1851" s="5"/>
      <c r="CI1851" s="5"/>
      <c r="CJ1851" s="5"/>
      <c r="CK1851" s="8"/>
      <c r="CL1851" s="5"/>
      <c r="CM1851" s="5"/>
      <c r="CN1851" s="8"/>
      <c r="CO1851" s="5"/>
      <c r="CP1851" s="5"/>
      <c r="CQ1851" s="5"/>
      <c r="CR1851" s="8"/>
      <c r="CS1851" s="8"/>
      <c r="CT1851" s="8"/>
      <c r="CU1851" s="8"/>
      <c r="CV1851" s="8"/>
      <c r="CW1851" s="8"/>
      <c r="CX1851" s="8"/>
      <c r="CY1851" s="8"/>
      <c r="CZ1851" s="8"/>
      <c r="DA1851" s="8"/>
      <c r="DB1851" s="8"/>
      <c r="DC1851" s="8"/>
      <c r="DD1851" s="8"/>
      <c r="DE1851" s="8"/>
      <c r="DF1851" s="8"/>
      <c r="DG1851" s="8"/>
      <c r="DH1851" s="8"/>
      <c r="DI1851" s="8"/>
      <c r="DJ1851" s="8"/>
      <c r="DK1851" s="8"/>
      <c r="DL1851" s="8"/>
      <c r="DM1851" s="8"/>
      <c r="DN1851" s="8"/>
      <c r="DO1851" s="8"/>
      <c r="DP1851" s="8"/>
      <c r="DQ1851" s="8"/>
      <c r="DR1851" s="8"/>
      <c r="DS1851" s="8"/>
      <c r="DT1851" s="8"/>
      <c r="DU1851" s="8"/>
      <c r="DV1851" s="8"/>
      <c r="DW1851" s="8"/>
      <c r="DX1851" s="8"/>
      <c r="DY1851" s="8"/>
      <c r="DZ1851" s="8"/>
      <c r="EA1851" s="8"/>
      <c r="EB1851" s="8"/>
      <c r="EC1851" s="8"/>
      <c r="ED1851" s="8"/>
      <c r="EE1851" s="8"/>
      <c r="EF1851" s="8"/>
      <c r="EG1851" s="8"/>
      <c r="EH1851" s="8"/>
      <c r="EI1851" s="8"/>
      <c r="EJ1851" s="8"/>
      <c r="EK1851" s="8"/>
      <c r="EL1851" s="8"/>
      <c r="EM1851" s="8"/>
      <c r="EN1851" s="8"/>
      <c r="EO1851" s="8"/>
      <c r="EP1851" s="8"/>
      <c r="EQ1851" s="8"/>
      <c r="ER1851" s="8"/>
      <c r="ES1851" s="8"/>
      <c r="ET1851" s="8"/>
      <c r="EU1851" s="8"/>
      <c r="EV1851" s="8"/>
      <c r="EW1851" s="8"/>
      <c r="EX1851" s="8"/>
      <c r="EY1851" s="8"/>
      <c r="EZ1851" s="8"/>
      <c r="FA1851" s="8"/>
      <c r="FB1851" s="8"/>
      <c r="FC1851" s="8"/>
      <c r="FD1851" s="8"/>
      <c r="FE1851" s="8"/>
      <c r="FF1851" s="8"/>
      <c r="FG1851" s="8"/>
      <c r="FH1851" s="8"/>
      <c r="FI1851" s="8"/>
      <c r="FJ1851" s="8"/>
    </row>
    <row r="1852" spans="1:166" x14ac:dyDescent="0.25">
      <c r="A1852" t="s">
        <v>76</v>
      </c>
      <c r="B1852" t="s">
        <v>248</v>
      </c>
      <c r="C1852" s="6">
        <v>39000</v>
      </c>
      <c r="D1852" s="5">
        <v>1</v>
      </c>
      <c r="E1852" s="6" t="s">
        <v>209</v>
      </c>
      <c r="F1852" t="s">
        <v>10</v>
      </c>
      <c r="G1852">
        <v>0</v>
      </c>
      <c r="H1852" t="s">
        <v>17</v>
      </c>
      <c r="I1852" s="7">
        <v>11</v>
      </c>
      <c r="J1852">
        <v>1000</v>
      </c>
      <c r="K1852" s="5">
        <f t="shared" si="29"/>
        <v>90.909090909090907</v>
      </c>
      <c r="L1852" s="5"/>
      <c r="M1852" s="8"/>
      <c r="N1852" s="8"/>
      <c r="O1852" s="8"/>
      <c r="P1852" s="8"/>
      <c r="Q1852" s="5"/>
      <c r="R1852" s="5"/>
      <c r="S1852" s="5"/>
      <c r="T1852" s="5"/>
      <c r="U1852" s="5"/>
      <c r="V1852" s="5"/>
      <c r="W1852" s="5"/>
      <c r="X1852" s="8"/>
      <c r="Y1852" s="8"/>
      <c r="Z1852" s="8"/>
      <c r="AA1852" s="8"/>
      <c r="AB1852" s="8"/>
      <c r="AC1852" s="5"/>
      <c r="AD1852" s="8"/>
      <c r="AE1852" s="8"/>
      <c r="AF1852" s="8"/>
      <c r="AG1852" s="8"/>
      <c r="AH1852" s="8"/>
      <c r="AI1852" s="8"/>
      <c r="AJ1852" s="5"/>
      <c r="AK1852" s="8"/>
      <c r="AL1852" s="8"/>
      <c r="AM1852" s="8"/>
      <c r="AN1852" s="8"/>
      <c r="AO1852" s="8"/>
      <c r="AP1852" s="8"/>
      <c r="AQ1852" s="9"/>
      <c r="AR1852" s="8"/>
      <c r="AS1852" s="8"/>
      <c r="AT1852" s="8"/>
      <c r="AU1852" s="5"/>
      <c r="AV1852" s="5"/>
      <c r="AW1852" s="5"/>
      <c r="AX1852" s="5"/>
      <c r="AY1852" s="5"/>
      <c r="AZ1852" s="5"/>
      <c r="BA1852" s="5"/>
      <c r="BB1852" s="5"/>
      <c r="BC1852" s="5"/>
      <c r="BD1852" s="5"/>
      <c r="BE1852" s="5"/>
      <c r="BF1852" s="5"/>
      <c r="BG1852" s="5"/>
      <c r="BH1852" s="5"/>
      <c r="BI1852" s="8"/>
      <c r="BJ1852" s="5"/>
      <c r="BK1852" s="5"/>
      <c r="BL1852" s="5"/>
      <c r="BM1852" s="8"/>
      <c r="BN1852" s="8"/>
      <c r="BO1852" s="7"/>
      <c r="BP1852" s="5"/>
      <c r="BQ1852" s="5"/>
      <c r="BR1852" s="5"/>
      <c r="BS1852" s="5"/>
      <c r="BT1852" s="7"/>
      <c r="BU1852" s="7"/>
      <c r="BV1852" s="7"/>
      <c r="BW1852" s="7"/>
      <c r="BX1852" s="7"/>
      <c r="BY1852" s="7"/>
      <c r="BZ1852" s="7"/>
      <c r="CA1852" s="5"/>
      <c r="CB1852" s="5"/>
      <c r="CC1852" s="5"/>
      <c r="CD1852" s="5"/>
      <c r="CE1852" s="5"/>
      <c r="CF1852" s="5"/>
      <c r="CG1852" s="5"/>
      <c r="CH1852" s="5"/>
      <c r="CI1852" s="5"/>
      <c r="CJ1852" s="5"/>
      <c r="CK1852" s="8"/>
      <c r="CL1852" s="5"/>
      <c r="CM1852" s="5"/>
      <c r="CN1852" s="8"/>
      <c r="CO1852" s="5"/>
      <c r="CP1852" s="5"/>
      <c r="CQ1852" s="5"/>
      <c r="CR1852" s="8"/>
      <c r="CS1852" s="8"/>
      <c r="CT1852" s="8"/>
      <c r="CU1852" s="8"/>
      <c r="CV1852" s="8"/>
      <c r="CW1852" s="8"/>
      <c r="CX1852" s="8"/>
      <c r="CY1852" s="8"/>
      <c r="CZ1852" s="8"/>
      <c r="DA1852" s="8"/>
      <c r="DB1852" s="8"/>
      <c r="DC1852" s="8"/>
      <c r="DD1852" s="8"/>
      <c r="DE1852" s="8"/>
      <c r="DF1852" s="8"/>
      <c r="DG1852" s="8"/>
      <c r="DH1852" s="8"/>
      <c r="DI1852" s="8"/>
      <c r="DJ1852" s="8"/>
      <c r="DK1852" s="8"/>
      <c r="DL1852" s="8"/>
      <c r="DM1852" s="8"/>
      <c r="DN1852" s="8"/>
      <c r="DO1852" s="8"/>
      <c r="DP1852" s="8"/>
      <c r="DQ1852" s="8"/>
      <c r="DR1852" s="8"/>
      <c r="DS1852" s="8"/>
      <c r="DT1852" s="8"/>
      <c r="DU1852" s="8"/>
      <c r="DV1852" s="8"/>
      <c r="DW1852" s="8"/>
      <c r="DX1852" s="8"/>
      <c r="DY1852" s="8"/>
      <c r="DZ1852" s="8"/>
      <c r="EA1852" s="8"/>
      <c r="EB1852" s="8"/>
      <c r="EC1852" s="8"/>
      <c r="ED1852" s="8"/>
      <c r="EE1852" s="8"/>
      <c r="EF1852" s="8"/>
      <c r="EG1852" s="8"/>
      <c r="EH1852" s="8"/>
      <c r="EI1852" s="8"/>
      <c r="EJ1852" s="8"/>
      <c r="EK1852" s="8"/>
      <c r="EL1852" s="8"/>
      <c r="EM1852" s="8"/>
      <c r="EN1852" s="8"/>
      <c r="EO1852" s="8"/>
      <c r="EP1852" s="8"/>
      <c r="EQ1852" s="8"/>
      <c r="ER1852" s="8"/>
      <c r="ES1852" s="8"/>
      <c r="ET1852" s="8"/>
      <c r="EU1852" s="8"/>
      <c r="EV1852" s="8"/>
      <c r="EW1852" s="8"/>
      <c r="EX1852" s="8"/>
      <c r="EY1852" s="8"/>
      <c r="EZ1852" s="8"/>
      <c r="FA1852" s="8"/>
      <c r="FB1852" s="8"/>
      <c r="FC1852" s="8"/>
      <c r="FD1852" s="8"/>
      <c r="FE1852" s="8"/>
      <c r="FF1852" s="8"/>
      <c r="FG1852" s="8"/>
      <c r="FH1852" s="8"/>
      <c r="FI1852" s="8"/>
      <c r="FJ1852" s="8"/>
    </row>
    <row r="1853" spans="1:166" x14ac:dyDescent="0.25">
      <c r="A1853" t="s">
        <v>76</v>
      </c>
      <c r="B1853" t="s">
        <v>248</v>
      </c>
      <c r="C1853" s="6">
        <v>39009</v>
      </c>
      <c r="D1853" s="5">
        <v>3</v>
      </c>
      <c r="E1853" s="6" t="s">
        <v>205</v>
      </c>
      <c r="F1853" t="s">
        <v>88</v>
      </c>
      <c r="G1853">
        <v>9</v>
      </c>
      <c r="H1853" t="s">
        <v>17</v>
      </c>
      <c r="I1853" s="7">
        <v>11</v>
      </c>
      <c r="J1853">
        <v>1000</v>
      </c>
      <c r="K1853" s="5">
        <f t="shared" si="29"/>
        <v>90.909090909090907</v>
      </c>
      <c r="L1853" s="5"/>
      <c r="M1853" s="8"/>
      <c r="N1853" s="8"/>
      <c r="O1853" s="8"/>
      <c r="P1853" s="8"/>
      <c r="Q1853" s="5">
        <v>9</v>
      </c>
      <c r="R1853" s="5"/>
      <c r="S1853" s="5"/>
      <c r="T1853" s="5"/>
      <c r="U1853" s="5"/>
      <c r="V1853" s="5"/>
      <c r="W1853" s="5"/>
      <c r="X1853" s="8"/>
      <c r="Y1853" s="8"/>
      <c r="Z1853" s="8"/>
      <c r="AA1853" s="8"/>
      <c r="AB1853" s="8"/>
      <c r="AC1853" s="5"/>
      <c r="AD1853" s="8"/>
      <c r="AE1853" s="8"/>
      <c r="AF1853" s="8"/>
      <c r="AG1853" s="8"/>
      <c r="AH1853" s="8"/>
      <c r="AI1853" s="8"/>
      <c r="AJ1853" s="5"/>
      <c r="AK1853" s="8"/>
      <c r="AL1853" s="8"/>
      <c r="AM1853" s="8"/>
      <c r="AN1853" s="8"/>
      <c r="AO1853" s="8"/>
      <c r="AP1853" s="8"/>
      <c r="AQ1853" s="9"/>
      <c r="AR1853" s="8"/>
      <c r="AS1853" s="8"/>
      <c r="AT1853" s="8"/>
      <c r="AU1853" s="5"/>
      <c r="AV1853" s="5"/>
      <c r="AW1853" s="5"/>
      <c r="AX1853" s="5"/>
      <c r="AY1853" s="5"/>
      <c r="AZ1853" s="5"/>
      <c r="BA1853" s="5"/>
      <c r="BB1853" s="5"/>
      <c r="BC1853" s="5"/>
      <c r="BD1853" s="5"/>
      <c r="BE1853" s="5"/>
      <c r="BF1853" s="5"/>
      <c r="BG1853" s="5"/>
      <c r="BH1853" s="5"/>
      <c r="BI1853" s="8"/>
      <c r="BJ1853" s="5"/>
      <c r="BK1853" s="5"/>
      <c r="BL1853" s="5"/>
      <c r="BM1853" s="8"/>
      <c r="BN1853" s="8"/>
      <c r="BO1853" s="7"/>
      <c r="BP1853" s="5"/>
      <c r="BQ1853" s="5"/>
      <c r="BR1853" s="5"/>
      <c r="BS1853" s="5"/>
      <c r="BT1853" s="7"/>
      <c r="BU1853" s="7"/>
      <c r="BV1853" s="7"/>
      <c r="BW1853" s="7"/>
      <c r="BX1853" s="7"/>
      <c r="BY1853" s="7"/>
      <c r="BZ1853" s="7"/>
      <c r="CA1853" s="5"/>
      <c r="CB1853" s="5"/>
      <c r="CC1853" s="5"/>
      <c r="CD1853" s="5"/>
      <c r="CE1853" s="5"/>
      <c r="CF1853" s="5"/>
      <c r="CG1853" s="5"/>
      <c r="CH1853" s="5"/>
      <c r="CI1853" s="5"/>
      <c r="CJ1853" s="5"/>
      <c r="CK1853" s="8"/>
      <c r="CL1853" s="5"/>
      <c r="CM1853" s="5"/>
      <c r="CN1853" s="8"/>
      <c r="CO1853" s="5"/>
      <c r="CP1853" s="5"/>
      <c r="CQ1853" s="5"/>
      <c r="CR1853" s="8"/>
      <c r="CS1853" s="8"/>
      <c r="CT1853" s="8"/>
      <c r="CU1853" s="8"/>
      <c r="CV1853" s="8"/>
      <c r="CW1853" s="8"/>
      <c r="CX1853" s="8"/>
      <c r="CY1853" s="8"/>
      <c r="CZ1853" s="8"/>
      <c r="DA1853" s="8"/>
      <c r="DB1853" s="8"/>
      <c r="DC1853" s="8"/>
      <c r="DD1853" s="8"/>
      <c r="DE1853" s="8"/>
      <c r="DF1853" s="8"/>
      <c r="DG1853" s="8"/>
      <c r="DH1853" s="8"/>
      <c r="DI1853" s="8"/>
      <c r="DJ1853" s="8"/>
      <c r="DK1853" s="8"/>
      <c r="DL1853" s="8"/>
      <c r="DM1853" s="8"/>
      <c r="DN1853" s="8"/>
      <c r="DO1853" s="8"/>
      <c r="DP1853" s="8"/>
      <c r="DQ1853" s="8"/>
      <c r="DR1853" s="8"/>
      <c r="DS1853" s="8"/>
      <c r="DT1853" s="8"/>
      <c r="DU1853" s="8"/>
      <c r="DV1853" s="8"/>
      <c r="DW1853" s="8"/>
      <c r="DX1853" s="8"/>
      <c r="DY1853" s="8"/>
      <c r="DZ1853" s="8"/>
      <c r="EA1853" s="8"/>
      <c r="EB1853" s="8"/>
      <c r="EC1853" s="8"/>
      <c r="ED1853" s="8"/>
      <c r="EE1853" s="8"/>
      <c r="EF1853" s="8"/>
      <c r="EG1853" s="8"/>
      <c r="EH1853" s="8"/>
      <c r="EI1853" s="8"/>
      <c r="EJ1853" s="8"/>
      <c r="EK1853" s="8"/>
      <c r="EL1853" s="8"/>
      <c r="EM1853" s="8"/>
      <c r="EN1853" s="8"/>
      <c r="EO1853" s="8"/>
      <c r="EP1853" s="8"/>
      <c r="EQ1853" s="8"/>
      <c r="ER1853" s="8"/>
      <c r="ES1853" s="8"/>
      <c r="ET1853" s="8"/>
      <c r="EU1853" s="8"/>
      <c r="EV1853" s="8"/>
      <c r="EW1853" s="8"/>
      <c r="EX1853" s="8"/>
      <c r="EY1853" s="8"/>
      <c r="EZ1853" s="8"/>
      <c r="FA1853" s="8"/>
      <c r="FB1853" s="8"/>
      <c r="FC1853" s="8"/>
      <c r="FD1853" s="8"/>
      <c r="FE1853" s="8"/>
      <c r="FF1853" s="8"/>
      <c r="FG1853" s="8"/>
      <c r="FH1853" s="8"/>
      <c r="FI1853" s="8"/>
      <c r="FJ1853" s="8"/>
    </row>
    <row r="1854" spans="1:166" x14ac:dyDescent="0.25">
      <c r="A1854" t="s">
        <v>76</v>
      </c>
      <c r="B1854" t="s">
        <v>248</v>
      </c>
      <c r="C1854" s="6">
        <v>39043</v>
      </c>
      <c r="D1854" s="5"/>
      <c r="G1854">
        <v>43</v>
      </c>
      <c r="H1854" t="s">
        <v>17</v>
      </c>
      <c r="I1854" s="7">
        <v>11</v>
      </c>
      <c r="J1854">
        <v>1000</v>
      </c>
      <c r="K1854" s="5">
        <f t="shared" si="29"/>
        <v>90.909090909090907</v>
      </c>
      <c r="AC1854" s="5"/>
      <c r="AE1854" s="8"/>
      <c r="AF1854" s="8"/>
      <c r="AG1854" s="8"/>
      <c r="AH1854" s="8"/>
      <c r="AI1854" s="8"/>
      <c r="AJ1854" s="5"/>
      <c r="AK1854" s="8"/>
      <c r="AL1854" s="8"/>
      <c r="AM1854" s="8"/>
      <c r="AN1854" s="8"/>
      <c r="AO1854" s="8"/>
      <c r="AP1854" s="8"/>
      <c r="AQ1854" s="9"/>
      <c r="AS1854" s="8"/>
      <c r="AT1854" s="8"/>
      <c r="AU1854" s="5"/>
      <c r="AV1854" s="5"/>
      <c r="AW1854" s="5"/>
      <c r="AX1854" s="5"/>
      <c r="AY1854" s="5"/>
      <c r="AZ1854" s="5"/>
      <c r="BA1854" s="5"/>
      <c r="BB1854" s="5"/>
      <c r="BC1854" s="5"/>
      <c r="BD1854" s="5"/>
      <c r="BE1854" s="5"/>
      <c r="BF1854" s="5"/>
      <c r="BG1854" s="5"/>
      <c r="BH1854" s="5"/>
      <c r="BJ1854" s="5"/>
      <c r="BK1854" s="5"/>
      <c r="BL1854" s="5"/>
      <c r="BO1854" s="7"/>
      <c r="BP1854" s="5"/>
      <c r="BQ1854" s="5"/>
      <c r="BR1854" s="5"/>
      <c r="BS1854" s="5"/>
      <c r="BT1854" s="7"/>
      <c r="BU1854" s="7"/>
      <c r="BV1854" s="7"/>
      <c r="BW1854" s="7"/>
      <c r="BX1854" s="7"/>
      <c r="BY1854" s="7"/>
      <c r="BZ1854" s="7"/>
      <c r="CA1854" s="5"/>
      <c r="CB1854" s="5"/>
      <c r="CC1854" s="5"/>
      <c r="CD1854" s="5"/>
      <c r="CE1854" s="5"/>
      <c r="CF1854" s="5"/>
      <c r="CG1854" s="5"/>
      <c r="CH1854" s="5"/>
      <c r="CI1854" s="5"/>
      <c r="CJ1854" s="5"/>
      <c r="CL1854" s="5"/>
      <c r="CM1854" s="5">
        <f>CS1854+CV1854+CY1854+DB1854+DE1854+DH1854+DK1854+DN1854+DQ1854</f>
        <v>1300</v>
      </c>
      <c r="CO1854" s="5">
        <f>CT1854+CW1854+CZ1854+DC1854+DF1854+DI1854+DL1854+DO1854+DR1854</f>
        <v>167.38877095187055</v>
      </c>
      <c r="CP1854" s="5"/>
      <c r="CQ1854" s="5"/>
      <c r="CR1854" s="21">
        <f>CT1854/CS1854</f>
        <v>5.0293438344229599E-2</v>
      </c>
      <c r="CS1854">
        <v>150</v>
      </c>
      <c r="CT1854" s="5">
        <v>7.5440157516344399</v>
      </c>
      <c r="CU1854" s="21">
        <f>CW1854/CV1854</f>
        <v>0.18484762259091675</v>
      </c>
      <c r="CV1854">
        <v>100</v>
      </c>
      <c r="CW1854" s="5">
        <v>18.484762259091674</v>
      </c>
      <c r="CX1854" s="21">
        <f>CZ1854/CY1854</f>
        <v>0.21034375956650472</v>
      </c>
      <c r="CY1854">
        <v>100</v>
      </c>
      <c r="CZ1854" s="5">
        <v>21.034375956650472</v>
      </c>
      <c r="DA1854" s="21">
        <f>DC1854/DB1854</f>
        <v>0.1832860598532598</v>
      </c>
      <c r="DB1854">
        <v>100</v>
      </c>
      <c r="DC1854" s="5">
        <v>18.328605985325979</v>
      </c>
      <c r="DD1854" s="21">
        <f>DF1854/DE1854</f>
        <v>0.19179081154310956</v>
      </c>
      <c r="DE1854">
        <v>100</v>
      </c>
      <c r="DF1854" s="5">
        <v>19.179081154310957</v>
      </c>
      <c r="DG1854" s="21">
        <f>DI1854/DH1854</f>
        <v>0.17992771450942427</v>
      </c>
      <c r="DH1854">
        <v>100</v>
      </c>
      <c r="DI1854" s="5">
        <v>17.992771450942428</v>
      </c>
      <c r="DJ1854" s="21">
        <f>DL1854/DK1854</f>
        <v>0.12829049596347761</v>
      </c>
      <c r="DK1854">
        <v>250</v>
      </c>
      <c r="DL1854" s="5">
        <v>32.072623990869403</v>
      </c>
      <c r="DM1854" s="21">
        <f>DO1854/DN1854</f>
        <v>8.3709513763045709E-2</v>
      </c>
      <c r="DN1854">
        <v>200</v>
      </c>
      <c r="DO1854" s="5">
        <v>16.741902752609143</v>
      </c>
      <c r="DP1854" s="21">
        <f>DR1854/DQ1854</f>
        <v>8.0053158252180304E-2</v>
      </c>
      <c r="DQ1854">
        <v>200</v>
      </c>
      <c r="DR1854" s="5">
        <v>16.010631650436061</v>
      </c>
    </row>
    <row r="1855" spans="1:166" x14ac:dyDescent="0.25">
      <c r="A1855" t="s">
        <v>76</v>
      </c>
      <c r="B1855" t="s">
        <v>248</v>
      </c>
      <c r="C1855" s="6">
        <v>39051</v>
      </c>
      <c r="D1855" s="5"/>
      <c r="G1855">
        <v>51</v>
      </c>
      <c r="H1855" t="s">
        <v>17</v>
      </c>
      <c r="I1855" s="7">
        <v>11</v>
      </c>
      <c r="J1855">
        <v>1000</v>
      </c>
      <c r="K1855" s="5">
        <f t="shared" si="29"/>
        <v>90.909090909090907</v>
      </c>
      <c r="AC1855" s="5"/>
      <c r="AE1855" s="8"/>
      <c r="AF1855" s="8"/>
      <c r="AG1855" s="8"/>
      <c r="AH1855" s="8"/>
      <c r="AI1855" s="8"/>
      <c r="AJ1855" s="5"/>
      <c r="AK1855" s="8"/>
      <c r="AL1855" s="8"/>
      <c r="AM1855" s="8"/>
      <c r="AN1855" s="8"/>
      <c r="AO1855" s="8"/>
      <c r="AP1855" s="8"/>
      <c r="AQ1855" s="9"/>
      <c r="AS1855" s="8"/>
      <c r="AT1855" s="8"/>
      <c r="AU1855" s="5"/>
      <c r="AV1855" s="5"/>
      <c r="AW1855" s="5"/>
      <c r="AX1855" s="5"/>
      <c r="AY1855" s="5"/>
      <c r="AZ1855" s="5"/>
      <c r="BA1855" s="5"/>
      <c r="BB1855" s="5"/>
      <c r="BC1855" s="5"/>
      <c r="BD1855" s="5"/>
      <c r="BE1855" s="5"/>
      <c r="BF1855" s="5"/>
      <c r="BG1855" s="5"/>
      <c r="BH1855" s="5"/>
      <c r="BJ1855" s="5"/>
      <c r="BK1855" s="5"/>
      <c r="BL1855" s="5"/>
      <c r="BO1855" s="7"/>
      <c r="BP1855" s="5"/>
      <c r="BQ1855" s="5"/>
      <c r="BR1855" s="5"/>
      <c r="BS1855" s="5"/>
      <c r="BT1855" s="7"/>
      <c r="BU1855" s="7"/>
      <c r="BV1855" s="7"/>
      <c r="BW1855" s="7"/>
      <c r="BX1855" s="7"/>
      <c r="BY1855" s="7"/>
      <c r="BZ1855" s="7"/>
      <c r="CA1855" s="5"/>
      <c r="CB1855" s="5"/>
      <c r="CC1855" s="5"/>
      <c r="CD1855" s="5"/>
      <c r="CE1855" s="5"/>
      <c r="CF1855" s="5"/>
      <c r="CG1855" s="5"/>
      <c r="CH1855" s="5"/>
      <c r="CI1855" s="5"/>
      <c r="CJ1855" s="5"/>
      <c r="CL1855" s="5"/>
      <c r="CM1855" s="5">
        <f>CS1855+CV1855+CY1855+DB1855+DE1855+DH1855+DK1855+DN1855+DQ1855</f>
        <v>1300</v>
      </c>
      <c r="CO1855" s="5">
        <f>CT1855+CW1855+CZ1855+DC1855+DF1855+DI1855+DL1855+DO1855+DR1855</f>
        <v>164.20529981505015</v>
      </c>
      <c r="CP1855" s="5"/>
      <c r="CQ1855" s="5"/>
      <c r="CR1855" s="21">
        <f>CT1855/CS1855</f>
        <v>4.1104500451177299E-2</v>
      </c>
      <c r="CS1855">
        <v>150</v>
      </c>
      <c r="CT1855" s="5">
        <v>6.1656750676765952</v>
      </c>
      <c r="CU1855" s="21">
        <f>CW1855/CV1855</f>
        <v>0.16192313287463145</v>
      </c>
      <c r="CV1855">
        <v>100</v>
      </c>
      <c r="CW1855" s="5">
        <v>16.192313287463143</v>
      </c>
      <c r="CX1855" s="21">
        <f>CZ1855/CY1855</f>
        <v>0.18876351644178357</v>
      </c>
      <c r="CY1855">
        <v>100</v>
      </c>
      <c r="CZ1855" s="5">
        <v>18.876351644178357</v>
      </c>
      <c r="DA1855" s="21">
        <f>DC1855/DB1855</f>
        <v>0.17691004047854192</v>
      </c>
      <c r="DB1855">
        <v>100</v>
      </c>
      <c r="DC1855" s="5">
        <v>17.691004047854193</v>
      </c>
      <c r="DD1855" s="21">
        <f>DF1855/DE1855</f>
        <v>0.18049670275179722</v>
      </c>
      <c r="DE1855">
        <v>100</v>
      </c>
      <c r="DF1855" s="5">
        <v>18.049670275179722</v>
      </c>
      <c r="DG1855" s="21">
        <f>DI1855/DH1855</f>
        <v>0.18332707202174631</v>
      </c>
      <c r="DH1855">
        <v>100</v>
      </c>
      <c r="DI1855" s="5">
        <v>18.332707202174632</v>
      </c>
      <c r="DJ1855" s="21">
        <f>DL1855/DK1855</f>
        <v>0.1419390946276069</v>
      </c>
      <c r="DK1855">
        <v>250</v>
      </c>
      <c r="DL1855" s="5">
        <v>35.484773656901723</v>
      </c>
      <c r="DM1855" s="21">
        <f>DO1855/DN1855</f>
        <v>8.4597697179622275E-2</v>
      </c>
      <c r="DN1855">
        <v>200</v>
      </c>
      <c r="DO1855" s="5">
        <v>16.919539435924456</v>
      </c>
      <c r="DP1855" s="21">
        <f>DR1855/DQ1855</f>
        <v>8.2466325988486591E-2</v>
      </c>
      <c r="DQ1855">
        <v>200</v>
      </c>
      <c r="DR1855" s="5">
        <v>16.493265197697319</v>
      </c>
    </row>
    <row r="1856" spans="1:166" x14ac:dyDescent="0.25">
      <c r="A1856" t="s">
        <v>76</v>
      </c>
      <c r="B1856" t="s">
        <v>248</v>
      </c>
      <c r="C1856" s="6">
        <v>39052</v>
      </c>
      <c r="D1856" s="5">
        <v>4</v>
      </c>
      <c r="E1856" t="s">
        <v>210</v>
      </c>
      <c r="F1856" t="s">
        <v>12</v>
      </c>
      <c r="G1856">
        <v>52</v>
      </c>
      <c r="H1856" t="s">
        <v>17</v>
      </c>
      <c r="I1856" s="7">
        <v>11</v>
      </c>
      <c r="J1856">
        <v>1000</v>
      </c>
      <c r="K1856" s="5">
        <f t="shared" si="29"/>
        <v>90.909090909090907</v>
      </c>
      <c r="L1856" s="5"/>
      <c r="M1856" s="8"/>
      <c r="N1856" s="8"/>
      <c r="O1856" s="8"/>
      <c r="P1856" s="8"/>
      <c r="Q1856" s="5"/>
      <c r="R1856" s="5">
        <v>52</v>
      </c>
      <c r="S1856" s="5"/>
      <c r="T1856" s="5"/>
      <c r="U1856" s="5"/>
      <c r="V1856" s="5"/>
      <c r="W1856" s="5"/>
      <c r="X1856" s="8"/>
      <c r="Y1856" s="8"/>
      <c r="Z1856" s="8"/>
      <c r="AA1856" s="8"/>
      <c r="AB1856" s="8"/>
      <c r="AC1856" s="5"/>
      <c r="AD1856" s="8"/>
      <c r="AE1856" s="8"/>
      <c r="AF1856" s="8"/>
      <c r="AG1856" s="8"/>
      <c r="AH1856" s="8"/>
      <c r="AI1856" s="8"/>
      <c r="AJ1856" s="5"/>
      <c r="AK1856" s="8"/>
      <c r="AL1856" s="8"/>
      <c r="AM1856" s="8"/>
      <c r="AN1856" s="8"/>
      <c r="AO1856" s="8"/>
      <c r="AP1856" s="8"/>
      <c r="AQ1856" s="9"/>
      <c r="AR1856" s="8"/>
      <c r="AS1856" s="8"/>
      <c r="AT1856" s="8"/>
      <c r="AU1856" s="5"/>
      <c r="AV1856" s="5"/>
      <c r="AW1856" s="5"/>
      <c r="AX1856" s="5"/>
      <c r="AY1856" s="5"/>
      <c r="AZ1856" s="5"/>
      <c r="BA1856" s="5"/>
      <c r="BB1856" s="5"/>
      <c r="BC1856" s="5"/>
      <c r="BD1856" s="5"/>
      <c r="BE1856" s="5"/>
      <c r="BF1856" s="5"/>
      <c r="BG1856" s="5"/>
      <c r="BH1856" s="5"/>
      <c r="BI1856" s="8"/>
      <c r="BJ1856" s="5"/>
      <c r="BK1856" s="5"/>
      <c r="BL1856" s="5"/>
      <c r="BM1856" s="8"/>
      <c r="BN1856" s="8"/>
      <c r="BO1856" s="7"/>
      <c r="BP1856" s="5"/>
      <c r="BQ1856" s="5"/>
      <c r="BR1856" s="5"/>
      <c r="BS1856" s="5"/>
      <c r="BT1856" s="7"/>
      <c r="BU1856" s="7"/>
      <c r="BV1856" s="7"/>
      <c r="BW1856" s="7"/>
      <c r="BX1856" s="7"/>
      <c r="BY1856" s="7"/>
      <c r="BZ1856" s="7"/>
      <c r="CA1856" s="5"/>
      <c r="CB1856" s="5"/>
      <c r="CC1856" s="5"/>
      <c r="CD1856" s="5"/>
      <c r="CE1856" s="5"/>
      <c r="CF1856" s="5"/>
      <c r="CG1856" s="5"/>
      <c r="CH1856" s="5"/>
      <c r="CI1856" s="5"/>
      <c r="CJ1856" s="5"/>
      <c r="CK1856" s="8"/>
      <c r="CL1856" s="5"/>
      <c r="CM1856" s="5"/>
      <c r="CN1856" s="8"/>
      <c r="CO1856" s="5"/>
      <c r="CP1856" s="5"/>
      <c r="CQ1856" s="5"/>
      <c r="CR1856" s="8"/>
      <c r="CS1856" s="8"/>
      <c r="CT1856" s="5"/>
      <c r="CV1856">
        <v>10</v>
      </c>
      <c r="CW1856" s="5"/>
      <c r="CY1856">
        <v>10</v>
      </c>
      <c r="CZ1856" s="5"/>
      <c r="DC1856" s="5"/>
      <c r="DF1856" s="5"/>
      <c r="DI1856" s="5"/>
      <c r="DL1856" s="5"/>
      <c r="DO1856" s="5"/>
      <c r="DQ1856" s="8"/>
      <c r="DR1856" s="5"/>
      <c r="DS1856" s="8"/>
      <c r="DT1856" s="8"/>
      <c r="DU1856" s="8"/>
      <c r="DV1856" s="8"/>
      <c r="DW1856" s="8"/>
      <c r="DX1856" s="8"/>
      <c r="DY1856" s="8"/>
      <c r="DZ1856" s="8"/>
      <c r="EA1856" s="8"/>
      <c r="EB1856" s="8"/>
      <c r="EC1856" s="8"/>
      <c r="ED1856" s="8"/>
      <c r="EE1856" s="8"/>
      <c r="EF1856" s="8"/>
      <c r="EG1856" s="8"/>
      <c r="EH1856" s="8"/>
      <c r="EI1856" s="8"/>
      <c r="EJ1856" s="8"/>
      <c r="EK1856" s="8"/>
      <c r="EL1856" s="8"/>
      <c r="EM1856" s="8"/>
      <c r="EN1856" s="8"/>
      <c r="EO1856" s="8"/>
      <c r="EP1856" s="8"/>
      <c r="EQ1856" s="8"/>
      <c r="ER1856" s="8"/>
      <c r="ES1856" s="8"/>
      <c r="ET1856" s="8"/>
      <c r="EU1856" s="8"/>
      <c r="EV1856" s="8"/>
      <c r="EW1856" s="8"/>
      <c r="EX1856" s="8"/>
      <c r="EY1856" s="8"/>
      <c r="EZ1856" s="8"/>
      <c r="FA1856" s="8"/>
      <c r="FB1856" s="8"/>
      <c r="FC1856" s="8"/>
      <c r="FD1856" s="8"/>
      <c r="FE1856" s="8"/>
      <c r="FF1856" s="8"/>
      <c r="FG1856" s="8"/>
      <c r="FH1856" s="8"/>
      <c r="FI1856" s="8"/>
      <c r="FJ1856" s="8"/>
    </row>
    <row r="1857" spans="1:122" x14ac:dyDescent="0.25">
      <c r="A1857" t="s">
        <v>76</v>
      </c>
      <c r="B1857" t="s">
        <v>248</v>
      </c>
      <c r="C1857" s="6">
        <v>39055</v>
      </c>
      <c r="D1857" s="5"/>
      <c r="G1857">
        <v>55</v>
      </c>
      <c r="H1857" t="s">
        <v>17</v>
      </c>
      <c r="I1857" s="7">
        <v>11</v>
      </c>
      <c r="J1857">
        <v>1000</v>
      </c>
      <c r="K1857" s="5">
        <f t="shared" si="29"/>
        <v>90.909090909090907</v>
      </c>
      <c r="AC1857" s="5"/>
      <c r="AE1857" s="8"/>
      <c r="AF1857" s="8"/>
      <c r="AG1857" s="8"/>
      <c r="AH1857" s="8"/>
      <c r="AI1857" s="8"/>
      <c r="AJ1857" s="5"/>
      <c r="AK1857" s="8"/>
      <c r="AL1857" s="8"/>
      <c r="AM1857" s="8"/>
      <c r="AN1857" s="8"/>
      <c r="AO1857" s="8"/>
      <c r="AP1857" s="8"/>
      <c r="AQ1857" s="9"/>
      <c r="AS1857" s="8"/>
      <c r="AT1857" s="8"/>
      <c r="AU1857" s="5"/>
      <c r="AV1857" s="5"/>
      <c r="AW1857" s="5"/>
      <c r="AX1857" s="5"/>
      <c r="AY1857" s="5"/>
      <c r="AZ1857" s="5"/>
      <c r="BA1857" s="5"/>
      <c r="BB1857" s="5"/>
      <c r="BC1857" s="5"/>
      <c r="BD1857" s="5"/>
      <c r="BE1857" s="5"/>
      <c r="BF1857" s="5"/>
      <c r="BG1857" s="5"/>
      <c r="BH1857" s="5"/>
      <c r="BJ1857" s="5"/>
      <c r="BK1857" s="5"/>
      <c r="BL1857" s="5"/>
      <c r="BO1857" s="7"/>
      <c r="BP1857" s="5"/>
      <c r="BQ1857" s="5"/>
      <c r="BR1857" s="5"/>
      <c r="BS1857" s="5"/>
      <c r="BT1857" s="7"/>
      <c r="BU1857" s="7"/>
      <c r="BV1857" s="7"/>
      <c r="BW1857" s="7"/>
      <c r="BX1857" s="7"/>
      <c r="BY1857" s="7"/>
      <c r="BZ1857" s="7"/>
      <c r="CA1857" s="5"/>
      <c r="CB1857" s="5"/>
      <c r="CC1857" s="5"/>
      <c r="CD1857" s="5"/>
      <c r="CE1857" s="5"/>
      <c r="CF1857" s="5"/>
      <c r="CG1857" s="5"/>
      <c r="CH1857" s="5"/>
      <c r="CI1857" s="5"/>
      <c r="CJ1857" s="5"/>
      <c r="CL1857" s="5"/>
      <c r="CM1857" s="5">
        <f>CS1857+CV1857+CY1857+DB1857+DE1857+DH1857+DK1857+DN1857+DQ1857</f>
        <v>1300</v>
      </c>
      <c r="CO1857" s="5">
        <f>CT1857+CW1857+CZ1857+DC1857+DF1857+DI1857+DL1857+DO1857+DR1857</f>
        <v>163.26976331798377</v>
      </c>
      <c r="CP1857" s="5"/>
      <c r="CQ1857" s="5"/>
      <c r="CR1857" s="21">
        <f>CT1857/CS1857</f>
        <v>5.5595148553122475E-2</v>
      </c>
      <c r="CS1857">
        <v>150</v>
      </c>
      <c r="CT1857" s="5">
        <v>8.3392722829683716</v>
      </c>
      <c r="CU1857" s="21">
        <f>CW1857/CV1857</f>
        <v>0.15424823139129656</v>
      </c>
      <c r="CV1857">
        <v>100</v>
      </c>
      <c r="CW1857" s="5">
        <v>15.424823139129657</v>
      </c>
      <c r="CX1857" s="21">
        <f>CZ1857/CY1857</f>
        <v>0.16626952908587264</v>
      </c>
      <c r="CY1857">
        <v>100</v>
      </c>
      <c r="CZ1857" s="5">
        <v>16.626952908587263</v>
      </c>
      <c r="DA1857" s="21">
        <f>DC1857/DB1857</f>
        <v>0.16790327834825861</v>
      </c>
      <c r="DB1857">
        <v>100</v>
      </c>
      <c r="DC1857" s="5">
        <v>16.79032783482586</v>
      </c>
      <c r="DD1857" s="21">
        <f>DF1857/DE1857</f>
        <v>0.17756320261776082</v>
      </c>
      <c r="DE1857">
        <v>100</v>
      </c>
      <c r="DF1857" s="5">
        <v>17.756320261776082</v>
      </c>
      <c r="DG1857" s="21">
        <f>DI1857/DH1857</f>
        <v>0.18182594500003241</v>
      </c>
      <c r="DH1857">
        <v>100</v>
      </c>
      <c r="DI1857" s="5">
        <v>18.182594500003241</v>
      </c>
      <c r="DJ1857" s="21">
        <f>DL1857/DK1857</f>
        <v>0.14364648337749525</v>
      </c>
      <c r="DK1857">
        <v>250</v>
      </c>
      <c r="DL1857" s="5">
        <v>35.911620844373815</v>
      </c>
      <c r="DM1857" s="21">
        <f>DO1857/DN1857</f>
        <v>9.3982605811558706E-2</v>
      </c>
      <c r="DN1857">
        <v>200</v>
      </c>
      <c r="DO1857" s="5">
        <v>18.796521162311741</v>
      </c>
      <c r="DP1857" s="21">
        <f>DR1857/DQ1857</f>
        <v>7.7206651920038755E-2</v>
      </c>
      <c r="DQ1857">
        <v>200</v>
      </c>
      <c r="DR1857" s="5">
        <v>15.441330384007751</v>
      </c>
    </row>
    <row r="1858" spans="1:122" x14ac:dyDescent="0.25">
      <c r="A1858" t="s">
        <v>76</v>
      </c>
      <c r="B1858" t="s">
        <v>248</v>
      </c>
      <c r="C1858" s="6">
        <v>39057</v>
      </c>
      <c r="G1858">
        <v>57</v>
      </c>
      <c r="H1858" t="s">
        <v>17</v>
      </c>
      <c r="I1858" s="7">
        <v>11</v>
      </c>
      <c r="J1858">
        <v>1000</v>
      </c>
      <c r="K1858" s="5">
        <f t="shared" si="29"/>
        <v>90.909090909090907</v>
      </c>
      <c r="M1858" s="5">
        <v>152</v>
      </c>
      <c r="N1858" s="7">
        <v>10.75</v>
      </c>
      <c r="O1858" s="7"/>
      <c r="P1858" s="7"/>
      <c r="AC1858" s="5"/>
      <c r="AE1858" s="8"/>
      <c r="AF1858" s="8"/>
      <c r="AG1858" s="8"/>
      <c r="AH1858" s="8"/>
      <c r="AI1858" s="8"/>
      <c r="AJ1858" s="5"/>
      <c r="AK1858" s="8"/>
      <c r="AL1858" s="8"/>
      <c r="AM1858" s="8"/>
      <c r="AN1858" s="8"/>
      <c r="AO1858" s="8"/>
      <c r="AP1858" s="8"/>
      <c r="AS1858" s="8"/>
      <c r="AT1858" s="8"/>
      <c r="AU1858" s="5"/>
      <c r="AV1858" s="5"/>
      <c r="AW1858" s="5"/>
      <c r="AX1858" s="5"/>
      <c r="AY1858" s="5"/>
      <c r="AZ1858" s="5"/>
      <c r="BA1858" s="5"/>
      <c r="BB1858" s="5"/>
      <c r="BC1858" s="5"/>
      <c r="BD1858" s="5"/>
      <c r="BE1858" s="5"/>
      <c r="BF1858" s="5"/>
      <c r="BG1858" s="5"/>
      <c r="BH1858" s="5"/>
      <c r="BJ1858" s="5"/>
      <c r="BK1858" s="5"/>
      <c r="BL1858" s="5"/>
      <c r="BO1858" s="7"/>
      <c r="BP1858" s="5"/>
      <c r="BQ1858" s="5"/>
      <c r="BR1858" s="5"/>
      <c r="BS1858" s="5"/>
      <c r="BT1858" s="7"/>
      <c r="BU1858" s="7"/>
      <c r="BV1858" s="7"/>
      <c r="BW1858" s="7"/>
      <c r="BX1858" s="7"/>
      <c r="BY1858" s="7"/>
      <c r="BZ1858" s="7"/>
      <c r="CA1858" s="5"/>
      <c r="CB1858" s="5"/>
      <c r="CC1858" s="5"/>
      <c r="CD1858" s="5"/>
      <c r="CE1858" s="5"/>
      <c r="CF1858" s="5"/>
      <c r="CG1858" s="5"/>
      <c r="CH1858" s="5"/>
      <c r="CI1858" s="5"/>
      <c r="CJ1858" s="5"/>
      <c r="CL1858" s="5"/>
      <c r="CM1858" s="5"/>
      <c r="CO1858" s="5"/>
      <c r="CP1858" s="5"/>
      <c r="CQ1858" s="5"/>
      <c r="CT1858" s="5"/>
      <c r="CV1858">
        <v>10</v>
      </c>
      <c r="CW1858" s="5"/>
      <c r="CY1858">
        <v>10</v>
      </c>
      <c r="CZ1858" s="5"/>
      <c r="DC1858" s="5"/>
      <c r="DF1858" s="5"/>
      <c r="DI1858" s="5"/>
      <c r="DL1858" s="5"/>
      <c r="DO1858" s="5"/>
      <c r="DR1858" s="5"/>
    </row>
    <row r="1859" spans="1:122" x14ac:dyDescent="0.25">
      <c r="A1859" t="s">
        <v>76</v>
      </c>
      <c r="B1859" t="s">
        <v>248</v>
      </c>
      <c r="C1859" s="6">
        <v>39064</v>
      </c>
      <c r="D1859" s="5"/>
      <c r="G1859">
        <v>64</v>
      </c>
      <c r="H1859" t="s">
        <v>17</v>
      </c>
      <c r="I1859" s="7">
        <v>11</v>
      </c>
      <c r="J1859">
        <v>1000</v>
      </c>
      <c r="K1859" s="5">
        <f t="shared" si="29"/>
        <v>90.909090909090907</v>
      </c>
      <c r="M1859" s="5">
        <v>227.5</v>
      </c>
      <c r="N1859" s="7">
        <v>11.95</v>
      </c>
      <c r="O1859" s="7"/>
      <c r="P1859" s="7"/>
      <c r="AC1859" s="5"/>
      <c r="AE1859" s="8"/>
      <c r="AF1859" s="8"/>
      <c r="AG1859" s="8"/>
      <c r="AH1859" s="8"/>
      <c r="AI1859" s="8"/>
      <c r="AJ1859" s="5"/>
      <c r="AK1859" s="8"/>
      <c r="AL1859" s="8"/>
      <c r="AM1859" s="8"/>
      <c r="AN1859" s="8"/>
      <c r="AO1859" s="8"/>
      <c r="AP1859" s="8"/>
      <c r="AQ1859" s="9"/>
      <c r="AS1859" s="8"/>
      <c r="AT1859" s="8"/>
      <c r="AU1859" s="5"/>
      <c r="AV1859" s="5"/>
      <c r="AW1859" s="5"/>
      <c r="AX1859" s="5"/>
      <c r="AY1859" s="5"/>
      <c r="AZ1859" s="5"/>
      <c r="BA1859" s="5"/>
      <c r="BB1859" s="5"/>
      <c r="BC1859" s="5"/>
      <c r="BD1859" s="5"/>
      <c r="BE1859" s="5"/>
      <c r="BF1859" s="5"/>
      <c r="BG1859" s="5"/>
      <c r="BH1859" s="5"/>
      <c r="BJ1859" s="5"/>
      <c r="BK1859" s="5"/>
      <c r="BL1859" s="5"/>
      <c r="BO1859" s="7"/>
      <c r="BP1859" s="5"/>
      <c r="BQ1859" s="5"/>
      <c r="BR1859" s="5"/>
      <c r="BS1859" s="5"/>
      <c r="BT1859" s="7"/>
      <c r="BU1859" s="7"/>
      <c r="BV1859" s="7"/>
      <c r="BW1859" s="7"/>
      <c r="BX1859" s="7"/>
      <c r="BY1859" s="7"/>
      <c r="BZ1859" s="7"/>
      <c r="CA1859" s="5"/>
      <c r="CB1859" s="5"/>
      <c r="CC1859" s="5"/>
      <c r="CD1859" s="5"/>
      <c r="CE1859" s="5"/>
      <c r="CF1859" s="5"/>
      <c r="CG1859" s="5"/>
      <c r="CH1859" s="5"/>
      <c r="CI1859" s="5"/>
      <c r="CJ1859" s="5"/>
      <c r="CL1859" s="5"/>
      <c r="CM1859" s="5">
        <f>CS1859+CV1859+CY1859+DB1859+DE1859+DH1859+DK1859+DN1859+DQ1859</f>
        <v>1300</v>
      </c>
      <c r="CO1859" s="5">
        <f>CT1859+CW1859+CZ1859+DC1859+DF1859+DI1859+DL1859+DO1859+DR1859</f>
        <v>149.29996634028407</v>
      </c>
      <c r="CP1859" s="5"/>
      <c r="CQ1859" s="5"/>
      <c r="CR1859" s="21">
        <f>CT1859/CS1859</f>
        <v>2.0304888908504709E-2</v>
      </c>
      <c r="CS1859">
        <v>150</v>
      </c>
      <c r="CT1859" s="5">
        <v>3.0457333362757062</v>
      </c>
      <c r="CU1859" s="21">
        <f>CW1859/CV1859</f>
        <v>0.15757046086140647</v>
      </c>
      <c r="CV1859">
        <v>100</v>
      </c>
      <c r="CW1859" s="5">
        <v>15.757046086140647</v>
      </c>
      <c r="CX1859" s="21">
        <f>CZ1859/CY1859</f>
        <v>0.1422056607988563</v>
      </c>
      <c r="CY1859">
        <v>100</v>
      </c>
      <c r="CZ1859" s="5">
        <v>14.220566079885629</v>
      </c>
      <c r="DA1859" s="21">
        <f>DC1859/DB1859</f>
        <v>0.14079132007822034</v>
      </c>
      <c r="DB1859">
        <v>100</v>
      </c>
      <c r="DC1859" s="5">
        <v>14.079132007822034</v>
      </c>
      <c r="DD1859" s="21">
        <f>DF1859/DE1859</f>
        <v>0.16204773706508463</v>
      </c>
      <c r="DE1859">
        <v>100</v>
      </c>
      <c r="DF1859" s="5">
        <v>16.204773706508462</v>
      </c>
      <c r="DG1859" s="21">
        <f>DI1859/DH1859</f>
        <v>0.16860227642707193</v>
      </c>
      <c r="DH1859">
        <v>100</v>
      </c>
      <c r="DI1859" s="5">
        <v>16.860227642707194</v>
      </c>
      <c r="DJ1859" s="21">
        <f>DL1859/DK1859</f>
        <v>0.138478481188236</v>
      </c>
      <c r="DK1859">
        <v>250</v>
      </c>
      <c r="DL1859" s="5">
        <v>34.619620297059001</v>
      </c>
      <c r="DM1859" s="21">
        <f>DO1859/DN1859</f>
        <v>9.2160627212684615E-2</v>
      </c>
      <c r="DN1859">
        <v>200</v>
      </c>
      <c r="DO1859" s="5">
        <v>18.432125442536922</v>
      </c>
      <c r="DP1859" s="21">
        <f>DR1859/DQ1859</f>
        <v>8.0403708706742419E-2</v>
      </c>
      <c r="DQ1859">
        <v>200</v>
      </c>
      <c r="DR1859" s="5">
        <v>16.080741741348483</v>
      </c>
    </row>
    <row r="1860" spans="1:122" x14ac:dyDescent="0.25">
      <c r="A1860" t="s">
        <v>76</v>
      </c>
      <c r="B1860" t="s">
        <v>248</v>
      </c>
      <c r="C1860" s="6">
        <v>39069</v>
      </c>
      <c r="D1860" s="5"/>
      <c r="G1860">
        <v>69</v>
      </c>
      <c r="H1860" t="s">
        <v>17</v>
      </c>
      <c r="I1860" s="7">
        <v>11</v>
      </c>
      <c r="J1860">
        <v>1000</v>
      </c>
      <c r="K1860" s="5">
        <f t="shared" si="29"/>
        <v>90.909090909090907</v>
      </c>
      <c r="M1860" s="5">
        <v>259</v>
      </c>
      <c r="N1860" s="7">
        <v>13.05</v>
      </c>
      <c r="O1860" s="7"/>
      <c r="P1860" s="7"/>
      <c r="AC1860" s="5"/>
      <c r="AE1860" s="8"/>
      <c r="AF1860" s="8"/>
      <c r="AG1860" s="8"/>
      <c r="AH1860" s="8"/>
      <c r="AI1860" s="8"/>
      <c r="AJ1860" s="5"/>
      <c r="AK1860" s="8"/>
      <c r="AL1860" s="8"/>
      <c r="AM1860" s="8"/>
      <c r="AN1860" s="8"/>
      <c r="AO1860" s="8"/>
      <c r="AP1860" s="8"/>
      <c r="AQ1860" s="9"/>
      <c r="AS1860" s="8"/>
      <c r="AT1860" s="8"/>
      <c r="AU1860" s="5"/>
      <c r="AV1860" s="5"/>
      <c r="AW1860" s="5"/>
      <c r="AX1860" s="5"/>
      <c r="AY1860" s="5"/>
      <c r="AZ1860" s="5"/>
      <c r="BA1860" s="5"/>
      <c r="BB1860" s="5"/>
      <c r="BC1860" s="5"/>
      <c r="BD1860" s="5"/>
      <c r="BE1860" s="5"/>
      <c r="BF1860" s="5"/>
      <c r="BG1860" s="5"/>
      <c r="BH1860" s="5"/>
      <c r="BJ1860" s="5"/>
      <c r="BK1860" s="5"/>
      <c r="BL1860" s="5"/>
      <c r="BO1860" s="7"/>
      <c r="BP1860" s="5"/>
      <c r="BQ1860" s="5"/>
      <c r="BR1860" s="5"/>
      <c r="BS1860" s="5"/>
      <c r="BT1860" s="7"/>
      <c r="BU1860" s="7"/>
      <c r="BV1860" s="7"/>
      <c r="BW1860" s="7"/>
      <c r="BX1860" s="7"/>
      <c r="BY1860" s="7"/>
      <c r="BZ1860" s="7"/>
      <c r="CA1860" s="5"/>
      <c r="CB1860" s="5"/>
      <c r="CC1860" s="5"/>
      <c r="CD1860" s="5"/>
      <c r="CE1860" s="5"/>
      <c r="CF1860" s="5"/>
      <c r="CG1860" s="5"/>
      <c r="CH1860" s="5"/>
      <c r="CI1860" s="5"/>
      <c r="CJ1860" s="5"/>
      <c r="CL1860" s="5"/>
      <c r="CM1860" s="5">
        <f>CS1860+CV1860+CY1860+DB1860+DE1860+DH1860+DK1860+DN1860+DQ1860</f>
        <v>1300</v>
      </c>
      <c r="CO1860" s="5">
        <f>CT1860+CW1860+CZ1860+DC1860+DF1860+DI1860+DL1860+DO1860+DR1860</f>
        <v>145.3397861377417</v>
      </c>
      <c r="CP1860" s="5"/>
      <c r="CQ1860" s="5"/>
      <c r="CR1860" s="21">
        <f>CT1860/CS1860</f>
        <v>1.8718098468775732E-2</v>
      </c>
      <c r="CS1860">
        <v>150</v>
      </c>
      <c r="CT1860" s="5">
        <v>2.8077147703163599</v>
      </c>
      <c r="CU1860" s="21">
        <f>CW1860/CV1860</f>
        <v>0.16515920494147082</v>
      </c>
      <c r="CV1860">
        <v>100</v>
      </c>
      <c r="CW1860" s="5">
        <v>16.515920494147082</v>
      </c>
      <c r="CX1860" s="21">
        <f>CZ1860/CY1860</f>
        <v>0.1377251977035118</v>
      </c>
      <c r="CY1860">
        <v>100</v>
      </c>
      <c r="CZ1860" s="5">
        <v>13.772519770351181</v>
      </c>
      <c r="DA1860" s="21">
        <f>DC1860/DB1860</f>
        <v>0.13221999937408305</v>
      </c>
      <c r="DB1860">
        <v>100</v>
      </c>
      <c r="DC1860" s="5">
        <v>13.221999937408304</v>
      </c>
      <c r="DD1860" s="21">
        <f>DF1860/DE1860</f>
        <v>0.15309826985929426</v>
      </c>
      <c r="DE1860">
        <v>100</v>
      </c>
      <c r="DF1860" s="5">
        <v>15.309826985929424</v>
      </c>
      <c r="DG1860" s="21">
        <f>DI1860/DH1860</f>
        <v>0.16895750495892783</v>
      </c>
      <c r="DH1860">
        <v>100</v>
      </c>
      <c r="DI1860" s="5">
        <v>16.895750495892784</v>
      </c>
      <c r="DJ1860" s="21">
        <f>DL1860/DK1860</f>
        <v>0.13111035389844955</v>
      </c>
      <c r="DK1860">
        <v>250</v>
      </c>
      <c r="DL1860" s="5">
        <v>32.777588474612386</v>
      </c>
      <c r="DM1860" s="21">
        <f>DO1860/DN1860</f>
        <v>8.2775718580748184E-2</v>
      </c>
      <c r="DN1860">
        <v>200</v>
      </c>
      <c r="DO1860" s="5">
        <v>16.555143716149637</v>
      </c>
      <c r="DP1860" s="21">
        <f>DR1860/DQ1860</f>
        <v>8.741660746467271E-2</v>
      </c>
      <c r="DQ1860">
        <v>200</v>
      </c>
      <c r="DR1860" s="5">
        <v>17.483321492934543</v>
      </c>
    </row>
    <row r="1861" spans="1:122" x14ac:dyDescent="0.25">
      <c r="A1861" t="s">
        <v>76</v>
      </c>
      <c r="B1861" t="s">
        <v>248</v>
      </c>
      <c r="C1861" s="6">
        <v>39071</v>
      </c>
      <c r="D1861" s="5">
        <v>5</v>
      </c>
      <c r="E1861" t="s">
        <v>206</v>
      </c>
      <c r="F1861" t="s">
        <v>13</v>
      </c>
      <c r="G1861">
        <v>71</v>
      </c>
      <c r="H1861" t="s">
        <v>17</v>
      </c>
      <c r="I1861" s="7">
        <v>11</v>
      </c>
      <c r="J1861">
        <v>1000</v>
      </c>
      <c r="K1861" s="5">
        <f t="shared" si="29"/>
        <v>90.909090909090907</v>
      </c>
      <c r="L1861" s="5"/>
      <c r="S1861" s="5">
        <v>71</v>
      </c>
      <c r="AC1861" s="5">
        <v>29.15</v>
      </c>
      <c r="AE1861" s="8"/>
      <c r="AF1861" s="8"/>
      <c r="AG1861" s="8"/>
      <c r="AH1861" s="8"/>
      <c r="AI1861" s="8"/>
      <c r="AJ1861" s="5">
        <v>33.674999999999997</v>
      </c>
      <c r="AK1861" s="8">
        <v>0.39910000000000001</v>
      </c>
      <c r="AL1861" s="8">
        <v>0.1005987905825247</v>
      </c>
      <c r="AM1861" s="8"/>
      <c r="AN1861" s="8"/>
      <c r="AO1861" s="8"/>
      <c r="AP1861" s="8"/>
      <c r="AQ1861" s="9">
        <f>AK1861/AJ1861</f>
        <v>1.1851521900519675E-2</v>
      </c>
      <c r="AS1861" s="8"/>
      <c r="AT1861" s="8"/>
      <c r="AU1861" s="5">
        <v>5.7750000000000004</v>
      </c>
      <c r="AV1861" s="5"/>
      <c r="AW1861" s="5"/>
      <c r="AX1861" s="5"/>
      <c r="AY1861" s="5">
        <v>0.27500000000000002</v>
      </c>
      <c r="AZ1861" s="5"/>
      <c r="BA1861" s="5"/>
      <c r="BB1861" s="5"/>
      <c r="BC1861" s="5"/>
      <c r="BD1861" s="5"/>
      <c r="BE1861" s="5"/>
      <c r="BF1861" s="5"/>
      <c r="BG1861" s="5">
        <v>0</v>
      </c>
      <c r="BH1861" s="5">
        <v>6.0500000000000007</v>
      </c>
      <c r="BJ1861" s="5"/>
      <c r="BK1861" s="5">
        <f>AC1861+AJ1861+BH1861</f>
        <v>68.875</v>
      </c>
      <c r="BL1861" s="5"/>
      <c r="BM1861" s="8">
        <f>BH1861/BK1861</f>
        <v>8.7840290381125244E-2</v>
      </c>
      <c r="BN1861" s="8"/>
      <c r="BO1861" s="7"/>
      <c r="BP1861" s="5"/>
      <c r="BQ1861" s="5"/>
      <c r="BR1861" s="5"/>
      <c r="BS1861" s="5"/>
      <c r="BT1861" s="7"/>
      <c r="BU1861" s="7"/>
      <c r="BV1861" s="7"/>
      <c r="BW1861" s="7"/>
      <c r="BX1861" s="8">
        <f>AC1861/BK1861</f>
        <v>0.42323049001814878</v>
      </c>
      <c r="BY1861" s="8">
        <f>AJ1861/BK1861</f>
        <v>0.48892921960072588</v>
      </c>
      <c r="BZ1861" s="8">
        <f>BH1861/BK1861</f>
        <v>8.7840290381125244E-2</v>
      </c>
      <c r="CA1861" s="5">
        <v>113</v>
      </c>
      <c r="CB1861" s="5">
        <v>64.5</v>
      </c>
      <c r="CC1861" s="5">
        <v>1.5</v>
      </c>
      <c r="CD1861" s="5">
        <v>0</v>
      </c>
      <c r="CE1861" s="5"/>
      <c r="CF1861" s="5"/>
      <c r="CG1861" s="5"/>
      <c r="CH1861" s="5"/>
      <c r="CI1861" s="5"/>
      <c r="CJ1861" s="5"/>
      <c r="CL1861" s="5"/>
      <c r="CM1861" s="5">
        <f>CS1861+CV1861+CY1861+DB1861+DE1861+DH1861+DK1861+DN1861+DQ1861</f>
        <v>1300</v>
      </c>
      <c r="CO1861" s="5">
        <f>CT1861+CW1861+CZ1861+DC1861+DF1861+DI1861+DL1861+DO1861+DR1861</f>
        <v>134.80000000000001</v>
      </c>
      <c r="CP1861" s="5"/>
      <c r="CQ1861" s="5"/>
      <c r="CR1861" s="21">
        <f>CT1861/CS1861</f>
        <v>1.2E-2</v>
      </c>
      <c r="CS1861">
        <v>150</v>
      </c>
      <c r="CT1861" s="5">
        <v>1.8</v>
      </c>
      <c r="CU1861" s="21">
        <f>CW1861/CV1861</f>
        <v>0.125</v>
      </c>
      <c r="CV1861">
        <v>100</v>
      </c>
      <c r="CW1861" s="5">
        <v>12.5</v>
      </c>
      <c r="CX1861" s="21">
        <f>CZ1861/CY1861</f>
        <v>0.11599999999999999</v>
      </c>
      <c r="CY1861">
        <v>100</v>
      </c>
      <c r="CZ1861" s="5">
        <v>11.6</v>
      </c>
      <c r="DA1861" s="21">
        <f>DC1861/DB1861</f>
        <v>0.11800000000000001</v>
      </c>
      <c r="DB1861">
        <v>100</v>
      </c>
      <c r="DC1861" s="5">
        <v>11.8</v>
      </c>
      <c r="DD1861" s="21">
        <f>DF1861/DE1861</f>
        <v>0.14300000000000002</v>
      </c>
      <c r="DE1861">
        <v>100</v>
      </c>
      <c r="DF1861" s="5">
        <v>14.3</v>
      </c>
      <c r="DG1861" s="21">
        <f>DI1861/DH1861</f>
        <v>0.16500000000000001</v>
      </c>
      <c r="DH1861">
        <v>100</v>
      </c>
      <c r="DI1861" s="5">
        <v>16.5</v>
      </c>
      <c r="DJ1861" s="21">
        <f>DL1861/DK1861</f>
        <v>0.12959999999999999</v>
      </c>
      <c r="DK1861">
        <v>250</v>
      </c>
      <c r="DL1861" s="5">
        <v>32.4</v>
      </c>
      <c r="DM1861" s="21">
        <f>DO1861/DN1861</f>
        <v>8.2500000000000004E-2</v>
      </c>
      <c r="DN1861">
        <v>200</v>
      </c>
      <c r="DO1861" s="5">
        <v>16.5</v>
      </c>
      <c r="DP1861" s="21">
        <f>DR1861/DQ1861</f>
        <v>8.6999999999999994E-2</v>
      </c>
      <c r="DQ1861">
        <v>200</v>
      </c>
      <c r="DR1861" s="5">
        <v>17.399999999999999</v>
      </c>
    </row>
    <row r="1862" spans="1:122" x14ac:dyDescent="0.25">
      <c r="A1862" t="s">
        <v>76</v>
      </c>
      <c r="B1862" t="s">
        <v>248</v>
      </c>
      <c r="C1862" s="6">
        <v>39074</v>
      </c>
      <c r="D1862" s="5"/>
      <c r="G1862">
        <v>74</v>
      </c>
      <c r="H1862" t="s">
        <v>17</v>
      </c>
      <c r="I1862" s="7">
        <v>11</v>
      </c>
      <c r="J1862">
        <v>1000</v>
      </c>
      <c r="K1862" s="5">
        <f t="shared" si="29"/>
        <v>90.909090909090907</v>
      </c>
      <c r="AC1862" s="5"/>
      <c r="AE1862" s="8"/>
      <c r="AF1862" s="8"/>
      <c r="AG1862" s="8"/>
      <c r="AH1862" s="8"/>
      <c r="AI1862" s="8"/>
      <c r="AJ1862" s="5"/>
      <c r="AK1862" s="8"/>
      <c r="AM1862" s="8"/>
      <c r="AN1862" s="8"/>
      <c r="AO1862" s="8"/>
      <c r="AP1862" s="8"/>
      <c r="AQ1862" s="9"/>
      <c r="AS1862" s="8"/>
      <c r="AT1862" s="8"/>
      <c r="AU1862" s="5"/>
      <c r="AV1862" s="5"/>
      <c r="AW1862" s="5"/>
      <c r="AX1862" s="5"/>
      <c r="AY1862" s="5"/>
      <c r="AZ1862" s="5"/>
      <c r="BA1862" s="5"/>
      <c r="BB1862" s="5"/>
      <c r="BC1862" s="5"/>
      <c r="BD1862" s="5"/>
      <c r="BE1862" s="5"/>
      <c r="BF1862" s="5"/>
      <c r="BG1862" s="5"/>
      <c r="BH1862" s="5"/>
      <c r="BJ1862" s="5"/>
      <c r="BK1862" s="5"/>
      <c r="BL1862" s="5"/>
      <c r="BO1862" s="7"/>
      <c r="BP1862" s="5"/>
      <c r="BQ1862" s="5"/>
      <c r="BR1862" s="5"/>
      <c r="BS1862" s="5"/>
      <c r="BT1862" s="7"/>
      <c r="BU1862" s="7"/>
      <c r="BV1862" s="7"/>
      <c r="BW1862" s="7"/>
      <c r="BX1862" s="7"/>
      <c r="BY1862" s="7"/>
      <c r="BZ1862" s="7"/>
      <c r="CA1862" s="5"/>
      <c r="CB1862" s="5"/>
      <c r="CC1862" s="5"/>
      <c r="CD1862" s="5"/>
      <c r="CE1862" s="5"/>
      <c r="CF1862" s="5"/>
      <c r="CG1862" s="5"/>
      <c r="CH1862" s="5"/>
      <c r="CI1862" s="5"/>
      <c r="CJ1862" s="5"/>
      <c r="CL1862" s="5"/>
      <c r="CM1862" s="5">
        <f>CS1862+CV1862+CY1862+DB1862+DE1862+DH1862+DK1862+DN1862+DQ1862</f>
        <v>1300</v>
      </c>
      <c r="CO1862" s="5">
        <f>CT1862+CW1862+CZ1862+DC1862+DF1862+DI1862+DL1862+DO1862+DR1862</f>
        <v>205.59320234961046</v>
      </c>
      <c r="CP1862" s="5"/>
      <c r="CQ1862" s="5"/>
      <c r="CR1862" s="21">
        <f>CT1862/CS1862</f>
        <v>0.29279506289079527</v>
      </c>
      <c r="CS1862">
        <v>150</v>
      </c>
      <c r="CT1862" s="5">
        <v>43.919259433619288</v>
      </c>
      <c r="CU1862" s="21">
        <f>CW1862/CV1862</f>
        <v>0.20640792333124836</v>
      </c>
      <c r="CV1862">
        <v>100</v>
      </c>
      <c r="CW1862" s="5">
        <v>20.640792333124836</v>
      </c>
      <c r="CX1862" s="21">
        <f>CZ1862/CY1862</f>
        <v>0.21941630104548301</v>
      </c>
      <c r="CY1862">
        <v>100</v>
      </c>
      <c r="CZ1862" s="5">
        <v>21.941630104548302</v>
      </c>
      <c r="DA1862" s="21">
        <f>DC1862/DB1862</f>
        <v>0.18714291399297317</v>
      </c>
      <c r="DB1862">
        <v>100</v>
      </c>
      <c r="DC1862" s="5">
        <v>18.714291399297316</v>
      </c>
      <c r="DD1862" s="21">
        <f>DF1862/DE1862</f>
        <v>0.1760276986413514</v>
      </c>
      <c r="DE1862">
        <v>100</v>
      </c>
      <c r="DF1862" s="5">
        <v>17.602769864135141</v>
      </c>
      <c r="DG1862" s="21">
        <f>DI1862/DH1862</f>
        <v>0.16467184460685927</v>
      </c>
      <c r="DH1862">
        <v>100</v>
      </c>
      <c r="DI1862" s="5">
        <v>16.467184460685928</v>
      </c>
      <c r="DJ1862" s="21">
        <f>DL1862/DK1862</f>
        <v>0.1263434161806406</v>
      </c>
      <c r="DK1862">
        <v>250</v>
      </c>
      <c r="DL1862" s="5">
        <v>31.585854045160147</v>
      </c>
      <c r="DM1862" s="21">
        <f>DO1862/DN1862</f>
        <v>8.9135455199459729E-2</v>
      </c>
      <c r="DN1862">
        <v>200</v>
      </c>
      <c r="DO1862" s="5">
        <v>17.827091039891947</v>
      </c>
      <c r="DP1862" s="21">
        <f>DR1862/DQ1862</f>
        <v>8.4471648345737935E-2</v>
      </c>
      <c r="DQ1862">
        <v>200</v>
      </c>
      <c r="DR1862" s="5">
        <v>16.894329669147588</v>
      </c>
    </row>
    <row r="1863" spans="1:122" x14ac:dyDescent="0.25">
      <c r="A1863" t="s">
        <v>76</v>
      </c>
      <c r="B1863" t="s">
        <v>248</v>
      </c>
      <c r="C1863" s="6">
        <v>39080</v>
      </c>
      <c r="G1863">
        <v>80</v>
      </c>
      <c r="H1863" t="s">
        <v>17</v>
      </c>
      <c r="I1863" s="7">
        <v>11</v>
      </c>
      <c r="J1863">
        <v>1000</v>
      </c>
      <c r="K1863" s="5">
        <f t="shared" si="29"/>
        <v>90.909090909090907</v>
      </c>
      <c r="M1863" s="5">
        <v>360</v>
      </c>
      <c r="N1863" s="7">
        <v>15.350000000000001</v>
      </c>
      <c r="O1863" s="7"/>
      <c r="P1863" s="7"/>
      <c r="AC1863" s="5"/>
      <c r="AE1863" s="8"/>
      <c r="AF1863" s="8"/>
      <c r="AG1863" s="8"/>
      <c r="AH1863" s="8"/>
      <c r="AI1863" s="8"/>
      <c r="AJ1863" s="5"/>
      <c r="AK1863" s="8"/>
      <c r="AM1863" s="8"/>
      <c r="AN1863" s="8"/>
      <c r="AO1863" s="8"/>
      <c r="AP1863" s="8"/>
      <c r="AS1863" s="8"/>
      <c r="AT1863" s="8"/>
      <c r="AU1863" s="5"/>
      <c r="AV1863" s="5"/>
      <c r="AW1863" s="5"/>
      <c r="AX1863" s="5"/>
      <c r="AY1863" s="5"/>
      <c r="AZ1863" s="5"/>
      <c r="BA1863" s="5"/>
      <c r="BB1863" s="5"/>
      <c r="BC1863" s="5"/>
      <c r="BD1863" s="5"/>
      <c r="BE1863" s="5"/>
      <c r="BF1863" s="5"/>
      <c r="BG1863" s="5"/>
      <c r="BH1863" s="5"/>
      <c r="BJ1863" s="5"/>
      <c r="BK1863" s="5"/>
      <c r="BL1863" s="5"/>
      <c r="BO1863" s="7"/>
      <c r="BP1863" s="5"/>
      <c r="BQ1863" s="5"/>
      <c r="BR1863" s="5"/>
      <c r="BS1863" s="5"/>
      <c r="BT1863" s="7"/>
      <c r="BU1863" s="7"/>
      <c r="BV1863" s="7"/>
      <c r="BW1863" s="7"/>
      <c r="BX1863" s="7"/>
      <c r="BY1863" s="7"/>
      <c r="BZ1863" s="7"/>
      <c r="CA1863" s="5"/>
      <c r="CB1863" s="5"/>
      <c r="CC1863" s="5"/>
      <c r="CD1863" s="5"/>
      <c r="CE1863" s="5"/>
      <c r="CF1863" s="5"/>
      <c r="CG1863" s="5"/>
      <c r="CH1863" s="5"/>
      <c r="CI1863" s="5"/>
      <c r="CJ1863" s="5"/>
      <c r="CL1863" s="5"/>
      <c r="CM1863" s="5"/>
      <c r="CO1863" s="5"/>
      <c r="CP1863" s="5"/>
      <c r="CQ1863" s="5"/>
      <c r="CT1863" s="5"/>
      <c r="CV1863">
        <v>10</v>
      </c>
      <c r="CW1863" s="5"/>
      <c r="CY1863">
        <v>10</v>
      </c>
      <c r="CZ1863" s="5"/>
      <c r="DC1863" s="5"/>
      <c r="DF1863" s="5"/>
      <c r="DI1863" s="5"/>
      <c r="DL1863" s="5"/>
      <c r="DO1863" s="5"/>
      <c r="DR1863" s="5"/>
    </row>
    <row r="1864" spans="1:122" x14ac:dyDescent="0.25">
      <c r="A1864" t="s">
        <v>76</v>
      </c>
      <c r="B1864" t="s">
        <v>248</v>
      </c>
      <c r="C1864" s="6">
        <v>39081</v>
      </c>
      <c r="D1864" s="5"/>
      <c r="G1864">
        <v>81</v>
      </c>
      <c r="H1864" t="s">
        <v>17</v>
      </c>
      <c r="I1864" s="7">
        <v>11</v>
      </c>
      <c r="J1864">
        <v>1000</v>
      </c>
      <c r="K1864" s="5">
        <f t="shared" si="29"/>
        <v>90.909090909090907</v>
      </c>
      <c r="AC1864" s="5"/>
      <c r="AE1864" s="8"/>
      <c r="AF1864" s="8"/>
      <c r="AG1864" s="8"/>
      <c r="AH1864" s="8"/>
      <c r="AI1864" s="8"/>
      <c r="AJ1864" s="5"/>
      <c r="AK1864" s="8"/>
      <c r="AM1864" s="8"/>
      <c r="AN1864" s="8"/>
      <c r="AO1864" s="8"/>
      <c r="AP1864" s="8"/>
      <c r="AQ1864" s="9"/>
      <c r="AS1864" s="8"/>
      <c r="AT1864" s="8"/>
      <c r="AU1864" s="5"/>
      <c r="AV1864" s="5"/>
      <c r="AW1864" s="5"/>
      <c r="AX1864" s="5"/>
      <c r="AY1864" s="5"/>
      <c r="AZ1864" s="5"/>
      <c r="BA1864" s="5"/>
      <c r="BB1864" s="5"/>
      <c r="BC1864" s="5"/>
      <c r="BD1864" s="5"/>
      <c r="BE1864" s="5"/>
      <c r="BF1864" s="5"/>
      <c r="BG1864" s="5"/>
      <c r="BH1864" s="5"/>
      <c r="BJ1864" s="5"/>
      <c r="BK1864" s="5"/>
      <c r="BL1864" s="5"/>
      <c r="BO1864" s="7"/>
      <c r="BP1864" s="5"/>
      <c r="BQ1864" s="5"/>
      <c r="BR1864" s="5"/>
      <c r="BS1864" s="5"/>
      <c r="BT1864" s="7"/>
      <c r="BU1864" s="7"/>
      <c r="BV1864" s="7"/>
      <c r="BW1864" s="7"/>
      <c r="BX1864" s="7"/>
      <c r="BY1864" s="7"/>
      <c r="BZ1864" s="7"/>
      <c r="CA1864" s="5"/>
      <c r="CB1864" s="5"/>
      <c r="CC1864" s="5"/>
      <c r="CD1864" s="5"/>
      <c r="CE1864" s="5"/>
      <c r="CF1864" s="5"/>
      <c r="CG1864" s="5"/>
      <c r="CH1864" s="5"/>
      <c r="CI1864" s="5"/>
      <c r="CJ1864" s="5"/>
      <c r="CL1864" s="5"/>
      <c r="CM1864" s="5">
        <f>CS1864+CV1864+CY1864+DB1864+DE1864+DH1864+DK1864+DN1864+DQ1864</f>
        <v>1300</v>
      </c>
      <c r="CO1864" s="5">
        <f>CT1864+CW1864+CZ1864+DC1864+DF1864+DI1864+DL1864+DO1864+DR1864</f>
        <v>193.6568152351912</v>
      </c>
      <c r="CP1864" s="5"/>
      <c r="CQ1864" s="5"/>
      <c r="CR1864" s="21">
        <f>CT1864/CS1864</f>
        <v>0.22901898259544334</v>
      </c>
      <c r="CS1864">
        <v>150</v>
      </c>
      <c r="CT1864" s="5">
        <v>34.352847389316501</v>
      </c>
      <c r="CU1864" s="21">
        <f>CW1864/CV1864</f>
        <v>0.19684050392538416</v>
      </c>
      <c r="CV1864">
        <v>100</v>
      </c>
      <c r="CW1864" s="5">
        <v>19.684050392538417</v>
      </c>
      <c r="CX1864" s="21">
        <f>CZ1864/CY1864</f>
        <v>0.20895231608848333</v>
      </c>
      <c r="CY1864">
        <v>100</v>
      </c>
      <c r="CZ1864" s="5">
        <v>20.895231608848334</v>
      </c>
      <c r="DA1864" s="21">
        <f>DC1864/DB1864</f>
        <v>0.17708292559687414</v>
      </c>
      <c r="DB1864">
        <v>100</v>
      </c>
      <c r="DC1864" s="5">
        <v>17.708292559687415</v>
      </c>
      <c r="DD1864" s="21">
        <f>DF1864/DE1864</f>
        <v>0.17178236195197052</v>
      </c>
      <c r="DE1864">
        <v>100</v>
      </c>
      <c r="DF1864" s="5">
        <v>17.178236195197051</v>
      </c>
      <c r="DG1864" s="21">
        <f>DI1864/DH1864</f>
        <v>0.16770941802569161</v>
      </c>
      <c r="DH1864">
        <v>100</v>
      </c>
      <c r="DI1864" s="5">
        <v>16.770941802569162</v>
      </c>
      <c r="DJ1864" s="21">
        <f>DL1864/DK1864</f>
        <v>0.12798561386864188</v>
      </c>
      <c r="DK1864">
        <v>250</v>
      </c>
      <c r="DL1864" s="5">
        <v>31.996403467160473</v>
      </c>
      <c r="DM1864" s="21">
        <f>DO1864/DN1864</f>
        <v>8.9925753520249896E-2</v>
      </c>
      <c r="DN1864">
        <v>200</v>
      </c>
      <c r="DO1864" s="5">
        <v>17.985150704049978</v>
      </c>
      <c r="DP1864" s="21">
        <f>DR1864/DQ1864</f>
        <v>8.5428305579119374E-2</v>
      </c>
      <c r="DQ1864">
        <v>200</v>
      </c>
      <c r="DR1864" s="5">
        <v>17.085661115823875</v>
      </c>
    </row>
    <row r="1865" spans="1:122" x14ac:dyDescent="0.25">
      <c r="A1865" t="s">
        <v>76</v>
      </c>
      <c r="B1865" t="s">
        <v>248</v>
      </c>
      <c r="C1865" s="6">
        <v>39085</v>
      </c>
      <c r="G1865">
        <v>85</v>
      </c>
      <c r="H1865" t="s">
        <v>17</v>
      </c>
      <c r="I1865" s="7">
        <v>11</v>
      </c>
      <c r="J1865">
        <v>1000</v>
      </c>
      <c r="K1865" s="5">
        <f t="shared" si="29"/>
        <v>90.909090909090907</v>
      </c>
      <c r="M1865" s="5">
        <v>413</v>
      </c>
      <c r="N1865" s="7">
        <v>17</v>
      </c>
      <c r="O1865" s="7"/>
      <c r="P1865" s="7"/>
      <c r="AC1865" s="5"/>
      <c r="AE1865" s="8"/>
      <c r="AF1865" s="8"/>
      <c r="AG1865" s="8"/>
      <c r="AH1865" s="8"/>
      <c r="AI1865" s="8"/>
      <c r="AJ1865" s="5"/>
      <c r="AK1865" s="8"/>
      <c r="AM1865" s="8"/>
      <c r="AN1865" s="8"/>
      <c r="AO1865" s="8"/>
      <c r="AP1865" s="8"/>
      <c r="AS1865" s="8"/>
      <c r="AT1865" s="8"/>
      <c r="AU1865" s="5"/>
      <c r="AV1865" s="5"/>
      <c r="AW1865" s="5"/>
      <c r="AX1865" s="5"/>
      <c r="AY1865" s="5"/>
      <c r="AZ1865" s="5"/>
      <c r="BA1865" s="5"/>
      <c r="BB1865" s="5"/>
      <c r="BC1865" s="5"/>
      <c r="BD1865" s="5"/>
      <c r="BE1865" s="5"/>
      <c r="BF1865" s="5"/>
      <c r="BG1865" s="5"/>
      <c r="BH1865" s="5"/>
      <c r="BJ1865" s="5"/>
      <c r="BK1865" s="5"/>
      <c r="BL1865" s="5"/>
      <c r="BO1865" s="7"/>
      <c r="BP1865" s="5"/>
      <c r="BQ1865" s="5"/>
      <c r="BR1865" s="5"/>
      <c r="BS1865" s="5"/>
      <c r="BT1865" s="7"/>
      <c r="BU1865" s="7"/>
      <c r="BV1865" s="7"/>
      <c r="BW1865" s="7"/>
      <c r="BX1865" s="7"/>
      <c r="BY1865" s="7"/>
      <c r="BZ1865" s="7"/>
      <c r="CA1865" s="5"/>
      <c r="CB1865" s="5"/>
      <c r="CC1865" s="5"/>
      <c r="CD1865" s="5"/>
      <c r="CE1865" s="5"/>
      <c r="CF1865" s="5"/>
      <c r="CG1865" s="5"/>
      <c r="CH1865" s="5"/>
      <c r="CI1865" s="5"/>
      <c r="CJ1865" s="5"/>
      <c r="CL1865" s="5"/>
      <c r="CM1865" s="5"/>
      <c r="CO1865" s="5"/>
      <c r="CP1865" s="5"/>
      <c r="CQ1865" s="5"/>
      <c r="CT1865" s="5"/>
      <c r="CV1865">
        <v>10</v>
      </c>
      <c r="CW1865" s="5"/>
      <c r="CY1865">
        <v>10</v>
      </c>
      <c r="CZ1865" s="5"/>
      <c r="DC1865" s="5"/>
      <c r="DF1865" s="5"/>
      <c r="DI1865" s="5"/>
      <c r="DL1865" s="5"/>
      <c r="DO1865" s="5"/>
      <c r="DR1865" s="5"/>
    </row>
    <row r="1866" spans="1:122" x14ac:dyDescent="0.25">
      <c r="A1866" t="s">
        <v>76</v>
      </c>
      <c r="B1866" t="s">
        <v>248</v>
      </c>
      <c r="C1866" s="6">
        <v>39086</v>
      </c>
      <c r="G1866">
        <v>86</v>
      </c>
      <c r="H1866" t="s">
        <v>17</v>
      </c>
      <c r="I1866" s="7">
        <v>11</v>
      </c>
      <c r="J1866">
        <v>1000</v>
      </c>
      <c r="K1866" s="5">
        <f t="shared" si="29"/>
        <v>90.909090909090907</v>
      </c>
      <c r="AC1866" s="5">
        <v>66.400000000000006</v>
      </c>
      <c r="AE1866" s="8"/>
      <c r="AF1866" s="8"/>
      <c r="AG1866" s="8"/>
      <c r="AH1866" s="8"/>
      <c r="AI1866" s="8"/>
      <c r="AJ1866" s="5">
        <v>63.725000000000001</v>
      </c>
      <c r="AK1866" s="8">
        <v>0.8115</v>
      </c>
      <c r="AL1866" s="8">
        <v>0.15845070211267609</v>
      </c>
      <c r="AM1866" s="8"/>
      <c r="AN1866" s="8"/>
      <c r="AO1866" s="8"/>
      <c r="AP1866" s="8"/>
      <c r="AQ1866" s="9">
        <f>AK1866/AJ1866</f>
        <v>1.2734405649274225E-2</v>
      </c>
      <c r="AR1866" s="9">
        <v>4.2036876347861692E-2</v>
      </c>
      <c r="AS1866" s="7">
        <f>AJ1866*AR1866</f>
        <v>2.6787999452674862</v>
      </c>
      <c r="AT1866" s="8"/>
      <c r="AU1866" s="5">
        <v>10.5</v>
      </c>
      <c r="AV1866" s="5"/>
      <c r="AW1866" s="5"/>
      <c r="AX1866" s="5"/>
      <c r="AY1866" s="5">
        <v>11.475</v>
      </c>
      <c r="AZ1866" s="5"/>
      <c r="BA1866" s="5"/>
      <c r="BB1866" s="5"/>
      <c r="BC1866" s="5"/>
      <c r="BD1866" s="5"/>
      <c r="BE1866" s="5"/>
      <c r="BF1866" s="5"/>
      <c r="BG1866" s="5">
        <v>0</v>
      </c>
      <c r="BH1866" s="5">
        <v>21.975000000000001</v>
      </c>
      <c r="BJ1866" s="5"/>
      <c r="BK1866" s="5">
        <f>AC1866+AJ1866+BH1866</f>
        <v>152.1</v>
      </c>
      <c r="BL1866" s="5"/>
      <c r="BM1866" s="8">
        <f>BH1866/BK1866</f>
        <v>0.14447731755424065</v>
      </c>
      <c r="BN1866" s="8"/>
      <c r="BO1866" s="7"/>
      <c r="BP1866" s="5"/>
      <c r="BQ1866" s="5"/>
      <c r="BR1866" s="5"/>
      <c r="BS1866" s="5"/>
      <c r="BT1866" s="7"/>
      <c r="BU1866" s="7"/>
      <c r="BV1866" s="7"/>
      <c r="BW1866" s="7"/>
      <c r="BX1866" s="8">
        <f>AC1866/BK1866</f>
        <v>0.43655489809335968</v>
      </c>
      <c r="BY1866" s="8">
        <f>AJ1866/BK1866</f>
        <v>0.41896778435239979</v>
      </c>
      <c r="BZ1866" s="8">
        <f>BH1866/BK1866</f>
        <v>0.14447731755424065</v>
      </c>
      <c r="CA1866" s="5">
        <v>207</v>
      </c>
      <c r="CB1866" s="5">
        <v>103</v>
      </c>
      <c r="CC1866" s="5">
        <v>35.5</v>
      </c>
      <c r="CD1866" s="5">
        <v>0</v>
      </c>
      <c r="CE1866" s="5"/>
      <c r="CF1866" s="5"/>
      <c r="CG1866" s="5"/>
      <c r="CH1866" s="5"/>
      <c r="CI1866" s="5"/>
      <c r="CJ1866" s="5"/>
      <c r="CL1866" s="5"/>
      <c r="CM1866" s="5">
        <f>CS1866+CV1866+CY1866+DB1866+DE1866+DH1866+DK1866+DN1866+DQ1866</f>
        <v>1300</v>
      </c>
      <c r="CO1866" s="5">
        <f>CT1866+CW1866+CZ1866+DC1866+DF1866+DI1866+DL1866+DO1866+DR1866</f>
        <v>186.75763057570785</v>
      </c>
      <c r="CP1866" s="5"/>
      <c r="CQ1866" s="5"/>
      <c r="CR1866" s="21">
        <f>CT1866/CS1866</f>
        <v>0.23016173682750179</v>
      </c>
      <c r="CS1866">
        <v>150</v>
      </c>
      <c r="CT1866" s="5">
        <v>34.524260524125268</v>
      </c>
      <c r="CU1866" s="21">
        <f>CW1866/CV1866</f>
        <v>0.18293646202269337</v>
      </c>
      <c r="CV1866">
        <v>100</v>
      </c>
      <c r="CW1866" s="5">
        <v>18.293646202269336</v>
      </c>
      <c r="CX1866" s="21">
        <f>CZ1866/CY1866</f>
        <v>0.18318164924896671</v>
      </c>
      <c r="CY1866">
        <v>100</v>
      </c>
      <c r="CZ1866" s="5">
        <v>18.318164924896671</v>
      </c>
      <c r="DA1866" s="21">
        <f>DC1866/DB1866</f>
        <v>0.15362575923938232</v>
      </c>
      <c r="DB1866">
        <v>100</v>
      </c>
      <c r="DC1866" s="5">
        <v>15.362575923938232</v>
      </c>
      <c r="DD1866" s="21">
        <f>DF1866/DE1866</f>
        <v>0.15916451838227463</v>
      </c>
      <c r="DE1866">
        <v>100</v>
      </c>
      <c r="DF1866" s="5">
        <v>15.916451838227465</v>
      </c>
      <c r="DG1866" s="21">
        <f>DI1866/DH1866</f>
        <v>0.16559959124538609</v>
      </c>
      <c r="DH1866">
        <v>100</v>
      </c>
      <c r="DI1866" s="5">
        <v>16.559959124538608</v>
      </c>
      <c r="DJ1866" s="21">
        <f>DL1866/DK1866</f>
        <v>0.12780643887194654</v>
      </c>
      <c r="DK1866">
        <v>250</v>
      </c>
      <c r="DL1866" s="5">
        <v>31.951609717986635</v>
      </c>
      <c r="DM1866" s="21">
        <f>DO1866/DN1866</f>
        <v>9.1542401262871387E-2</v>
      </c>
      <c r="DN1866">
        <v>200</v>
      </c>
      <c r="DO1866" s="5">
        <v>18.308480252574277</v>
      </c>
      <c r="DP1866" s="21">
        <f>DR1866/DQ1866</f>
        <v>8.7612410335756827E-2</v>
      </c>
      <c r="DQ1866">
        <v>200</v>
      </c>
      <c r="DR1866" s="5">
        <v>17.522482067151365</v>
      </c>
    </row>
    <row r="1867" spans="1:122" x14ac:dyDescent="0.25">
      <c r="A1867" t="s">
        <v>76</v>
      </c>
      <c r="B1867" t="s">
        <v>248</v>
      </c>
      <c r="C1867" s="6">
        <v>39093</v>
      </c>
      <c r="G1867">
        <v>93</v>
      </c>
      <c r="H1867" t="s">
        <v>17</v>
      </c>
      <c r="I1867" s="7">
        <v>11</v>
      </c>
      <c r="J1867">
        <v>1000</v>
      </c>
      <c r="K1867" s="5">
        <f t="shared" si="29"/>
        <v>90.909090909090907</v>
      </c>
      <c r="M1867" s="5">
        <v>478</v>
      </c>
      <c r="N1867" s="7">
        <v>17.600000000000001</v>
      </c>
      <c r="O1867" s="7"/>
      <c r="P1867" s="7"/>
      <c r="AC1867" s="5"/>
      <c r="AE1867" s="8"/>
      <c r="AF1867" s="8"/>
      <c r="AG1867" s="8"/>
      <c r="AH1867" s="8"/>
      <c r="AI1867" s="8"/>
      <c r="AJ1867" s="5"/>
      <c r="AK1867" s="8"/>
      <c r="AM1867" s="8"/>
      <c r="AN1867" s="8"/>
      <c r="AO1867" s="8"/>
      <c r="AP1867" s="8"/>
      <c r="AS1867" s="8"/>
      <c r="AT1867" s="8"/>
      <c r="AU1867" s="5"/>
      <c r="AV1867" s="5"/>
      <c r="AW1867" s="5"/>
      <c r="AX1867" s="5"/>
      <c r="AY1867" s="5"/>
      <c r="AZ1867" s="5"/>
      <c r="BA1867" s="5"/>
      <c r="BB1867" s="5"/>
      <c r="BC1867" s="5"/>
      <c r="BD1867" s="5"/>
      <c r="BE1867" s="5"/>
      <c r="BF1867" s="5"/>
      <c r="BG1867" s="5"/>
      <c r="BH1867" s="5"/>
      <c r="BJ1867" s="5"/>
      <c r="BK1867" s="5"/>
      <c r="BL1867" s="5"/>
      <c r="BO1867" s="7"/>
      <c r="BP1867" s="5"/>
      <c r="BQ1867" s="5"/>
      <c r="BR1867" s="5"/>
      <c r="BS1867" s="5"/>
      <c r="BT1867" s="7"/>
      <c r="BU1867" s="7"/>
      <c r="BV1867" s="7"/>
      <c r="BW1867" s="7"/>
      <c r="BX1867" s="7"/>
      <c r="BY1867" s="7"/>
      <c r="BZ1867" s="7"/>
      <c r="CA1867" s="5"/>
      <c r="CB1867" s="5"/>
      <c r="CC1867" s="5"/>
      <c r="CD1867" s="5"/>
      <c r="CE1867" s="5"/>
      <c r="CF1867" s="5"/>
      <c r="CG1867" s="5"/>
      <c r="CH1867" s="5"/>
      <c r="CI1867" s="5"/>
      <c r="CJ1867" s="5"/>
      <c r="CL1867" s="5"/>
      <c r="CM1867" s="5"/>
      <c r="CO1867" s="5"/>
      <c r="CP1867" s="5"/>
      <c r="CQ1867" s="5"/>
      <c r="CT1867" s="5"/>
      <c r="CV1867">
        <v>10</v>
      </c>
      <c r="CW1867" s="5"/>
      <c r="CY1867">
        <v>10</v>
      </c>
      <c r="CZ1867" s="5"/>
      <c r="DC1867" s="5"/>
      <c r="DF1867" s="5"/>
      <c r="DI1867" s="5"/>
      <c r="DL1867" s="5"/>
      <c r="DO1867" s="5"/>
      <c r="DR1867" s="5"/>
    </row>
    <row r="1868" spans="1:122" x14ac:dyDescent="0.25">
      <c r="A1868" t="s">
        <v>76</v>
      </c>
      <c r="B1868" t="s">
        <v>248</v>
      </c>
      <c r="C1868" s="6">
        <v>39094</v>
      </c>
      <c r="G1868">
        <v>94</v>
      </c>
      <c r="H1868" t="s">
        <v>17</v>
      </c>
      <c r="I1868" s="7">
        <v>11</v>
      </c>
      <c r="J1868">
        <v>1000</v>
      </c>
      <c r="K1868" s="5">
        <f t="shared" si="29"/>
        <v>90.909090909090907</v>
      </c>
      <c r="AC1868" s="5"/>
      <c r="AE1868" s="8"/>
      <c r="AF1868" s="8"/>
      <c r="AG1868" s="8"/>
      <c r="AH1868" s="8"/>
      <c r="AI1868" s="8"/>
      <c r="AJ1868" s="5"/>
      <c r="AK1868" s="8"/>
      <c r="AM1868" s="8"/>
      <c r="AN1868" s="8"/>
      <c r="AO1868" s="8"/>
      <c r="AP1868" s="8"/>
      <c r="AQ1868" s="9"/>
      <c r="AS1868" s="8"/>
      <c r="AT1868" s="8"/>
      <c r="AU1868" s="5"/>
      <c r="AV1868" s="5"/>
      <c r="AW1868" s="5"/>
      <c r="AX1868" s="5"/>
      <c r="AY1868" s="5"/>
      <c r="AZ1868" s="5"/>
      <c r="BA1868" s="5"/>
      <c r="BB1868" s="5"/>
      <c r="BC1868" s="5"/>
      <c r="BD1868" s="5"/>
      <c r="BE1868" s="5"/>
      <c r="BF1868" s="5"/>
      <c r="BG1868" s="5"/>
      <c r="BH1868" s="5"/>
      <c r="BJ1868" s="5"/>
      <c r="BK1868" s="5"/>
      <c r="BL1868" s="5"/>
      <c r="BO1868" s="7"/>
      <c r="BP1868" s="5"/>
      <c r="BQ1868" s="5"/>
      <c r="BR1868" s="5"/>
      <c r="BS1868" s="5"/>
      <c r="BT1868" s="7"/>
      <c r="BU1868" s="7"/>
      <c r="BV1868" s="7"/>
      <c r="BW1868" s="7"/>
      <c r="BX1868" s="7"/>
      <c r="BY1868" s="7"/>
      <c r="BZ1868" s="7"/>
      <c r="CA1868" s="5"/>
      <c r="CB1868" s="5"/>
      <c r="CC1868" s="5"/>
      <c r="CD1868" s="5"/>
      <c r="CE1868" s="5"/>
      <c r="CF1868" s="5"/>
      <c r="CG1868" s="5"/>
      <c r="CH1868" s="5"/>
      <c r="CI1868" s="5"/>
      <c r="CJ1868" s="5"/>
      <c r="CL1868" s="5"/>
      <c r="CM1868" s="5">
        <f>CS1868+CV1868+CY1868+DB1868+DE1868+DH1868+DK1868+DN1868+DQ1868</f>
        <v>1300</v>
      </c>
      <c r="CO1868" s="5">
        <f>CT1868+CW1868+CZ1868+DC1868+DF1868+DI1868+DL1868+DO1868+DR1868</f>
        <v>134.82117683542691</v>
      </c>
      <c r="CP1868" s="5"/>
      <c r="CQ1868" s="5"/>
      <c r="CR1868" s="21">
        <f>CT1868/CS1868</f>
        <v>8.0125061487066981E-2</v>
      </c>
      <c r="CS1868">
        <v>150</v>
      </c>
      <c r="CT1868" s="5">
        <v>12.018759223060048</v>
      </c>
      <c r="CU1868" s="21">
        <f>CW1868/CV1868</f>
        <v>0.15406235526977918</v>
      </c>
      <c r="CV1868">
        <v>100</v>
      </c>
      <c r="CW1868" s="5">
        <v>15.406235526977918</v>
      </c>
      <c r="CX1868" s="21">
        <f>CZ1868/CY1868</f>
        <v>0.11581384959463242</v>
      </c>
      <c r="CY1868">
        <v>100</v>
      </c>
      <c r="CZ1868" s="5">
        <v>11.581384959463243</v>
      </c>
      <c r="DA1868" s="21">
        <f>DC1868/DB1868</f>
        <v>0.1019556002290323</v>
      </c>
      <c r="DB1868">
        <v>100</v>
      </c>
      <c r="DC1868" s="5">
        <v>10.19556002290323</v>
      </c>
      <c r="DD1868" s="21">
        <f>DF1868/DE1868</f>
        <v>0.1191982918700723</v>
      </c>
      <c r="DE1868">
        <v>100</v>
      </c>
      <c r="DF1868" s="5">
        <v>11.919829187007231</v>
      </c>
      <c r="DG1868" s="21">
        <f>DI1868/DH1868</f>
        <v>0.13022306011161547</v>
      </c>
      <c r="DH1868">
        <v>100</v>
      </c>
      <c r="DI1868" s="5">
        <v>13.022306011161547</v>
      </c>
      <c r="DJ1868" s="21">
        <f>DL1868/DK1868</f>
        <v>0.11005989174270812</v>
      </c>
      <c r="DK1868">
        <v>250</v>
      </c>
      <c r="DL1868" s="5">
        <v>27.514972935677029</v>
      </c>
      <c r="DM1868" s="21">
        <f>DO1868/DN1868</f>
        <v>8.6192102965295628E-2</v>
      </c>
      <c r="DN1868">
        <v>200</v>
      </c>
      <c r="DO1868" s="5">
        <v>17.238420593059125</v>
      </c>
      <c r="DP1868" s="21">
        <f>DR1868/DQ1868</f>
        <v>7.9618541880587687E-2</v>
      </c>
      <c r="DQ1868">
        <v>200</v>
      </c>
      <c r="DR1868" s="5">
        <v>15.923708376117537</v>
      </c>
    </row>
    <row r="1869" spans="1:122" x14ac:dyDescent="0.25">
      <c r="A1869" t="s">
        <v>76</v>
      </c>
      <c r="B1869" t="s">
        <v>248</v>
      </c>
      <c r="C1869" s="6">
        <v>39098</v>
      </c>
      <c r="D1869" s="5"/>
      <c r="G1869">
        <v>98</v>
      </c>
      <c r="H1869" t="s">
        <v>17</v>
      </c>
      <c r="I1869" s="7">
        <v>11</v>
      </c>
      <c r="J1869">
        <v>1000</v>
      </c>
      <c r="K1869" s="5">
        <f t="shared" si="29"/>
        <v>90.909090909090907</v>
      </c>
      <c r="M1869" s="5">
        <v>489.5</v>
      </c>
      <c r="N1869" s="7">
        <v>17.850000000000001</v>
      </c>
      <c r="O1869" s="7"/>
      <c r="P1869" s="7"/>
      <c r="AC1869" s="5"/>
      <c r="AE1869" s="8"/>
      <c r="AF1869" s="8"/>
      <c r="AG1869" s="8"/>
      <c r="AH1869" s="8"/>
      <c r="AI1869" s="8"/>
      <c r="AJ1869" s="5"/>
      <c r="AK1869" s="8"/>
      <c r="AM1869" s="8"/>
      <c r="AN1869" s="8"/>
      <c r="AO1869" s="8"/>
      <c r="AP1869" s="8"/>
      <c r="AQ1869" s="9"/>
      <c r="AS1869" s="8"/>
      <c r="AT1869" s="8"/>
      <c r="AU1869" s="5"/>
      <c r="AV1869" s="5"/>
      <c r="AW1869" s="5"/>
      <c r="AX1869" s="5"/>
      <c r="AY1869" s="5"/>
      <c r="AZ1869" s="5"/>
      <c r="BA1869" s="5"/>
      <c r="BB1869" s="5"/>
      <c r="BC1869" s="5"/>
      <c r="BD1869" s="5"/>
      <c r="BE1869" s="5"/>
      <c r="BF1869" s="5"/>
      <c r="BG1869" s="5"/>
      <c r="BH1869" s="5"/>
      <c r="BJ1869" s="5"/>
      <c r="BK1869" s="5"/>
      <c r="BL1869" s="5"/>
      <c r="BO1869" s="7"/>
      <c r="BP1869" s="5"/>
      <c r="BQ1869" s="5"/>
      <c r="BR1869" s="5"/>
      <c r="BS1869" s="5"/>
      <c r="BT1869" s="7"/>
      <c r="BU1869" s="7"/>
      <c r="BV1869" s="7"/>
      <c r="BW1869" s="7"/>
      <c r="BX1869" s="7"/>
      <c r="BY1869" s="7"/>
      <c r="BZ1869" s="7"/>
      <c r="CA1869" s="5"/>
      <c r="CB1869" s="5"/>
      <c r="CC1869" s="5"/>
      <c r="CD1869" s="5"/>
      <c r="CE1869" s="5"/>
      <c r="CF1869" s="5"/>
      <c r="CG1869" s="5"/>
      <c r="CH1869" s="5"/>
      <c r="CI1869" s="5"/>
      <c r="CJ1869" s="5"/>
      <c r="CL1869" s="5"/>
      <c r="CM1869" s="5">
        <f>CS1869+CV1869+CY1869+DB1869+DE1869+DH1869+DK1869+DN1869+DQ1869</f>
        <v>1300</v>
      </c>
      <c r="CO1869" s="5">
        <f>CT1869+CW1869+CZ1869+DC1869+DF1869+DI1869+DL1869+DO1869+DR1869</f>
        <v>116.85245522693344</v>
      </c>
      <c r="CP1869" s="5"/>
      <c r="CQ1869" s="5"/>
      <c r="CR1869" s="21">
        <f>CT1869/CS1869</f>
        <v>0.11110189144528664</v>
      </c>
      <c r="CS1869">
        <v>150</v>
      </c>
      <c r="CT1869" s="5">
        <v>16.665283716792995</v>
      </c>
      <c r="CU1869" s="21">
        <f>CW1869/CV1869</f>
        <v>0.13955658002674989</v>
      </c>
      <c r="CV1869">
        <v>100</v>
      </c>
      <c r="CW1869" s="5">
        <v>13.955658002674989</v>
      </c>
      <c r="CX1869" s="21">
        <f>CZ1869/CY1869</f>
        <v>8.2945046812304926E-2</v>
      </c>
      <c r="CY1869">
        <v>100</v>
      </c>
      <c r="CZ1869" s="5">
        <v>8.2945046812304923</v>
      </c>
      <c r="DA1869" s="21">
        <f>DC1869/DB1869</f>
        <v>7.2370027775372631E-2</v>
      </c>
      <c r="DB1869">
        <v>100</v>
      </c>
      <c r="DC1869" s="5">
        <v>7.2370027775372634</v>
      </c>
      <c r="DD1869" s="21">
        <f>DF1869/DE1869</f>
        <v>8.5919866161462646E-2</v>
      </c>
      <c r="DE1869">
        <v>100</v>
      </c>
      <c r="DF1869" s="5">
        <v>8.591986616146265</v>
      </c>
      <c r="DG1869" s="21">
        <f>DI1869/DH1869</f>
        <v>9.780027298268415E-2</v>
      </c>
      <c r="DH1869">
        <v>100</v>
      </c>
      <c r="DI1869" s="5">
        <v>9.7800272982684149</v>
      </c>
      <c r="DJ1869" s="21">
        <f>DL1869/DK1869</f>
        <v>8.9499717531285702E-2</v>
      </c>
      <c r="DK1869">
        <v>250</v>
      </c>
      <c r="DL1869" s="5">
        <v>22.374929382821424</v>
      </c>
      <c r="DM1869" s="21">
        <f>DO1869/DN1869</f>
        <v>7.3573410891137336E-2</v>
      </c>
      <c r="DN1869">
        <v>200</v>
      </c>
      <c r="DO1869" s="5">
        <v>14.714682178227468</v>
      </c>
      <c r="DP1869" s="21">
        <f>DR1869/DQ1869</f>
        <v>7.6191902866170724E-2</v>
      </c>
      <c r="DQ1869">
        <v>200</v>
      </c>
      <c r="DR1869" s="5">
        <v>15.238380573234144</v>
      </c>
    </row>
    <row r="1870" spans="1:122" x14ac:dyDescent="0.25">
      <c r="A1870" t="s">
        <v>76</v>
      </c>
      <c r="B1870" t="s">
        <v>248</v>
      </c>
      <c r="C1870" s="6">
        <v>39101</v>
      </c>
      <c r="D1870" s="5"/>
      <c r="G1870">
        <v>101</v>
      </c>
      <c r="H1870" t="s">
        <v>17</v>
      </c>
      <c r="I1870" s="7">
        <v>11</v>
      </c>
      <c r="J1870">
        <v>1000</v>
      </c>
      <c r="K1870" s="5">
        <f t="shared" si="29"/>
        <v>90.909090909090907</v>
      </c>
      <c r="AC1870" s="5"/>
      <c r="AE1870" s="8"/>
      <c r="AF1870" s="8"/>
      <c r="AG1870" s="8"/>
      <c r="AH1870" s="8"/>
      <c r="AI1870" s="8"/>
      <c r="AJ1870" s="5"/>
      <c r="AK1870" s="8"/>
      <c r="AL1870" s="8"/>
      <c r="AM1870" s="8"/>
      <c r="AN1870" s="8"/>
      <c r="AO1870" s="8"/>
      <c r="AP1870" s="8"/>
      <c r="AQ1870" s="9"/>
      <c r="AS1870" s="8"/>
      <c r="AT1870" s="8"/>
      <c r="AU1870" s="5"/>
      <c r="AV1870" s="5"/>
      <c r="AW1870" s="5"/>
      <c r="AX1870" s="5"/>
      <c r="AY1870" s="5"/>
      <c r="AZ1870" s="5"/>
      <c r="BA1870" s="5"/>
      <c r="BB1870" s="5"/>
      <c r="BC1870" s="5"/>
      <c r="BD1870" s="5"/>
      <c r="BE1870" s="5"/>
      <c r="BF1870" s="5"/>
      <c r="BG1870" s="5"/>
      <c r="BH1870" s="5"/>
      <c r="BJ1870" s="5"/>
      <c r="BK1870" s="5"/>
      <c r="BL1870" s="5"/>
      <c r="BO1870" s="7"/>
      <c r="BP1870" s="5"/>
      <c r="BQ1870" s="5"/>
      <c r="BR1870" s="5"/>
      <c r="BS1870" s="5"/>
      <c r="BT1870" s="7"/>
      <c r="BU1870" s="7"/>
      <c r="BV1870" s="7"/>
      <c r="BW1870" s="7"/>
      <c r="BX1870" s="7"/>
      <c r="BY1870" s="7"/>
      <c r="BZ1870" s="7"/>
      <c r="CA1870" s="5"/>
      <c r="CB1870" s="5"/>
      <c r="CC1870" s="5"/>
      <c r="CD1870" s="5"/>
      <c r="CE1870" s="5"/>
      <c r="CF1870" s="5"/>
      <c r="CG1870" s="5"/>
      <c r="CH1870" s="5"/>
      <c r="CI1870" s="5"/>
      <c r="CJ1870" s="5"/>
      <c r="CL1870" s="5"/>
      <c r="CM1870" s="5">
        <f>CS1870+CV1870+CY1870+DB1870+DE1870+DH1870+DK1870+DN1870+DQ1870</f>
        <v>1300</v>
      </c>
      <c r="CO1870" s="5">
        <f>CT1870+CW1870+CZ1870+DC1870+DF1870+DI1870+DL1870+DO1870+DR1870</f>
        <v>195.91692441129911</v>
      </c>
      <c r="CP1870" s="5"/>
      <c r="CQ1870" s="5"/>
      <c r="CR1870" s="21">
        <f>CT1870/CS1870</f>
        <v>0.26636430699600389</v>
      </c>
      <c r="CS1870">
        <v>150</v>
      </c>
      <c r="CT1870" s="5">
        <v>39.95464604940058</v>
      </c>
      <c r="CU1870" s="21">
        <f>CW1870/CV1870</f>
        <v>0.2029032563053545</v>
      </c>
      <c r="CV1870">
        <v>100</v>
      </c>
      <c r="CW1870" s="5">
        <v>20.290325630535449</v>
      </c>
      <c r="CX1870" s="21">
        <f>CZ1870/CY1870</f>
        <v>0.22656297262059988</v>
      </c>
      <c r="CY1870">
        <v>100</v>
      </c>
      <c r="CZ1870" s="5">
        <v>22.656297262059987</v>
      </c>
      <c r="DA1870" s="21">
        <f>DC1870/DB1870</f>
        <v>0.17655638992046399</v>
      </c>
      <c r="DB1870">
        <v>100</v>
      </c>
      <c r="DC1870" s="5">
        <v>17.655638992046399</v>
      </c>
      <c r="DD1870" s="21">
        <f>DF1870/DE1870</f>
        <v>0.15761162415145805</v>
      </c>
      <c r="DE1870">
        <v>100</v>
      </c>
      <c r="DF1870" s="5">
        <v>15.761162415145805</v>
      </c>
      <c r="DG1870" s="21">
        <f>DI1870/DH1870</f>
        <v>0.14945949426789909</v>
      </c>
      <c r="DH1870">
        <v>100</v>
      </c>
      <c r="DI1870" s="5">
        <v>14.945949426789909</v>
      </c>
      <c r="DJ1870" s="21">
        <f>DL1870/DK1870</f>
        <v>0.12040002096266872</v>
      </c>
      <c r="DK1870">
        <v>250</v>
      </c>
      <c r="DL1870" s="5">
        <v>30.10000524066718</v>
      </c>
      <c r="DM1870" s="21">
        <f>DO1870/DN1870</f>
        <v>8.6301534329371599E-2</v>
      </c>
      <c r="DN1870">
        <v>200</v>
      </c>
      <c r="DO1870" s="5">
        <v>17.26030686587432</v>
      </c>
      <c r="DP1870" s="21">
        <f>DR1870/DQ1870</f>
        <v>8.6462962643897509E-2</v>
      </c>
      <c r="DQ1870">
        <v>200</v>
      </c>
      <c r="DR1870" s="5">
        <v>17.292592528779501</v>
      </c>
    </row>
    <row r="1871" spans="1:122" x14ac:dyDescent="0.25">
      <c r="A1871" t="s">
        <v>76</v>
      </c>
      <c r="B1871" t="s">
        <v>248</v>
      </c>
      <c r="C1871" s="6">
        <v>39104</v>
      </c>
      <c r="D1871" s="5"/>
      <c r="G1871">
        <v>104</v>
      </c>
      <c r="H1871" t="s">
        <v>17</v>
      </c>
      <c r="I1871" s="7">
        <v>11</v>
      </c>
      <c r="J1871">
        <v>1000</v>
      </c>
      <c r="K1871" s="5">
        <f t="shared" si="29"/>
        <v>90.909090909090907</v>
      </c>
      <c r="AC1871" s="5">
        <v>106.70000000000002</v>
      </c>
      <c r="AE1871" s="8"/>
      <c r="AF1871" s="8"/>
      <c r="AG1871" s="8"/>
      <c r="AH1871" s="8"/>
      <c r="AI1871" s="8"/>
      <c r="AJ1871" s="5">
        <v>111.27499999999999</v>
      </c>
      <c r="AK1871" s="8">
        <v>1.42445</v>
      </c>
      <c r="AL1871" s="8">
        <v>0.20036374630489742</v>
      </c>
      <c r="AM1871" s="8"/>
      <c r="AN1871" s="8"/>
      <c r="AO1871" s="8"/>
      <c r="AP1871" s="8"/>
      <c r="AQ1871" s="9">
        <f>AK1871/AJ1871</f>
        <v>1.2801168276791734E-2</v>
      </c>
      <c r="AR1871" s="9">
        <v>3.7304518580659925E-2</v>
      </c>
      <c r="AS1871" s="7">
        <f>AJ1871*AR1871</f>
        <v>4.1510603050629324</v>
      </c>
      <c r="AT1871" s="8"/>
      <c r="AU1871" s="5">
        <v>4.2249999999999996</v>
      </c>
      <c r="AV1871" s="5"/>
      <c r="AW1871" s="5"/>
      <c r="AX1871" s="5"/>
      <c r="AY1871" s="5">
        <v>156.30000000000001</v>
      </c>
      <c r="AZ1871" s="5"/>
      <c r="BA1871" s="5"/>
      <c r="BB1871" s="5"/>
      <c r="BC1871" s="5"/>
      <c r="BD1871" s="5"/>
      <c r="BE1871" s="5"/>
      <c r="BF1871" s="5"/>
      <c r="BG1871" s="5">
        <v>0</v>
      </c>
      <c r="BH1871" s="5">
        <v>160.52500000000001</v>
      </c>
      <c r="BJ1871" s="5"/>
      <c r="BK1871" s="5">
        <f>AC1871+AJ1871+BH1871</f>
        <v>378.5</v>
      </c>
      <c r="BL1871" s="5"/>
      <c r="BM1871" s="8">
        <f>BH1871/BK1871</f>
        <v>0.42410832232496698</v>
      </c>
      <c r="BN1871" s="8"/>
      <c r="BO1871" s="7"/>
      <c r="BP1871" s="5"/>
      <c r="BQ1871" s="5"/>
      <c r="BR1871" s="5"/>
      <c r="BS1871" s="5"/>
      <c r="BT1871" s="7"/>
      <c r="BU1871" s="7"/>
      <c r="BV1871" s="7"/>
      <c r="BW1871" s="7"/>
      <c r="BX1871" s="8">
        <f>AC1871/BK1871</f>
        <v>0.28190224570673716</v>
      </c>
      <c r="BY1871" s="8">
        <f>AJ1871/BK1871</f>
        <v>0.29398943196829586</v>
      </c>
      <c r="BZ1871" s="8">
        <f>BH1871/BK1871</f>
        <v>0.42410832232496698</v>
      </c>
      <c r="CA1871" s="5">
        <v>282</v>
      </c>
      <c r="CB1871" s="5">
        <v>20.75</v>
      </c>
      <c r="CC1871" s="5">
        <v>105.25</v>
      </c>
      <c r="CD1871" s="5">
        <v>0</v>
      </c>
      <c r="CE1871" s="5"/>
      <c r="CF1871" s="5"/>
      <c r="CG1871" s="5"/>
      <c r="CH1871" s="5"/>
      <c r="CI1871" s="5"/>
      <c r="CJ1871" s="5"/>
      <c r="CL1871" s="5"/>
      <c r="CM1871" s="5"/>
      <c r="CO1871" s="5"/>
      <c r="CP1871" s="5"/>
      <c r="CQ1871" s="5"/>
      <c r="CT1871" s="5"/>
      <c r="CV1871">
        <v>10</v>
      </c>
      <c r="CW1871" s="5"/>
      <c r="CY1871">
        <v>10</v>
      </c>
      <c r="CZ1871" s="5"/>
      <c r="DC1871" s="5"/>
      <c r="DF1871" s="5"/>
      <c r="DI1871" s="5"/>
      <c r="DL1871" s="5"/>
      <c r="DO1871" s="5"/>
      <c r="DR1871" s="5"/>
    </row>
    <row r="1872" spans="1:122" x14ac:dyDescent="0.25">
      <c r="A1872" t="s">
        <v>76</v>
      </c>
      <c r="B1872" t="s">
        <v>248</v>
      </c>
      <c r="C1872" s="6">
        <v>39105</v>
      </c>
      <c r="D1872" s="5">
        <v>6</v>
      </c>
      <c r="E1872" t="s">
        <v>239</v>
      </c>
      <c r="F1872" t="s">
        <v>89</v>
      </c>
      <c r="G1872">
        <v>105</v>
      </c>
      <c r="H1872" t="s">
        <v>17</v>
      </c>
      <c r="I1872" s="7">
        <v>11</v>
      </c>
      <c r="J1872">
        <v>1000</v>
      </c>
      <c r="K1872" s="5">
        <f t="shared" si="29"/>
        <v>90.909090909090907</v>
      </c>
      <c r="T1872" s="5">
        <v>105</v>
      </c>
      <c r="AC1872" s="5"/>
      <c r="AE1872" s="8"/>
      <c r="AF1872" s="8"/>
      <c r="AG1872" s="8"/>
      <c r="AH1872" s="8"/>
      <c r="AI1872" s="8"/>
      <c r="AJ1872" s="5"/>
      <c r="AK1872" s="8"/>
      <c r="AM1872" s="8"/>
      <c r="AN1872" s="8"/>
      <c r="AO1872" s="8"/>
      <c r="AP1872" s="8"/>
      <c r="AQ1872" s="9"/>
      <c r="AR1872" s="9"/>
      <c r="AS1872" s="8"/>
      <c r="AT1872" s="8"/>
      <c r="AU1872" s="5"/>
      <c r="AV1872" s="5"/>
      <c r="AW1872" s="5"/>
      <c r="AX1872" s="5"/>
      <c r="AY1872" s="5"/>
      <c r="AZ1872" s="5"/>
      <c r="BA1872" s="5"/>
      <c r="BB1872" s="5"/>
      <c r="BC1872" s="5"/>
      <c r="BD1872" s="5"/>
      <c r="BE1872" s="5"/>
      <c r="BF1872" s="5"/>
      <c r="BG1872" s="5"/>
      <c r="BH1872" s="5"/>
      <c r="BJ1872" s="5"/>
      <c r="BK1872" s="5"/>
      <c r="BL1872" s="5"/>
      <c r="BM1872" s="8"/>
      <c r="BN1872" s="8"/>
      <c r="BO1872" s="7"/>
      <c r="BP1872" s="5"/>
      <c r="BQ1872" s="5"/>
      <c r="BR1872" s="5"/>
      <c r="BS1872" s="5"/>
      <c r="BT1872" s="7"/>
      <c r="BU1872" s="7"/>
      <c r="BV1872" s="7"/>
      <c r="BW1872" s="7"/>
      <c r="BX1872" s="8"/>
      <c r="BY1872" s="8"/>
      <c r="BZ1872" s="8"/>
      <c r="CA1872" s="5"/>
      <c r="CB1872" s="5"/>
      <c r="CC1872" s="5"/>
      <c r="CD1872" s="5"/>
      <c r="CE1872" s="5"/>
      <c r="CF1872" s="5"/>
      <c r="CG1872" s="5"/>
      <c r="CH1872" s="5"/>
      <c r="CI1872" s="5"/>
      <c r="CJ1872" s="5"/>
      <c r="CL1872" s="5"/>
      <c r="CM1872" s="5"/>
      <c r="CO1872" s="5"/>
      <c r="CP1872" s="5"/>
      <c r="CQ1872" s="5"/>
      <c r="CT1872" s="5"/>
      <c r="CV1872">
        <v>10</v>
      </c>
      <c r="CW1872" s="5"/>
      <c r="CY1872">
        <v>10</v>
      </c>
      <c r="CZ1872" s="5"/>
      <c r="DC1872" s="5"/>
      <c r="DF1872" s="5"/>
      <c r="DI1872" s="5"/>
      <c r="DL1872" s="5"/>
      <c r="DO1872" s="5"/>
      <c r="DR1872" s="5"/>
    </row>
    <row r="1873" spans="1:166" x14ac:dyDescent="0.25">
      <c r="A1873" t="s">
        <v>76</v>
      </c>
      <c r="B1873" t="s">
        <v>248</v>
      </c>
      <c r="C1873" s="6">
        <v>39107</v>
      </c>
      <c r="D1873" s="5"/>
      <c r="G1873">
        <v>107</v>
      </c>
      <c r="H1873" t="s">
        <v>17</v>
      </c>
      <c r="I1873" s="7">
        <v>11</v>
      </c>
      <c r="J1873">
        <v>1000</v>
      </c>
      <c r="K1873" s="5">
        <f t="shared" si="29"/>
        <v>90.909090909090907</v>
      </c>
      <c r="AC1873" s="5"/>
      <c r="AE1873" s="8"/>
      <c r="AF1873" s="8"/>
      <c r="AG1873" s="8"/>
      <c r="AH1873" s="8"/>
      <c r="AI1873" s="8"/>
      <c r="AJ1873" s="5"/>
      <c r="AK1873" s="8"/>
      <c r="AM1873" s="8"/>
      <c r="AN1873" s="8"/>
      <c r="AO1873" s="8"/>
      <c r="AP1873" s="8"/>
      <c r="AQ1873" s="9"/>
      <c r="AS1873" s="8"/>
      <c r="AT1873" s="8"/>
      <c r="AU1873" s="5"/>
      <c r="AV1873" s="5"/>
      <c r="AW1873" s="5"/>
      <c r="AX1873" s="5"/>
      <c r="AY1873" s="5"/>
      <c r="AZ1873" s="5"/>
      <c r="BA1873" s="5"/>
      <c r="BB1873" s="5"/>
      <c r="BC1873" s="5"/>
      <c r="BD1873" s="5"/>
      <c r="BE1873" s="5"/>
      <c r="BF1873" s="5"/>
      <c r="BG1873" s="5"/>
      <c r="BH1873" s="5"/>
      <c r="BJ1873" s="5"/>
      <c r="BK1873" s="5"/>
      <c r="BL1873" s="5"/>
      <c r="BO1873" s="7"/>
      <c r="BP1873" s="5"/>
      <c r="BQ1873" s="5"/>
      <c r="BR1873" s="5"/>
      <c r="BS1873" s="5"/>
      <c r="BT1873" s="7"/>
      <c r="BU1873" s="7"/>
      <c r="BV1873" s="7"/>
      <c r="BW1873" s="7"/>
      <c r="BX1873" s="7"/>
      <c r="BY1873" s="7"/>
      <c r="BZ1873" s="7"/>
      <c r="CA1873" s="5"/>
      <c r="CB1873" s="5"/>
      <c r="CC1873" s="5"/>
      <c r="CD1873" s="5"/>
      <c r="CE1873" s="5"/>
      <c r="CF1873" s="5"/>
      <c r="CG1873" s="5"/>
      <c r="CH1873" s="5"/>
      <c r="CI1873" s="5"/>
      <c r="CJ1873" s="5"/>
      <c r="CL1873" s="5"/>
      <c r="CM1873" s="5">
        <f>CS1873+CV1873+CY1873+DB1873+DE1873+DH1873+DK1873+DN1873+DQ1873</f>
        <v>1300</v>
      </c>
      <c r="CO1873" s="5">
        <f>CT1873+CW1873+CZ1873+DC1873+DF1873+DI1873+DL1873+DO1873+DR1873</f>
        <v>144.55434489867918</v>
      </c>
      <c r="CP1873" s="5"/>
      <c r="CQ1873" s="5"/>
      <c r="CR1873" s="21">
        <f>CT1873/CS1873</f>
        <v>0.1252369142252544</v>
      </c>
      <c r="CS1873">
        <v>150</v>
      </c>
      <c r="CT1873" s="5">
        <v>18.785537133788161</v>
      </c>
      <c r="CU1873" s="21">
        <f>CW1873/CV1873</f>
        <v>0.16398230871531161</v>
      </c>
      <c r="CV1873">
        <v>100</v>
      </c>
      <c r="CW1873" s="5">
        <v>16.398230871531162</v>
      </c>
      <c r="CX1873" s="21">
        <f>CZ1873/CY1873</f>
        <v>0.15660730672045395</v>
      </c>
      <c r="CY1873">
        <v>100</v>
      </c>
      <c r="CZ1873" s="5">
        <v>15.660730672045394</v>
      </c>
      <c r="DA1873" s="21">
        <f>DC1873/DB1873</f>
        <v>0.12896861121098022</v>
      </c>
      <c r="DB1873">
        <v>100</v>
      </c>
      <c r="DC1873" s="5">
        <v>12.896861121098022</v>
      </c>
      <c r="DD1873" s="21">
        <f>DF1873/DE1873</f>
        <v>0.13006009095209209</v>
      </c>
      <c r="DE1873">
        <v>100</v>
      </c>
      <c r="DF1873" s="5">
        <v>13.006009095209208</v>
      </c>
      <c r="DG1873" s="21">
        <f>DI1873/DH1873</f>
        <v>0.12878669792079492</v>
      </c>
      <c r="DH1873">
        <v>100</v>
      </c>
      <c r="DI1873" s="5">
        <v>12.878669792079492</v>
      </c>
      <c r="DJ1873" s="21">
        <f>DL1873/DK1873</f>
        <v>9.9121650173675746E-2</v>
      </c>
      <c r="DK1873">
        <v>250</v>
      </c>
      <c r="DL1873" s="5">
        <v>24.780412543418937</v>
      </c>
      <c r="DM1873" s="21">
        <f>DO1873/DN1873</f>
        <v>7.1009499999643108E-2</v>
      </c>
      <c r="DN1873">
        <v>200</v>
      </c>
      <c r="DO1873" s="5">
        <v>14.201899999928623</v>
      </c>
      <c r="DP1873" s="21">
        <f>DR1873/DQ1873</f>
        <v>7.9729968347900929E-2</v>
      </c>
      <c r="DQ1873">
        <v>200</v>
      </c>
      <c r="DR1873" s="5">
        <v>15.945993669580185</v>
      </c>
    </row>
    <row r="1874" spans="1:166" x14ac:dyDescent="0.25">
      <c r="A1874" t="s">
        <v>76</v>
      </c>
      <c r="B1874" t="s">
        <v>248</v>
      </c>
      <c r="C1874" s="6">
        <v>39111</v>
      </c>
      <c r="G1874">
        <v>111</v>
      </c>
      <c r="H1874" t="s">
        <v>17</v>
      </c>
      <c r="I1874" s="7">
        <v>11</v>
      </c>
      <c r="J1874">
        <v>1000</v>
      </c>
      <c r="K1874" s="5">
        <f t="shared" si="29"/>
        <v>90.909090909090907</v>
      </c>
      <c r="M1874" s="5">
        <v>524</v>
      </c>
      <c r="N1874" s="7">
        <v>19.850000000000001</v>
      </c>
      <c r="O1874" s="7"/>
      <c r="P1874" s="7"/>
      <c r="AC1874" s="5"/>
      <c r="AE1874" s="8"/>
      <c r="AF1874" s="8"/>
      <c r="AG1874" s="8"/>
      <c r="AH1874" s="8"/>
      <c r="AI1874" s="8"/>
      <c r="AJ1874" s="5"/>
      <c r="AK1874" s="8"/>
      <c r="AM1874" s="8"/>
      <c r="AN1874" s="8"/>
      <c r="AO1874" s="8"/>
      <c r="AP1874" s="8"/>
      <c r="AS1874" s="8"/>
      <c r="AT1874" s="8"/>
      <c r="AU1874" s="5"/>
      <c r="AV1874" s="5"/>
      <c r="AW1874" s="5"/>
      <c r="AX1874" s="5"/>
      <c r="AY1874" s="5"/>
      <c r="AZ1874" s="5"/>
      <c r="BA1874" s="5"/>
      <c r="BB1874" s="5"/>
      <c r="BC1874" s="5"/>
      <c r="BD1874" s="5"/>
      <c r="BE1874" s="5"/>
      <c r="BF1874" s="5"/>
      <c r="BG1874" s="5"/>
      <c r="BH1874" s="5"/>
      <c r="BJ1874" s="5"/>
      <c r="BK1874" s="5"/>
      <c r="BL1874" s="5"/>
      <c r="BO1874" s="7"/>
      <c r="BP1874" s="5"/>
      <c r="BQ1874" s="5"/>
      <c r="BR1874" s="5"/>
      <c r="BS1874" s="5"/>
      <c r="BT1874" s="7"/>
      <c r="BU1874" s="7"/>
      <c r="BV1874" s="7"/>
      <c r="BW1874" s="7"/>
      <c r="BX1874" s="7"/>
      <c r="BY1874" s="7"/>
      <c r="BZ1874" s="7"/>
      <c r="CA1874" s="5"/>
      <c r="CB1874" s="5"/>
      <c r="CC1874" s="5"/>
      <c r="CD1874" s="5"/>
      <c r="CE1874" s="5"/>
      <c r="CF1874" s="5"/>
      <c r="CG1874" s="5"/>
      <c r="CH1874" s="5"/>
      <c r="CI1874" s="5"/>
      <c r="CJ1874" s="5"/>
      <c r="CL1874" s="5"/>
      <c r="CM1874" s="5"/>
      <c r="CO1874" s="5"/>
      <c r="CP1874" s="5"/>
      <c r="CQ1874" s="5"/>
      <c r="CT1874" s="5"/>
      <c r="CV1874">
        <v>10</v>
      </c>
      <c r="CW1874" s="5"/>
      <c r="CY1874">
        <v>10</v>
      </c>
      <c r="CZ1874" s="5"/>
      <c r="DC1874" s="5"/>
      <c r="DF1874" s="5"/>
      <c r="DI1874" s="5"/>
      <c r="DL1874" s="5"/>
      <c r="DO1874" s="5"/>
      <c r="DR1874" s="5"/>
    </row>
    <row r="1875" spans="1:166" x14ac:dyDescent="0.25">
      <c r="A1875" t="s">
        <v>76</v>
      </c>
      <c r="B1875" t="s">
        <v>248</v>
      </c>
      <c r="C1875" s="6">
        <v>39113</v>
      </c>
      <c r="D1875" s="5"/>
      <c r="G1875">
        <v>113</v>
      </c>
      <c r="H1875" t="s">
        <v>17</v>
      </c>
      <c r="I1875" s="7">
        <v>11</v>
      </c>
      <c r="J1875">
        <v>1000</v>
      </c>
      <c r="K1875" s="5">
        <f t="shared" si="29"/>
        <v>90.909090909090907</v>
      </c>
      <c r="AC1875" s="5"/>
      <c r="AE1875" s="8"/>
      <c r="AF1875" s="8"/>
      <c r="AG1875" s="8"/>
      <c r="AH1875" s="8"/>
      <c r="AI1875" s="8"/>
      <c r="AJ1875" s="5"/>
      <c r="AK1875" s="8"/>
      <c r="AL1875" s="8"/>
      <c r="AM1875" s="8"/>
      <c r="AN1875" s="8"/>
      <c r="AO1875" s="8"/>
      <c r="AP1875" s="8"/>
      <c r="AQ1875" s="9"/>
      <c r="AS1875" s="8"/>
      <c r="AT1875" s="8"/>
      <c r="AU1875" s="5"/>
      <c r="AV1875" s="5"/>
      <c r="AW1875" s="5"/>
      <c r="AX1875" s="5"/>
      <c r="AY1875" s="5"/>
      <c r="AZ1875" s="5"/>
      <c r="BA1875" s="5"/>
      <c r="BB1875" s="5"/>
      <c r="BC1875" s="5"/>
      <c r="BD1875" s="5"/>
      <c r="BE1875" s="5"/>
      <c r="BF1875" s="5"/>
      <c r="BG1875" s="5"/>
      <c r="BH1875" s="5"/>
      <c r="BJ1875" s="5"/>
      <c r="BK1875" s="5"/>
      <c r="BL1875" s="5"/>
      <c r="BO1875" s="7"/>
      <c r="BP1875" s="5"/>
      <c r="BQ1875" s="5"/>
      <c r="BR1875" s="5"/>
      <c r="BS1875" s="5"/>
      <c r="BT1875" s="7"/>
      <c r="BU1875" s="7"/>
      <c r="BV1875" s="7"/>
      <c r="BW1875" s="7"/>
      <c r="BX1875" s="7"/>
      <c r="BY1875" s="7"/>
      <c r="BZ1875" s="7"/>
      <c r="CA1875" s="5"/>
      <c r="CB1875" s="5"/>
      <c r="CC1875" s="5"/>
      <c r="CD1875" s="5"/>
      <c r="CE1875" s="5"/>
      <c r="CF1875" s="5"/>
      <c r="CG1875" s="5"/>
      <c r="CH1875" s="5"/>
      <c r="CI1875" s="5"/>
      <c r="CJ1875" s="5"/>
      <c r="CL1875" s="5"/>
      <c r="CM1875" s="5">
        <f>CS1875+CV1875+CY1875+DB1875+DE1875+DH1875+DK1875+DN1875+DQ1875</f>
        <v>1300</v>
      </c>
      <c r="CO1875" s="5">
        <f>CT1875+CW1875+CZ1875+DC1875+DF1875+DI1875+DL1875+DO1875+DR1875</f>
        <v>126.39909023538675</v>
      </c>
      <c r="CP1875" s="5"/>
      <c r="CQ1875" s="5"/>
      <c r="CR1875" s="21">
        <f>CT1875/CS1875</f>
        <v>0.1128612351366939</v>
      </c>
      <c r="CS1875">
        <v>150</v>
      </c>
      <c r="CT1875" s="5">
        <v>16.929185270504085</v>
      </c>
      <c r="CU1875" s="21">
        <f>CW1875/CV1875</f>
        <v>0.1308707959615992</v>
      </c>
      <c r="CV1875">
        <v>100</v>
      </c>
      <c r="CW1875" s="5">
        <v>13.087079596159919</v>
      </c>
      <c r="CX1875" s="21">
        <f>CZ1875/CY1875</f>
        <v>7.8288546220759939E-2</v>
      </c>
      <c r="CY1875">
        <v>100</v>
      </c>
      <c r="CZ1875" s="5">
        <v>7.828854622075994</v>
      </c>
      <c r="DA1875" s="21">
        <f>DC1875/DB1875</f>
        <v>8.9219610822622211E-2</v>
      </c>
      <c r="DB1875">
        <v>100</v>
      </c>
      <c r="DC1875" s="5">
        <v>8.9219610822622215</v>
      </c>
      <c r="DD1875" s="21">
        <f>DF1875/DE1875</f>
        <v>0.10314904585214393</v>
      </c>
      <c r="DE1875">
        <v>100</v>
      </c>
      <c r="DF1875" s="5">
        <v>10.314904585214393</v>
      </c>
      <c r="DG1875" s="21">
        <f>DI1875/DH1875</f>
        <v>0.11663921239110814</v>
      </c>
      <c r="DH1875">
        <v>100</v>
      </c>
      <c r="DI1875" s="5">
        <v>11.663921239110813</v>
      </c>
      <c r="DJ1875" s="21">
        <f>DL1875/DK1875</f>
        <v>9.725240594893679E-2</v>
      </c>
      <c r="DK1875">
        <v>250</v>
      </c>
      <c r="DL1875" s="5">
        <v>24.313101487234199</v>
      </c>
      <c r="DM1875" s="21">
        <f>DO1875/DN1875</f>
        <v>7.6529984581301114E-2</v>
      </c>
      <c r="DN1875">
        <v>200</v>
      </c>
      <c r="DO1875" s="5">
        <v>15.305996916260222</v>
      </c>
      <c r="DP1875" s="21">
        <f>DR1875/DQ1875</f>
        <v>9.0170427182824503E-2</v>
      </c>
      <c r="DQ1875">
        <v>200</v>
      </c>
      <c r="DR1875" s="5">
        <v>18.034085436564901</v>
      </c>
    </row>
    <row r="1876" spans="1:166" x14ac:dyDescent="0.25">
      <c r="A1876" t="s">
        <v>76</v>
      </c>
      <c r="B1876" t="s">
        <v>248</v>
      </c>
      <c r="C1876" s="6">
        <v>39117</v>
      </c>
      <c r="D1876" s="5"/>
      <c r="G1876">
        <v>117</v>
      </c>
      <c r="H1876" t="s">
        <v>17</v>
      </c>
      <c r="I1876" s="7">
        <v>11</v>
      </c>
      <c r="J1876">
        <v>1000</v>
      </c>
      <c r="K1876" s="5">
        <f t="shared" si="29"/>
        <v>90.909090909090907</v>
      </c>
      <c r="AC1876" s="5"/>
      <c r="AE1876" s="8"/>
      <c r="AF1876" s="8"/>
      <c r="AG1876" s="8"/>
      <c r="AH1876" s="8"/>
      <c r="AI1876" s="8"/>
      <c r="AJ1876" s="5"/>
      <c r="AK1876" s="8"/>
      <c r="AL1876" s="8"/>
      <c r="AM1876" s="8"/>
      <c r="AN1876" s="8"/>
      <c r="AO1876" s="8"/>
      <c r="AP1876" s="8"/>
      <c r="AQ1876" s="9"/>
      <c r="AS1876" s="8"/>
      <c r="AT1876" s="8"/>
      <c r="AU1876" s="5"/>
      <c r="AV1876" s="5"/>
      <c r="AW1876" s="5"/>
      <c r="AX1876" s="5"/>
      <c r="AY1876" s="5"/>
      <c r="AZ1876" s="5"/>
      <c r="BA1876" s="5"/>
      <c r="BB1876" s="5"/>
      <c r="BC1876" s="5"/>
      <c r="BD1876" s="5"/>
      <c r="BE1876" s="5"/>
      <c r="BF1876" s="5"/>
      <c r="BG1876" s="5"/>
      <c r="BH1876" s="5"/>
      <c r="BJ1876" s="5"/>
      <c r="BK1876" s="5"/>
      <c r="BL1876" s="5"/>
      <c r="BO1876" s="7"/>
      <c r="BP1876" s="5"/>
      <c r="BQ1876" s="5"/>
      <c r="BR1876" s="5"/>
      <c r="BS1876" s="5"/>
      <c r="BT1876" s="7"/>
      <c r="BU1876" s="7"/>
      <c r="BV1876" s="7"/>
      <c r="BW1876" s="7"/>
      <c r="BX1876" s="7"/>
      <c r="BY1876" s="7"/>
      <c r="BZ1876" s="7"/>
      <c r="CA1876" s="5"/>
      <c r="CB1876" s="5"/>
      <c r="CC1876" s="5"/>
      <c r="CD1876" s="5"/>
      <c r="CE1876" s="5"/>
      <c r="CF1876" s="5"/>
      <c r="CG1876" s="5"/>
      <c r="CH1876" s="5"/>
      <c r="CI1876" s="5"/>
      <c r="CJ1876" s="5"/>
      <c r="CL1876" s="5"/>
      <c r="CM1876" s="5">
        <f>CS1876+CV1876+CY1876+DB1876+DE1876+DH1876+DK1876+DN1876+DQ1876</f>
        <v>1300</v>
      </c>
      <c r="CO1876" s="5">
        <f>CT1876+CW1876+CZ1876+DC1876+DF1876+DI1876+DL1876+DO1876+DR1876</f>
        <v>120.65559351821992</v>
      </c>
      <c r="CP1876" s="5"/>
      <c r="CQ1876" s="5"/>
      <c r="CR1876" s="21">
        <f>CT1876/CS1876</f>
        <v>0.17836907710901906</v>
      </c>
      <c r="CS1876">
        <v>150</v>
      </c>
      <c r="CT1876" s="5">
        <v>26.75536156635286</v>
      </c>
      <c r="CU1876" s="21">
        <f>CW1876/CV1876</f>
        <v>0.13486936313876804</v>
      </c>
      <c r="CV1876">
        <v>100</v>
      </c>
      <c r="CW1876" s="5">
        <v>13.486936313876805</v>
      </c>
      <c r="CX1876" s="21">
        <f>CZ1876/CY1876</f>
        <v>5.89666382520527E-2</v>
      </c>
      <c r="CY1876">
        <v>100</v>
      </c>
      <c r="CZ1876" s="5">
        <v>5.8966638252052697</v>
      </c>
      <c r="DA1876" s="21">
        <f>DC1876/DB1876</f>
        <v>5.73211097220441E-2</v>
      </c>
      <c r="DB1876">
        <v>100</v>
      </c>
      <c r="DC1876" s="5">
        <v>5.7321109722044099</v>
      </c>
      <c r="DD1876" s="21">
        <f>DF1876/DE1876</f>
        <v>8.0461278639447326E-2</v>
      </c>
      <c r="DE1876">
        <v>100</v>
      </c>
      <c r="DF1876" s="5">
        <v>8.0461278639447329</v>
      </c>
      <c r="DG1876" s="21">
        <f>DI1876/DH1876</f>
        <v>9.6685862514901688E-2</v>
      </c>
      <c r="DH1876">
        <v>100</v>
      </c>
      <c r="DI1876" s="5">
        <v>9.6685862514901686</v>
      </c>
      <c r="DJ1876" s="21">
        <f>DL1876/DK1876</f>
        <v>7.4718920162021363E-2</v>
      </c>
      <c r="DK1876">
        <v>250</v>
      </c>
      <c r="DL1876" s="5">
        <v>18.679730040505341</v>
      </c>
      <c r="DM1876" s="21">
        <f>DO1876/DN1876</f>
        <v>6.9658256788544606E-2</v>
      </c>
      <c r="DN1876">
        <v>200</v>
      </c>
      <c r="DO1876" s="5">
        <v>13.931651357708921</v>
      </c>
      <c r="DP1876" s="21">
        <f>DR1876/DQ1876</f>
        <v>9.2292126634656982E-2</v>
      </c>
      <c r="DQ1876">
        <v>200</v>
      </c>
      <c r="DR1876" s="5">
        <v>18.458425326931398</v>
      </c>
    </row>
    <row r="1877" spans="1:166" x14ac:dyDescent="0.25">
      <c r="A1877" t="s">
        <v>76</v>
      </c>
      <c r="B1877" t="s">
        <v>248</v>
      </c>
      <c r="C1877" s="6">
        <v>39120</v>
      </c>
      <c r="D1877" s="5"/>
      <c r="G1877">
        <v>120</v>
      </c>
      <c r="H1877" t="s">
        <v>17</v>
      </c>
      <c r="I1877" s="7">
        <v>11</v>
      </c>
      <c r="J1877">
        <v>1000</v>
      </c>
      <c r="K1877" s="5">
        <f t="shared" si="29"/>
        <v>90.909090909090907</v>
      </c>
      <c r="M1877" s="5">
        <v>529</v>
      </c>
      <c r="N1877" s="7">
        <v>20</v>
      </c>
      <c r="O1877" s="7"/>
      <c r="P1877" s="7"/>
      <c r="AC1877" s="5"/>
      <c r="AE1877" s="8"/>
      <c r="AF1877" s="8"/>
      <c r="AG1877" s="8"/>
      <c r="AH1877" s="8"/>
      <c r="AI1877" s="8"/>
      <c r="AJ1877" s="5"/>
      <c r="AK1877" s="8"/>
      <c r="AL1877" s="8"/>
      <c r="AM1877" s="8"/>
      <c r="AN1877" s="8"/>
      <c r="AO1877" s="8"/>
      <c r="AP1877" s="8"/>
      <c r="AQ1877" s="9"/>
      <c r="AS1877" s="8"/>
      <c r="AT1877" s="8"/>
      <c r="AU1877" s="5"/>
      <c r="AV1877" s="5"/>
      <c r="AW1877" s="5"/>
      <c r="AX1877" s="5"/>
      <c r="AY1877" s="5"/>
      <c r="AZ1877" s="5"/>
      <c r="BA1877" s="5"/>
      <c r="BB1877" s="5"/>
      <c r="BC1877" s="5"/>
      <c r="BD1877" s="5"/>
      <c r="BE1877" s="5"/>
      <c r="BF1877" s="5"/>
      <c r="BG1877" s="5"/>
      <c r="BH1877" s="5"/>
      <c r="BJ1877" s="5"/>
      <c r="BK1877" s="5"/>
      <c r="BL1877" s="5"/>
      <c r="BO1877" s="7"/>
      <c r="BP1877" s="5"/>
      <c r="BQ1877" s="5"/>
      <c r="BR1877" s="5"/>
      <c r="BS1877" s="5"/>
      <c r="BT1877" s="7"/>
      <c r="BU1877" s="7"/>
      <c r="BV1877" s="7"/>
      <c r="BW1877" s="7"/>
      <c r="BX1877" s="7"/>
      <c r="BY1877" s="7"/>
      <c r="BZ1877" s="7"/>
      <c r="CA1877" s="5"/>
      <c r="CB1877" s="5"/>
      <c r="CC1877" s="5"/>
      <c r="CD1877" s="5"/>
      <c r="CE1877" s="5"/>
      <c r="CF1877" s="5"/>
      <c r="CG1877" s="5"/>
      <c r="CH1877" s="5"/>
      <c r="CI1877" s="5"/>
      <c r="CJ1877" s="5"/>
      <c r="CL1877" s="5"/>
      <c r="CM1877" s="5">
        <f>CS1877+CV1877+CY1877+DB1877+DE1877+DH1877+DK1877+DN1877+DQ1877</f>
        <v>1300</v>
      </c>
      <c r="CO1877" s="5">
        <f>CT1877+CW1877+CZ1877+DC1877+DF1877+DI1877+DL1877+DO1877+DR1877</f>
        <v>184.98057944754268</v>
      </c>
      <c r="CP1877" s="5"/>
      <c r="CQ1877" s="5"/>
      <c r="CR1877" s="21">
        <f>CT1877/CS1877</f>
        <v>0.24617924036903213</v>
      </c>
      <c r="CS1877">
        <v>150</v>
      </c>
      <c r="CT1877" s="5">
        <v>36.926886055354821</v>
      </c>
      <c r="CU1877" s="21">
        <f>CW1877/CV1877</f>
        <v>0.1996307326604439</v>
      </c>
      <c r="CV1877">
        <v>100</v>
      </c>
      <c r="CW1877" s="5">
        <v>19.96307326604439</v>
      </c>
      <c r="CX1877" s="21">
        <f>CZ1877/CY1877</f>
        <v>0.22613769706578546</v>
      </c>
      <c r="CY1877">
        <v>100</v>
      </c>
      <c r="CZ1877" s="5">
        <v>22.613769706578545</v>
      </c>
      <c r="DA1877" s="21">
        <f>DC1877/DB1877</f>
        <v>0.18276421994854034</v>
      </c>
      <c r="DB1877">
        <v>100</v>
      </c>
      <c r="DC1877" s="5">
        <v>18.276421994854033</v>
      </c>
      <c r="DD1877" s="21">
        <f>DF1877/DE1877</f>
        <v>0.15632751323602193</v>
      </c>
      <c r="DE1877">
        <v>100</v>
      </c>
      <c r="DF1877" s="5">
        <v>15.632751323602193</v>
      </c>
      <c r="DG1877" s="21">
        <f>DI1877/DH1877</f>
        <v>0.1391230359907</v>
      </c>
      <c r="DH1877">
        <v>100</v>
      </c>
      <c r="DI1877" s="5">
        <v>13.91230359907</v>
      </c>
      <c r="DJ1877" s="21">
        <f>DL1877/DK1877</f>
        <v>0.10380943982821354</v>
      </c>
      <c r="DK1877">
        <v>250</v>
      </c>
      <c r="DL1877" s="5">
        <v>25.952359957053385</v>
      </c>
      <c r="DM1877" s="21">
        <f>DO1877/DN1877</f>
        <v>7.5758221080541949E-2</v>
      </c>
      <c r="DN1877">
        <v>200</v>
      </c>
      <c r="DO1877" s="5">
        <v>15.151644216108389</v>
      </c>
      <c r="DP1877" s="21">
        <f>DR1877/DQ1877</f>
        <v>8.2756846644384541E-2</v>
      </c>
      <c r="DQ1877">
        <v>200</v>
      </c>
      <c r="DR1877" s="5">
        <v>16.551369328876909</v>
      </c>
    </row>
    <row r="1878" spans="1:166" x14ac:dyDescent="0.25">
      <c r="A1878" t="s">
        <v>76</v>
      </c>
      <c r="B1878" t="s">
        <v>248</v>
      </c>
      <c r="C1878" s="6">
        <v>39126</v>
      </c>
      <c r="D1878" s="5">
        <v>8</v>
      </c>
      <c r="E1878" t="s">
        <v>208</v>
      </c>
      <c r="F1878" t="s">
        <v>14</v>
      </c>
      <c r="G1878">
        <v>126</v>
      </c>
      <c r="H1878" t="s">
        <v>17</v>
      </c>
      <c r="I1878" s="7">
        <v>11</v>
      </c>
      <c r="J1878">
        <v>1000</v>
      </c>
      <c r="K1878" s="5">
        <f t="shared" si="29"/>
        <v>90.909090909090907</v>
      </c>
      <c r="U1878" s="5">
        <v>126</v>
      </c>
      <c r="AC1878" s="5">
        <v>138.62983016043756</v>
      </c>
      <c r="AE1878" s="8"/>
      <c r="AF1878" s="8"/>
      <c r="AG1878" s="8"/>
      <c r="AH1878" s="8"/>
      <c r="AI1878" s="8"/>
      <c r="AJ1878" s="5">
        <v>138.62617540399637</v>
      </c>
      <c r="AK1878" s="8">
        <v>1.7308579040989078</v>
      </c>
      <c r="AL1878" s="8">
        <v>0.12326808030258635</v>
      </c>
      <c r="AM1878" s="8"/>
      <c r="AN1878" s="8"/>
      <c r="AO1878" s="8"/>
      <c r="AP1878" s="8"/>
      <c r="AQ1878" s="9">
        <f>AK1878/AJ1878</f>
        <v>1.2485794252454071E-2</v>
      </c>
      <c r="AR1878" s="9">
        <v>3.2550392412789189E-2</v>
      </c>
      <c r="AS1878" s="7">
        <f>AJ1878*AR1878</f>
        <v>4.5123364080842272</v>
      </c>
      <c r="AT1878" s="8"/>
      <c r="AU1878" s="5">
        <v>0.12167689161554193</v>
      </c>
      <c r="AV1878" s="5"/>
      <c r="AW1878" s="5"/>
      <c r="AX1878" s="5"/>
      <c r="AY1878" s="5">
        <v>387.61222972400407</v>
      </c>
      <c r="AZ1878" s="5"/>
      <c r="BA1878" s="5"/>
      <c r="BB1878" s="5"/>
      <c r="BC1878" s="5"/>
      <c r="BD1878" s="5"/>
      <c r="BE1878" s="5"/>
      <c r="BF1878" s="5"/>
      <c r="BG1878" s="5">
        <v>6.6</v>
      </c>
      <c r="BH1878" s="5">
        <v>404.65663765530343</v>
      </c>
      <c r="BJ1878" s="5"/>
      <c r="BK1878" s="5">
        <f>AC1878+AJ1878+BH1878</f>
        <v>681.91264321973745</v>
      </c>
      <c r="BL1878" s="5"/>
      <c r="BM1878" s="8">
        <f>BH1878/BK1878</f>
        <v>0.59341418828175052</v>
      </c>
      <c r="BN1878" s="8"/>
      <c r="BO1878" s="7"/>
      <c r="BP1878" s="5"/>
      <c r="BQ1878" s="5"/>
      <c r="BR1878" s="5"/>
      <c r="BS1878" s="5"/>
      <c r="BT1878" s="7"/>
      <c r="BU1878" s="7"/>
      <c r="BV1878" s="7"/>
      <c r="BW1878" s="7"/>
      <c r="BX1878" s="8">
        <f>AC1878/BK1878</f>
        <v>0.20329558564258196</v>
      </c>
      <c r="BY1878" s="8">
        <f>AJ1878/BK1878</f>
        <v>0.20329022607566744</v>
      </c>
      <c r="BZ1878" s="8">
        <f>BH1878/BK1878</f>
        <v>0.59341418828175052</v>
      </c>
      <c r="CA1878" s="5">
        <v>275.70000475305824</v>
      </c>
      <c r="CB1878" s="5">
        <v>0.60838445807770958</v>
      </c>
      <c r="CC1878" s="5">
        <v>100.68884713384796</v>
      </c>
      <c r="CD1878" s="5">
        <v>3.2164430965584354</v>
      </c>
      <c r="CE1878" s="5"/>
      <c r="CF1878" s="5"/>
      <c r="CG1878" s="5"/>
      <c r="CH1878" s="5"/>
      <c r="CI1878" s="5"/>
      <c r="CJ1878" s="5"/>
      <c r="CL1878" s="5"/>
      <c r="CM1878" s="5"/>
      <c r="CO1878" s="5"/>
      <c r="CP1878" s="5"/>
      <c r="CQ1878" s="5"/>
      <c r="CT1878" s="5"/>
      <c r="CV1878">
        <v>10</v>
      </c>
      <c r="CW1878" s="5"/>
      <c r="CY1878">
        <v>10</v>
      </c>
      <c r="CZ1878" s="5"/>
      <c r="DC1878" s="5"/>
      <c r="DF1878" s="5"/>
      <c r="DI1878" s="5"/>
      <c r="DL1878" s="5"/>
      <c r="DO1878" s="5"/>
      <c r="DR1878" s="5"/>
    </row>
    <row r="1879" spans="1:166" x14ac:dyDescent="0.25">
      <c r="A1879" t="s">
        <v>76</v>
      </c>
      <c r="B1879" t="s">
        <v>248</v>
      </c>
      <c r="C1879" s="6">
        <v>39129</v>
      </c>
      <c r="D1879" s="5"/>
      <c r="G1879">
        <v>129</v>
      </c>
      <c r="H1879" t="s">
        <v>17</v>
      </c>
      <c r="I1879" s="7">
        <v>11</v>
      </c>
      <c r="J1879">
        <v>1000</v>
      </c>
      <c r="K1879" s="5">
        <f t="shared" si="29"/>
        <v>90.909090909090907</v>
      </c>
      <c r="AC1879" s="5"/>
      <c r="AE1879" s="8"/>
      <c r="AF1879" s="8"/>
      <c r="AG1879" s="8"/>
      <c r="AH1879" s="8"/>
      <c r="AI1879" s="8"/>
      <c r="AJ1879" s="5"/>
      <c r="AK1879" s="8"/>
      <c r="AM1879" s="8"/>
      <c r="AN1879" s="8"/>
      <c r="AO1879" s="8"/>
      <c r="AP1879" s="8"/>
      <c r="AQ1879" s="9"/>
      <c r="AS1879" s="8"/>
      <c r="AT1879" s="8"/>
      <c r="AU1879" s="5"/>
      <c r="AV1879" s="5"/>
      <c r="AW1879" s="5"/>
      <c r="AX1879" s="5"/>
      <c r="AY1879" s="5"/>
      <c r="AZ1879" s="5"/>
      <c r="BA1879" s="5"/>
      <c r="BB1879" s="5"/>
      <c r="BC1879" s="5"/>
      <c r="BD1879" s="5"/>
      <c r="BE1879" s="5"/>
      <c r="BF1879" s="5"/>
      <c r="BG1879" s="5"/>
      <c r="BH1879" s="5"/>
      <c r="BJ1879" s="5"/>
      <c r="BK1879" s="5"/>
      <c r="BL1879" s="5"/>
      <c r="BO1879" s="7"/>
      <c r="BP1879" s="5"/>
      <c r="BQ1879" s="5"/>
      <c r="BR1879" s="5"/>
      <c r="BS1879" s="5"/>
      <c r="BT1879" s="7"/>
      <c r="BU1879" s="7"/>
      <c r="BV1879" s="7"/>
      <c r="BW1879" s="7"/>
      <c r="BX1879" s="7"/>
      <c r="BY1879" s="7"/>
      <c r="BZ1879" s="7"/>
      <c r="CA1879" s="5"/>
      <c r="CB1879" s="5"/>
      <c r="CC1879" s="5"/>
      <c r="CD1879" s="5"/>
      <c r="CE1879" s="5"/>
      <c r="CF1879" s="5"/>
      <c r="CG1879" s="5"/>
      <c r="CH1879" s="5"/>
      <c r="CI1879" s="5"/>
      <c r="CJ1879" s="5"/>
      <c r="CL1879" s="5"/>
      <c r="CM1879" s="5">
        <f>CS1879+CV1879+CY1879+DB1879+DE1879+DH1879+DK1879+DN1879+DQ1879</f>
        <v>1300</v>
      </c>
      <c r="CO1879" s="5">
        <f>CT1879+CW1879+CZ1879+DC1879+DF1879+DI1879+DL1879+DO1879+DR1879</f>
        <v>141.87806048801218</v>
      </c>
      <c r="CP1879" s="5"/>
      <c r="CQ1879" s="5"/>
      <c r="CR1879" s="21">
        <f>CT1879/CS1879</f>
        <v>0.14824019394477042</v>
      </c>
      <c r="CS1879">
        <v>150</v>
      </c>
      <c r="CT1879" s="5">
        <v>22.236029091715562</v>
      </c>
      <c r="CU1879" s="21">
        <f>CW1879/CV1879</f>
        <v>0.16202953016837121</v>
      </c>
      <c r="CV1879">
        <v>100</v>
      </c>
      <c r="CW1879" s="5">
        <v>16.202953016837121</v>
      </c>
      <c r="CX1879" s="21">
        <f>CZ1879/CY1879</f>
        <v>0.14017258273413419</v>
      </c>
      <c r="CY1879">
        <v>100</v>
      </c>
      <c r="CZ1879" s="5">
        <v>14.017258273413418</v>
      </c>
      <c r="DA1879" s="21">
        <f>DC1879/DB1879</f>
        <v>0.12786338144199752</v>
      </c>
      <c r="DB1879">
        <v>100</v>
      </c>
      <c r="DC1879" s="5">
        <v>12.786338144199753</v>
      </c>
      <c r="DD1879" s="21">
        <f>DF1879/DE1879</f>
        <v>0.1175773491075774</v>
      </c>
      <c r="DE1879">
        <v>100</v>
      </c>
      <c r="DF1879" s="5">
        <v>11.75773491075774</v>
      </c>
      <c r="DG1879" s="21">
        <f>DI1879/DH1879</f>
        <v>0.12422088892268171</v>
      </c>
      <c r="DH1879">
        <v>100</v>
      </c>
      <c r="DI1879" s="5">
        <v>12.422088892268171</v>
      </c>
      <c r="DJ1879" s="21">
        <f>DL1879/DK1879</f>
        <v>9.0121456933300509E-2</v>
      </c>
      <c r="DK1879">
        <v>250</v>
      </c>
      <c r="DL1879" s="5">
        <v>22.530364233325127</v>
      </c>
      <c r="DM1879" s="21">
        <f>DO1879/DN1879</f>
        <v>6.9710308972998666E-2</v>
      </c>
      <c r="DN1879">
        <v>200</v>
      </c>
      <c r="DO1879" s="5">
        <v>13.942061794599732</v>
      </c>
      <c r="DP1879" s="21">
        <f>DR1879/DQ1879</f>
        <v>7.9916160654477833E-2</v>
      </c>
      <c r="DQ1879">
        <v>200</v>
      </c>
      <c r="DR1879" s="5">
        <v>15.983232130895567</v>
      </c>
    </row>
    <row r="1880" spans="1:166" x14ac:dyDescent="0.25">
      <c r="A1880" t="s">
        <v>76</v>
      </c>
      <c r="B1880" t="s">
        <v>248</v>
      </c>
      <c r="C1880" s="6">
        <v>39135</v>
      </c>
      <c r="D1880" s="5"/>
      <c r="G1880">
        <v>135</v>
      </c>
      <c r="H1880" t="s">
        <v>17</v>
      </c>
      <c r="I1880" s="7">
        <v>11</v>
      </c>
      <c r="J1880">
        <v>1000</v>
      </c>
      <c r="K1880" s="5">
        <f t="shared" si="29"/>
        <v>90.909090909090907</v>
      </c>
      <c r="AC1880" s="5"/>
      <c r="AE1880" s="8"/>
      <c r="AF1880" s="8"/>
      <c r="AG1880" s="8"/>
      <c r="AH1880" s="8"/>
      <c r="AI1880" s="8"/>
      <c r="AJ1880" s="5"/>
      <c r="AK1880" s="8"/>
      <c r="AL1880" s="8"/>
      <c r="AM1880" s="8"/>
      <c r="AN1880" s="8"/>
      <c r="AO1880" s="8"/>
      <c r="AP1880" s="8"/>
      <c r="AQ1880" s="9"/>
      <c r="AS1880" s="8"/>
      <c r="AT1880" s="8"/>
      <c r="AU1880" s="5"/>
      <c r="AV1880" s="5"/>
      <c r="AW1880" s="5"/>
      <c r="AX1880" s="5"/>
      <c r="AY1880" s="5"/>
      <c r="AZ1880" s="5"/>
      <c r="BA1880" s="5"/>
      <c r="BB1880" s="5"/>
      <c r="BC1880" s="5"/>
      <c r="BD1880" s="5"/>
      <c r="BE1880" s="5"/>
      <c r="BF1880" s="5"/>
      <c r="BG1880" s="5"/>
      <c r="BH1880" s="5"/>
      <c r="BJ1880" s="5"/>
      <c r="BK1880" s="5"/>
      <c r="BL1880" s="5"/>
      <c r="BO1880" s="7"/>
      <c r="BP1880" s="5"/>
      <c r="BQ1880" s="5"/>
      <c r="BR1880" s="5"/>
      <c r="BS1880" s="5"/>
      <c r="BT1880" s="7"/>
      <c r="BU1880" s="7"/>
      <c r="BV1880" s="7"/>
      <c r="BW1880" s="7"/>
      <c r="BX1880" s="7"/>
      <c r="BY1880" s="7"/>
      <c r="BZ1880" s="7"/>
      <c r="CA1880" s="5"/>
      <c r="CB1880" s="5"/>
      <c r="CC1880" s="5"/>
      <c r="CD1880" s="5"/>
      <c r="CE1880" s="5"/>
      <c r="CF1880" s="5"/>
      <c r="CG1880" s="5"/>
      <c r="CH1880" s="5"/>
      <c r="CI1880" s="5"/>
      <c r="CJ1880" s="5"/>
      <c r="CL1880" s="5"/>
      <c r="CM1880" s="5">
        <f>CS1880+CV1880+CY1880+DB1880+DE1880+DH1880+DK1880+DN1880+DQ1880</f>
        <v>1300</v>
      </c>
      <c r="CO1880" s="5">
        <f>CT1880+CW1880+CZ1880+DC1880+DF1880+DI1880+DL1880+DO1880+DR1880</f>
        <v>113.76179748504924</v>
      </c>
      <c r="CP1880" s="5"/>
      <c r="CQ1880" s="5"/>
      <c r="CR1880" s="21">
        <f>CT1880/CS1880</f>
        <v>9.9980172129803827E-2</v>
      </c>
      <c r="CS1880">
        <v>150</v>
      </c>
      <c r="CT1880" s="5">
        <v>14.997025819470574</v>
      </c>
      <c r="CU1880" s="21">
        <f>CW1880/CV1880</f>
        <v>0.13863018830038817</v>
      </c>
      <c r="CV1880">
        <v>100</v>
      </c>
      <c r="CW1880" s="5">
        <v>13.863018830038817</v>
      </c>
      <c r="CX1880" s="21">
        <f>CZ1880/CY1880</f>
        <v>8.3173759537727071E-2</v>
      </c>
      <c r="CY1880">
        <v>100</v>
      </c>
      <c r="CZ1880" s="5">
        <v>8.3173759537727072</v>
      </c>
      <c r="DA1880" s="21">
        <f>DC1880/DB1880</f>
        <v>8.1671145109052004E-2</v>
      </c>
      <c r="DB1880">
        <v>100</v>
      </c>
      <c r="DC1880" s="5">
        <v>8.1671145109052006</v>
      </c>
      <c r="DD1880" s="21">
        <f>DF1880/DE1880</f>
        <v>9.8951822008788853E-2</v>
      </c>
      <c r="DE1880">
        <v>100</v>
      </c>
      <c r="DF1880" s="5">
        <v>9.8951822008788852</v>
      </c>
      <c r="DG1880" s="21">
        <f>DI1880/DH1880</f>
        <v>0.10154964562219299</v>
      </c>
      <c r="DH1880">
        <v>100</v>
      </c>
      <c r="DI1880" s="5">
        <v>10.154964562219298</v>
      </c>
      <c r="DJ1880" s="21">
        <f>DL1880/DK1880</f>
        <v>7.8449448829743432E-2</v>
      </c>
      <c r="DK1880">
        <v>250</v>
      </c>
      <c r="DL1880" s="5">
        <v>19.612362207435858</v>
      </c>
      <c r="DM1880" s="21">
        <f>DO1880/DN1880</f>
        <v>6.5769981644588457E-2</v>
      </c>
      <c r="DN1880">
        <v>200</v>
      </c>
      <c r="DO1880" s="5">
        <v>13.153996328917691</v>
      </c>
      <c r="DP1880" s="21">
        <f>DR1880/DQ1880</f>
        <v>7.8003785357051103E-2</v>
      </c>
      <c r="DQ1880">
        <v>200</v>
      </c>
      <c r="DR1880" s="5">
        <v>15.60075707141022</v>
      </c>
    </row>
    <row r="1881" spans="1:166" x14ac:dyDescent="0.25">
      <c r="A1881" t="s">
        <v>76</v>
      </c>
      <c r="B1881" t="s">
        <v>248</v>
      </c>
      <c r="C1881" s="6">
        <v>39146</v>
      </c>
      <c r="D1881" s="5"/>
      <c r="G1881">
        <v>146</v>
      </c>
      <c r="H1881" t="s">
        <v>17</v>
      </c>
      <c r="I1881" s="7">
        <v>11</v>
      </c>
      <c r="J1881">
        <v>1000</v>
      </c>
      <c r="K1881" s="5">
        <f t="shared" si="29"/>
        <v>90.909090909090907</v>
      </c>
      <c r="AC1881" s="5"/>
      <c r="AE1881" s="8"/>
      <c r="AF1881" s="8"/>
      <c r="AG1881" s="8"/>
      <c r="AH1881" s="8"/>
      <c r="AI1881" s="8"/>
      <c r="AJ1881" s="5"/>
      <c r="AK1881" s="8"/>
      <c r="AL1881" s="8"/>
      <c r="AM1881" s="8"/>
      <c r="AN1881" s="8"/>
      <c r="AO1881" s="8"/>
      <c r="AP1881" s="8"/>
      <c r="AQ1881" s="9"/>
      <c r="AS1881" s="8"/>
      <c r="AT1881" s="8"/>
      <c r="AU1881" s="5"/>
      <c r="AV1881" s="5"/>
      <c r="AW1881" s="5"/>
      <c r="AX1881" s="5"/>
      <c r="AY1881" s="5"/>
      <c r="AZ1881" s="5"/>
      <c r="BA1881" s="5"/>
      <c r="BB1881" s="5"/>
      <c r="BC1881" s="5"/>
      <c r="BD1881" s="5"/>
      <c r="BE1881" s="5"/>
      <c r="BF1881" s="5"/>
      <c r="BG1881" s="5"/>
      <c r="BH1881" s="5"/>
      <c r="BJ1881" s="5"/>
      <c r="BK1881" s="5"/>
      <c r="BL1881" s="5"/>
      <c r="BO1881" s="7"/>
      <c r="BP1881" s="5"/>
      <c r="BQ1881" s="5"/>
      <c r="BR1881" s="5"/>
      <c r="BS1881" s="5"/>
      <c r="BT1881" s="7"/>
      <c r="BU1881" s="7"/>
      <c r="BV1881" s="7"/>
      <c r="BW1881" s="7"/>
      <c r="BX1881" s="7"/>
      <c r="BY1881" s="7"/>
      <c r="BZ1881" s="7"/>
      <c r="CA1881" s="5"/>
      <c r="CB1881" s="5"/>
      <c r="CC1881" s="5"/>
      <c r="CD1881" s="5"/>
      <c r="CE1881" s="5"/>
      <c r="CF1881" s="5"/>
      <c r="CG1881" s="5"/>
      <c r="CH1881" s="5"/>
      <c r="CI1881" s="5"/>
      <c r="CJ1881" s="5"/>
      <c r="CL1881" s="5"/>
      <c r="CM1881" s="5">
        <f>CS1881+CV1881+CY1881+DB1881+DE1881+DH1881+DK1881+DN1881+DQ1881</f>
        <v>1300</v>
      </c>
      <c r="CO1881" s="5">
        <f>CT1881+CW1881+CZ1881+DC1881+DF1881+DI1881+DL1881+DO1881+DR1881</f>
        <v>107.65899671030292</v>
      </c>
      <c r="CP1881" s="5"/>
      <c r="CQ1881" s="5"/>
      <c r="CR1881" s="21">
        <f>CT1881/CS1881</f>
        <v>0.22769110220496344</v>
      </c>
      <c r="CS1881">
        <v>150</v>
      </c>
      <c r="CT1881" s="5">
        <v>34.153665330744516</v>
      </c>
      <c r="CU1881" s="21">
        <f>CW1881/CV1881</f>
        <v>0.1298707141582259</v>
      </c>
      <c r="CV1881">
        <v>100</v>
      </c>
      <c r="CW1881" s="5">
        <v>12.987071415822589</v>
      </c>
      <c r="CX1881" s="21">
        <f>CZ1881/CY1881</f>
        <v>3.8381329481058407E-2</v>
      </c>
      <c r="CY1881">
        <v>100</v>
      </c>
      <c r="CZ1881" s="5">
        <v>3.8381329481058408</v>
      </c>
      <c r="DA1881" s="21">
        <f>DC1881/DB1881</f>
        <v>4.1387712865957126E-2</v>
      </c>
      <c r="DB1881">
        <v>100</v>
      </c>
      <c r="DC1881" s="5">
        <v>4.1387712865957127</v>
      </c>
      <c r="DD1881" s="21">
        <f>DF1881/DE1881</f>
        <v>6.7938156844360581E-2</v>
      </c>
      <c r="DE1881">
        <v>100</v>
      </c>
      <c r="DF1881" s="5">
        <v>6.7938156844360575</v>
      </c>
      <c r="DG1881" s="21">
        <f>DI1881/DH1881</f>
        <v>7.8215009729104709E-2</v>
      </c>
      <c r="DH1881">
        <v>100</v>
      </c>
      <c r="DI1881" s="5">
        <v>7.8215009729104708</v>
      </c>
      <c r="DJ1881" s="21">
        <f>DL1881/DK1881</f>
        <v>6.202708369654996E-2</v>
      </c>
      <c r="DK1881">
        <v>250</v>
      </c>
      <c r="DL1881" s="5">
        <v>15.50677092413749</v>
      </c>
      <c r="DM1881" s="21">
        <f>DO1881/DN1881</f>
        <v>4.5799927876349678E-2</v>
      </c>
      <c r="DN1881">
        <v>200</v>
      </c>
      <c r="DO1881" s="5">
        <v>9.1599855752699355</v>
      </c>
      <c r="DP1881" s="21">
        <f>DR1881/DQ1881</f>
        <v>6.6296412861401588E-2</v>
      </c>
      <c r="DQ1881">
        <v>200</v>
      </c>
      <c r="DR1881" s="5">
        <v>13.259282572280318</v>
      </c>
    </row>
    <row r="1882" spans="1:166" x14ac:dyDescent="0.25">
      <c r="A1882" t="s">
        <v>76</v>
      </c>
      <c r="B1882" t="s">
        <v>248</v>
      </c>
      <c r="C1882" s="6">
        <v>39150</v>
      </c>
      <c r="D1882" s="5"/>
      <c r="G1882">
        <v>150</v>
      </c>
      <c r="H1882" t="s">
        <v>17</v>
      </c>
      <c r="I1882" s="7">
        <v>11</v>
      </c>
      <c r="J1882">
        <v>1000</v>
      </c>
      <c r="K1882" s="5">
        <f t="shared" si="29"/>
        <v>90.909090909090907</v>
      </c>
      <c r="AC1882" s="5"/>
      <c r="AE1882" s="8"/>
      <c r="AF1882" s="8"/>
      <c r="AG1882" s="8"/>
      <c r="AH1882" s="8"/>
      <c r="AI1882" s="8"/>
      <c r="AJ1882" s="5"/>
      <c r="AK1882" s="8"/>
      <c r="AL1882" s="8"/>
      <c r="AM1882" s="8"/>
      <c r="AN1882" s="8"/>
      <c r="AO1882" s="8"/>
      <c r="AP1882" s="8"/>
      <c r="AQ1882" s="9"/>
      <c r="AS1882" s="8"/>
      <c r="AT1882" s="8"/>
      <c r="AU1882" s="5"/>
      <c r="AV1882" s="5"/>
      <c r="AW1882" s="5"/>
      <c r="AX1882" s="5"/>
      <c r="AY1882" s="5"/>
      <c r="AZ1882" s="5"/>
      <c r="BA1882" s="5"/>
      <c r="BB1882" s="5"/>
      <c r="BC1882" s="5"/>
      <c r="BD1882" s="5"/>
      <c r="BE1882" s="5"/>
      <c r="BF1882" s="5"/>
      <c r="BG1882" s="5"/>
      <c r="BH1882" s="5"/>
      <c r="BJ1882" s="5"/>
      <c r="BK1882" s="5"/>
      <c r="BL1882" s="5"/>
      <c r="BO1882" s="7"/>
      <c r="BP1882" s="5"/>
      <c r="BQ1882" s="5"/>
      <c r="BR1882" s="5"/>
      <c r="BS1882" s="5"/>
      <c r="BT1882" s="7"/>
      <c r="BU1882" s="7"/>
      <c r="BV1882" s="7"/>
      <c r="BW1882" s="7"/>
      <c r="BX1882" s="7"/>
      <c r="BY1882" s="7"/>
      <c r="BZ1882" s="7"/>
      <c r="CA1882" s="5"/>
      <c r="CB1882" s="5"/>
      <c r="CC1882" s="5"/>
      <c r="CD1882" s="5"/>
      <c r="CE1882" s="5"/>
      <c r="CF1882" s="5"/>
      <c r="CG1882" s="5"/>
      <c r="CH1882" s="5"/>
      <c r="CI1882" s="5"/>
      <c r="CJ1882" s="5"/>
      <c r="CL1882" s="5"/>
      <c r="CM1882" s="5">
        <f>CS1882+CV1882+CY1882+DB1882+DE1882+DH1882+DK1882+DN1882+DQ1882</f>
        <v>1300</v>
      </c>
      <c r="CO1882" s="5">
        <f>CT1882+CW1882+CZ1882+DC1882+DF1882+DI1882+DL1882+DO1882+DR1882</f>
        <v>99.687736128628046</v>
      </c>
      <c r="CP1882" s="5"/>
      <c r="CQ1882" s="5"/>
      <c r="CR1882" s="21">
        <f>CT1882/CS1882</f>
        <v>0.21979122997674247</v>
      </c>
      <c r="CS1882">
        <v>150</v>
      </c>
      <c r="CT1882" s="5">
        <v>32.968684496511372</v>
      </c>
      <c r="CU1882" s="21">
        <f>CW1882/CV1882</f>
        <v>0.12978687693563359</v>
      </c>
      <c r="CV1882">
        <v>100</v>
      </c>
      <c r="CW1882" s="5">
        <v>12.978687693563359</v>
      </c>
      <c r="CX1882" s="21">
        <f>CZ1882/CY1882</f>
        <v>2.8822756901197479E-2</v>
      </c>
      <c r="CY1882">
        <v>100</v>
      </c>
      <c r="CZ1882" s="5">
        <v>2.8822756901197479</v>
      </c>
      <c r="DA1882" s="21">
        <f>DC1882/DB1882</f>
        <v>3.7327614380632743E-2</v>
      </c>
      <c r="DB1882">
        <v>100</v>
      </c>
      <c r="DC1882" s="5">
        <v>3.7327614380632745</v>
      </c>
      <c r="DD1882" s="21">
        <f>DF1882/DE1882</f>
        <v>6.2688074348656364E-2</v>
      </c>
      <c r="DE1882">
        <v>100</v>
      </c>
      <c r="DF1882" s="5">
        <v>6.2688074348656357</v>
      </c>
      <c r="DG1882" s="21">
        <f>DI1882/DH1882</f>
        <v>6.9650443955436223E-2</v>
      </c>
      <c r="DH1882">
        <v>100</v>
      </c>
      <c r="DI1882" s="5">
        <v>6.9650443955436216</v>
      </c>
      <c r="DJ1882" s="21">
        <f>DL1882/DK1882</f>
        <v>5.513983792126137E-2</v>
      </c>
      <c r="DK1882">
        <v>250</v>
      </c>
      <c r="DL1882" s="5">
        <v>13.784959480315342</v>
      </c>
      <c r="DM1882" s="21">
        <f>DO1882/DN1882</f>
        <v>3.6444780715885618E-2</v>
      </c>
      <c r="DN1882">
        <v>200</v>
      </c>
      <c r="DO1882" s="5">
        <v>7.2889561431771241</v>
      </c>
      <c r="DP1882" s="21">
        <f>DR1882/DQ1882</f>
        <v>6.4087796782342846E-2</v>
      </c>
      <c r="DQ1882">
        <v>200</v>
      </c>
      <c r="DR1882" s="5">
        <v>12.817559356468569</v>
      </c>
    </row>
    <row r="1883" spans="1:166" x14ac:dyDescent="0.25">
      <c r="A1883" t="s">
        <v>76</v>
      </c>
      <c r="B1883" t="s">
        <v>248</v>
      </c>
      <c r="C1883" s="6">
        <v>39151</v>
      </c>
      <c r="D1883" s="5">
        <v>9</v>
      </c>
      <c r="E1883" s="6" t="s">
        <v>207</v>
      </c>
      <c r="F1883" t="s">
        <v>15</v>
      </c>
      <c r="G1883">
        <v>151</v>
      </c>
      <c r="H1883" t="s">
        <v>17</v>
      </c>
      <c r="I1883" s="7">
        <v>11</v>
      </c>
      <c r="J1883">
        <v>1000</v>
      </c>
      <c r="K1883" s="5">
        <f t="shared" si="29"/>
        <v>90.909090909090907</v>
      </c>
      <c r="L1883" s="5"/>
      <c r="M1883" s="8"/>
      <c r="N1883" s="8"/>
      <c r="O1883" s="8"/>
      <c r="P1883" s="8"/>
      <c r="Q1883" s="5"/>
      <c r="R1883" s="5"/>
      <c r="S1883" s="5"/>
      <c r="T1883" s="5"/>
      <c r="U1883" s="5"/>
      <c r="V1883" s="5">
        <v>151</v>
      </c>
      <c r="W1883" s="5"/>
      <c r="X1883" s="8"/>
      <c r="Y1883" s="8"/>
      <c r="Z1883" s="8"/>
      <c r="AA1883" s="8"/>
      <c r="AB1883" s="8"/>
      <c r="AC1883" s="5"/>
      <c r="AD1883" s="8"/>
      <c r="AE1883" s="8"/>
      <c r="AF1883" s="8"/>
      <c r="AG1883" s="8"/>
      <c r="AH1883" s="8"/>
      <c r="AI1883" s="8"/>
      <c r="AJ1883" s="5"/>
      <c r="AK1883" s="8"/>
      <c r="AL1883" s="8"/>
      <c r="AM1883" s="8"/>
      <c r="AN1883" s="8"/>
      <c r="AO1883" s="8"/>
      <c r="AP1883" s="8"/>
      <c r="AQ1883" s="9"/>
      <c r="AR1883" s="8"/>
      <c r="AS1883" s="8"/>
      <c r="AT1883" s="8"/>
      <c r="AU1883" s="5"/>
      <c r="AV1883" s="5"/>
      <c r="AW1883" s="5"/>
      <c r="AX1883" s="5"/>
      <c r="AY1883" s="5"/>
      <c r="AZ1883" s="5"/>
      <c r="BA1883" s="5"/>
      <c r="BB1883" s="5"/>
      <c r="BC1883" s="5"/>
      <c r="BD1883" s="5"/>
      <c r="BE1883" s="5"/>
      <c r="BF1883" s="5"/>
      <c r="BG1883" s="5"/>
      <c r="BH1883" s="5"/>
      <c r="BI1883" s="8"/>
      <c r="BJ1883" s="5"/>
      <c r="BK1883" s="5"/>
      <c r="BL1883" s="5"/>
      <c r="BM1883" s="8"/>
      <c r="BN1883" s="8"/>
      <c r="BO1883" s="7"/>
      <c r="BP1883" s="5"/>
      <c r="BQ1883" s="5"/>
      <c r="BR1883" s="5"/>
      <c r="BS1883" s="5"/>
      <c r="BT1883" s="7"/>
      <c r="BU1883" s="7"/>
      <c r="BV1883" s="7"/>
      <c r="BW1883" s="7"/>
      <c r="BX1883" s="7"/>
      <c r="BY1883" s="7"/>
      <c r="BZ1883" s="7"/>
      <c r="CA1883" s="5"/>
      <c r="CB1883" s="5"/>
      <c r="CC1883" s="5"/>
      <c r="CD1883" s="5"/>
      <c r="CE1883" s="5"/>
      <c r="CF1883" s="5"/>
      <c r="CG1883" s="5"/>
      <c r="CH1883" s="5"/>
      <c r="CI1883" s="5"/>
      <c r="CJ1883" s="5"/>
      <c r="CK1883" s="8"/>
      <c r="CL1883" s="5"/>
      <c r="CM1883" s="5"/>
      <c r="CN1883" s="8"/>
      <c r="CO1883" s="5"/>
      <c r="CP1883" s="5"/>
      <c r="CQ1883" s="5"/>
      <c r="CR1883" s="8"/>
      <c r="CS1883" s="8"/>
      <c r="CT1883" s="5"/>
      <c r="CV1883">
        <v>10</v>
      </c>
      <c r="CW1883" s="5"/>
      <c r="CY1883">
        <v>10</v>
      </c>
      <c r="CZ1883" s="5"/>
      <c r="DC1883" s="5"/>
      <c r="DF1883" s="5"/>
      <c r="DI1883" s="5"/>
      <c r="DL1883" s="5"/>
      <c r="DO1883" s="5"/>
      <c r="DQ1883" s="8"/>
      <c r="DR1883" s="5"/>
      <c r="DS1883" s="8"/>
      <c r="DT1883" s="8"/>
      <c r="DU1883" s="8"/>
      <c r="DV1883" s="8"/>
      <c r="DW1883" s="8"/>
      <c r="DX1883" s="8"/>
      <c r="DY1883" s="8"/>
      <c r="DZ1883" s="8"/>
      <c r="EA1883" s="8"/>
      <c r="EB1883" s="8"/>
      <c r="EC1883" s="8"/>
      <c r="ED1883" s="8"/>
      <c r="EE1883" s="8"/>
      <c r="EF1883" s="8"/>
      <c r="EG1883" s="8"/>
      <c r="EH1883" s="8"/>
      <c r="EI1883" s="8"/>
      <c r="EJ1883" s="8"/>
      <c r="EK1883" s="8"/>
      <c r="EL1883" s="8"/>
      <c r="EM1883" s="8"/>
      <c r="EN1883" s="8"/>
      <c r="EO1883" s="8"/>
      <c r="EP1883" s="8"/>
      <c r="EQ1883" s="8"/>
      <c r="ER1883" s="8"/>
      <c r="ES1883" s="8"/>
      <c r="ET1883" s="8"/>
      <c r="EU1883" s="8"/>
      <c r="EV1883" s="8"/>
      <c r="EW1883" s="8"/>
      <c r="EX1883" s="8"/>
      <c r="EY1883" s="8"/>
      <c r="EZ1883" s="8"/>
      <c r="FA1883" s="8"/>
      <c r="FB1883" s="8"/>
      <c r="FC1883" s="8"/>
      <c r="FD1883" s="8"/>
      <c r="FE1883" s="8"/>
      <c r="FF1883" s="8"/>
      <c r="FG1883" s="8"/>
      <c r="FH1883" s="8"/>
      <c r="FI1883" s="8"/>
      <c r="FJ1883" s="8"/>
    </row>
    <row r="1884" spans="1:166" x14ac:dyDescent="0.25">
      <c r="A1884" t="s">
        <v>76</v>
      </c>
      <c r="B1884" t="s">
        <v>248</v>
      </c>
      <c r="C1884" s="6">
        <v>39157</v>
      </c>
      <c r="D1884" s="5"/>
      <c r="G1884">
        <v>157</v>
      </c>
      <c r="H1884" t="s">
        <v>17</v>
      </c>
      <c r="I1884" s="7">
        <v>11</v>
      </c>
      <c r="J1884">
        <v>1000</v>
      </c>
      <c r="K1884" s="5">
        <f t="shared" si="29"/>
        <v>90.909090909090907</v>
      </c>
      <c r="AC1884" s="5"/>
      <c r="AE1884" s="8"/>
      <c r="AF1884" s="8"/>
      <c r="AG1884" s="8"/>
      <c r="AH1884" s="8"/>
      <c r="AI1884" s="8"/>
      <c r="AJ1884" s="5"/>
      <c r="AK1884" s="8"/>
      <c r="AL1884" s="8"/>
      <c r="AM1884" s="8"/>
      <c r="AN1884" s="8"/>
      <c r="AO1884" s="8"/>
      <c r="AP1884" s="8"/>
      <c r="AQ1884" s="9"/>
      <c r="AS1884" s="8"/>
      <c r="AT1884" s="8"/>
      <c r="AU1884" s="5"/>
      <c r="AV1884" s="5"/>
      <c r="AW1884" s="5"/>
      <c r="AX1884" s="5"/>
      <c r="AY1884" s="5"/>
      <c r="AZ1884" s="5"/>
      <c r="BA1884" s="5"/>
      <c r="BB1884" s="5"/>
      <c r="BC1884" s="5"/>
      <c r="BD1884" s="5"/>
      <c r="BE1884" s="5"/>
      <c r="BF1884" s="5"/>
      <c r="BG1884" s="5"/>
      <c r="BH1884" s="5"/>
      <c r="BJ1884" s="5"/>
      <c r="BK1884" s="5"/>
      <c r="BL1884" s="5"/>
      <c r="BO1884" s="7"/>
      <c r="BP1884" s="5"/>
      <c r="BQ1884" s="5"/>
      <c r="BR1884" s="5"/>
      <c r="BS1884" s="5"/>
      <c r="BT1884" s="7"/>
      <c r="BU1884" s="7"/>
      <c r="BV1884" s="7"/>
      <c r="BW1884" s="7"/>
      <c r="BX1884" s="7"/>
      <c r="BY1884" s="7"/>
      <c r="BZ1884" s="7"/>
      <c r="CA1884" s="5"/>
      <c r="CB1884" s="5"/>
      <c r="CC1884" s="5"/>
      <c r="CD1884" s="5"/>
      <c r="CE1884" s="5"/>
      <c r="CF1884" s="5"/>
      <c r="CG1884" s="5"/>
      <c r="CH1884" s="5"/>
      <c r="CI1884" s="5"/>
      <c r="CJ1884" s="5"/>
      <c r="CL1884" s="5"/>
      <c r="CM1884" s="5">
        <f>CS1884+CV1884+CY1884+DB1884+DE1884+DH1884+DK1884+DN1884+DQ1884</f>
        <v>1300</v>
      </c>
      <c r="CO1884" s="5">
        <f>CT1884+CW1884+CZ1884+DC1884+DF1884+DI1884+DL1884+DO1884+DR1884</f>
        <v>75.714898068921769</v>
      </c>
      <c r="CP1884" s="5"/>
      <c r="CQ1884" s="5"/>
      <c r="CR1884" s="21">
        <f>CT1884/CS1884</f>
        <v>0.13647455887106935</v>
      </c>
      <c r="CS1884">
        <v>150</v>
      </c>
      <c r="CT1884" s="5">
        <v>20.471183830660404</v>
      </c>
      <c r="CU1884" s="21">
        <f>CW1884/CV1884</f>
        <v>0.12200349596593461</v>
      </c>
      <c r="CV1884">
        <v>100</v>
      </c>
      <c r="CW1884" s="5">
        <v>12.200349596593462</v>
      </c>
      <c r="CX1884" s="21">
        <f>CZ1884/CY1884</f>
        <v>2.1623878305692516E-2</v>
      </c>
      <c r="CY1884">
        <v>100</v>
      </c>
      <c r="CZ1884" s="5">
        <v>2.1623878305692514</v>
      </c>
      <c r="DA1884" s="21">
        <f>DC1884/DB1884</f>
        <v>2.9569777811492663E-2</v>
      </c>
      <c r="DB1884">
        <v>100</v>
      </c>
      <c r="DC1884" s="5">
        <v>2.9569777811492663</v>
      </c>
      <c r="DD1884" s="21">
        <f>DF1884/DE1884</f>
        <v>4.9227879559587677E-2</v>
      </c>
      <c r="DE1884">
        <v>100</v>
      </c>
      <c r="DF1884" s="5">
        <v>4.9227879559587677</v>
      </c>
      <c r="DG1884" s="21">
        <f>DI1884/DH1884</f>
        <v>6.5046328685540333E-2</v>
      </c>
      <c r="DH1884">
        <v>100</v>
      </c>
      <c r="DI1884" s="5">
        <v>6.5046328685540331</v>
      </c>
      <c r="DJ1884" s="21">
        <f>DL1884/DK1884</f>
        <v>4.6932087899938926E-2</v>
      </c>
      <c r="DK1884">
        <v>250</v>
      </c>
      <c r="DL1884" s="5">
        <v>11.733021974984732</v>
      </c>
      <c r="DM1884" s="21">
        <f>DO1884/DN1884</f>
        <v>3.0206742436282033E-2</v>
      </c>
      <c r="DN1884">
        <v>200</v>
      </c>
      <c r="DO1884" s="5">
        <v>6.0413484872564069</v>
      </c>
      <c r="DP1884" s="21">
        <f>DR1884/DQ1884</f>
        <v>4.3611038715977241E-2</v>
      </c>
      <c r="DQ1884">
        <v>200</v>
      </c>
      <c r="DR1884" s="5">
        <v>8.7222077431954474</v>
      </c>
    </row>
    <row r="1885" spans="1:166" x14ac:dyDescent="0.25">
      <c r="A1885" t="s">
        <v>76</v>
      </c>
      <c r="B1885" t="s">
        <v>248</v>
      </c>
      <c r="C1885" s="6">
        <v>39161</v>
      </c>
      <c r="D1885" s="5"/>
      <c r="E1885" s="6"/>
      <c r="G1885">
        <v>161</v>
      </c>
      <c r="H1885" t="s">
        <v>17</v>
      </c>
      <c r="I1885" s="7">
        <v>11</v>
      </c>
      <c r="J1885">
        <v>1000</v>
      </c>
      <c r="K1885" s="5">
        <f t="shared" si="29"/>
        <v>90.909090909090907</v>
      </c>
      <c r="L1885" s="5"/>
      <c r="M1885" s="8"/>
      <c r="N1885" s="8"/>
      <c r="O1885" s="8"/>
      <c r="P1885" s="8"/>
      <c r="Q1885" s="5"/>
      <c r="R1885" s="5"/>
      <c r="S1885" s="5"/>
      <c r="T1885" s="5"/>
      <c r="U1885" s="5"/>
      <c r="V1885" s="5"/>
      <c r="W1885" s="5"/>
      <c r="X1885" s="8"/>
      <c r="Y1885" s="8"/>
      <c r="Z1885" s="8"/>
      <c r="AA1885" s="8"/>
      <c r="AB1885" s="8"/>
      <c r="AC1885" s="5"/>
      <c r="AD1885" s="8"/>
      <c r="AE1885" s="8"/>
      <c r="AF1885" s="8"/>
      <c r="AG1885" s="8"/>
      <c r="AH1885" s="8"/>
      <c r="AI1885" s="8"/>
      <c r="AJ1885" s="5"/>
      <c r="AK1885" s="8"/>
      <c r="AL1885" s="8"/>
      <c r="AM1885" s="8"/>
      <c r="AN1885" s="8"/>
      <c r="AO1885" s="8"/>
      <c r="AP1885" s="8"/>
      <c r="AQ1885" s="9"/>
      <c r="AR1885" s="8"/>
      <c r="AS1885" s="8"/>
      <c r="AT1885" s="8"/>
      <c r="AU1885" s="5"/>
      <c r="AV1885" s="5"/>
      <c r="AW1885" s="5"/>
      <c r="AX1885" s="5"/>
      <c r="AY1885" s="5"/>
      <c r="AZ1885" s="5"/>
      <c r="BA1885" s="5"/>
      <c r="BB1885" s="5"/>
      <c r="BC1885" s="5"/>
      <c r="BD1885" s="5"/>
      <c r="BE1885" s="5"/>
      <c r="BF1885" s="5"/>
      <c r="BG1885" s="5"/>
      <c r="BH1885" s="5"/>
      <c r="BI1885" s="8"/>
      <c r="BJ1885" s="5"/>
      <c r="BK1885" s="5"/>
      <c r="BL1885" s="5"/>
      <c r="BM1885" s="8"/>
      <c r="BN1885" s="8"/>
      <c r="BO1885" s="7"/>
      <c r="BP1885" s="5"/>
      <c r="BQ1885" s="5"/>
      <c r="BR1885" s="5"/>
      <c r="BS1885" s="5"/>
      <c r="BT1885" s="7"/>
      <c r="BU1885" s="7"/>
      <c r="BV1885" s="7"/>
      <c r="BW1885" s="7"/>
      <c r="BX1885" s="7"/>
      <c r="BY1885" s="7"/>
      <c r="BZ1885" s="7"/>
      <c r="CA1885" s="5"/>
      <c r="CB1885" s="5">
        <v>0</v>
      </c>
      <c r="CC1885" s="5">
        <v>116.6</v>
      </c>
      <c r="CD1885" s="5">
        <v>71.571462782674601</v>
      </c>
      <c r="CE1885" s="5"/>
      <c r="CF1885" s="5"/>
      <c r="CG1885" s="5"/>
      <c r="CH1885" s="5"/>
      <c r="CI1885" s="5"/>
      <c r="CJ1885" s="5"/>
      <c r="CK1885" s="8"/>
      <c r="CL1885" s="5"/>
      <c r="CM1885" s="5"/>
      <c r="CN1885" s="8"/>
      <c r="CO1885" s="5"/>
      <c r="CP1885" s="5"/>
      <c r="CQ1885" s="5"/>
      <c r="CR1885" s="8"/>
      <c r="CS1885" s="8"/>
      <c r="CT1885" s="5"/>
      <c r="CV1885">
        <v>10</v>
      </c>
      <c r="CW1885" s="5"/>
      <c r="CY1885">
        <v>10</v>
      </c>
      <c r="CZ1885" s="5"/>
      <c r="DC1885" s="5"/>
      <c r="DF1885" s="5"/>
      <c r="DI1885" s="5"/>
      <c r="DL1885" s="5"/>
      <c r="DO1885" s="5"/>
      <c r="DQ1885" s="8"/>
      <c r="DR1885" s="5"/>
      <c r="DS1885" s="8"/>
      <c r="DT1885" s="8"/>
      <c r="DU1885" s="8"/>
      <c r="DV1885" s="8"/>
      <c r="DW1885" s="8"/>
      <c r="DX1885" s="8"/>
      <c r="DY1885" s="8"/>
      <c r="DZ1885" s="8"/>
      <c r="EA1885" s="8"/>
      <c r="EB1885" s="8"/>
      <c r="EC1885" s="8"/>
      <c r="ED1885" s="8"/>
      <c r="EE1885" s="8"/>
      <c r="EF1885" s="8"/>
      <c r="EG1885" s="8"/>
      <c r="EH1885" s="8"/>
      <c r="EI1885" s="8"/>
      <c r="EJ1885" s="8"/>
      <c r="EK1885" s="8"/>
      <c r="EL1885" s="8"/>
      <c r="EM1885" s="8"/>
      <c r="EN1885" s="8"/>
      <c r="EO1885" s="8"/>
      <c r="EP1885" s="8"/>
      <c r="EQ1885" s="8"/>
      <c r="ER1885" s="8"/>
      <c r="ES1885" s="8"/>
      <c r="ET1885" s="8"/>
      <c r="EU1885" s="8"/>
      <c r="EV1885" s="8"/>
      <c r="EW1885" s="8"/>
      <c r="EX1885" s="8"/>
      <c r="EY1885" s="8"/>
      <c r="EZ1885" s="8"/>
      <c r="FA1885" s="8"/>
      <c r="FB1885" s="8"/>
      <c r="FC1885" s="8"/>
      <c r="FD1885" s="8"/>
      <c r="FE1885" s="8"/>
      <c r="FF1885" s="8"/>
      <c r="FG1885" s="8"/>
      <c r="FH1885" s="8"/>
      <c r="FI1885" s="8"/>
      <c r="FJ1885" s="8"/>
    </row>
    <row r="1886" spans="1:166" x14ac:dyDescent="0.25">
      <c r="A1886" t="s">
        <v>76</v>
      </c>
      <c r="B1886" t="s">
        <v>248</v>
      </c>
      <c r="C1886" s="6">
        <v>39162</v>
      </c>
      <c r="D1886" s="5">
        <v>10</v>
      </c>
      <c r="E1886" t="s">
        <v>108</v>
      </c>
      <c r="F1886" t="s">
        <v>18</v>
      </c>
      <c r="G1886">
        <v>162</v>
      </c>
      <c r="H1886" t="s">
        <v>17</v>
      </c>
      <c r="I1886" s="7">
        <v>11</v>
      </c>
      <c r="J1886">
        <v>1000</v>
      </c>
      <c r="K1886" s="5">
        <f t="shared" si="29"/>
        <v>90.909090909090907</v>
      </c>
      <c r="AC1886" s="5"/>
      <c r="AE1886" s="8"/>
      <c r="AF1886" s="8"/>
      <c r="AG1886" s="8"/>
      <c r="AH1886" s="8"/>
      <c r="AI1886" s="8"/>
      <c r="AJ1886" s="5"/>
      <c r="AK1886" s="8"/>
      <c r="AL1886" s="8"/>
      <c r="AM1886" s="8"/>
      <c r="AN1886" s="8"/>
      <c r="AO1886" s="8"/>
      <c r="AP1886" s="8"/>
      <c r="AQ1886" s="9"/>
      <c r="AS1886" s="8"/>
      <c r="AT1886" s="8"/>
      <c r="AU1886" s="5"/>
      <c r="AV1886" s="5"/>
      <c r="AW1886" s="5"/>
      <c r="AX1886" s="5"/>
      <c r="AY1886" s="5"/>
      <c r="AZ1886" s="5"/>
      <c r="BA1886" s="5"/>
      <c r="BB1886" s="5"/>
      <c r="BC1886" s="5"/>
      <c r="BD1886" s="5"/>
      <c r="BE1886" s="5"/>
      <c r="BF1886" s="5"/>
      <c r="BG1886" s="5"/>
      <c r="BH1886" s="5"/>
      <c r="BJ1886" s="5"/>
      <c r="BK1886" s="5"/>
      <c r="BL1886" s="5"/>
      <c r="BO1886" s="7">
        <v>41.664869915443141</v>
      </c>
      <c r="BP1886" s="5">
        <v>138.46999999999997</v>
      </c>
      <c r="BQ1886" s="5"/>
      <c r="BR1886" s="5"/>
      <c r="BS1886" s="5"/>
      <c r="BT1886" s="7">
        <v>6.0999999999999988</v>
      </c>
      <c r="BU1886" s="7"/>
      <c r="BV1886" s="7"/>
      <c r="BW1886" s="7"/>
      <c r="BX1886" s="7"/>
      <c r="BY1886" s="7"/>
      <c r="BZ1886" s="7"/>
      <c r="CA1886" s="5"/>
      <c r="CB1886" s="5"/>
      <c r="CC1886" s="5"/>
      <c r="CD1886" s="5"/>
      <c r="CE1886" s="5"/>
      <c r="CF1886" s="5"/>
      <c r="CG1886" s="5"/>
      <c r="CH1886" s="5"/>
      <c r="CI1886" s="5"/>
      <c r="CJ1886" s="5"/>
      <c r="CL1886" s="5"/>
      <c r="CM1886" s="5">
        <f>CS1886+CV1886+CY1886+DB1886+DE1886+DH1886+DK1886+DN1886+DQ1886</f>
        <v>1300</v>
      </c>
      <c r="CO1886" s="5">
        <f>CT1886+CW1886+CZ1886+DC1886+DF1886+DI1886+DL1886+DO1886+DR1886</f>
        <v>68.065106647333238</v>
      </c>
      <c r="CP1886" s="5"/>
      <c r="CQ1886" s="5"/>
      <c r="CR1886" s="21">
        <f>CT1886/CS1886</f>
        <v>0.10025806428707945</v>
      </c>
      <c r="CS1886">
        <v>150</v>
      </c>
      <c r="CT1886" s="5">
        <v>15.038709643061917</v>
      </c>
      <c r="CU1886" s="21">
        <f>CW1886/CV1886</f>
        <v>0.12390098052399204</v>
      </c>
      <c r="CV1886">
        <v>100</v>
      </c>
      <c r="CW1886" s="5">
        <v>12.390098052399203</v>
      </c>
      <c r="CX1886" s="21">
        <f>CZ1886/CY1886</f>
        <v>2.3106419910800396E-2</v>
      </c>
      <c r="CY1886">
        <v>100</v>
      </c>
      <c r="CZ1886" s="5">
        <v>2.3106419910800398</v>
      </c>
      <c r="DA1886" s="21">
        <f>DC1886/DB1886</f>
        <v>2.5431611908385322E-2</v>
      </c>
      <c r="DB1886">
        <v>100</v>
      </c>
      <c r="DC1886" s="5">
        <v>2.5431611908385321</v>
      </c>
      <c r="DD1886" s="21">
        <f>DF1886/DE1886</f>
        <v>5.0033530373613182E-2</v>
      </c>
      <c r="DE1886">
        <v>100</v>
      </c>
      <c r="DF1886" s="5">
        <v>5.0033530373613182</v>
      </c>
      <c r="DG1886" s="21">
        <f>DI1886/DH1886</f>
        <v>6.3633562870979682E-2</v>
      </c>
      <c r="DH1886">
        <v>100</v>
      </c>
      <c r="DI1886" s="5">
        <v>6.3633562870979681</v>
      </c>
      <c r="DJ1886" s="21">
        <f>DL1886/DK1886</f>
        <v>4.2726062844724882E-2</v>
      </c>
      <c r="DK1886">
        <v>250</v>
      </c>
      <c r="DL1886" s="5">
        <v>10.68151571118122</v>
      </c>
      <c r="DM1886" s="21">
        <f>DO1886/DN1886</f>
        <v>2.5368622441914502E-2</v>
      </c>
      <c r="DN1886">
        <v>200</v>
      </c>
      <c r="DO1886" s="5">
        <v>5.0737244883829007</v>
      </c>
      <c r="DP1886" s="21">
        <f>DR1886/DQ1886</f>
        <v>4.3302731229650643E-2</v>
      </c>
      <c r="DQ1886">
        <v>200</v>
      </c>
      <c r="DR1886" s="5">
        <v>8.6605462459301279</v>
      </c>
    </row>
    <row r="1887" spans="1:166" x14ac:dyDescent="0.25">
      <c r="A1887" t="s">
        <v>76</v>
      </c>
      <c r="B1887" t="s">
        <v>248</v>
      </c>
      <c r="C1887" s="6">
        <v>39167</v>
      </c>
      <c r="G1887">
        <v>167</v>
      </c>
      <c r="H1887" t="s">
        <v>17</v>
      </c>
      <c r="I1887" s="7">
        <v>11</v>
      </c>
      <c r="J1887">
        <v>1000</v>
      </c>
      <c r="K1887" s="5">
        <f t="shared" si="29"/>
        <v>90.909090909090907</v>
      </c>
      <c r="AC1887" s="5">
        <v>191.45892882311543</v>
      </c>
      <c r="AE1887" s="8"/>
      <c r="AF1887" s="8"/>
      <c r="AG1887" s="8"/>
      <c r="AH1887" s="8"/>
      <c r="AI1887" s="8"/>
      <c r="AJ1887" s="5">
        <v>145.12635539984734</v>
      </c>
      <c r="AK1887" s="8">
        <v>1.3017510306359001</v>
      </c>
      <c r="AL1887" s="8">
        <v>0.11594896414281715</v>
      </c>
      <c r="AM1887" s="8"/>
      <c r="AN1887" s="8"/>
      <c r="AO1887" s="8"/>
      <c r="AP1887" s="8"/>
      <c r="AQ1887" s="9">
        <f>AK1887/AJ1887</f>
        <v>8.9697769026815203E-3</v>
      </c>
      <c r="AR1887" s="9">
        <v>2.6322372663619559E-2</v>
      </c>
      <c r="AS1887" s="7">
        <f>AJ1887*AR1887</f>
        <v>3.8200700101476786</v>
      </c>
      <c r="AT1887" s="8"/>
      <c r="AU1887" s="5">
        <v>0</v>
      </c>
      <c r="AV1887" s="5"/>
      <c r="AW1887" s="5"/>
      <c r="AX1887" s="5"/>
      <c r="AY1887" s="5">
        <v>47.402333363927603</v>
      </c>
      <c r="AZ1887" s="5"/>
      <c r="BA1887" s="5"/>
      <c r="BB1887" s="5"/>
      <c r="BC1887" s="5"/>
      <c r="BD1887" s="5"/>
      <c r="BE1887" s="5"/>
      <c r="BF1887" s="5"/>
      <c r="BG1887" s="5">
        <v>443.09488148036604</v>
      </c>
      <c r="BH1887" s="5">
        <v>506.95030729696504</v>
      </c>
      <c r="BJ1887" s="5"/>
      <c r="BK1887" s="5">
        <f>AC1887+AJ1887+BH1887</f>
        <v>843.53559151992772</v>
      </c>
      <c r="BL1887" s="5"/>
      <c r="BM1887" s="8">
        <f>BH1887/BK1887</f>
        <v>0.6009827118065223</v>
      </c>
      <c r="BN1887" s="8"/>
      <c r="BO1887" s="7"/>
      <c r="BP1887" s="5"/>
      <c r="BQ1887" s="5"/>
      <c r="BR1887" s="5"/>
      <c r="BS1887" s="5"/>
      <c r="BT1887" s="7"/>
      <c r="BU1887" s="7"/>
      <c r="BV1887" s="7"/>
      <c r="BW1887" s="7"/>
      <c r="BX1887" s="8">
        <f>AC1887/BK1887</f>
        <v>0.22697196271011452</v>
      </c>
      <c r="BY1887" s="8">
        <f>AJ1887/BK1887</f>
        <v>0.17204532548336329</v>
      </c>
      <c r="BZ1887" s="8">
        <f>BH1887/BK1887</f>
        <v>0.6009827118065223</v>
      </c>
      <c r="CA1887" s="5"/>
      <c r="CB1887" s="5">
        <v>0</v>
      </c>
      <c r="CC1887" s="5">
        <v>42.333559911659805</v>
      </c>
      <c r="CD1887" s="5">
        <v>85.635891945247309</v>
      </c>
      <c r="CE1887" s="5"/>
      <c r="CF1887" s="5"/>
      <c r="CG1887" s="5"/>
      <c r="CH1887" s="5"/>
      <c r="CI1887" s="5"/>
      <c r="CJ1887" s="5"/>
      <c r="CL1887" s="5"/>
      <c r="CM1887" s="5"/>
      <c r="CO1887" s="5"/>
      <c r="CP1887" s="5"/>
      <c r="CQ1887" s="5"/>
      <c r="CT1887" s="5"/>
      <c r="CV1887">
        <v>10</v>
      </c>
      <c r="CW1887" s="5"/>
      <c r="CY1887">
        <v>10</v>
      </c>
      <c r="CZ1887" s="5"/>
      <c r="DC1887" s="5"/>
      <c r="DF1887" s="5"/>
      <c r="DI1887" s="5"/>
      <c r="DL1887" s="5"/>
      <c r="DO1887" s="5"/>
      <c r="DR1887" s="5"/>
    </row>
    <row r="1888" spans="1:166" x14ac:dyDescent="0.25">
      <c r="A1888" t="s">
        <v>76</v>
      </c>
      <c r="B1888" t="s">
        <v>248</v>
      </c>
      <c r="C1888" s="6">
        <v>39168</v>
      </c>
      <c r="D1888" s="5"/>
      <c r="G1888">
        <v>168</v>
      </c>
      <c r="H1888" t="s">
        <v>17</v>
      </c>
      <c r="I1888" s="7">
        <v>11</v>
      </c>
      <c r="J1888">
        <v>1000</v>
      </c>
      <c r="K1888" s="5">
        <f t="shared" si="29"/>
        <v>90.909090909090907</v>
      </c>
      <c r="AC1888" s="5"/>
      <c r="AE1888" s="8"/>
      <c r="AF1888" s="8"/>
      <c r="AG1888" s="8"/>
      <c r="AH1888" s="8"/>
      <c r="AI1888" s="8"/>
      <c r="AJ1888" s="5"/>
      <c r="AK1888" s="8"/>
      <c r="AL1888" s="8"/>
      <c r="AM1888" s="8"/>
      <c r="AN1888" s="8"/>
      <c r="AO1888" s="8"/>
      <c r="AP1888" s="8"/>
      <c r="AQ1888" s="9"/>
      <c r="AS1888" s="8"/>
      <c r="AT1888" s="8"/>
      <c r="AU1888" s="5"/>
      <c r="AV1888" s="5"/>
      <c r="AW1888" s="5"/>
      <c r="AX1888" s="5"/>
      <c r="AY1888" s="5"/>
      <c r="AZ1888" s="5"/>
      <c r="BA1888" s="5"/>
      <c r="BB1888" s="5"/>
      <c r="BC1888" s="5"/>
      <c r="BD1888" s="5"/>
      <c r="BE1888" s="5"/>
      <c r="BF1888" s="5"/>
      <c r="BG1888" s="5"/>
      <c r="BH1888" s="5"/>
      <c r="BJ1888" s="5"/>
      <c r="BK1888" s="5"/>
      <c r="BL1888" s="5"/>
      <c r="BO1888" s="7"/>
      <c r="BP1888" s="5"/>
      <c r="BQ1888" s="5"/>
      <c r="BR1888" s="5"/>
      <c r="BS1888" s="5"/>
      <c r="BT1888" s="7"/>
      <c r="BU1888" s="7"/>
      <c r="BV1888" s="7"/>
      <c r="BW1888" s="7"/>
      <c r="BX1888" s="7"/>
      <c r="BY1888" s="7"/>
      <c r="BZ1888" s="7"/>
      <c r="CA1888" s="5"/>
      <c r="CB1888" s="5"/>
      <c r="CC1888" s="5"/>
      <c r="CD1888" s="5"/>
      <c r="CE1888" s="5"/>
      <c r="CF1888" s="5"/>
      <c r="CG1888" s="5"/>
      <c r="CH1888" s="5"/>
      <c r="CI1888" s="5"/>
      <c r="CJ1888" s="5"/>
      <c r="CL1888" s="5"/>
      <c r="CM1888" s="5">
        <f>CS1888+CV1888+CY1888+DB1888+DE1888+DH1888+DK1888+DN1888+DQ1888</f>
        <v>1300</v>
      </c>
      <c r="CO1888" s="5">
        <f>CT1888+CW1888+CZ1888+DC1888+DF1888+DI1888+DL1888+DO1888+DR1888</f>
        <v>51.358577490243768</v>
      </c>
      <c r="CP1888" s="5"/>
      <c r="CQ1888" s="5"/>
      <c r="CR1888" s="21">
        <f>CT1888/CS1888</f>
        <v>3.194896397466563E-2</v>
      </c>
      <c r="CS1888">
        <v>150</v>
      </c>
      <c r="CT1888" s="5">
        <v>4.7923445961998441</v>
      </c>
      <c r="CU1888" s="21">
        <f>CW1888/CV1888</f>
        <v>0.12099803232024385</v>
      </c>
      <c r="CV1888">
        <v>100</v>
      </c>
      <c r="CW1888" s="5">
        <v>12.099803232024385</v>
      </c>
      <c r="CX1888" s="21">
        <f>CZ1888/CY1888</f>
        <v>2.6462228796844192E-2</v>
      </c>
      <c r="CY1888">
        <v>100</v>
      </c>
      <c r="CZ1888" s="5">
        <v>2.6462228796844194</v>
      </c>
      <c r="DA1888" s="21">
        <f>DC1888/DB1888</f>
        <v>2.4145093892651986E-2</v>
      </c>
      <c r="DB1888">
        <v>100</v>
      </c>
      <c r="DC1888" s="5">
        <v>2.4145093892651985</v>
      </c>
      <c r="DD1888" s="21">
        <f>DF1888/DE1888</f>
        <v>4.0654781000416126E-2</v>
      </c>
      <c r="DE1888">
        <v>100</v>
      </c>
      <c r="DF1888" s="5">
        <v>4.0654781000416129</v>
      </c>
      <c r="DG1888" s="21">
        <f>DI1888/DH1888</f>
        <v>5.5681355547663784E-2</v>
      </c>
      <c r="DH1888">
        <v>100</v>
      </c>
      <c r="DI1888" s="5">
        <v>5.5681355547663784</v>
      </c>
      <c r="DJ1888" s="21">
        <f>DL1888/DK1888</f>
        <v>3.6016312667861497E-2</v>
      </c>
      <c r="DK1888">
        <v>250</v>
      </c>
      <c r="DL1888" s="5">
        <v>9.0040781669653747</v>
      </c>
      <c r="DM1888" s="21">
        <f>DO1888/DN1888</f>
        <v>2.0694390273050409E-2</v>
      </c>
      <c r="DN1888">
        <v>200</v>
      </c>
      <c r="DO1888" s="5">
        <v>4.1388780546100818</v>
      </c>
      <c r="DP1888" s="21">
        <f>DR1888/DQ1888</f>
        <v>3.314563758343237E-2</v>
      </c>
      <c r="DQ1888">
        <v>200</v>
      </c>
      <c r="DR1888" s="5">
        <v>6.6291275166864736</v>
      </c>
    </row>
    <row r="1889" spans="1:166" x14ac:dyDescent="0.25">
      <c r="A1889" t="s">
        <v>76</v>
      </c>
      <c r="B1889" t="s">
        <v>248</v>
      </c>
      <c r="C1889" s="6">
        <v>39176</v>
      </c>
      <c r="D1889" s="5"/>
      <c r="G1889">
        <v>176</v>
      </c>
      <c r="H1889" t="s">
        <v>17</v>
      </c>
      <c r="I1889" s="7">
        <v>11</v>
      </c>
      <c r="J1889">
        <v>1000</v>
      </c>
      <c r="K1889" s="5">
        <f t="shared" si="29"/>
        <v>90.909090909090907</v>
      </c>
      <c r="AC1889" s="5"/>
      <c r="AE1889" s="8"/>
      <c r="AF1889" s="8"/>
      <c r="AG1889" s="8"/>
      <c r="AH1889" s="8"/>
      <c r="AI1889" s="8"/>
      <c r="AJ1889" s="5"/>
      <c r="AK1889" s="8"/>
      <c r="AL1889" s="8"/>
      <c r="AM1889" s="8"/>
      <c r="AN1889" s="8"/>
      <c r="AO1889" s="8"/>
      <c r="AP1889" s="8"/>
      <c r="AQ1889" s="9"/>
      <c r="AS1889" s="8"/>
      <c r="AT1889" s="8"/>
      <c r="AU1889" s="5"/>
      <c r="AV1889" s="5"/>
      <c r="AW1889" s="5"/>
      <c r="AX1889" s="5"/>
      <c r="AY1889" s="5"/>
      <c r="AZ1889" s="5"/>
      <c r="BA1889" s="5"/>
      <c r="BB1889" s="5"/>
      <c r="BC1889" s="5"/>
      <c r="BD1889" s="5"/>
      <c r="BE1889" s="5"/>
      <c r="BF1889" s="5"/>
      <c r="BG1889" s="5"/>
      <c r="BH1889" s="5"/>
      <c r="BJ1889" s="5"/>
      <c r="BK1889" s="5"/>
      <c r="BL1889" s="5"/>
      <c r="BO1889" s="7"/>
      <c r="BP1889" s="5"/>
      <c r="BQ1889" s="5"/>
      <c r="BR1889" s="5"/>
      <c r="BS1889" s="5"/>
      <c r="BT1889" s="7"/>
      <c r="BU1889" s="7"/>
      <c r="BV1889" s="7"/>
      <c r="BW1889" s="7"/>
      <c r="BX1889" s="7"/>
      <c r="BY1889" s="7"/>
      <c r="BZ1889" s="7"/>
      <c r="CA1889" s="5"/>
      <c r="CB1889" s="5"/>
      <c r="CC1889" s="5"/>
      <c r="CD1889" s="5"/>
      <c r="CE1889" s="5"/>
      <c r="CF1889" s="5"/>
      <c r="CG1889" s="5"/>
      <c r="CH1889" s="5"/>
      <c r="CI1889" s="5"/>
      <c r="CJ1889" s="5"/>
      <c r="CL1889" s="5"/>
      <c r="CM1889" s="5">
        <f>CS1889+CV1889+CY1889+DB1889+DE1889+DH1889+DK1889+DN1889+DQ1889</f>
        <v>1300</v>
      </c>
      <c r="CO1889" s="5">
        <f>CT1889+CW1889+CZ1889+DC1889+DF1889+DI1889+DL1889+DO1889+DR1889</f>
        <v>48.90176595960132</v>
      </c>
      <c r="CP1889" s="5"/>
      <c r="CQ1889" s="5"/>
      <c r="CR1889" s="21">
        <f>CT1889/CS1889</f>
        <v>6.2794063611031278E-2</v>
      </c>
      <c r="CS1889">
        <v>150</v>
      </c>
      <c r="CT1889" s="5">
        <v>9.4191095416546915</v>
      </c>
      <c r="CU1889" s="21">
        <f>CW1889/CV1889</f>
        <v>0.11431940718992337</v>
      </c>
      <c r="CV1889">
        <v>100</v>
      </c>
      <c r="CW1889" s="5">
        <v>11.431940718992337</v>
      </c>
      <c r="CX1889" s="21">
        <f>CZ1889/CY1889</f>
        <v>1.0965697700479709E-2</v>
      </c>
      <c r="CY1889">
        <v>100</v>
      </c>
      <c r="CZ1889" s="5">
        <v>1.0965697700479708</v>
      </c>
      <c r="DA1889" s="21">
        <f>DC1889/DB1889</f>
        <v>1.4096463255450366E-2</v>
      </c>
      <c r="DB1889">
        <v>100</v>
      </c>
      <c r="DC1889" s="5">
        <v>1.4096463255450367</v>
      </c>
      <c r="DD1889" s="21">
        <f>DF1889/DE1889</f>
        <v>3.9055324029129181E-2</v>
      </c>
      <c r="DE1889">
        <v>100</v>
      </c>
      <c r="DF1889" s="5">
        <v>3.9055324029129181</v>
      </c>
      <c r="DG1889" s="21">
        <f>DI1889/DH1889</f>
        <v>4.8034075878158687E-2</v>
      </c>
      <c r="DH1889">
        <v>100</v>
      </c>
      <c r="DI1889" s="5">
        <v>4.8034075878158689</v>
      </c>
      <c r="DJ1889" s="21">
        <f>DL1889/DK1889</f>
        <v>3.1541485141474118E-2</v>
      </c>
      <c r="DK1889">
        <v>250</v>
      </c>
      <c r="DL1889" s="5">
        <v>7.8853712853685298</v>
      </c>
      <c r="DM1889" s="21">
        <f>DO1889/DN1889</f>
        <v>1.7161816575477645E-2</v>
      </c>
      <c r="DN1889">
        <v>200</v>
      </c>
      <c r="DO1889" s="5">
        <v>3.4323633150955288</v>
      </c>
      <c r="DP1889" s="21">
        <f>DR1889/DQ1889</f>
        <v>2.7589125060842185E-2</v>
      </c>
      <c r="DQ1889">
        <v>200</v>
      </c>
      <c r="DR1889" s="5">
        <v>5.5178250121684371</v>
      </c>
    </row>
    <row r="1890" spans="1:166" x14ac:dyDescent="0.25">
      <c r="A1890" t="s">
        <v>79</v>
      </c>
      <c r="B1890" t="s">
        <v>249</v>
      </c>
      <c r="C1890" s="6">
        <v>39000</v>
      </c>
      <c r="D1890" s="5">
        <v>1</v>
      </c>
      <c r="E1890" s="6" t="s">
        <v>209</v>
      </c>
      <c r="F1890" t="s">
        <v>10</v>
      </c>
      <c r="G1890">
        <v>0</v>
      </c>
      <c r="H1890" t="s">
        <v>17</v>
      </c>
      <c r="I1890" s="7">
        <v>11</v>
      </c>
      <c r="J1890">
        <v>1000</v>
      </c>
      <c r="K1890" s="5">
        <f t="shared" si="29"/>
        <v>90.909090909090907</v>
      </c>
      <c r="L1890" s="5"/>
      <c r="M1890" s="8"/>
      <c r="N1890" s="8"/>
      <c r="O1890" s="8"/>
      <c r="P1890" s="8"/>
      <c r="Q1890" s="5"/>
      <c r="R1890" s="5"/>
      <c r="S1890" s="5"/>
      <c r="T1890" s="5"/>
      <c r="U1890" s="5"/>
      <c r="V1890" s="5"/>
      <c r="W1890" s="5"/>
      <c r="X1890" s="8"/>
      <c r="Y1890" s="8"/>
      <c r="Z1890" s="8"/>
      <c r="AA1890" s="8"/>
      <c r="AB1890" s="8"/>
      <c r="AC1890" s="5"/>
      <c r="AD1890" s="8"/>
      <c r="AE1890" s="8"/>
      <c r="AF1890" s="8"/>
      <c r="AG1890" s="8"/>
      <c r="AH1890" s="8"/>
      <c r="AI1890" s="8"/>
      <c r="AJ1890" s="5"/>
      <c r="AK1890" s="8"/>
      <c r="AL1890" s="8"/>
      <c r="AM1890" s="8"/>
      <c r="AN1890" s="8"/>
      <c r="AO1890" s="8"/>
      <c r="AP1890" s="8"/>
      <c r="AQ1890" s="9"/>
      <c r="AR1890" s="8"/>
      <c r="AS1890" s="8"/>
      <c r="AT1890" s="8"/>
      <c r="AU1890" s="5"/>
      <c r="AV1890" s="5"/>
      <c r="AW1890" s="5"/>
      <c r="AX1890" s="5"/>
      <c r="AY1890" s="5"/>
      <c r="AZ1890" s="5"/>
      <c r="BA1890" s="5"/>
      <c r="BB1890" s="5"/>
      <c r="BC1890" s="5"/>
      <c r="BD1890" s="5"/>
      <c r="BE1890" s="5"/>
      <c r="BF1890" s="5"/>
      <c r="BG1890" s="5"/>
      <c r="BH1890" s="5"/>
      <c r="BI1890" s="8"/>
      <c r="BJ1890" s="5"/>
      <c r="BK1890" s="5"/>
      <c r="BL1890" s="5"/>
      <c r="BM1890" s="8"/>
      <c r="BN1890" s="8"/>
      <c r="BO1890" s="7"/>
      <c r="BP1890" s="5"/>
      <c r="BQ1890" s="5"/>
      <c r="BR1890" s="5"/>
      <c r="BS1890" s="5"/>
      <c r="BT1890" s="7"/>
      <c r="BU1890" s="7"/>
      <c r="BV1890" s="7"/>
      <c r="BW1890" s="7"/>
      <c r="BX1890" s="7"/>
      <c r="BY1890" s="7"/>
      <c r="BZ1890" s="7"/>
      <c r="CA1890" s="5"/>
      <c r="CB1890" s="5"/>
      <c r="CC1890" s="5"/>
      <c r="CD1890" s="5"/>
      <c r="CE1890" s="5"/>
      <c r="CF1890" s="5"/>
      <c r="CG1890" s="5"/>
      <c r="CH1890" s="5"/>
      <c r="CI1890" s="5"/>
      <c r="CJ1890" s="5"/>
      <c r="CK1890" s="8"/>
      <c r="CL1890" s="5"/>
      <c r="CM1890" s="5"/>
      <c r="CN1890" s="8"/>
      <c r="CO1890" s="5"/>
      <c r="CP1890" s="5"/>
      <c r="CQ1890" s="5"/>
      <c r="CR1890" s="8"/>
      <c r="CS1890" s="8"/>
      <c r="CT1890" s="8"/>
      <c r="CU1890" s="8"/>
      <c r="CV1890">
        <v>10</v>
      </c>
      <c r="CW1890" s="8"/>
      <c r="CX1890" s="8"/>
      <c r="CY1890">
        <v>10</v>
      </c>
      <c r="CZ1890" s="8"/>
      <c r="DA1890" s="8"/>
      <c r="DB1890" s="8"/>
      <c r="DC1890" s="8"/>
      <c r="DD1890" s="8"/>
      <c r="DE1890" s="8"/>
      <c r="DF1890" s="8"/>
      <c r="DG1890" s="8"/>
      <c r="DH1890" s="8"/>
      <c r="DI1890" s="8"/>
      <c r="DJ1890" s="8"/>
      <c r="DK1890" s="8"/>
      <c r="DL1890" s="8"/>
      <c r="DM1890" s="8"/>
      <c r="DN1890" s="8"/>
      <c r="DO1890" s="8"/>
      <c r="DP1890" s="8"/>
      <c r="DQ1890" s="8"/>
      <c r="DR1890" s="8"/>
      <c r="DS1890" s="8"/>
      <c r="DT1890" s="8"/>
      <c r="DU1890" s="8"/>
      <c r="DV1890" s="8"/>
      <c r="DW1890" s="8"/>
      <c r="DX1890" s="8"/>
      <c r="DY1890" s="8"/>
      <c r="DZ1890" s="8"/>
      <c r="EA1890" s="8"/>
      <c r="EB1890" s="8"/>
      <c r="EC1890" s="8"/>
      <c r="ED1890" s="8"/>
      <c r="EE1890" s="8"/>
      <c r="EF1890" s="8"/>
      <c r="EG1890" s="8"/>
      <c r="EH1890" s="8"/>
      <c r="EI1890" s="8"/>
      <c r="EJ1890" s="8"/>
      <c r="EK1890" s="8"/>
      <c r="EL1890" s="8"/>
      <c r="EM1890" s="8"/>
      <c r="EN1890" s="8"/>
      <c r="EO1890" s="8"/>
      <c r="EP1890" s="8"/>
      <c r="EQ1890" s="8"/>
      <c r="ER1890" s="8"/>
      <c r="ES1890" s="8"/>
      <c r="ET1890" s="8"/>
      <c r="EU1890" s="8"/>
      <c r="EV1890" s="8"/>
      <c r="EW1890" s="8"/>
      <c r="EX1890" s="8"/>
      <c r="EY1890" s="8"/>
      <c r="EZ1890" s="8"/>
      <c r="FA1890" s="8"/>
      <c r="FB1890" s="8"/>
      <c r="FC1890" s="8"/>
      <c r="FD1890" s="8"/>
      <c r="FE1890" s="8"/>
      <c r="FF1890" s="8"/>
      <c r="FG1890" s="8"/>
      <c r="FH1890" s="8"/>
      <c r="FI1890" s="8"/>
      <c r="FJ1890" s="8"/>
    </row>
    <row r="1891" spans="1:166" x14ac:dyDescent="0.25">
      <c r="A1891" t="s">
        <v>79</v>
      </c>
      <c r="B1891" t="s">
        <v>249</v>
      </c>
      <c r="C1891" s="6">
        <v>39009</v>
      </c>
      <c r="D1891" s="5">
        <v>3</v>
      </c>
      <c r="E1891" s="6" t="s">
        <v>205</v>
      </c>
      <c r="F1891" t="s">
        <v>88</v>
      </c>
      <c r="G1891">
        <v>9</v>
      </c>
      <c r="H1891" t="s">
        <v>17</v>
      </c>
      <c r="I1891" s="7">
        <v>11</v>
      </c>
      <c r="J1891">
        <v>1000</v>
      </c>
      <c r="K1891" s="5">
        <f t="shared" si="29"/>
        <v>90.909090909090907</v>
      </c>
      <c r="L1891" s="5"/>
      <c r="M1891" s="8"/>
      <c r="N1891" s="8"/>
      <c r="O1891" s="8"/>
      <c r="P1891" s="8"/>
      <c r="Q1891" s="5">
        <v>9</v>
      </c>
      <c r="R1891" s="5"/>
      <c r="S1891" s="5"/>
      <c r="T1891" s="5"/>
      <c r="U1891" s="5"/>
      <c r="V1891" s="5"/>
      <c r="W1891" s="5"/>
      <c r="X1891" s="8"/>
      <c r="Y1891" s="8"/>
      <c r="Z1891" s="8"/>
      <c r="AA1891" s="8"/>
      <c r="AB1891" s="8"/>
      <c r="AC1891" s="5"/>
      <c r="AD1891" s="8"/>
      <c r="AE1891" s="8"/>
      <c r="AF1891" s="8"/>
      <c r="AG1891" s="8"/>
      <c r="AH1891" s="8"/>
      <c r="AI1891" s="8"/>
      <c r="AJ1891" s="5"/>
      <c r="AK1891" s="8"/>
      <c r="AL1891" s="8"/>
      <c r="AM1891" s="8"/>
      <c r="AN1891" s="8"/>
      <c r="AO1891" s="8"/>
      <c r="AP1891" s="8"/>
      <c r="AQ1891" s="9"/>
      <c r="AR1891" s="8"/>
      <c r="AS1891" s="8"/>
      <c r="AT1891" s="8"/>
      <c r="AU1891" s="5"/>
      <c r="AV1891" s="5"/>
      <c r="AW1891" s="5"/>
      <c r="AX1891" s="5"/>
      <c r="AY1891" s="5"/>
      <c r="AZ1891" s="5"/>
      <c r="BA1891" s="5"/>
      <c r="BB1891" s="5"/>
      <c r="BC1891" s="5"/>
      <c r="BD1891" s="5"/>
      <c r="BE1891" s="5"/>
      <c r="BF1891" s="5"/>
      <c r="BG1891" s="5"/>
      <c r="BH1891" s="5"/>
      <c r="BI1891" s="8"/>
      <c r="BJ1891" s="5"/>
      <c r="BK1891" s="5"/>
      <c r="BL1891" s="5"/>
      <c r="BM1891" s="8"/>
      <c r="BN1891" s="8"/>
      <c r="BO1891" s="7"/>
      <c r="BP1891" s="5"/>
      <c r="BQ1891" s="5"/>
      <c r="BR1891" s="5"/>
      <c r="BS1891" s="5"/>
      <c r="BT1891" s="7"/>
      <c r="BU1891" s="7"/>
      <c r="BV1891" s="7"/>
      <c r="BW1891" s="7"/>
      <c r="BX1891" s="7"/>
      <c r="BY1891" s="7"/>
      <c r="BZ1891" s="7"/>
      <c r="CA1891" s="5"/>
      <c r="CB1891" s="5"/>
      <c r="CC1891" s="5"/>
      <c r="CD1891" s="5"/>
      <c r="CE1891" s="5"/>
      <c r="CF1891" s="5"/>
      <c r="CG1891" s="5"/>
      <c r="CH1891" s="5"/>
      <c r="CI1891" s="5"/>
      <c r="CJ1891" s="5"/>
      <c r="CK1891" s="8"/>
      <c r="CL1891" s="5"/>
      <c r="CM1891" s="5"/>
      <c r="CN1891" s="8"/>
      <c r="CO1891" s="5"/>
      <c r="CP1891" s="5"/>
      <c r="CQ1891" s="5"/>
      <c r="CR1891" s="8"/>
      <c r="CS1891" s="8"/>
      <c r="CT1891" s="8"/>
      <c r="CU1891" s="8"/>
      <c r="CV1891">
        <v>10</v>
      </c>
      <c r="CW1891" s="8"/>
      <c r="CX1891" s="8"/>
      <c r="CY1891">
        <v>10</v>
      </c>
      <c r="CZ1891" s="8"/>
      <c r="DA1891" s="8"/>
      <c r="DB1891" s="8"/>
      <c r="DC1891" s="8"/>
      <c r="DD1891" s="8"/>
      <c r="DE1891" s="8"/>
      <c r="DF1891" s="8"/>
      <c r="DG1891" s="8"/>
      <c r="DH1891" s="8"/>
      <c r="DI1891" s="8"/>
      <c r="DJ1891" s="8"/>
      <c r="DK1891" s="8"/>
      <c r="DL1891" s="8"/>
      <c r="DM1891" s="8"/>
      <c r="DN1891" s="8"/>
      <c r="DO1891" s="8"/>
      <c r="DP1891" s="8"/>
      <c r="DQ1891" s="8"/>
      <c r="DR1891" s="8"/>
      <c r="DS1891" s="8"/>
      <c r="DT1891" s="8"/>
      <c r="DU1891" s="8"/>
      <c r="DV1891" s="8"/>
      <c r="DW1891" s="8"/>
      <c r="DX1891" s="8"/>
      <c r="DY1891" s="8"/>
      <c r="DZ1891" s="8"/>
      <c r="EA1891" s="8"/>
      <c r="EB1891" s="8"/>
      <c r="EC1891" s="8"/>
      <c r="ED1891" s="8"/>
      <c r="EE1891" s="8"/>
      <c r="EF1891" s="8"/>
      <c r="EG1891" s="8"/>
      <c r="EH1891" s="8"/>
      <c r="EI1891" s="8"/>
      <c r="EJ1891" s="8"/>
      <c r="EK1891" s="8"/>
      <c r="EL1891" s="8"/>
      <c r="EM1891" s="8"/>
      <c r="EN1891" s="8"/>
      <c r="EO1891" s="8"/>
      <c r="EP1891" s="8"/>
      <c r="EQ1891" s="8"/>
      <c r="ER1891" s="8"/>
      <c r="ES1891" s="8"/>
      <c r="ET1891" s="8"/>
      <c r="EU1891" s="8"/>
      <c r="EV1891" s="8"/>
      <c r="EW1891" s="8"/>
      <c r="EX1891" s="8"/>
      <c r="EY1891" s="8"/>
      <c r="EZ1891" s="8"/>
      <c r="FA1891" s="8"/>
      <c r="FB1891" s="8"/>
      <c r="FC1891" s="8"/>
      <c r="FD1891" s="8"/>
      <c r="FE1891" s="8"/>
      <c r="FF1891" s="8"/>
      <c r="FG1891" s="8"/>
      <c r="FH1891" s="8"/>
      <c r="FI1891" s="8"/>
      <c r="FJ1891" s="8"/>
    </row>
    <row r="1892" spans="1:166" x14ac:dyDescent="0.25">
      <c r="A1892" t="s">
        <v>79</v>
      </c>
      <c r="B1892" t="s">
        <v>249</v>
      </c>
      <c r="C1892" s="6">
        <v>39043</v>
      </c>
      <c r="D1892" s="5"/>
      <c r="G1892">
        <v>43</v>
      </c>
      <c r="H1892" t="s">
        <v>17</v>
      </c>
      <c r="I1892" s="7">
        <v>11</v>
      </c>
      <c r="J1892">
        <v>1000</v>
      </c>
      <c r="K1892" s="5">
        <f t="shared" si="29"/>
        <v>90.909090909090907</v>
      </c>
      <c r="AC1892" s="5"/>
      <c r="AE1892" s="8"/>
      <c r="AF1892" s="8"/>
      <c r="AG1892" s="8"/>
      <c r="AH1892" s="8"/>
      <c r="AI1892" s="8"/>
      <c r="AJ1892" s="5"/>
      <c r="AK1892" s="8"/>
      <c r="AL1892" s="8"/>
      <c r="AM1892" s="8"/>
      <c r="AN1892" s="8"/>
      <c r="AO1892" s="8"/>
      <c r="AP1892" s="8"/>
      <c r="AQ1892" s="9"/>
      <c r="AS1892" s="8"/>
      <c r="AT1892" s="8"/>
      <c r="AU1892" s="5"/>
      <c r="AV1892" s="5"/>
      <c r="AW1892" s="5"/>
      <c r="AX1892" s="5"/>
      <c r="AY1892" s="5"/>
      <c r="AZ1892" s="5"/>
      <c r="BA1892" s="5"/>
      <c r="BB1892" s="5"/>
      <c r="BC1892" s="5"/>
      <c r="BD1892" s="5"/>
      <c r="BE1892" s="5"/>
      <c r="BF1892" s="5"/>
      <c r="BG1892" s="5"/>
      <c r="BH1892" s="5"/>
      <c r="BJ1892" s="5"/>
      <c r="BK1892" s="5"/>
      <c r="BL1892" s="5"/>
      <c r="BO1892" s="7"/>
      <c r="BP1892" s="5"/>
      <c r="BQ1892" s="5"/>
      <c r="BR1892" s="5"/>
      <c r="BS1892" s="5"/>
      <c r="BT1892" s="7"/>
      <c r="BU1892" s="7"/>
      <c r="BV1892" s="7"/>
      <c r="BW1892" s="7"/>
      <c r="BX1892" s="7"/>
      <c r="BY1892" s="7"/>
      <c r="BZ1892" s="7"/>
      <c r="CA1892" s="5"/>
      <c r="CB1892" s="5"/>
      <c r="CC1892" s="5"/>
      <c r="CD1892" s="5"/>
      <c r="CE1892" s="5"/>
      <c r="CF1892" s="5"/>
      <c r="CG1892" s="5"/>
      <c r="CH1892" s="5"/>
      <c r="CI1892" s="5"/>
      <c r="CJ1892" s="5"/>
      <c r="CL1892" s="5">
        <v>167.17649451228559</v>
      </c>
      <c r="CM1892" s="5">
        <f>CS1892+CV1892+CY1892+DB1892+DE1892+DH1892+DK1892+DN1892+DQ1892</f>
        <v>120</v>
      </c>
      <c r="CO1892" s="5">
        <f>CT1892+CW1892+CZ1892+DC1892+DF1892+DI1892+DL1892+DO1892+DR1892</f>
        <v>175.28875309130524</v>
      </c>
      <c r="CP1892" s="5"/>
      <c r="CQ1892" s="5"/>
      <c r="CS1892">
        <v>10</v>
      </c>
      <c r="CT1892" s="5">
        <v>10.309224125836083</v>
      </c>
      <c r="CU1892" s="5"/>
      <c r="CV1892">
        <v>10</v>
      </c>
      <c r="CW1892" s="5">
        <v>19.37155925009629</v>
      </c>
      <c r="CX1892" s="5"/>
      <c r="CY1892">
        <v>10</v>
      </c>
      <c r="CZ1892" s="5">
        <v>20.738946031228707</v>
      </c>
      <c r="DA1892" s="5"/>
      <c r="DB1892" s="5">
        <v>10</v>
      </c>
      <c r="DC1892" s="5">
        <v>18.201314022132003</v>
      </c>
      <c r="DD1892" s="5"/>
      <c r="DE1892">
        <v>10</v>
      </c>
      <c r="DF1892" s="5">
        <v>18.328977795057249</v>
      </c>
      <c r="DG1892" s="5"/>
      <c r="DH1892" s="5">
        <v>10</v>
      </c>
      <c r="DI1892" s="5">
        <v>18.29022272113351</v>
      </c>
      <c r="DJ1892" s="5"/>
      <c r="DK1892">
        <v>20</v>
      </c>
      <c r="DL1892" s="5">
        <v>34.173445939737441</v>
      </c>
      <c r="DM1892" s="5"/>
      <c r="DN1892">
        <v>20</v>
      </c>
      <c r="DO1892" s="5">
        <v>18.539375103975267</v>
      </c>
      <c r="DP1892" s="5"/>
      <c r="DQ1892">
        <v>20</v>
      </c>
      <c r="DR1892" s="5">
        <v>17.335688102108683</v>
      </c>
    </row>
    <row r="1893" spans="1:166" x14ac:dyDescent="0.25">
      <c r="A1893" t="s">
        <v>79</v>
      </c>
      <c r="B1893" t="s">
        <v>249</v>
      </c>
      <c r="C1893" s="6">
        <v>39051</v>
      </c>
      <c r="D1893" s="5"/>
      <c r="G1893">
        <v>51</v>
      </c>
      <c r="H1893" t="s">
        <v>17</v>
      </c>
      <c r="I1893" s="7">
        <v>11</v>
      </c>
      <c r="J1893">
        <v>1000</v>
      </c>
      <c r="K1893" s="5">
        <f t="shared" si="29"/>
        <v>90.909090909090907</v>
      </c>
      <c r="AC1893" s="5"/>
      <c r="AE1893" s="8"/>
      <c r="AF1893" s="8"/>
      <c r="AG1893" s="8"/>
      <c r="AH1893" s="8"/>
      <c r="AI1893" s="8"/>
      <c r="AJ1893" s="5"/>
      <c r="AK1893" s="8"/>
      <c r="AL1893" s="8"/>
      <c r="AM1893" s="8"/>
      <c r="AN1893" s="8"/>
      <c r="AO1893" s="8"/>
      <c r="AP1893" s="8"/>
      <c r="AQ1893" s="9"/>
      <c r="AS1893" s="8"/>
      <c r="AT1893" s="8"/>
      <c r="AU1893" s="5"/>
      <c r="AV1893" s="5"/>
      <c r="AW1893" s="5"/>
      <c r="AX1893" s="5"/>
      <c r="AY1893" s="5"/>
      <c r="AZ1893" s="5"/>
      <c r="BA1893" s="5"/>
      <c r="BB1893" s="5"/>
      <c r="BC1893" s="5"/>
      <c r="BD1893" s="5"/>
      <c r="BE1893" s="5"/>
      <c r="BF1893" s="5"/>
      <c r="BG1893" s="5"/>
      <c r="BH1893" s="5"/>
      <c r="BJ1893" s="5"/>
      <c r="BK1893" s="5"/>
      <c r="BL1893" s="5"/>
      <c r="BO1893" s="7"/>
      <c r="BP1893" s="5"/>
      <c r="BQ1893" s="5"/>
      <c r="BR1893" s="5"/>
      <c r="BS1893" s="5"/>
      <c r="BT1893" s="7"/>
      <c r="BU1893" s="7"/>
      <c r="BV1893" s="7"/>
      <c r="BW1893" s="7"/>
      <c r="BX1893" s="7"/>
      <c r="BY1893" s="7"/>
      <c r="BZ1893" s="7"/>
      <c r="CA1893" s="5"/>
      <c r="CB1893" s="5"/>
      <c r="CC1893" s="5"/>
      <c r="CD1893" s="5"/>
      <c r="CE1893" s="5"/>
      <c r="CF1893" s="5"/>
      <c r="CG1893" s="5"/>
      <c r="CH1893" s="5"/>
      <c r="CI1893" s="5"/>
      <c r="CJ1893" s="5"/>
      <c r="CL1893" s="5">
        <v>161.79891790485689</v>
      </c>
      <c r="CM1893" s="5">
        <f>CS1893+CV1893+CY1893+DB1893+DE1893+DH1893+DK1893+DN1893+DQ1893</f>
        <v>120</v>
      </c>
      <c r="CO1893" s="5">
        <f>CT1893+CW1893+CZ1893+DC1893+DF1893+DI1893+DL1893+DO1893+DR1893</f>
        <v>171.95039950356576</v>
      </c>
      <c r="CP1893" s="5"/>
      <c r="CQ1893" s="5"/>
      <c r="CS1893">
        <v>10</v>
      </c>
      <c r="CT1893" s="5">
        <v>6.7422614754308743</v>
      </c>
      <c r="CU1893" s="5"/>
      <c r="CV1893">
        <v>10</v>
      </c>
      <c r="CW1893" s="5">
        <v>17.29501291216156</v>
      </c>
      <c r="CX1893" s="5"/>
      <c r="CY1893">
        <v>10</v>
      </c>
      <c r="CZ1893" s="5">
        <v>17.875982262532396</v>
      </c>
      <c r="DA1893" s="5"/>
      <c r="DB1893" s="5">
        <v>10</v>
      </c>
      <c r="DC1893" s="5">
        <v>18.100089808733458</v>
      </c>
      <c r="DD1893" s="5"/>
      <c r="DE1893">
        <v>10</v>
      </c>
      <c r="DF1893" s="5">
        <v>18.526364046960623</v>
      </c>
      <c r="DG1893" s="5"/>
      <c r="DH1893" s="5">
        <v>10</v>
      </c>
      <c r="DI1893" s="5">
        <v>19.115355870747592</v>
      </c>
      <c r="DJ1893" s="5"/>
      <c r="DK1893">
        <v>20</v>
      </c>
      <c r="DL1893" s="5">
        <v>34.834476263907355</v>
      </c>
      <c r="DM1893" s="5"/>
      <c r="DN1893">
        <v>20</v>
      </c>
      <c r="DO1893" s="5">
        <v>20.357234905498238</v>
      </c>
      <c r="DP1893" s="5"/>
      <c r="DQ1893">
        <v>20</v>
      </c>
      <c r="DR1893" s="5">
        <v>19.103621957593667</v>
      </c>
    </row>
    <row r="1894" spans="1:166" x14ac:dyDescent="0.25">
      <c r="A1894" t="s">
        <v>79</v>
      </c>
      <c r="B1894" t="s">
        <v>249</v>
      </c>
      <c r="C1894" s="6">
        <v>39052</v>
      </c>
      <c r="D1894" s="5">
        <v>4</v>
      </c>
      <c r="E1894" t="s">
        <v>210</v>
      </c>
      <c r="F1894" t="s">
        <v>12</v>
      </c>
      <c r="G1894">
        <v>52</v>
      </c>
      <c r="H1894" t="s">
        <v>17</v>
      </c>
      <c r="I1894" s="7">
        <v>11</v>
      </c>
      <c r="J1894">
        <v>1000</v>
      </c>
      <c r="K1894" s="5">
        <f t="shared" ref="K1894:K1957" si="30">1000000/I1894/J1894</f>
        <v>90.909090909090907</v>
      </c>
      <c r="L1894" s="5"/>
      <c r="M1894" s="8"/>
      <c r="N1894" s="8"/>
      <c r="O1894" s="8"/>
      <c r="P1894" s="8"/>
      <c r="Q1894" s="5"/>
      <c r="R1894" s="5">
        <v>52</v>
      </c>
      <c r="S1894" s="5"/>
      <c r="T1894" s="5"/>
      <c r="U1894" s="5"/>
      <c r="V1894" s="5"/>
      <c r="W1894" s="5"/>
      <c r="X1894" s="8"/>
      <c r="Y1894" s="8"/>
      <c r="Z1894" s="8"/>
      <c r="AA1894" s="8"/>
      <c r="AB1894" s="8"/>
      <c r="AC1894" s="5"/>
      <c r="AD1894" s="8"/>
      <c r="AE1894" s="8"/>
      <c r="AF1894" s="8"/>
      <c r="AG1894" s="8"/>
      <c r="AH1894" s="8"/>
      <c r="AI1894" s="8"/>
      <c r="AJ1894" s="5"/>
      <c r="AK1894" s="8"/>
      <c r="AL1894" s="8"/>
      <c r="AM1894" s="8"/>
      <c r="AN1894" s="8"/>
      <c r="AO1894" s="8"/>
      <c r="AP1894" s="8"/>
      <c r="AQ1894" s="9"/>
      <c r="AR1894" s="8"/>
      <c r="AS1894" s="8"/>
      <c r="AT1894" s="8"/>
      <c r="AU1894" s="5"/>
      <c r="AV1894" s="5"/>
      <c r="AW1894" s="5"/>
      <c r="AX1894" s="5"/>
      <c r="AY1894" s="5"/>
      <c r="AZ1894" s="5"/>
      <c r="BA1894" s="5"/>
      <c r="BB1894" s="5"/>
      <c r="BC1894" s="5"/>
      <c r="BD1894" s="5"/>
      <c r="BE1894" s="5"/>
      <c r="BF1894" s="5"/>
      <c r="BG1894" s="5"/>
      <c r="BH1894" s="5"/>
      <c r="BI1894" s="8"/>
      <c r="BJ1894" s="5"/>
      <c r="BK1894" s="5"/>
      <c r="BL1894" s="5"/>
      <c r="BM1894" s="8"/>
      <c r="BN1894" s="8"/>
      <c r="BO1894" s="7"/>
      <c r="BP1894" s="5"/>
      <c r="BQ1894" s="5"/>
      <c r="BR1894" s="5"/>
      <c r="BS1894" s="5"/>
      <c r="BT1894" s="7"/>
      <c r="BU1894" s="7"/>
      <c r="BV1894" s="7"/>
      <c r="BW1894" s="7"/>
      <c r="BX1894" s="7"/>
      <c r="BY1894" s="7"/>
      <c r="BZ1894" s="7"/>
      <c r="CA1894" s="5"/>
      <c r="CB1894" s="5"/>
      <c r="CC1894" s="5"/>
      <c r="CD1894" s="5"/>
      <c r="CE1894" s="5"/>
      <c r="CF1894" s="5"/>
      <c r="CG1894" s="5"/>
      <c r="CH1894" s="5"/>
      <c r="CI1894" s="5"/>
      <c r="CJ1894" s="5"/>
      <c r="CK1894" s="8"/>
      <c r="CL1894" s="5"/>
      <c r="CM1894" s="5"/>
      <c r="CN1894" s="8"/>
      <c r="CO1894" s="5"/>
      <c r="CP1894" s="5"/>
      <c r="CQ1894" s="5"/>
      <c r="CR1894" s="8"/>
      <c r="CS1894" s="8"/>
      <c r="CT1894" s="5"/>
      <c r="CU1894" s="5"/>
      <c r="CV1894">
        <v>10</v>
      </c>
      <c r="CW1894" s="5"/>
      <c r="CX1894" s="5"/>
      <c r="CY1894">
        <v>10</v>
      </c>
      <c r="CZ1894" s="5"/>
      <c r="DA1894" s="5"/>
      <c r="DB1894" s="5"/>
      <c r="DC1894" s="5"/>
      <c r="DD1894" s="5"/>
      <c r="DE1894" s="5"/>
      <c r="DF1894" s="5"/>
      <c r="DG1894" s="5"/>
      <c r="DH1894" s="5"/>
      <c r="DI1894" s="5"/>
      <c r="DJ1894" s="5"/>
      <c r="DK1894" s="5"/>
      <c r="DL1894" s="5"/>
      <c r="DM1894" s="5"/>
      <c r="DN1894" s="5"/>
      <c r="DO1894" s="5"/>
      <c r="DP1894" s="5"/>
      <c r="DQ1894" s="5"/>
      <c r="DR1894" s="5"/>
      <c r="DS1894" s="8"/>
      <c r="DT1894" s="8"/>
      <c r="DU1894" s="8"/>
      <c r="DV1894" s="8"/>
      <c r="DW1894" s="8"/>
      <c r="DX1894" s="8"/>
      <c r="DY1894" s="8"/>
      <c r="DZ1894" s="8"/>
      <c r="EA1894" s="8"/>
      <c r="EB1894" s="8"/>
      <c r="EC1894" s="8"/>
      <c r="ED1894" s="8"/>
      <c r="EE1894" s="8"/>
      <c r="EF1894" s="8"/>
      <c r="EG1894" s="8"/>
      <c r="EH1894" s="8"/>
      <c r="EI1894" s="8"/>
      <c r="EJ1894" s="8"/>
      <c r="EK1894" s="8"/>
      <c r="EL1894" s="8"/>
      <c r="EM1894" s="8"/>
      <c r="EN1894" s="8"/>
      <c r="EO1894" s="8"/>
      <c r="EP1894" s="8"/>
      <c r="EQ1894" s="8"/>
      <c r="ER1894" s="8"/>
      <c r="ES1894" s="8"/>
      <c r="ET1894" s="8"/>
      <c r="EU1894" s="8"/>
      <c r="EV1894" s="8"/>
      <c r="EW1894" s="8"/>
      <c r="EX1894" s="8"/>
      <c r="EY1894" s="8"/>
      <c r="EZ1894" s="8"/>
      <c r="FA1894" s="8"/>
      <c r="FB1894" s="8"/>
      <c r="FC1894" s="8"/>
      <c r="FD1894" s="8"/>
      <c r="FE1894" s="8"/>
      <c r="FF1894" s="8"/>
      <c r="FG1894" s="8"/>
      <c r="FH1894" s="8"/>
      <c r="FI1894" s="8"/>
      <c r="FJ1894" s="8"/>
    </row>
    <row r="1895" spans="1:166" x14ac:dyDescent="0.25">
      <c r="A1895" t="s">
        <v>79</v>
      </c>
      <c r="B1895" t="s">
        <v>249</v>
      </c>
      <c r="C1895" s="6">
        <v>39055</v>
      </c>
      <c r="D1895" s="5"/>
      <c r="G1895">
        <v>55</v>
      </c>
      <c r="H1895" t="s">
        <v>17</v>
      </c>
      <c r="I1895" s="7">
        <v>11</v>
      </c>
      <c r="J1895">
        <v>1000</v>
      </c>
      <c r="K1895" s="5">
        <f t="shared" si="30"/>
        <v>90.909090909090907</v>
      </c>
      <c r="AC1895" s="5"/>
      <c r="AE1895" s="8"/>
      <c r="AF1895" s="8"/>
      <c r="AG1895" s="8"/>
      <c r="AH1895" s="8"/>
      <c r="AI1895" s="8"/>
      <c r="AJ1895" s="5"/>
      <c r="AK1895" s="8"/>
      <c r="AL1895" s="8"/>
      <c r="AM1895" s="8"/>
      <c r="AN1895" s="8"/>
      <c r="AO1895" s="8"/>
      <c r="AP1895" s="8"/>
      <c r="AQ1895" s="9"/>
      <c r="AS1895" s="8"/>
      <c r="AT1895" s="8"/>
      <c r="AU1895" s="5"/>
      <c r="AV1895" s="5"/>
      <c r="AW1895" s="5"/>
      <c r="AX1895" s="5"/>
      <c r="AY1895" s="5"/>
      <c r="AZ1895" s="5"/>
      <c r="BA1895" s="5"/>
      <c r="BB1895" s="5"/>
      <c r="BC1895" s="5"/>
      <c r="BD1895" s="5"/>
      <c r="BE1895" s="5"/>
      <c r="BF1895" s="5"/>
      <c r="BG1895" s="5"/>
      <c r="BH1895" s="5"/>
      <c r="BJ1895" s="5"/>
      <c r="BK1895" s="5"/>
      <c r="BL1895" s="5"/>
      <c r="BO1895" s="7"/>
      <c r="BP1895" s="5"/>
      <c r="BQ1895" s="5"/>
      <c r="BR1895" s="5"/>
      <c r="BS1895" s="5"/>
      <c r="BT1895" s="7"/>
      <c r="BU1895" s="7"/>
      <c r="BV1895" s="7"/>
      <c r="BW1895" s="7"/>
      <c r="BX1895" s="7"/>
      <c r="BY1895" s="7"/>
      <c r="BZ1895" s="7"/>
      <c r="CA1895" s="5"/>
      <c r="CB1895" s="5"/>
      <c r="CC1895" s="5"/>
      <c r="CD1895" s="5"/>
      <c r="CE1895" s="5"/>
      <c r="CF1895" s="5"/>
      <c r="CG1895" s="5"/>
      <c r="CH1895" s="5"/>
      <c r="CI1895" s="5"/>
      <c r="CJ1895" s="5"/>
      <c r="CL1895" s="5">
        <v>171.02162768126331</v>
      </c>
      <c r="CM1895" s="5">
        <f>CS1895+CV1895+CY1895+DB1895+DE1895+DH1895+DK1895+DN1895+DQ1895</f>
        <v>120</v>
      </c>
      <c r="CO1895" s="5">
        <f>CT1895+CW1895+CZ1895+DC1895+DF1895+DI1895+DL1895+DO1895+DR1895</f>
        <v>179.52468229402777</v>
      </c>
      <c r="CP1895" s="5"/>
      <c r="CQ1895" s="5"/>
      <c r="CS1895">
        <v>10</v>
      </c>
      <c r="CT1895" s="5">
        <v>13.713881880940686</v>
      </c>
      <c r="CU1895" s="5"/>
      <c r="CV1895">
        <v>10</v>
      </c>
      <c r="CW1895" s="5">
        <v>17.90569658654276</v>
      </c>
      <c r="CX1895" s="5"/>
      <c r="CY1895">
        <v>10</v>
      </c>
      <c r="CZ1895" s="5">
        <v>18.124642234831562</v>
      </c>
      <c r="DA1895" s="5"/>
      <c r="DB1895" s="5">
        <v>10</v>
      </c>
      <c r="DC1895" s="5">
        <v>17.507660289476924</v>
      </c>
      <c r="DD1895" s="5"/>
      <c r="DE1895">
        <v>10</v>
      </c>
      <c r="DF1895" s="5">
        <v>17.481304624210196</v>
      </c>
      <c r="DG1895" s="5"/>
      <c r="DH1895" s="5">
        <v>10</v>
      </c>
      <c r="DI1895" s="5">
        <v>18.71314550080745</v>
      </c>
      <c r="DJ1895" s="5"/>
      <c r="DK1895">
        <v>20</v>
      </c>
      <c r="DL1895" s="5">
        <v>35.132409871270418</v>
      </c>
      <c r="DM1895" s="5"/>
      <c r="DN1895">
        <v>20</v>
      </c>
      <c r="DO1895" s="5">
        <v>20.079927470952619</v>
      </c>
      <c r="DP1895" s="5"/>
      <c r="DQ1895">
        <v>20</v>
      </c>
      <c r="DR1895" s="5">
        <v>20.866013834995151</v>
      </c>
    </row>
    <row r="1896" spans="1:166" x14ac:dyDescent="0.25">
      <c r="A1896" t="s">
        <v>79</v>
      </c>
      <c r="B1896" t="s">
        <v>249</v>
      </c>
      <c r="C1896" s="6">
        <v>39057</v>
      </c>
      <c r="D1896" s="5"/>
      <c r="G1896">
        <v>57</v>
      </c>
      <c r="H1896" t="s">
        <v>17</v>
      </c>
      <c r="I1896" s="7">
        <v>11</v>
      </c>
      <c r="J1896">
        <v>1000</v>
      </c>
      <c r="K1896" s="5">
        <f t="shared" si="30"/>
        <v>90.909090909090907</v>
      </c>
      <c r="M1896" s="5">
        <v>155</v>
      </c>
      <c r="N1896" s="7">
        <v>10.55</v>
      </c>
      <c r="O1896" s="7"/>
      <c r="P1896" s="7"/>
      <c r="AC1896" s="5"/>
      <c r="AE1896" s="8"/>
      <c r="AF1896" s="8"/>
      <c r="AG1896" s="8"/>
      <c r="AH1896" s="8"/>
      <c r="AI1896" s="8"/>
      <c r="AJ1896" s="5"/>
      <c r="AK1896" s="8"/>
      <c r="AL1896" s="8"/>
      <c r="AM1896" s="8"/>
      <c r="AN1896" s="8"/>
      <c r="AO1896" s="8"/>
      <c r="AP1896" s="8"/>
      <c r="AQ1896" s="9"/>
      <c r="AS1896" s="8"/>
      <c r="AT1896" s="8"/>
      <c r="AU1896" s="5"/>
      <c r="AV1896" s="5"/>
      <c r="AW1896" s="5"/>
      <c r="AX1896" s="5"/>
      <c r="AY1896" s="5"/>
      <c r="AZ1896" s="5"/>
      <c r="BA1896" s="5"/>
      <c r="BB1896" s="5"/>
      <c r="BC1896" s="5"/>
      <c r="BD1896" s="5"/>
      <c r="BE1896" s="5"/>
      <c r="BF1896" s="5"/>
      <c r="BG1896" s="5"/>
      <c r="BH1896" s="5"/>
      <c r="BJ1896" s="5"/>
      <c r="BK1896" s="5"/>
      <c r="BL1896" s="5"/>
      <c r="BO1896" s="7"/>
      <c r="BP1896" s="5"/>
      <c r="BQ1896" s="5"/>
      <c r="BR1896" s="5"/>
      <c r="BS1896" s="5"/>
      <c r="BT1896" s="7"/>
      <c r="BU1896" s="7"/>
      <c r="BV1896" s="7"/>
      <c r="BW1896" s="7"/>
      <c r="BX1896" s="7"/>
      <c r="BY1896" s="7"/>
      <c r="BZ1896" s="7"/>
      <c r="CA1896" s="5"/>
      <c r="CB1896" s="5"/>
      <c r="CC1896" s="5"/>
      <c r="CD1896" s="5"/>
      <c r="CE1896" s="5"/>
      <c r="CF1896" s="5"/>
      <c r="CG1896" s="5"/>
      <c r="CH1896" s="5"/>
      <c r="CI1896" s="5"/>
      <c r="CJ1896" s="5"/>
      <c r="CL1896" s="5">
        <v>157.0935938822067</v>
      </c>
      <c r="CM1896" s="5">
        <f>CS1896+CV1896+CY1896+DB1896+DE1896+DH1896+DK1896+DN1896+DQ1896</f>
        <v>120</v>
      </c>
      <c r="CO1896" s="5">
        <f>CT1896+CW1896+CZ1896+DC1896+DF1896+DI1896+DL1896+DO1896+DR1896</f>
        <v>172.24200507845359</v>
      </c>
      <c r="CP1896" s="5"/>
      <c r="CQ1896" s="5"/>
      <c r="CS1896">
        <v>10</v>
      </c>
      <c r="CT1896" s="5">
        <v>11.385</v>
      </c>
      <c r="CU1896" s="5"/>
      <c r="CV1896">
        <v>10</v>
      </c>
      <c r="CW1896" s="5">
        <v>17.418340671790993</v>
      </c>
      <c r="CX1896" s="5"/>
      <c r="CY1896">
        <v>10</v>
      </c>
      <c r="CZ1896" s="5">
        <v>17.58729628560004</v>
      </c>
      <c r="DA1896" s="5"/>
      <c r="DB1896" s="5">
        <v>10</v>
      </c>
      <c r="DC1896" s="5">
        <v>16.611716030838089</v>
      </c>
      <c r="DD1896" s="5"/>
      <c r="DE1896">
        <v>10</v>
      </c>
      <c r="DF1896" s="5">
        <v>17.519924921405476</v>
      </c>
      <c r="DG1896" s="5"/>
      <c r="DH1896" s="5">
        <v>10</v>
      </c>
      <c r="DI1896" s="5">
        <v>18.301645497226332</v>
      </c>
      <c r="DJ1896" s="5"/>
      <c r="DK1896">
        <v>20</v>
      </c>
      <c r="DL1896" s="5">
        <v>34.314069725714866</v>
      </c>
      <c r="DM1896" s="5"/>
      <c r="DN1896">
        <v>20</v>
      </c>
      <c r="DO1896" s="5">
        <v>20.079610384899631</v>
      </c>
      <c r="DP1896" s="5"/>
      <c r="DQ1896">
        <v>20</v>
      </c>
      <c r="DR1896" s="5">
        <v>19.02440156097817</v>
      </c>
    </row>
    <row r="1897" spans="1:166" x14ac:dyDescent="0.25">
      <c r="A1897" t="s">
        <v>79</v>
      </c>
      <c r="B1897" t="s">
        <v>249</v>
      </c>
      <c r="C1897" s="6">
        <v>39059</v>
      </c>
      <c r="D1897" s="5"/>
      <c r="G1897">
        <v>59</v>
      </c>
      <c r="H1897" t="s">
        <v>17</v>
      </c>
      <c r="I1897" s="7">
        <v>11</v>
      </c>
      <c r="J1897">
        <v>1000</v>
      </c>
      <c r="K1897" s="5">
        <f t="shared" si="30"/>
        <v>90.909090909090907</v>
      </c>
      <c r="AC1897" s="5"/>
      <c r="AE1897" s="8"/>
      <c r="AF1897" s="8"/>
      <c r="AG1897" s="8"/>
      <c r="AH1897" s="8"/>
      <c r="AI1897" s="8"/>
      <c r="AJ1897" s="5"/>
      <c r="AK1897" s="8"/>
      <c r="AL1897" s="8"/>
      <c r="AM1897" s="8"/>
      <c r="AN1897" s="8"/>
      <c r="AO1897" s="8"/>
      <c r="AP1897" s="8"/>
      <c r="AQ1897" s="9"/>
      <c r="AS1897" s="8"/>
      <c r="AT1897" s="8"/>
      <c r="AU1897" s="5"/>
      <c r="AV1897" s="5"/>
      <c r="AW1897" s="5"/>
      <c r="AX1897" s="5"/>
      <c r="AY1897" s="5"/>
      <c r="AZ1897" s="5"/>
      <c r="BA1897" s="5"/>
      <c r="BB1897" s="5"/>
      <c r="BC1897" s="5"/>
      <c r="BD1897" s="5"/>
      <c r="BE1897" s="5"/>
      <c r="BF1897" s="5"/>
      <c r="BG1897" s="5"/>
      <c r="BH1897" s="5"/>
      <c r="BJ1897" s="5"/>
      <c r="BK1897" s="5"/>
      <c r="BL1897" s="5"/>
      <c r="BO1897" s="7"/>
      <c r="BP1897" s="5"/>
      <c r="BQ1897" s="5"/>
      <c r="BR1897" s="5"/>
      <c r="BS1897" s="5"/>
      <c r="BT1897" s="7"/>
      <c r="BU1897" s="7"/>
      <c r="BV1897" s="7"/>
      <c r="BW1897" s="7"/>
      <c r="BX1897" s="7"/>
      <c r="BY1897" s="7"/>
      <c r="BZ1897" s="7"/>
      <c r="CA1897" s="5"/>
      <c r="CB1897" s="5"/>
      <c r="CC1897" s="5"/>
      <c r="CD1897" s="5"/>
      <c r="CE1897" s="5"/>
      <c r="CF1897" s="5"/>
      <c r="CG1897" s="5"/>
      <c r="CH1897" s="5"/>
      <c r="CI1897" s="5"/>
      <c r="CJ1897" s="5"/>
      <c r="CL1897" s="5">
        <v>157.42131108335661</v>
      </c>
      <c r="CM1897" s="5">
        <f>CS1897+CV1897+CY1897+DB1897+DE1897+DH1897+DK1897+DN1897+DQ1897</f>
        <v>120</v>
      </c>
      <c r="CO1897" s="5">
        <f>CT1897+CW1897+CZ1897+DC1897+DF1897+DI1897+DL1897+DO1897+DR1897</f>
        <v>163.43227700589671</v>
      </c>
      <c r="CP1897" s="5"/>
      <c r="CQ1897" s="5"/>
      <c r="CS1897">
        <v>10</v>
      </c>
      <c r="CT1897" s="5">
        <v>9.2624218779453145</v>
      </c>
      <c r="CU1897" s="5"/>
      <c r="CV1897">
        <v>10</v>
      </c>
      <c r="CW1897" s="5">
        <v>17.189258704489212</v>
      </c>
      <c r="CX1897" s="5"/>
      <c r="CY1897">
        <v>10</v>
      </c>
      <c r="CZ1897" s="5">
        <v>16.568592590137861</v>
      </c>
      <c r="DA1897" s="5"/>
      <c r="DB1897" s="5">
        <v>10</v>
      </c>
      <c r="DC1897" s="5">
        <v>16.013511745010305</v>
      </c>
      <c r="DD1897" s="5"/>
      <c r="DE1897">
        <v>10</v>
      </c>
      <c r="DF1897" s="5">
        <v>17.553585644798225</v>
      </c>
      <c r="DG1897" s="5"/>
      <c r="DH1897" s="5">
        <v>10</v>
      </c>
      <c r="DI1897" s="5">
        <v>17.694107472299109</v>
      </c>
      <c r="DJ1897" s="5"/>
      <c r="DK1897">
        <v>20</v>
      </c>
      <c r="DL1897" s="5">
        <v>34.037392271763693</v>
      </c>
      <c r="DM1897" s="5"/>
      <c r="DN1897">
        <v>20</v>
      </c>
      <c r="DO1897" s="5">
        <v>18.397567833643073</v>
      </c>
      <c r="DP1897" s="5"/>
      <c r="DQ1897">
        <v>20</v>
      </c>
      <c r="DR1897" s="5">
        <v>16.715838865809893</v>
      </c>
    </row>
    <row r="1898" spans="1:166" x14ac:dyDescent="0.25">
      <c r="A1898" t="s">
        <v>79</v>
      </c>
      <c r="B1898" t="s">
        <v>249</v>
      </c>
      <c r="C1898" s="6">
        <v>39061</v>
      </c>
      <c r="D1898" s="5"/>
      <c r="G1898">
        <v>61</v>
      </c>
      <c r="H1898" t="s">
        <v>17</v>
      </c>
      <c r="I1898" s="7">
        <v>11</v>
      </c>
      <c r="J1898">
        <v>1000</v>
      </c>
      <c r="K1898" s="5">
        <f t="shared" si="30"/>
        <v>90.909090909090907</v>
      </c>
      <c r="AC1898" s="5"/>
      <c r="AE1898" s="8"/>
      <c r="AF1898" s="8"/>
      <c r="AG1898" s="8"/>
      <c r="AH1898" s="8"/>
      <c r="AI1898" s="8"/>
      <c r="AJ1898" s="5"/>
      <c r="AK1898" s="8"/>
      <c r="AL1898" s="8"/>
      <c r="AM1898" s="8"/>
      <c r="AN1898" s="8"/>
      <c r="AO1898" s="8"/>
      <c r="AP1898" s="8"/>
      <c r="AQ1898" s="9"/>
      <c r="AS1898" s="8"/>
      <c r="AT1898" s="8"/>
      <c r="AU1898" s="5"/>
      <c r="AV1898" s="5"/>
      <c r="AW1898" s="5"/>
      <c r="AX1898" s="5"/>
      <c r="AY1898" s="5"/>
      <c r="AZ1898" s="5"/>
      <c r="BA1898" s="5"/>
      <c r="BB1898" s="5"/>
      <c r="BC1898" s="5"/>
      <c r="BD1898" s="5"/>
      <c r="BE1898" s="5"/>
      <c r="BF1898" s="5"/>
      <c r="BG1898" s="5"/>
      <c r="BH1898" s="5"/>
      <c r="BJ1898" s="5"/>
      <c r="BK1898" s="5"/>
      <c r="BL1898" s="5"/>
      <c r="BO1898" s="7"/>
      <c r="BP1898" s="5"/>
      <c r="BQ1898" s="5"/>
      <c r="BR1898" s="5"/>
      <c r="BS1898" s="5"/>
      <c r="BT1898" s="7"/>
      <c r="BU1898" s="7"/>
      <c r="BV1898" s="7"/>
      <c r="BW1898" s="7"/>
      <c r="BX1898" s="7"/>
      <c r="BY1898" s="7"/>
      <c r="BZ1898" s="7"/>
      <c r="CA1898" s="5"/>
      <c r="CB1898" s="5"/>
      <c r="CC1898" s="5"/>
      <c r="CD1898" s="5"/>
      <c r="CE1898" s="5"/>
      <c r="CF1898" s="5"/>
      <c r="CG1898" s="5"/>
      <c r="CH1898" s="5"/>
      <c r="CI1898" s="5"/>
      <c r="CJ1898" s="5"/>
      <c r="CL1898" s="5">
        <v>208.6501964470275</v>
      </c>
      <c r="CM1898" s="5">
        <f>CS1898+CV1898+CY1898+DB1898+DE1898+DH1898+DK1898+DN1898+DQ1898</f>
        <v>120</v>
      </c>
      <c r="CO1898" s="5">
        <f>CT1898+CW1898+CZ1898+DC1898+DF1898+DI1898+DL1898+DO1898+DR1898</f>
        <v>201.91958938465092</v>
      </c>
      <c r="CP1898" s="5"/>
      <c r="CQ1898" s="5"/>
      <c r="CS1898">
        <v>10</v>
      </c>
      <c r="CT1898" s="5">
        <v>33.443046524727109</v>
      </c>
      <c r="CU1898" s="5"/>
      <c r="CV1898">
        <v>10</v>
      </c>
      <c r="CW1898" s="5">
        <v>21.358543146871682</v>
      </c>
      <c r="CX1898" s="5"/>
      <c r="CY1898">
        <v>10</v>
      </c>
      <c r="CZ1898" s="5">
        <v>21.917487959526348</v>
      </c>
      <c r="DA1898" s="5"/>
      <c r="DB1898" s="5">
        <v>10</v>
      </c>
      <c r="DC1898" s="5">
        <v>18.310590328432014</v>
      </c>
      <c r="DD1898" s="5"/>
      <c r="DE1898">
        <v>10</v>
      </c>
      <c r="DF1898" s="5">
        <v>17.977417608389608</v>
      </c>
      <c r="DG1898" s="5"/>
      <c r="DH1898" s="5">
        <v>10</v>
      </c>
      <c r="DI1898" s="5">
        <v>18.071476573571637</v>
      </c>
      <c r="DJ1898" s="5"/>
      <c r="DK1898">
        <v>20</v>
      </c>
      <c r="DL1898" s="5">
        <v>32.629340895393952</v>
      </c>
      <c r="DM1898" s="5"/>
      <c r="DN1898">
        <v>20</v>
      </c>
      <c r="DO1898" s="5">
        <v>18.812333872879542</v>
      </c>
      <c r="DP1898" s="5"/>
      <c r="DQ1898">
        <v>20</v>
      </c>
      <c r="DR1898" s="5">
        <v>19.399352474859036</v>
      </c>
    </row>
    <row r="1899" spans="1:166" x14ac:dyDescent="0.25">
      <c r="A1899" t="s">
        <v>79</v>
      </c>
      <c r="B1899" t="s">
        <v>249</v>
      </c>
      <c r="C1899" s="6">
        <v>39064</v>
      </c>
      <c r="G1899">
        <v>64</v>
      </c>
      <c r="H1899" t="s">
        <v>17</v>
      </c>
      <c r="I1899" s="7">
        <v>11</v>
      </c>
      <c r="J1899">
        <v>1000</v>
      </c>
      <c r="K1899" s="5">
        <f t="shared" si="30"/>
        <v>90.909090909090907</v>
      </c>
      <c r="M1899" s="5">
        <v>242.5</v>
      </c>
      <c r="N1899" s="7">
        <v>12.25</v>
      </c>
      <c r="O1899" s="7"/>
      <c r="P1899" s="7"/>
      <c r="AC1899" s="5"/>
      <c r="AE1899" s="8"/>
      <c r="AF1899" s="8"/>
      <c r="AG1899" s="8"/>
      <c r="AH1899" s="8"/>
      <c r="AI1899" s="8"/>
      <c r="AJ1899" s="5"/>
      <c r="AK1899" s="8"/>
      <c r="AL1899" s="8"/>
      <c r="AM1899" s="8"/>
      <c r="AN1899" s="8"/>
      <c r="AO1899" s="8"/>
      <c r="AP1899" s="8"/>
      <c r="AS1899" s="8"/>
      <c r="AT1899" s="8"/>
      <c r="AU1899" s="5"/>
      <c r="AV1899" s="5"/>
      <c r="AW1899" s="5"/>
      <c r="AX1899" s="5"/>
      <c r="AY1899" s="5"/>
      <c r="AZ1899" s="5"/>
      <c r="BA1899" s="5"/>
      <c r="BB1899" s="5"/>
      <c r="BC1899" s="5"/>
      <c r="BD1899" s="5"/>
      <c r="BE1899" s="5"/>
      <c r="BF1899" s="5"/>
      <c r="BG1899" s="5"/>
      <c r="BH1899" s="5"/>
      <c r="BJ1899" s="5"/>
      <c r="BK1899" s="5"/>
      <c r="BL1899" s="5"/>
      <c r="BO1899" s="7"/>
      <c r="BP1899" s="5"/>
      <c r="BQ1899" s="5"/>
      <c r="BR1899" s="5"/>
      <c r="BS1899" s="5"/>
      <c r="BT1899" s="7"/>
      <c r="BU1899" s="7"/>
      <c r="BV1899" s="7"/>
      <c r="BW1899" s="7"/>
      <c r="BX1899" s="7"/>
      <c r="BY1899" s="7"/>
      <c r="BZ1899" s="7"/>
      <c r="CA1899" s="5"/>
      <c r="CB1899" s="5"/>
      <c r="CC1899" s="5"/>
      <c r="CD1899" s="5"/>
      <c r="CE1899" s="5"/>
      <c r="CF1899" s="5"/>
      <c r="CG1899" s="5"/>
      <c r="CH1899" s="5"/>
      <c r="CI1899" s="5"/>
      <c r="CJ1899" s="5"/>
      <c r="CL1899" s="5"/>
      <c r="CM1899" s="5"/>
      <c r="CO1899" s="5"/>
      <c r="CP1899" s="5"/>
      <c r="CQ1899" s="5"/>
      <c r="CT1899" s="5"/>
      <c r="CU1899" s="5"/>
      <c r="CV1899">
        <v>10</v>
      </c>
      <c r="CW1899" s="5"/>
      <c r="CX1899" s="5"/>
      <c r="CY1899">
        <v>10</v>
      </c>
      <c r="CZ1899" s="5"/>
      <c r="DA1899" s="5"/>
      <c r="DB1899" s="5"/>
      <c r="DC1899" s="5"/>
      <c r="DD1899" s="5"/>
      <c r="DE1899" s="5"/>
      <c r="DF1899" s="5"/>
      <c r="DG1899" s="5"/>
      <c r="DH1899" s="5"/>
      <c r="DI1899" s="5"/>
      <c r="DJ1899" s="5"/>
      <c r="DK1899" s="5"/>
      <c r="DL1899" s="5"/>
      <c r="DM1899" s="5"/>
      <c r="DN1899" s="5"/>
      <c r="DO1899" s="5"/>
      <c r="DP1899" s="5"/>
      <c r="DQ1899" s="5"/>
      <c r="DR1899" s="5"/>
    </row>
    <row r="1900" spans="1:166" x14ac:dyDescent="0.25">
      <c r="A1900" t="s">
        <v>79</v>
      </c>
      <c r="B1900" t="s">
        <v>249</v>
      </c>
      <c r="C1900" s="6">
        <v>39065</v>
      </c>
      <c r="D1900" s="5"/>
      <c r="G1900">
        <v>65</v>
      </c>
      <c r="H1900" t="s">
        <v>17</v>
      </c>
      <c r="I1900" s="7">
        <v>11</v>
      </c>
      <c r="J1900">
        <v>1000</v>
      </c>
      <c r="K1900" s="5">
        <f t="shared" si="30"/>
        <v>90.909090909090907</v>
      </c>
      <c r="AC1900" s="5"/>
      <c r="AE1900" s="8"/>
      <c r="AF1900" s="8"/>
      <c r="AG1900" s="8"/>
      <c r="AH1900" s="8"/>
      <c r="AI1900" s="8"/>
      <c r="AJ1900" s="5"/>
      <c r="AK1900" s="8"/>
      <c r="AL1900" s="8"/>
      <c r="AM1900" s="8"/>
      <c r="AN1900" s="8"/>
      <c r="AO1900" s="8"/>
      <c r="AP1900" s="8"/>
      <c r="AQ1900" s="9"/>
      <c r="AS1900" s="8"/>
      <c r="AT1900" s="8"/>
      <c r="AU1900" s="5"/>
      <c r="AV1900" s="5"/>
      <c r="AW1900" s="5"/>
      <c r="AX1900" s="5"/>
      <c r="AY1900" s="5"/>
      <c r="AZ1900" s="5"/>
      <c r="BA1900" s="5"/>
      <c r="BB1900" s="5"/>
      <c r="BC1900" s="5"/>
      <c r="BD1900" s="5"/>
      <c r="BE1900" s="5"/>
      <c r="BF1900" s="5"/>
      <c r="BG1900" s="5"/>
      <c r="BH1900" s="5"/>
      <c r="BJ1900" s="5"/>
      <c r="BK1900" s="5"/>
      <c r="BL1900" s="5"/>
      <c r="BO1900" s="7"/>
      <c r="BP1900" s="5"/>
      <c r="BQ1900" s="5"/>
      <c r="BR1900" s="5"/>
      <c r="BS1900" s="5"/>
      <c r="BT1900" s="7"/>
      <c r="BU1900" s="7"/>
      <c r="BV1900" s="7"/>
      <c r="BW1900" s="7"/>
      <c r="BX1900" s="7"/>
      <c r="BY1900" s="7"/>
      <c r="BZ1900" s="7"/>
      <c r="CA1900" s="5"/>
      <c r="CB1900" s="5"/>
      <c r="CC1900" s="5"/>
      <c r="CD1900" s="5"/>
      <c r="CE1900" s="5"/>
      <c r="CF1900" s="5"/>
      <c r="CG1900" s="5"/>
      <c r="CH1900" s="5"/>
      <c r="CI1900" s="5"/>
      <c r="CJ1900" s="5"/>
      <c r="CL1900" s="5">
        <v>193.27425716586291</v>
      </c>
      <c r="CM1900" s="5">
        <f>CS1900+CV1900+CY1900+DB1900+DE1900+DH1900+DK1900+DN1900+DQ1900</f>
        <v>120</v>
      </c>
      <c r="CO1900" s="5">
        <f>CT1900+CW1900+CZ1900+DC1900+DF1900+DI1900+DL1900+DO1900+DR1900</f>
        <v>197.95889076125405</v>
      </c>
      <c r="CP1900" s="5"/>
      <c r="CQ1900" s="5"/>
      <c r="CS1900">
        <v>10</v>
      </c>
      <c r="CT1900" s="5">
        <v>32.093015429608819</v>
      </c>
      <c r="CU1900" s="5"/>
      <c r="CV1900">
        <v>10</v>
      </c>
      <c r="CW1900" s="5">
        <v>20.578059097737714</v>
      </c>
      <c r="CX1900" s="5"/>
      <c r="CY1900">
        <v>10</v>
      </c>
      <c r="CZ1900" s="5">
        <v>20.806912226051608</v>
      </c>
      <c r="DA1900" s="5"/>
      <c r="DB1900" s="5">
        <v>10</v>
      </c>
      <c r="DC1900" s="5">
        <v>17.961552240768533</v>
      </c>
      <c r="DD1900" s="5"/>
      <c r="DE1900">
        <v>10</v>
      </c>
      <c r="DF1900" s="5">
        <v>17.993282976010661</v>
      </c>
      <c r="DG1900" s="5"/>
      <c r="DH1900" s="5">
        <v>10</v>
      </c>
      <c r="DI1900" s="5">
        <v>17.377933360422119</v>
      </c>
      <c r="DJ1900" s="5"/>
      <c r="DK1900">
        <v>20</v>
      </c>
      <c r="DL1900" s="5">
        <v>33.190294964853109</v>
      </c>
      <c r="DM1900" s="5"/>
      <c r="DN1900">
        <v>20</v>
      </c>
      <c r="DO1900" s="5">
        <v>18.257046006142168</v>
      </c>
      <c r="DP1900" s="5"/>
      <c r="DQ1900">
        <v>20</v>
      </c>
      <c r="DR1900" s="5">
        <v>19.700794459659328</v>
      </c>
    </row>
    <row r="1901" spans="1:166" x14ac:dyDescent="0.25">
      <c r="A1901" t="s">
        <v>79</v>
      </c>
      <c r="B1901" t="s">
        <v>249</v>
      </c>
      <c r="C1901" s="6">
        <v>39069</v>
      </c>
      <c r="D1901" s="5"/>
      <c r="G1901">
        <v>69</v>
      </c>
      <c r="H1901" t="s">
        <v>17</v>
      </c>
      <c r="I1901" s="7">
        <v>11</v>
      </c>
      <c r="J1901">
        <v>1000</v>
      </c>
      <c r="K1901" s="5">
        <f t="shared" si="30"/>
        <v>90.909090909090907</v>
      </c>
      <c r="M1901" s="5">
        <v>301.5</v>
      </c>
      <c r="N1901" s="7">
        <v>13.95</v>
      </c>
      <c r="O1901" s="7"/>
      <c r="P1901" s="7"/>
      <c r="AC1901" s="5"/>
      <c r="AE1901" s="8"/>
      <c r="AF1901" s="8"/>
      <c r="AG1901" s="8"/>
      <c r="AH1901" s="8"/>
      <c r="AI1901" s="8"/>
      <c r="AJ1901" s="5"/>
      <c r="AK1901" s="8"/>
      <c r="AL1901" s="8"/>
      <c r="AM1901" s="8"/>
      <c r="AN1901" s="8"/>
      <c r="AO1901" s="8"/>
      <c r="AP1901" s="8"/>
      <c r="AQ1901" s="9"/>
      <c r="AS1901" s="8"/>
      <c r="AT1901" s="8"/>
      <c r="AU1901" s="5"/>
      <c r="AV1901" s="5"/>
      <c r="AW1901" s="5"/>
      <c r="AX1901" s="5"/>
      <c r="AY1901" s="5"/>
      <c r="AZ1901" s="5"/>
      <c r="BA1901" s="5"/>
      <c r="BB1901" s="5"/>
      <c r="BC1901" s="5"/>
      <c r="BD1901" s="5"/>
      <c r="BE1901" s="5"/>
      <c r="BF1901" s="5"/>
      <c r="BG1901" s="5"/>
      <c r="BH1901" s="5"/>
      <c r="BJ1901" s="5"/>
      <c r="BK1901" s="5"/>
      <c r="BL1901" s="5"/>
      <c r="BO1901" s="7"/>
      <c r="BP1901" s="5"/>
      <c r="BQ1901" s="5"/>
      <c r="BR1901" s="5"/>
      <c r="BS1901" s="5"/>
      <c r="BT1901" s="7"/>
      <c r="BU1901" s="7"/>
      <c r="BV1901" s="7"/>
      <c r="BW1901" s="7"/>
      <c r="BX1901" s="7"/>
      <c r="BY1901" s="7"/>
      <c r="BZ1901" s="7"/>
      <c r="CA1901" s="5"/>
      <c r="CB1901" s="5"/>
      <c r="CC1901" s="5"/>
      <c r="CD1901" s="5"/>
      <c r="CE1901" s="5"/>
      <c r="CF1901" s="5"/>
      <c r="CG1901" s="5"/>
      <c r="CH1901" s="5"/>
      <c r="CI1901" s="5"/>
      <c r="CJ1901" s="5"/>
      <c r="CL1901" s="5">
        <v>182.56747272762161</v>
      </c>
      <c r="CM1901" s="5">
        <f>CS1901+CV1901+CY1901+DB1901+DE1901+DH1901+DK1901+DN1901+DQ1901</f>
        <v>120</v>
      </c>
      <c r="CO1901" s="5">
        <f>CT1901+CW1901+CZ1901+DC1901+DF1901+DI1901+DL1901+DO1901+DR1901</f>
        <v>187.41759660380842</v>
      </c>
      <c r="CP1901" s="5"/>
      <c r="CQ1901" s="5"/>
      <c r="CS1901">
        <v>10</v>
      </c>
      <c r="CT1901" s="5">
        <v>23.673248048409238</v>
      </c>
      <c r="CU1901" s="5"/>
      <c r="CV1901">
        <v>10</v>
      </c>
      <c r="CW1901" s="5">
        <v>20.17452498674443</v>
      </c>
      <c r="CX1901" s="5"/>
      <c r="CY1901">
        <v>10</v>
      </c>
      <c r="CZ1901" s="5">
        <v>19.886720904029694</v>
      </c>
      <c r="DA1901" s="5"/>
      <c r="DB1901" s="5">
        <v>10</v>
      </c>
      <c r="DC1901" s="5">
        <v>16.679857185095152</v>
      </c>
      <c r="DD1901" s="5"/>
      <c r="DE1901">
        <v>10</v>
      </c>
      <c r="DF1901" s="5">
        <v>18.079409257382174</v>
      </c>
      <c r="DG1901" s="5"/>
      <c r="DH1901" s="5">
        <v>10</v>
      </c>
      <c r="DI1901" s="5">
        <v>17.513922225745553</v>
      </c>
      <c r="DJ1901" s="5"/>
      <c r="DK1901">
        <v>20</v>
      </c>
      <c r="DL1901" s="5">
        <v>32.686002922612019</v>
      </c>
      <c r="DM1901" s="5"/>
      <c r="DN1901">
        <v>20</v>
      </c>
      <c r="DO1901" s="5">
        <v>18.54942206658756</v>
      </c>
      <c r="DP1901" s="5"/>
      <c r="DQ1901">
        <v>20</v>
      </c>
      <c r="DR1901" s="5">
        <v>20.174489007202617</v>
      </c>
    </row>
    <row r="1902" spans="1:166" x14ac:dyDescent="0.25">
      <c r="A1902" t="s">
        <v>79</v>
      </c>
      <c r="B1902" t="s">
        <v>249</v>
      </c>
      <c r="C1902" s="6">
        <v>39071</v>
      </c>
      <c r="D1902" s="5">
        <v>5</v>
      </c>
      <c r="E1902" t="s">
        <v>206</v>
      </c>
      <c r="F1902" t="s">
        <v>13</v>
      </c>
      <c r="G1902">
        <v>71</v>
      </c>
      <c r="H1902" t="s">
        <v>17</v>
      </c>
      <c r="I1902" s="7">
        <v>11</v>
      </c>
      <c r="J1902">
        <v>1000</v>
      </c>
      <c r="K1902" s="5">
        <f t="shared" si="30"/>
        <v>90.909090909090907</v>
      </c>
      <c r="S1902" s="5">
        <v>71</v>
      </c>
      <c r="AC1902" s="5">
        <v>36.325000000000003</v>
      </c>
      <c r="AE1902" s="8"/>
      <c r="AF1902" s="8"/>
      <c r="AG1902" s="8"/>
      <c r="AH1902" s="8"/>
      <c r="AI1902" s="8"/>
      <c r="AJ1902" s="5">
        <v>42.575000000000003</v>
      </c>
      <c r="AK1902" s="8">
        <v>0.58412500000000001</v>
      </c>
      <c r="AL1902" s="8"/>
      <c r="AM1902" s="8"/>
      <c r="AN1902" s="8"/>
      <c r="AO1902" s="8"/>
      <c r="AP1902" s="8"/>
      <c r="AQ1902" s="9">
        <f>AK1902/AJ1902</f>
        <v>1.3719906048150323E-2</v>
      </c>
      <c r="AS1902" s="8"/>
      <c r="AT1902" s="8"/>
      <c r="AU1902" s="5">
        <v>3.0749999999999997</v>
      </c>
      <c r="AV1902" s="5"/>
      <c r="AW1902" s="5"/>
      <c r="AX1902" s="5"/>
      <c r="AY1902" s="5">
        <v>0.22499999999999998</v>
      </c>
      <c r="AZ1902" s="5"/>
      <c r="BA1902" s="5"/>
      <c r="BB1902" s="5"/>
      <c r="BC1902" s="5"/>
      <c r="BD1902" s="5"/>
      <c r="BE1902" s="5"/>
      <c r="BF1902" s="5"/>
      <c r="BG1902" s="5">
        <v>0</v>
      </c>
      <c r="BH1902" s="5">
        <v>3.5249999999999995</v>
      </c>
      <c r="BJ1902" s="5"/>
      <c r="BK1902" s="5">
        <f>AC1902+AJ1902+BH1902</f>
        <v>82.425000000000011</v>
      </c>
      <c r="BL1902" s="5"/>
      <c r="BM1902" s="8">
        <f>BH1902/BK1902</f>
        <v>4.2766151046405812E-2</v>
      </c>
      <c r="BN1902" s="8"/>
      <c r="BO1902" s="7"/>
      <c r="BP1902" s="5"/>
      <c r="BQ1902" s="5"/>
      <c r="BR1902" s="5"/>
      <c r="BS1902" s="5"/>
      <c r="BT1902" s="7"/>
      <c r="BU1902" s="7"/>
      <c r="BV1902" s="7"/>
      <c r="BW1902" s="7"/>
      <c r="BX1902" s="8">
        <f>AC1902/BK1902</f>
        <v>0.44070367000303301</v>
      </c>
      <c r="BY1902" s="8">
        <f>AJ1902/BK1902</f>
        <v>0.51653017895056108</v>
      </c>
      <c r="BZ1902" s="8">
        <f>BH1902/BK1902</f>
        <v>4.2766151046405812E-2</v>
      </c>
      <c r="CA1902" s="5">
        <v>133.75</v>
      </c>
      <c r="CB1902" s="5">
        <v>68</v>
      </c>
      <c r="CC1902" s="5">
        <v>1</v>
      </c>
      <c r="CD1902" s="5">
        <v>0</v>
      </c>
      <c r="CE1902" s="5"/>
      <c r="CF1902" s="5"/>
      <c r="CG1902" s="5"/>
      <c r="CH1902" s="5"/>
      <c r="CI1902" s="5"/>
      <c r="CJ1902" s="5"/>
      <c r="CL1902" s="5"/>
      <c r="CM1902" s="5"/>
      <c r="CO1902" s="5"/>
      <c r="CP1902" s="5"/>
      <c r="CQ1902" s="5"/>
      <c r="CT1902" s="5"/>
      <c r="CU1902" s="5"/>
      <c r="CV1902">
        <v>10</v>
      </c>
      <c r="CW1902" s="5"/>
      <c r="CX1902" s="5"/>
      <c r="CY1902">
        <v>10</v>
      </c>
      <c r="CZ1902" s="5"/>
      <c r="DA1902" s="5"/>
      <c r="DB1902" s="5"/>
      <c r="DC1902" s="5"/>
      <c r="DD1902" s="5"/>
      <c r="DE1902" s="5"/>
      <c r="DF1902" s="5"/>
      <c r="DG1902" s="5"/>
      <c r="DH1902" s="5"/>
      <c r="DI1902" s="5"/>
      <c r="DJ1902" s="5"/>
      <c r="DK1902" s="5"/>
      <c r="DL1902" s="5"/>
      <c r="DM1902" s="5"/>
      <c r="DN1902" s="5"/>
      <c r="DO1902" s="5"/>
      <c r="DP1902" s="5"/>
      <c r="DQ1902" s="5"/>
      <c r="DR1902" s="5"/>
    </row>
    <row r="1903" spans="1:166" x14ac:dyDescent="0.25">
      <c r="A1903" t="s">
        <v>79</v>
      </c>
      <c r="B1903" t="s">
        <v>249</v>
      </c>
      <c r="C1903" s="6">
        <v>39074</v>
      </c>
      <c r="D1903" s="5"/>
      <c r="G1903">
        <v>74</v>
      </c>
      <c r="H1903" t="s">
        <v>17</v>
      </c>
      <c r="I1903" s="7">
        <v>11</v>
      </c>
      <c r="J1903">
        <v>1000</v>
      </c>
      <c r="K1903" s="5">
        <f t="shared" si="30"/>
        <v>90.909090909090907</v>
      </c>
      <c r="AC1903" s="5"/>
      <c r="AE1903" s="8"/>
      <c r="AF1903" s="8"/>
      <c r="AG1903" s="8"/>
      <c r="AH1903" s="8"/>
      <c r="AI1903" s="8"/>
      <c r="AJ1903" s="5"/>
      <c r="AK1903" s="8"/>
      <c r="AL1903" s="8"/>
      <c r="AM1903" s="8"/>
      <c r="AN1903" s="8"/>
      <c r="AO1903" s="8"/>
      <c r="AP1903" s="8"/>
      <c r="AQ1903" s="9"/>
      <c r="AS1903" s="8"/>
      <c r="AT1903" s="8"/>
      <c r="AU1903" s="5"/>
      <c r="AV1903" s="5"/>
      <c r="AW1903" s="5"/>
      <c r="AX1903" s="5"/>
      <c r="AY1903" s="5"/>
      <c r="AZ1903" s="5"/>
      <c r="BA1903" s="5"/>
      <c r="BB1903" s="5"/>
      <c r="BC1903" s="5"/>
      <c r="BD1903" s="5"/>
      <c r="BE1903" s="5"/>
      <c r="BF1903" s="5"/>
      <c r="BG1903" s="5"/>
      <c r="BH1903" s="5"/>
      <c r="BJ1903" s="5"/>
      <c r="BK1903" s="5"/>
      <c r="BL1903" s="5"/>
      <c r="BO1903" s="7"/>
      <c r="BP1903" s="5"/>
      <c r="BQ1903" s="5"/>
      <c r="BR1903" s="5"/>
      <c r="BS1903" s="5"/>
      <c r="BT1903" s="7"/>
      <c r="BU1903" s="7"/>
      <c r="BV1903" s="7"/>
      <c r="BW1903" s="7"/>
      <c r="BX1903" s="7"/>
      <c r="BY1903" s="7"/>
      <c r="BZ1903" s="7"/>
      <c r="CA1903" s="5"/>
      <c r="CB1903" s="5"/>
      <c r="CC1903" s="5"/>
      <c r="CD1903" s="5"/>
      <c r="CE1903" s="5"/>
      <c r="CF1903" s="5"/>
      <c r="CG1903" s="5"/>
      <c r="CH1903" s="5"/>
      <c r="CI1903" s="5"/>
      <c r="CJ1903" s="5"/>
      <c r="CL1903" s="5">
        <v>166.4824864830679</v>
      </c>
      <c r="CM1903" s="5">
        <f>CS1903+CV1903+CY1903+DB1903+DE1903+DH1903+DK1903+DN1903+DQ1903</f>
        <v>120</v>
      </c>
      <c r="CO1903" s="5">
        <f>CT1903+CW1903+CZ1903+DC1903+DF1903+DI1903+DL1903+DO1903+DR1903</f>
        <v>168.77038554011327</v>
      </c>
      <c r="CP1903" s="5"/>
      <c r="CQ1903" s="5"/>
      <c r="CS1903">
        <v>10</v>
      </c>
      <c r="CT1903" s="5">
        <v>22.383491772183142</v>
      </c>
      <c r="CU1903" s="5"/>
      <c r="CV1903">
        <v>10</v>
      </c>
      <c r="CW1903" s="5">
        <v>17.561096301696708</v>
      </c>
      <c r="CX1903" s="5"/>
      <c r="CY1903">
        <v>10</v>
      </c>
      <c r="CZ1903" s="5">
        <v>14.917461117002484</v>
      </c>
      <c r="DA1903" s="5"/>
      <c r="DB1903" s="5">
        <v>10</v>
      </c>
      <c r="DC1903" s="5">
        <v>13.841089621468422</v>
      </c>
      <c r="DD1903" s="5"/>
      <c r="DE1903">
        <v>10</v>
      </c>
      <c r="DF1903" s="5">
        <v>16.103037748014906</v>
      </c>
      <c r="DG1903" s="5"/>
      <c r="DH1903" s="5">
        <v>10</v>
      </c>
      <c r="DI1903" s="5">
        <v>16.755784301567395</v>
      </c>
      <c r="DJ1903" s="5"/>
      <c r="DK1903">
        <v>20</v>
      </c>
      <c r="DL1903" s="5">
        <v>31.748246372152494</v>
      </c>
      <c r="DM1903" s="5"/>
      <c r="DN1903">
        <v>20</v>
      </c>
      <c r="DO1903" s="5">
        <v>18.121057140818756</v>
      </c>
      <c r="DP1903" s="5"/>
      <c r="DQ1903">
        <v>20</v>
      </c>
      <c r="DR1903" s="5">
        <v>17.339121165208986</v>
      </c>
    </row>
    <row r="1904" spans="1:166" x14ac:dyDescent="0.25">
      <c r="A1904" t="s">
        <v>79</v>
      </c>
      <c r="B1904" t="s">
        <v>249</v>
      </c>
      <c r="C1904" s="6">
        <v>39079</v>
      </c>
      <c r="D1904" s="5"/>
      <c r="G1904">
        <v>79</v>
      </c>
      <c r="H1904" t="s">
        <v>17</v>
      </c>
      <c r="I1904" s="7">
        <v>11</v>
      </c>
      <c r="J1904">
        <v>1000</v>
      </c>
      <c r="K1904" s="5">
        <f t="shared" si="30"/>
        <v>90.909090909090907</v>
      </c>
      <c r="AC1904" s="5"/>
      <c r="AE1904" s="8"/>
      <c r="AF1904" s="8"/>
      <c r="AG1904" s="8"/>
      <c r="AH1904" s="8"/>
      <c r="AI1904" s="8"/>
      <c r="AJ1904" s="5"/>
      <c r="AK1904" s="8"/>
      <c r="AL1904" s="8"/>
      <c r="AM1904" s="8"/>
      <c r="AN1904" s="8"/>
      <c r="AO1904" s="8"/>
      <c r="AP1904" s="8"/>
      <c r="AQ1904" s="9"/>
      <c r="AS1904" s="8"/>
      <c r="AT1904" s="8"/>
      <c r="AU1904" s="5"/>
      <c r="AV1904" s="5"/>
      <c r="AW1904" s="5"/>
      <c r="AX1904" s="5"/>
      <c r="AY1904" s="5"/>
      <c r="AZ1904" s="5"/>
      <c r="BA1904" s="5"/>
      <c r="BB1904" s="5"/>
      <c r="BC1904" s="5"/>
      <c r="BD1904" s="5"/>
      <c r="BE1904" s="5"/>
      <c r="BF1904" s="5"/>
      <c r="BG1904" s="5"/>
      <c r="BH1904" s="5"/>
      <c r="BJ1904" s="5"/>
      <c r="BK1904" s="5"/>
      <c r="BL1904" s="5"/>
      <c r="BO1904" s="7"/>
      <c r="BP1904" s="5"/>
      <c r="BQ1904" s="5"/>
      <c r="BR1904" s="5"/>
      <c r="BS1904" s="5"/>
      <c r="BT1904" s="7"/>
      <c r="BU1904" s="7"/>
      <c r="BV1904" s="7"/>
      <c r="BW1904" s="7"/>
      <c r="BX1904" s="7"/>
      <c r="BY1904" s="7"/>
      <c r="BZ1904" s="7"/>
      <c r="CA1904" s="5"/>
      <c r="CB1904" s="5"/>
      <c r="CC1904" s="5"/>
      <c r="CD1904" s="5"/>
      <c r="CE1904" s="5"/>
      <c r="CF1904" s="5"/>
      <c r="CG1904" s="5"/>
      <c r="CH1904" s="5"/>
      <c r="CI1904" s="5"/>
      <c r="CJ1904" s="5"/>
      <c r="CL1904" s="5">
        <v>153.8187758389835</v>
      </c>
      <c r="CM1904" s="5">
        <f>CS1904+CV1904+CY1904+DB1904+DE1904+DH1904+DK1904+DN1904+DQ1904</f>
        <v>120</v>
      </c>
      <c r="CO1904" s="5">
        <f>CT1904+CW1904+CZ1904+DC1904+DF1904+DI1904+DL1904+DO1904+DR1904</f>
        <v>155.91050665561525</v>
      </c>
      <c r="CP1904" s="5"/>
      <c r="CQ1904" s="5"/>
      <c r="CS1904">
        <v>10</v>
      </c>
      <c r="CT1904" s="5">
        <v>13.24556390836376</v>
      </c>
      <c r="CU1904" s="5"/>
      <c r="CV1904">
        <v>10</v>
      </c>
      <c r="CW1904" s="5">
        <v>16.905694194061503</v>
      </c>
      <c r="CX1904" s="5"/>
      <c r="CY1904">
        <v>10</v>
      </c>
      <c r="CZ1904" s="5">
        <v>12.636247901201841</v>
      </c>
      <c r="DA1904" s="5"/>
      <c r="DB1904" s="5">
        <v>10</v>
      </c>
      <c r="DC1904" s="5">
        <v>12.094765942606635</v>
      </c>
      <c r="DD1904" s="5"/>
      <c r="DE1904">
        <v>10</v>
      </c>
      <c r="DF1904" s="5">
        <v>14.289852877035765</v>
      </c>
      <c r="DG1904" s="5"/>
      <c r="DH1904" s="5">
        <v>10</v>
      </c>
      <c r="DI1904" s="5">
        <v>16.584664979368746</v>
      </c>
      <c r="DJ1904" s="5"/>
      <c r="DK1904">
        <v>20</v>
      </c>
      <c r="DL1904" s="5">
        <v>33.748415932951382</v>
      </c>
      <c r="DM1904" s="5"/>
      <c r="DN1904">
        <v>20</v>
      </c>
      <c r="DO1904" s="5">
        <v>18.370370060578374</v>
      </c>
      <c r="DP1904" s="5"/>
      <c r="DQ1904">
        <v>20</v>
      </c>
      <c r="DR1904" s="5">
        <v>18.034930859447222</v>
      </c>
    </row>
    <row r="1905" spans="1:122" x14ac:dyDescent="0.25">
      <c r="A1905" t="s">
        <v>79</v>
      </c>
      <c r="B1905" t="s">
        <v>249</v>
      </c>
      <c r="C1905" s="6">
        <v>39080</v>
      </c>
      <c r="G1905">
        <v>80</v>
      </c>
      <c r="H1905" t="s">
        <v>17</v>
      </c>
      <c r="I1905" s="7">
        <v>11</v>
      </c>
      <c r="J1905">
        <v>1000</v>
      </c>
      <c r="K1905" s="5">
        <f t="shared" si="30"/>
        <v>90.909090909090907</v>
      </c>
      <c r="M1905" s="5">
        <v>419.5</v>
      </c>
      <c r="N1905" s="7">
        <v>15.850000000000001</v>
      </c>
      <c r="O1905" s="7"/>
      <c r="P1905" s="7"/>
      <c r="AC1905" s="5"/>
      <c r="AE1905" s="8"/>
      <c r="AF1905" s="8"/>
      <c r="AG1905" s="8"/>
      <c r="AH1905" s="8"/>
      <c r="AI1905" s="8"/>
      <c r="AJ1905" s="5"/>
      <c r="AK1905" s="8"/>
      <c r="AL1905" s="8"/>
      <c r="AM1905" s="8"/>
      <c r="AN1905" s="8"/>
      <c r="AO1905" s="8"/>
      <c r="AP1905" s="8"/>
      <c r="AS1905" s="8"/>
      <c r="AT1905" s="8"/>
      <c r="AU1905" s="5"/>
      <c r="AV1905" s="5"/>
      <c r="AW1905" s="5"/>
      <c r="AX1905" s="5"/>
      <c r="AY1905" s="5"/>
      <c r="AZ1905" s="5"/>
      <c r="BA1905" s="5"/>
      <c r="BB1905" s="5"/>
      <c r="BC1905" s="5"/>
      <c r="BD1905" s="5"/>
      <c r="BE1905" s="5"/>
      <c r="BF1905" s="5"/>
      <c r="BG1905" s="5"/>
      <c r="BH1905" s="5"/>
      <c r="BJ1905" s="5"/>
      <c r="BK1905" s="5"/>
      <c r="BL1905" s="5"/>
      <c r="BO1905" s="7"/>
      <c r="BP1905" s="5"/>
      <c r="BQ1905" s="5"/>
      <c r="BR1905" s="5"/>
      <c r="BS1905" s="5"/>
      <c r="BT1905" s="7"/>
      <c r="BU1905" s="7"/>
      <c r="BV1905" s="7"/>
      <c r="BW1905" s="7"/>
      <c r="BX1905" s="7"/>
      <c r="BY1905" s="7"/>
      <c r="BZ1905" s="7"/>
      <c r="CA1905" s="5"/>
      <c r="CB1905" s="5"/>
      <c r="CC1905" s="5"/>
      <c r="CD1905" s="5"/>
      <c r="CE1905" s="5"/>
      <c r="CF1905" s="5"/>
      <c r="CG1905" s="5"/>
      <c r="CH1905" s="5"/>
      <c r="CI1905" s="5"/>
      <c r="CJ1905" s="5"/>
      <c r="CL1905" s="5"/>
      <c r="CM1905" s="5"/>
      <c r="CO1905" s="5"/>
      <c r="CP1905" s="5"/>
      <c r="CQ1905" s="5"/>
      <c r="CT1905" s="5"/>
      <c r="CU1905" s="5"/>
      <c r="CV1905">
        <v>10</v>
      </c>
      <c r="CW1905" s="5"/>
      <c r="CX1905" s="5"/>
      <c r="CY1905">
        <v>10</v>
      </c>
      <c r="CZ1905" s="5"/>
      <c r="DA1905" s="5"/>
      <c r="DB1905" s="5"/>
      <c r="DC1905" s="5"/>
      <c r="DD1905" s="5"/>
      <c r="DE1905" s="5"/>
      <c r="DF1905" s="5"/>
      <c r="DG1905" s="5"/>
      <c r="DH1905" s="5"/>
      <c r="DI1905" s="5"/>
      <c r="DJ1905" s="5"/>
      <c r="DK1905" s="5"/>
      <c r="DL1905" s="5"/>
      <c r="DM1905" s="5"/>
      <c r="DN1905" s="5"/>
      <c r="DO1905" s="5"/>
      <c r="DP1905" s="5"/>
      <c r="DQ1905" s="5"/>
      <c r="DR1905" s="5"/>
    </row>
    <row r="1906" spans="1:122" x14ac:dyDescent="0.25">
      <c r="A1906" t="s">
        <v>79</v>
      </c>
      <c r="B1906" t="s">
        <v>249</v>
      </c>
      <c r="C1906" s="6">
        <v>39081</v>
      </c>
      <c r="D1906" s="5"/>
      <c r="G1906">
        <v>81</v>
      </c>
      <c r="H1906" t="s">
        <v>17</v>
      </c>
      <c r="I1906" s="7">
        <v>11</v>
      </c>
      <c r="J1906">
        <v>1000</v>
      </c>
      <c r="K1906" s="5">
        <f t="shared" si="30"/>
        <v>90.909090909090907</v>
      </c>
      <c r="AC1906" s="5"/>
      <c r="AE1906" s="8"/>
      <c r="AF1906" s="8"/>
      <c r="AG1906" s="8"/>
      <c r="AH1906" s="8"/>
      <c r="AI1906" s="8"/>
      <c r="AJ1906" s="5"/>
      <c r="AK1906" s="8"/>
      <c r="AL1906" s="8"/>
      <c r="AM1906" s="8"/>
      <c r="AN1906" s="8"/>
      <c r="AO1906" s="8"/>
      <c r="AP1906" s="8"/>
      <c r="AQ1906" s="9"/>
      <c r="AS1906" s="8"/>
      <c r="AT1906" s="8"/>
      <c r="AU1906" s="5"/>
      <c r="AV1906" s="5"/>
      <c r="AW1906" s="5"/>
      <c r="AX1906" s="5"/>
      <c r="AY1906" s="5"/>
      <c r="AZ1906" s="5"/>
      <c r="BA1906" s="5"/>
      <c r="BB1906" s="5"/>
      <c r="BC1906" s="5"/>
      <c r="BD1906" s="5"/>
      <c r="BE1906" s="5"/>
      <c r="BF1906" s="5"/>
      <c r="BG1906" s="5"/>
      <c r="BH1906" s="5"/>
      <c r="BJ1906" s="5"/>
      <c r="BK1906" s="5"/>
      <c r="BL1906" s="5"/>
      <c r="BO1906" s="7"/>
      <c r="BP1906" s="5"/>
      <c r="BQ1906" s="5"/>
      <c r="BR1906" s="5"/>
      <c r="BS1906" s="5"/>
      <c r="BT1906" s="7"/>
      <c r="BU1906" s="7"/>
      <c r="BV1906" s="7"/>
      <c r="BW1906" s="7"/>
      <c r="BX1906" s="7"/>
      <c r="BY1906" s="7"/>
      <c r="BZ1906" s="7"/>
      <c r="CA1906" s="5"/>
      <c r="CB1906" s="5"/>
      <c r="CC1906" s="5"/>
      <c r="CD1906" s="5"/>
      <c r="CE1906" s="5"/>
      <c r="CF1906" s="5"/>
      <c r="CG1906" s="5"/>
      <c r="CH1906" s="5"/>
      <c r="CI1906" s="5"/>
      <c r="CJ1906" s="5"/>
      <c r="CL1906" s="5">
        <v>206.37534948255251</v>
      </c>
      <c r="CM1906" s="5">
        <f>CS1906+CV1906+CY1906+DB1906+DE1906+DH1906+DK1906+DN1906+DQ1906</f>
        <v>120</v>
      </c>
      <c r="CO1906" s="5">
        <f>CT1906+CW1906+CZ1906+DC1906+DF1906+DI1906+DL1906+DO1906+DR1906</f>
        <v>210.7794546917977</v>
      </c>
      <c r="CP1906" s="5"/>
      <c r="CQ1906" s="5"/>
      <c r="CS1906">
        <v>10</v>
      </c>
      <c r="CT1906" s="5">
        <v>44.97079803282832</v>
      </c>
      <c r="CU1906" s="5"/>
      <c r="CV1906">
        <v>10</v>
      </c>
      <c r="CW1906" s="5">
        <v>21.217783359844461</v>
      </c>
      <c r="CX1906" s="5"/>
      <c r="CY1906">
        <v>10</v>
      </c>
      <c r="CZ1906" s="5">
        <v>21.75996752386002</v>
      </c>
      <c r="DA1906" s="5"/>
      <c r="DB1906" s="5">
        <v>10</v>
      </c>
      <c r="DC1906" s="5">
        <v>17.731504410263049</v>
      </c>
      <c r="DD1906" s="5"/>
      <c r="DE1906">
        <v>10</v>
      </c>
      <c r="DF1906" s="5">
        <v>17.943420392058734</v>
      </c>
      <c r="DG1906" s="5"/>
      <c r="DH1906" s="5">
        <v>10</v>
      </c>
      <c r="DI1906" s="5">
        <v>17.539986758265876</v>
      </c>
      <c r="DJ1906" s="5"/>
      <c r="DK1906">
        <v>20</v>
      </c>
      <c r="DL1906" s="5">
        <v>32.669004314446639</v>
      </c>
      <c r="DM1906" s="5"/>
      <c r="DN1906">
        <v>20</v>
      </c>
      <c r="DO1906" s="5">
        <v>19.36082229635074</v>
      </c>
      <c r="DP1906" s="5"/>
      <c r="DQ1906">
        <v>20</v>
      </c>
      <c r="DR1906" s="5">
        <v>17.586167603879893</v>
      </c>
    </row>
    <row r="1907" spans="1:122" x14ac:dyDescent="0.25">
      <c r="A1907" t="s">
        <v>79</v>
      </c>
      <c r="B1907" t="s">
        <v>249</v>
      </c>
      <c r="C1907" s="6">
        <v>39085</v>
      </c>
      <c r="G1907">
        <v>85</v>
      </c>
      <c r="H1907" t="s">
        <v>17</v>
      </c>
      <c r="I1907" s="7">
        <v>11</v>
      </c>
      <c r="J1907">
        <v>1000</v>
      </c>
      <c r="K1907" s="5">
        <f t="shared" si="30"/>
        <v>90.909090909090907</v>
      </c>
      <c r="M1907" s="5">
        <v>471.5</v>
      </c>
      <c r="N1907" s="7">
        <v>17.05</v>
      </c>
      <c r="O1907" s="7"/>
      <c r="P1907" s="7"/>
      <c r="AC1907" s="5"/>
      <c r="AE1907" s="8"/>
      <c r="AF1907" s="8"/>
      <c r="AG1907" s="8"/>
      <c r="AH1907" s="8"/>
      <c r="AI1907" s="8"/>
      <c r="AJ1907" s="5"/>
      <c r="AK1907" s="8"/>
      <c r="AL1907" s="8"/>
      <c r="AM1907" s="8"/>
      <c r="AN1907" s="8"/>
      <c r="AO1907" s="8"/>
      <c r="AP1907" s="8"/>
      <c r="AS1907" s="8"/>
      <c r="AT1907" s="8"/>
      <c r="AU1907" s="5"/>
      <c r="AV1907" s="5"/>
      <c r="AW1907" s="5"/>
      <c r="AX1907" s="5"/>
      <c r="AY1907" s="5"/>
      <c r="AZ1907" s="5"/>
      <c r="BA1907" s="5"/>
      <c r="BB1907" s="5"/>
      <c r="BC1907" s="5"/>
      <c r="BD1907" s="5"/>
      <c r="BE1907" s="5"/>
      <c r="BF1907" s="5"/>
      <c r="BG1907" s="5"/>
      <c r="BH1907" s="5"/>
      <c r="BJ1907" s="5"/>
      <c r="BK1907" s="5"/>
      <c r="BL1907" s="5"/>
      <c r="BO1907" s="7"/>
      <c r="BP1907" s="5"/>
      <c r="BQ1907" s="5"/>
      <c r="BR1907" s="5"/>
      <c r="BS1907" s="5"/>
      <c r="BT1907" s="7"/>
      <c r="BU1907" s="7"/>
      <c r="BV1907" s="7"/>
      <c r="BW1907" s="7"/>
      <c r="BX1907" s="7"/>
      <c r="BY1907" s="7"/>
      <c r="BZ1907" s="7"/>
      <c r="CA1907" s="5"/>
      <c r="CB1907" s="5"/>
      <c r="CC1907" s="5"/>
      <c r="CD1907" s="5"/>
      <c r="CE1907" s="5"/>
      <c r="CF1907" s="5"/>
      <c r="CG1907" s="5"/>
      <c r="CH1907" s="5"/>
      <c r="CI1907" s="5"/>
      <c r="CJ1907" s="5"/>
      <c r="CL1907" s="5"/>
      <c r="CM1907" s="5"/>
      <c r="CO1907" s="5"/>
      <c r="CP1907" s="5"/>
      <c r="CQ1907" s="5"/>
      <c r="CT1907" s="5"/>
      <c r="CU1907" s="5"/>
      <c r="CV1907">
        <v>10</v>
      </c>
      <c r="CW1907" s="5"/>
      <c r="CX1907" s="5"/>
      <c r="CY1907">
        <v>10</v>
      </c>
      <c r="CZ1907" s="5"/>
      <c r="DA1907" s="5"/>
      <c r="DB1907" s="5"/>
      <c r="DC1907" s="5"/>
      <c r="DD1907" s="5"/>
      <c r="DE1907" s="5"/>
      <c r="DF1907" s="5"/>
      <c r="DG1907" s="5"/>
      <c r="DH1907" s="5"/>
      <c r="DI1907" s="5"/>
      <c r="DJ1907" s="5"/>
      <c r="DK1907" s="5"/>
      <c r="DL1907" s="5"/>
      <c r="DM1907" s="5"/>
      <c r="DN1907" s="5"/>
      <c r="DO1907" s="5"/>
      <c r="DP1907" s="5"/>
      <c r="DQ1907" s="5"/>
      <c r="DR1907" s="5"/>
    </row>
    <row r="1908" spans="1:122" x14ac:dyDescent="0.25">
      <c r="A1908" t="s">
        <v>79</v>
      </c>
      <c r="B1908" t="s">
        <v>249</v>
      </c>
      <c r="C1908" s="6">
        <v>39086</v>
      </c>
      <c r="G1908">
        <v>86</v>
      </c>
      <c r="H1908" t="s">
        <v>17</v>
      </c>
      <c r="I1908" s="7">
        <v>11</v>
      </c>
      <c r="J1908">
        <v>1000</v>
      </c>
      <c r="K1908" s="5">
        <f t="shared" si="30"/>
        <v>90.909090909090907</v>
      </c>
      <c r="AC1908" s="5">
        <v>87.724999999999994</v>
      </c>
      <c r="AE1908" s="8"/>
      <c r="AF1908" s="8"/>
      <c r="AG1908" s="8"/>
      <c r="AH1908" s="8"/>
      <c r="AI1908" s="8"/>
      <c r="AJ1908" s="5">
        <v>82.55</v>
      </c>
      <c r="AK1908" s="8">
        <v>1.1427499999999999</v>
      </c>
      <c r="AL1908" s="8"/>
      <c r="AM1908" s="8"/>
      <c r="AN1908" s="8"/>
      <c r="AO1908" s="8"/>
      <c r="AP1908" s="8"/>
      <c r="AQ1908" s="9">
        <f>AK1908/AJ1908</f>
        <v>1.384312537855845E-2</v>
      </c>
      <c r="AR1908" s="9">
        <v>4.1385183514663984E-2</v>
      </c>
      <c r="AS1908" s="7">
        <f>AJ1908*AR1908</f>
        <v>3.4163468991355117</v>
      </c>
      <c r="AT1908" s="8"/>
      <c r="AU1908" s="5">
        <v>11.45</v>
      </c>
      <c r="AV1908" s="5"/>
      <c r="AW1908" s="5"/>
      <c r="AX1908" s="5"/>
      <c r="AY1908" s="5">
        <v>9.1750000000000007</v>
      </c>
      <c r="AZ1908" s="5"/>
      <c r="BA1908" s="5"/>
      <c r="BB1908" s="5"/>
      <c r="BC1908" s="5"/>
      <c r="BD1908" s="5"/>
      <c r="BE1908" s="5"/>
      <c r="BF1908" s="5"/>
      <c r="BG1908" s="5">
        <v>0</v>
      </c>
      <c r="BH1908" s="5">
        <v>20.625</v>
      </c>
      <c r="BJ1908" s="5"/>
      <c r="BK1908" s="5">
        <f>AC1908+AJ1908+BH1908</f>
        <v>190.89999999999998</v>
      </c>
      <c r="BL1908" s="5"/>
      <c r="BM1908" s="8">
        <f>BH1908/BK1908</f>
        <v>0.10804085908852804</v>
      </c>
      <c r="BN1908" s="8"/>
      <c r="BO1908" s="7"/>
      <c r="BP1908" s="5"/>
      <c r="BQ1908" s="5"/>
      <c r="BR1908" s="5"/>
      <c r="BS1908" s="5"/>
      <c r="BT1908" s="7"/>
      <c r="BU1908" s="7"/>
      <c r="BV1908" s="7"/>
      <c r="BW1908" s="7"/>
      <c r="BX1908" s="8">
        <f>AC1908/BK1908</f>
        <v>0.45953378732320588</v>
      </c>
      <c r="BY1908" s="8">
        <f>AJ1908/BK1908</f>
        <v>0.43242535358826617</v>
      </c>
      <c r="BZ1908" s="8">
        <f>BH1908/BK1908</f>
        <v>0.10804085908852804</v>
      </c>
      <c r="CA1908" s="5">
        <v>241</v>
      </c>
      <c r="CB1908" s="5">
        <v>121</v>
      </c>
      <c r="CC1908" s="5">
        <v>31</v>
      </c>
      <c r="CD1908" s="5">
        <v>0</v>
      </c>
      <c r="CE1908" s="5"/>
      <c r="CF1908" s="5"/>
      <c r="CG1908" s="5"/>
      <c r="CH1908" s="5"/>
      <c r="CI1908" s="5"/>
      <c r="CJ1908" s="5"/>
      <c r="CL1908" s="5">
        <v>200.0681530301006</v>
      </c>
      <c r="CM1908" s="5">
        <f>CS1908+CV1908+CY1908+DB1908+DE1908+DH1908+DK1908+DN1908+DQ1908</f>
        <v>120</v>
      </c>
      <c r="CO1908" s="5">
        <f>CT1908+CW1908+CZ1908+DC1908+DF1908+DI1908+DL1908+DO1908+DR1908</f>
        <v>204.56267171780371</v>
      </c>
      <c r="CP1908" s="5"/>
      <c r="CQ1908" s="5"/>
      <c r="CS1908">
        <v>10</v>
      </c>
      <c r="CT1908" s="5">
        <v>39.7901700495554</v>
      </c>
      <c r="CU1908" s="5"/>
      <c r="CV1908">
        <v>10</v>
      </c>
      <c r="CW1908" s="5">
        <v>19.842222826086953</v>
      </c>
      <c r="CX1908" s="5"/>
      <c r="CY1908">
        <v>10</v>
      </c>
      <c r="CZ1908" s="5">
        <v>19.558081146164724</v>
      </c>
      <c r="DA1908" s="5"/>
      <c r="DB1908" s="5">
        <v>10</v>
      </c>
      <c r="DC1908" s="5">
        <v>17.515055466289915</v>
      </c>
      <c r="DD1908" s="5"/>
      <c r="DE1908">
        <v>10</v>
      </c>
      <c r="DF1908" s="5">
        <v>16.946168713020207</v>
      </c>
      <c r="DG1908" s="5"/>
      <c r="DH1908" s="5">
        <v>10</v>
      </c>
      <c r="DI1908" s="5">
        <v>17.209080519312188</v>
      </c>
      <c r="DJ1908" s="5"/>
      <c r="DK1908">
        <v>20</v>
      </c>
      <c r="DL1908" s="5">
        <v>35.419945735885278</v>
      </c>
      <c r="DM1908" s="5"/>
      <c r="DN1908">
        <v>20</v>
      </c>
      <c r="DO1908" s="5">
        <v>19.510410048206531</v>
      </c>
      <c r="DP1908" s="5"/>
      <c r="DQ1908">
        <v>20</v>
      </c>
      <c r="DR1908" s="5">
        <v>18.771537213282535</v>
      </c>
    </row>
    <row r="1909" spans="1:122" x14ac:dyDescent="0.25">
      <c r="A1909" t="s">
        <v>79</v>
      </c>
      <c r="B1909" t="s">
        <v>249</v>
      </c>
      <c r="C1909" s="6">
        <v>39093</v>
      </c>
      <c r="G1909">
        <v>93</v>
      </c>
      <c r="H1909" t="s">
        <v>17</v>
      </c>
      <c r="I1909" s="7">
        <v>11</v>
      </c>
      <c r="J1909">
        <v>1000</v>
      </c>
      <c r="K1909" s="5">
        <f t="shared" si="30"/>
        <v>90.909090909090907</v>
      </c>
      <c r="M1909" s="5">
        <v>571</v>
      </c>
      <c r="N1909" s="7">
        <v>18.449999999999996</v>
      </c>
      <c r="O1909" s="7"/>
      <c r="P1909" s="7"/>
      <c r="AC1909" s="5"/>
      <c r="AE1909" s="8"/>
      <c r="AF1909" s="8"/>
      <c r="AG1909" s="8"/>
      <c r="AH1909" s="8"/>
      <c r="AI1909" s="8"/>
      <c r="AJ1909" s="5"/>
      <c r="AK1909" s="8"/>
      <c r="AL1909" s="8"/>
      <c r="AM1909" s="8"/>
      <c r="AN1909" s="8"/>
      <c r="AO1909" s="8"/>
      <c r="AP1909" s="8"/>
      <c r="AS1909" s="8"/>
      <c r="AT1909" s="8"/>
      <c r="AU1909" s="5"/>
      <c r="AV1909" s="5"/>
      <c r="AW1909" s="5"/>
      <c r="AX1909" s="5"/>
      <c r="AY1909" s="5"/>
      <c r="AZ1909" s="5"/>
      <c r="BA1909" s="5"/>
      <c r="BB1909" s="5"/>
      <c r="BC1909" s="5"/>
      <c r="BD1909" s="5"/>
      <c r="BE1909" s="5"/>
      <c r="BF1909" s="5"/>
      <c r="BG1909" s="5"/>
      <c r="BH1909" s="5"/>
      <c r="BJ1909" s="5"/>
      <c r="BK1909" s="5"/>
      <c r="BL1909" s="5"/>
      <c r="BO1909" s="7"/>
      <c r="BP1909" s="5"/>
      <c r="BQ1909" s="5"/>
      <c r="BR1909" s="5"/>
      <c r="BS1909" s="5"/>
      <c r="BT1909" s="7"/>
      <c r="BU1909" s="7"/>
      <c r="BV1909" s="7"/>
      <c r="BW1909" s="7"/>
      <c r="BX1909" s="7"/>
      <c r="BY1909" s="7"/>
      <c r="BZ1909" s="7"/>
      <c r="CA1909" s="5"/>
      <c r="CB1909" s="5"/>
      <c r="CC1909" s="5"/>
      <c r="CD1909" s="5"/>
      <c r="CE1909" s="5"/>
      <c r="CF1909" s="5"/>
      <c r="CG1909" s="5"/>
      <c r="CH1909" s="5"/>
      <c r="CI1909" s="5"/>
      <c r="CJ1909" s="5"/>
      <c r="CL1909" s="5"/>
      <c r="CM1909" s="5"/>
      <c r="CO1909" s="5"/>
      <c r="CP1909" s="5"/>
      <c r="CQ1909" s="5"/>
      <c r="CT1909" s="5"/>
      <c r="CU1909" s="5"/>
      <c r="CV1909">
        <v>10</v>
      </c>
      <c r="CW1909" s="5"/>
      <c r="CX1909" s="5"/>
      <c r="CY1909">
        <v>10</v>
      </c>
      <c r="CZ1909" s="5"/>
      <c r="DA1909" s="5"/>
      <c r="DB1909" s="5"/>
      <c r="DC1909" s="5"/>
      <c r="DD1909" s="5"/>
      <c r="DE1909" s="5"/>
      <c r="DF1909" s="5"/>
      <c r="DG1909" s="5"/>
      <c r="DH1909" s="5"/>
      <c r="DI1909" s="5"/>
      <c r="DJ1909" s="5"/>
      <c r="DK1909" s="5"/>
      <c r="DL1909" s="5"/>
      <c r="DM1909" s="5"/>
      <c r="DN1909" s="5"/>
      <c r="DO1909" s="5"/>
      <c r="DP1909" s="5"/>
      <c r="DQ1909" s="5"/>
      <c r="DR1909" s="5"/>
    </row>
    <row r="1910" spans="1:122" x14ac:dyDescent="0.25">
      <c r="A1910" t="s">
        <v>79</v>
      </c>
      <c r="B1910" t="s">
        <v>249</v>
      </c>
      <c r="C1910" s="6">
        <v>39094</v>
      </c>
      <c r="D1910" s="5"/>
      <c r="G1910">
        <v>94</v>
      </c>
      <c r="H1910" t="s">
        <v>17</v>
      </c>
      <c r="I1910" s="7">
        <v>11</v>
      </c>
      <c r="J1910">
        <v>1000</v>
      </c>
      <c r="K1910" s="5">
        <f t="shared" si="30"/>
        <v>90.909090909090907</v>
      </c>
      <c r="AC1910" s="5"/>
      <c r="AE1910" s="8"/>
      <c r="AF1910" s="8"/>
      <c r="AG1910" s="8"/>
      <c r="AH1910" s="8"/>
      <c r="AI1910" s="8"/>
      <c r="AJ1910" s="5"/>
      <c r="AK1910" s="8"/>
      <c r="AL1910" s="8"/>
      <c r="AM1910" s="8"/>
      <c r="AN1910" s="8"/>
      <c r="AO1910" s="8"/>
      <c r="AP1910" s="8"/>
      <c r="AQ1910" s="9"/>
      <c r="AS1910" s="8"/>
      <c r="AT1910" s="8"/>
      <c r="AU1910" s="5"/>
      <c r="AV1910" s="5"/>
      <c r="AW1910" s="5"/>
      <c r="AX1910" s="5"/>
      <c r="AY1910" s="5"/>
      <c r="AZ1910" s="5"/>
      <c r="BA1910" s="5"/>
      <c r="BB1910" s="5"/>
      <c r="BC1910" s="5"/>
      <c r="BD1910" s="5"/>
      <c r="BE1910" s="5"/>
      <c r="BF1910" s="5"/>
      <c r="BG1910" s="5"/>
      <c r="BH1910" s="5"/>
      <c r="BJ1910" s="5"/>
      <c r="BK1910" s="5"/>
      <c r="BL1910" s="5"/>
      <c r="BO1910" s="7"/>
      <c r="BP1910" s="5"/>
      <c r="BQ1910" s="5"/>
      <c r="BR1910" s="5"/>
      <c r="BS1910" s="5"/>
      <c r="BT1910" s="7"/>
      <c r="BU1910" s="7"/>
      <c r="BV1910" s="7"/>
      <c r="BW1910" s="7"/>
      <c r="BX1910" s="7"/>
      <c r="BY1910" s="7"/>
      <c r="BZ1910" s="7"/>
      <c r="CA1910" s="5"/>
      <c r="CB1910" s="5"/>
      <c r="CC1910" s="5"/>
      <c r="CD1910" s="5"/>
      <c r="CE1910" s="5"/>
      <c r="CF1910" s="5"/>
      <c r="CG1910" s="5"/>
      <c r="CH1910" s="5"/>
      <c r="CI1910" s="5"/>
      <c r="CJ1910" s="5"/>
      <c r="CL1910" s="5">
        <v>150.6074769689516</v>
      </c>
      <c r="CM1910" s="5">
        <f>CS1910+CV1910+CY1910+DB1910+DE1910+DH1910+DK1910+DN1910+DQ1910</f>
        <v>120</v>
      </c>
      <c r="CO1910" s="5">
        <f>CT1910+CW1910+CZ1910+DC1910+DF1910+DI1910+DL1910+DO1910+DR1910</f>
        <v>148.07492700531466</v>
      </c>
      <c r="CP1910" s="5"/>
      <c r="CQ1910" s="5"/>
      <c r="CS1910">
        <v>10</v>
      </c>
      <c r="CT1910" s="5">
        <v>19.294500109512462</v>
      </c>
      <c r="CU1910" s="5"/>
      <c r="CV1910">
        <v>10</v>
      </c>
      <c r="CW1910" s="5">
        <v>16.294258218451745</v>
      </c>
      <c r="CX1910" s="5"/>
      <c r="CY1910">
        <v>10</v>
      </c>
      <c r="CZ1910" s="5">
        <v>10.587348996995413</v>
      </c>
      <c r="DA1910" s="5"/>
      <c r="DB1910" s="5">
        <v>10</v>
      </c>
      <c r="DC1910" s="5">
        <v>9.1268089569226518</v>
      </c>
      <c r="DD1910" s="5"/>
      <c r="DE1910">
        <v>10</v>
      </c>
      <c r="DF1910" s="5">
        <v>11.080515655402671</v>
      </c>
      <c r="DG1910" s="5"/>
      <c r="DH1910" s="5">
        <v>10</v>
      </c>
      <c r="DI1910" s="5">
        <v>13.489785052716224</v>
      </c>
      <c r="DJ1910" s="5"/>
      <c r="DK1910">
        <v>20</v>
      </c>
      <c r="DL1910" s="5">
        <v>30.742495389031273</v>
      </c>
      <c r="DM1910" s="5"/>
      <c r="DN1910">
        <v>20</v>
      </c>
      <c r="DO1910" s="5">
        <v>18.868995900097623</v>
      </c>
      <c r="DP1910" s="5"/>
      <c r="DQ1910">
        <v>20</v>
      </c>
      <c r="DR1910" s="5">
        <v>18.590218726184595</v>
      </c>
    </row>
    <row r="1911" spans="1:122" x14ac:dyDescent="0.25">
      <c r="A1911" t="s">
        <v>79</v>
      </c>
      <c r="B1911" t="s">
        <v>249</v>
      </c>
      <c r="C1911" s="6">
        <v>39098</v>
      </c>
      <c r="D1911" s="5"/>
      <c r="G1911">
        <v>98</v>
      </c>
      <c r="H1911" t="s">
        <v>17</v>
      </c>
      <c r="I1911" s="7">
        <v>11</v>
      </c>
      <c r="J1911">
        <v>1000</v>
      </c>
      <c r="K1911" s="5">
        <f t="shared" si="30"/>
        <v>90.909090909090907</v>
      </c>
      <c r="M1911" s="5">
        <v>585.5</v>
      </c>
      <c r="N1911" s="7">
        <v>18.649999999999999</v>
      </c>
      <c r="O1911" s="7"/>
      <c r="P1911" s="7"/>
      <c r="AC1911" s="5"/>
      <c r="AE1911" s="8"/>
      <c r="AF1911" s="8"/>
      <c r="AG1911" s="8"/>
      <c r="AH1911" s="8"/>
      <c r="AI1911" s="8"/>
      <c r="AJ1911" s="5"/>
      <c r="AK1911" s="8"/>
      <c r="AL1911" s="8"/>
      <c r="AM1911" s="8"/>
      <c r="AN1911" s="8"/>
      <c r="AO1911" s="8"/>
      <c r="AP1911" s="8"/>
      <c r="AQ1911" s="9"/>
      <c r="AS1911" s="8"/>
      <c r="AT1911" s="8"/>
      <c r="AU1911" s="5"/>
      <c r="AV1911" s="5"/>
      <c r="AW1911" s="5"/>
      <c r="AX1911" s="5"/>
      <c r="AY1911" s="5"/>
      <c r="AZ1911" s="5"/>
      <c r="BA1911" s="5"/>
      <c r="BB1911" s="5"/>
      <c r="BC1911" s="5"/>
      <c r="BD1911" s="5"/>
      <c r="BE1911" s="5"/>
      <c r="BF1911" s="5"/>
      <c r="BG1911" s="5"/>
      <c r="BH1911" s="5"/>
      <c r="BJ1911" s="5"/>
      <c r="BK1911" s="5"/>
      <c r="BL1911" s="5"/>
      <c r="BO1911" s="7"/>
      <c r="BP1911" s="5"/>
      <c r="BQ1911" s="5"/>
      <c r="BR1911" s="5"/>
      <c r="BS1911" s="5"/>
      <c r="BT1911" s="7"/>
      <c r="BU1911" s="7"/>
      <c r="BV1911" s="7"/>
      <c r="BW1911" s="7"/>
      <c r="BX1911" s="7"/>
      <c r="BY1911" s="7"/>
      <c r="BZ1911" s="7"/>
      <c r="CA1911" s="5"/>
      <c r="CB1911" s="5"/>
      <c r="CC1911" s="5"/>
      <c r="CD1911" s="5"/>
      <c r="CE1911" s="5"/>
      <c r="CF1911" s="5"/>
      <c r="CG1911" s="5"/>
      <c r="CH1911" s="5"/>
      <c r="CI1911" s="5"/>
      <c r="CJ1911" s="5"/>
      <c r="CL1911" s="5">
        <v>132.53483313450729</v>
      </c>
      <c r="CM1911" s="5">
        <f>CS1911+CV1911+CY1911+DB1911+DE1911+DH1911+DK1911+DN1911+DQ1911</f>
        <v>120</v>
      </c>
      <c r="CO1911" s="5">
        <f>CT1911+CW1911+CZ1911+DC1911+DF1911+DI1911+DL1911+DO1911+DR1911</f>
        <v>124.19550382594707</v>
      </c>
      <c r="CP1911" s="5"/>
      <c r="CQ1911" s="5"/>
      <c r="CS1911">
        <v>10</v>
      </c>
      <c r="CT1911" s="5">
        <v>18.549145088878344</v>
      </c>
      <c r="CU1911" s="5"/>
      <c r="CV1911">
        <v>10</v>
      </c>
      <c r="CW1911" s="5">
        <v>13.891999710209541</v>
      </c>
      <c r="CX1911" s="5"/>
      <c r="CY1911">
        <v>10</v>
      </c>
      <c r="CZ1911" s="5">
        <v>4.790985287561309</v>
      </c>
      <c r="DA1911" s="5"/>
      <c r="DB1911" s="5">
        <v>10</v>
      </c>
      <c r="DC1911" s="5">
        <v>4.8529172893517902</v>
      </c>
      <c r="DD1911" s="5"/>
      <c r="DE1911">
        <v>10</v>
      </c>
      <c r="DF1911" s="5">
        <v>6.1964666651877209</v>
      </c>
      <c r="DG1911" s="5"/>
      <c r="DH1911" s="5">
        <v>10</v>
      </c>
      <c r="DI1911" s="5">
        <v>8.6971836736585288</v>
      </c>
      <c r="DJ1911" s="5"/>
      <c r="DK1911">
        <v>20</v>
      </c>
      <c r="DL1911" s="5">
        <v>28.566690974439808</v>
      </c>
      <c r="DM1911" s="5"/>
      <c r="DN1911">
        <v>20</v>
      </c>
      <c r="DO1911" s="5">
        <v>19.370795419422301</v>
      </c>
      <c r="DP1911" s="5"/>
      <c r="DQ1911">
        <v>20</v>
      </c>
      <c r="DR1911" s="5">
        <v>19.279319717237705</v>
      </c>
    </row>
    <row r="1912" spans="1:122" x14ac:dyDescent="0.25">
      <c r="A1912" t="s">
        <v>79</v>
      </c>
      <c r="B1912" t="s">
        <v>249</v>
      </c>
      <c r="C1912" s="6">
        <v>39101</v>
      </c>
      <c r="D1912" s="5"/>
      <c r="G1912">
        <v>101</v>
      </c>
      <c r="H1912" t="s">
        <v>17</v>
      </c>
      <c r="I1912" s="7">
        <v>11</v>
      </c>
      <c r="J1912">
        <v>1000</v>
      </c>
      <c r="K1912" s="5">
        <f t="shared" si="30"/>
        <v>90.909090909090907</v>
      </c>
      <c r="AC1912" s="5"/>
      <c r="AE1912" s="8"/>
      <c r="AF1912" s="8"/>
      <c r="AG1912" s="8"/>
      <c r="AH1912" s="8"/>
      <c r="AI1912" s="8"/>
      <c r="AJ1912" s="5"/>
      <c r="AK1912" s="8"/>
      <c r="AL1912" s="8"/>
      <c r="AM1912" s="8"/>
      <c r="AN1912" s="8"/>
      <c r="AO1912" s="8"/>
      <c r="AP1912" s="8"/>
      <c r="AQ1912" s="9"/>
      <c r="AS1912" s="8"/>
      <c r="AT1912" s="8"/>
      <c r="AU1912" s="5"/>
      <c r="AV1912" s="5"/>
      <c r="AW1912" s="5"/>
      <c r="AX1912" s="5"/>
      <c r="AY1912" s="5"/>
      <c r="AZ1912" s="5"/>
      <c r="BA1912" s="5"/>
      <c r="BB1912" s="5"/>
      <c r="BC1912" s="5"/>
      <c r="BD1912" s="5"/>
      <c r="BE1912" s="5"/>
      <c r="BF1912" s="5"/>
      <c r="BG1912" s="5"/>
      <c r="BH1912" s="5"/>
      <c r="BJ1912" s="5"/>
      <c r="BK1912" s="5"/>
      <c r="BL1912" s="5"/>
      <c r="BO1912" s="7"/>
      <c r="BP1912" s="5"/>
      <c r="BQ1912" s="5"/>
      <c r="BR1912" s="5"/>
      <c r="BS1912" s="5"/>
      <c r="BT1912" s="7"/>
      <c r="BU1912" s="7"/>
      <c r="BV1912" s="7"/>
      <c r="BW1912" s="7"/>
      <c r="BX1912" s="7"/>
      <c r="BY1912" s="7"/>
      <c r="BZ1912" s="7"/>
      <c r="CA1912" s="5"/>
      <c r="CB1912" s="5"/>
      <c r="CC1912" s="5"/>
      <c r="CD1912" s="5"/>
      <c r="CE1912" s="5"/>
      <c r="CF1912" s="5"/>
      <c r="CG1912" s="5"/>
      <c r="CH1912" s="5"/>
      <c r="CI1912" s="5"/>
      <c r="CJ1912" s="5"/>
      <c r="CL1912" s="5">
        <v>210.9463783893176</v>
      </c>
      <c r="CM1912" s="5">
        <f>CS1912+CV1912+CY1912+DB1912+DE1912+DH1912+DK1912+DN1912+DQ1912</f>
        <v>120</v>
      </c>
      <c r="CO1912" s="5">
        <f>CT1912+CW1912+CZ1912+DC1912+DF1912+DI1912+DL1912+DO1912+DR1912</f>
        <v>218.94821871497098</v>
      </c>
      <c r="CP1912" s="5"/>
      <c r="CQ1912" s="5"/>
      <c r="CS1912">
        <v>10</v>
      </c>
      <c r="CT1912" s="5">
        <v>40.508891528723197</v>
      </c>
      <c r="CU1912" s="5"/>
      <c r="CV1912">
        <v>10</v>
      </c>
      <c r="CW1912" s="5">
        <v>21.310092276221731</v>
      </c>
      <c r="CX1912" s="5"/>
      <c r="CY1912">
        <v>10</v>
      </c>
      <c r="CZ1912" s="5">
        <v>22.964164119048689</v>
      </c>
      <c r="DA1912" s="5"/>
      <c r="DB1912" s="5">
        <v>10</v>
      </c>
      <c r="DC1912" s="5">
        <v>18.979351171158925</v>
      </c>
      <c r="DD1912" s="5"/>
      <c r="DE1912">
        <v>10</v>
      </c>
      <c r="DF1912" s="5">
        <v>18.514668237202173</v>
      </c>
      <c r="DG1912" s="5"/>
      <c r="DH1912" s="5">
        <v>10</v>
      </c>
      <c r="DI1912" s="5">
        <v>18.538882484381062</v>
      </c>
      <c r="DJ1912" s="5"/>
      <c r="DK1912">
        <v>20</v>
      </c>
      <c r="DL1912" s="5">
        <v>35.28877249328599</v>
      </c>
      <c r="DM1912" s="5"/>
      <c r="DN1912">
        <v>20</v>
      </c>
      <c r="DO1912" s="5">
        <v>21.874850542536656</v>
      </c>
      <c r="DP1912" s="5"/>
      <c r="DQ1912">
        <v>20</v>
      </c>
      <c r="DR1912" s="5">
        <v>20.968545862412562</v>
      </c>
    </row>
    <row r="1913" spans="1:122" x14ac:dyDescent="0.25">
      <c r="A1913" t="s">
        <v>79</v>
      </c>
      <c r="B1913" t="s">
        <v>249</v>
      </c>
      <c r="C1913" s="6">
        <v>39104</v>
      </c>
      <c r="G1913">
        <v>104</v>
      </c>
      <c r="H1913" t="s">
        <v>17</v>
      </c>
      <c r="I1913" s="7">
        <v>11</v>
      </c>
      <c r="J1913">
        <v>1000</v>
      </c>
      <c r="K1913" s="5">
        <f t="shared" si="30"/>
        <v>90.909090909090907</v>
      </c>
      <c r="AC1913" s="5">
        <v>143.44999999999999</v>
      </c>
      <c r="AE1913" s="8"/>
      <c r="AF1913" s="8"/>
      <c r="AG1913" s="8"/>
      <c r="AH1913" s="8"/>
      <c r="AI1913" s="8"/>
      <c r="AJ1913" s="5">
        <v>126.375</v>
      </c>
      <c r="AK1913" s="8">
        <v>1.7363250000000001</v>
      </c>
      <c r="AL1913" s="8"/>
      <c r="AM1913" s="8"/>
      <c r="AN1913" s="8"/>
      <c r="AO1913" s="8"/>
      <c r="AP1913" s="8"/>
      <c r="AQ1913" s="9">
        <f>AK1913/AJ1913</f>
        <v>1.3739465875370921E-2</v>
      </c>
      <c r="AR1913" s="9">
        <v>3.7394428674643328E-2</v>
      </c>
      <c r="AS1913" s="7">
        <f>AJ1913*AR1913</f>
        <v>4.7257209237580504</v>
      </c>
      <c r="AT1913" s="8"/>
      <c r="AU1913" s="5">
        <v>8.875</v>
      </c>
      <c r="AV1913" s="5"/>
      <c r="AW1913" s="5"/>
      <c r="AX1913" s="5"/>
      <c r="AY1913" s="5">
        <v>145</v>
      </c>
      <c r="AZ1913" s="5"/>
      <c r="BA1913" s="5"/>
      <c r="BB1913" s="5"/>
      <c r="BC1913" s="5"/>
      <c r="BD1913" s="5"/>
      <c r="BE1913" s="5"/>
      <c r="BF1913" s="5"/>
      <c r="BG1913" s="5">
        <v>0</v>
      </c>
      <c r="BH1913" s="5">
        <v>153.875</v>
      </c>
      <c r="BJ1913" s="5"/>
      <c r="BK1913" s="5">
        <f>AC1913+AJ1913+BH1913</f>
        <v>423.7</v>
      </c>
      <c r="BL1913" s="5"/>
      <c r="BM1913" s="8">
        <f>BH1913/BK1913</f>
        <v>0.36316969553929668</v>
      </c>
      <c r="BN1913" s="8"/>
      <c r="BO1913" s="7"/>
      <c r="BP1913" s="5"/>
      <c r="BQ1913" s="5"/>
      <c r="BR1913" s="5"/>
      <c r="BS1913" s="5"/>
      <c r="BT1913" s="7"/>
      <c r="BU1913" s="7"/>
      <c r="BV1913" s="7"/>
      <c r="BW1913" s="7"/>
      <c r="BX1913" s="8">
        <f>AC1913/BK1913</f>
        <v>0.33856502242152464</v>
      </c>
      <c r="BY1913" s="8">
        <f>AJ1913/BK1913</f>
        <v>0.29826528203917868</v>
      </c>
      <c r="BZ1913" s="8">
        <f>BH1913/BK1913</f>
        <v>0.36316969553929668</v>
      </c>
      <c r="CA1913" s="5">
        <v>300</v>
      </c>
      <c r="CB1913" s="5">
        <v>52.5</v>
      </c>
      <c r="CC1913" s="5">
        <v>119</v>
      </c>
      <c r="CD1913" s="5">
        <v>0</v>
      </c>
      <c r="CE1913" s="5"/>
      <c r="CF1913" s="5"/>
      <c r="CG1913" s="5"/>
      <c r="CH1913" s="5"/>
      <c r="CI1913" s="5"/>
      <c r="CJ1913" s="5"/>
      <c r="CL1913" s="5"/>
      <c r="CM1913" s="5"/>
      <c r="CO1913" s="5"/>
      <c r="CP1913" s="5"/>
      <c r="CQ1913" s="5"/>
      <c r="CT1913" s="5"/>
      <c r="CU1913" s="5"/>
      <c r="CV1913">
        <v>10</v>
      </c>
      <c r="CW1913" s="5"/>
      <c r="CX1913" s="5"/>
      <c r="CY1913">
        <v>10</v>
      </c>
      <c r="CZ1913" s="5"/>
      <c r="DA1913" s="5"/>
      <c r="DB1913" s="5"/>
      <c r="DC1913" s="5"/>
      <c r="DD1913" s="5"/>
      <c r="DE1913" s="5"/>
      <c r="DF1913" s="5"/>
      <c r="DG1913" s="5"/>
      <c r="DH1913" s="5"/>
      <c r="DI1913" s="5"/>
      <c r="DJ1913" s="5"/>
      <c r="DK1913" s="5"/>
      <c r="DL1913" s="5"/>
      <c r="DM1913" s="5"/>
      <c r="DN1913" s="5"/>
      <c r="DO1913" s="5"/>
      <c r="DP1913" s="5"/>
      <c r="DQ1913" s="5"/>
      <c r="DR1913" s="5"/>
    </row>
    <row r="1914" spans="1:122" x14ac:dyDescent="0.25">
      <c r="A1914" t="s">
        <v>79</v>
      </c>
      <c r="B1914" t="s">
        <v>249</v>
      </c>
      <c r="C1914" s="6">
        <v>39105</v>
      </c>
      <c r="D1914" s="5"/>
      <c r="G1914">
        <v>105</v>
      </c>
      <c r="H1914" t="s">
        <v>17</v>
      </c>
      <c r="I1914" s="7">
        <v>11</v>
      </c>
      <c r="J1914">
        <v>1000</v>
      </c>
      <c r="K1914" s="5">
        <f t="shared" si="30"/>
        <v>90.909090909090907</v>
      </c>
      <c r="AC1914" s="5"/>
      <c r="AE1914" s="8"/>
      <c r="AF1914" s="8"/>
      <c r="AG1914" s="8"/>
      <c r="AH1914" s="8"/>
      <c r="AI1914" s="8"/>
      <c r="AJ1914" s="5"/>
      <c r="AK1914" s="8"/>
      <c r="AL1914" s="8"/>
      <c r="AM1914" s="8"/>
      <c r="AN1914" s="8"/>
      <c r="AO1914" s="8"/>
      <c r="AP1914" s="8"/>
      <c r="AQ1914" s="9"/>
      <c r="AS1914" s="8"/>
      <c r="AT1914" s="8"/>
      <c r="AU1914" s="5"/>
      <c r="AV1914" s="5"/>
      <c r="AW1914" s="5"/>
      <c r="AX1914" s="5"/>
      <c r="AY1914" s="5"/>
      <c r="AZ1914" s="5"/>
      <c r="BA1914" s="5"/>
      <c r="BB1914" s="5"/>
      <c r="BC1914" s="5"/>
      <c r="BD1914" s="5"/>
      <c r="BE1914" s="5"/>
      <c r="BF1914" s="5"/>
      <c r="BG1914" s="5"/>
      <c r="BH1914" s="5"/>
      <c r="BJ1914" s="5"/>
      <c r="BK1914" s="5"/>
      <c r="BL1914" s="5"/>
      <c r="BO1914" s="7"/>
      <c r="BP1914" s="5"/>
      <c r="BQ1914" s="5"/>
      <c r="BR1914" s="5"/>
      <c r="BS1914" s="5"/>
      <c r="BT1914" s="7"/>
      <c r="BU1914" s="7"/>
      <c r="BV1914" s="7"/>
      <c r="BW1914" s="7"/>
      <c r="BX1914" s="7"/>
      <c r="BY1914" s="7"/>
      <c r="BZ1914" s="7"/>
      <c r="CA1914" s="5"/>
      <c r="CB1914" s="5"/>
      <c r="CC1914" s="5"/>
      <c r="CD1914" s="5"/>
      <c r="CE1914" s="5"/>
      <c r="CF1914" s="5"/>
      <c r="CG1914" s="5"/>
      <c r="CH1914" s="5"/>
      <c r="CI1914" s="5"/>
      <c r="CJ1914" s="5"/>
      <c r="CL1914" s="5">
        <v>164.84015688804689</v>
      </c>
      <c r="CM1914" s="5">
        <f>CS1914+CV1914+CY1914+DB1914+DE1914+DH1914+DK1914+DN1914+DQ1914</f>
        <v>120</v>
      </c>
      <c r="CO1914" s="5">
        <f>CT1914+CW1914+CZ1914+DC1914+DF1914+DI1914+DL1914+DO1914+DR1914</f>
        <v>168.13024761584862</v>
      </c>
      <c r="CP1914" s="5"/>
      <c r="CQ1914" s="5"/>
      <c r="CS1914">
        <v>10</v>
      </c>
      <c r="CT1914" s="5">
        <v>16.250369852949017</v>
      </c>
      <c r="CU1914" s="5"/>
      <c r="CV1914">
        <v>10</v>
      </c>
      <c r="CW1914" s="5">
        <v>18.132798484510808</v>
      </c>
      <c r="CX1914" s="5"/>
      <c r="CY1914">
        <v>10</v>
      </c>
      <c r="CZ1914" s="5">
        <v>16.435416090929365</v>
      </c>
      <c r="DA1914" s="5"/>
      <c r="DB1914" s="5">
        <v>10</v>
      </c>
      <c r="DC1914" s="5">
        <v>13.840937125225798</v>
      </c>
      <c r="DD1914" s="5"/>
      <c r="DE1914">
        <v>10</v>
      </c>
      <c r="DF1914" s="5">
        <v>15.291647065051961</v>
      </c>
      <c r="DG1914" s="5"/>
      <c r="DH1914" s="5">
        <v>10</v>
      </c>
      <c r="DI1914" s="5">
        <v>16.040437459524874</v>
      </c>
      <c r="DJ1914" s="5"/>
      <c r="DK1914">
        <v>20</v>
      </c>
      <c r="DL1914" s="5">
        <v>32.900249157111674</v>
      </c>
      <c r="DM1914" s="5"/>
      <c r="DN1914">
        <v>20</v>
      </c>
      <c r="DO1914" s="5">
        <v>19.688930868231118</v>
      </c>
      <c r="DP1914" s="5"/>
      <c r="DQ1914">
        <v>20</v>
      </c>
      <c r="DR1914" s="5">
        <v>19.549461512314018</v>
      </c>
    </row>
    <row r="1915" spans="1:122" x14ac:dyDescent="0.25">
      <c r="A1915" t="s">
        <v>79</v>
      </c>
      <c r="B1915" t="s">
        <v>249</v>
      </c>
      <c r="C1915" s="6">
        <v>39109</v>
      </c>
      <c r="D1915" s="5">
        <v>6</v>
      </c>
      <c r="E1915" t="s">
        <v>239</v>
      </c>
      <c r="F1915" t="s">
        <v>89</v>
      </c>
      <c r="G1915">
        <v>109</v>
      </c>
      <c r="H1915" t="s">
        <v>17</v>
      </c>
      <c r="I1915" s="7">
        <v>11</v>
      </c>
      <c r="J1915">
        <v>1000</v>
      </c>
      <c r="K1915" s="5">
        <f t="shared" si="30"/>
        <v>90.909090909090907</v>
      </c>
      <c r="T1915" s="5">
        <v>109.5</v>
      </c>
      <c r="AC1915" s="5"/>
      <c r="AE1915" s="8"/>
      <c r="AF1915" s="8"/>
      <c r="AG1915" s="8"/>
      <c r="AH1915" s="8"/>
      <c r="AI1915" s="8"/>
      <c r="AJ1915" s="5"/>
      <c r="AK1915" s="8"/>
      <c r="AL1915" s="8"/>
      <c r="AM1915" s="8"/>
      <c r="AN1915" s="8"/>
      <c r="AO1915" s="8"/>
      <c r="AP1915" s="8"/>
      <c r="AQ1915" s="9"/>
      <c r="AS1915" s="8"/>
      <c r="AT1915" s="8"/>
      <c r="AU1915" s="5"/>
      <c r="AV1915" s="5"/>
      <c r="AW1915" s="5"/>
      <c r="AX1915" s="5"/>
      <c r="AY1915" s="5"/>
      <c r="AZ1915" s="5"/>
      <c r="BA1915" s="5"/>
      <c r="BB1915" s="5"/>
      <c r="BC1915" s="5"/>
      <c r="BD1915" s="5"/>
      <c r="BE1915" s="5"/>
      <c r="BF1915" s="5"/>
      <c r="BG1915" s="5"/>
      <c r="BH1915" s="5"/>
      <c r="BJ1915" s="5"/>
      <c r="BK1915" s="5"/>
      <c r="BL1915" s="5"/>
      <c r="BO1915" s="7"/>
      <c r="BP1915" s="5"/>
      <c r="BQ1915" s="5"/>
      <c r="BR1915" s="5"/>
      <c r="BS1915" s="5"/>
      <c r="BT1915" s="7"/>
      <c r="BU1915" s="7"/>
      <c r="BV1915" s="7"/>
      <c r="BW1915" s="7"/>
      <c r="BX1915" s="7"/>
      <c r="BY1915" s="7"/>
      <c r="BZ1915" s="7"/>
      <c r="CA1915" s="5"/>
      <c r="CB1915" s="5"/>
      <c r="CC1915" s="5"/>
      <c r="CD1915" s="5"/>
      <c r="CE1915" s="5"/>
      <c r="CF1915" s="5"/>
      <c r="CG1915" s="5"/>
      <c r="CH1915" s="5"/>
      <c r="CI1915" s="5"/>
      <c r="CJ1915" s="5"/>
      <c r="CL1915" s="5">
        <v>199.30554049091791</v>
      </c>
      <c r="CM1915" s="5">
        <f>CS1915+CV1915+CY1915+DB1915+DE1915+DH1915+DK1915+DN1915+DQ1915</f>
        <v>120</v>
      </c>
      <c r="CO1915" s="5">
        <f>CT1915+CW1915+CZ1915+DC1915+DF1915+DI1915+DL1915+DO1915+DR1915</f>
        <v>205.9776567726415</v>
      </c>
      <c r="CP1915" s="5"/>
      <c r="CQ1915" s="5"/>
      <c r="CS1915">
        <v>10</v>
      </c>
      <c r="CT1915" s="5">
        <v>34.576777182388852</v>
      </c>
      <c r="CU1915" s="5"/>
      <c r="CV1915">
        <v>10</v>
      </c>
      <c r="CW1915" s="5">
        <v>21.359509469484721</v>
      </c>
      <c r="CX1915" s="5"/>
      <c r="CY1915">
        <v>10</v>
      </c>
      <c r="CZ1915" s="5">
        <v>23.148393661608807</v>
      </c>
      <c r="DA1915" s="5"/>
      <c r="DB1915" s="5">
        <v>10</v>
      </c>
      <c r="DC1915" s="5">
        <v>19.067500399675289</v>
      </c>
      <c r="DD1915" s="5"/>
      <c r="DE1915">
        <v>10</v>
      </c>
      <c r="DF1915" s="5">
        <v>17.540733472270936</v>
      </c>
      <c r="DG1915" s="5"/>
      <c r="DH1915" s="5">
        <v>10</v>
      </c>
      <c r="DI1915" s="5">
        <v>16.44049555847127</v>
      </c>
      <c r="DJ1915" s="5"/>
      <c r="DK1915">
        <v>20</v>
      </c>
      <c r="DL1915" s="5">
        <v>33.121025169866869</v>
      </c>
      <c r="DM1915" s="5"/>
      <c r="DN1915">
        <v>20</v>
      </c>
      <c r="DO1915" s="5">
        <v>20.813432768646642</v>
      </c>
      <c r="DP1915" s="5"/>
      <c r="DQ1915">
        <v>20</v>
      </c>
      <c r="DR1915" s="5">
        <v>19.909789090228109</v>
      </c>
    </row>
    <row r="1916" spans="1:122" x14ac:dyDescent="0.25">
      <c r="A1916" t="s">
        <v>79</v>
      </c>
      <c r="B1916" t="s">
        <v>249</v>
      </c>
      <c r="C1916" s="6">
        <v>39111</v>
      </c>
      <c r="G1916">
        <v>111</v>
      </c>
      <c r="H1916" t="s">
        <v>17</v>
      </c>
      <c r="I1916" s="7">
        <v>11</v>
      </c>
      <c r="J1916">
        <v>1000</v>
      </c>
      <c r="K1916" s="5">
        <f t="shared" si="30"/>
        <v>90.909090909090907</v>
      </c>
      <c r="M1916" s="5">
        <v>627</v>
      </c>
      <c r="N1916" s="7">
        <v>20.2</v>
      </c>
      <c r="O1916" s="7"/>
      <c r="P1916" s="7"/>
      <c r="AC1916" s="5"/>
      <c r="AE1916" s="8"/>
      <c r="AF1916" s="8"/>
      <c r="AG1916" s="8"/>
      <c r="AH1916" s="8"/>
      <c r="AI1916" s="8"/>
      <c r="AJ1916" s="5"/>
      <c r="AK1916" s="8"/>
      <c r="AL1916" s="8"/>
      <c r="AM1916" s="8"/>
      <c r="AN1916" s="8"/>
      <c r="AO1916" s="8"/>
      <c r="AP1916" s="8"/>
      <c r="AS1916" s="8"/>
      <c r="AT1916" s="8"/>
      <c r="AU1916" s="5"/>
      <c r="AV1916" s="5"/>
      <c r="AW1916" s="5"/>
      <c r="AX1916" s="5"/>
      <c r="AY1916" s="5"/>
      <c r="AZ1916" s="5"/>
      <c r="BA1916" s="5"/>
      <c r="BB1916" s="5"/>
      <c r="BC1916" s="5"/>
      <c r="BD1916" s="5"/>
      <c r="BE1916" s="5"/>
      <c r="BF1916" s="5"/>
      <c r="BG1916" s="5"/>
      <c r="BH1916" s="5"/>
      <c r="BJ1916" s="5"/>
      <c r="BK1916" s="5"/>
      <c r="BL1916" s="5"/>
      <c r="BO1916" s="7"/>
      <c r="BP1916" s="5"/>
      <c r="BQ1916" s="5"/>
      <c r="BR1916" s="5"/>
      <c r="BS1916" s="5"/>
      <c r="BT1916" s="7"/>
      <c r="BU1916" s="7"/>
      <c r="BV1916" s="7"/>
      <c r="BW1916" s="7"/>
      <c r="BX1916" s="7"/>
      <c r="BY1916" s="7"/>
      <c r="BZ1916" s="7"/>
      <c r="CA1916" s="5"/>
      <c r="CB1916" s="5"/>
      <c r="CC1916" s="5"/>
      <c r="CD1916" s="5"/>
      <c r="CE1916" s="5"/>
      <c r="CF1916" s="5"/>
      <c r="CG1916" s="5"/>
      <c r="CH1916" s="5"/>
      <c r="CI1916" s="5"/>
      <c r="CJ1916" s="5"/>
      <c r="CL1916" s="5"/>
      <c r="CM1916" s="5"/>
      <c r="CO1916" s="5"/>
      <c r="CP1916" s="5"/>
      <c r="CQ1916" s="5"/>
      <c r="CT1916" s="5"/>
      <c r="CU1916" s="5"/>
      <c r="CV1916">
        <v>10</v>
      </c>
      <c r="CW1916" s="5"/>
      <c r="CX1916" s="5"/>
      <c r="CY1916">
        <v>10</v>
      </c>
      <c r="CZ1916" s="5"/>
      <c r="DA1916" s="5"/>
      <c r="DB1916" s="5"/>
      <c r="DC1916" s="5"/>
      <c r="DD1916" s="5"/>
      <c r="DE1916" s="5"/>
      <c r="DF1916" s="5"/>
      <c r="DG1916" s="5"/>
      <c r="DH1916" s="5"/>
      <c r="DI1916" s="5"/>
      <c r="DJ1916" s="5"/>
      <c r="DK1916" s="5"/>
      <c r="DL1916" s="5"/>
      <c r="DM1916" s="5"/>
      <c r="DN1916" s="5"/>
      <c r="DO1916" s="5"/>
      <c r="DP1916" s="5"/>
      <c r="DQ1916" s="5"/>
      <c r="DR1916" s="5"/>
    </row>
    <row r="1917" spans="1:122" x14ac:dyDescent="0.25">
      <c r="A1917" t="s">
        <v>79</v>
      </c>
      <c r="B1917" t="s">
        <v>249</v>
      </c>
      <c r="C1917" s="6">
        <v>39113</v>
      </c>
      <c r="D1917" s="5"/>
      <c r="G1917">
        <v>113</v>
      </c>
      <c r="H1917" t="s">
        <v>17</v>
      </c>
      <c r="I1917" s="7">
        <v>11</v>
      </c>
      <c r="J1917">
        <v>1000</v>
      </c>
      <c r="K1917" s="5">
        <f t="shared" si="30"/>
        <v>90.909090909090907</v>
      </c>
      <c r="AC1917" s="5"/>
      <c r="AE1917" s="8"/>
      <c r="AF1917" s="8"/>
      <c r="AG1917" s="8"/>
      <c r="AH1917" s="8"/>
      <c r="AI1917" s="8"/>
      <c r="AJ1917" s="5"/>
      <c r="AK1917" s="8"/>
      <c r="AL1917" s="8"/>
      <c r="AM1917" s="8"/>
      <c r="AN1917" s="8"/>
      <c r="AO1917" s="8"/>
      <c r="AP1917" s="8"/>
      <c r="AQ1917" s="9"/>
      <c r="AS1917" s="8"/>
      <c r="AT1917" s="8"/>
      <c r="AU1917" s="5"/>
      <c r="AV1917" s="5"/>
      <c r="AW1917" s="5"/>
      <c r="AX1917" s="5"/>
      <c r="AY1917" s="5"/>
      <c r="AZ1917" s="5"/>
      <c r="BA1917" s="5"/>
      <c r="BB1917" s="5"/>
      <c r="BC1917" s="5"/>
      <c r="BD1917" s="5"/>
      <c r="BE1917" s="5"/>
      <c r="BF1917" s="5"/>
      <c r="BG1917" s="5"/>
      <c r="BH1917" s="5"/>
      <c r="BJ1917" s="5"/>
      <c r="BK1917" s="5"/>
      <c r="BL1917" s="5"/>
      <c r="BO1917" s="7"/>
      <c r="BP1917" s="5"/>
      <c r="BQ1917" s="5"/>
      <c r="BR1917" s="5"/>
      <c r="BS1917" s="5"/>
      <c r="BT1917" s="7"/>
      <c r="BU1917" s="7"/>
      <c r="BV1917" s="7"/>
      <c r="BW1917" s="7"/>
      <c r="BX1917" s="7"/>
      <c r="BY1917" s="7"/>
      <c r="BZ1917" s="7"/>
      <c r="CA1917" s="5"/>
      <c r="CB1917" s="5"/>
      <c r="CC1917" s="5"/>
      <c r="CD1917" s="5"/>
      <c r="CE1917" s="5"/>
      <c r="CF1917" s="5"/>
      <c r="CG1917" s="5"/>
      <c r="CH1917" s="5"/>
      <c r="CI1917" s="5"/>
      <c r="CJ1917" s="5"/>
      <c r="CL1917" s="5">
        <v>171.27495908421861</v>
      </c>
      <c r="CM1917" s="5">
        <f>CS1917+CV1917+CY1917+DB1917+DE1917+DH1917+DK1917+DN1917+DQ1917</f>
        <v>120</v>
      </c>
      <c r="CO1917" s="5">
        <f>CT1917+CW1917+CZ1917+DC1917+DF1917+DI1917+DL1917+DO1917+DR1917</f>
        <v>172.31651977646285</v>
      </c>
      <c r="CP1917" s="5"/>
      <c r="CQ1917" s="5"/>
      <c r="CS1917">
        <v>10</v>
      </c>
      <c r="CT1917" s="5">
        <v>28.963128975279687</v>
      </c>
      <c r="CU1917" s="5"/>
      <c r="CV1917">
        <v>10</v>
      </c>
      <c r="CW1917" s="5">
        <v>17.545934398521652</v>
      </c>
      <c r="CX1917" s="5"/>
      <c r="CY1917">
        <v>10</v>
      </c>
      <c r="CZ1917" s="5">
        <v>15.258271961058284</v>
      </c>
      <c r="DA1917" s="5"/>
      <c r="DB1917" s="5">
        <v>10</v>
      </c>
      <c r="DC1917" s="5">
        <v>13.790905509178879</v>
      </c>
      <c r="DD1917" s="5"/>
      <c r="DE1917">
        <v>10</v>
      </c>
      <c r="DF1917" s="5">
        <v>14.025567360713566</v>
      </c>
      <c r="DG1917" s="5"/>
      <c r="DH1917" s="5">
        <v>10</v>
      </c>
      <c r="DI1917" s="5">
        <v>13.936557692890057</v>
      </c>
      <c r="DJ1917" s="5"/>
      <c r="DK1917">
        <v>20</v>
      </c>
      <c r="DL1917" s="5">
        <v>28.541060708850445</v>
      </c>
      <c r="DM1917" s="5"/>
      <c r="DN1917">
        <v>20</v>
      </c>
      <c r="DO1917" s="5">
        <v>19.973802613289998</v>
      </c>
      <c r="DP1917" s="5"/>
      <c r="DQ1917">
        <v>20</v>
      </c>
      <c r="DR1917" s="5">
        <v>20.281290556680283</v>
      </c>
    </row>
    <row r="1918" spans="1:122" x14ac:dyDescent="0.25">
      <c r="A1918" t="s">
        <v>79</v>
      </c>
      <c r="B1918" t="s">
        <v>249</v>
      </c>
      <c r="C1918" s="6">
        <v>39114</v>
      </c>
      <c r="D1918" s="5"/>
      <c r="G1918">
        <v>114</v>
      </c>
      <c r="H1918" t="s">
        <v>17</v>
      </c>
      <c r="I1918" s="7">
        <v>11</v>
      </c>
      <c r="J1918">
        <v>1000</v>
      </c>
      <c r="K1918" s="5">
        <f t="shared" si="30"/>
        <v>90.909090909090907</v>
      </c>
      <c r="AC1918" s="5"/>
      <c r="AE1918" s="8"/>
      <c r="AF1918" s="8"/>
      <c r="AG1918" s="8"/>
      <c r="AH1918" s="8"/>
      <c r="AI1918" s="8"/>
      <c r="AJ1918" s="5"/>
      <c r="AK1918" s="8"/>
      <c r="AL1918" s="8"/>
      <c r="AM1918" s="8"/>
      <c r="AN1918" s="8"/>
      <c r="AO1918" s="8"/>
      <c r="AP1918" s="8"/>
      <c r="AQ1918" s="9"/>
      <c r="AS1918" s="8"/>
      <c r="AT1918" s="8"/>
      <c r="AU1918" s="5"/>
      <c r="AV1918" s="5"/>
      <c r="AW1918" s="5"/>
      <c r="AX1918" s="5"/>
      <c r="AY1918" s="5"/>
      <c r="AZ1918" s="5"/>
      <c r="BA1918" s="5"/>
      <c r="BB1918" s="5"/>
      <c r="BC1918" s="5"/>
      <c r="BD1918" s="5"/>
      <c r="BE1918" s="5"/>
      <c r="BF1918" s="5"/>
      <c r="BG1918" s="5"/>
      <c r="BH1918" s="5"/>
      <c r="BJ1918" s="5"/>
      <c r="BK1918" s="5"/>
      <c r="BL1918" s="5"/>
      <c r="BO1918" s="7"/>
      <c r="BP1918" s="5"/>
      <c r="BQ1918" s="5"/>
      <c r="BR1918" s="5"/>
      <c r="BS1918" s="5"/>
      <c r="BT1918" s="7"/>
      <c r="BU1918" s="7"/>
      <c r="BV1918" s="7"/>
      <c r="BW1918" s="7"/>
      <c r="BX1918" s="7"/>
      <c r="BY1918" s="7"/>
      <c r="BZ1918" s="7"/>
      <c r="CA1918" s="5"/>
      <c r="CB1918" s="5"/>
      <c r="CC1918" s="5"/>
      <c r="CD1918" s="5"/>
      <c r="CE1918" s="5"/>
      <c r="CF1918" s="5"/>
      <c r="CG1918" s="5"/>
      <c r="CH1918" s="5"/>
      <c r="CI1918" s="5"/>
      <c r="CJ1918" s="5"/>
      <c r="CL1918" s="5">
        <v>155.24498193967</v>
      </c>
      <c r="CM1918" s="5">
        <f>CS1918+CV1918+CY1918+DB1918+DE1918+DH1918+DK1918+DN1918+DQ1918</f>
        <v>120</v>
      </c>
      <c r="CO1918" s="5">
        <f>CT1918+CW1918+CZ1918+DC1918+DF1918+DI1918+DL1918+DO1918+DR1918</f>
        <v>153.57248456456568</v>
      </c>
      <c r="CP1918" s="5"/>
      <c r="CQ1918" s="5"/>
      <c r="CS1918">
        <v>10</v>
      </c>
      <c r="CT1918" s="5">
        <v>23.0961801765974</v>
      </c>
      <c r="CU1918" s="5"/>
      <c r="CV1918">
        <v>10</v>
      </c>
      <c r="CW1918" s="5">
        <v>16.786300491278681</v>
      </c>
      <c r="CX1918" s="5"/>
      <c r="CY1918">
        <v>10</v>
      </c>
      <c r="CZ1918" s="5">
        <v>12.427302136386182</v>
      </c>
      <c r="DA1918" s="5"/>
      <c r="DB1918" s="5">
        <v>10</v>
      </c>
      <c r="DC1918" s="5">
        <v>10.916008835451024</v>
      </c>
      <c r="DD1918" s="5"/>
      <c r="DE1918">
        <v>10</v>
      </c>
      <c r="DF1918" s="5">
        <v>11.618838420343074</v>
      </c>
      <c r="DG1918" s="5"/>
      <c r="DH1918" s="5">
        <v>10</v>
      </c>
      <c r="DI1918" s="5">
        <v>12.282365035027347</v>
      </c>
      <c r="DJ1918" s="5"/>
      <c r="DK1918">
        <v>20</v>
      </c>
      <c r="DL1918" s="5">
        <v>25.977697872504859</v>
      </c>
      <c r="DM1918" s="5"/>
      <c r="DN1918">
        <v>20</v>
      </c>
      <c r="DO1918" s="5">
        <v>20.008481704649817</v>
      </c>
      <c r="DP1918" s="5"/>
      <c r="DQ1918">
        <v>20</v>
      </c>
      <c r="DR1918" s="5">
        <v>20.45930989232729</v>
      </c>
    </row>
    <row r="1919" spans="1:122" x14ac:dyDescent="0.25">
      <c r="A1919" t="s">
        <v>79</v>
      </c>
      <c r="B1919" t="s">
        <v>249</v>
      </c>
      <c r="C1919" s="6">
        <v>39117</v>
      </c>
      <c r="D1919" s="5"/>
      <c r="G1919">
        <v>117</v>
      </c>
      <c r="H1919" t="s">
        <v>17</v>
      </c>
      <c r="I1919" s="7">
        <v>11</v>
      </c>
      <c r="J1919">
        <v>1000</v>
      </c>
      <c r="K1919" s="5">
        <f t="shared" si="30"/>
        <v>90.909090909090907</v>
      </c>
      <c r="AC1919" s="5"/>
      <c r="AE1919" s="8"/>
      <c r="AF1919" s="8"/>
      <c r="AG1919" s="8"/>
      <c r="AH1919" s="8"/>
      <c r="AI1919" s="8"/>
      <c r="AJ1919" s="5"/>
      <c r="AK1919" s="8"/>
      <c r="AL1919" s="8"/>
      <c r="AM1919" s="8"/>
      <c r="AN1919" s="8"/>
      <c r="AO1919" s="8"/>
      <c r="AP1919" s="8"/>
      <c r="AQ1919" s="9"/>
      <c r="AS1919" s="8"/>
      <c r="AT1919" s="8"/>
      <c r="AU1919" s="5"/>
      <c r="AV1919" s="5"/>
      <c r="AW1919" s="5"/>
      <c r="AX1919" s="5"/>
      <c r="AY1919" s="5"/>
      <c r="AZ1919" s="5"/>
      <c r="BA1919" s="5"/>
      <c r="BB1919" s="5"/>
      <c r="BC1919" s="5"/>
      <c r="BD1919" s="5"/>
      <c r="BE1919" s="5"/>
      <c r="BF1919" s="5"/>
      <c r="BG1919" s="5"/>
      <c r="BH1919" s="5"/>
      <c r="BJ1919" s="5"/>
      <c r="BK1919" s="5"/>
      <c r="BL1919" s="5"/>
      <c r="BO1919" s="7"/>
      <c r="BP1919" s="5"/>
      <c r="BQ1919" s="5"/>
      <c r="BR1919" s="5"/>
      <c r="BS1919" s="5"/>
      <c r="BT1919" s="7"/>
      <c r="BU1919" s="7"/>
      <c r="BV1919" s="7"/>
      <c r="BW1919" s="7"/>
      <c r="BX1919" s="7"/>
      <c r="BY1919" s="7"/>
      <c r="BZ1919" s="7"/>
      <c r="CA1919" s="5"/>
      <c r="CB1919" s="5"/>
      <c r="CC1919" s="5"/>
      <c r="CD1919" s="5"/>
      <c r="CE1919" s="5"/>
      <c r="CF1919" s="5"/>
      <c r="CG1919" s="5"/>
      <c r="CH1919" s="5"/>
      <c r="CI1919" s="5"/>
      <c r="CJ1919" s="5"/>
      <c r="CL1919" s="5">
        <v>208.76871386070201</v>
      </c>
      <c r="CM1919" s="5">
        <f>CS1919+CV1919+CY1919+DB1919+DE1919+DH1919+DK1919+DN1919+DQ1919</f>
        <v>120</v>
      </c>
      <c r="CO1919" s="5">
        <f>CT1919+CW1919+CZ1919+DC1919+DF1919+DI1919+DL1919+DO1919+DR1919</f>
        <v>215.18573738424726</v>
      </c>
      <c r="CP1919" s="5"/>
      <c r="CQ1919" s="5"/>
      <c r="CS1919">
        <v>10</v>
      </c>
      <c r="CT1919" s="5">
        <v>42.207061359735135</v>
      </c>
      <c r="CU1919" s="5"/>
      <c r="CV1919">
        <v>10</v>
      </c>
      <c r="CW1919" s="5">
        <v>21.01104705458151</v>
      </c>
      <c r="CX1919" s="5"/>
      <c r="CY1919">
        <v>10</v>
      </c>
      <c r="CZ1919" s="5">
        <v>22.8240937260558</v>
      </c>
      <c r="DA1919" s="5"/>
      <c r="DB1919" s="5">
        <v>10</v>
      </c>
      <c r="DC1919" s="5">
        <v>19.088714699245131</v>
      </c>
      <c r="DD1919" s="5"/>
      <c r="DE1919">
        <v>10</v>
      </c>
      <c r="DF1919" s="5">
        <v>17.785936833828444</v>
      </c>
      <c r="DG1919" s="5"/>
      <c r="DH1919" s="5">
        <v>10</v>
      </c>
      <c r="DI1919" s="5">
        <v>16.739784244474322</v>
      </c>
      <c r="DJ1919" s="5"/>
      <c r="DK1919">
        <v>20</v>
      </c>
      <c r="DL1919" s="5">
        <v>32.589844625107716</v>
      </c>
      <c r="DM1919" s="5"/>
      <c r="DN1919">
        <v>20</v>
      </c>
      <c r="DO1919" s="5">
        <v>21.395645359042014</v>
      </c>
      <c r="DP1919" s="5"/>
      <c r="DQ1919">
        <v>20</v>
      </c>
      <c r="DR1919" s="5">
        <v>21.54360948217721</v>
      </c>
    </row>
    <row r="1920" spans="1:122" x14ac:dyDescent="0.25">
      <c r="A1920" t="s">
        <v>79</v>
      </c>
      <c r="B1920" t="s">
        <v>249</v>
      </c>
      <c r="C1920" s="6">
        <v>39121</v>
      </c>
      <c r="D1920" s="5"/>
      <c r="G1920">
        <v>121</v>
      </c>
      <c r="H1920" t="s">
        <v>17</v>
      </c>
      <c r="I1920" s="7">
        <v>11</v>
      </c>
      <c r="J1920">
        <v>1000</v>
      </c>
      <c r="K1920" s="5">
        <f t="shared" si="30"/>
        <v>90.909090909090907</v>
      </c>
      <c r="AC1920" s="5"/>
      <c r="AE1920" s="8"/>
      <c r="AF1920" s="8"/>
      <c r="AG1920" s="8"/>
      <c r="AH1920" s="8"/>
      <c r="AI1920" s="8"/>
      <c r="AJ1920" s="5"/>
      <c r="AK1920" s="8"/>
      <c r="AL1920" s="8"/>
      <c r="AM1920" s="8"/>
      <c r="AN1920" s="8"/>
      <c r="AO1920" s="8"/>
      <c r="AP1920" s="8"/>
      <c r="AQ1920" s="9"/>
      <c r="AS1920" s="8"/>
      <c r="AT1920" s="8"/>
      <c r="AU1920" s="5"/>
      <c r="AV1920" s="5"/>
      <c r="AW1920" s="5"/>
      <c r="AX1920" s="5"/>
      <c r="AY1920" s="5"/>
      <c r="AZ1920" s="5"/>
      <c r="BA1920" s="5"/>
      <c r="BB1920" s="5"/>
      <c r="BC1920" s="5"/>
      <c r="BD1920" s="5"/>
      <c r="BE1920" s="5"/>
      <c r="BF1920" s="5"/>
      <c r="BG1920" s="5"/>
      <c r="BH1920" s="5"/>
      <c r="BJ1920" s="5"/>
      <c r="BK1920" s="5"/>
      <c r="BL1920" s="5"/>
      <c r="BO1920" s="7"/>
      <c r="BP1920" s="5"/>
      <c r="BQ1920" s="5"/>
      <c r="BR1920" s="5"/>
      <c r="BS1920" s="5"/>
      <c r="BT1920" s="7"/>
      <c r="BU1920" s="7"/>
      <c r="BV1920" s="7"/>
      <c r="BW1920" s="7"/>
      <c r="BX1920" s="7"/>
      <c r="BY1920" s="7"/>
      <c r="BZ1920" s="7"/>
      <c r="CA1920" s="5"/>
      <c r="CB1920" s="5"/>
      <c r="CC1920" s="5"/>
      <c r="CD1920" s="5"/>
      <c r="CE1920" s="5"/>
      <c r="CF1920" s="5"/>
      <c r="CG1920" s="5"/>
      <c r="CH1920" s="5"/>
      <c r="CI1920" s="5"/>
      <c r="CJ1920" s="5"/>
      <c r="CL1920" s="5">
        <v>160.10851463238049</v>
      </c>
      <c r="CM1920" s="5">
        <f>CS1920+CV1920+CY1920+DB1920+DE1920+DH1920+DK1920+DN1920+DQ1920</f>
        <v>120</v>
      </c>
      <c r="CO1920" s="5">
        <f>CT1920+CW1920+CZ1920+DC1920+DF1920+DI1920+DL1920+DO1920+DR1920</f>
        <v>158.68138296358794</v>
      </c>
      <c r="CP1920" s="5"/>
      <c r="CQ1920" s="5"/>
      <c r="CS1920">
        <v>10</v>
      </c>
      <c r="CT1920" s="5">
        <v>25.500453613824622</v>
      </c>
      <c r="CU1920" s="5"/>
      <c r="CV1920">
        <v>10</v>
      </c>
      <c r="CW1920" s="5">
        <v>17.204994414034452</v>
      </c>
      <c r="CX1920" s="5"/>
      <c r="CY1920">
        <v>10</v>
      </c>
      <c r="CZ1920" s="5">
        <v>14.126767543072509</v>
      </c>
      <c r="DA1920" s="5"/>
      <c r="DB1920" s="5">
        <v>10</v>
      </c>
      <c r="DC1920" s="5">
        <v>12.451450759987807</v>
      </c>
      <c r="DD1920" s="5"/>
      <c r="DE1920">
        <v>10</v>
      </c>
      <c r="DF1920" s="5">
        <v>12.63211557962169</v>
      </c>
      <c r="DG1920" s="5"/>
      <c r="DH1920" s="5">
        <v>10</v>
      </c>
      <c r="DI1920" s="5">
        <v>12.625211191610198</v>
      </c>
      <c r="DJ1920" s="5"/>
      <c r="DK1920">
        <v>20</v>
      </c>
      <c r="DL1920" s="5">
        <v>26.065657219858245</v>
      </c>
      <c r="DM1920" s="5"/>
      <c r="DN1920">
        <v>20</v>
      </c>
      <c r="DO1920" s="5">
        <v>18.696749845555892</v>
      </c>
      <c r="DP1920" s="5"/>
      <c r="DQ1920">
        <v>20</v>
      </c>
      <c r="DR1920" s="5">
        <v>19.377982796022515</v>
      </c>
    </row>
    <row r="1921" spans="1:166" x14ac:dyDescent="0.25">
      <c r="A1921" t="s">
        <v>79</v>
      </c>
      <c r="B1921" t="s">
        <v>249</v>
      </c>
      <c r="C1921" s="6">
        <v>39122</v>
      </c>
      <c r="G1921">
        <v>122</v>
      </c>
      <c r="H1921" t="s">
        <v>17</v>
      </c>
      <c r="I1921" s="7">
        <v>11</v>
      </c>
      <c r="J1921">
        <v>1000</v>
      </c>
      <c r="K1921" s="5">
        <f t="shared" si="30"/>
        <v>90.909090909090907</v>
      </c>
      <c r="M1921" s="5">
        <v>643</v>
      </c>
      <c r="N1921" s="7">
        <v>20.5</v>
      </c>
      <c r="O1921" s="7"/>
      <c r="P1921" s="7"/>
      <c r="AC1921" s="5"/>
      <c r="AE1921" s="8"/>
      <c r="AF1921" s="8"/>
      <c r="AG1921" s="8"/>
      <c r="AH1921" s="8"/>
      <c r="AI1921" s="8"/>
      <c r="AJ1921" s="5"/>
      <c r="AK1921" s="8"/>
      <c r="AL1921" s="8"/>
      <c r="AM1921" s="8"/>
      <c r="AN1921" s="8"/>
      <c r="AO1921" s="8"/>
      <c r="AP1921" s="8"/>
      <c r="AS1921" s="8"/>
      <c r="AT1921" s="8"/>
      <c r="AU1921" s="5"/>
      <c r="AV1921" s="5"/>
      <c r="AW1921" s="5"/>
      <c r="AX1921" s="5"/>
      <c r="AY1921" s="5"/>
      <c r="AZ1921" s="5"/>
      <c r="BA1921" s="5"/>
      <c r="BB1921" s="5"/>
      <c r="BC1921" s="5"/>
      <c r="BD1921" s="5"/>
      <c r="BE1921" s="5"/>
      <c r="BF1921" s="5"/>
      <c r="BG1921" s="5"/>
      <c r="BH1921" s="5"/>
      <c r="BJ1921" s="5"/>
      <c r="BK1921" s="5"/>
      <c r="BL1921" s="5"/>
      <c r="BO1921" s="7"/>
      <c r="BP1921" s="5"/>
      <c r="BQ1921" s="5"/>
      <c r="BR1921" s="5"/>
      <c r="BS1921" s="5"/>
      <c r="BT1921" s="7"/>
      <c r="BU1921" s="7"/>
      <c r="BV1921" s="7"/>
      <c r="BW1921" s="7"/>
      <c r="BX1921" s="7"/>
      <c r="BY1921" s="7"/>
      <c r="BZ1921" s="7"/>
      <c r="CA1921" s="5"/>
      <c r="CB1921" s="5"/>
      <c r="CC1921" s="5"/>
      <c r="CD1921" s="5"/>
      <c r="CE1921" s="5"/>
      <c r="CF1921" s="5"/>
      <c r="CG1921" s="5"/>
      <c r="CH1921" s="5"/>
      <c r="CI1921" s="5"/>
      <c r="CJ1921" s="5"/>
      <c r="CL1921" s="5"/>
      <c r="CM1921" s="5"/>
      <c r="CO1921" s="5"/>
      <c r="CP1921" s="5"/>
      <c r="CQ1921" s="5"/>
      <c r="CT1921" s="5"/>
      <c r="CU1921" s="5"/>
      <c r="CV1921">
        <v>10</v>
      </c>
      <c r="CW1921" s="5"/>
      <c r="CX1921" s="5"/>
      <c r="CY1921">
        <v>10</v>
      </c>
      <c r="CZ1921" s="5"/>
      <c r="DA1921" s="5"/>
      <c r="DB1921" s="5"/>
      <c r="DC1921" s="5"/>
      <c r="DD1921" s="5"/>
      <c r="DE1921" s="5"/>
      <c r="DF1921" s="5"/>
      <c r="DG1921" s="5"/>
      <c r="DH1921" s="5"/>
      <c r="DI1921" s="5"/>
      <c r="DJ1921" s="5"/>
      <c r="DK1921" s="5"/>
      <c r="DL1921" s="5"/>
      <c r="DM1921" s="5"/>
      <c r="DN1921" s="5"/>
      <c r="DO1921" s="5"/>
      <c r="DP1921" s="5"/>
      <c r="DQ1921" s="5"/>
      <c r="DR1921" s="5"/>
    </row>
    <row r="1922" spans="1:166" x14ac:dyDescent="0.25">
      <c r="A1922" t="s">
        <v>79</v>
      </c>
      <c r="B1922" t="s">
        <v>249</v>
      </c>
      <c r="C1922" s="6">
        <v>39125</v>
      </c>
      <c r="D1922" s="5"/>
      <c r="G1922">
        <v>125</v>
      </c>
      <c r="H1922" t="s">
        <v>17</v>
      </c>
      <c r="I1922" s="7">
        <v>11</v>
      </c>
      <c r="J1922">
        <v>1000</v>
      </c>
      <c r="K1922" s="5">
        <f t="shared" si="30"/>
        <v>90.909090909090907</v>
      </c>
      <c r="AC1922" s="5"/>
      <c r="AE1922" s="8"/>
      <c r="AF1922" s="8"/>
      <c r="AG1922" s="8"/>
      <c r="AH1922" s="8"/>
      <c r="AI1922" s="8"/>
      <c r="AJ1922" s="5"/>
      <c r="AK1922" s="8"/>
      <c r="AL1922" s="8"/>
      <c r="AM1922" s="8"/>
      <c r="AN1922" s="8"/>
      <c r="AO1922" s="8"/>
      <c r="AP1922" s="8"/>
      <c r="AQ1922" s="9"/>
      <c r="AS1922" s="8"/>
      <c r="AT1922" s="8"/>
      <c r="AU1922" s="5"/>
      <c r="AV1922" s="5"/>
      <c r="AW1922" s="5"/>
      <c r="AX1922" s="5"/>
      <c r="AY1922" s="5"/>
      <c r="AZ1922" s="5"/>
      <c r="BA1922" s="5"/>
      <c r="BB1922" s="5"/>
      <c r="BC1922" s="5"/>
      <c r="BD1922" s="5"/>
      <c r="BE1922" s="5"/>
      <c r="BF1922" s="5"/>
      <c r="BG1922" s="5"/>
      <c r="BH1922" s="5"/>
      <c r="BJ1922" s="5"/>
      <c r="BK1922" s="5"/>
      <c r="BL1922" s="5"/>
      <c r="BO1922" s="7"/>
      <c r="BP1922" s="5"/>
      <c r="BQ1922" s="5"/>
      <c r="BR1922" s="5"/>
      <c r="BS1922" s="5"/>
      <c r="BT1922" s="7"/>
      <c r="BU1922" s="7"/>
      <c r="BV1922" s="7"/>
      <c r="BW1922" s="7"/>
      <c r="BX1922" s="7"/>
      <c r="BY1922" s="7"/>
      <c r="BZ1922" s="7"/>
      <c r="CA1922" s="5"/>
      <c r="CB1922" s="5"/>
      <c r="CC1922" s="5"/>
      <c r="CD1922" s="5"/>
      <c r="CE1922" s="5"/>
      <c r="CF1922" s="5"/>
      <c r="CG1922" s="5"/>
      <c r="CH1922" s="5"/>
      <c r="CI1922" s="5"/>
      <c r="CJ1922" s="5"/>
      <c r="CL1922" s="5">
        <v>131.81305105336921</v>
      </c>
      <c r="CM1922" s="5">
        <f t="shared" ref="CM1922:CM1930" si="31">CS1922+CV1922+CY1922+DB1922+DE1922+DH1922+DK1922+DN1922+DQ1922</f>
        <v>120</v>
      </c>
      <c r="CO1922" s="5">
        <f t="shared" ref="CO1922:CO1930" si="32">CT1922+CW1922+CZ1922+DC1922+DF1922+DI1922+DL1922+DO1922+DR1922</f>
        <v>122.40827181166841</v>
      </c>
      <c r="CP1922" s="5"/>
      <c r="CQ1922" s="5"/>
      <c r="CS1922">
        <v>10</v>
      </c>
      <c r="CT1922" s="5">
        <v>20.203296439381781</v>
      </c>
      <c r="CU1922" s="5"/>
      <c r="CV1922">
        <v>10</v>
      </c>
      <c r="CW1922" s="5">
        <v>15.501919508255568</v>
      </c>
      <c r="CX1922" s="5"/>
      <c r="CY1922">
        <v>10</v>
      </c>
      <c r="CZ1922" s="5">
        <v>7.8794471240129242</v>
      </c>
      <c r="DA1922" s="5"/>
      <c r="DB1922" s="5">
        <v>10</v>
      </c>
      <c r="DC1922" s="5">
        <v>6.7046984717609517</v>
      </c>
      <c r="DD1922" s="5"/>
      <c r="DE1922">
        <v>10</v>
      </c>
      <c r="DF1922" s="5">
        <v>7.540129421150759</v>
      </c>
      <c r="DG1922" s="5"/>
      <c r="DH1922" s="5">
        <v>10</v>
      </c>
      <c r="DI1922" s="5">
        <v>8.4376998626439388</v>
      </c>
      <c r="DJ1922" s="5"/>
      <c r="DK1922">
        <v>20</v>
      </c>
      <c r="DL1922" s="5">
        <v>19.958150658031279</v>
      </c>
      <c r="DM1922" s="5"/>
      <c r="DN1922">
        <v>20</v>
      </c>
      <c r="DO1922" s="5">
        <v>16.607021740746113</v>
      </c>
      <c r="DP1922" s="5"/>
      <c r="DQ1922">
        <v>20</v>
      </c>
      <c r="DR1922" s="5">
        <v>19.575908585685092</v>
      </c>
    </row>
    <row r="1923" spans="1:166" x14ac:dyDescent="0.25">
      <c r="A1923" t="s">
        <v>79</v>
      </c>
      <c r="B1923" t="s">
        <v>249</v>
      </c>
      <c r="C1923" s="6">
        <v>39126</v>
      </c>
      <c r="D1923" s="5">
        <v>8</v>
      </c>
      <c r="E1923" t="s">
        <v>208</v>
      </c>
      <c r="F1923" t="s">
        <v>14</v>
      </c>
      <c r="G1923">
        <v>126</v>
      </c>
      <c r="H1923" t="s">
        <v>17</v>
      </c>
      <c r="I1923" s="7">
        <v>11</v>
      </c>
      <c r="J1923">
        <v>1000</v>
      </c>
      <c r="K1923" s="5">
        <f t="shared" si="30"/>
        <v>90.909090909090907</v>
      </c>
      <c r="U1923" s="5">
        <v>126</v>
      </c>
      <c r="AC1923" s="5">
        <v>185.6644727804738</v>
      </c>
      <c r="AE1923" s="8"/>
      <c r="AF1923" s="8"/>
      <c r="AG1923" s="8"/>
      <c r="AH1923" s="8"/>
      <c r="AI1923" s="8"/>
      <c r="AJ1923" s="5">
        <v>161.7776863520088</v>
      </c>
      <c r="AK1923" s="8">
        <v>2.0675389135467781</v>
      </c>
      <c r="AL1923" s="8"/>
      <c r="AM1923" s="8"/>
      <c r="AN1923" s="8"/>
      <c r="AO1923" s="8"/>
      <c r="AP1923" s="8"/>
      <c r="AQ1923" s="9">
        <f>AK1923/AJ1923</f>
        <v>1.2780124133114761E-2</v>
      </c>
      <c r="AR1923" s="9">
        <v>3.0824296893322899E-2</v>
      </c>
      <c r="AS1923" s="7">
        <f>AJ1923*AR1923</f>
        <v>4.9866834348291915</v>
      </c>
      <c r="AT1923" s="8"/>
      <c r="AU1923" s="5">
        <v>0.89511538237266408</v>
      </c>
      <c r="AV1923" s="5"/>
      <c r="AW1923" s="5"/>
      <c r="AX1923" s="5"/>
      <c r="AY1923" s="5">
        <v>478.97679287842038</v>
      </c>
      <c r="AZ1923" s="5"/>
      <c r="BA1923" s="5"/>
      <c r="BB1923" s="5"/>
      <c r="BC1923" s="5"/>
      <c r="BD1923" s="5"/>
      <c r="BE1923" s="5"/>
      <c r="BF1923" s="5"/>
      <c r="BG1923" s="5">
        <v>2.4750000000000001</v>
      </c>
      <c r="BH1923" s="5">
        <v>486.42005006462114</v>
      </c>
      <c r="BJ1923" s="5"/>
      <c r="BK1923" s="5">
        <f>AC1923+AJ1923+BH1923</f>
        <v>833.86220919710377</v>
      </c>
      <c r="BL1923" s="5"/>
      <c r="BM1923" s="8">
        <f>BH1923/BK1923</f>
        <v>0.58333384664713095</v>
      </c>
      <c r="BN1923" s="8"/>
      <c r="BO1923" s="7"/>
      <c r="BP1923" s="5"/>
      <c r="BQ1923" s="5"/>
      <c r="BR1923" s="5"/>
      <c r="BS1923" s="5"/>
      <c r="BT1923" s="7"/>
      <c r="BU1923" s="7"/>
      <c r="BV1923" s="7"/>
      <c r="BW1923" s="7"/>
      <c r="BX1923" s="8">
        <f>AC1923/BK1923</f>
        <v>0.22265605843829223</v>
      </c>
      <c r="BY1923" s="8">
        <f>AJ1923/BK1923</f>
        <v>0.1940100949145768</v>
      </c>
      <c r="BZ1923" s="8">
        <f>BH1923/BK1923</f>
        <v>0.58333384664713095</v>
      </c>
      <c r="CA1923" s="5">
        <v>304.57240621222019</v>
      </c>
      <c r="CB1923" s="5">
        <v>6.9844075720137617</v>
      </c>
      <c r="CC1923" s="5">
        <v>125.10422374732383</v>
      </c>
      <c r="CD1923" s="5">
        <v>1.3228569300662842</v>
      </c>
      <c r="CE1923" s="5"/>
      <c r="CF1923" s="5"/>
      <c r="CG1923" s="5"/>
      <c r="CH1923" s="5"/>
      <c r="CI1923" s="5"/>
      <c r="CJ1923" s="5"/>
      <c r="CL1923" s="5">
        <v>145.38253339996021</v>
      </c>
      <c r="CM1923" s="5">
        <f t="shared" si="31"/>
        <v>120</v>
      </c>
      <c r="CO1923" s="5">
        <f t="shared" si="32"/>
        <v>132.95999555111234</v>
      </c>
      <c r="CP1923" s="5"/>
      <c r="CQ1923" s="5"/>
      <c r="CS1923">
        <v>10</v>
      </c>
      <c r="CT1923" s="5">
        <v>34.4979623674474</v>
      </c>
      <c r="CU1923" s="5"/>
      <c r="CV1923">
        <v>10</v>
      </c>
      <c r="CW1923" s="5">
        <v>16.071918364142135</v>
      </c>
      <c r="CX1923" s="5"/>
      <c r="CY1923">
        <v>10</v>
      </c>
      <c r="CZ1923" s="5">
        <v>7.6044223348887243</v>
      </c>
      <c r="DA1923" s="5"/>
      <c r="DB1923" s="5">
        <v>10</v>
      </c>
      <c r="DC1923" s="5">
        <v>6.1488952368363314</v>
      </c>
      <c r="DD1923" s="5"/>
      <c r="DE1923">
        <v>10</v>
      </c>
      <c r="DF1923" s="5">
        <v>6.9428998581572188</v>
      </c>
      <c r="DG1923" s="5"/>
      <c r="DH1923" s="5">
        <v>10</v>
      </c>
      <c r="DI1923" s="5">
        <v>8.205252132923917</v>
      </c>
      <c r="DJ1923" s="5"/>
      <c r="DK1923">
        <v>20</v>
      </c>
      <c r="DL1923" s="5">
        <v>17.9846464180815</v>
      </c>
      <c r="DM1923" s="5"/>
      <c r="DN1923">
        <v>20</v>
      </c>
      <c r="DO1923" s="5">
        <v>15.233048526460413</v>
      </c>
      <c r="DP1923" s="5"/>
      <c r="DQ1923">
        <v>20</v>
      </c>
      <c r="DR1923" s="5">
        <v>20.270950312174698</v>
      </c>
    </row>
    <row r="1924" spans="1:166" x14ac:dyDescent="0.25">
      <c r="A1924" t="s">
        <v>79</v>
      </c>
      <c r="B1924" t="s">
        <v>249</v>
      </c>
      <c r="C1924" s="6">
        <v>39129</v>
      </c>
      <c r="D1924" s="5"/>
      <c r="G1924">
        <v>129</v>
      </c>
      <c r="H1924" t="s">
        <v>17</v>
      </c>
      <c r="I1924" s="7">
        <v>11</v>
      </c>
      <c r="J1924">
        <v>1000</v>
      </c>
      <c r="K1924" s="5">
        <f t="shared" si="30"/>
        <v>90.909090909090907</v>
      </c>
      <c r="AC1924" s="5"/>
      <c r="AE1924" s="8"/>
      <c r="AF1924" s="8"/>
      <c r="AG1924" s="8"/>
      <c r="AH1924" s="8"/>
      <c r="AI1924" s="8"/>
      <c r="AJ1924" s="5"/>
      <c r="AK1924" s="8"/>
      <c r="AL1924" s="8"/>
      <c r="AM1924" s="8"/>
      <c r="AN1924" s="8"/>
      <c r="AO1924" s="8"/>
      <c r="AP1924" s="8"/>
      <c r="AQ1924" s="9"/>
      <c r="AS1924" s="8"/>
      <c r="AT1924" s="8"/>
      <c r="AU1924" s="5"/>
      <c r="AV1924" s="5"/>
      <c r="AW1924" s="5"/>
      <c r="AX1924" s="5"/>
      <c r="AY1924" s="5"/>
      <c r="AZ1924" s="5"/>
      <c r="BA1924" s="5"/>
      <c r="BB1924" s="5"/>
      <c r="BC1924" s="5"/>
      <c r="BD1924" s="5"/>
      <c r="BE1924" s="5"/>
      <c r="BF1924" s="5"/>
      <c r="BG1924" s="5"/>
      <c r="BH1924" s="5"/>
      <c r="BJ1924" s="5"/>
      <c r="BK1924" s="5"/>
      <c r="BL1924" s="5"/>
      <c r="BO1924" s="7"/>
      <c r="BP1924" s="5"/>
      <c r="BQ1924" s="5"/>
      <c r="BR1924" s="5"/>
      <c r="BS1924" s="5"/>
      <c r="BT1924" s="7"/>
      <c r="BU1924" s="7"/>
      <c r="BV1924" s="7"/>
      <c r="BW1924" s="7"/>
      <c r="BX1924" s="7"/>
      <c r="BY1924" s="7"/>
      <c r="BZ1924" s="7"/>
      <c r="CA1924" s="5"/>
      <c r="CB1924" s="5"/>
      <c r="CC1924" s="5"/>
      <c r="CD1924" s="5"/>
      <c r="CE1924" s="5"/>
      <c r="CF1924" s="5"/>
      <c r="CG1924" s="5"/>
      <c r="CH1924" s="5"/>
      <c r="CI1924" s="5"/>
      <c r="CJ1924" s="5"/>
      <c r="CL1924" s="5">
        <v>205.9221872532795</v>
      </c>
      <c r="CM1924" s="5">
        <f t="shared" si="31"/>
        <v>120</v>
      </c>
      <c r="CO1924" s="5">
        <f t="shared" si="32"/>
        <v>213.20348569028164</v>
      </c>
      <c r="CP1924" s="5"/>
      <c r="CQ1924" s="5"/>
      <c r="CS1924">
        <v>10</v>
      </c>
      <c r="CT1924" s="5">
        <v>38.83712168958516</v>
      </c>
      <c r="CU1924" s="5"/>
      <c r="CV1924">
        <v>10</v>
      </c>
      <c r="CW1924" s="5">
        <v>21.428938576812634</v>
      </c>
      <c r="CX1924" s="5"/>
      <c r="CY1924">
        <v>10</v>
      </c>
      <c r="CZ1924" s="5">
        <v>23.806719535175873</v>
      </c>
      <c r="DA1924" s="5"/>
      <c r="DB1924" s="5">
        <v>10</v>
      </c>
      <c r="DC1924" s="5">
        <v>20.571011061495341</v>
      </c>
      <c r="DD1924" s="5"/>
      <c r="DE1924">
        <v>10</v>
      </c>
      <c r="DF1924" s="5">
        <v>19.050894967633177</v>
      </c>
      <c r="DG1924" s="5"/>
      <c r="DH1924" s="5">
        <v>10</v>
      </c>
      <c r="DI1924" s="5">
        <v>17.56184861982269</v>
      </c>
      <c r="DJ1924" s="5"/>
      <c r="DK1924">
        <v>20</v>
      </c>
      <c r="DL1924" s="5">
        <v>32.360157623662971</v>
      </c>
      <c r="DM1924" s="5"/>
      <c r="DN1924">
        <v>20</v>
      </c>
      <c r="DO1924" s="5">
        <v>19.962554314328322</v>
      </c>
      <c r="DP1924" s="5"/>
      <c r="DQ1924">
        <v>20</v>
      </c>
      <c r="DR1924" s="5">
        <v>19.624239301765492</v>
      </c>
    </row>
    <row r="1925" spans="1:166" x14ac:dyDescent="0.25">
      <c r="A1925" t="s">
        <v>79</v>
      </c>
      <c r="B1925" t="s">
        <v>249</v>
      </c>
      <c r="C1925" s="6">
        <v>39135</v>
      </c>
      <c r="D1925" s="5"/>
      <c r="G1925">
        <v>135</v>
      </c>
      <c r="H1925" t="s">
        <v>17</v>
      </c>
      <c r="I1925" s="7">
        <v>11</v>
      </c>
      <c r="J1925">
        <v>1000</v>
      </c>
      <c r="K1925" s="5">
        <f t="shared" si="30"/>
        <v>90.909090909090907</v>
      </c>
      <c r="AC1925" s="5"/>
      <c r="AE1925" s="8"/>
      <c r="AF1925" s="8"/>
      <c r="AG1925" s="8"/>
      <c r="AH1925" s="8"/>
      <c r="AI1925" s="8"/>
      <c r="AJ1925" s="5"/>
      <c r="AK1925" s="8"/>
      <c r="AL1925" s="8"/>
      <c r="AM1925" s="8"/>
      <c r="AN1925" s="8"/>
      <c r="AO1925" s="8"/>
      <c r="AP1925" s="8"/>
      <c r="AQ1925" s="9"/>
      <c r="AS1925" s="8"/>
      <c r="AT1925" s="8"/>
      <c r="AU1925" s="5"/>
      <c r="AV1925" s="5"/>
      <c r="AW1925" s="5"/>
      <c r="AX1925" s="5"/>
      <c r="AY1925" s="5"/>
      <c r="AZ1925" s="5"/>
      <c r="BA1925" s="5"/>
      <c r="BB1925" s="5"/>
      <c r="BC1925" s="5"/>
      <c r="BD1925" s="5"/>
      <c r="BE1925" s="5"/>
      <c r="BF1925" s="5"/>
      <c r="BG1925" s="5"/>
      <c r="BH1925" s="5"/>
      <c r="BJ1925" s="5"/>
      <c r="BK1925" s="5"/>
      <c r="BL1925" s="5"/>
      <c r="BO1925" s="7"/>
      <c r="BP1925" s="5"/>
      <c r="BQ1925" s="5"/>
      <c r="BR1925" s="5"/>
      <c r="BS1925" s="5"/>
      <c r="BT1925" s="7"/>
      <c r="BU1925" s="7"/>
      <c r="BV1925" s="7"/>
      <c r="BW1925" s="7"/>
      <c r="BX1925" s="7"/>
      <c r="BY1925" s="7"/>
      <c r="BZ1925" s="7"/>
      <c r="CA1925" s="5"/>
      <c r="CB1925" s="5"/>
      <c r="CC1925" s="5"/>
      <c r="CD1925" s="5"/>
      <c r="CE1925" s="5"/>
      <c r="CF1925" s="5"/>
      <c r="CG1925" s="5"/>
      <c r="CH1925" s="5"/>
      <c r="CI1925" s="5"/>
      <c r="CJ1925" s="5"/>
      <c r="CL1925" s="5">
        <v>160.02664123002751</v>
      </c>
      <c r="CM1925" s="5">
        <f t="shared" si="31"/>
        <v>120</v>
      </c>
      <c r="CO1925" s="5">
        <f t="shared" si="32"/>
        <v>159.8163010780724</v>
      </c>
      <c r="CP1925" s="5"/>
      <c r="CQ1925" s="5"/>
      <c r="CS1925">
        <v>10</v>
      </c>
      <c r="CT1925" s="5">
        <v>20.680755037534421</v>
      </c>
      <c r="CU1925" s="5"/>
      <c r="CV1925">
        <v>10</v>
      </c>
      <c r="CW1925" s="5">
        <v>18.055899409475238</v>
      </c>
      <c r="CX1925" s="5"/>
      <c r="CY1925">
        <v>10</v>
      </c>
      <c r="CZ1925" s="5">
        <v>16.07503523017045</v>
      </c>
      <c r="DA1925" s="5"/>
      <c r="DB1925" s="5">
        <v>10</v>
      </c>
      <c r="DC1925" s="5">
        <v>13.694723947311251</v>
      </c>
      <c r="DD1925" s="5"/>
      <c r="DE1925">
        <v>10</v>
      </c>
      <c r="DF1925" s="5">
        <v>14.47609322660262</v>
      </c>
      <c r="DG1925" s="5"/>
      <c r="DH1925" s="5">
        <v>10</v>
      </c>
      <c r="DI1925" s="5">
        <v>13.918464049310989</v>
      </c>
      <c r="DJ1925" s="5"/>
      <c r="DK1925">
        <v>20</v>
      </c>
      <c r="DL1925" s="5">
        <v>26.698036160546856</v>
      </c>
      <c r="DM1925" s="5"/>
      <c r="DN1925">
        <v>20</v>
      </c>
      <c r="DO1925" s="5">
        <v>17.429395006591868</v>
      </c>
      <c r="DP1925" s="5"/>
      <c r="DQ1925">
        <v>20</v>
      </c>
      <c r="DR1925" s="5">
        <v>18.787899010528712</v>
      </c>
    </row>
    <row r="1926" spans="1:166" x14ac:dyDescent="0.25">
      <c r="A1926" t="s">
        <v>79</v>
      </c>
      <c r="B1926" t="s">
        <v>249</v>
      </c>
      <c r="C1926" s="6">
        <v>39136</v>
      </c>
      <c r="D1926" s="5"/>
      <c r="G1926">
        <v>136</v>
      </c>
      <c r="H1926" t="s">
        <v>17</v>
      </c>
      <c r="I1926" s="7">
        <v>11</v>
      </c>
      <c r="J1926">
        <v>1000</v>
      </c>
      <c r="K1926" s="5">
        <f t="shared" si="30"/>
        <v>90.909090909090907</v>
      </c>
      <c r="AC1926" s="5"/>
      <c r="AE1926" s="8"/>
      <c r="AF1926" s="8"/>
      <c r="AG1926" s="8"/>
      <c r="AH1926" s="8"/>
      <c r="AI1926" s="8"/>
      <c r="AJ1926" s="5"/>
      <c r="AK1926" s="8"/>
      <c r="AL1926" s="8"/>
      <c r="AM1926" s="8"/>
      <c r="AN1926" s="8"/>
      <c r="AO1926" s="8"/>
      <c r="AP1926" s="8"/>
      <c r="AQ1926" s="9"/>
      <c r="AS1926" s="8"/>
      <c r="AT1926" s="8"/>
      <c r="AU1926" s="5"/>
      <c r="AV1926" s="5"/>
      <c r="AW1926" s="5"/>
      <c r="AX1926" s="5"/>
      <c r="AY1926" s="5"/>
      <c r="AZ1926" s="5"/>
      <c r="BA1926" s="5"/>
      <c r="BB1926" s="5"/>
      <c r="BC1926" s="5"/>
      <c r="BD1926" s="5"/>
      <c r="BE1926" s="5"/>
      <c r="BF1926" s="5"/>
      <c r="BG1926" s="5"/>
      <c r="BH1926" s="5"/>
      <c r="BJ1926" s="5"/>
      <c r="BK1926" s="5"/>
      <c r="BL1926" s="5"/>
      <c r="BO1926" s="7"/>
      <c r="BP1926" s="5"/>
      <c r="BQ1926" s="5"/>
      <c r="BR1926" s="5"/>
      <c r="BS1926" s="5"/>
      <c r="BT1926" s="7"/>
      <c r="BU1926" s="7"/>
      <c r="BV1926" s="7"/>
      <c r="BW1926" s="7"/>
      <c r="BX1926" s="7"/>
      <c r="BY1926" s="7"/>
      <c r="BZ1926" s="7"/>
      <c r="CA1926" s="5"/>
      <c r="CB1926" s="5"/>
      <c r="CC1926" s="5"/>
      <c r="CD1926" s="5"/>
      <c r="CE1926" s="5"/>
      <c r="CF1926" s="5"/>
      <c r="CG1926" s="5"/>
      <c r="CH1926" s="5"/>
      <c r="CI1926" s="5"/>
      <c r="CJ1926" s="5"/>
      <c r="CL1926" s="5">
        <v>154.22411625747571</v>
      </c>
      <c r="CM1926" s="5">
        <f t="shared" si="31"/>
        <v>120</v>
      </c>
      <c r="CO1926" s="5">
        <f t="shared" si="32"/>
        <v>151.22859452280599</v>
      </c>
      <c r="CP1926" s="5"/>
      <c r="CQ1926" s="5"/>
      <c r="CS1926">
        <v>10</v>
      </c>
      <c r="CT1926" s="5">
        <v>25.189508811977682</v>
      </c>
      <c r="CU1926" s="5"/>
      <c r="CV1926">
        <v>10</v>
      </c>
      <c r="CW1926" s="5">
        <v>16.915765915089693</v>
      </c>
      <c r="CX1926" s="5"/>
      <c r="CY1926">
        <v>10</v>
      </c>
      <c r="CZ1926" s="5">
        <v>12.72811278128215</v>
      </c>
      <c r="DA1926" s="5"/>
      <c r="DB1926" s="5">
        <v>10</v>
      </c>
      <c r="DC1926" s="5">
        <v>11.889887124513415</v>
      </c>
      <c r="DD1926" s="5"/>
      <c r="DE1926">
        <v>10</v>
      </c>
      <c r="DF1926" s="5">
        <v>12.133132773866976</v>
      </c>
      <c r="DG1926" s="5"/>
      <c r="DH1926" s="5">
        <v>10</v>
      </c>
      <c r="DI1926" s="5">
        <v>12.37523103808207</v>
      </c>
      <c r="DJ1926" s="5"/>
      <c r="DK1926">
        <v>20</v>
      </c>
      <c r="DL1926" s="5">
        <v>24.692980631087728</v>
      </c>
      <c r="DM1926" s="5"/>
      <c r="DN1926">
        <v>20</v>
      </c>
      <c r="DO1926" s="5">
        <v>17.014041586469311</v>
      </c>
      <c r="DP1926" s="5"/>
      <c r="DQ1926">
        <v>20</v>
      </c>
      <c r="DR1926" s="5">
        <v>18.289933860436982</v>
      </c>
    </row>
    <row r="1927" spans="1:166" x14ac:dyDescent="0.25">
      <c r="A1927" t="s">
        <v>79</v>
      </c>
      <c r="B1927" t="s">
        <v>249</v>
      </c>
      <c r="C1927" s="6">
        <v>39140</v>
      </c>
      <c r="D1927" s="5"/>
      <c r="G1927">
        <v>140</v>
      </c>
      <c r="H1927" t="s">
        <v>17</v>
      </c>
      <c r="I1927" s="7">
        <v>11</v>
      </c>
      <c r="J1927">
        <v>1000</v>
      </c>
      <c r="K1927" s="5">
        <f t="shared" si="30"/>
        <v>90.909090909090907</v>
      </c>
      <c r="AC1927" s="5"/>
      <c r="AE1927" s="8"/>
      <c r="AF1927" s="8"/>
      <c r="AG1927" s="8"/>
      <c r="AH1927" s="8"/>
      <c r="AI1927" s="8"/>
      <c r="AJ1927" s="5"/>
      <c r="AK1927" s="8"/>
      <c r="AL1927" s="8"/>
      <c r="AM1927" s="8"/>
      <c r="AN1927" s="8"/>
      <c r="AO1927" s="8"/>
      <c r="AP1927" s="8"/>
      <c r="AQ1927" s="9"/>
      <c r="AS1927" s="8"/>
      <c r="AT1927" s="8"/>
      <c r="AU1927" s="5"/>
      <c r="AV1927" s="5"/>
      <c r="AW1927" s="5"/>
      <c r="AX1927" s="5"/>
      <c r="AY1927" s="5"/>
      <c r="AZ1927" s="5"/>
      <c r="BA1927" s="5"/>
      <c r="BB1927" s="5"/>
      <c r="BC1927" s="5"/>
      <c r="BD1927" s="5"/>
      <c r="BE1927" s="5"/>
      <c r="BF1927" s="5"/>
      <c r="BG1927" s="5"/>
      <c r="BH1927" s="5"/>
      <c r="BJ1927" s="5"/>
      <c r="BK1927" s="5"/>
      <c r="BL1927" s="5"/>
      <c r="BO1927" s="7"/>
      <c r="BP1927" s="5"/>
      <c r="BQ1927" s="5"/>
      <c r="BR1927" s="5"/>
      <c r="BS1927" s="5"/>
      <c r="BT1927" s="7"/>
      <c r="BU1927" s="7"/>
      <c r="BV1927" s="7"/>
      <c r="BW1927" s="7"/>
      <c r="BX1927" s="7"/>
      <c r="BY1927" s="7"/>
      <c r="BZ1927" s="7"/>
      <c r="CA1927" s="5"/>
      <c r="CB1927" s="5"/>
      <c r="CC1927" s="5"/>
      <c r="CD1927" s="5"/>
      <c r="CE1927" s="5"/>
      <c r="CF1927" s="5"/>
      <c r="CG1927" s="5"/>
      <c r="CH1927" s="5"/>
      <c r="CI1927" s="5"/>
      <c r="CJ1927" s="5"/>
      <c r="CL1927" s="5">
        <v>205.42644494508221</v>
      </c>
      <c r="CM1927" s="5">
        <f t="shared" si="31"/>
        <v>120</v>
      </c>
      <c r="CO1927" s="5">
        <f t="shared" si="32"/>
        <v>208.74031383451558</v>
      </c>
      <c r="CP1927" s="5"/>
      <c r="CQ1927" s="5"/>
      <c r="CS1927">
        <v>10</v>
      </c>
      <c r="CT1927" s="5">
        <v>47.20302930906383</v>
      </c>
      <c r="CU1927" s="5"/>
      <c r="CV1927">
        <v>10</v>
      </c>
      <c r="CW1927" s="5">
        <v>21.326501141552505</v>
      </c>
      <c r="CX1927" s="5"/>
      <c r="CY1927">
        <v>10</v>
      </c>
      <c r="CZ1927" s="5">
        <v>23.19578968573731</v>
      </c>
      <c r="DA1927" s="5"/>
      <c r="DB1927" s="5">
        <v>10</v>
      </c>
      <c r="DC1927" s="5">
        <v>19.834507255860338</v>
      </c>
      <c r="DD1927" s="5"/>
      <c r="DE1927">
        <v>10</v>
      </c>
      <c r="DF1927" s="5">
        <v>17.860827763515466</v>
      </c>
      <c r="DG1927" s="5"/>
      <c r="DH1927" s="5">
        <v>10</v>
      </c>
      <c r="DI1927" s="5">
        <v>16.38085518315912</v>
      </c>
      <c r="DJ1927" s="5"/>
      <c r="DK1927">
        <v>20</v>
      </c>
      <c r="DL1927" s="5">
        <v>28.031783550333842</v>
      </c>
      <c r="DM1927" s="5"/>
      <c r="DN1927">
        <v>20</v>
      </c>
      <c r="DO1927" s="5">
        <v>16.958654905048768</v>
      </c>
      <c r="DP1927" s="5"/>
      <c r="DQ1927">
        <v>20</v>
      </c>
      <c r="DR1927" s="5">
        <v>17.94836504024439</v>
      </c>
    </row>
    <row r="1928" spans="1:166" x14ac:dyDescent="0.25">
      <c r="A1928" t="s">
        <v>79</v>
      </c>
      <c r="B1928" t="s">
        <v>249</v>
      </c>
      <c r="C1928" s="6">
        <v>39146</v>
      </c>
      <c r="D1928" s="5"/>
      <c r="G1928">
        <v>146</v>
      </c>
      <c r="H1928" t="s">
        <v>17</v>
      </c>
      <c r="I1928" s="7">
        <v>11</v>
      </c>
      <c r="J1928">
        <v>1000</v>
      </c>
      <c r="K1928" s="5">
        <f t="shared" si="30"/>
        <v>90.909090909090907</v>
      </c>
      <c r="AC1928" s="5"/>
      <c r="AE1928" s="8"/>
      <c r="AF1928" s="8"/>
      <c r="AG1928" s="8"/>
      <c r="AH1928" s="8"/>
      <c r="AI1928" s="8"/>
      <c r="AJ1928" s="5"/>
      <c r="AK1928" s="8"/>
      <c r="AL1928" s="8"/>
      <c r="AM1928" s="8"/>
      <c r="AN1928" s="8"/>
      <c r="AO1928" s="8"/>
      <c r="AP1928" s="8"/>
      <c r="AQ1928" s="9"/>
      <c r="AS1928" s="8"/>
      <c r="AT1928" s="8"/>
      <c r="AU1928" s="5"/>
      <c r="AV1928" s="5"/>
      <c r="AW1928" s="5"/>
      <c r="AX1928" s="5"/>
      <c r="AY1928" s="5"/>
      <c r="AZ1928" s="5"/>
      <c r="BA1928" s="5"/>
      <c r="BB1928" s="5"/>
      <c r="BC1928" s="5"/>
      <c r="BD1928" s="5"/>
      <c r="BE1928" s="5"/>
      <c r="BF1928" s="5"/>
      <c r="BG1928" s="5"/>
      <c r="BH1928" s="5"/>
      <c r="BJ1928" s="5"/>
      <c r="BK1928" s="5"/>
      <c r="BL1928" s="5"/>
      <c r="BO1928" s="7"/>
      <c r="BP1928" s="5"/>
      <c r="BQ1928" s="5"/>
      <c r="BR1928" s="5"/>
      <c r="BS1928" s="5"/>
      <c r="BT1928" s="7"/>
      <c r="BU1928" s="7"/>
      <c r="BV1928" s="7"/>
      <c r="BW1928" s="7"/>
      <c r="BX1928" s="7"/>
      <c r="BY1928" s="7"/>
      <c r="BZ1928" s="7"/>
      <c r="CA1928" s="5"/>
      <c r="CB1928" s="5"/>
      <c r="CC1928" s="5"/>
      <c r="CD1928" s="5"/>
      <c r="CE1928" s="5"/>
      <c r="CF1928" s="5"/>
      <c r="CG1928" s="5"/>
      <c r="CH1928" s="5"/>
      <c r="CI1928" s="5"/>
      <c r="CJ1928" s="5"/>
      <c r="CL1928" s="5">
        <v>183.4574089685712</v>
      </c>
      <c r="CM1928" s="5">
        <f t="shared" si="31"/>
        <v>120</v>
      </c>
      <c r="CO1928" s="5">
        <f t="shared" si="32"/>
        <v>182.26145150781525</v>
      </c>
      <c r="CP1928" s="5"/>
      <c r="CQ1928" s="5"/>
      <c r="CS1928">
        <v>10</v>
      </c>
      <c r="CT1928" s="5">
        <v>40.319360579374532</v>
      </c>
      <c r="CU1928" s="5"/>
      <c r="CV1928">
        <v>10</v>
      </c>
      <c r="CW1928" s="5">
        <v>18.895818772031589</v>
      </c>
      <c r="CX1928" s="5"/>
      <c r="CY1928">
        <v>10</v>
      </c>
      <c r="CZ1928" s="5">
        <v>18.779624180090146</v>
      </c>
      <c r="DA1928" s="5"/>
      <c r="DB1928" s="5">
        <v>10</v>
      </c>
      <c r="DC1928" s="5">
        <v>16.274155249828048</v>
      </c>
      <c r="DD1928" s="5"/>
      <c r="DE1928">
        <v>10</v>
      </c>
      <c r="DF1928" s="5">
        <v>16.1299588730488</v>
      </c>
      <c r="DG1928" s="5"/>
      <c r="DH1928" s="5">
        <v>10</v>
      </c>
      <c r="DI1928" s="5">
        <v>14.647940556150843</v>
      </c>
      <c r="DJ1928" s="5"/>
      <c r="DK1928">
        <v>20</v>
      </c>
      <c r="DL1928" s="5">
        <v>24.493295119844937</v>
      </c>
      <c r="DM1928" s="5"/>
      <c r="DN1928">
        <v>20</v>
      </c>
      <c r="DO1928" s="5">
        <v>14.886641681646291</v>
      </c>
      <c r="DP1928" s="5"/>
      <c r="DQ1928">
        <v>20</v>
      </c>
      <c r="DR1928" s="5">
        <v>17.834656495800054</v>
      </c>
    </row>
    <row r="1929" spans="1:166" x14ac:dyDescent="0.25">
      <c r="A1929" t="s">
        <v>79</v>
      </c>
      <c r="B1929" t="s">
        <v>249</v>
      </c>
      <c r="C1929" s="6">
        <v>39150</v>
      </c>
      <c r="D1929" s="5"/>
      <c r="G1929">
        <v>150</v>
      </c>
      <c r="H1929" t="s">
        <v>17</v>
      </c>
      <c r="I1929" s="7">
        <v>11</v>
      </c>
      <c r="J1929">
        <v>1000</v>
      </c>
      <c r="K1929" s="5">
        <f t="shared" si="30"/>
        <v>90.909090909090907</v>
      </c>
      <c r="AC1929" s="5"/>
      <c r="AE1929" s="8"/>
      <c r="AF1929" s="8"/>
      <c r="AG1929" s="8"/>
      <c r="AH1929" s="8"/>
      <c r="AI1929" s="8"/>
      <c r="AJ1929" s="5"/>
      <c r="AK1929" s="8"/>
      <c r="AL1929" s="8"/>
      <c r="AM1929" s="8"/>
      <c r="AN1929" s="8"/>
      <c r="AO1929" s="8"/>
      <c r="AP1929" s="8"/>
      <c r="AQ1929" s="9"/>
      <c r="AS1929" s="8"/>
      <c r="AT1929" s="8"/>
      <c r="AU1929" s="5"/>
      <c r="AV1929" s="5"/>
      <c r="AW1929" s="5"/>
      <c r="AX1929" s="5"/>
      <c r="AY1929" s="5"/>
      <c r="AZ1929" s="5"/>
      <c r="BA1929" s="5"/>
      <c r="BB1929" s="5"/>
      <c r="BC1929" s="5"/>
      <c r="BD1929" s="5"/>
      <c r="BE1929" s="5"/>
      <c r="BF1929" s="5"/>
      <c r="BG1929" s="5"/>
      <c r="BH1929" s="5"/>
      <c r="BJ1929" s="5"/>
      <c r="BK1929" s="5"/>
      <c r="BL1929" s="5"/>
      <c r="BO1929" s="7"/>
      <c r="BP1929" s="5"/>
      <c r="BQ1929" s="5"/>
      <c r="BR1929" s="5"/>
      <c r="BS1929" s="5"/>
      <c r="BT1929" s="7"/>
      <c r="BU1929" s="7"/>
      <c r="BV1929" s="7"/>
      <c r="BW1929" s="7"/>
      <c r="BX1929" s="7"/>
      <c r="BY1929" s="7"/>
      <c r="BZ1929" s="7"/>
      <c r="CA1929" s="5"/>
      <c r="CB1929" s="5"/>
      <c r="CC1929" s="5"/>
      <c r="CD1929" s="5"/>
      <c r="CE1929" s="5"/>
      <c r="CF1929" s="5"/>
      <c r="CG1929" s="5"/>
      <c r="CH1929" s="5"/>
      <c r="CI1929" s="5"/>
      <c r="CJ1929" s="5"/>
      <c r="CL1929" s="5">
        <v>165.28228631456051</v>
      </c>
      <c r="CM1929" s="5">
        <f t="shared" si="31"/>
        <v>120</v>
      </c>
      <c r="CO1929" s="5">
        <f t="shared" si="32"/>
        <v>160.53549734772392</v>
      </c>
      <c r="CP1929" s="5"/>
      <c r="CQ1929" s="5"/>
      <c r="CS1929">
        <v>10</v>
      </c>
      <c r="CT1929" s="5">
        <v>35.74302378067943</v>
      </c>
      <c r="CU1929" s="5"/>
      <c r="CV1929">
        <v>10</v>
      </c>
      <c r="CW1929" s="5">
        <v>17.844022301257098</v>
      </c>
      <c r="CX1929" s="5"/>
      <c r="CY1929">
        <v>10</v>
      </c>
      <c r="CZ1929" s="5">
        <v>13.999415514696016</v>
      </c>
      <c r="DA1929" s="5"/>
      <c r="DB1929" s="5">
        <v>10</v>
      </c>
      <c r="DC1929" s="5">
        <v>13.360834872019348</v>
      </c>
      <c r="DD1929" s="5"/>
      <c r="DE1929">
        <v>10</v>
      </c>
      <c r="DF1929" s="5">
        <v>12.90876512746604</v>
      </c>
      <c r="DG1929" s="5"/>
      <c r="DH1929" s="5">
        <v>10</v>
      </c>
      <c r="DI1929" s="5">
        <v>12.869754032758403</v>
      </c>
      <c r="DJ1929" s="5"/>
      <c r="DK1929">
        <v>20</v>
      </c>
      <c r="DL1929" s="5">
        <v>21.84459702486037</v>
      </c>
      <c r="DM1929" s="5"/>
      <c r="DN1929">
        <v>20</v>
      </c>
      <c r="DO1929" s="5">
        <v>14.269496335272583</v>
      </c>
      <c r="DP1929" s="5"/>
      <c r="DQ1929">
        <v>20</v>
      </c>
      <c r="DR1929" s="5">
        <v>17.695588358714623</v>
      </c>
    </row>
    <row r="1930" spans="1:166" x14ac:dyDescent="0.25">
      <c r="A1930" t="s">
        <v>79</v>
      </c>
      <c r="B1930" t="s">
        <v>249</v>
      </c>
      <c r="C1930" s="6">
        <v>39157</v>
      </c>
      <c r="D1930" s="5"/>
      <c r="G1930">
        <v>157</v>
      </c>
      <c r="H1930" t="s">
        <v>17</v>
      </c>
      <c r="I1930" s="7">
        <v>11</v>
      </c>
      <c r="J1930">
        <v>1000</v>
      </c>
      <c r="K1930" s="5">
        <f t="shared" si="30"/>
        <v>90.909090909090907</v>
      </c>
      <c r="AC1930" s="5"/>
      <c r="AE1930" s="8"/>
      <c r="AF1930" s="8"/>
      <c r="AG1930" s="8"/>
      <c r="AH1930" s="8"/>
      <c r="AI1930" s="8"/>
      <c r="AJ1930" s="5"/>
      <c r="AK1930" s="8"/>
      <c r="AL1930" s="8"/>
      <c r="AM1930" s="8"/>
      <c r="AN1930" s="8"/>
      <c r="AO1930" s="8"/>
      <c r="AP1930" s="8"/>
      <c r="AQ1930" s="9"/>
      <c r="AS1930" s="8"/>
      <c r="AT1930" s="8"/>
      <c r="AU1930" s="5"/>
      <c r="AV1930" s="5"/>
      <c r="AW1930" s="5"/>
      <c r="AX1930" s="5"/>
      <c r="AY1930" s="5"/>
      <c r="AZ1930" s="5"/>
      <c r="BA1930" s="5"/>
      <c r="BB1930" s="5"/>
      <c r="BC1930" s="5"/>
      <c r="BD1930" s="5"/>
      <c r="BE1930" s="5"/>
      <c r="BF1930" s="5"/>
      <c r="BG1930" s="5"/>
      <c r="BH1930" s="5"/>
      <c r="BJ1930" s="5"/>
      <c r="BK1930" s="5"/>
      <c r="BL1930" s="5"/>
      <c r="BO1930" s="7"/>
      <c r="BP1930" s="5"/>
      <c r="BQ1930" s="5"/>
      <c r="BR1930" s="5"/>
      <c r="BS1930" s="5"/>
      <c r="BT1930" s="7"/>
      <c r="BU1930" s="7"/>
      <c r="BV1930" s="7"/>
      <c r="BW1930" s="7"/>
      <c r="BX1930" s="7"/>
      <c r="BY1930" s="7"/>
      <c r="BZ1930" s="7"/>
      <c r="CA1930" s="5"/>
      <c r="CB1930" s="5"/>
      <c r="CC1930" s="5"/>
      <c r="CD1930" s="5"/>
      <c r="CE1930" s="5"/>
      <c r="CF1930" s="5"/>
      <c r="CG1930" s="5"/>
      <c r="CH1930" s="5"/>
      <c r="CI1930" s="5"/>
      <c r="CJ1930" s="5"/>
      <c r="CL1930" s="5">
        <v>122.5158822946352</v>
      </c>
      <c r="CM1930" s="5">
        <f t="shared" si="31"/>
        <v>120</v>
      </c>
      <c r="CO1930" s="5">
        <f t="shared" si="32"/>
        <v>108.69426499354196</v>
      </c>
      <c r="CP1930" s="5"/>
      <c r="CQ1930" s="5"/>
      <c r="CS1930">
        <v>10</v>
      </c>
      <c r="CT1930" s="5">
        <v>22.969019838651306</v>
      </c>
      <c r="CU1930" s="5"/>
      <c r="CV1930">
        <v>10</v>
      </c>
      <c r="CW1930" s="5">
        <v>14.95533507395786</v>
      </c>
      <c r="CX1930" s="5"/>
      <c r="CY1930">
        <v>10</v>
      </c>
      <c r="CZ1930" s="5">
        <v>6.5480988346033202</v>
      </c>
      <c r="DA1930" s="5"/>
      <c r="DB1930" s="5">
        <v>10</v>
      </c>
      <c r="DC1930" s="5">
        <v>5.8194732988543301</v>
      </c>
      <c r="DD1930" s="5"/>
      <c r="DE1930">
        <v>10</v>
      </c>
      <c r="DF1930" s="5">
        <v>7.474892393430757</v>
      </c>
      <c r="DG1930" s="5"/>
      <c r="DH1930" s="5">
        <v>10</v>
      </c>
      <c r="DI1930" s="5">
        <v>8.8601562885450562</v>
      </c>
      <c r="DJ1930" s="5"/>
      <c r="DK1930">
        <v>20</v>
      </c>
      <c r="DL1930" s="5">
        <v>14.793822905060924</v>
      </c>
      <c r="DM1930" s="5"/>
      <c r="DN1930">
        <v>20</v>
      </c>
      <c r="DO1930" s="5">
        <v>11.251320248798329</v>
      </c>
      <c r="DP1930" s="5"/>
      <c r="DQ1930">
        <v>20</v>
      </c>
      <c r="DR1930" s="5">
        <v>16.022146111640104</v>
      </c>
    </row>
    <row r="1931" spans="1:166" x14ac:dyDescent="0.25">
      <c r="A1931" t="s">
        <v>79</v>
      </c>
      <c r="B1931" t="s">
        <v>249</v>
      </c>
      <c r="C1931" s="6">
        <v>39158</v>
      </c>
      <c r="D1931" s="5">
        <v>9</v>
      </c>
      <c r="E1931" s="6" t="s">
        <v>207</v>
      </c>
      <c r="F1931" t="s">
        <v>15</v>
      </c>
      <c r="G1931">
        <v>158</v>
      </c>
      <c r="H1931" t="s">
        <v>17</v>
      </c>
      <c r="I1931" s="7">
        <v>11</v>
      </c>
      <c r="J1931">
        <v>1000</v>
      </c>
      <c r="K1931" s="5">
        <f t="shared" si="30"/>
        <v>90.909090909090907</v>
      </c>
      <c r="L1931" s="5"/>
      <c r="M1931" s="8"/>
      <c r="N1931" s="8"/>
      <c r="O1931" s="8"/>
      <c r="P1931" s="8"/>
      <c r="Q1931" s="5"/>
      <c r="R1931" s="5"/>
      <c r="S1931" s="5"/>
      <c r="T1931" s="5"/>
      <c r="U1931" s="5"/>
      <c r="V1931" s="5">
        <v>158</v>
      </c>
      <c r="W1931" s="5"/>
      <c r="X1931" s="8"/>
      <c r="Y1931" s="8"/>
      <c r="Z1931" s="8"/>
      <c r="AA1931" s="8"/>
      <c r="AB1931" s="8"/>
      <c r="AC1931" s="5"/>
      <c r="AD1931" s="8"/>
      <c r="AE1931" s="8"/>
      <c r="AF1931" s="8"/>
      <c r="AG1931" s="8"/>
      <c r="AH1931" s="8"/>
      <c r="AI1931" s="8"/>
      <c r="AJ1931" s="5"/>
      <c r="AK1931" s="8"/>
      <c r="AL1931" s="8"/>
      <c r="AM1931" s="8"/>
      <c r="AN1931" s="8"/>
      <c r="AO1931" s="8"/>
      <c r="AP1931" s="8"/>
      <c r="AQ1931" s="9"/>
      <c r="AR1931" s="8"/>
      <c r="AS1931" s="8"/>
      <c r="AT1931" s="8"/>
      <c r="AU1931" s="5"/>
      <c r="AV1931" s="5"/>
      <c r="AW1931" s="5"/>
      <c r="AX1931" s="5"/>
      <c r="AY1931" s="5"/>
      <c r="AZ1931" s="5"/>
      <c r="BA1931" s="5"/>
      <c r="BB1931" s="5"/>
      <c r="BC1931" s="5"/>
      <c r="BD1931" s="5"/>
      <c r="BE1931" s="5"/>
      <c r="BF1931" s="5"/>
      <c r="BG1931" s="5"/>
      <c r="BH1931" s="5"/>
      <c r="BI1931" s="8"/>
      <c r="BJ1931" s="5"/>
      <c r="BK1931" s="5"/>
      <c r="BL1931" s="5"/>
      <c r="BM1931" s="8"/>
      <c r="BN1931" s="8"/>
      <c r="BO1931" s="7"/>
      <c r="BP1931" s="5"/>
      <c r="BQ1931" s="5"/>
      <c r="BR1931" s="5"/>
      <c r="BS1931" s="5"/>
      <c r="BT1931" s="7"/>
      <c r="BU1931" s="7"/>
      <c r="BV1931" s="7"/>
      <c r="BW1931" s="7"/>
      <c r="BX1931" s="7"/>
      <c r="BY1931" s="7"/>
      <c r="BZ1931" s="7"/>
      <c r="CA1931" s="5"/>
      <c r="CB1931" s="5"/>
      <c r="CC1931" s="5"/>
      <c r="CD1931" s="5"/>
      <c r="CE1931" s="5"/>
      <c r="CF1931" s="5"/>
      <c r="CG1931" s="5"/>
      <c r="CH1931" s="5"/>
      <c r="CI1931" s="5"/>
      <c r="CJ1931" s="5"/>
      <c r="CK1931" s="8"/>
      <c r="CL1931" s="5"/>
      <c r="CM1931" s="5"/>
      <c r="CN1931" s="8"/>
      <c r="CO1931" s="5"/>
      <c r="CP1931" s="5"/>
      <c r="CQ1931" s="5"/>
      <c r="CR1931" s="8"/>
      <c r="CS1931" s="8"/>
      <c r="CT1931" s="5"/>
      <c r="CU1931" s="5"/>
      <c r="CV1931">
        <v>10</v>
      </c>
      <c r="CW1931" s="5"/>
      <c r="CX1931" s="5"/>
      <c r="CY1931">
        <v>10</v>
      </c>
      <c r="CZ1931" s="5"/>
      <c r="DA1931" s="5"/>
      <c r="DB1931" s="5"/>
      <c r="DC1931" s="5"/>
      <c r="DD1931" s="5"/>
      <c r="DE1931" s="5"/>
      <c r="DF1931" s="5"/>
      <c r="DG1931" s="5"/>
      <c r="DH1931" s="5"/>
      <c r="DI1931" s="5"/>
      <c r="DJ1931" s="5"/>
      <c r="DK1931" s="5"/>
      <c r="DL1931" s="5"/>
      <c r="DM1931" s="5"/>
      <c r="DN1931" s="5"/>
      <c r="DO1931" s="5"/>
      <c r="DP1931" s="5"/>
      <c r="DQ1931" s="5"/>
      <c r="DR1931" s="5"/>
      <c r="DS1931" s="8"/>
      <c r="DT1931" s="8"/>
      <c r="DU1931" s="8"/>
      <c r="DV1931" s="8"/>
      <c r="DW1931" s="8"/>
      <c r="DX1931" s="8"/>
      <c r="DY1931" s="8"/>
      <c r="DZ1931" s="8"/>
      <c r="EA1931" s="8"/>
      <c r="EB1931" s="8"/>
      <c r="EC1931" s="8"/>
      <c r="ED1931" s="8"/>
      <c r="EE1931" s="8"/>
      <c r="EF1931" s="8"/>
      <c r="EG1931" s="8"/>
      <c r="EH1931" s="8"/>
      <c r="EI1931" s="8"/>
      <c r="EJ1931" s="8"/>
      <c r="EK1931" s="8"/>
      <c r="EL1931" s="8"/>
      <c r="EM1931" s="8"/>
      <c r="EN1931" s="8"/>
      <c r="EO1931" s="8"/>
      <c r="EP1931" s="8"/>
      <c r="EQ1931" s="8"/>
      <c r="ER1931" s="8"/>
      <c r="ES1931" s="8"/>
      <c r="ET1931" s="8"/>
      <c r="EU1931" s="8"/>
      <c r="EV1931" s="8"/>
      <c r="EW1931" s="8"/>
      <c r="EX1931" s="8"/>
      <c r="EY1931" s="8"/>
      <c r="EZ1931" s="8"/>
      <c r="FA1931" s="8"/>
      <c r="FB1931" s="8"/>
      <c r="FC1931" s="8"/>
      <c r="FD1931" s="8"/>
      <c r="FE1931" s="8"/>
      <c r="FF1931" s="8"/>
      <c r="FG1931" s="8"/>
      <c r="FH1931" s="8"/>
      <c r="FI1931" s="8"/>
      <c r="FJ1931" s="8"/>
    </row>
    <row r="1932" spans="1:166" x14ac:dyDescent="0.25">
      <c r="A1932" t="s">
        <v>79</v>
      </c>
      <c r="B1932" t="s">
        <v>249</v>
      </c>
      <c r="C1932" s="6">
        <v>39161</v>
      </c>
      <c r="D1932" s="5"/>
      <c r="E1932" s="6"/>
      <c r="G1932">
        <v>161</v>
      </c>
      <c r="H1932" t="s">
        <v>17</v>
      </c>
      <c r="I1932" s="7">
        <v>11</v>
      </c>
      <c r="J1932">
        <v>1000</v>
      </c>
      <c r="K1932" s="5">
        <f t="shared" si="30"/>
        <v>90.909090909090907</v>
      </c>
      <c r="L1932" s="5"/>
      <c r="M1932" s="8"/>
      <c r="N1932" s="8"/>
      <c r="O1932" s="8"/>
      <c r="P1932" s="8"/>
      <c r="Q1932" s="5"/>
      <c r="R1932" s="5"/>
      <c r="S1932" s="5"/>
      <c r="T1932" s="5"/>
      <c r="U1932" s="5"/>
      <c r="V1932" s="5"/>
      <c r="W1932" s="5"/>
      <c r="X1932" s="8"/>
      <c r="Y1932" s="8"/>
      <c r="Z1932" s="8"/>
      <c r="AA1932" s="8"/>
      <c r="AB1932" s="8"/>
      <c r="AC1932" s="5"/>
      <c r="AD1932" s="8"/>
      <c r="AE1932" s="8"/>
      <c r="AF1932" s="8"/>
      <c r="AG1932" s="8"/>
      <c r="AH1932" s="8"/>
      <c r="AI1932" s="8"/>
      <c r="AJ1932" s="5"/>
      <c r="AK1932" s="8"/>
      <c r="AL1932" s="8"/>
      <c r="AM1932" s="8"/>
      <c r="AN1932" s="8"/>
      <c r="AO1932" s="8"/>
      <c r="AP1932" s="8"/>
      <c r="AQ1932" s="9"/>
      <c r="AR1932" s="8"/>
      <c r="AS1932" s="8"/>
      <c r="AT1932" s="8"/>
      <c r="AU1932" s="5"/>
      <c r="AV1932" s="5"/>
      <c r="AW1932" s="5"/>
      <c r="AX1932" s="5"/>
      <c r="AY1932" s="5"/>
      <c r="AZ1932" s="5"/>
      <c r="BA1932" s="5"/>
      <c r="BB1932" s="5"/>
      <c r="BC1932" s="5"/>
      <c r="BD1932" s="5"/>
      <c r="BE1932" s="5"/>
      <c r="BF1932" s="5"/>
      <c r="BG1932" s="5"/>
      <c r="BH1932" s="5"/>
      <c r="BI1932" s="8"/>
      <c r="BJ1932" s="5"/>
      <c r="BK1932" s="5"/>
      <c r="BL1932" s="5"/>
      <c r="BM1932" s="8"/>
      <c r="BN1932" s="8"/>
      <c r="BO1932" s="7"/>
      <c r="BP1932" s="5"/>
      <c r="BQ1932" s="5"/>
      <c r="BR1932" s="5"/>
      <c r="BS1932" s="5"/>
      <c r="BT1932" s="7"/>
      <c r="BU1932" s="7"/>
      <c r="BV1932" s="7"/>
      <c r="BW1932" s="7"/>
      <c r="BX1932" s="7"/>
      <c r="BY1932" s="7"/>
      <c r="BZ1932" s="7"/>
      <c r="CA1932" s="5"/>
      <c r="CB1932" s="5">
        <v>0</v>
      </c>
      <c r="CC1932" s="5">
        <v>133.79</v>
      </c>
      <c r="CD1932" s="5">
        <v>115.43109152544645</v>
      </c>
      <c r="CE1932" s="5"/>
      <c r="CF1932" s="5"/>
      <c r="CG1932" s="5"/>
      <c r="CH1932" s="5"/>
      <c r="CI1932" s="5"/>
      <c r="CJ1932" s="5"/>
      <c r="CK1932" s="8"/>
      <c r="CL1932" s="5"/>
      <c r="CM1932" s="5"/>
      <c r="CN1932" s="8"/>
      <c r="CO1932" s="5"/>
      <c r="CP1932" s="5"/>
      <c r="CQ1932" s="5"/>
      <c r="CR1932" s="8"/>
      <c r="CS1932" s="8"/>
      <c r="CT1932" s="5"/>
      <c r="CU1932" s="5"/>
      <c r="CV1932">
        <v>10</v>
      </c>
      <c r="CW1932" s="5"/>
      <c r="CX1932" s="5"/>
      <c r="CY1932">
        <v>10</v>
      </c>
      <c r="CZ1932" s="5"/>
      <c r="DA1932" s="5"/>
      <c r="DB1932" s="5"/>
      <c r="DC1932" s="5"/>
      <c r="DD1932" s="5"/>
      <c r="DE1932" s="5"/>
      <c r="DF1932" s="5"/>
      <c r="DG1932" s="5"/>
      <c r="DH1932" s="5"/>
      <c r="DI1932" s="5"/>
      <c r="DJ1932" s="5"/>
      <c r="DK1932" s="5"/>
      <c r="DL1932" s="5"/>
      <c r="DM1932" s="5"/>
      <c r="DN1932" s="5"/>
      <c r="DO1932" s="5"/>
      <c r="DP1932" s="5"/>
      <c r="DQ1932" s="5"/>
      <c r="DR1932" s="5"/>
      <c r="DS1932" s="8"/>
      <c r="DT1932" s="8"/>
      <c r="DU1932" s="8"/>
      <c r="DV1932" s="8"/>
      <c r="DW1932" s="8"/>
      <c r="DX1932" s="8"/>
      <c r="DY1932" s="8"/>
      <c r="DZ1932" s="8"/>
      <c r="EA1932" s="8"/>
      <c r="EB1932" s="8"/>
      <c r="EC1932" s="8"/>
      <c r="ED1932" s="8"/>
      <c r="EE1932" s="8"/>
      <c r="EF1932" s="8"/>
      <c r="EG1932" s="8"/>
      <c r="EH1932" s="8"/>
      <c r="EI1932" s="8"/>
      <c r="EJ1932" s="8"/>
      <c r="EK1932" s="8"/>
      <c r="EL1932" s="8"/>
      <c r="EM1932" s="8"/>
      <c r="EN1932" s="8"/>
      <c r="EO1932" s="8"/>
      <c r="EP1932" s="8"/>
      <c r="EQ1932" s="8"/>
      <c r="ER1932" s="8"/>
      <c r="ES1932" s="8"/>
      <c r="ET1932" s="8"/>
      <c r="EU1932" s="8"/>
      <c r="EV1932" s="8"/>
      <c r="EW1932" s="8"/>
      <c r="EX1932" s="8"/>
      <c r="EY1932" s="8"/>
      <c r="EZ1932" s="8"/>
      <c r="FA1932" s="8"/>
      <c r="FB1932" s="8"/>
      <c r="FC1932" s="8"/>
      <c r="FD1932" s="8"/>
      <c r="FE1932" s="8"/>
      <c r="FF1932" s="8"/>
      <c r="FG1932" s="8"/>
      <c r="FH1932" s="8"/>
      <c r="FI1932" s="8"/>
      <c r="FJ1932" s="8"/>
    </row>
    <row r="1933" spans="1:166" x14ac:dyDescent="0.25">
      <c r="A1933" t="s">
        <v>79</v>
      </c>
      <c r="B1933" t="s">
        <v>249</v>
      </c>
      <c r="C1933" s="6">
        <v>39162</v>
      </c>
      <c r="D1933" s="5"/>
      <c r="G1933">
        <v>162</v>
      </c>
      <c r="H1933" t="s">
        <v>17</v>
      </c>
      <c r="I1933" s="7">
        <v>11</v>
      </c>
      <c r="J1933">
        <v>1000</v>
      </c>
      <c r="K1933" s="5">
        <f t="shared" si="30"/>
        <v>90.909090909090907</v>
      </c>
      <c r="AC1933" s="5"/>
      <c r="AE1933" s="8"/>
      <c r="AF1933" s="8"/>
      <c r="AG1933" s="8"/>
      <c r="AH1933" s="8"/>
      <c r="AI1933" s="8"/>
      <c r="AJ1933" s="5"/>
      <c r="AK1933" s="8"/>
      <c r="AL1933" s="8"/>
      <c r="AM1933" s="8"/>
      <c r="AN1933" s="8"/>
      <c r="AO1933" s="8"/>
      <c r="AP1933" s="8"/>
      <c r="AQ1933" s="9"/>
      <c r="AS1933" s="8"/>
      <c r="AT1933" s="8"/>
      <c r="AU1933" s="5"/>
      <c r="AV1933" s="5"/>
      <c r="AW1933" s="5"/>
      <c r="AX1933" s="5"/>
      <c r="AY1933" s="5"/>
      <c r="AZ1933" s="5"/>
      <c r="BA1933" s="5"/>
      <c r="BB1933" s="5"/>
      <c r="BC1933" s="5"/>
      <c r="BD1933" s="5"/>
      <c r="BE1933" s="5"/>
      <c r="BF1933" s="5"/>
      <c r="BG1933" s="5"/>
      <c r="BH1933" s="5"/>
      <c r="BJ1933" s="5"/>
      <c r="BK1933" s="5"/>
      <c r="BL1933" s="5"/>
      <c r="BO1933" s="7"/>
      <c r="BP1933" s="5"/>
      <c r="BQ1933" s="5"/>
      <c r="BR1933" s="5"/>
      <c r="BS1933" s="5"/>
      <c r="BT1933" s="7"/>
      <c r="BU1933" s="7"/>
      <c r="BV1933" s="7"/>
      <c r="BW1933" s="7"/>
      <c r="BX1933" s="7"/>
      <c r="BY1933" s="7"/>
      <c r="BZ1933" s="7"/>
      <c r="CA1933" s="5"/>
      <c r="CB1933" s="5"/>
      <c r="CC1933" s="5"/>
      <c r="CD1933" s="5"/>
      <c r="CE1933" s="5"/>
      <c r="CF1933" s="5"/>
      <c r="CG1933" s="5"/>
      <c r="CH1933" s="5"/>
      <c r="CI1933" s="5"/>
      <c r="CJ1933" s="5"/>
      <c r="CL1933" s="5">
        <v>101.4989601937834</v>
      </c>
      <c r="CM1933" s="5">
        <f>CS1933+CV1933+CY1933+DB1933+DE1933+DH1933+DK1933+DN1933+DQ1933</f>
        <v>120</v>
      </c>
      <c r="CO1933" s="5">
        <f>CT1933+CW1933+CZ1933+DC1933+DF1933+DI1933+DL1933+DO1933+DR1933</f>
        <v>82.165537599555194</v>
      </c>
      <c r="CP1933" s="5"/>
      <c r="CQ1933" s="5"/>
      <c r="CS1933">
        <v>10</v>
      </c>
      <c r="CT1933" s="5">
        <v>18.66745814068414</v>
      </c>
      <c r="CU1933" s="5"/>
      <c r="CV1933">
        <v>10</v>
      </c>
      <c r="CW1933" s="5">
        <v>14.284900975260593</v>
      </c>
      <c r="CX1933" s="5"/>
      <c r="CY1933">
        <v>10</v>
      </c>
      <c r="CZ1933" s="5">
        <v>3.6408224846776704</v>
      </c>
      <c r="DA1933" s="5"/>
      <c r="DB1933" s="5">
        <v>10</v>
      </c>
      <c r="DC1933" s="5">
        <v>2.5650881042476854</v>
      </c>
      <c r="DD1933" s="5"/>
      <c r="DE1933">
        <v>10</v>
      </c>
      <c r="DF1933" s="5">
        <v>4.2483021023687328</v>
      </c>
      <c r="DG1933" s="5"/>
      <c r="DH1933" s="5">
        <v>10</v>
      </c>
      <c r="DI1933" s="5">
        <v>6.0921500198742145</v>
      </c>
      <c r="DJ1933" s="5"/>
      <c r="DK1933">
        <v>20</v>
      </c>
      <c r="DL1933" s="5">
        <v>9.3782574954907005</v>
      </c>
      <c r="DM1933" s="5"/>
      <c r="DN1933">
        <v>20</v>
      </c>
      <c r="DO1933" s="5">
        <v>8.7345104273407728</v>
      </c>
      <c r="DP1933" s="5"/>
      <c r="DQ1933">
        <v>20</v>
      </c>
      <c r="DR1933" s="5">
        <v>14.554047849610692</v>
      </c>
    </row>
    <row r="1934" spans="1:166" x14ac:dyDescent="0.25">
      <c r="A1934" t="s">
        <v>79</v>
      </c>
      <c r="B1934" t="s">
        <v>249</v>
      </c>
      <c r="C1934" s="6">
        <v>39167</v>
      </c>
      <c r="G1934">
        <v>167</v>
      </c>
      <c r="H1934" t="s">
        <v>17</v>
      </c>
      <c r="I1934" s="7">
        <v>11</v>
      </c>
      <c r="J1934">
        <v>1000</v>
      </c>
      <c r="K1934" s="5">
        <f t="shared" si="30"/>
        <v>90.909090909090907</v>
      </c>
      <c r="AC1934" s="5">
        <v>336.98422230662277</v>
      </c>
      <c r="AE1934" s="8"/>
      <c r="AF1934" s="8"/>
      <c r="AG1934" s="8"/>
      <c r="AH1934" s="8"/>
      <c r="AI1934" s="8"/>
      <c r="AJ1934" s="5">
        <v>207.65438780839887</v>
      </c>
      <c r="AK1934" s="8">
        <v>2.2242853730676448</v>
      </c>
      <c r="AL1934" s="8"/>
      <c r="AM1934" s="8"/>
      <c r="AN1934" s="8"/>
      <c r="AO1934" s="8"/>
      <c r="AP1934" s="8"/>
      <c r="AQ1934" s="9">
        <f>AK1934/AJ1934</f>
        <v>1.0711477838455195E-2</v>
      </c>
      <c r="AR1934" s="9">
        <v>2.7515540132370758E-2</v>
      </c>
      <c r="AS1934" s="7">
        <f>AJ1934*AR1934</f>
        <v>5.7137226414048801</v>
      </c>
      <c r="AT1934" s="8"/>
      <c r="AU1934" s="5">
        <v>0</v>
      </c>
      <c r="AV1934" s="5"/>
      <c r="AW1934" s="5"/>
      <c r="AX1934" s="5"/>
      <c r="AY1934" s="5">
        <v>28.297900876573568</v>
      </c>
      <c r="AZ1934" s="5"/>
      <c r="BA1934" s="5"/>
      <c r="BB1934" s="5"/>
      <c r="BC1934" s="5"/>
      <c r="BD1934" s="5"/>
      <c r="BE1934" s="5"/>
      <c r="BF1934" s="5"/>
      <c r="BG1934" s="5">
        <v>637.83730480495387</v>
      </c>
      <c r="BH1934" s="5">
        <v>666.1352056815274</v>
      </c>
      <c r="BJ1934" s="5"/>
      <c r="BK1934" s="5">
        <f>AC1934+AJ1934+BH1934</f>
        <v>1210.7738157965491</v>
      </c>
      <c r="BL1934" s="5"/>
      <c r="BM1934" s="8">
        <f>BH1934/BK1934</f>
        <v>0.55017311820811676</v>
      </c>
      <c r="BN1934" s="8"/>
      <c r="BO1934" s="7"/>
      <c r="BP1934" s="5"/>
      <c r="BQ1934" s="5"/>
      <c r="BR1934" s="5"/>
      <c r="BS1934" s="5"/>
      <c r="BT1934" s="7"/>
      <c r="BU1934" s="7"/>
      <c r="BV1934" s="7"/>
      <c r="BW1934" s="7"/>
      <c r="BX1934" s="8">
        <f>AC1934/BK1934</f>
        <v>0.2783213659810822</v>
      </c>
      <c r="BY1934" s="8">
        <f>AJ1934/BK1934</f>
        <v>0.17150551581080095</v>
      </c>
      <c r="BZ1934" s="8">
        <f>BH1934/BK1934</f>
        <v>0.55017311820811676</v>
      </c>
      <c r="CA1934" s="5"/>
      <c r="CB1934" s="5">
        <v>0</v>
      </c>
      <c r="CC1934" s="5">
        <v>18.360636308338577</v>
      </c>
      <c r="CD1934" s="5">
        <v>115.43109152544645</v>
      </c>
      <c r="CE1934" s="5"/>
      <c r="CF1934" s="5"/>
      <c r="CG1934" s="5"/>
      <c r="CH1934" s="5"/>
      <c r="CI1934" s="5"/>
      <c r="CJ1934" s="5"/>
      <c r="CL1934" s="5"/>
      <c r="CM1934" s="5"/>
      <c r="CO1934" s="5"/>
      <c r="CP1934" s="5"/>
      <c r="CQ1934" s="5"/>
      <c r="CT1934" s="5"/>
      <c r="CU1934" s="5"/>
      <c r="CV1934">
        <v>10</v>
      </c>
      <c r="CW1934" s="5"/>
      <c r="CX1934" s="5"/>
      <c r="CY1934">
        <v>10</v>
      </c>
      <c r="CZ1934" s="5"/>
      <c r="DA1934" s="5"/>
      <c r="DB1934" s="5"/>
      <c r="DC1934" s="5"/>
      <c r="DD1934" s="5"/>
      <c r="DE1934" s="5"/>
      <c r="DF1934" s="5"/>
      <c r="DG1934" s="5"/>
      <c r="DH1934" s="5"/>
      <c r="DI1934" s="5"/>
      <c r="DJ1934" s="5"/>
      <c r="DK1934" s="5"/>
      <c r="DL1934" s="5"/>
      <c r="DM1934" s="5"/>
      <c r="DN1934" s="5"/>
      <c r="DO1934" s="5"/>
      <c r="DP1934" s="5"/>
      <c r="DQ1934" s="5"/>
      <c r="DR1934" s="5"/>
    </row>
    <row r="1935" spans="1:166" x14ac:dyDescent="0.25">
      <c r="A1935" t="s">
        <v>79</v>
      </c>
      <c r="B1935" t="s">
        <v>249</v>
      </c>
      <c r="C1935" s="6">
        <v>39168</v>
      </c>
      <c r="D1935" s="5">
        <v>10</v>
      </c>
      <c r="E1935" t="s">
        <v>108</v>
      </c>
      <c r="F1935" t="s">
        <v>18</v>
      </c>
      <c r="G1935">
        <v>168</v>
      </c>
      <c r="H1935" t="s">
        <v>17</v>
      </c>
      <c r="I1935" s="7">
        <v>11</v>
      </c>
      <c r="J1935">
        <v>1000</v>
      </c>
      <c r="K1935" s="5">
        <f t="shared" si="30"/>
        <v>90.909090909090907</v>
      </c>
      <c r="AC1935" s="5"/>
      <c r="AE1935" s="8"/>
      <c r="AF1935" s="8"/>
      <c r="AG1935" s="8"/>
      <c r="AH1935" s="8"/>
      <c r="AI1935" s="8"/>
      <c r="AJ1935" s="5"/>
      <c r="AK1935" s="8"/>
      <c r="AL1935" s="8"/>
      <c r="AM1935" s="8"/>
      <c r="AN1935" s="8"/>
      <c r="AO1935" s="8"/>
      <c r="AP1935" s="8"/>
      <c r="AQ1935" s="9"/>
      <c r="AS1935" s="8"/>
      <c r="AT1935" s="8"/>
      <c r="AU1935" s="5"/>
      <c r="AV1935" s="5"/>
      <c r="AW1935" s="5"/>
      <c r="AX1935" s="5"/>
      <c r="AY1935" s="5"/>
      <c r="AZ1935" s="5"/>
      <c r="BA1935" s="5"/>
      <c r="BB1935" s="5"/>
      <c r="BC1935" s="5"/>
      <c r="BD1935" s="5"/>
      <c r="BE1935" s="5"/>
      <c r="BF1935" s="5"/>
      <c r="BG1935" s="5"/>
      <c r="BH1935" s="5"/>
      <c r="BJ1935" s="5"/>
      <c r="BK1935" s="5"/>
      <c r="BL1935" s="5"/>
      <c r="BO1935" s="7">
        <v>41.011742140252636</v>
      </c>
      <c r="BP1935" s="5">
        <v>238.35</v>
      </c>
      <c r="BQ1935" s="5"/>
      <c r="BR1935" s="5"/>
      <c r="BS1935" s="5"/>
      <c r="BT1935" s="7">
        <v>10.5</v>
      </c>
      <c r="BU1935" s="7"/>
      <c r="BV1935" s="7"/>
      <c r="BW1935" s="7"/>
      <c r="BX1935" s="7"/>
      <c r="BY1935" s="7"/>
      <c r="BZ1935" s="7"/>
      <c r="CA1935" s="5"/>
      <c r="CB1935" s="5"/>
      <c r="CC1935" s="5"/>
      <c r="CD1935" s="5"/>
      <c r="CE1935" s="5"/>
      <c r="CF1935" s="5"/>
      <c r="CG1935" s="5"/>
      <c r="CH1935" s="5"/>
      <c r="CI1935" s="5"/>
      <c r="CJ1935" s="5"/>
      <c r="CL1935" s="5">
        <v>78.364835174416925</v>
      </c>
      <c r="CM1935" s="5">
        <f>CS1935+CV1935+CY1935+DB1935+DE1935+DH1935+DK1935+DN1935+DQ1935</f>
        <v>120</v>
      </c>
      <c r="CO1935" s="5">
        <f>CT1935+CW1935+CZ1935+DC1935+DF1935+DI1935+DL1935+DO1935+DR1935</f>
        <v>54.41134296408741</v>
      </c>
      <c r="CP1935" s="5"/>
      <c r="CQ1935" s="5"/>
      <c r="CS1935">
        <v>10</v>
      </c>
      <c r="CT1935" s="5">
        <v>8.2260669465004046</v>
      </c>
      <c r="CU1935" s="5"/>
      <c r="CV1935">
        <v>10</v>
      </c>
      <c r="CW1935" s="5">
        <v>13.861886520530746</v>
      </c>
      <c r="CX1935" s="5"/>
      <c r="CY1935">
        <v>10</v>
      </c>
      <c r="CZ1935" s="5">
        <v>2.1265586336740263</v>
      </c>
      <c r="DA1935" s="5"/>
      <c r="DB1935" s="5">
        <v>10</v>
      </c>
      <c r="DC1935" s="5">
        <v>1.2050253476657815</v>
      </c>
      <c r="DD1935" s="5"/>
      <c r="DE1935">
        <v>10</v>
      </c>
      <c r="DF1935" s="5">
        <v>2.5938625361183547</v>
      </c>
      <c r="DG1935" s="5"/>
      <c r="DH1935" s="5">
        <v>10</v>
      </c>
      <c r="DI1935" s="5">
        <v>3.9390111375169603</v>
      </c>
      <c r="DJ1935" s="5"/>
      <c r="DK1935">
        <v>20</v>
      </c>
      <c r="DL1935" s="5">
        <v>5.7906676191798123</v>
      </c>
      <c r="DM1935" s="5"/>
      <c r="DN1935">
        <v>20</v>
      </c>
      <c r="DO1935" s="5">
        <v>5.7898467653864785</v>
      </c>
      <c r="DP1935" s="5"/>
      <c r="DQ1935">
        <v>20</v>
      </c>
      <c r="DR1935" s="5">
        <v>10.87841745751485</v>
      </c>
    </row>
    <row r="1936" spans="1:166" x14ac:dyDescent="0.25">
      <c r="A1936" t="s">
        <v>79</v>
      </c>
      <c r="B1936" t="s">
        <v>249</v>
      </c>
      <c r="C1936" s="6">
        <v>39176</v>
      </c>
      <c r="D1936" s="5"/>
      <c r="G1936">
        <v>176</v>
      </c>
      <c r="H1936" t="s">
        <v>17</v>
      </c>
      <c r="I1936" s="7">
        <v>11</v>
      </c>
      <c r="J1936">
        <v>1000</v>
      </c>
      <c r="K1936" s="5">
        <f t="shared" si="30"/>
        <v>90.909090909090907</v>
      </c>
      <c r="AC1936" s="5"/>
      <c r="AE1936" s="8"/>
      <c r="AF1936" s="8"/>
      <c r="AG1936" s="8"/>
      <c r="AH1936" s="8"/>
      <c r="AI1936" s="8"/>
      <c r="AJ1936" s="5"/>
      <c r="AK1936" s="8"/>
      <c r="AL1936" s="8"/>
      <c r="AM1936" s="8"/>
      <c r="AN1936" s="8"/>
      <c r="AO1936" s="8"/>
      <c r="AP1936" s="8"/>
      <c r="AQ1936" s="9"/>
      <c r="AS1936" s="8"/>
      <c r="AT1936" s="8"/>
      <c r="AU1936" s="5"/>
      <c r="AV1936" s="5"/>
      <c r="AW1936" s="5"/>
      <c r="AX1936" s="5"/>
      <c r="AY1936" s="5"/>
      <c r="AZ1936" s="5"/>
      <c r="BA1936" s="5"/>
      <c r="BB1936" s="5"/>
      <c r="BC1936" s="5"/>
      <c r="BD1936" s="5"/>
      <c r="BE1936" s="5"/>
      <c r="BF1936" s="5"/>
      <c r="BG1936" s="5"/>
      <c r="BH1936" s="5"/>
      <c r="BJ1936" s="5"/>
      <c r="BK1936" s="5"/>
      <c r="BL1936" s="5"/>
      <c r="BO1936" s="7"/>
      <c r="BP1936" s="5"/>
      <c r="BQ1936" s="5"/>
      <c r="BR1936" s="5"/>
      <c r="BS1936" s="5"/>
      <c r="BT1936" s="7"/>
      <c r="BU1936" s="7"/>
      <c r="BV1936" s="7"/>
      <c r="BW1936" s="7"/>
      <c r="BX1936" s="7"/>
      <c r="BY1936" s="7"/>
      <c r="BZ1936" s="7"/>
      <c r="CA1936" s="5"/>
      <c r="CB1936" s="5"/>
      <c r="CC1936" s="5"/>
      <c r="CD1936" s="5"/>
      <c r="CE1936" s="5"/>
      <c r="CF1936" s="5"/>
      <c r="CG1936" s="5"/>
      <c r="CH1936" s="5"/>
      <c r="CI1936" s="5"/>
      <c r="CJ1936" s="5"/>
      <c r="CL1936" s="5">
        <v>70.363259795021548</v>
      </c>
      <c r="CM1936" s="5">
        <f>CS1936+CV1936+CY1936+DB1936+DE1936+DH1936+DK1936+DN1936+DQ1936</f>
        <v>120</v>
      </c>
      <c r="CO1936" s="5">
        <f>CT1936+CW1936+CZ1936+DC1936+DF1936+DI1936+DL1936+DO1936+DR1936</f>
        <v>38.492772535691451</v>
      </c>
      <c r="CP1936" s="5"/>
      <c r="CQ1936" s="5"/>
      <c r="CS1936">
        <v>10</v>
      </c>
      <c r="CT1936" s="5">
        <v>11.888506772932617</v>
      </c>
      <c r="CU1936" s="5"/>
      <c r="CV1936">
        <v>10</v>
      </c>
      <c r="CW1936" s="5">
        <v>12.936400645479404</v>
      </c>
      <c r="CX1936" s="5"/>
      <c r="CY1936">
        <v>10</v>
      </c>
      <c r="CZ1936" s="5">
        <v>0.33895165628222301</v>
      </c>
      <c r="DA1936" s="5"/>
      <c r="DB1936" s="5">
        <v>10</v>
      </c>
      <c r="DC1936" s="5">
        <v>0</v>
      </c>
      <c r="DD1936" s="5"/>
      <c r="DE1936">
        <v>10</v>
      </c>
      <c r="DF1936" s="5">
        <v>0.85436628161657424</v>
      </c>
      <c r="DG1936" s="5"/>
      <c r="DH1936" s="5">
        <v>10</v>
      </c>
      <c r="DI1936" s="5">
        <v>2.098285551866244</v>
      </c>
      <c r="DJ1936" s="5"/>
      <c r="DK1936">
        <v>20</v>
      </c>
      <c r="DL1936" s="5">
        <v>0.67420342710504677</v>
      </c>
      <c r="DM1936" s="5"/>
      <c r="DN1936">
        <v>20</v>
      </c>
      <c r="DO1936" s="5">
        <v>0.46397185873261293</v>
      </c>
      <c r="DP1936" s="5"/>
      <c r="DQ1936">
        <v>20</v>
      </c>
      <c r="DR1936" s="5">
        <v>9.2380863416767269</v>
      </c>
    </row>
    <row r="1937" spans="1:166" x14ac:dyDescent="0.25">
      <c r="A1937" t="s">
        <v>82</v>
      </c>
      <c r="B1937" t="s">
        <v>250</v>
      </c>
      <c r="C1937" s="6">
        <v>39000</v>
      </c>
      <c r="D1937" s="5">
        <v>1</v>
      </c>
      <c r="E1937" s="6" t="s">
        <v>209</v>
      </c>
      <c r="F1937" t="s">
        <v>10</v>
      </c>
      <c r="G1937">
        <v>0</v>
      </c>
      <c r="H1937" t="s">
        <v>17</v>
      </c>
      <c r="I1937" s="7">
        <v>11</v>
      </c>
      <c r="J1937">
        <v>1000</v>
      </c>
      <c r="K1937" s="5">
        <f t="shared" si="30"/>
        <v>90.909090909090907</v>
      </c>
      <c r="L1937" s="5"/>
      <c r="M1937" s="8"/>
      <c r="N1937" s="8"/>
      <c r="O1937" s="8"/>
      <c r="P1937" s="8"/>
      <c r="Q1937" s="5"/>
      <c r="R1937" s="5"/>
      <c r="S1937" s="5"/>
      <c r="T1937" s="5"/>
      <c r="U1937" s="5"/>
      <c r="V1937" s="5"/>
      <c r="W1937" s="5"/>
      <c r="X1937" s="8"/>
      <c r="Y1937" s="8"/>
      <c r="Z1937" s="8"/>
      <c r="AA1937" s="8"/>
      <c r="AB1937" s="8"/>
      <c r="AC1937" s="5"/>
      <c r="AD1937" s="8"/>
      <c r="AE1937" s="8"/>
      <c r="AF1937" s="8"/>
      <c r="AG1937" s="8"/>
      <c r="AH1937" s="8"/>
      <c r="AI1937" s="8"/>
      <c r="AJ1937" s="5"/>
      <c r="AK1937" s="8"/>
      <c r="AL1937" s="8"/>
      <c r="AM1937" s="8"/>
      <c r="AN1937" s="8"/>
      <c r="AO1937" s="8"/>
      <c r="AP1937" s="8"/>
      <c r="AQ1937" s="9"/>
      <c r="AR1937" s="8"/>
      <c r="AS1937" s="8"/>
      <c r="AT1937" s="8"/>
      <c r="AU1937" s="5"/>
      <c r="AV1937" s="5"/>
      <c r="AW1937" s="5"/>
      <c r="AX1937" s="5"/>
      <c r="AY1937" s="5"/>
      <c r="AZ1937" s="5"/>
      <c r="BA1937" s="5"/>
      <c r="BB1937" s="5"/>
      <c r="BC1937" s="5"/>
      <c r="BD1937" s="5"/>
      <c r="BE1937" s="5"/>
      <c r="BF1937" s="5"/>
      <c r="BG1937" s="5"/>
      <c r="BH1937" s="5"/>
      <c r="BI1937" s="8"/>
      <c r="BJ1937" s="5"/>
      <c r="BK1937" s="5"/>
      <c r="BL1937" s="5"/>
      <c r="BM1937" s="8"/>
      <c r="BN1937" s="8"/>
      <c r="BO1937" s="7"/>
      <c r="BP1937" s="5"/>
      <c r="BQ1937" s="5"/>
      <c r="BR1937" s="5"/>
      <c r="BS1937" s="5"/>
      <c r="BT1937" s="7"/>
      <c r="BU1937" s="7"/>
      <c r="BV1937" s="7"/>
      <c r="BW1937" s="7"/>
      <c r="BX1937" s="7"/>
      <c r="BY1937" s="7"/>
      <c r="BZ1937" s="7"/>
      <c r="CA1937" s="5"/>
      <c r="CB1937" s="5"/>
      <c r="CC1937" s="5"/>
      <c r="CD1937" s="5"/>
      <c r="CE1937" s="5"/>
      <c r="CF1937" s="5"/>
      <c r="CG1937" s="5"/>
      <c r="CH1937" s="5"/>
      <c r="CI1937" s="5"/>
      <c r="CJ1937" s="5"/>
      <c r="CK1937" s="8"/>
      <c r="CL1937" s="5"/>
      <c r="CM1937" s="5"/>
      <c r="CN1937" s="8"/>
      <c r="CO1937" s="5"/>
      <c r="CP1937" s="5"/>
      <c r="CQ1937" s="5"/>
      <c r="CR1937" s="8"/>
      <c r="CS1937" s="8"/>
      <c r="CT1937" s="8"/>
      <c r="CU1937" s="8"/>
      <c r="CV1937">
        <v>10</v>
      </c>
      <c r="CW1937" s="8"/>
      <c r="CX1937" s="8"/>
      <c r="CY1937">
        <v>10</v>
      </c>
      <c r="CZ1937" s="8"/>
      <c r="DA1937" s="8"/>
      <c r="DB1937" s="8"/>
      <c r="DC1937" s="8"/>
      <c r="DD1937" s="8"/>
      <c r="DE1937" s="8"/>
      <c r="DF1937" s="8"/>
      <c r="DG1937" s="8"/>
      <c r="DH1937" s="8"/>
      <c r="DI1937" s="8"/>
      <c r="DJ1937" s="8"/>
      <c r="DK1937" s="8"/>
      <c r="DL1937" s="8"/>
      <c r="DM1937" s="8"/>
      <c r="DN1937" s="8"/>
      <c r="DO1937" s="8"/>
      <c r="DP1937" s="8"/>
      <c r="DQ1937" s="8"/>
      <c r="DR1937" s="8"/>
      <c r="DS1937" s="8"/>
      <c r="DT1937" s="8"/>
      <c r="DU1937" s="8"/>
      <c r="DV1937" s="8"/>
      <c r="DW1937" s="8"/>
      <c r="DX1937" s="8"/>
      <c r="DY1937" s="8"/>
      <c r="DZ1937" s="8"/>
      <c r="EA1937" s="8"/>
      <c r="EB1937" s="8"/>
      <c r="EC1937" s="8"/>
      <c r="ED1937" s="8"/>
      <c r="EE1937" s="8"/>
      <c r="EF1937" s="8"/>
      <c r="EG1937" s="8"/>
      <c r="EH1937" s="8"/>
      <c r="EI1937" s="8"/>
      <c r="EJ1937" s="8"/>
      <c r="EK1937" s="8"/>
      <c r="EL1937" s="8"/>
      <c r="EM1937" s="8"/>
      <c r="EN1937" s="8"/>
      <c r="EO1937" s="8"/>
      <c r="EP1937" s="8"/>
      <c r="EQ1937" s="8"/>
      <c r="ER1937" s="8"/>
      <c r="ES1937" s="8"/>
      <c r="ET1937" s="8"/>
      <c r="EU1937" s="8"/>
      <c r="EV1937" s="8"/>
      <c r="EW1937" s="8"/>
      <c r="EX1937" s="8"/>
      <c r="EY1937" s="8"/>
      <c r="EZ1937" s="8"/>
      <c r="FA1937" s="8"/>
      <c r="FB1937" s="8"/>
      <c r="FC1937" s="8"/>
      <c r="FD1937" s="8"/>
      <c r="FE1937" s="8"/>
      <c r="FF1937" s="8"/>
      <c r="FG1937" s="8"/>
      <c r="FH1937" s="8"/>
      <c r="FI1937" s="8"/>
      <c r="FJ1937" s="8"/>
    </row>
    <row r="1938" spans="1:166" x14ac:dyDescent="0.25">
      <c r="A1938" t="s">
        <v>82</v>
      </c>
      <c r="B1938" t="s">
        <v>250</v>
      </c>
      <c r="C1938" s="6">
        <v>39009</v>
      </c>
      <c r="D1938" s="5">
        <v>3</v>
      </c>
      <c r="E1938" s="6" t="s">
        <v>205</v>
      </c>
      <c r="F1938" t="s">
        <v>88</v>
      </c>
      <c r="G1938">
        <v>9</v>
      </c>
      <c r="H1938" t="s">
        <v>17</v>
      </c>
      <c r="I1938" s="7">
        <v>11</v>
      </c>
      <c r="J1938">
        <v>1000</v>
      </c>
      <c r="K1938" s="5">
        <f t="shared" si="30"/>
        <v>90.909090909090907</v>
      </c>
      <c r="L1938" s="5"/>
      <c r="M1938" s="8"/>
      <c r="N1938" s="8"/>
      <c r="O1938" s="8"/>
      <c r="P1938" s="8"/>
      <c r="Q1938" s="5">
        <v>9</v>
      </c>
      <c r="R1938" s="5"/>
      <c r="S1938" s="5"/>
      <c r="T1938" s="5"/>
      <c r="U1938" s="5"/>
      <c r="V1938" s="5"/>
      <c r="W1938" s="5"/>
      <c r="X1938" s="8"/>
      <c r="Y1938" s="8"/>
      <c r="Z1938" s="8"/>
      <c r="AA1938" s="8"/>
      <c r="AB1938" s="8"/>
      <c r="AC1938" s="5"/>
      <c r="AD1938" s="8"/>
      <c r="AE1938" s="8"/>
      <c r="AF1938" s="8"/>
      <c r="AG1938" s="8"/>
      <c r="AH1938" s="8"/>
      <c r="AI1938" s="8"/>
      <c r="AJ1938" s="5"/>
      <c r="AK1938" s="8"/>
      <c r="AL1938" s="8"/>
      <c r="AM1938" s="8"/>
      <c r="AN1938" s="8"/>
      <c r="AO1938" s="8"/>
      <c r="AP1938" s="8"/>
      <c r="AQ1938" s="9"/>
      <c r="AR1938" s="8"/>
      <c r="AS1938" s="8"/>
      <c r="AT1938" s="8"/>
      <c r="AU1938" s="5"/>
      <c r="AV1938" s="5"/>
      <c r="AW1938" s="5"/>
      <c r="AX1938" s="5"/>
      <c r="AY1938" s="5"/>
      <c r="AZ1938" s="5"/>
      <c r="BA1938" s="5"/>
      <c r="BB1938" s="5"/>
      <c r="BC1938" s="5"/>
      <c r="BD1938" s="5"/>
      <c r="BE1938" s="5"/>
      <c r="BF1938" s="5"/>
      <c r="BG1938" s="5"/>
      <c r="BH1938" s="5"/>
      <c r="BI1938" s="8"/>
      <c r="BJ1938" s="5"/>
      <c r="BK1938" s="5"/>
      <c r="BL1938" s="5"/>
      <c r="BM1938" s="8"/>
      <c r="BN1938" s="8"/>
      <c r="BO1938" s="7"/>
      <c r="BP1938" s="5"/>
      <c r="BQ1938" s="5"/>
      <c r="BR1938" s="5"/>
      <c r="BS1938" s="5"/>
      <c r="BT1938" s="7"/>
      <c r="BU1938" s="7"/>
      <c r="BV1938" s="7"/>
      <c r="BW1938" s="7"/>
      <c r="BX1938" s="7"/>
      <c r="BY1938" s="7"/>
      <c r="BZ1938" s="7"/>
      <c r="CA1938" s="5"/>
      <c r="CB1938" s="5"/>
      <c r="CC1938" s="5"/>
      <c r="CD1938" s="5"/>
      <c r="CE1938" s="5"/>
      <c r="CF1938" s="5"/>
      <c r="CG1938" s="5"/>
      <c r="CH1938" s="5"/>
      <c r="CI1938" s="5"/>
      <c r="CJ1938" s="5"/>
      <c r="CK1938" s="8"/>
      <c r="CL1938" s="5"/>
      <c r="CM1938" s="5"/>
      <c r="CN1938" s="8"/>
      <c r="CO1938" s="5"/>
      <c r="CP1938" s="5"/>
      <c r="CQ1938" s="5"/>
      <c r="CR1938" s="8"/>
      <c r="CS1938" s="8"/>
      <c r="CT1938" s="8"/>
      <c r="CU1938" s="8"/>
      <c r="CV1938">
        <v>10</v>
      </c>
      <c r="CW1938" s="8"/>
      <c r="CX1938" s="8"/>
      <c r="CY1938">
        <v>10</v>
      </c>
      <c r="CZ1938" s="8"/>
      <c r="DA1938" s="8"/>
      <c r="DB1938" s="8"/>
      <c r="DC1938" s="8"/>
      <c r="DD1938" s="8"/>
      <c r="DE1938" s="8"/>
      <c r="DF1938" s="8"/>
      <c r="DG1938" s="8"/>
      <c r="DH1938" s="8"/>
      <c r="DI1938" s="8"/>
      <c r="DJ1938" s="8"/>
      <c r="DK1938" s="8"/>
      <c r="DL1938" s="8"/>
      <c r="DM1938" s="8"/>
      <c r="DN1938" s="8"/>
      <c r="DO1938" s="8"/>
      <c r="DP1938" s="8"/>
      <c r="DQ1938" s="8"/>
      <c r="DR1938" s="8"/>
      <c r="DS1938" s="8"/>
      <c r="DT1938" s="8"/>
      <c r="DU1938" s="8"/>
      <c r="DV1938" s="8"/>
      <c r="DW1938" s="8"/>
      <c r="DX1938" s="8"/>
      <c r="DY1938" s="8"/>
      <c r="DZ1938" s="8"/>
      <c r="EA1938" s="8"/>
      <c r="EB1938" s="8"/>
      <c r="EC1938" s="8"/>
      <c r="ED1938" s="8"/>
      <c r="EE1938" s="8"/>
      <c r="EF1938" s="8"/>
      <c r="EG1938" s="8"/>
      <c r="EH1938" s="8"/>
      <c r="EI1938" s="8"/>
      <c r="EJ1938" s="8"/>
      <c r="EK1938" s="8"/>
      <c r="EL1938" s="8"/>
      <c r="EM1938" s="8"/>
      <c r="EN1938" s="8"/>
      <c r="EO1938" s="8"/>
      <c r="EP1938" s="8"/>
      <c r="EQ1938" s="8"/>
      <c r="ER1938" s="8"/>
      <c r="ES1938" s="8"/>
      <c r="ET1938" s="8"/>
      <c r="EU1938" s="8"/>
      <c r="EV1938" s="8"/>
      <c r="EW1938" s="8"/>
      <c r="EX1938" s="8"/>
      <c r="EY1938" s="8"/>
      <c r="EZ1938" s="8"/>
      <c r="FA1938" s="8"/>
      <c r="FB1938" s="8"/>
      <c r="FC1938" s="8"/>
      <c r="FD1938" s="8"/>
      <c r="FE1938" s="8"/>
      <c r="FF1938" s="8"/>
      <c r="FG1938" s="8"/>
      <c r="FH1938" s="8"/>
      <c r="FI1938" s="8"/>
      <c r="FJ1938" s="8"/>
    </row>
    <row r="1939" spans="1:166" x14ac:dyDescent="0.25">
      <c r="A1939" t="s">
        <v>82</v>
      </c>
      <c r="B1939" t="s">
        <v>250</v>
      </c>
      <c r="C1939" s="6">
        <v>39043</v>
      </c>
      <c r="D1939" s="5"/>
      <c r="G1939">
        <v>43</v>
      </c>
      <c r="H1939" t="s">
        <v>17</v>
      </c>
      <c r="I1939" s="7">
        <v>11</v>
      </c>
      <c r="J1939">
        <v>1000</v>
      </c>
      <c r="K1939" s="5">
        <f t="shared" si="30"/>
        <v>90.909090909090907</v>
      </c>
      <c r="AC1939" s="5"/>
      <c r="AE1939" s="8"/>
      <c r="AF1939" s="8"/>
      <c r="AG1939" s="8"/>
      <c r="AH1939" s="8"/>
      <c r="AI1939" s="8"/>
      <c r="AJ1939" s="5"/>
      <c r="AK1939" s="8"/>
      <c r="AL1939" s="8"/>
      <c r="AM1939" s="8"/>
      <c r="AN1939" s="8"/>
      <c r="AO1939" s="8"/>
      <c r="AP1939" s="8"/>
      <c r="AQ1939" s="9"/>
      <c r="AS1939" s="8"/>
      <c r="AT1939" s="8"/>
      <c r="AU1939" s="5"/>
      <c r="AV1939" s="5"/>
      <c r="AW1939" s="5"/>
      <c r="AX1939" s="5"/>
      <c r="AY1939" s="5"/>
      <c r="AZ1939" s="5"/>
      <c r="BA1939" s="5"/>
      <c r="BB1939" s="5"/>
      <c r="BC1939" s="5"/>
      <c r="BD1939" s="5"/>
      <c r="BE1939" s="5"/>
      <c r="BF1939" s="5"/>
      <c r="BG1939" s="5"/>
      <c r="BH1939" s="5"/>
      <c r="BJ1939" s="5"/>
      <c r="BK1939" s="5"/>
      <c r="BL1939" s="5"/>
      <c r="BO1939" s="7"/>
      <c r="BP1939" s="5"/>
      <c r="BQ1939" s="5"/>
      <c r="BR1939" s="5"/>
      <c r="BS1939" s="5"/>
      <c r="BT1939" s="7"/>
      <c r="BU1939" s="7"/>
      <c r="BV1939" s="7"/>
      <c r="BW1939" s="7"/>
      <c r="BX1939" s="7"/>
      <c r="BY1939" s="7"/>
      <c r="BZ1939" s="7"/>
      <c r="CA1939" s="5"/>
      <c r="CB1939" s="5"/>
      <c r="CC1939" s="5"/>
      <c r="CD1939" s="5"/>
      <c r="CE1939" s="5"/>
      <c r="CF1939" s="5"/>
      <c r="CG1939" s="5"/>
      <c r="CH1939" s="5"/>
      <c r="CI1939" s="5"/>
      <c r="CJ1939" s="5"/>
      <c r="CL1939" s="5">
        <v>167.20729030426901</v>
      </c>
      <c r="CM1939" s="5">
        <f>CS1939+CV1939+CY1939+DB1939+DE1939+DH1939+DK1939+DN1939+DQ1939</f>
        <v>120</v>
      </c>
      <c r="CO1939" s="5">
        <f>CT1939+CW1939+CZ1939+DC1939+DF1939+DI1939+DL1939+DO1939+DR1939</f>
        <v>170.78584517135261</v>
      </c>
      <c r="CP1939" s="5"/>
      <c r="CQ1939" s="5"/>
      <c r="CS1939">
        <v>10</v>
      </c>
      <c r="CT1939" s="5">
        <v>1.1529757230872422</v>
      </c>
      <c r="CV1939">
        <v>10</v>
      </c>
      <c r="CW1939" s="5">
        <v>18.819149870407074</v>
      </c>
      <c r="CY1939">
        <v>10</v>
      </c>
      <c r="CZ1939" s="5">
        <v>21.53068042793555</v>
      </c>
      <c r="DB1939" s="5">
        <v>10</v>
      </c>
      <c r="DC1939" s="5">
        <v>19.090490825027722</v>
      </c>
      <c r="DE1939">
        <v>10</v>
      </c>
      <c r="DF1939" s="5">
        <v>18.889063926965484</v>
      </c>
      <c r="DH1939" s="5">
        <v>10</v>
      </c>
      <c r="DI1939" s="5">
        <v>18.435853406325442</v>
      </c>
      <c r="DK1939">
        <v>20</v>
      </c>
      <c r="DL1939" s="5">
        <v>35.725369526080485</v>
      </c>
      <c r="DN1939">
        <v>20</v>
      </c>
      <c r="DO1939" s="5">
        <v>20.264947830103374</v>
      </c>
      <c r="DQ1939">
        <v>20</v>
      </c>
      <c r="DR1939" s="5">
        <v>16.877313635420244</v>
      </c>
    </row>
    <row r="1940" spans="1:166" x14ac:dyDescent="0.25">
      <c r="A1940" t="s">
        <v>82</v>
      </c>
      <c r="B1940" t="s">
        <v>250</v>
      </c>
      <c r="C1940" s="6">
        <v>39051</v>
      </c>
      <c r="D1940" s="5"/>
      <c r="G1940">
        <v>51</v>
      </c>
      <c r="H1940" t="s">
        <v>17</v>
      </c>
      <c r="I1940" s="7">
        <v>11</v>
      </c>
      <c r="J1940">
        <v>1000</v>
      </c>
      <c r="K1940" s="5">
        <f t="shared" si="30"/>
        <v>90.909090909090907</v>
      </c>
      <c r="AC1940" s="5"/>
      <c r="AE1940" s="8"/>
      <c r="AF1940" s="8"/>
      <c r="AG1940" s="8"/>
      <c r="AH1940" s="8"/>
      <c r="AI1940" s="8"/>
      <c r="AJ1940" s="5"/>
      <c r="AK1940" s="8"/>
      <c r="AL1940" s="8"/>
      <c r="AM1940" s="8"/>
      <c r="AN1940" s="8"/>
      <c r="AO1940" s="8"/>
      <c r="AP1940" s="8"/>
      <c r="AQ1940" s="9"/>
      <c r="AS1940" s="8"/>
      <c r="AT1940" s="8"/>
      <c r="AU1940" s="5"/>
      <c r="AV1940" s="5"/>
      <c r="AW1940" s="5"/>
      <c r="AX1940" s="5"/>
      <c r="AY1940" s="5"/>
      <c r="AZ1940" s="5"/>
      <c r="BA1940" s="5"/>
      <c r="BB1940" s="5"/>
      <c r="BC1940" s="5"/>
      <c r="BD1940" s="5"/>
      <c r="BE1940" s="5"/>
      <c r="BF1940" s="5"/>
      <c r="BG1940" s="5"/>
      <c r="BH1940" s="5"/>
      <c r="BJ1940" s="5"/>
      <c r="BK1940" s="5"/>
      <c r="BL1940" s="5"/>
      <c r="BO1940" s="7"/>
      <c r="BP1940" s="5"/>
      <c r="BQ1940" s="5"/>
      <c r="BR1940" s="5"/>
      <c r="BS1940" s="5"/>
      <c r="BT1940" s="7"/>
      <c r="BU1940" s="7"/>
      <c r="BV1940" s="7"/>
      <c r="BW1940" s="7"/>
      <c r="BX1940" s="7"/>
      <c r="BY1940" s="7"/>
      <c r="BZ1940" s="7"/>
      <c r="CA1940" s="5"/>
      <c r="CB1940" s="5"/>
      <c r="CC1940" s="5"/>
      <c r="CD1940" s="5"/>
      <c r="CE1940" s="5"/>
      <c r="CF1940" s="5"/>
      <c r="CG1940" s="5"/>
      <c r="CH1940" s="5"/>
      <c r="CI1940" s="5"/>
      <c r="CJ1940" s="5"/>
      <c r="CL1940" s="5">
        <v>167.7472222286591</v>
      </c>
      <c r="CM1940" s="5">
        <f>CS1940+CV1940+CY1940+DB1940+DE1940+DH1940+DK1940+DN1940+DQ1940</f>
        <v>120</v>
      </c>
      <c r="CO1940" s="5">
        <f>CT1940+CW1940+CZ1940+DC1940+DF1940+DI1940+DL1940+DO1940+DR1940</f>
        <v>174.88257816595396</v>
      </c>
      <c r="CP1940" s="5"/>
      <c r="CQ1940" s="5"/>
      <c r="CS1940">
        <v>10</v>
      </c>
      <c r="CT1940" s="5">
        <v>5.7253280723200541</v>
      </c>
      <c r="CV1940">
        <v>10</v>
      </c>
      <c r="CW1940" s="5">
        <v>16.744754557233492</v>
      </c>
      <c r="CY1940">
        <v>10</v>
      </c>
      <c r="CZ1940" s="5">
        <v>19.244185059422755</v>
      </c>
      <c r="DB1940" s="5">
        <v>10</v>
      </c>
      <c r="DC1940" s="5">
        <v>17.34952629787653</v>
      </c>
      <c r="DE1940">
        <v>10</v>
      </c>
      <c r="DF1940" s="5">
        <v>18.999620123271939</v>
      </c>
      <c r="DH1940" s="5">
        <v>10</v>
      </c>
      <c r="DI1940" s="5">
        <v>19.13254434809545</v>
      </c>
      <c r="DK1940">
        <v>20</v>
      </c>
      <c r="DL1940" s="5">
        <v>38.005750334589152</v>
      </c>
      <c r="DN1940">
        <v>20</v>
      </c>
      <c r="DO1940" s="5">
        <v>21.118111502763874</v>
      </c>
      <c r="DQ1940">
        <v>20</v>
      </c>
      <c r="DR1940" s="5">
        <v>18.562757870380729</v>
      </c>
    </row>
    <row r="1941" spans="1:166" x14ac:dyDescent="0.25">
      <c r="A1941" t="s">
        <v>82</v>
      </c>
      <c r="B1941" t="s">
        <v>250</v>
      </c>
      <c r="C1941" s="6">
        <v>39052</v>
      </c>
      <c r="D1941" s="5">
        <v>4</v>
      </c>
      <c r="E1941" t="s">
        <v>210</v>
      </c>
      <c r="F1941" t="s">
        <v>12</v>
      </c>
      <c r="G1941">
        <v>52</v>
      </c>
      <c r="H1941" t="s">
        <v>17</v>
      </c>
      <c r="I1941" s="7">
        <v>11</v>
      </c>
      <c r="J1941">
        <v>1000</v>
      </c>
      <c r="K1941" s="5">
        <f t="shared" si="30"/>
        <v>90.909090909090907</v>
      </c>
      <c r="L1941" s="5"/>
      <c r="M1941" s="8"/>
      <c r="N1941" s="8"/>
      <c r="O1941" s="8"/>
      <c r="P1941" s="8"/>
      <c r="Q1941" s="5"/>
      <c r="R1941" s="5">
        <v>52</v>
      </c>
      <c r="S1941" s="5"/>
      <c r="T1941" s="5"/>
      <c r="U1941" s="5"/>
      <c r="V1941" s="5"/>
      <c r="W1941" s="5"/>
      <c r="X1941" s="8"/>
      <c r="Y1941" s="8"/>
      <c r="Z1941" s="8"/>
      <c r="AA1941" s="8"/>
      <c r="AB1941" s="8"/>
      <c r="AC1941" s="5"/>
      <c r="AD1941" s="8"/>
      <c r="AE1941" s="8"/>
      <c r="AF1941" s="8"/>
      <c r="AG1941" s="8"/>
      <c r="AH1941" s="8"/>
      <c r="AI1941" s="8"/>
      <c r="AJ1941" s="5"/>
      <c r="AK1941" s="8"/>
      <c r="AL1941" s="8"/>
      <c r="AM1941" s="8"/>
      <c r="AN1941" s="8"/>
      <c r="AO1941" s="8"/>
      <c r="AP1941" s="8"/>
      <c r="AQ1941" s="9"/>
      <c r="AR1941" s="8"/>
      <c r="AS1941" s="8"/>
      <c r="AT1941" s="8"/>
      <c r="AU1941" s="5"/>
      <c r="AV1941" s="5"/>
      <c r="AW1941" s="5"/>
      <c r="AX1941" s="5"/>
      <c r="AY1941" s="5"/>
      <c r="AZ1941" s="5"/>
      <c r="BA1941" s="5"/>
      <c r="BB1941" s="5"/>
      <c r="BC1941" s="5"/>
      <c r="BD1941" s="5"/>
      <c r="BE1941" s="5"/>
      <c r="BF1941" s="5"/>
      <c r="BG1941" s="5"/>
      <c r="BH1941" s="5"/>
      <c r="BI1941" s="8"/>
      <c r="BJ1941" s="5"/>
      <c r="BK1941" s="5"/>
      <c r="BL1941" s="5"/>
      <c r="BM1941" s="8"/>
      <c r="BN1941" s="8"/>
      <c r="BO1941" s="7"/>
      <c r="BP1941" s="5"/>
      <c r="BQ1941" s="5"/>
      <c r="BR1941" s="5"/>
      <c r="BS1941" s="5"/>
      <c r="BT1941" s="7"/>
      <c r="BU1941" s="7"/>
      <c r="BV1941" s="7"/>
      <c r="BW1941" s="7"/>
      <c r="BX1941" s="7"/>
      <c r="BY1941" s="7"/>
      <c r="BZ1941" s="7"/>
      <c r="CA1941" s="5"/>
      <c r="CB1941" s="5"/>
      <c r="CC1941" s="5"/>
      <c r="CD1941" s="5"/>
      <c r="CE1941" s="5"/>
      <c r="CF1941" s="5"/>
      <c r="CG1941" s="5"/>
      <c r="CH1941" s="5"/>
      <c r="CI1941" s="5"/>
      <c r="CJ1941" s="5"/>
      <c r="CK1941" s="8"/>
      <c r="CL1941" s="5"/>
      <c r="CM1941" s="5"/>
      <c r="CN1941" s="8"/>
      <c r="CO1941" s="5"/>
      <c r="CP1941" s="5"/>
      <c r="CQ1941" s="5"/>
      <c r="CR1941" s="8"/>
      <c r="CS1941" s="8"/>
      <c r="CT1941" s="5"/>
      <c r="CV1941">
        <v>10</v>
      </c>
      <c r="CW1941" s="5"/>
      <c r="CY1941">
        <v>10</v>
      </c>
      <c r="CZ1941" s="5"/>
      <c r="DC1941" s="5"/>
      <c r="DF1941" s="5"/>
      <c r="DI1941" s="5"/>
      <c r="DL1941" s="5"/>
      <c r="DO1941" s="5"/>
      <c r="DQ1941" s="8"/>
      <c r="DR1941" s="5"/>
      <c r="DS1941" s="8"/>
      <c r="DT1941" s="8"/>
      <c r="DU1941" s="8"/>
      <c r="DV1941" s="8"/>
      <c r="DW1941" s="8"/>
      <c r="DX1941" s="8"/>
      <c r="DY1941" s="8"/>
      <c r="DZ1941" s="8"/>
      <c r="EA1941" s="8"/>
      <c r="EB1941" s="8"/>
      <c r="EC1941" s="8"/>
      <c r="ED1941" s="8"/>
      <c r="EE1941" s="8"/>
      <c r="EF1941" s="8"/>
      <c r="EG1941" s="8"/>
      <c r="EH1941" s="8"/>
      <c r="EI1941" s="8"/>
      <c r="EJ1941" s="8"/>
      <c r="EK1941" s="8"/>
      <c r="EL1941" s="8"/>
      <c r="EM1941" s="8"/>
      <c r="EN1941" s="8"/>
      <c r="EO1941" s="8"/>
      <c r="EP1941" s="8"/>
      <c r="EQ1941" s="8"/>
      <c r="ER1941" s="8"/>
      <c r="ES1941" s="8"/>
      <c r="ET1941" s="8"/>
      <c r="EU1941" s="8"/>
      <c r="EV1941" s="8"/>
      <c r="EW1941" s="8"/>
      <c r="EX1941" s="8"/>
      <c r="EY1941" s="8"/>
      <c r="EZ1941" s="8"/>
      <c r="FA1941" s="8"/>
      <c r="FB1941" s="8"/>
      <c r="FC1941" s="8"/>
      <c r="FD1941" s="8"/>
      <c r="FE1941" s="8"/>
      <c r="FF1941" s="8"/>
      <c r="FG1941" s="8"/>
      <c r="FH1941" s="8"/>
      <c r="FI1941" s="8"/>
      <c r="FJ1941" s="8"/>
    </row>
    <row r="1942" spans="1:166" x14ac:dyDescent="0.25">
      <c r="A1942" t="s">
        <v>82</v>
      </c>
      <c r="B1942" t="s">
        <v>250</v>
      </c>
      <c r="C1942" s="6">
        <v>39055</v>
      </c>
      <c r="D1942" s="5"/>
      <c r="G1942">
        <v>55</v>
      </c>
      <c r="H1942" t="s">
        <v>17</v>
      </c>
      <c r="I1942" s="7">
        <v>11</v>
      </c>
      <c r="J1942">
        <v>1000</v>
      </c>
      <c r="K1942" s="5">
        <f t="shared" si="30"/>
        <v>90.909090909090907</v>
      </c>
      <c r="AC1942" s="5"/>
      <c r="AE1942" s="8"/>
      <c r="AF1942" s="8"/>
      <c r="AG1942" s="8"/>
      <c r="AH1942" s="8"/>
      <c r="AI1942" s="8"/>
      <c r="AJ1942" s="5"/>
      <c r="AK1942" s="8"/>
      <c r="AL1942" s="8"/>
      <c r="AM1942" s="8"/>
      <c r="AN1942" s="8"/>
      <c r="AO1942" s="8"/>
      <c r="AP1942" s="8"/>
      <c r="AQ1942" s="9"/>
      <c r="AS1942" s="8"/>
      <c r="AT1942" s="8"/>
      <c r="AU1942" s="5"/>
      <c r="AV1942" s="5"/>
      <c r="AW1942" s="5"/>
      <c r="AX1942" s="5"/>
      <c r="AY1942" s="5"/>
      <c r="AZ1942" s="5"/>
      <c r="BA1942" s="5"/>
      <c r="BB1942" s="5"/>
      <c r="BC1942" s="5"/>
      <c r="BD1942" s="5"/>
      <c r="BE1942" s="5"/>
      <c r="BF1942" s="5"/>
      <c r="BG1942" s="5"/>
      <c r="BH1942" s="5"/>
      <c r="BJ1942" s="5"/>
      <c r="BK1942" s="5"/>
      <c r="BL1942" s="5"/>
      <c r="BO1942" s="7"/>
      <c r="BP1942" s="5"/>
      <c r="BQ1942" s="5"/>
      <c r="BR1942" s="5"/>
      <c r="BS1942" s="5"/>
      <c r="BT1942" s="7"/>
      <c r="BU1942" s="7"/>
      <c r="BV1942" s="7"/>
      <c r="BW1942" s="7"/>
      <c r="BX1942" s="7"/>
      <c r="BY1942" s="7"/>
      <c r="BZ1942" s="7"/>
      <c r="CA1942" s="5"/>
      <c r="CB1942" s="5"/>
      <c r="CC1942" s="5"/>
      <c r="CD1942" s="5"/>
      <c r="CE1942" s="5"/>
      <c r="CF1942" s="5"/>
      <c r="CG1942" s="5"/>
      <c r="CH1942" s="5"/>
      <c r="CI1942" s="5"/>
      <c r="CJ1942" s="5"/>
      <c r="CL1942" s="5">
        <v>223.1142969381483</v>
      </c>
      <c r="CM1942" s="5">
        <f>CS1942+CV1942+CY1942+DB1942+DE1942+DH1942+DK1942+DN1942+DQ1942</f>
        <v>120</v>
      </c>
      <c r="CO1942" s="5">
        <f>CT1942+CW1942+CZ1942+DC1942+DF1942+DI1942+DL1942+DO1942+DR1942</f>
        <v>226.35653239901634</v>
      </c>
      <c r="CP1942" s="5"/>
      <c r="CQ1942" s="5"/>
      <c r="CS1942">
        <v>10</v>
      </c>
      <c r="CT1942" s="5">
        <v>46.366459121573953</v>
      </c>
      <c r="CV1942">
        <v>10</v>
      </c>
      <c r="CW1942" s="5">
        <v>20.997828612277722</v>
      </c>
      <c r="CY1942">
        <v>10</v>
      </c>
      <c r="CZ1942" s="5">
        <v>23.450778415691197</v>
      </c>
      <c r="DB1942" s="5">
        <v>10</v>
      </c>
      <c r="DC1942" s="5">
        <v>19.339951974759742</v>
      </c>
      <c r="DE1942">
        <v>10</v>
      </c>
      <c r="DF1942" s="5">
        <v>19.917484813648137</v>
      </c>
      <c r="DH1942" s="5">
        <v>10</v>
      </c>
      <c r="DI1942" s="5">
        <v>19.209319546915943</v>
      </c>
      <c r="DK1942">
        <v>20</v>
      </c>
      <c r="DL1942" s="5">
        <v>36.561918237368175</v>
      </c>
      <c r="DN1942">
        <v>20</v>
      </c>
      <c r="DO1942" s="5">
        <v>21.422920501066109</v>
      </c>
      <c r="DQ1942">
        <v>20</v>
      </c>
      <c r="DR1942" s="5">
        <v>19.089871175715366</v>
      </c>
    </row>
    <row r="1943" spans="1:166" x14ac:dyDescent="0.25">
      <c r="A1943" t="s">
        <v>82</v>
      </c>
      <c r="B1943" t="s">
        <v>250</v>
      </c>
      <c r="C1943" s="6">
        <v>39057</v>
      </c>
      <c r="G1943">
        <v>57</v>
      </c>
      <c r="H1943" t="s">
        <v>17</v>
      </c>
      <c r="I1943" s="7">
        <v>11</v>
      </c>
      <c r="J1943">
        <v>1000</v>
      </c>
      <c r="K1943" s="5">
        <f t="shared" si="30"/>
        <v>90.909090909090907</v>
      </c>
      <c r="M1943" s="5">
        <v>133.5</v>
      </c>
      <c r="N1943" s="7">
        <v>10.4</v>
      </c>
      <c r="O1943" s="7"/>
      <c r="P1943" s="7"/>
      <c r="AC1943" s="5"/>
      <c r="AE1943" s="8"/>
      <c r="AF1943" s="8"/>
      <c r="AG1943" s="8"/>
      <c r="AH1943" s="8"/>
      <c r="AI1943" s="8"/>
      <c r="AJ1943" s="5"/>
      <c r="AK1943" s="8"/>
      <c r="AL1943" s="8"/>
      <c r="AM1943" s="8"/>
      <c r="AN1943" s="8"/>
      <c r="AO1943" s="8"/>
      <c r="AP1943" s="8"/>
      <c r="AS1943" s="8"/>
      <c r="AT1943" s="8"/>
      <c r="AU1943" s="5"/>
      <c r="AV1943" s="5"/>
      <c r="AW1943" s="5"/>
      <c r="AX1943" s="5"/>
      <c r="AY1943" s="5"/>
      <c r="AZ1943" s="5"/>
      <c r="BA1943" s="5"/>
      <c r="BB1943" s="5"/>
      <c r="BC1943" s="5"/>
      <c r="BD1943" s="5"/>
      <c r="BE1943" s="5"/>
      <c r="BF1943" s="5"/>
      <c r="BG1943" s="5"/>
      <c r="BH1943" s="5"/>
      <c r="BJ1943" s="5"/>
      <c r="BK1943" s="5"/>
      <c r="BL1943" s="5"/>
      <c r="BO1943" s="7"/>
      <c r="BP1943" s="5"/>
      <c r="BQ1943" s="5"/>
      <c r="BR1943" s="5"/>
      <c r="BS1943" s="5"/>
      <c r="BT1943" s="7"/>
      <c r="BU1943" s="7"/>
      <c r="BV1943" s="7"/>
      <c r="BW1943" s="7"/>
      <c r="BX1943" s="7"/>
      <c r="BY1943" s="7"/>
      <c r="BZ1943" s="7"/>
      <c r="CA1943" s="5"/>
      <c r="CB1943" s="5"/>
      <c r="CC1943" s="5"/>
      <c r="CD1943" s="5"/>
      <c r="CE1943" s="5"/>
      <c r="CF1943" s="5"/>
      <c r="CG1943" s="5"/>
      <c r="CH1943" s="5"/>
      <c r="CI1943" s="5"/>
      <c r="CJ1943" s="5"/>
      <c r="CL1943" s="5"/>
      <c r="CM1943" s="5"/>
      <c r="CO1943" s="5"/>
      <c r="CP1943" s="5"/>
      <c r="CQ1943" s="5"/>
      <c r="CT1943" s="5"/>
      <c r="CV1943">
        <v>10</v>
      </c>
      <c r="CW1943" s="5"/>
      <c r="CY1943">
        <v>10</v>
      </c>
      <c r="CZ1943" s="5"/>
      <c r="DC1943" s="5"/>
      <c r="DF1943" s="5"/>
      <c r="DI1943" s="5"/>
      <c r="DL1943" s="5"/>
      <c r="DO1943" s="5"/>
      <c r="DR1943" s="5"/>
    </row>
    <row r="1944" spans="1:166" x14ac:dyDescent="0.25">
      <c r="A1944" t="s">
        <v>82</v>
      </c>
      <c r="B1944" t="s">
        <v>250</v>
      </c>
      <c r="C1944" s="6">
        <v>39064</v>
      </c>
      <c r="G1944">
        <v>64</v>
      </c>
      <c r="H1944" t="s">
        <v>17</v>
      </c>
      <c r="I1944" s="7">
        <v>11</v>
      </c>
      <c r="J1944">
        <v>1000</v>
      </c>
      <c r="K1944" s="5">
        <f t="shared" si="30"/>
        <v>90.909090909090907</v>
      </c>
      <c r="M1944" s="5">
        <v>222.99999999999997</v>
      </c>
      <c r="N1944" s="7">
        <v>11.849999999999998</v>
      </c>
      <c r="O1944" s="7"/>
      <c r="P1944" s="7"/>
      <c r="AC1944" s="5"/>
      <c r="AE1944" s="8"/>
      <c r="AF1944" s="8"/>
      <c r="AG1944" s="8"/>
      <c r="AH1944" s="8"/>
      <c r="AI1944" s="8"/>
      <c r="AJ1944" s="5"/>
      <c r="AK1944" s="8"/>
      <c r="AL1944" s="8"/>
      <c r="AM1944" s="8"/>
      <c r="AN1944" s="8"/>
      <c r="AO1944" s="8"/>
      <c r="AP1944" s="8"/>
      <c r="AS1944" s="8"/>
      <c r="AT1944" s="8"/>
      <c r="AU1944" s="5"/>
      <c r="AV1944" s="5"/>
      <c r="AW1944" s="5"/>
      <c r="AX1944" s="5"/>
      <c r="AY1944" s="5"/>
      <c r="AZ1944" s="5"/>
      <c r="BA1944" s="5"/>
      <c r="BB1944" s="5"/>
      <c r="BC1944" s="5"/>
      <c r="BD1944" s="5"/>
      <c r="BE1944" s="5"/>
      <c r="BF1944" s="5"/>
      <c r="BG1944" s="5"/>
      <c r="BH1944" s="5"/>
      <c r="BJ1944" s="5"/>
      <c r="BK1944" s="5"/>
      <c r="BL1944" s="5"/>
      <c r="BO1944" s="7"/>
      <c r="BP1944" s="5"/>
      <c r="BQ1944" s="5"/>
      <c r="BR1944" s="5"/>
      <c r="BS1944" s="5"/>
      <c r="BT1944" s="7"/>
      <c r="BU1944" s="7"/>
      <c r="BV1944" s="7"/>
      <c r="BW1944" s="7"/>
      <c r="BX1944" s="7"/>
      <c r="BY1944" s="7"/>
      <c r="BZ1944" s="7"/>
      <c r="CA1944" s="5"/>
      <c r="CB1944" s="5"/>
      <c r="CC1944" s="5"/>
      <c r="CD1944" s="5"/>
      <c r="CE1944" s="5"/>
      <c r="CF1944" s="5"/>
      <c r="CG1944" s="5"/>
      <c r="CH1944" s="5"/>
      <c r="CI1944" s="5"/>
      <c r="CJ1944" s="5"/>
      <c r="CL1944" s="5"/>
      <c r="CM1944" s="5"/>
      <c r="CO1944" s="5"/>
      <c r="CP1944" s="5"/>
      <c r="CQ1944" s="5"/>
      <c r="CT1944" s="5"/>
      <c r="CV1944">
        <v>10</v>
      </c>
      <c r="CW1944" s="5"/>
      <c r="CY1944">
        <v>10</v>
      </c>
      <c r="CZ1944" s="5"/>
      <c r="DC1944" s="5"/>
      <c r="DF1944" s="5"/>
      <c r="DI1944" s="5"/>
      <c r="DL1944" s="5"/>
      <c r="DO1944" s="5"/>
      <c r="DR1944" s="5"/>
    </row>
    <row r="1945" spans="1:166" x14ac:dyDescent="0.25">
      <c r="A1945" t="s">
        <v>82</v>
      </c>
      <c r="B1945" t="s">
        <v>250</v>
      </c>
      <c r="C1945" s="6">
        <v>39065</v>
      </c>
      <c r="D1945" s="5"/>
      <c r="G1945">
        <v>65</v>
      </c>
      <c r="H1945" t="s">
        <v>17</v>
      </c>
      <c r="I1945" s="7">
        <v>11</v>
      </c>
      <c r="J1945">
        <v>1000</v>
      </c>
      <c r="K1945" s="5">
        <f t="shared" si="30"/>
        <v>90.909090909090907</v>
      </c>
      <c r="AC1945" s="5"/>
      <c r="AE1945" s="8"/>
      <c r="AF1945" s="8"/>
      <c r="AG1945" s="8"/>
      <c r="AH1945" s="8"/>
      <c r="AI1945" s="8"/>
      <c r="AJ1945" s="5"/>
      <c r="AK1945" s="8"/>
      <c r="AL1945" s="8"/>
      <c r="AM1945" s="8"/>
      <c r="AN1945" s="8"/>
      <c r="AO1945" s="8"/>
      <c r="AP1945" s="8"/>
      <c r="AQ1945" s="9"/>
      <c r="AS1945" s="8"/>
      <c r="AT1945" s="8"/>
      <c r="AU1945" s="5"/>
      <c r="AV1945" s="5"/>
      <c r="AW1945" s="5"/>
      <c r="AX1945" s="5"/>
      <c r="AY1945" s="5"/>
      <c r="AZ1945" s="5"/>
      <c r="BA1945" s="5"/>
      <c r="BB1945" s="5"/>
      <c r="BC1945" s="5"/>
      <c r="BD1945" s="5"/>
      <c r="BE1945" s="5"/>
      <c r="BF1945" s="5"/>
      <c r="BG1945" s="5"/>
      <c r="BH1945" s="5"/>
      <c r="BJ1945" s="5"/>
      <c r="BK1945" s="5"/>
      <c r="BL1945" s="5"/>
      <c r="BO1945" s="7"/>
      <c r="BP1945" s="5"/>
      <c r="BQ1945" s="5"/>
      <c r="BR1945" s="5"/>
      <c r="BS1945" s="5"/>
      <c r="BT1945" s="7"/>
      <c r="BU1945" s="7"/>
      <c r="BV1945" s="7"/>
      <c r="BW1945" s="7"/>
      <c r="BX1945" s="7"/>
      <c r="BY1945" s="7"/>
      <c r="BZ1945" s="7"/>
      <c r="CA1945" s="5"/>
      <c r="CB1945" s="5"/>
      <c r="CC1945" s="5"/>
      <c r="CD1945" s="5"/>
      <c r="CE1945" s="5"/>
      <c r="CF1945" s="5"/>
      <c r="CG1945" s="5"/>
      <c r="CH1945" s="5"/>
      <c r="CI1945" s="5"/>
      <c r="CJ1945" s="5"/>
      <c r="CL1945" s="5">
        <v>180.67697182900449</v>
      </c>
      <c r="CM1945" s="5">
        <f>CS1945+CV1945+CY1945+DB1945+DE1945+DH1945+DK1945+DN1945+DQ1945</f>
        <v>120</v>
      </c>
      <c r="CO1945" s="5">
        <f>CT1945+CW1945+CZ1945+DC1945+DF1945+DI1945+DL1945+DO1945+DR1945</f>
        <v>187.36996070222102</v>
      </c>
      <c r="CP1945" s="5"/>
      <c r="CQ1945" s="5"/>
      <c r="CS1945">
        <v>10</v>
      </c>
      <c r="CT1945" s="5">
        <v>10.353493682038946</v>
      </c>
      <c r="CV1945">
        <v>10</v>
      </c>
      <c r="CW1945" s="5">
        <v>19.941883477794654</v>
      </c>
      <c r="CY1945">
        <v>10</v>
      </c>
      <c r="CZ1945" s="5">
        <v>21.259820503082842</v>
      </c>
      <c r="DB1945" s="5">
        <v>10</v>
      </c>
      <c r="DC1945" s="5">
        <v>19.025975788538666</v>
      </c>
      <c r="DE1945">
        <v>10</v>
      </c>
      <c r="DF1945" s="5">
        <v>19.361724046067046</v>
      </c>
      <c r="DH1945" s="5">
        <v>10</v>
      </c>
      <c r="DI1945" s="5">
        <v>18.794504293587373</v>
      </c>
      <c r="DK1945">
        <v>20</v>
      </c>
      <c r="DL1945" s="5">
        <v>35.562121804967134</v>
      </c>
      <c r="DN1945">
        <v>20</v>
      </c>
      <c r="DO1945" s="5">
        <v>21.468756440660421</v>
      </c>
      <c r="DQ1945">
        <v>20</v>
      </c>
      <c r="DR1945" s="5">
        <v>21.601680665483933</v>
      </c>
    </row>
    <row r="1946" spans="1:166" x14ac:dyDescent="0.25">
      <c r="A1946" t="s">
        <v>82</v>
      </c>
      <c r="B1946" t="s">
        <v>250</v>
      </c>
      <c r="C1946" s="6">
        <v>39069</v>
      </c>
      <c r="D1946" s="5"/>
      <c r="G1946">
        <v>69</v>
      </c>
      <c r="H1946" t="s">
        <v>17</v>
      </c>
      <c r="I1946" s="7">
        <v>11</v>
      </c>
      <c r="J1946">
        <v>1000</v>
      </c>
      <c r="K1946" s="5">
        <f t="shared" si="30"/>
        <v>90.909090909090907</v>
      </c>
      <c r="M1946" s="5">
        <v>258.5</v>
      </c>
      <c r="N1946" s="7">
        <v>12.55</v>
      </c>
      <c r="O1946" s="7"/>
      <c r="P1946" s="7"/>
      <c r="AC1946" s="5"/>
      <c r="AE1946" s="8"/>
      <c r="AF1946" s="8"/>
      <c r="AG1946" s="8"/>
      <c r="AH1946" s="8"/>
      <c r="AI1946" s="8"/>
      <c r="AJ1946" s="5"/>
      <c r="AK1946" s="8"/>
      <c r="AL1946" s="8"/>
      <c r="AM1946" s="8"/>
      <c r="AN1946" s="8"/>
      <c r="AO1946" s="8"/>
      <c r="AP1946" s="8"/>
      <c r="AQ1946" s="9"/>
      <c r="AS1946" s="8"/>
      <c r="AT1946" s="8"/>
      <c r="AU1946" s="5"/>
      <c r="AV1946" s="5"/>
      <c r="AW1946" s="5"/>
      <c r="AX1946" s="5"/>
      <c r="AY1946" s="5"/>
      <c r="AZ1946" s="5"/>
      <c r="BA1946" s="5"/>
      <c r="BB1946" s="5"/>
      <c r="BC1946" s="5"/>
      <c r="BD1946" s="5"/>
      <c r="BE1946" s="5"/>
      <c r="BF1946" s="5"/>
      <c r="BG1946" s="5"/>
      <c r="BH1946" s="5"/>
      <c r="BJ1946" s="5"/>
      <c r="BK1946" s="5"/>
      <c r="BL1946" s="5"/>
      <c r="BO1946" s="7"/>
      <c r="BP1946" s="5"/>
      <c r="BQ1946" s="5"/>
      <c r="BR1946" s="5"/>
      <c r="BS1946" s="5"/>
      <c r="BT1946" s="7"/>
      <c r="BU1946" s="7"/>
      <c r="BV1946" s="7"/>
      <c r="BW1946" s="7"/>
      <c r="BX1946" s="7"/>
      <c r="BY1946" s="7"/>
      <c r="BZ1946" s="7"/>
      <c r="CA1946" s="5"/>
      <c r="CB1946" s="5"/>
      <c r="CC1946" s="5"/>
      <c r="CD1946" s="5"/>
      <c r="CE1946" s="5"/>
      <c r="CF1946" s="5"/>
      <c r="CG1946" s="5"/>
      <c r="CH1946" s="5"/>
      <c r="CI1946" s="5"/>
      <c r="CJ1946" s="5"/>
      <c r="CL1946" s="5">
        <v>213.80108171268279</v>
      </c>
      <c r="CM1946" s="5">
        <f>CS1946+CV1946+CY1946+DB1946+DE1946+DH1946+DK1946+DN1946+DQ1946</f>
        <v>120</v>
      </c>
      <c r="CO1946" s="5">
        <f>CT1946+CW1946+CZ1946+DC1946+DF1946+DI1946+DL1946+DO1946+DR1946</f>
        <v>218.33338546111364</v>
      </c>
      <c r="CP1946" s="5"/>
      <c r="CQ1946" s="5"/>
      <c r="CS1946">
        <v>10</v>
      </c>
      <c r="CT1946" s="5">
        <v>37.045512333345094</v>
      </c>
      <c r="CV1946">
        <v>10</v>
      </c>
      <c r="CW1946" s="5">
        <v>20.796220288624788</v>
      </c>
      <c r="CY1946">
        <v>10</v>
      </c>
      <c r="CZ1946" s="5">
        <v>22.924811008846412</v>
      </c>
      <c r="DB1946" s="5">
        <v>10</v>
      </c>
      <c r="DC1946" s="5">
        <v>19.975925636630876</v>
      </c>
      <c r="DE1946">
        <v>10</v>
      </c>
      <c r="DF1946" s="5">
        <v>19.432769752438233</v>
      </c>
      <c r="DH1946" s="5">
        <v>10</v>
      </c>
      <c r="DI1946" s="5">
        <v>19.232237516713091</v>
      </c>
      <c r="DK1946">
        <v>20</v>
      </c>
      <c r="DL1946" s="5">
        <v>36.536135521346374</v>
      </c>
      <c r="DN1946">
        <v>20</v>
      </c>
      <c r="DO1946" s="5">
        <v>20.921016962508325</v>
      </c>
      <c r="DQ1946">
        <v>20</v>
      </c>
      <c r="DR1946" s="5">
        <v>21.468756440660421</v>
      </c>
    </row>
    <row r="1947" spans="1:166" x14ac:dyDescent="0.25">
      <c r="A1947" t="s">
        <v>82</v>
      </c>
      <c r="B1947" t="s">
        <v>250</v>
      </c>
      <c r="C1947" s="6">
        <v>39071</v>
      </c>
      <c r="D1947" s="5">
        <v>5</v>
      </c>
      <c r="E1947" t="s">
        <v>206</v>
      </c>
      <c r="F1947" t="s">
        <v>13</v>
      </c>
      <c r="G1947">
        <v>71</v>
      </c>
      <c r="H1947" t="s">
        <v>17</v>
      </c>
      <c r="I1947" s="7">
        <v>11</v>
      </c>
      <c r="J1947">
        <v>1000</v>
      </c>
      <c r="K1947" s="5">
        <f t="shared" si="30"/>
        <v>90.909090909090907</v>
      </c>
      <c r="L1947" s="5"/>
      <c r="M1947" s="8"/>
      <c r="N1947" s="8"/>
      <c r="O1947" s="8"/>
      <c r="P1947" s="8"/>
      <c r="Q1947" s="5"/>
      <c r="R1947" s="5"/>
      <c r="S1947" s="5">
        <v>71</v>
      </c>
      <c r="T1947" s="5"/>
      <c r="U1947" s="5"/>
      <c r="V1947" s="5"/>
      <c r="W1947" s="5"/>
      <c r="X1947" s="8"/>
      <c r="Y1947" s="8"/>
      <c r="Z1947" s="8"/>
      <c r="AA1947" s="8"/>
      <c r="AB1947" s="8"/>
      <c r="AC1947" s="5"/>
      <c r="AD1947" s="8"/>
      <c r="AE1947" s="8"/>
      <c r="AF1947" s="8"/>
      <c r="AG1947" s="8"/>
      <c r="AH1947" s="8"/>
      <c r="AI1947" s="8"/>
      <c r="AJ1947" s="5"/>
      <c r="AK1947" s="8"/>
      <c r="AL1947" s="8"/>
      <c r="AM1947" s="8"/>
      <c r="AN1947" s="8"/>
      <c r="AO1947" s="8"/>
      <c r="AP1947" s="8"/>
      <c r="AQ1947" s="9"/>
      <c r="AR1947" s="8"/>
      <c r="AS1947" s="8"/>
      <c r="AT1947" s="8"/>
      <c r="AU1947" s="5"/>
      <c r="AV1947" s="5"/>
      <c r="AW1947" s="5"/>
      <c r="AX1947" s="5"/>
      <c r="AY1947" s="5"/>
      <c r="AZ1947" s="5"/>
      <c r="BA1947" s="5"/>
      <c r="BB1947" s="5"/>
      <c r="BC1947" s="5"/>
      <c r="BD1947" s="5"/>
      <c r="BE1947" s="5"/>
      <c r="BF1947" s="5"/>
      <c r="BG1947" s="5"/>
      <c r="BH1947" s="5"/>
      <c r="BI1947" s="8"/>
      <c r="BJ1947" s="5"/>
      <c r="BK1947" s="5"/>
      <c r="BL1947" s="5"/>
      <c r="BM1947" s="8"/>
      <c r="BN1947" s="8"/>
      <c r="BO1947" s="7"/>
      <c r="BP1947" s="5"/>
      <c r="BQ1947" s="5"/>
      <c r="BR1947" s="5"/>
      <c r="BS1947" s="5"/>
      <c r="BT1947" s="7"/>
      <c r="BU1947" s="7"/>
      <c r="BV1947" s="7"/>
      <c r="BW1947" s="7"/>
      <c r="BX1947" s="7"/>
      <c r="BY1947" s="7"/>
      <c r="BZ1947" s="7"/>
      <c r="CA1947" s="5"/>
      <c r="CB1947" s="5"/>
      <c r="CC1947" s="5"/>
      <c r="CD1947" s="5"/>
      <c r="CE1947" s="5"/>
      <c r="CF1947" s="5"/>
      <c r="CG1947" s="5"/>
      <c r="CH1947" s="5"/>
      <c r="CI1947" s="5"/>
      <c r="CJ1947" s="5"/>
      <c r="CK1947" s="8"/>
      <c r="CL1947" s="5"/>
      <c r="CM1947" s="5"/>
      <c r="CN1947" s="8"/>
      <c r="CO1947" s="5"/>
      <c r="CP1947" s="5"/>
      <c r="CQ1947" s="5"/>
      <c r="CR1947" s="8"/>
      <c r="CS1947" s="8"/>
      <c r="CT1947" s="5"/>
      <c r="CV1947">
        <v>10</v>
      </c>
      <c r="CW1947" s="5"/>
      <c r="CY1947">
        <v>10</v>
      </c>
      <c r="CZ1947" s="5"/>
      <c r="DC1947" s="5"/>
      <c r="DF1947" s="5"/>
      <c r="DI1947" s="5"/>
      <c r="DL1947" s="5"/>
      <c r="DO1947" s="5"/>
      <c r="DQ1947" s="8"/>
      <c r="DR1947" s="5"/>
      <c r="DS1947" s="8"/>
      <c r="DT1947" s="8"/>
      <c r="DU1947" s="8"/>
      <c r="DV1947" s="8"/>
      <c r="DW1947" s="8"/>
      <c r="DX1947" s="8"/>
      <c r="DY1947" s="8"/>
      <c r="DZ1947" s="8"/>
      <c r="EA1947" s="8"/>
      <c r="EB1947" s="8"/>
      <c r="EC1947" s="8"/>
      <c r="ED1947" s="8"/>
      <c r="EE1947" s="8"/>
      <c r="EF1947" s="8"/>
      <c r="EG1947" s="8"/>
      <c r="EH1947" s="8"/>
      <c r="EI1947" s="8"/>
      <c r="EJ1947" s="8"/>
      <c r="EK1947" s="8"/>
      <c r="EL1947" s="8"/>
      <c r="EM1947" s="8"/>
      <c r="EN1947" s="8"/>
      <c r="EO1947" s="8"/>
      <c r="EP1947" s="8"/>
      <c r="EQ1947" s="8"/>
      <c r="ER1947" s="8"/>
      <c r="ES1947" s="8"/>
      <c r="ET1947" s="8"/>
      <c r="EU1947" s="8"/>
      <c r="EV1947" s="8"/>
      <c r="EW1947" s="8"/>
      <c r="EX1947" s="8"/>
      <c r="EY1947" s="8"/>
      <c r="EZ1947" s="8"/>
      <c r="FA1947" s="8"/>
      <c r="FB1947" s="8"/>
      <c r="FC1947" s="8"/>
      <c r="FD1947" s="8"/>
      <c r="FE1947" s="8"/>
      <c r="FF1947" s="8"/>
      <c r="FG1947" s="8"/>
      <c r="FH1947" s="8"/>
      <c r="FI1947" s="8"/>
      <c r="FJ1947" s="8"/>
    </row>
    <row r="1948" spans="1:166" x14ac:dyDescent="0.25">
      <c r="A1948" t="s">
        <v>82</v>
      </c>
      <c r="B1948" t="s">
        <v>250</v>
      </c>
      <c r="C1948" s="6">
        <v>39080</v>
      </c>
      <c r="G1948">
        <v>80</v>
      </c>
      <c r="H1948" t="s">
        <v>17</v>
      </c>
      <c r="I1948" s="7">
        <v>11</v>
      </c>
      <c r="J1948">
        <v>1000</v>
      </c>
      <c r="K1948" s="5">
        <f t="shared" si="30"/>
        <v>90.909090909090907</v>
      </c>
      <c r="M1948" s="5">
        <v>398.5</v>
      </c>
      <c r="N1948" s="7">
        <v>15.5</v>
      </c>
      <c r="O1948" s="7"/>
      <c r="P1948" s="7"/>
      <c r="AC1948" s="5"/>
      <c r="AE1948" s="8"/>
      <c r="AF1948" s="8"/>
      <c r="AG1948" s="8"/>
      <c r="AH1948" s="8"/>
      <c r="AI1948" s="8"/>
      <c r="AJ1948" s="5"/>
      <c r="AK1948" s="8"/>
      <c r="AL1948" s="8"/>
      <c r="AM1948" s="8"/>
      <c r="AN1948" s="8"/>
      <c r="AO1948" s="8"/>
      <c r="AP1948" s="8"/>
      <c r="AS1948" s="8"/>
      <c r="AT1948" s="8"/>
      <c r="AU1948" s="5"/>
      <c r="AV1948" s="5"/>
      <c r="AW1948" s="5"/>
      <c r="AX1948" s="5"/>
      <c r="AY1948" s="5"/>
      <c r="AZ1948" s="5"/>
      <c r="BA1948" s="5"/>
      <c r="BB1948" s="5"/>
      <c r="BC1948" s="5"/>
      <c r="BD1948" s="5"/>
      <c r="BE1948" s="5"/>
      <c r="BF1948" s="5"/>
      <c r="BG1948" s="5"/>
      <c r="BH1948" s="5"/>
      <c r="BJ1948" s="5"/>
      <c r="BK1948" s="5"/>
      <c r="BL1948" s="5"/>
      <c r="BO1948" s="7"/>
      <c r="BP1948" s="5"/>
      <c r="BQ1948" s="5"/>
      <c r="BR1948" s="5"/>
      <c r="BS1948" s="5"/>
      <c r="BT1948" s="7"/>
      <c r="BU1948" s="7"/>
      <c r="BV1948" s="7"/>
      <c r="BW1948" s="7"/>
      <c r="BX1948" s="7"/>
      <c r="BY1948" s="7"/>
      <c r="BZ1948" s="7"/>
      <c r="CA1948" s="5"/>
      <c r="CB1948" s="5"/>
      <c r="CC1948" s="5"/>
      <c r="CD1948" s="5"/>
      <c r="CE1948" s="5"/>
      <c r="CF1948" s="5"/>
      <c r="CG1948" s="5"/>
      <c r="CH1948" s="5"/>
      <c r="CI1948" s="5"/>
      <c r="CJ1948" s="5"/>
      <c r="CL1948" s="5"/>
      <c r="CM1948" s="5"/>
      <c r="CO1948" s="5"/>
      <c r="CP1948" s="5"/>
      <c r="CQ1948" s="5"/>
      <c r="CT1948" s="5"/>
      <c r="CV1948">
        <v>10</v>
      </c>
      <c r="CW1948" s="5"/>
      <c r="CY1948">
        <v>10</v>
      </c>
      <c r="CZ1948" s="5"/>
      <c r="DC1948" s="5"/>
      <c r="DF1948" s="5"/>
      <c r="DI1948" s="5"/>
      <c r="DL1948" s="5"/>
      <c r="DO1948" s="5"/>
      <c r="DR1948" s="5"/>
    </row>
    <row r="1949" spans="1:166" x14ac:dyDescent="0.25">
      <c r="A1949" t="s">
        <v>82</v>
      </c>
      <c r="B1949" t="s">
        <v>250</v>
      </c>
      <c r="C1949" s="6">
        <v>39081</v>
      </c>
      <c r="D1949" s="5"/>
      <c r="G1949">
        <v>81</v>
      </c>
      <c r="H1949" t="s">
        <v>17</v>
      </c>
      <c r="I1949" s="7">
        <v>11</v>
      </c>
      <c r="J1949">
        <v>1000</v>
      </c>
      <c r="K1949" s="5">
        <f t="shared" si="30"/>
        <v>90.909090909090907</v>
      </c>
      <c r="AC1949" s="5"/>
      <c r="AE1949" s="8"/>
      <c r="AF1949" s="8"/>
      <c r="AG1949" s="8"/>
      <c r="AH1949" s="8"/>
      <c r="AI1949" s="8"/>
      <c r="AJ1949" s="5"/>
      <c r="AK1949" s="8"/>
      <c r="AL1949" s="8"/>
      <c r="AM1949" s="8"/>
      <c r="AN1949" s="8"/>
      <c r="AO1949" s="8"/>
      <c r="AP1949" s="8"/>
      <c r="AQ1949" s="9"/>
      <c r="AS1949" s="8"/>
      <c r="AT1949" s="8"/>
      <c r="AU1949" s="5"/>
      <c r="AV1949" s="5"/>
      <c r="AW1949" s="5"/>
      <c r="AX1949" s="5"/>
      <c r="AY1949" s="5"/>
      <c r="AZ1949" s="5"/>
      <c r="BA1949" s="5"/>
      <c r="BB1949" s="5"/>
      <c r="BC1949" s="5"/>
      <c r="BD1949" s="5"/>
      <c r="BE1949" s="5"/>
      <c r="BF1949" s="5"/>
      <c r="BG1949" s="5"/>
      <c r="BH1949" s="5"/>
      <c r="BJ1949" s="5"/>
      <c r="BK1949" s="5"/>
      <c r="BL1949" s="5"/>
      <c r="BO1949" s="7"/>
      <c r="BP1949" s="5"/>
      <c r="BQ1949" s="5"/>
      <c r="BR1949" s="5"/>
      <c r="BS1949" s="5"/>
      <c r="BT1949" s="7"/>
      <c r="BU1949" s="7"/>
      <c r="BV1949" s="7"/>
      <c r="BW1949" s="7"/>
      <c r="BX1949" s="7"/>
      <c r="BY1949" s="7"/>
      <c r="BZ1949" s="7"/>
      <c r="CA1949" s="5"/>
      <c r="CB1949" s="5"/>
      <c r="CC1949" s="5"/>
      <c r="CD1949" s="5"/>
      <c r="CE1949" s="5"/>
      <c r="CF1949" s="5"/>
      <c r="CG1949" s="5"/>
      <c r="CH1949" s="5"/>
      <c r="CI1949" s="5"/>
      <c r="CJ1949" s="5"/>
      <c r="CL1949" s="5">
        <v>173.6237721306758</v>
      </c>
      <c r="CM1949" s="5">
        <f>CS1949+CV1949+CY1949+DB1949+DE1949+DH1949+DK1949+DN1949+DQ1949</f>
        <v>120</v>
      </c>
      <c r="CO1949" s="5">
        <f>CT1949+CW1949+CZ1949+DC1949+DF1949+DI1949+DL1949+DO1949+DR1949</f>
        <v>179.66526394353701</v>
      </c>
      <c r="CP1949" s="5"/>
      <c r="CQ1949" s="5"/>
      <c r="CS1949">
        <v>10</v>
      </c>
      <c r="CT1949" s="5">
        <v>15.392022428224999</v>
      </c>
      <c r="CV1949">
        <v>10</v>
      </c>
      <c r="CW1949" s="5">
        <v>16.668936042355462</v>
      </c>
      <c r="CY1949">
        <v>10</v>
      </c>
      <c r="CZ1949" s="5">
        <v>16.532989232418913</v>
      </c>
      <c r="DB1949" s="5">
        <v>10</v>
      </c>
      <c r="DC1949" s="5">
        <v>15.723496340768127</v>
      </c>
      <c r="DE1949">
        <v>10</v>
      </c>
      <c r="DF1949" s="5">
        <v>17.419426105757864</v>
      </c>
      <c r="DH1949" s="5">
        <v>10</v>
      </c>
      <c r="DI1949" s="5">
        <v>18.584804869943362</v>
      </c>
      <c r="DK1949">
        <v>20</v>
      </c>
      <c r="DL1949" s="5">
        <v>37.627603832936025</v>
      </c>
      <c r="DN1949">
        <v>20</v>
      </c>
      <c r="DO1949" s="5">
        <v>21.956909197339876</v>
      </c>
      <c r="DQ1949">
        <v>20</v>
      </c>
      <c r="DR1949" s="5">
        <v>19.759075893792392</v>
      </c>
    </row>
    <row r="1950" spans="1:166" x14ac:dyDescent="0.25">
      <c r="A1950" t="s">
        <v>82</v>
      </c>
      <c r="B1950" t="s">
        <v>250</v>
      </c>
      <c r="C1950" s="6">
        <v>39085</v>
      </c>
      <c r="G1950">
        <v>85</v>
      </c>
      <c r="H1950" t="s">
        <v>17</v>
      </c>
      <c r="I1950" s="7">
        <v>11</v>
      </c>
      <c r="J1950">
        <v>1000</v>
      </c>
      <c r="K1950" s="5">
        <f t="shared" si="30"/>
        <v>90.909090909090907</v>
      </c>
      <c r="M1950" s="5">
        <v>439.00000000000006</v>
      </c>
      <c r="N1950" s="7">
        <v>16.3</v>
      </c>
      <c r="O1950" s="7"/>
      <c r="P1950" s="7"/>
      <c r="AC1950" s="5"/>
      <c r="AE1950" s="8"/>
      <c r="AF1950" s="8"/>
      <c r="AG1950" s="8"/>
      <c r="AH1950" s="8"/>
      <c r="AI1950" s="8"/>
      <c r="AJ1950" s="5"/>
      <c r="AK1950" s="8"/>
      <c r="AL1950" s="8"/>
      <c r="AM1950" s="8"/>
      <c r="AN1950" s="8"/>
      <c r="AO1950" s="8"/>
      <c r="AP1950" s="8"/>
      <c r="AS1950" s="8"/>
      <c r="AT1950" s="8"/>
      <c r="AU1950" s="5"/>
      <c r="AV1950" s="5"/>
      <c r="AW1950" s="5"/>
      <c r="AX1950" s="5"/>
      <c r="AY1950" s="5"/>
      <c r="AZ1950" s="5"/>
      <c r="BA1950" s="5"/>
      <c r="BB1950" s="5"/>
      <c r="BC1950" s="5"/>
      <c r="BD1950" s="5"/>
      <c r="BE1950" s="5"/>
      <c r="BF1950" s="5"/>
      <c r="BG1950" s="5"/>
      <c r="BH1950" s="5"/>
      <c r="BJ1950" s="5"/>
      <c r="BK1950" s="5"/>
      <c r="BL1950" s="5"/>
      <c r="BO1950" s="7"/>
      <c r="BP1950" s="5"/>
      <c r="BQ1950" s="5"/>
      <c r="BR1950" s="5"/>
      <c r="BS1950" s="5"/>
      <c r="BT1950" s="7"/>
      <c r="BU1950" s="7"/>
      <c r="BV1950" s="7"/>
      <c r="BW1950" s="7"/>
      <c r="BX1950" s="7"/>
      <c r="BY1950" s="7"/>
      <c r="BZ1950" s="7"/>
      <c r="CA1950" s="5"/>
      <c r="CB1950" s="5"/>
      <c r="CC1950" s="5"/>
      <c r="CD1950" s="5"/>
      <c r="CE1950" s="5"/>
      <c r="CF1950" s="5"/>
      <c r="CG1950" s="5"/>
      <c r="CH1950" s="5"/>
      <c r="CI1950" s="5"/>
      <c r="CJ1950" s="5"/>
      <c r="CL1950" s="5"/>
      <c r="CM1950" s="5"/>
      <c r="CO1950" s="5"/>
      <c r="CP1950" s="5"/>
      <c r="CQ1950" s="5"/>
      <c r="CT1950" s="5"/>
      <c r="CV1950">
        <v>10</v>
      </c>
      <c r="CW1950" s="5"/>
      <c r="CY1950">
        <v>10</v>
      </c>
      <c r="CZ1950" s="5"/>
      <c r="DC1950" s="5"/>
      <c r="DF1950" s="5"/>
      <c r="DI1950" s="5"/>
      <c r="DL1950" s="5"/>
      <c r="DO1950" s="5"/>
      <c r="DR1950" s="5"/>
    </row>
    <row r="1951" spans="1:166" x14ac:dyDescent="0.25">
      <c r="A1951" t="s">
        <v>82</v>
      </c>
      <c r="B1951" t="s">
        <v>250</v>
      </c>
      <c r="C1951" s="6">
        <v>39086</v>
      </c>
      <c r="G1951">
        <v>86</v>
      </c>
      <c r="H1951" t="s">
        <v>17</v>
      </c>
      <c r="I1951" s="7">
        <v>11</v>
      </c>
      <c r="J1951">
        <v>1000</v>
      </c>
      <c r="K1951" s="5">
        <f t="shared" si="30"/>
        <v>90.909090909090907</v>
      </c>
      <c r="AC1951" s="5">
        <v>81.325000000000003</v>
      </c>
      <c r="AE1951" s="8"/>
      <c r="AF1951" s="8"/>
      <c r="AG1951" s="8"/>
      <c r="AH1951" s="8"/>
      <c r="AI1951" s="8"/>
      <c r="AJ1951" s="5">
        <v>76.825000000000003</v>
      </c>
      <c r="AK1951" s="8">
        <v>0.99439999999999995</v>
      </c>
      <c r="AL1951" s="8">
        <v>0.25907373789457444</v>
      </c>
      <c r="AM1951" s="8"/>
      <c r="AN1951" s="8"/>
      <c r="AO1951" s="8"/>
      <c r="AP1951" s="8"/>
      <c r="AQ1951" s="9">
        <f>AK1951/AJ1951</f>
        <v>1.2943703221607549E-2</v>
      </c>
      <c r="AR1951" s="9">
        <v>4.1362673573512386E-2</v>
      </c>
      <c r="AS1951" s="7">
        <f>AJ1951*AR1951</f>
        <v>3.177687397285089</v>
      </c>
      <c r="AT1951" s="8"/>
      <c r="AU1951" s="5">
        <v>9.625</v>
      </c>
      <c r="AV1951" s="5"/>
      <c r="AW1951" s="5"/>
      <c r="AX1951" s="5"/>
      <c r="AY1951" s="5">
        <v>7.55</v>
      </c>
      <c r="AZ1951" s="5"/>
      <c r="BA1951" s="5"/>
      <c r="BB1951" s="5"/>
      <c r="BC1951" s="5"/>
      <c r="BD1951" s="5"/>
      <c r="BE1951" s="5"/>
      <c r="BF1951" s="5"/>
      <c r="BG1951" s="5">
        <v>0</v>
      </c>
      <c r="BH1951" s="5">
        <v>17.175000000000001</v>
      </c>
      <c r="BJ1951" s="5"/>
      <c r="BK1951" s="5">
        <f>AC1951+AJ1951+BH1951</f>
        <v>175.32500000000002</v>
      </c>
      <c r="BL1951" s="5"/>
      <c r="BM1951" s="8">
        <f>BH1951/BK1951</f>
        <v>9.796092970198203E-2</v>
      </c>
      <c r="BN1951" s="8"/>
      <c r="BO1951" s="7"/>
      <c r="BP1951" s="5"/>
      <c r="BQ1951" s="5"/>
      <c r="BR1951" s="5"/>
      <c r="BS1951" s="5"/>
      <c r="BT1951" s="7"/>
      <c r="BU1951" s="7"/>
      <c r="BV1951" s="7"/>
      <c r="BW1951" s="7"/>
      <c r="BX1951" s="8">
        <f>AC1951/BK1951</f>
        <v>0.4638528447169542</v>
      </c>
      <c r="BY1951" s="8">
        <f>AJ1951/BK1951</f>
        <v>0.43818622558106374</v>
      </c>
      <c r="BZ1951" s="8">
        <f>BH1951/BK1951</f>
        <v>9.796092970198203E-2</v>
      </c>
      <c r="CA1951" s="5">
        <v>179.75</v>
      </c>
      <c r="CB1951" s="5">
        <v>101</v>
      </c>
      <c r="CC1951" s="5">
        <v>26</v>
      </c>
      <c r="CD1951" s="5">
        <v>0</v>
      </c>
      <c r="CE1951" s="5"/>
      <c r="CF1951" s="5"/>
      <c r="CG1951" s="5"/>
      <c r="CH1951" s="5"/>
      <c r="CI1951" s="5"/>
      <c r="CJ1951" s="5"/>
      <c r="CL1951" s="5">
        <v>170.78024028979161</v>
      </c>
      <c r="CM1951" s="5">
        <f>CS1951+CV1951+CY1951+DB1951+DE1951+DH1951+DK1951+DN1951+DQ1951</f>
        <v>120</v>
      </c>
      <c r="CO1951" s="5">
        <f>CT1951+CW1951+CZ1951+DC1951+DF1951+DI1951+DL1951+DO1951+DR1951</f>
        <v>176.26922011680369</v>
      </c>
      <c r="CP1951" s="5"/>
      <c r="CQ1951" s="5"/>
      <c r="CS1951">
        <v>10</v>
      </c>
      <c r="CT1951" s="5">
        <v>21.229402077945966</v>
      </c>
      <c r="CV1951">
        <v>10</v>
      </c>
      <c r="CW1951" s="5">
        <v>15.106730006255026</v>
      </c>
      <c r="CY1951">
        <v>10</v>
      </c>
      <c r="CZ1951" s="5">
        <v>11.513953846841218</v>
      </c>
      <c r="DB1951" s="5">
        <v>10</v>
      </c>
      <c r="DC1951" s="5">
        <v>12.065788361141649</v>
      </c>
      <c r="DE1951">
        <v>10</v>
      </c>
      <c r="DF1951" s="5">
        <v>15.423270936425359</v>
      </c>
      <c r="DH1951" s="5">
        <v>10</v>
      </c>
      <c r="DI1951" s="5">
        <v>17.861742922843021</v>
      </c>
      <c r="DK1951">
        <v>20</v>
      </c>
      <c r="DL1951" s="5">
        <v>39.131595600874547</v>
      </c>
      <c r="DN1951">
        <v>20</v>
      </c>
      <c r="DO1951" s="5">
        <v>22.8736279892262</v>
      </c>
      <c r="DQ1951">
        <v>20</v>
      </c>
      <c r="DR1951" s="5">
        <v>21.063108375250714</v>
      </c>
    </row>
    <row r="1952" spans="1:166" x14ac:dyDescent="0.25">
      <c r="A1952" t="s">
        <v>82</v>
      </c>
      <c r="B1952" t="s">
        <v>250</v>
      </c>
      <c r="C1952" s="6">
        <v>39089</v>
      </c>
      <c r="D1952" s="5"/>
      <c r="G1952">
        <v>89</v>
      </c>
      <c r="H1952" t="s">
        <v>17</v>
      </c>
      <c r="I1952" s="7">
        <v>11</v>
      </c>
      <c r="J1952">
        <v>1000</v>
      </c>
      <c r="K1952" s="5">
        <f t="shared" si="30"/>
        <v>90.909090909090907</v>
      </c>
      <c r="AC1952" s="5"/>
      <c r="AE1952" s="8"/>
      <c r="AF1952" s="8"/>
      <c r="AG1952" s="8"/>
      <c r="AH1952" s="8"/>
      <c r="AI1952" s="8"/>
      <c r="AJ1952" s="5"/>
      <c r="AK1952" s="8"/>
      <c r="AM1952" s="8"/>
      <c r="AN1952" s="8"/>
      <c r="AO1952" s="8"/>
      <c r="AP1952" s="8"/>
      <c r="AQ1952" s="9"/>
      <c r="AS1952" s="8"/>
      <c r="AT1952" s="8"/>
      <c r="AU1952" s="5"/>
      <c r="AV1952" s="5"/>
      <c r="AW1952" s="5"/>
      <c r="AX1952" s="5"/>
      <c r="AY1952" s="5"/>
      <c r="AZ1952" s="5"/>
      <c r="BA1952" s="5"/>
      <c r="BB1952" s="5"/>
      <c r="BC1952" s="5"/>
      <c r="BD1952" s="5"/>
      <c r="BE1952" s="5"/>
      <c r="BF1952" s="5"/>
      <c r="BG1952" s="5"/>
      <c r="BH1952" s="5"/>
      <c r="BJ1952" s="5"/>
      <c r="BK1952" s="5"/>
      <c r="BL1952" s="5"/>
      <c r="BO1952" s="7"/>
      <c r="BP1952" s="5"/>
      <c r="BQ1952" s="5"/>
      <c r="BR1952" s="5"/>
      <c r="BS1952" s="5"/>
      <c r="BT1952" s="7"/>
      <c r="BU1952" s="7"/>
      <c r="BV1952" s="7"/>
      <c r="BW1952" s="7"/>
      <c r="BX1952" s="7"/>
      <c r="BY1952" s="7"/>
      <c r="BZ1952" s="7"/>
      <c r="CA1952" s="5"/>
      <c r="CB1952" s="5"/>
      <c r="CC1952" s="5"/>
      <c r="CD1952" s="5"/>
      <c r="CE1952" s="5"/>
      <c r="CF1952" s="5"/>
      <c r="CG1952" s="5"/>
      <c r="CH1952" s="5"/>
      <c r="CI1952" s="5"/>
      <c r="CJ1952" s="5"/>
      <c r="CL1952" s="5">
        <v>145.1840792328197</v>
      </c>
      <c r="CM1952" s="5">
        <f>CS1952+CV1952+CY1952+DB1952+DE1952+DH1952+DK1952+DN1952+DQ1952</f>
        <v>120</v>
      </c>
      <c r="CO1952" s="5">
        <f>CT1952+CW1952+CZ1952+DC1952+DF1952+DI1952+DL1952+DO1952+DR1952</f>
        <v>151.88887968581793</v>
      </c>
      <c r="CP1952" s="5"/>
      <c r="CQ1952" s="5"/>
      <c r="CS1952">
        <v>10</v>
      </c>
      <c r="CT1952" s="5">
        <v>10.109731381568302</v>
      </c>
      <c r="CV1952">
        <v>10</v>
      </c>
      <c r="CW1952" s="5">
        <v>14.284788379054595</v>
      </c>
      <c r="CY1952">
        <v>10</v>
      </c>
      <c r="CZ1952" s="5">
        <v>8.759213877222777</v>
      </c>
      <c r="DB1952" s="5">
        <v>10</v>
      </c>
      <c r="DC1952" s="5">
        <v>9.9733777186610837</v>
      </c>
      <c r="DE1952">
        <v>10</v>
      </c>
      <c r="DF1952" s="5">
        <v>13.236896617776452</v>
      </c>
      <c r="DH1952" s="5">
        <v>10</v>
      </c>
      <c r="DI1952" s="5">
        <v>16.85564404874777</v>
      </c>
      <c r="DK1952">
        <v>20</v>
      </c>
      <c r="DL1952" s="5">
        <v>37.727869950798627</v>
      </c>
      <c r="DN1952">
        <v>20</v>
      </c>
      <c r="DO1952" s="5">
        <v>21.267078306445406</v>
      </c>
      <c r="DQ1952">
        <v>20</v>
      </c>
      <c r="DR1952" s="5">
        <v>19.674279405542912</v>
      </c>
    </row>
    <row r="1953" spans="1:122" x14ac:dyDescent="0.25">
      <c r="A1953" t="s">
        <v>82</v>
      </c>
      <c r="B1953" t="s">
        <v>250</v>
      </c>
      <c r="C1953" s="6">
        <v>39092</v>
      </c>
      <c r="D1953" s="5"/>
      <c r="G1953">
        <v>92</v>
      </c>
      <c r="H1953" t="s">
        <v>17</v>
      </c>
      <c r="I1953" s="7">
        <v>11</v>
      </c>
      <c r="J1953">
        <v>1000</v>
      </c>
      <c r="K1953" s="5">
        <f t="shared" si="30"/>
        <v>90.909090909090907</v>
      </c>
      <c r="AC1953" s="5"/>
      <c r="AE1953" s="8"/>
      <c r="AF1953" s="8"/>
      <c r="AG1953" s="8"/>
      <c r="AH1953" s="8"/>
      <c r="AI1953" s="8"/>
      <c r="AJ1953" s="5"/>
      <c r="AK1953" s="8"/>
      <c r="AM1953" s="8"/>
      <c r="AN1953" s="8"/>
      <c r="AO1953" s="8"/>
      <c r="AP1953" s="8"/>
      <c r="AQ1953" s="9"/>
      <c r="AS1953" s="8"/>
      <c r="AT1953" s="8"/>
      <c r="AU1953" s="5"/>
      <c r="AV1953" s="5"/>
      <c r="AW1953" s="5"/>
      <c r="AX1953" s="5"/>
      <c r="AY1953" s="5"/>
      <c r="AZ1953" s="5"/>
      <c r="BA1953" s="5"/>
      <c r="BB1953" s="5"/>
      <c r="BC1953" s="5"/>
      <c r="BD1953" s="5"/>
      <c r="BE1953" s="5"/>
      <c r="BF1953" s="5"/>
      <c r="BG1953" s="5"/>
      <c r="BH1953" s="5"/>
      <c r="BJ1953" s="5"/>
      <c r="BK1953" s="5"/>
      <c r="BL1953" s="5"/>
      <c r="BO1953" s="7"/>
      <c r="BP1953" s="5"/>
      <c r="BQ1953" s="5"/>
      <c r="BR1953" s="5"/>
      <c r="BS1953" s="5"/>
      <c r="BT1953" s="7"/>
      <c r="BU1953" s="7"/>
      <c r="BV1953" s="7"/>
      <c r="BW1953" s="7"/>
      <c r="BX1953" s="7"/>
      <c r="BY1953" s="7"/>
      <c r="BZ1953" s="7"/>
      <c r="CA1953" s="5"/>
      <c r="CB1953" s="5"/>
      <c r="CC1953" s="5"/>
      <c r="CD1953" s="5"/>
      <c r="CE1953" s="5"/>
      <c r="CF1953" s="5"/>
      <c r="CG1953" s="5"/>
      <c r="CH1953" s="5"/>
      <c r="CI1953" s="5"/>
      <c r="CJ1953" s="5"/>
      <c r="CL1953" s="5">
        <v>226.49105131991371</v>
      </c>
      <c r="CM1953" s="5">
        <f>CS1953+CV1953+CY1953+DB1953+DE1953+DH1953+DK1953+DN1953+DQ1953</f>
        <v>120</v>
      </c>
      <c r="CO1953" s="5">
        <f>CT1953+CW1953+CZ1953+DC1953+DF1953+DI1953+DL1953+DO1953+DR1953</f>
        <v>229.87426021617887</v>
      </c>
      <c r="CP1953" s="5"/>
      <c r="CQ1953" s="5"/>
      <c r="CS1953">
        <v>10</v>
      </c>
      <c r="CT1953" s="5">
        <v>44.714866474351012</v>
      </c>
      <c r="CV1953">
        <v>10</v>
      </c>
      <c r="CW1953" s="5">
        <v>20.925901122838539</v>
      </c>
      <c r="CY1953">
        <v>10</v>
      </c>
      <c r="CZ1953" s="5">
        <v>23.566572423085574</v>
      </c>
      <c r="DB1953" s="5">
        <v>10</v>
      </c>
      <c r="DC1953" s="5">
        <v>19.677921417422866</v>
      </c>
      <c r="DE1953">
        <v>10</v>
      </c>
      <c r="DF1953" s="5">
        <v>18.573230085736363</v>
      </c>
      <c r="DH1953" s="5">
        <v>10</v>
      </c>
      <c r="DI1953" s="5">
        <v>18.752929614144179</v>
      </c>
      <c r="DK1953">
        <v>20</v>
      </c>
      <c r="DL1953" s="5">
        <v>39.593559957955037</v>
      </c>
      <c r="DN1953">
        <v>20</v>
      </c>
      <c r="DO1953" s="5">
        <v>23.433070505752688</v>
      </c>
      <c r="DQ1953">
        <v>20</v>
      </c>
      <c r="DR1953" s="5">
        <v>20.636208614892588</v>
      </c>
    </row>
    <row r="1954" spans="1:122" x14ac:dyDescent="0.25">
      <c r="A1954" t="s">
        <v>82</v>
      </c>
      <c r="B1954" t="s">
        <v>250</v>
      </c>
      <c r="C1954" s="6">
        <v>39093</v>
      </c>
      <c r="G1954">
        <v>93</v>
      </c>
      <c r="H1954" t="s">
        <v>17</v>
      </c>
      <c r="I1954" s="7">
        <v>11</v>
      </c>
      <c r="J1954">
        <v>1000</v>
      </c>
      <c r="K1954" s="5">
        <f t="shared" si="30"/>
        <v>90.909090909090907</v>
      </c>
      <c r="M1954" s="5">
        <v>508.49999999999994</v>
      </c>
      <c r="N1954" s="7">
        <v>17</v>
      </c>
      <c r="O1954" s="7"/>
      <c r="P1954" s="7"/>
      <c r="AC1954" s="5"/>
      <c r="AE1954" s="8"/>
      <c r="AF1954" s="8"/>
      <c r="AG1954" s="8"/>
      <c r="AH1954" s="8"/>
      <c r="AI1954" s="8"/>
      <c r="AJ1954" s="5"/>
      <c r="AK1954" s="8"/>
      <c r="AM1954" s="8"/>
      <c r="AN1954" s="8"/>
      <c r="AO1954" s="8"/>
      <c r="AP1954" s="8"/>
      <c r="AS1954" s="8"/>
      <c r="AT1954" s="8"/>
      <c r="AU1954" s="5"/>
      <c r="AV1954" s="5"/>
      <c r="AW1954" s="5"/>
      <c r="AX1954" s="5"/>
      <c r="AY1954" s="5"/>
      <c r="AZ1954" s="5"/>
      <c r="BA1954" s="5"/>
      <c r="BB1954" s="5"/>
      <c r="BC1954" s="5"/>
      <c r="BD1954" s="5"/>
      <c r="BE1954" s="5"/>
      <c r="BF1954" s="5"/>
      <c r="BG1954" s="5"/>
      <c r="BH1954" s="5"/>
      <c r="BJ1954" s="5"/>
      <c r="BK1954" s="5"/>
      <c r="BL1954" s="5"/>
      <c r="BO1954" s="7"/>
      <c r="BP1954" s="5"/>
      <c r="BQ1954" s="5"/>
      <c r="BR1954" s="5"/>
      <c r="BS1954" s="5"/>
      <c r="BT1954" s="7"/>
      <c r="BU1954" s="7"/>
      <c r="BV1954" s="7"/>
      <c r="BW1954" s="7"/>
      <c r="BX1954" s="7"/>
      <c r="BY1954" s="7"/>
      <c r="BZ1954" s="7"/>
      <c r="CA1954" s="5"/>
      <c r="CB1954" s="5"/>
      <c r="CC1954" s="5"/>
      <c r="CD1954" s="5"/>
      <c r="CE1954" s="5"/>
      <c r="CF1954" s="5"/>
      <c r="CG1954" s="5"/>
      <c r="CH1954" s="5"/>
      <c r="CI1954" s="5"/>
      <c r="CJ1954" s="5"/>
      <c r="CL1954" s="5"/>
      <c r="CM1954" s="5"/>
      <c r="CO1954" s="5"/>
      <c r="CP1954" s="5"/>
      <c r="CQ1954" s="5"/>
      <c r="CT1954" s="5"/>
      <c r="CV1954">
        <v>10</v>
      </c>
      <c r="CW1954" s="5"/>
      <c r="CY1954">
        <v>10</v>
      </c>
      <c r="CZ1954" s="5"/>
      <c r="DC1954" s="5"/>
      <c r="DF1954" s="5"/>
      <c r="DI1954" s="5"/>
      <c r="DL1954" s="5"/>
      <c r="DO1954" s="5"/>
      <c r="DR1954" s="5"/>
    </row>
    <row r="1955" spans="1:122" x14ac:dyDescent="0.25">
      <c r="A1955" t="s">
        <v>82</v>
      </c>
      <c r="B1955" t="s">
        <v>250</v>
      </c>
      <c r="C1955" s="6">
        <v>39094</v>
      </c>
      <c r="D1955" s="5"/>
      <c r="G1955">
        <v>94</v>
      </c>
      <c r="H1955" t="s">
        <v>17</v>
      </c>
      <c r="I1955" s="7">
        <v>11</v>
      </c>
      <c r="J1955">
        <v>1000</v>
      </c>
      <c r="K1955" s="5">
        <f t="shared" si="30"/>
        <v>90.909090909090907</v>
      </c>
      <c r="AC1955" s="5"/>
      <c r="AE1955" s="8"/>
      <c r="AF1955" s="8"/>
      <c r="AG1955" s="8"/>
      <c r="AH1955" s="8"/>
      <c r="AI1955" s="8"/>
      <c r="AJ1955" s="5"/>
      <c r="AK1955" s="8"/>
      <c r="AL1955" s="8"/>
      <c r="AM1955" s="8"/>
      <c r="AN1955" s="8"/>
      <c r="AO1955" s="8"/>
      <c r="AP1955" s="8"/>
      <c r="AQ1955" s="9"/>
      <c r="AS1955" s="8"/>
      <c r="AT1955" s="8"/>
      <c r="AU1955" s="5"/>
      <c r="AV1955" s="5"/>
      <c r="AW1955" s="5"/>
      <c r="AX1955" s="5"/>
      <c r="AY1955" s="5"/>
      <c r="AZ1955" s="5"/>
      <c r="BA1955" s="5"/>
      <c r="BB1955" s="5"/>
      <c r="BC1955" s="5"/>
      <c r="BD1955" s="5"/>
      <c r="BE1955" s="5"/>
      <c r="BF1955" s="5"/>
      <c r="BG1955" s="5"/>
      <c r="BH1955" s="5"/>
      <c r="BJ1955" s="5"/>
      <c r="BK1955" s="5"/>
      <c r="BL1955" s="5"/>
      <c r="BO1955" s="7"/>
      <c r="BP1955" s="5"/>
      <c r="BQ1955" s="5"/>
      <c r="BR1955" s="5"/>
      <c r="BS1955" s="5"/>
      <c r="BT1955" s="7"/>
      <c r="BU1955" s="7"/>
      <c r="BV1955" s="7"/>
      <c r="BW1955" s="7"/>
      <c r="BX1955" s="7"/>
      <c r="BY1955" s="7"/>
      <c r="BZ1955" s="7"/>
      <c r="CA1955" s="5"/>
      <c r="CB1955" s="5"/>
      <c r="CC1955" s="5"/>
      <c r="CD1955" s="5"/>
      <c r="CE1955" s="5"/>
      <c r="CF1955" s="5"/>
      <c r="CG1955" s="5"/>
      <c r="CH1955" s="5"/>
      <c r="CI1955" s="5"/>
      <c r="CJ1955" s="5"/>
      <c r="CL1955" s="5">
        <v>208.35694149965889</v>
      </c>
      <c r="CM1955" s="5">
        <f>CS1955+CV1955+CY1955+DB1955+DE1955+DH1955+DK1955+DN1955+DQ1955</f>
        <v>120</v>
      </c>
      <c r="CO1955" s="5">
        <f>CT1955+CW1955+CZ1955+DC1955+DF1955+DI1955+DL1955+DO1955+DR1955</f>
        <v>212.43214735521681</v>
      </c>
      <c r="CP1955" s="5"/>
      <c r="CQ1955" s="5"/>
      <c r="CS1955">
        <v>10</v>
      </c>
      <c r="CT1955" s="5">
        <v>35.044660746683832</v>
      </c>
      <c r="CV1955">
        <v>10</v>
      </c>
      <c r="CW1955" s="5">
        <v>19.313926759620742</v>
      </c>
      <c r="CY1955">
        <v>10</v>
      </c>
      <c r="CZ1955" s="5">
        <v>21.349982710540999</v>
      </c>
      <c r="DB1955" s="5">
        <v>10</v>
      </c>
      <c r="DC1955" s="5">
        <v>17.834000777922171</v>
      </c>
      <c r="DE1955">
        <v>10</v>
      </c>
      <c r="DF1955" s="5">
        <v>18.013662016070533</v>
      </c>
      <c r="DH1955" s="5">
        <v>10</v>
      </c>
      <c r="DI1955" s="5">
        <v>17.657772557063268</v>
      </c>
      <c r="DK1955">
        <v>20</v>
      </c>
      <c r="DL1955" s="5">
        <v>38.889898703436913</v>
      </c>
      <c r="DN1955">
        <v>20</v>
      </c>
      <c r="DO1955" s="5">
        <v>23.21348049341713</v>
      </c>
      <c r="DQ1955">
        <v>20</v>
      </c>
      <c r="DR1955" s="5">
        <v>21.11476259046119</v>
      </c>
    </row>
    <row r="1956" spans="1:122" x14ac:dyDescent="0.25">
      <c r="A1956" t="s">
        <v>82</v>
      </c>
      <c r="B1956" t="s">
        <v>250</v>
      </c>
      <c r="C1956" s="6">
        <v>39098</v>
      </c>
      <c r="G1956">
        <v>98</v>
      </c>
      <c r="H1956" t="s">
        <v>17</v>
      </c>
      <c r="I1956" s="7">
        <v>11</v>
      </c>
      <c r="J1956">
        <v>1000</v>
      </c>
      <c r="K1956" s="5">
        <f t="shared" si="30"/>
        <v>90.909090909090907</v>
      </c>
      <c r="M1956" s="5">
        <v>537</v>
      </c>
      <c r="N1956" s="7">
        <v>18.349999999999998</v>
      </c>
      <c r="O1956" s="7"/>
      <c r="P1956" s="7"/>
      <c r="AC1956" s="5"/>
      <c r="AE1956" s="8"/>
      <c r="AF1956" s="8"/>
      <c r="AG1956" s="8"/>
      <c r="AH1956" s="8"/>
      <c r="AI1956" s="8"/>
      <c r="AJ1956" s="5"/>
      <c r="AK1956" s="8"/>
      <c r="AL1956" s="8"/>
      <c r="AM1956" s="8"/>
      <c r="AN1956" s="8"/>
      <c r="AO1956" s="8"/>
      <c r="AP1956" s="8"/>
      <c r="AS1956" s="8"/>
      <c r="AT1956" s="8"/>
      <c r="AU1956" s="5"/>
      <c r="AV1956" s="5"/>
      <c r="AW1956" s="5"/>
      <c r="AX1956" s="5"/>
      <c r="AY1956" s="5"/>
      <c r="AZ1956" s="5"/>
      <c r="BA1956" s="5"/>
      <c r="BB1956" s="5"/>
      <c r="BC1956" s="5"/>
      <c r="BD1956" s="5"/>
      <c r="BE1956" s="5"/>
      <c r="BF1956" s="5"/>
      <c r="BG1956" s="5"/>
      <c r="BH1956" s="5"/>
      <c r="BJ1956" s="5"/>
      <c r="BK1956" s="5"/>
      <c r="BL1956" s="5"/>
      <c r="BO1956" s="7"/>
      <c r="BP1956" s="5"/>
      <c r="BQ1956" s="5"/>
      <c r="BR1956" s="5"/>
      <c r="BS1956" s="5"/>
      <c r="BT1956" s="7"/>
      <c r="BU1956" s="7"/>
      <c r="BV1956" s="7"/>
      <c r="BW1956" s="7"/>
      <c r="BX1956" s="7"/>
      <c r="BY1956" s="7"/>
      <c r="BZ1956" s="7"/>
      <c r="CA1956" s="5"/>
      <c r="CB1956" s="5"/>
      <c r="CC1956" s="5"/>
      <c r="CD1956" s="5"/>
      <c r="CE1956" s="5"/>
      <c r="CF1956" s="5"/>
      <c r="CG1956" s="5"/>
      <c r="CH1956" s="5"/>
      <c r="CI1956" s="5"/>
      <c r="CJ1956" s="5"/>
      <c r="CL1956" s="5"/>
      <c r="CM1956" s="5"/>
      <c r="CO1956" s="5"/>
      <c r="CP1956" s="5"/>
      <c r="CQ1956" s="5"/>
      <c r="CT1956" s="5"/>
      <c r="CV1956">
        <v>10</v>
      </c>
      <c r="CW1956" s="5"/>
      <c r="CY1956">
        <v>10</v>
      </c>
      <c r="CZ1956" s="5"/>
      <c r="DC1956" s="5"/>
      <c r="DF1956" s="5"/>
      <c r="DI1956" s="5"/>
      <c r="DL1956" s="5"/>
      <c r="DO1956" s="5"/>
      <c r="DR1956" s="5"/>
    </row>
    <row r="1957" spans="1:122" x14ac:dyDescent="0.25">
      <c r="A1957" t="s">
        <v>82</v>
      </c>
      <c r="B1957" t="s">
        <v>250</v>
      </c>
      <c r="C1957" s="6">
        <v>39099</v>
      </c>
      <c r="D1957" s="5"/>
      <c r="G1957">
        <v>99</v>
      </c>
      <c r="H1957" t="s">
        <v>17</v>
      </c>
      <c r="I1957" s="7">
        <v>11</v>
      </c>
      <c r="J1957">
        <v>1000</v>
      </c>
      <c r="K1957" s="5">
        <f t="shared" si="30"/>
        <v>90.909090909090907</v>
      </c>
      <c r="AC1957" s="5"/>
      <c r="AE1957" s="8"/>
      <c r="AF1957" s="8"/>
      <c r="AG1957" s="8"/>
      <c r="AH1957" s="8"/>
      <c r="AI1957" s="8"/>
      <c r="AJ1957" s="5"/>
      <c r="AK1957" s="8"/>
      <c r="AL1957" s="8"/>
      <c r="AM1957" s="8"/>
      <c r="AN1957" s="8"/>
      <c r="AO1957" s="8"/>
      <c r="AP1957" s="8"/>
      <c r="AQ1957" s="9"/>
      <c r="AS1957" s="8"/>
      <c r="AT1957" s="8"/>
      <c r="AU1957" s="5"/>
      <c r="AV1957" s="5"/>
      <c r="AW1957" s="5"/>
      <c r="AX1957" s="5"/>
      <c r="AY1957" s="5"/>
      <c r="AZ1957" s="5"/>
      <c r="BA1957" s="5"/>
      <c r="BB1957" s="5"/>
      <c r="BC1957" s="5"/>
      <c r="BD1957" s="5"/>
      <c r="BE1957" s="5"/>
      <c r="BF1957" s="5"/>
      <c r="BG1957" s="5"/>
      <c r="BH1957" s="5"/>
      <c r="BJ1957" s="5"/>
      <c r="BK1957" s="5"/>
      <c r="BL1957" s="5"/>
      <c r="BO1957" s="7"/>
      <c r="BP1957" s="5"/>
      <c r="BQ1957" s="5"/>
      <c r="BR1957" s="5"/>
      <c r="BS1957" s="5"/>
      <c r="BT1957" s="7"/>
      <c r="BU1957" s="7"/>
      <c r="BV1957" s="7"/>
      <c r="BW1957" s="7"/>
      <c r="BX1957" s="7"/>
      <c r="BY1957" s="7"/>
      <c r="BZ1957" s="7"/>
      <c r="CA1957" s="5"/>
      <c r="CB1957" s="5"/>
      <c r="CC1957" s="5"/>
      <c r="CD1957" s="5"/>
      <c r="CE1957" s="5"/>
      <c r="CF1957" s="5"/>
      <c r="CG1957" s="5"/>
      <c r="CH1957" s="5"/>
      <c r="CI1957" s="5"/>
      <c r="CJ1957" s="5"/>
      <c r="CL1957" s="5">
        <v>179.42730455267019</v>
      </c>
      <c r="CM1957" s="5">
        <f>CS1957+CV1957+CY1957+DB1957+DE1957+DH1957+DK1957+DN1957+DQ1957</f>
        <v>120</v>
      </c>
      <c r="CO1957" s="5">
        <f>CT1957+CW1957+CZ1957+DC1957+DF1957+DI1957+DL1957+DO1957+DR1957</f>
        <v>183.5401218505134</v>
      </c>
      <c r="CP1957" s="5"/>
      <c r="CQ1957" s="5"/>
      <c r="CS1957">
        <v>10</v>
      </c>
      <c r="CT1957" s="5">
        <v>34.166990799621004</v>
      </c>
      <c r="CV1957">
        <v>10</v>
      </c>
      <c r="CW1957" s="5">
        <v>16.372314406110675</v>
      </c>
      <c r="CY1957">
        <v>10</v>
      </c>
      <c r="CZ1957" s="5">
        <v>14.134358523921236</v>
      </c>
      <c r="DB1957" s="5">
        <v>10</v>
      </c>
      <c r="DC1957" s="5">
        <v>12.834926076092316</v>
      </c>
      <c r="DE1957">
        <v>10</v>
      </c>
      <c r="DF1957" s="5">
        <v>13.518167423197653</v>
      </c>
      <c r="DH1957" s="5">
        <v>10</v>
      </c>
      <c r="DI1957" s="5">
        <v>15.303263764132259</v>
      </c>
      <c r="DK1957">
        <v>20</v>
      </c>
      <c r="DL1957" s="5">
        <v>36.025556911647072</v>
      </c>
      <c r="DN1957">
        <v>20</v>
      </c>
      <c r="DO1957" s="5">
        <v>21.024573259294449</v>
      </c>
      <c r="DQ1957">
        <v>20</v>
      </c>
      <c r="DR1957" s="5">
        <v>20.159970686496727</v>
      </c>
    </row>
    <row r="1958" spans="1:122" x14ac:dyDescent="0.25">
      <c r="A1958" t="s">
        <v>82</v>
      </c>
      <c r="B1958" t="s">
        <v>250</v>
      </c>
      <c r="C1958" s="6">
        <v>39102</v>
      </c>
      <c r="D1958" s="5"/>
      <c r="G1958">
        <v>102</v>
      </c>
      <c r="H1958" t="s">
        <v>17</v>
      </c>
      <c r="I1958" s="7">
        <v>11</v>
      </c>
      <c r="J1958">
        <v>1000</v>
      </c>
      <c r="K1958" s="5">
        <f t="shared" ref="K1958:K2021" si="33">1000000/I1958/J1958</f>
        <v>90.909090909090907</v>
      </c>
      <c r="AC1958" s="5"/>
      <c r="AE1958" s="8"/>
      <c r="AF1958" s="8"/>
      <c r="AG1958" s="8"/>
      <c r="AH1958" s="8"/>
      <c r="AI1958" s="8"/>
      <c r="AJ1958" s="5"/>
      <c r="AK1958" s="8"/>
      <c r="AL1958" s="8"/>
      <c r="AM1958" s="8"/>
      <c r="AN1958" s="8"/>
      <c r="AO1958" s="8"/>
      <c r="AP1958" s="8"/>
      <c r="AQ1958" s="9"/>
      <c r="AS1958" s="8"/>
      <c r="AT1958" s="8"/>
      <c r="AU1958" s="5"/>
      <c r="AV1958" s="5"/>
      <c r="AW1958" s="5"/>
      <c r="AX1958" s="5"/>
      <c r="AY1958" s="5"/>
      <c r="AZ1958" s="5"/>
      <c r="BA1958" s="5"/>
      <c r="BB1958" s="5"/>
      <c r="BC1958" s="5"/>
      <c r="BD1958" s="5"/>
      <c r="BE1958" s="5"/>
      <c r="BF1958" s="5"/>
      <c r="BG1958" s="5"/>
      <c r="BH1958" s="5"/>
      <c r="BJ1958" s="5"/>
      <c r="BK1958" s="5"/>
      <c r="BL1958" s="5"/>
      <c r="BO1958" s="7"/>
      <c r="BP1958" s="5"/>
      <c r="BQ1958" s="5"/>
      <c r="BR1958" s="5"/>
      <c r="BS1958" s="5"/>
      <c r="BT1958" s="7"/>
      <c r="BU1958" s="7"/>
      <c r="BV1958" s="7"/>
      <c r="BW1958" s="7"/>
      <c r="BX1958" s="7"/>
      <c r="BY1958" s="7"/>
      <c r="BZ1958" s="7"/>
      <c r="CA1958" s="5"/>
      <c r="CB1958" s="5"/>
      <c r="CC1958" s="5"/>
      <c r="CD1958" s="5"/>
      <c r="CE1958" s="5"/>
      <c r="CF1958" s="5"/>
      <c r="CG1958" s="5"/>
      <c r="CH1958" s="5"/>
      <c r="CI1958" s="5"/>
      <c r="CJ1958" s="5"/>
      <c r="CL1958" s="5">
        <v>210.63827189155509</v>
      </c>
      <c r="CM1958" s="5">
        <f>CS1958+CV1958+CY1958+DB1958+DE1958+DH1958+DK1958+DN1958+DQ1958</f>
        <v>120</v>
      </c>
      <c r="CO1958" s="5">
        <f>CT1958+CW1958+CZ1958+DC1958+DF1958+DI1958+DL1958+DO1958+DR1958</f>
        <v>213.91810736071648</v>
      </c>
      <c r="CP1958" s="5"/>
      <c r="CQ1958" s="5"/>
      <c r="CS1958">
        <v>10</v>
      </c>
      <c r="CT1958" s="5">
        <v>45.426384806829404</v>
      </c>
      <c r="CV1958">
        <v>10</v>
      </c>
      <c r="CW1958" s="5">
        <v>19.473270611702127</v>
      </c>
      <c r="CY1958">
        <v>10</v>
      </c>
      <c r="CZ1958" s="5">
        <v>21.216678745567378</v>
      </c>
      <c r="DB1958" s="5">
        <v>10</v>
      </c>
      <c r="DC1958" s="5">
        <v>17.799057602457495</v>
      </c>
      <c r="DE1958">
        <v>10</v>
      </c>
      <c r="DF1958" s="5">
        <v>16.844097496074518</v>
      </c>
      <c r="DH1958" s="5">
        <v>10</v>
      </c>
      <c r="DI1958" s="5">
        <v>16.871382070542602</v>
      </c>
      <c r="DK1958">
        <v>20</v>
      </c>
      <c r="DL1958" s="5">
        <v>34.634233296440186</v>
      </c>
      <c r="DN1958">
        <v>20</v>
      </c>
      <c r="DO1958" s="5">
        <v>22.007696068565558</v>
      </c>
      <c r="DQ1958">
        <v>20</v>
      </c>
      <c r="DR1958" s="5">
        <v>19.645306662537187</v>
      </c>
    </row>
    <row r="1959" spans="1:122" x14ac:dyDescent="0.25">
      <c r="A1959" t="s">
        <v>82</v>
      </c>
      <c r="B1959" t="s">
        <v>250</v>
      </c>
      <c r="C1959" s="6">
        <v>39104</v>
      </c>
      <c r="G1959">
        <v>104</v>
      </c>
      <c r="H1959" t="s">
        <v>17</v>
      </c>
      <c r="I1959" s="7">
        <v>11</v>
      </c>
      <c r="J1959">
        <v>1000</v>
      </c>
      <c r="K1959" s="5">
        <f t="shared" si="33"/>
        <v>90.909090909090907</v>
      </c>
      <c r="AC1959" s="5">
        <v>138.17500000000001</v>
      </c>
      <c r="AE1959" s="8"/>
      <c r="AF1959" s="8"/>
      <c r="AG1959" s="8"/>
      <c r="AH1959" s="8"/>
      <c r="AI1959" s="8"/>
      <c r="AJ1959" s="5">
        <v>130.52500000000001</v>
      </c>
      <c r="AK1959" s="8">
        <v>1.8303750000000001</v>
      </c>
      <c r="AL1959" s="8">
        <v>0.26043452912072407</v>
      </c>
      <c r="AM1959" s="8"/>
      <c r="AN1959" s="8"/>
      <c r="AO1959" s="8"/>
      <c r="AP1959" s="8"/>
      <c r="AQ1959" s="9">
        <f>AK1959/AJ1959</f>
        <v>1.4023175636851178E-2</v>
      </c>
      <c r="AR1959" s="9">
        <v>3.8414438016549479E-2</v>
      </c>
      <c r="AS1959" s="7">
        <f>AJ1959*AR1959</f>
        <v>5.0140445221101206</v>
      </c>
      <c r="AT1959" s="8"/>
      <c r="AU1959" s="5">
        <v>9.5500000000000007</v>
      </c>
      <c r="AV1959" s="5"/>
      <c r="AW1959" s="5"/>
      <c r="AX1959" s="5"/>
      <c r="AY1959" s="5">
        <v>139.42500000000001</v>
      </c>
      <c r="AZ1959" s="5"/>
      <c r="BA1959" s="5"/>
      <c r="BB1959" s="5"/>
      <c r="BC1959" s="5"/>
      <c r="BD1959" s="5"/>
      <c r="BE1959" s="5"/>
      <c r="BF1959" s="5"/>
      <c r="BG1959" s="5">
        <v>0</v>
      </c>
      <c r="BH1959" s="5">
        <v>148.97500000000002</v>
      </c>
      <c r="BJ1959" s="5"/>
      <c r="BK1959" s="5">
        <f>AC1959+AJ1959+BH1959</f>
        <v>417.67500000000007</v>
      </c>
      <c r="BL1959" s="5"/>
      <c r="BM1959" s="8">
        <f>BH1959/BK1959</f>
        <v>0.35667684204225775</v>
      </c>
      <c r="BN1959" s="8"/>
      <c r="BO1959" s="7"/>
      <c r="BP1959" s="5"/>
      <c r="BQ1959" s="5"/>
      <c r="BR1959" s="5"/>
      <c r="BS1959" s="5"/>
      <c r="BT1959" s="7"/>
      <c r="BU1959" s="7"/>
      <c r="BV1959" s="7"/>
      <c r="BW1959" s="7"/>
      <c r="BX1959" s="8">
        <f>AC1959/BK1959</f>
        <v>0.33081941701083378</v>
      </c>
      <c r="BY1959" s="8">
        <f>AJ1959/BK1959</f>
        <v>0.31250374094690847</v>
      </c>
      <c r="BZ1959" s="8">
        <f>BH1959/BK1959</f>
        <v>0.35667684204225775</v>
      </c>
      <c r="CA1959" s="5">
        <v>294.875</v>
      </c>
      <c r="CB1959" s="5">
        <v>73.5</v>
      </c>
      <c r="CC1959" s="5">
        <v>118.5</v>
      </c>
      <c r="CD1959" s="5">
        <v>0</v>
      </c>
      <c r="CE1959" s="5"/>
      <c r="CF1959" s="5"/>
      <c r="CG1959" s="5"/>
      <c r="CH1959" s="5"/>
      <c r="CI1959" s="5"/>
      <c r="CJ1959" s="5"/>
      <c r="CL1959" s="5"/>
      <c r="CM1959" s="5"/>
      <c r="CO1959" s="5"/>
      <c r="CP1959" s="5"/>
      <c r="CQ1959" s="5"/>
      <c r="CT1959" s="5"/>
      <c r="CV1959">
        <v>10</v>
      </c>
      <c r="CW1959" s="5"/>
      <c r="CY1959">
        <v>10</v>
      </c>
      <c r="CZ1959" s="5"/>
      <c r="DC1959" s="5"/>
      <c r="DF1959" s="5"/>
      <c r="DI1959" s="5"/>
      <c r="DL1959" s="5"/>
      <c r="DO1959" s="5"/>
      <c r="DR1959" s="5"/>
    </row>
    <row r="1960" spans="1:122" x14ac:dyDescent="0.25">
      <c r="A1960" t="s">
        <v>82</v>
      </c>
      <c r="B1960" t="s">
        <v>250</v>
      </c>
      <c r="C1960" s="6">
        <v>39107</v>
      </c>
      <c r="D1960" s="5"/>
      <c r="G1960">
        <v>107</v>
      </c>
      <c r="H1960" t="s">
        <v>17</v>
      </c>
      <c r="I1960" s="7">
        <v>11</v>
      </c>
      <c r="J1960">
        <v>1000</v>
      </c>
      <c r="K1960" s="5">
        <f t="shared" si="33"/>
        <v>90.909090909090907</v>
      </c>
      <c r="AC1960" s="5"/>
      <c r="AE1960" s="8"/>
      <c r="AF1960" s="8"/>
      <c r="AG1960" s="8"/>
      <c r="AH1960" s="8"/>
      <c r="AI1960" s="8"/>
      <c r="AJ1960" s="5"/>
      <c r="AK1960" s="8"/>
      <c r="AM1960" s="8"/>
      <c r="AN1960" s="8"/>
      <c r="AO1960" s="8"/>
      <c r="AP1960" s="8"/>
      <c r="AQ1960" s="9"/>
      <c r="AS1960" s="8"/>
      <c r="AT1960" s="8"/>
      <c r="AU1960" s="5"/>
      <c r="AV1960" s="5"/>
      <c r="AW1960" s="5"/>
      <c r="AX1960" s="5"/>
      <c r="AY1960" s="5"/>
      <c r="AZ1960" s="5"/>
      <c r="BA1960" s="5"/>
      <c r="BB1960" s="5"/>
      <c r="BC1960" s="5"/>
      <c r="BD1960" s="5"/>
      <c r="BE1960" s="5"/>
      <c r="BF1960" s="5"/>
      <c r="BG1960" s="5"/>
      <c r="BH1960" s="5"/>
      <c r="BJ1960" s="5"/>
      <c r="BK1960" s="5"/>
      <c r="BL1960" s="5"/>
      <c r="BO1960" s="7"/>
      <c r="BP1960" s="5"/>
      <c r="BQ1960" s="5"/>
      <c r="BR1960" s="5"/>
      <c r="BS1960" s="5"/>
      <c r="BT1960" s="7"/>
      <c r="BU1960" s="7"/>
      <c r="BV1960" s="7"/>
      <c r="BW1960" s="7"/>
      <c r="BX1960" s="7"/>
      <c r="BY1960" s="7"/>
      <c r="BZ1960" s="7"/>
      <c r="CA1960" s="5"/>
      <c r="CB1960" s="5"/>
      <c r="CC1960" s="5"/>
      <c r="CD1960" s="5"/>
      <c r="CE1960" s="5"/>
      <c r="CF1960" s="5"/>
      <c r="CG1960" s="5"/>
      <c r="CH1960" s="5"/>
      <c r="CI1960" s="5"/>
      <c r="CJ1960" s="5"/>
      <c r="CL1960" s="5">
        <v>164.90182609030219</v>
      </c>
      <c r="CM1960" s="5">
        <f>CS1960+CV1960+CY1960+DB1960+DE1960+DH1960+DK1960+DN1960+DQ1960</f>
        <v>120</v>
      </c>
      <c r="CO1960" s="5">
        <f>CT1960+CW1960+CZ1960+DC1960+DF1960+DI1960+DL1960+DO1960+DR1960</f>
        <v>170.14362269693129</v>
      </c>
      <c r="CP1960" s="5"/>
      <c r="CQ1960" s="5"/>
      <c r="CS1960">
        <v>10</v>
      </c>
      <c r="CT1960" s="5">
        <v>22.750258366741924</v>
      </c>
      <c r="CV1960">
        <v>10</v>
      </c>
      <c r="CW1960" s="5">
        <v>16.653660630375036</v>
      </c>
      <c r="CY1960">
        <v>10</v>
      </c>
      <c r="CZ1960" s="5">
        <v>14.926255762922253</v>
      </c>
      <c r="DB1960" s="5">
        <v>10</v>
      </c>
      <c r="DC1960" s="5">
        <v>12.546678037491311</v>
      </c>
      <c r="DE1960">
        <v>10</v>
      </c>
      <c r="DF1960" s="5">
        <v>13.483531481945613</v>
      </c>
      <c r="DH1960" s="5">
        <v>10</v>
      </c>
      <c r="DI1960" s="5">
        <v>14.768294093879291</v>
      </c>
      <c r="DK1960">
        <v>20</v>
      </c>
      <c r="DL1960" s="5">
        <v>34.382023391011799</v>
      </c>
      <c r="DN1960">
        <v>20</v>
      </c>
      <c r="DO1960" s="5">
        <v>20.537030330631701</v>
      </c>
      <c r="DQ1960">
        <v>20</v>
      </c>
      <c r="DR1960" s="5">
        <v>20.095890601932346</v>
      </c>
    </row>
    <row r="1961" spans="1:122" x14ac:dyDescent="0.25">
      <c r="A1961" t="s">
        <v>82</v>
      </c>
      <c r="B1961" t="s">
        <v>250</v>
      </c>
      <c r="C1961" s="6">
        <v>39110</v>
      </c>
      <c r="D1961" s="5"/>
      <c r="G1961">
        <v>110</v>
      </c>
      <c r="H1961" t="s">
        <v>17</v>
      </c>
      <c r="I1961" s="7">
        <v>11</v>
      </c>
      <c r="J1961">
        <v>1000</v>
      </c>
      <c r="K1961" s="5">
        <f t="shared" si="33"/>
        <v>90.909090909090907</v>
      </c>
      <c r="AC1961" s="5"/>
      <c r="AE1961" s="8"/>
      <c r="AF1961" s="8"/>
      <c r="AG1961" s="8"/>
      <c r="AH1961" s="8"/>
      <c r="AI1961" s="8"/>
      <c r="AJ1961" s="5"/>
      <c r="AK1961" s="8"/>
      <c r="AM1961" s="8"/>
      <c r="AN1961" s="8"/>
      <c r="AO1961" s="8"/>
      <c r="AP1961" s="8"/>
      <c r="AQ1961" s="9"/>
      <c r="AS1961" s="8"/>
      <c r="AT1961" s="8"/>
      <c r="AU1961" s="5"/>
      <c r="AV1961" s="5"/>
      <c r="AW1961" s="5"/>
      <c r="AX1961" s="5"/>
      <c r="AY1961" s="5"/>
      <c r="AZ1961" s="5"/>
      <c r="BA1961" s="5"/>
      <c r="BB1961" s="5"/>
      <c r="BC1961" s="5"/>
      <c r="BD1961" s="5"/>
      <c r="BE1961" s="5"/>
      <c r="BF1961" s="5"/>
      <c r="BG1961" s="5"/>
      <c r="BH1961" s="5"/>
      <c r="BJ1961" s="5"/>
      <c r="BK1961" s="5"/>
      <c r="BL1961" s="5"/>
      <c r="BO1961" s="7"/>
      <c r="BP1961" s="5"/>
      <c r="BQ1961" s="5"/>
      <c r="BR1961" s="5"/>
      <c r="BS1961" s="5"/>
      <c r="BT1961" s="7"/>
      <c r="BU1961" s="7"/>
      <c r="BV1961" s="7"/>
      <c r="BW1961" s="7"/>
      <c r="BX1961" s="7"/>
      <c r="BY1961" s="7"/>
      <c r="BZ1961" s="7"/>
      <c r="CA1961" s="5"/>
      <c r="CB1961" s="5"/>
      <c r="CC1961" s="5"/>
      <c r="CD1961" s="5"/>
      <c r="CE1961" s="5"/>
      <c r="CF1961" s="5"/>
      <c r="CG1961" s="5"/>
      <c r="CH1961" s="5"/>
      <c r="CI1961" s="5"/>
      <c r="CJ1961" s="5"/>
      <c r="CL1961" s="5">
        <v>146.8869433243253</v>
      </c>
      <c r="CM1961" s="5">
        <f>CS1961+CV1961+CY1961+DB1961+DE1961+DH1961+DK1961+DN1961+DQ1961</f>
        <v>120</v>
      </c>
      <c r="CO1961" s="5">
        <f>CT1961+CW1961+CZ1961+DC1961+DF1961+DI1961+DL1961+DO1961+DR1961</f>
        <v>152.50709576699285</v>
      </c>
      <c r="CP1961" s="5"/>
      <c r="CQ1961" s="5"/>
      <c r="CS1961">
        <v>10</v>
      </c>
      <c r="CT1961" s="5">
        <v>22.457061226457345</v>
      </c>
      <c r="CV1961">
        <v>10</v>
      </c>
      <c r="CW1961" s="5">
        <v>13.850655894513352</v>
      </c>
      <c r="CY1961">
        <v>10</v>
      </c>
      <c r="CZ1961" s="5">
        <v>9.9132392446083379</v>
      </c>
      <c r="DB1961" s="5">
        <v>10</v>
      </c>
      <c r="DC1961" s="5">
        <v>8.694451362205406</v>
      </c>
      <c r="DE1961">
        <v>10</v>
      </c>
      <c r="DF1961" s="5">
        <v>9.8202015018858191</v>
      </c>
      <c r="DH1961" s="5">
        <v>10</v>
      </c>
      <c r="DI1961" s="5">
        <v>12.409885377179144</v>
      </c>
      <c r="DK1961">
        <v>20</v>
      </c>
      <c r="DL1961" s="5">
        <v>32.72528587220269</v>
      </c>
      <c r="DN1961">
        <v>20</v>
      </c>
      <c r="DO1961" s="5">
        <v>21.75722312614716</v>
      </c>
      <c r="DQ1961">
        <v>20</v>
      </c>
      <c r="DR1961" s="5">
        <v>20.879092161793615</v>
      </c>
    </row>
    <row r="1962" spans="1:122" x14ac:dyDescent="0.25">
      <c r="A1962" t="s">
        <v>82</v>
      </c>
      <c r="B1962" t="s">
        <v>250</v>
      </c>
      <c r="C1962" s="6">
        <v>39111</v>
      </c>
      <c r="G1962">
        <v>111</v>
      </c>
      <c r="H1962" t="s">
        <v>17</v>
      </c>
      <c r="I1962" s="7">
        <v>11</v>
      </c>
      <c r="J1962">
        <v>1000</v>
      </c>
      <c r="K1962" s="5">
        <f t="shared" si="33"/>
        <v>90.909090909090907</v>
      </c>
      <c r="M1962" s="5">
        <v>596.49999999999989</v>
      </c>
      <c r="N1962" s="7">
        <v>19.850000000000001</v>
      </c>
      <c r="O1962" s="7"/>
      <c r="P1962" s="7"/>
      <c r="AC1962" s="5"/>
      <c r="AE1962" s="8"/>
      <c r="AF1962" s="8"/>
      <c r="AG1962" s="8"/>
      <c r="AH1962" s="8"/>
      <c r="AI1962" s="8"/>
      <c r="AJ1962" s="5"/>
      <c r="AK1962" s="8"/>
      <c r="AL1962" s="8"/>
      <c r="AM1962" s="8"/>
      <c r="AN1962" s="8"/>
      <c r="AO1962" s="8"/>
      <c r="AP1962" s="8"/>
      <c r="AS1962" s="8"/>
      <c r="AT1962" s="8"/>
      <c r="AU1962" s="5"/>
      <c r="AV1962" s="5"/>
      <c r="AW1962" s="5"/>
      <c r="AX1962" s="5"/>
      <c r="AY1962" s="5"/>
      <c r="AZ1962" s="5"/>
      <c r="BA1962" s="5"/>
      <c r="BB1962" s="5"/>
      <c r="BC1962" s="5"/>
      <c r="BD1962" s="5"/>
      <c r="BE1962" s="5"/>
      <c r="BF1962" s="5"/>
      <c r="BG1962" s="5"/>
      <c r="BH1962" s="5"/>
      <c r="BJ1962" s="5"/>
      <c r="BK1962" s="5"/>
      <c r="BL1962" s="5"/>
      <c r="BO1962" s="7"/>
      <c r="BP1962" s="5"/>
      <c r="BQ1962" s="5"/>
      <c r="BR1962" s="5"/>
      <c r="BS1962" s="5"/>
      <c r="BT1962" s="7"/>
      <c r="BU1962" s="7"/>
      <c r="BV1962" s="7"/>
      <c r="BW1962" s="7"/>
      <c r="BX1962" s="7"/>
      <c r="BY1962" s="7"/>
      <c r="BZ1962" s="7"/>
      <c r="CA1962" s="5"/>
      <c r="CB1962" s="5"/>
      <c r="CC1962" s="5"/>
      <c r="CD1962" s="5"/>
      <c r="CE1962" s="5"/>
      <c r="CF1962" s="5"/>
      <c r="CG1962" s="5"/>
      <c r="CH1962" s="5"/>
      <c r="CI1962" s="5"/>
      <c r="CJ1962" s="5"/>
      <c r="CL1962" s="5"/>
      <c r="CM1962" s="5"/>
      <c r="CO1962" s="5"/>
      <c r="CP1962" s="5"/>
      <c r="CQ1962" s="5"/>
      <c r="CT1962" s="5"/>
      <c r="CV1962">
        <v>10</v>
      </c>
      <c r="CW1962" s="5"/>
      <c r="CY1962">
        <v>10</v>
      </c>
      <c r="CZ1962" s="5"/>
      <c r="DC1962" s="5"/>
      <c r="DF1962" s="5"/>
      <c r="DI1962" s="5"/>
      <c r="DL1962" s="5"/>
      <c r="DO1962" s="5"/>
      <c r="DR1962" s="5"/>
    </row>
    <row r="1963" spans="1:122" x14ac:dyDescent="0.25">
      <c r="A1963" t="s">
        <v>82</v>
      </c>
      <c r="B1963" t="s">
        <v>250</v>
      </c>
      <c r="C1963" s="6">
        <v>39113</v>
      </c>
      <c r="D1963" s="5"/>
      <c r="G1963">
        <v>113</v>
      </c>
      <c r="H1963" t="s">
        <v>17</v>
      </c>
      <c r="I1963" s="7">
        <v>11</v>
      </c>
      <c r="J1963">
        <v>1000</v>
      </c>
      <c r="K1963" s="5">
        <f t="shared" si="33"/>
        <v>90.909090909090907</v>
      </c>
      <c r="AC1963" s="5"/>
      <c r="AE1963" s="8"/>
      <c r="AF1963" s="8"/>
      <c r="AG1963" s="8"/>
      <c r="AH1963" s="8"/>
      <c r="AI1963" s="8"/>
      <c r="AJ1963" s="5"/>
      <c r="AK1963" s="8"/>
      <c r="AL1963" s="8"/>
      <c r="AM1963" s="8"/>
      <c r="AN1963" s="8"/>
      <c r="AO1963" s="8"/>
      <c r="AP1963" s="8"/>
      <c r="AQ1963" s="9"/>
      <c r="AS1963" s="8"/>
      <c r="AT1963" s="8"/>
      <c r="AU1963" s="5"/>
      <c r="AV1963" s="5"/>
      <c r="AW1963" s="5"/>
      <c r="AX1963" s="5"/>
      <c r="AY1963" s="5"/>
      <c r="AZ1963" s="5"/>
      <c r="BA1963" s="5"/>
      <c r="BB1963" s="5"/>
      <c r="BC1963" s="5"/>
      <c r="BD1963" s="5"/>
      <c r="BE1963" s="5"/>
      <c r="BF1963" s="5"/>
      <c r="BG1963" s="5"/>
      <c r="BH1963" s="5"/>
      <c r="BJ1963" s="5"/>
      <c r="BK1963" s="5"/>
      <c r="BL1963" s="5"/>
      <c r="BO1963" s="7"/>
      <c r="BP1963" s="5"/>
      <c r="BQ1963" s="5"/>
      <c r="BR1963" s="5"/>
      <c r="BS1963" s="5"/>
      <c r="BT1963" s="7"/>
      <c r="BU1963" s="7"/>
      <c r="BV1963" s="7"/>
      <c r="BW1963" s="7"/>
      <c r="BX1963" s="7"/>
      <c r="BY1963" s="7"/>
      <c r="BZ1963" s="7"/>
      <c r="CA1963" s="5"/>
      <c r="CB1963" s="5"/>
      <c r="CC1963" s="5"/>
      <c r="CD1963" s="5"/>
      <c r="CE1963" s="5"/>
      <c r="CF1963" s="5"/>
      <c r="CG1963" s="5"/>
      <c r="CH1963" s="5"/>
      <c r="CI1963" s="5"/>
      <c r="CJ1963" s="5"/>
      <c r="CL1963" s="5">
        <v>213.2817598672008</v>
      </c>
      <c r="CM1963" s="5">
        <f>CS1963+CV1963+CY1963+DB1963+DE1963+DH1963+DK1963+DN1963+DQ1963</f>
        <v>120</v>
      </c>
      <c r="CO1963" s="5">
        <f>CT1963+CW1963+CZ1963+DC1963+DF1963+DI1963+DL1963+DO1963+DR1963</f>
        <v>217.07246349179323</v>
      </c>
      <c r="CP1963" s="5"/>
      <c r="CQ1963" s="5"/>
      <c r="CS1963">
        <v>10</v>
      </c>
      <c r="CT1963" s="5">
        <v>37.409241629628411</v>
      </c>
      <c r="CV1963">
        <v>10</v>
      </c>
      <c r="CW1963" s="5">
        <v>20.430323252354981</v>
      </c>
      <c r="CY1963">
        <v>10</v>
      </c>
      <c r="CZ1963" s="5">
        <v>23.313068914229056</v>
      </c>
      <c r="DB1963" s="5">
        <v>10</v>
      </c>
      <c r="DC1963" s="5">
        <v>18.121168050306572</v>
      </c>
      <c r="DE1963">
        <v>10</v>
      </c>
      <c r="DF1963" s="5">
        <v>18.025222564211113</v>
      </c>
      <c r="DH1963" s="5">
        <v>10</v>
      </c>
      <c r="DI1963" s="5">
        <v>18.034470321907051</v>
      </c>
      <c r="DK1963">
        <v>20</v>
      </c>
      <c r="DL1963" s="5">
        <v>37.075007107642548</v>
      </c>
      <c r="DN1963">
        <v>20</v>
      </c>
      <c r="DO1963" s="5">
        <v>22.983947743321103</v>
      </c>
      <c r="DQ1963">
        <v>20</v>
      </c>
      <c r="DR1963" s="5">
        <v>21.680013908192429</v>
      </c>
    </row>
    <row r="1964" spans="1:122" x14ac:dyDescent="0.25">
      <c r="A1964" t="s">
        <v>82</v>
      </c>
      <c r="B1964" t="s">
        <v>250</v>
      </c>
      <c r="C1964" s="6">
        <v>39114</v>
      </c>
      <c r="D1964" s="5">
        <v>6</v>
      </c>
      <c r="E1964" t="s">
        <v>239</v>
      </c>
      <c r="F1964" t="s">
        <v>89</v>
      </c>
      <c r="G1964">
        <v>114</v>
      </c>
      <c r="H1964" t="s">
        <v>17</v>
      </c>
      <c r="I1964" s="7">
        <v>11</v>
      </c>
      <c r="J1964">
        <v>1000</v>
      </c>
      <c r="K1964" s="5">
        <f t="shared" si="33"/>
        <v>90.909090909090907</v>
      </c>
      <c r="T1964" s="5">
        <v>114.4</v>
      </c>
      <c r="AC1964" s="5"/>
      <c r="AE1964" s="8"/>
      <c r="AF1964" s="8"/>
      <c r="AG1964" s="8"/>
      <c r="AH1964" s="8"/>
      <c r="AI1964" s="8"/>
      <c r="AJ1964" s="5"/>
      <c r="AK1964" s="8"/>
      <c r="AL1964" s="8"/>
      <c r="AM1964" s="8"/>
      <c r="AN1964" s="8"/>
      <c r="AO1964" s="8"/>
      <c r="AP1964" s="8"/>
      <c r="AS1964" s="8"/>
      <c r="AT1964" s="8"/>
      <c r="AU1964" s="5"/>
      <c r="AV1964" s="5"/>
      <c r="AW1964" s="5"/>
      <c r="AX1964" s="5"/>
      <c r="AY1964" s="5"/>
      <c r="AZ1964" s="5"/>
      <c r="BA1964" s="5"/>
      <c r="BB1964" s="5"/>
      <c r="BC1964" s="5"/>
      <c r="BD1964" s="5"/>
      <c r="BE1964" s="5"/>
      <c r="BF1964" s="5"/>
      <c r="BG1964" s="5"/>
      <c r="BH1964" s="5"/>
      <c r="BJ1964" s="5"/>
      <c r="BK1964" s="5"/>
      <c r="BL1964" s="5"/>
      <c r="BO1964" s="7"/>
      <c r="BP1964" s="5"/>
      <c r="BQ1964" s="5"/>
      <c r="BR1964" s="5"/>
      <c r="BS1964" s="5"/>
      <c r="BT1964" s="7"/>
      <c r="BU1964" s="7"/>
      <c r="BV1964" s="7"/>
      <c r="BW1964" s="7"/>
      <c r="BX1964" s="7"/>
      <c r="BY1964" s="7"/>
      <c r="BZ1964" s="7"/>
      <c r="CA1964" s="5"/>
      <c r="CB1964" s="5"/>
      <c r="CC1964" s="5"/>
      <c r="CD1964" s="5"/>
      <c r="CE1964" s="5"/>
      <c r="CF1964" s="5"/>
      <c r="CG1964" s="5"/>
      <c r="CH1964" s="5"/>
      <c r="CI1964" s="5"/>
      <c r="CJ1964" s="5"/>
      <c r="CL1964" s="5"/>
      <c r="CM1964" s="5"/>
      <c r="CO1964" s="5"/>
      <c r="CP1964" s="5"/>
      <c r="CQ1964" s="5"/>
      <c r="CT1964" s="5"/>
      <c r="CV1964">
        <v>10</v>
      </c>
      <c r="CW1964" s="5"/>
      <c r="CY1964">
        <v>10</v>
      </c>
      <c r="CZ1964" s="5"/>
      <c r="DC1964" s="5"/>
      <c r="DF1964" s="5"/>
      <c r="DI1964" s="5"/>
      <c r="DL1964" s="5"/>
      <c r="DO1964" s="5"/>
      <c r="DR1964" s="5"/>
    </row>
    <row r="1965" spans="1:122" x14ac:dyDescent="0.25">
      <c r="A1965" t="s">
        <v>82</v>
      </c>
      <c r="B1965" t="s">
        <v>250</v>
      </c>
      <c r="C1965" s="6">
        <v>39120</v>
      </c>
      <c r="D1965" s="5"/>
      <c r="G1965">
        <v>120</v>
      </c>
      <c r="H1965" t="s">
        <v>17</v>
      </c>
      <c r="I1965" s="7">
        <v>11</v>
      </c>
      <c r="J1965">
        <v>1000</v>
      </c>
      <c r="K1965" s="5">
        <f t="shared" si="33"/>
        <v>90.909090909090907</v>
      </c>
      <c r="AC1965" s="5"/>
      <c r="AE1965" s="8"/>
      <c r="AF1965" s="8"/>
      <c r="AG1965" s="8"/>
      <c r="AH1965" s="8"/>
      <c r="AI1965" s="8"/>
      <c r="AJ1965" s="5"/>
      <c r="AK1965" s="8"/>
      <c r="AL1965" s="8"/>
      <c r="AM1965" s="8"/>
      <c r="AN1965" s="8"/>
      <c r="AO1965" s="8"/>
      <c r="AP1965" s="8"/>
      <c r="AQ1965" s="9"/>
      <c r="AS1965" s="8"/>
      <c r="AT1965" s="8"/>
      <c r="AU1965" s="5"/>
      <c r="AV1965" s="5"/>
      <c r="AW1965" s="5"/>
      <c r="AX1965" s="5"/>
      <c r="AY1965" s="5"/>
      <c r="AZ1965" s="5"/>
      <c r="BA1965" s="5"/>
      <c r="BB1965" s="5"/>
      <c r="BC1965" s="5"/>
      <c r="BD1965" s="5"/>
      <c r="BE1965" s="5"/>
      <c r="BF1965" s="5"/>
      <c r="BG1965" s="5"/>
      <c r="BH1965" s="5"/>
      <c r="BJ1965" s="5"/>
      <c r="BK1965" s="5"/>
      <c r="BL1965" s="5"/>
      <c r="BO1965" s="7"/>
      <c r="BP1965" s="5"/>
      <c r="BQ1965" s="5"/>
      <c r="BR1965" s="5"/>
      <c r="BS1965" s="5"/>
      <c r="BT1965" s="7"/>
      <c r="BU1965" s="7"/>
      <c r="BV1965" s="7"/>
      <c r="BW1965" s="7"/>
      <c r="BX1965" s="7"/>
      <c r="BY1965" s="7"/>
      <c r="BZ1965" s="7"/>
      <c r="CA1965" s="5"/>
      <c r="CB1965" s="5"/>
      <c r="CC1965" s="5"/>
      <c r="CD1965" s="5"/>
      <c r="CE1965" s="5"/>
      <c r="CF1965" s="5"/>
      <c r="CG1965" s="5"/>
      <c r="CH1965" s="5"/>
      <c r="CI1965" s="5"/>
      <c r="CJ1965" s="5"/>
      <c r="CL1965" s="5">
        <v>157.87171212410669</v>
      </c>
      <c r="CM1965" s="5">
        <f>CS1965+CV1965+CY1965+DB1965+DE1965+DH1965+DK1965+DN1965+DQ1965</f>
        <v>120</v>
      </c>
      <c r="CO1965" s="5">
        <f>CT1965+CW1965+CZ1965+DC1965+DF1965+DI1965+DL1965+DO1965+DR1965</f>
        <v>162.66686015235527</v>
      </c>
      <c r="CP1965" s="5"/>
      <c r="CQ1965" s="5"/>
      <c r="CS1965">
        <v>10</v>
      </c>
      <c r="CT1965" s="5">
        <v>25.655091160596157</v>
      </c>
      <c r="CV1965">
        <v>10</v>
      </c>
      <c r="CW1965" s="5">
        <v>16.513683980170605</v>
      </c>
      <c r="CY1965">
        <v>10</v>
      </c>
      <c r="CZ1965" s="5">
        <v>13.898132731901214</v>
      </c>
      <c r="DB1965" s="5">
        <v>10</v>
      </c>
      <c r="DC1965" s="5">
        <v>10.999455021516525</v>
      </c>
      <c r="DE1965">
        <v>10</v>
      </c>
      <c r="DF1965" s="5">
        <v>12.099075404706198</v>
      </c>
      <c r="DH1965" s="5">
        <v>10</v>
      </c>
      <c r="DI1965" s="5">
        <v>13.505673144869661</v>
      </c>
      <c r="DK1965">
        <v>20</v>
      </c>
      <c r="DL1965" s="5">
        <v>31.000877497583083</v>
      </c>
      <c r="DN1965">
        <v>20</v>
      </c>
      <c r="DO1965" s="5">
        <v>19.861684857437488</v>
      </c>
      <c r="DQ1965">
        <v>20</v>
      </c>
      <c r="DR1965" s="5">
        <v>19.133186353574324</v>
      </c>
    </row>
    <row r="1966" spans="1:122" x14ac:dyDescent="0.25">
      <c r="A1966" t="s">
        <v>82</v>
      </c>
      <c r="B1966" t="s">
        <v>250</v>
      </c>
      <c r="C1966" s="6">
        <v>39122</v>
      </c>
      <c r="G1966">
        <v>122</v>
      </c>
      <c r="H1966" t="s">
        <v>17</v>
      </c>
      <c r="I1966" s="7">
        <v>11</v>
      </c>
      <c r="J1966">
        <v>1000</v>
      </c>
      <c r="K1966" s="5">
        <f t="shared" si="33"/>
        <v>90.909090909090907</v>
      </c>
      <c r="M1966" s="5">
        <v>634</v>
      </c>
      <c r="N1966" s="7">
        <v>20.350000000000001</v>
      </c>
      <c r="O1966" s="7"/>
      <c r="P1966" s="7"/>
      <c r="AC1966" s="5"/>
      <c r="AE1966" s="8"/>
      <c r="AF1966" s="8"/>
      <c r="AG1966" s="8"/>
      <c r="AH1966" s="8"/>
      <c r="AI1966" s="8"/>
      <c r="AJ1966" s="5"/>
      <c r="AK1966" s="8"/>
      <c r="AL1966" s="8"/>
      <c r="AM1966" s="8"/>
      <c r="AN1966" s="8"/>
      <c r="AO1966" s="8"/>
      <c r="AP1966" s="8"/>
      <c r="AS1966" s="8"/>
      <c r="AT1966" s="8"/>
      <c r="AU1966" s="5"/>
      <c r="AV1966" s="5"/>
      <c r="AW1966" s="5"/>
      <c r="AX1966" s="5"/>
      <c r="AY1966" s="5"/>
      <c r="AZ1966" s="5"/>
      <c r="BA1966" s="5"/>
      <c r="BB1966" s="5"/>
      <c r="BC1966" s="5"/>
      <c r="BD1966" s="5"/>
      <c r="BE1966" s="5"/>
      <c r="BF1966" s="5"/>
      <c r="BG1966" s="5"/>
      <c r="BH1966" s="5"/>
      <c r="BJ1966" s="5"/>
      <c r="BK1966" s="5"/>
      <c r="BL1966" s="5"/>
      <c r="BO1966" s="7"/>
      <c r="BP1966" s="5"/>
      <c r="BQ1966" s="5"/>
      <c r="BR1966" s="5"/>
      <c r="BS1966" s="5"/>
      <c r="BT1966" s="7"/>
      <c r="BU1966" s="7"/>
      <c r="BV1966" s="7"/>
      <c r="BW1966" s="7"/>
      <c r="BX1966" s="7"/>
      <c r="BY1966" s="7"/>
      <c r="BZ1966" s="7"/>
      <c r="CA1966" s="5"/>
      <c r="CB1966" s="5"/>
      <c r="CC1966" s="5"/>
      <c r="CD1966" s="5"/>
      <c r="CE1966" s="5"/>
      <c r="CF1966" s="5"/>
      <c r="CG1966" s="5"/>
      <c r="CH1966" s="5"/>
      <c r="CI1966" s="5"/>
      <c r="CJ1966" s="5"/>
      <c r="CL1966" s="5"/>
      <c r="CM1966" s="5"/>
      <c r="CO1966" s="5"/>
      <c r="CP1966" s="5"/>
      <c r="CQ1966" s="5"/>
      <c r="CT1966" s="5"/>
      <c r="CV1966">
        <v>10</v>
      </c>
      <c r="CW1966" s="5"/>
      <c r="CY1966">
        <v>10</v>
      </c>
      <c r="CZ1966" s="5"/>
      <c r="DC1966" s="5"/>
      <c r="DF1966" s="5"/>
      <c r="DI1966" s="5"/>
      <c r="DL1966" s="5"/>
      <c r="DO1966" s="5"/>
      <c r="DR1966" s="5"/>
    </row>
    <row r="1967" spans="1:122" x14ac:dyDescent="0.25">
      <c r="A1967" t="s">
        <v>82</v>
      </c>
      <c r="B1967" t="s">
        <v>250</v>
      </c>
      <c r="C1967" s="6">
        <v>39123</v>
      </c>
      <c r="D1967" s="5"/>
      <c r="G1967">
        <v>123</v>
      </c>
      <c r="H1967" t="s">
        <v>17</v>
      </c>
      <c r="I1967" s="7">
        <v>11</v>
      </c>
      <c r="J1967">
        <v>1000</v>
      </c>
      <c r="K1967" s="5">
        <f t="shared" si="33"/>
        <v>90.909090909090907</v>
      </c>
      <c r="AC1967" s="5"/>
      <c r="AE1967" s="8"/>
      <c r="AF1967" s="8"/>
      <c r="AG1967" s="8"/>
      <c r="AH1967" s="8"/>
      <c r="AI1967" s="8"/>
      <c r="AJ1967" s="5"/>
      <c r="AK1967" s="8"/>
      <c r="AL1967" s="8"/>
      <c r="AM1967" s="8"/>
      <c r="AN1967" s="8"/>
      <c r="AO1967" s="8"/>
      <c r="AP1967" s="8"/>
      <c r="AQ1967" s="9"/>
      <c r="AS1967" s="8"/>
      <c r="AT1967" s="8"/>
      <c r="AU1967" s="5"/>
      <c r="AV1967" s="5"/>
      <c r="AW1967" s="5"/>
      <c r="AX1967" s="5"/>
      <c r="AY1967" s="5"/>
      <c r="AZ1967" s="5"/>
      <c r="BA1967" s="5"/>
      <c r="BB1967" s="5"/>
      <c r="BC1967" s="5"/>
      <c r="BD1967" s="5"/>
      <c r="BE1967" s="5"/>
      <c r="BF1967" s="5"/>
      <c r="BG1967" s="5"/>
      <c r="BH1967" s="5"/>
      <c r="BJ1967" s="5"/>
      <c r="BK1967" s="5"/>
      <c r="BL1967" s="5"/>
      <c r="BO1967" s="7"/>
      <c r="BP1967" s="5"/>
      <c r="BQ1967" s="5"/>
      <c r="BR1967" s="5"/>
      <c r="BS1967" s="5"/>
      <c r="BT1967" s="7"/>
      <c r="BU1967" s="7"/>
      <c r="BV1967" s="7"/>
      <c r="BW1967" s="7"/>
      <c r="BX1967" s="7"/>
      <c r="BY1967" s="7"/>
      <c r="BZ1967" s="7"/>
      <c r="CA1967" s="5"/>
      <c r="CB1967" s="5"/>
      <c r="CC1967" s="5"/>
      <c r="CD1967" s="5"/>
      <c r="CE1967" s="5"/>
      <c r="CF1967" s="5"/>
      <c r="CG1967" s="5"/>
      <c r="CH1967" s="5"/>
      <c r="CI1967" s="5"/>
      <c r="CJ1967" s="5"/>
      <c r="CL1967" s="5">
        <v>209.48222599269849</v>
      </c>
      <c r="CM1967" s="5">
        <f>CS1967+CV1967+CY1967+DB1967+DE1967+DH1967+DK1967+DN1967+DQ1967</f>
        <v>120</v>
      </c>
      <c r="CO1967" s="5">
        <f>CT1967+CW1967+CZ1967+DC1967+DF1967+DI1967+DL1967+DO1967+DR1967</f>
        <v>212.92249836444711</v>
      </c>
      <c r="CP1967" s="5"/>
      <c r="CQ1967" s="5"/>
      <c r="CS1967">
        <v>10</v>
      </c>
      <c r="CT1967" s="5">
        <v>43.397340834882684</v>
      </c>
      <c r="CV1967">
        <v>10</v>
      </c>
      <c r="CW1967" s="5">
        <v>20.376807065338753</v>
      </c>
      <c r="CY1967">
        <v>10</v>
      </c>
      <c r="CZ1967" s="5">
        <v>22.488916975570547</v>
      </c>
      <c r="DB1967" s="5">
        <v>10</v>
      </c>
      <c r="DC1967" s="5">
        <v>18.047334415022831</v>
      </c>
      <c r="DE1967">
        <v>10</v>
      </c>
      <c r="DF1967" s="5">
        <v>16.220360965869169</v>
      </c>
      <c r="DH1967" s="5">
        <v>10</v>
      </c>
      <c r="DI1967" s="5">
        <v>16.94656859393401</v>
      </c>
      <c r="DK1967">
        <v>20</v>
      </c>
      <c r="DL1967" s="5">
        <v>33.850154271733402</v>
      </c>
      <c r="DN1967">
        <v>20</v>
      </c>
      <c r="DO1967" s="5">
        <v>21.398862518104714</v>
      </c>
      <c r="DQ1967">
        <v>20</v>
      </c>
      <c r="DR1967" s="5">
        <v>20.196152723990998</v>
      </c>
    </row>
    <row r="1968" spans="1:122" x14ac:dyDescent="0.25">
      <c r="A1968" t="s">
        <v>82</v>
      </c>
      <c r="B1968" t="s">
        <v>250</v>
      </c>
      <c r="C1968" s="6">
        <v>39126</v>
      </c>
      <c r="D1968" s="5">
        <v>8</v>
      </c>
      <c r="E1968" t="s">
        <v>208</v>
      </c>
      <c r="F1968" t="s">
        <v>14</v>
      </c>
      <c r="G1968">
        <v>126</v>
      </c>
      <c r="H1968" t="s">
        <v>17</v>
      </c>
      <c r="I1968" s="7">
        <v>11</v>
      </c>
      <c r="J1968">
        <v>1000</v>
      </c>
      <c r="K1968" s="5">
        <f t="shared" si="33"/>
        <v>90.909090909090907</v>
      </c>
      <c r="U1968" s="5">
        <v>126</v>
      </c>
      <c r="AC1968" s="5">
        <v>196.07002315502027</v>
      </c>
      <c r="AE1968" s="8"/>
      <c r="AF1968" s="8"/>
      <c r="AG1968" s="8"/>
      <c r="AH1968" s="8"/>
      <c r="AI1968" s="8"/>
      <c r="AJ1968" s="5">
        <v>183.22961526397532</v>
      </c>
      <c r="AK1968" s="8">
        <v>2.4700145704742371</v>
      </c>
      <c r="AL1968" s="8">
        <v>0.25708034717723349</v>
      </c>
      <c r="AM1968" s="8"/>
      <c r="AN1968" s="8"/>
      <c r="AO1968" s="8"/>
      <c r="AP1968" s="8"/>
      <c r="AQ1968" s="9">
        <f>AK1968/AJ1968</f>
        <v>1.3480433099833428E-2</v>
      </c>
      <c r="AR1968" s="9">
        <v>3.3811923979588404E-2</v>
      </c>
      <c r="AS1968" s="7">
        <f>AJ1968*AR1968</f>
        <v>6.1953458221147644</v>
      </c>
      <c r="AT1968" s="8"/>
      <c r="AU1968" s="5">
        <v>0.87632160736963649</v>
      </c>
      <c r="AV1968" s="5"/>
      <c r="AW1968" s="5"/>
      <c r="AX1968" s="5"/>
      <c r="AY1968" s="5">
        <v>478.36383700443048</v>
      </c>
      <c r="AZ1968" s="5"/>
      <c r="BA1968" s="5"/>
      <c r="BB1968" s="5"/>
      <c r="BC1968" s="5"/>
      <c r="BD1968" s="5"/>
      <c r="BE1968" s="5"/>
      <c r="BF1968" s="5"/>
      <c r="BG1968" s="5">
        <v>0</v>
      </c>
      <c r="BH1968" s="5">
        <v>479.2401586118001</v>
      </c>
      <c r="BJ1968" s="5"/>
      <c r="BK1968" s="5">
        <f>AC1968+AJ1968+BH1968</f>
        <v>858.53979703079563</v>
      </c>
      <c r="BL1968" s="5"/>
      <c r="BM1968" s="8">
        <f>BH1968/BK1968</f>
        <v>0.55820377840284308</v>
      </c>
      <c r="BN1968" s="8"/>
      <c r="BO1968" s="7"/>
      <c r="BP1968" s="5"/>
      <c r="BQ1968" s="5"/>
      <c r="BR1968" s="5"/>
      <c r="BS1968" s="5"/>
      <c r="BT1968" s="7"/>
      <c r="BU1968" s="7"/>
      <c r="BV1968" s="7"/>
      <c r="BW1968" s="7"/>
      <c r="BX1968" s="8">
        <f>AC1968/BK1968</f>
        <v>0.2283761612835139</v>
      </c>
      <c r="BY1968" s="8">
        <f>AJ1968/BK1968</f>
        <v>0.21342006031364311</v>
      </c>
      <c r="BZ1968" s="8">
        <f>BH1968/BK1968</f>
        <v>0.55820377840284308</v>
      </c>
      <c r="CA1968" s="5">
        <v>285.73079539421599</v>
      </c>
      <c r="CB1968" s="5">
        <v>7.0722882251270605</v>
      </c>
      <c r="CC1968" s="5">
        <v>140.58614091752719</v>
      </c>
      <c r="CD1968" s="5">
        <v>0</v>
      </c>
      <c r="CE1968" s="5"/>
      <c r="CF1968" s="5"/>
      <c r="CG1968" s="5"/>
      <c r="CH1968" s="5"/>
      <c r="CI1968" s="5"/>
      <c r="CJ1968" s="5"/>
      <c r="CL1968" s="5"/>
      <c r="CM1968" s="5"/>
      <c r="CO1968" s="5"/>
      <c r="CP1968" s="5"/>
      <c r="CQ1968" s="5"/>
      <c r="CT1968" s="5"/>
      <c r="CV1968">
        <v>10</v>
      </c>
      <c r="CW1968" s="5"/>
      <c r="CY1968">
        <v>10</v>
      </c>
      <c r="CZ1968" s="5"/>
      <c r="DC1968" s="5"/>
      <c r="DF1968" s="5"/>
      <c r="DI1968" s="5"/>
      <c r="DL1968" s="5"/>
      <c r="DO1968" s="5"/>
      <c r="DR1968" s="5"/>
    </row>
    <row r="1969" spans="1:166" x14ac:dyDescent="0.25">
      <c r="A1969" t="s">
        <v>82</v>
      </c>
      <c r="B1969" t="s">
        <v>250</v>
      </c>
      <c r="C1969" s="6">
        <v>39129</v>
      </c>
      <c r="D1969" s="5"/>
      <c r="G1969">
        <v>129</v>
      </c>
      <c r="H1969" t="s">
        <v>17</v>
      </c>
      <c r="I1969" s="7">
        <v>11</v>
      </c>
      <c r="J1969">
        <v>1000</v>
      </c>
      <c r="K1969" s="5">
        <f t="shared" si="33"/>
        <v>90.909090909090907</v>
      </c>
      <c r="AC1969" s="5"/>
      <c r="AE1969" s="8"/>
      <c r="AF1969" s="8"/>
      <c r="AG1969" s="8"/>
      <c r="AH1969" s="8"/>
      <c r="AI1969" s="8"/>
      <c r="AJ1969" s="5"/>
      <c r="AK1969" s="8"/>
      <c r="AM1969" s="8"/>
      <c r="AN1969" s="8"/>
      <c r="AO1969" s="8"/>
      <c r="AP1969" s="8"/>
      <c r="AQ1969" s="9"/>
      <c r="AS1969" s="8"/>
      <c r="AT1969" s="8"/>
      <c r="AU1969" s="5"/>
      <c r="AV1969" s="5"/>
      <c r="AW1969" s="5"/>
      <c r="AX1969" s="5"/>
      <c r="AY1969" s="5"/>
      <c r="AZ1969" s="5"/>
      <c r="BA1969" s="5"/>
      <c r="BB1969" s="5"/>
      <c r="BC1969" s="5"/>
      <c r="BD1969" s="5"/>
      <c r="BE1969" s="5"/>
      <c r="BF1969" s="5"/>
      <c r="BG1969" s="5"/>
      <c r="BH1969" s="5"/>
      <c r="BJ1969" s="5"/>
      <c r="BK1969" s="5"/>
      <c r="BL1969" s="5"/>
      <c r="BO1969" s="7"/>
      <c r="BP1969" s="5"/>
      <c r="BQ1969" s="5"/>
      <c r="BR1969" s="5"/>
      <c r="BS1969" s="5"/>
      <c r="BT1969" s="7"/>
      <c r="BU1969" s="7"/>
      <c r="BV1969" s="7"/>
      <c r="BW1969" s="7"/>
      <c r="BX1969" s="7"/>
      <c r="BY1969" s="7"/>
      <c r="BZ1969" s="7"/>
      <c r="CA1969" s="5"/>
      <c r="CB1969" s="5"/>
      <c r="CC1969" s="5"/>
      <c r="CD1969" s="5"/>
      <c r="CE1969" s="5"/>
      <c r="CF1969" s="5"/>
      <c r="CG1969" s="5"/>
      <c r="CH1969" s="5"/>
      <c r="CI1969" s="5"/>
      <c r="CJ1969" s="5"/>
      <c r="CL1969" s="5">
        <v>179.25332953840541</v>
      </c>
      <c r="CM1969" s="5">
        <f t="shared" ref="CM1969:CM1975" si="34">CS1969+CV1969+CY1969+DB1969+DE1969+DH1969+DK1969+DN1969+DQ1969</f>
        <v>120</v>
      </c>
      <c r="CO1969" s="5">
        <f t="shared" ref="CO1969:CO1975" si="35">CT1969+CW1969+CZ1969+DC1969+DF1969+DI1969+DL1969+DO1969+DR1969</f>
        <v>183.52566760182535</v>
      </c>
      <c r="CP1969" s="5"/>
      <c r="CQ1969" s="5"/>
      <c r="CS1969">
        <v>10</v>
      </c>
      <c r="CT1969" s="5">
        <v>32.135988166137878</v>
      </c>
      <c r="CV1969">
        <v>10</v>
      </c>
      <c r="CW1969" s="5">
        <v>18.637127059979456</v>
      </c>
      <c r="CY1969">
        <v>10</v>
      </c>
      <c r="CZ1969" s="5">
        <v>19.147674623732755</v>
      </c>
      <c r="DB1969" s="5">
        <v>10</v>
      </c>
      <c r="DC1969" s="5">
        <v>14.707237501084217</v>
      </c>
      <c r="DE1969">
        <v>10</v>
      </c>
      <c r="DF1969" s="5">
        <v>13.842431887221489</v>
      </c>
      <c r="DH1969" s="5">
        <v>10</v>
      </c>
      <c r="DI1969" s="5">
        <v>14.407132771505365</v>
      </c>
      <c r="DK1969">
        <v>20</v>
      </c>
      <c r="DL1969" s="5">
        <v>30.757471944012462</v>
      </c>
      <c r="DN1969">
        <v>20</v>
      </c>
      <c r="DO1969" s="5">
        <v>19.412673200968349</v>
      </c>
      <c r="DQ1969">
        <v>20</v>
      </c>
      <c r="DR1969" s="5">
        <v>20.477930447183375</v>
      </c>
    </row>
    <row r="1970" spans="1:166" x14ac:dyDescent="0.25">
      <c r="A1970" t="s">
        <v>82</v>
      </c>
      <c r="B1970" t="s">
        <v>250</v>
      </c>
      <c r="C1970" s="6">
        <v>39132</v>
      </c>
      <c r="D1970" s="5"/>
      <c r="G1970">
        <v>132</v>
      </c>
      <c r="H1970" t="s">
        <v>17</v>
      </c>
      <c r="I1970" s="7">
        <v>11</v>
      </c>
      <c r="J1970">
        <v>1000</v>
      </c>
      <c r="K1970" s="5">
        <f t="shared" si="33"/>
        <v>90.909090909090907</v>
      </c>
      <c r="AC1970" s="5"/>
      <c r="AE1970" s="8"/>
      <c r="AF1970" s="8"/>
      <c r="AG1970" s="8"/>
      <c r="AH1970" s="8"/>
      <c r="AI1970" s="8"/>
      <c r="AJ1970" s="5"/>
      <c r="AK1970" s="8"/>
      <c r="AL1970" s="8"/>
      <c r="AM1970" s="8"/>
      <c r="AN1970" s="8"/>
      <c r="AO1970" s="8"/>
      <c r="AP1970" s="8"/>
      <c r="AQ1970" s="9"/>
      <c r="AS1970" s="8"/>
      <c r="AT1970" s="8"/>
      <c r="AU1970" s="5"/>
      <c r="AV1970" s="5"/>
      <c r="AW1970" s="5"/>
      <c r="AX1970" s="5"/>
      <c r="AY1970" s="5"/>
      <c r="AZ1970" s="5"/>
      <c r="BA1970" s="5"/>
      <c r="BB1970" s="5"/>
      <c r="BC1970" s="5"/>
      <c r="BD1970" s="5"/>
      <c r="BE1970" s="5"/>
      <c r="BF1970" s="5"/>
      <c r="BG1970" s="5"/>
      <c r="BH1970" s="5"/>
      <c r="BJ1970" s="5"/>
      <c r="BK1970" s="5"/>
      <c r="BL1970" s="5"/>
      <c r="BO1970" s="7"/>
      <c r="BP1970" s="5"/>
      <c r="BQ1970" s="5"/>
      <c r="BR1970" s="5"/>
      <c r="BS1970" s="5"/>
      <c r="BT1970" s="7"/>
      <c r="BU1970" s="7"/>
      <c r="BV1970" s="7"/>
      <c r="BW1970" s="7"/>
      <c r="BX1970" s="7"/>
      <c r="BY1970" s="7"/>
      <c r="BZ1970" s="7"/>
      <c r="CA1970" s="5"/>
      <c r="CB1970" s="5"/>
      <c r="CC1970" s="5"/>
      <c r="CD1970" s="5"/>
      <c r="CE1970" s="5"/>
      <c r="CF1970" s="5"/>
      <c r="CG1970" s="5"/>
      <c r="CH1970" s="5"/>
      <c r="CI1970" s="5"/>
      <c r="CJ1970" s="5"/>
      <c r="CL1970" s="5">
        <v>152.65634144605289</v>
      </c>
      <c r="CM1970" s="5">
        <f t="shared" si="34"/>
        <v>120</v>
      </c>
      <c r="CO1970" s="5">
        <f t="shared" si="35"/>
        <v>157.67911747318033</v>
      </c>
      <c r="CP1970" s="5"/>
      <c r="CQ1970" s="5"/>
      <c r="CS1970">
        <v>10</v>
      </c>
      <c r="CT1970" s="5">
        <v>24.455328191259817</v>
      </c>
      <c r="CV1970">
        <v>10</v>
      </c>
      <c r="CW1970" s="5">
        <v>16.361324290446774</v>
      </c>
      <c r="CY1970">
        <v>10</v>
      </c>
      <c r="CZ1970" s="5">
        <v>14.385991695765062</v>
      </c>
      <c r="DB1970" s="5">
        <v>10</v>
      </c>
      <c r="DC1970" s="5">
        <v>11.083265201961161</v>
      </c>
      <c r="DE1970">
        <v>10</v>
      </c>
      <c r="DF1970" s="5">
        <v>11.501193843737504</v>
      </c>
      <c r="DH1970" s="5">
        <v>10</v>
      </c>
      <c r="DI1970" s="5">
        <v>11.898455684546889</v>
      </c>
      <c r="DK1970">
        <v>20</v>
      </c>
      <c r="DL1970" s="5">
        <v>27.988727714986005</v>
      </c>
      <c r="DN1970">
        <v>20</v>
      </c>
      <c r="DO1970" s="5">
        <v>19.457041510832632</v>
      </c>
      <c r="DQ1970">
        <v>20</v>
      </c>
      <c r="DR1970" s="5">
        <v>20.547789339644517</v>
      </c>
    </row>
    <row r="1971" spans="1:166" x14ac:dyDescent="0.25">
      <c r="A1971" t="s">
        <v>82</v>
      </c>
      <c r="B1971" t="s">
        <v>250</v>
      </c>
      <c r="C1971" s="6">
        <v>39136</v>
      </c>
      <c r="D1971" s="5"/>
      <c r="G1971">
        <v>136</v>
      </c>
      <c r="H1971" t="s">
        <v>17</v>
      </c>
      <c r="I1971" s="7">
        <v>11</v>
      </c>
      <c r="J1971">
        <v>1000</v>
      </c>
      <c r="K1971" s="5">
        <f t="shared" si="33"/>
        <v>90.909090909090907</v>
      </c>
      <c r="AC1971" s="5"/>
      <c r="AE1971" s="8"/>
      <c r="AF1971" s="8"/>
      <c r="AG1971" s="8"/>
      <c r="AH1971" s="8"/>
      <c r="AI1971" s="8"/>
      <c r="AJ1971" s="5"/>
      <c r="AK1971" s="8"/>
      <c r="AL1971" s="8"/>
      <c r="AM1971" s="8"/>
      <c r="AN1971" s="8"/>
      <c r="AO1971" s="8"/>
      <c r="AP1971" s="8"/>
      <c r="AQ1971" s="9"/>
      <c r="AS1971" s="8"/>
      <c r="AT1971" s="8"/>
      <c r="AU1971" s="5"/>
      <c r="AV1971" s="5"/>
      <c r="AW1971" s="5"/>
      <c r="AX1971" s="5"/>
      <c r="AY1971" s="5"/>
      <c r="AZ1971" s="5"/>
      <c r="BA1971" s="5"/>
      <c r="BB1971" s="5"/>
      <c r="BC1971" s="5"/>
      <c r="BD1971" s="5"/>
      <c r="BE1971" s="5"/>
      <c r="BF1971" s="5"/>
      <c r="BG1971" s="5"/>
      <c r="BH1971" s="5"/>
      <c r="BJ1971" s="5"/>
      <c r="BK1971" s="5"/>
      <c r="BL1971" s="5"/>
      <c r="BO1971" s="7"/>
      <c r="BP1971" s="5"/>
      <c r="BQ1971" s="5"/>
      <c r="BR1971" s="5"/>
      <c r="BS1971" s="5"/>
      <c r="BT1971" s="7"/>
      <c r="BU1971" s="7"/>
      <c r="BV1971" s="7"/>
      <c r="BW1971" s="7"/>
      <c r="BX1971" s="7"/>
      <c r="BY1971" s="7"/>
      <c r="BZ1971" s="7"/>
      <c r="CA1971" s="5"/>
      <c r="CB1971" s="5"/>
      <c r="CC1971" s="5"/>
      <c r="CD1971" s="5"/>
      <c r="CE1971" s="5"/>
      <c r="CF1971" s="5"/>
      <c r="CG1971" s="5"/>
      <c r="CH1971" s="5"/>
      <c r="CI1971" s="5"/>
      <c r="CJ1971" s="5"/>
      <c r="CL1971" s="5">
        <v>118.4088784825981</v>
      </c>
      <c r="CM1971" s="5">
        <f t="shared" si="34"/>
        <v>120</v>
      </c>
      <c r="CO1971" s="5">
        <f t="shared" si="35"/>
        <v>123.79317725446185</v>
      </c>
      <c r="CP1971" s="5"/>
      <c r="CQ1971" s="5"/>
      <c r="CS1971">
        <v>10</v>
      </c>
      <c r="CT1971" s="5">
        <v>22.014026592829644</v>
      </c>
      <c r="CV1971">
        <v>10</v>
      </c>
      <c r="CW1971" s="5">
        <v>13.790502932223115</v>
      </c>
      <c r="CY1971">
        <v>10</v>
      </c>
      <c r="CZ1971" s="5">
        <v>7.5992438893365559</v>
      </c>
      <c r="DB1971" s="5">
        <v>10</v>
      </c>
      <c r="DC1971" s="5">
        <v>5.7764899758889925</v>
      </c>
      <c r="DE1971">
        <v>10</v>
      </c>
      <c r="DF1971" s="5">
        <v>7.0658687251055765</v>
      </c>
      <c r="DH1971" s="5">
        <v>10</v>
      </c>
      <c r="DI1971" s="5">
        <v>7.9671708783869803</v>
      </c>
      <c r="DK1971">
        <v>20</v>
      </c>
      <c r="DL1971" s="5">
        <v>23.579810175367417</v>
      </c>
      <c r="DN1971">
        <v>20</v>
      </c>
      <c r="DO1971" s="5">
        <v>17.195174960559548</v>
      </c>
      <c r="DQ1971">
        <v>20</v>
      </c>
      <c r="DR1971" s="5">
        <v>18.804889124764038</v>
      </c>
    </row>
    <row r="1972" spans="1:166" x14ac:dyDescent="0.25">
      <c r="A1972" t="s">
        <v>82</v>
      </c>
      <c r="B1972" t="s">
        <v>250</v>
      </c>
      <c r="C1972" s="6">
        <v>39140</v>
      </c>
      <c r="D1972" s="5"/>
      <c r="G1972">
        <v>140</v>
      </c>
      <c r="H1972" t="s">
        <v>17</v>
      </c>
      <c r="I1972" s="7">
        <v>11</v>
      </c>
      <c r="J1972">
        <v>1000</v>
      </c>
      <c r="K1972" s="5">
        <f t="shared" si="33"/>
        <v>90.909090909090907</v>
      </c>
      <c r="AC1972" s="5"/>
      <c r="AE1972" s="8"/>
      <c r="AF1972" s="8"/>
      <c r="AG1972" s="8"/>
      <c r="AH1972" s="8"/>
      <c r="AI1972" s="8"/>
      <c r="AJ1972" s="5"/>
      <c r="AK1972" s="8"/>
      <c r="AL1972" s="8"/>
      <c r="AM1972" s="8"/>
      <c r="AN1972" s="8"/>
      <c r="AO1972" s="8"/>
      <c r="AP1972" s="8"/>
      <c r="AQ1972" s="9"/>
      <c r="AS1972" s="8"/>
      <c r="AT1972" s="8"/>
      <c r="AU1972" s="5"/>
      <c r="AV1972" s="5"/>
      <c r="AW1972" s="5"/>
      <c r="AX1972" s="5"/>
      <c r="AY1972" s="5"/>
      <c r="AZ1972" s="5"/>
      <c r="BA1972" s="5"/>
      <c r="BB1972" s="5"/>
      <c r="BC1972" s="5"/>
      <c r="BD1972" s="5"/>
      <c r="BE1972" s="5"/>
      <c r="BF1972" s="5"/>
      <c r="BG1972" s="5"/>
      <c r="BH1972" s="5"/>
      <c r="BJ1972" s="5"/>
      <c r="BK1972" s="5"/>
      <c r="BL1972" s="5"/>
      <c r="BO1972" s="7"/>
      <c r="BP1972" s="5"/>
      <c r="BQ1972" s="5"/>
      <c r="BR1972" s="5"/>
      <c r="BS1972" s="5"/>
      <c r="BT1972" s="7"/>
      <c r="BU1972" s="7"/>
      <c r="BV1972" s="7"/>
      <c r="BW1972" s="7"/>
      <c r="BX1972" s="7"/>
      <c r="BY1972" s="7"/>
      <c r="BZ1972" s="7"/>
      <c r="CA1972" s="5"/>
      <c r="CB1972" s="5"/>
      <c r="CC1972" s="5"/>
      <c r="CD1972" s="5"/>
      <c r="CE1972" s="5"/>
      <c r="CF1972" s="5"/>
      <c r="CG1972" s="5"/>
      <c r="CH1972" s="5"/>
      <c r="CI1972" s="5"/>
      <c r="CJ1972" s="5"/>
      <c r="CL1972" s="5">
        <v>217.4975605272337</v>
      </c>
      <c r="CM1972" s="5">
        <f t="shared" si="34"/>
        <v>120</v>
      </c>
      <c r="CO1972" s="5">
        <f t="shared" si="35"/>
        <v>220.78205854972504</v>
      </c>
      <c r="CP1972" s="5"/>
      <c r="CQ1972" s="5"/>
      <c r="CS1972">
        <v>10</v>
      </c>
      <c r="CT1972" s="5">
        <v>46.822998887734705</v>
      </c>
      <c r="CV1972">
        <v>10</v>
      </c>
      <c r="CW1972" s="5">
        <v>20.306818560300833</v>
      </c>
      <c r="CY1972">
        <v>10</v>
      </c>
      <c r="CZ1972" s="5">
        <v>23.962757632733464</v>
      </c>
      <c r="DB1972" s="5">
        <v>10</v>
      </c>
      <c r="DC1972" s="5">
        <v>20.30754736688192</v>
      </c>
      <c r="DE1972">
        <v>10</v>
      </c>
      <c r="DF1972" s="5">
        <v>19.119206311281594</v>
      </c>
      <c r="DH1972" s="5">
        <v>10</v>
      </c>
      <c r="DI1972" s="5">
        <v>17.39352843054025</v>
      </c>
      <c r="DK1972">
        <v>20</v>
      </c>
      <c r="DL1972" s="5">
        <v>33.00903811654387</v>
      </c>
      <c r="DN1972">
        <v>20</v>
      </c>
      <c r="DO1972" s="5">
        <v>20.338825018756346</v>
      </c>
      <c r="DQ1972">
        <v>20</v>
      </c>
      <c r="DR1972" s="5">
        <v>19.521338224952054</v>
      </c>
    </row>
    <row r="1973" spans="1:166" x14ac:dyDescent="0.25">
      <c r="A1973" t="s">
        <v>82</v>
      </c>
      <c r="B1973" t="s">
        <v>250</v>
      </c>
      <c r="C1973" s="6">
        <v>39146</v>
      </c>
      <c r="D1973" s="5"/>
      <c r="G1973">
        <v>146</v>
      </c>
      <c r="H1973" t="s">
        <v>17</v>
      </c>
      <c r="I1973" s="7">
        <v>11</v>
      </c>
      <c r="J1973">
        <v>1000</v>
      </c>
      <c r="K1973" s="5">
        <f t="shared" si="33"/>
        <v>90.909090909090907</v>
      </c>
      <c r="AC1973" s="5"/>
      <c r="AE1973" s="8"/>
      <c r="AF1973" s="8"/>
      <c r="AG1973" s="8"/>
      <c r="AH1973" s="8"/>
      <c r="AI1973" s="8"/>
      <c r="AJ1973" s="5"/>
      <c r="AK1973" s="8"/>
      <c r="AL1973" s="8"/>
      <c r="AM1973" s="8"/>
      <c r="AN1973" s="8"/>
      <c r="AO1973" s="8"/>
      <c r="AP1973" s="8"/>
      <c r="AQ1973" s="9"/>
      <c r="AS1973" s="8"/>
      <c r="AT1973" s="8"/>
      <c r="AU1973" s="5"/>
      <c r="AV1973" s="5"/>
      <c r="AW1973" s="5"/>
      <c r="AX1973" s="5"/>
      <c r="AY1973" s="5"/>
      <c r="AZ1973" s="5"/>
      <c r="BA1973" s="5"/>
      <c r="BB1973" s="5"/>
      <c r="BC1973" s="5"/>
      <c r="BD1973" s="5"/>
      <c r="BE1973" s="5"/>
      <c r="BF1973" s="5"/>
      <c r="BG1973" s="5"/>
      <c r="BH1973" s="5"/>
      <c r="BJ1973" s="5"/>
      <c r="BK1973" s="5"/>
      <c r="BL1973" s="5"/>
      <c r="BO1973" s="7"/>
      <c r="BP1973" s="5"/>
      <c r="BQ1973" s="5"/>
      <c r="BR1973" s="5"/>
      <c r="BS1973" s="5"/>
      <c r="BT1973" s="7"/>
      <c r="BU1973" s="7"/>
      <c r="BV1973" s="7"/>
      <c r="BW1973" s="7"/>
      <c r="BX1973" s="7"/>
      <c r="BY1973" s="7"/>
      <c r="BZ1973" s="7"/>
      <c r="CA1973" s="5"/>
      <c r="CB1973" s="5"/>
      <c r="CC1973" s="5"/>
      <c r="CD1973" s="5"/>
      <c r="CE1973" s="5"/>
      <c r="CF1973" s="5"/>
      <c r="CG1973" s="5"/>
      <c r="CH1973" s="5"/>
      <c r="CI1973" s="5"/>
      <c r="CJ1973" s="5"/>
      <c r="CL1973" s="5">
        <v>192.75353054099551</v>
      </c>
      <c r="CM1973" s="5">
        <f t="shared" si="34"/>
        <v>120</v>
      </c>
      <c r="CO1973" s="5">
        <f t="shared" si="35"/>
        <v>196.36281911931979</v>
      </c>
      <c r="CP1973" s="5"/>
      <c r="CQ1973" s="5"/>
      <c r="CS1973">
        <v>10</v>
      </c>
      <c r="CT1973" s="5">
        <v>41.247018751318194</v>
      </c>
      <c r="CV1973">
        <v>10</v>
      </c>
      <c r="CW1973" s="5">
        <v>18.723924657534248</v>
      </c>
      <c r="CY1973">
        <v>10</v>
      </c>
      <c r="CZ1973" s="5">
        <v>20.600389540850479</v>
      </c>
      <c r="DB1973" s="5">
        <v>10</v>
      </c>
      <c r="DC1973" s="5">
        <v>16.783420231310359</v>
      </c>
      <c r="DE1973">
        <v>10</v>
      </c>
      <c r="DF1973" s="5">
        <v>16.359986426482379</v>
      </c>
      <c r="DH1973" s="5">
        <v>10</v>
      </c>
      <c r="DI1973" s="5">
        <v>15.45246478532402</v>
      </c>
      <c r="DK1973">
        <v>20</v>
      </c>
      <c r="DL1973" s="5">
        <v>30.624502172185306</v>
      </c>
      <c r="DN1973">
        <v>20</v>
      </c>
      <c r="DO1973" s="5">
        <v>18.072694959054679</v>
      </c>
      <c r="DQ1973">
        <v>20</v>
      </c>
      <c r="DR1973" s="5">
        <v>18.498417595260115</v>
      </c>
    </row>
    <row r="1974" spans="1:166" x14ac:dyDescent="0.25">
      <c r="A1974" t="s">
        <v>82</v>
      </c>
      <c r="B1974" t="s">
        <v>250</v>
      </c>
      <c r="C1974" s="6">
        <v>39150</v>
      </c>
      <c r="D1974" s="5"/>
      <c r="G1974">
        <v>150</v>
      </c>
      <c r="H1974" t="s">
        <v>17</v>
      </c>
      <c r="I1974" s="7">
        <v>11</v>
      </c>
      <c r="J1974">
        <v>1000</v>
      </c>
      <c r="K1974" s="5">
        <f t="shared" si="33"/>
        <v>90.909090909090907</v>
      </c>
      <c r="AC1974" s="5"/>
      <c r="AE1974" s="8"/>
      <c r="AF1974" s="8"/>
      <c r="AG1974" s="8"/>
      <c r="AH1974" s="8"/>
      <c r="AI1974" s="8"/>
      <c r="AJ1974" s="5"/>
      <c r="AK1974" s="8"/>
      <c r="AL1974" s="8"/>
      <c r="AM1974" s="8"/>
      <c r="AN1974" s="8"/>
      <c r="AO1974" s="8"/>
      <c r="AP1974" s="8"/>
      <c r="AQ1974" s="9"/>
      <c r="AS1974" s="8"/>
      <c r="AT1974" s="8"/>
      <c r="AU1974" s="5"/>
      <c r="AV1974" s="5"/>
      <c r="AW1974" s="5"/>
      <c r="AX1974" s="5"/>
      <c r="AY1974" s="5"/>
      <c r="AZ1974" s="5"/>
      <c r="BA1974" s="5"/>
      <c r="BB1974" s="5"/>
      <c r="BC1974" s="5"/>
      <c r="BD1974" s="5"/>
      <c r="BE1974" s="5"/>
      <c r="BF1974" s="5"/>
      <c r="BG1974" s="5"/>
      <c r="BH1974" s="5"/>
      <c r="BJ1974" s="5"/>
      <c r="BK1974" s="5"/>
      <c r="BL1974" s="5"/>
      <c r="BO1974" s="7"/>
      <c r="BP1974" s="5"/>
      <c r="BQ1974" s="5"/>
      <c r="BR1974" s="5"/>
      <c r="BS1974" s="5"/>
      <c r="BT1974" s="7"/>
      <c r="BU1974" s="7"/>
      <c r="BV1974" s="7"/>
      <c r="BW1974" s="7"/>
      <c r="BX1974" s="7"/>
      <c r="BY1974" s="7"/>
      <c r="BZ1974" s="7"/>
      <c r="CA1974" s="5"/>
      <c r="CB1974" s="5"/>
      <c r="CC1974" s="5"/>
      <c r="CD1974" s="5"/>
      <c r="CE1974" s="5"/>
      <c r="CF1974" s="5"/>
      <c r="CG1974" s="5"/>
      <c r="CH1974" s="5"/>
      <c r="CI1974" s="5"/>
      <c r="CJ1974" s="5"/>
      <c r="CL1974" s="5">
        <v>177.96559392027859</v>
      </c>
      <c r="CM1974" s="5">
        <f t="shared" si="34"/>
        <v>120</v>
      </c>
      <c r="CO1974" s="5">
        <f t="shared" si="35"/>
        <v>181.6128029138921</v>
      </c>
      <c r="CP1974" s="5"/>
      <c r="CQ1974" s="5"/>
      <c r="CS1974">
        <v>10</v>
      </c>
      <c r="CT1974" s="5">
        <v>39.234715036767355</v>
      </c>
      <c r="CV1974">
        <v>10</v>
      </c>
      <c r="CW1974" s="5">
        <v>17.489250240379242</v>
      </c>
      <c r="CY1974">
        <v>10</v>
      </c>
      <c r="CZ1974" s="5">
        <v>17.267395295275165</v>
      </c>
      <c r="DB1974" s="5">
        <v>10</v>
      </c>
      <c r="DC1974" s="5">
        <v>14.564426334414184</v>
      </c>
      <c r="DE1974">
        <v>10</v>
      </c>
      <c r="DF1974" s="5">
        <v>14.682567364355373</v>
      </c>
      <c r="DH1974" s="5">
        <v>10</v>
      </c>
      <c r="DI1974" s="5">
        <v>14.39467029139189</v>
      </c>
      <c r="DK1974">
        <v>20</v>
      </c>
      <c r="DL1974" s="5">
        <v>27.684947668718365</v>
      </c>
      <c r="DN1974">
        <v>20</v>
      </c>
      <c r="DO1974" s="5">
        <v>17.392689150020452</v>
      </c>
      <c r="DQ1974">
        <v>20</v>
      </c>
      <c r="DR1974" s="5">
        <v>18.902141532570063</v>
      </c>
    </row>
    <row r="1975" spans="1:166" x14ac:dyDescent="0.25">
      <c r="A1975" t="s">
        <v>82</v>
      </c>
      <c r="B1975" t="s">
        <v>250</v>
      </c>
      <c r="C1975" s="6">
        <v>39157</v>
      </c>
      <c r="D1975" s="5"/>
      <c r="G1975">
        <v>157</v>
      </c>
      <c r="H1975" t="s">
        <v>17</v>
      </c>
      <c r="I1975" s="7">
        <v>11</v>
      </c>
      <c r="J1975">
        <v>1000</v>
      </c>
      <c r="K1975" s="5">
        <f t="shared" si="33"/>
        <v>90.909090909090907</v>
      </c>
      <c r="AC1975" s="5"/>
      <c r="AE1975" s="8"/>
      <c r="AF1975" s="8"/>
      <c r="AG1975" s="8"/>
      <c r="AH1975" s="8"/>
      <c r="AI1975" s="8"/>
      <c r="AJ1975" s="5"/>
      <c r="AK1975" s="8"/>
      <c r="AL1975" s="8"/>
      <c r="AM1975" s="8"/>
      <c r="AN1975" s="8"/>
      <c r="AO1975" s="8"/>
      <c r="AP1975" s="8"/>
      <c r="AQ1975" s="9"/>
      <c r="AS1975" s="8"/>
      <c r="AT1975" s="8"/>
      <c r="AU1975" s="5"/>
      <c r="AV1975" s="5"/>
      <c r="AW1975" s="5"/>
      <c r="AX1975" s="5"/>
      <c r="AY1975" s="5"/>
      <c r="AZ1975" s="5"/>
      <c r="BA1975" s="5"/>
      <c r="BB1975" s="5"/>
      <c r="BC1975" s="5"/>
      <c r="BD1975" s="5"/>
      <c r="BE1975" s="5"/>
      <c r="BF1975" s="5"/>
      <c r="BG1975" s="5"/>
      <c r="BH1975" s="5"/>
      <c r="BJ1975" s="5"/>
      <c r="BK1975" s="5"/>
      <c r="BL1975" s="5"/>
      <c r="BO1975" s="7"/>
      <c r="BP1975" s="5"/>
      <c r="BQ1975" s="5"/>
      <c r="BR1975" s="5"/>
      <c r="BS1975" s="5"/>
      <c r="BT1975" s="7"/>
      <c r="BU1975" s="7"/>
      <c r="BV1975" s="7"/>
      <c r="BW1975" s="7"/>
      <c r="BX1975" s="7"/>
      <c r="BY1975" s="7"/>
      <c r="BZ1975" s="7"/>
      <c r="CA1975" s="5"/>
      <c r="CB1975" s="5"/>
      <c r="CC1975" s="5"/>
      <c r="CD1975" s="5"/>
      <c r="CE1975" s="5"/>
      <c r="CF1975" s="5"/>
      <c r="CG1975" s="5"/>
      <c r="CH1975" s="5"/>
      <c r="CI1975" s="5"/>
      <c r="CJ1975" s="5"/>
      <c r="CL1975" s="5">
        <v>117.8592365598563</v>
      </c>
      <c r="CM1975" s="5">
        <f t="shared" si="34"/>
        <v>120</v>
      </c>
      <c r="CO1975" s="5">
        <f t="shared" si="35"/>
        <v>123.27390565721745</v>
      </c>
      <c r="CP1975" s="5"/>
      <c r="CQ1975" s="5"/>
      <c r="CS1975">
        <v>10</v>
      </c>
      <c r="CT1975" s="5">
        <v>20.030398332896077</v>
      </c>
      <c r="CV1975">
        <v>10</v>
      </c>
      <c r="CW1975" s="5">
        <v>14.318018242940383</v>
      </c>
      <c r="CY1975">
        <v>10</v>
      </c>
      <c r="CZ1975" s="5">
        <v>9.6129233527566029</v>
      </c>
      <c r="DB1975" s="5">
        <v>10</v>
      </c>
      <c r="DC1975" s="5">
        <v>8.1106193096118346</v>
      </c>
      <c r="DE1975">
        <v>10</v>
      </c>
      <c r="DF1975" s="5">
        <v>9.2176808291098311</v>
      </c>
      <c r="DH1975" s="5">
        <v>10</v>
      </c>
      <c r="DI1975" s="5">
        <v>9.6280868129735637</v>
      </c>
      <c r="DK1975">
        <v>20</v>
      </c>
      <c r="DL1975" s="5">
        <v>19.461185074491684</v>
      </c>
      <c r="DN1975">
        <v>20</v>
      </c>
      <c r="DO1975" s="5">
        <v>14.449497971792487</v>
      </c>
      <c r="DQ1975">
        <v>20</v>
      </c>
      <c r="DR1975" s="5">
        <v>18.445495730645014</v>
      </c>
    </row>
    <row r="1976" spans="1:166" x14ac:dyDescent="0.25">
      <c r="A1976" t="s">
        <v>82</v>
      </c>
      <c r="B1976" t="s">
        <v>250</v>
      </c>
      <c r="C1976" s="6">
        <v>39159</v>
      </c>
      <c r="D1976" s="5">
        <v>9</v>
      </c>
      <c r="E1976" s="6" t="s">
        <v>207</v>
      </c>
      <c r="F1976" t="s">
        <v>15</v>
      </c>
      <c r="G1976">
        <v>159</v>
      </c>
      <c r="H1976" t="s">
        <v>17</v>
      </c>
      <c r="I1976" s="7">
        <v>11</v>
      </c>
      <c r="J1976">
        <v>1000</v>
      </c>
      <c r="K1976" s="5">
        <f t="shared" si="33"/>
        <v>90.909090909090907</v>
      </c>
      <c r="L1976" s="5"/>
      <c r="M1976" s="8"/>
      <c r="N1976" s="8"/>
      <c r="O1976" s="8"/>
      <c r="P1976" s="8"/>
      <c r="Q1976" s="5"/>
      <c r="R1976" s="5"/>
      <c r="S1976" s="5"/>
      <c r="T1976" s="5"/>
      <c r="U1976" s="5"/>
      <c r="V1976" s="5">
        <v>159</v>
      </c>
      <c r="W1976" s="5"/>
      <c r="X1976" s="8"/>
      <c r="Y1976" s="8"/>
      <c r="Z1976" s="8"/>
      <c r="AA1976" s="8"/>
      <c r="AB1976" s="8"/>
      <c r="AC1976" s="5"/>
      <c r="AD1976" s="8"/>
      <c r="AE1976" s="8"/>
      <c r="AF1976" s="8"/>
      <c r="AG1976" s="8"/>
      <c r="AH1976" s="8"/>
      <c r="AI1976" s="8"/>
      <c r="AJ1976" s="5"/>
      <c r="AK1976" s="8"/>
      <c r="AL1976" s="8"/>
      <c r="AM1976" s="8"/>
      <c r="AN1976" s="8"/>
      <c r="AO1976" s="8"/>
      <c r="AP1976" s="8"/>
      <c r="AQ1976" s="9"/>
      <c r="AR1976" s="8"/>
      <c r="AS1976" s="8"/>
      <c r="AT1976" s="8"/>
      <c r="AU1976" s="5"/>
      <c r="AV1976" s="5"/>
      <c r="AW1976" s="5"/>
      <c r="AX1976" s="5"/>
      <c r="AY1976" s="5"/>
      <c r="AZ1976" s="5"/>
      <c r="BA1976" s="5"/>
      <c r="BB1976" s="5"/>
      <c r="BC1976" s="5"/>
      <c r="BD1976" s="5"/>
      <c r="BE1976" s="5"/>
      <c r="BF1976" s="5"/>
      <c r="BG1976" s="5"/>
      <c r="BH1976" s="5"/>
      <c r="BI1976" s="8"/>
      <c r="BJ1976" s="5"/>
      <c r="BK1976" s="5"/>
      <c r="BL1976" s="5"/>
      <c r="BM1976" s="8"/>
      <c r="BN1976" s="8"/>
      <c r="BO1976" s="7"/>
      <c r="BP1976" s="5"/>
      <c r="BQ1976" s="5"/>
      <c r="BR1976" s="5"/>
      <c r="BS1976" s="5"/>
      <c r="BT1976" s="7"/>
      <c r="BU1976" s="7"/>
      <c r="BV1976" s="7"/>
      <c r="BW1976" s="7"/>
      <c r="BX1976" s="7"/>
      <c r="BY1976" s="7"/>
      <c r="BZ1976" s="7"/>
      <c r="CA1976" s="5"/>
      <c r="CB1976" s="5"/>
      <c r="CC1976" s="5"/>
      <c r="CD1976" s="5"/>
      <c r="CE1976" s="5"/>
      <c r="CF1976" s="5"/>
      <c r="CG1976" s="5"/>
      <c r="CH1976" s="5"/>
      <c r="CI1976" s="5"/>
      <c r="CJ1976" s="5"/>
      <c r="CK1976" s="8"/>
      <c r="CL1976" s="5"/>
      <c r="CM1976" s="5"/>
      <c r="CN1976" s="8"/>
      <c r="CO1976" s="5"/>
      <c r="CP1976" s="5"/>
      <c r="CQ1976" s="5"/>
      <c r="CR1976" s="8"/>
      <c r="CS1976" s="8"/>
      <c r="CT1976" s="5"/>
      <c r="CW1976" s="5"/>
      <c r="CZ1976" s="5"/>
      <c r="DC1976" s="5"/>
      <c r="DF1976" s="5"/>
      <c r="DI1976" s="5"/>
      <c r="DL1976" s="5"/>
      <c r="DO1976" s="5"/>
      <c r="DQ1976" s="8"/>
      <c r="DR1976" s="5"/>
      <c r="DS1976" s="8"/>
      <c r="DT1976" s="8"/>
      <c r="DU1976" s="8"/>
      <c r="DV1976" s="8"/>
      <c r="DW1976" s="8"/>
      <c r="DX1976" s="8"/>
      <c r="DY1976" s="8"/>
      <c r="DZ1976" s="8"/>
      <c r="EA1976" s="8"/>
      <c r="EB1976" s="8"/>
      <c r="EC1976" s="8"/>
      <c r="ED1976" s="8"/>
      <c r="EE1976" s="8"/>
      <c r="EF1976" s="8"/>
      <c r="EG1976" s="8"/>
      <c r="EH1976" s="8"/>
      <c r="EI1976" s="8"/>
      <c r="EJ1976" s="8"/>
      <c r="EK1976" s="8"/>
      <c r="EL1976" s="8"/>
      <c r="EM1976" s="8"/>
      <c r="EN1976" s="8"/>
      <c r="EO1976" s="8"/>
      <c r="EP1976" s="8"/>
      <c r="EQ1976" s="8"/>
      <c r="ER1976" s="8"/>
      <c r="ES1976" s="8"/>
      <c r="ET1976" s="8"/>
      <c r="EU1976" s="8"/>
      <c r="EV1976" s="8"/>
      <c r="EW1976" s="8"/>
      <c r="EX1976" s="8"/>
      <c r="EY1976" s="8"/>
      <c r="EZ1976" s="8"/>
      <c r="FA1976" s="8"/>
      <c r="FB1976" s="8"/>
      <c r="FC1976" s="8"/>
      <c r="FD1976" s="8"/>
      <c r="FE1976" s="8"/>
      <c r="FF1976" s="8"/>
      <c r="FG1976" s="8"/>
      <c r="FH1976" s="8"/>
      <c r="FI1976" s="8"/>
      <c r="FJ1976" s="8"/>
    </row>
    <row r="1977" spans="1:166" x14ac:dyDescent="0.25">
      <c r="A1977" t="s">
        <v>82</v>
      </c>
      <c r="B1977" t="s">
        <v>250</v>
      </c>
      <c r="C1977" s="6">
        <v>39161</v>
      </c>
      <c r="D1977" s="5"/>
      <c r="E1977" s="6"/>
      <c r="G1977">
        <v>161</v>
      </c>
      <c r="H1977" t="s">
        <v>17</v>
      </c>
      <c r="I1977" s="7">
        <v>11</v>
      </c>
      <c r="J1977">
        <v>1000</v>
      </c>
      <c r="K1977" s="5">
        <f t="shared" si="33"/>
        <v>90.909090909090907</v>
      </c>
      <c r="L1977" s="5"/>
      <c r="M1977" s="8"/>
      <c r="N1977" s="8"/>
      <c r="O1977" s="8"/>
      <c r="P1977" s="8"/>
      <c r="Q1977" s="5"/>
      <c r="R1977" s="5"/>
      <c r="S1977" s="5"/>
      <c r="T1977" s="5"/>
      <c r="U1977" s="5"/>
      <c r="V1977" s="5"/>
      <c r="W1977" s="5"/>
      <c r="X1977" s="8"/>
      <c r="Y1977" s="8"/>
      <c r="Z1977" s="8"/>
      <c r="AA1977" s="8"/>
      <c r="AB1977" s="8"/>
      <c r="AC1977" s="5"/>
      <c r="AD1977" s="8"/>
      <c r="AE1977" s="8"/>
      <c r="AF1977" s="8"/>
      <c r="AG1977" s="8"/>
      <c r="AH1977" s="8"/>
      <c r="AI1977" s="8"/>
      <c r="AJ1977" s="5"/>
      <c r="AK1977" s="8"/>
      <c r="AL1977" s="8"/>
      <c r="AM1977" s="8"/>
      <c r="AN1977" s="8"/>
      <c r="AO1977" s="8"/>
      <c r="AP1977" s="8"/>
      <c r="AQ1977" s="9"/>
      <c r="AR1977" s="8"/>
      <c r="AS1977" s="8"/>
      <c r="AT1977" s="8"/>
      <c r="AU1977" s="5"/>
      <c r="AV1977" s="5"/>
      <c r="AW1977" s="5"/>
      <c r="AX1977" s="5"/>
      <c r="AY1977" s="5"/>
      <c r="AZ1977" s="5"/>
      <c r="BA1977" s="5"/>
      <c r="BB1977" s="5"/>
      <c r="BC1977" s="5"/>
      <c r="BD1977" s="5"/>
      <c r="BE1977" s="5"/>
      <c r="BF1977" s="5"/>
      <c r="BG1977" s="5"/>
      <c r="BH1977" s="5"/>
      <c r="BI1977" s="8"/>
      <c r="BJ1977" s="5"/>
      <c r="BK1977" s="5"/>
      <c r="BL1977" s="5"/>
      <c r="BM1977" s="8"/>
      <c r="BN1977" s="8"/>
      <c r="BO1977" s="7"/>
      <c r="BP1977" s="5"/>
      <c r="BQ1977" s="5"/>
      <c r="BR1977" s="5"/>
      <c r="BS1977" s="5"/>
      <c r="BT1977" s="7"/>
      <c r="BU1977" s="7"/>
      <c r="BV1977" s="7"/>
      <c r="BW1977" s="7"/>
      <c r="BX1977" s="7"/>
      <c r="BY1977" s="7"/>
      <c r="BZ1977" s="7"/>
      <c r="CA1977" s="5"/>
      <c r="CB1977" s="5">
        <v>0</v>
      </c>
      <c r="CC1977" s="5">
        <v>134.52000000000001</v>
      </c>
      <c r="CD1977" s="5">
        <v>106.52486110897132</v>
      </c>
      <c r="CE1977" s="5"/>
      <c r="CF1977" s="5"/>
      <c r="CG1977" s="5"/>
      <c r="CH1977" s="5"/>
      <c r="CI1977" s="5"/>
      <c r="CJ1977" s="5"/>
      <c r="CK1977" s="8"/>
      <c r="CL1977" s="5"/>
      <c r="CM1977" s="5"/>
      <c r="CN1977" s="8"/>
      <c r="CO1977" s="5"/>
      <c r="CP1977" s="5"/>
      <c r="CQ1977" s="5"/>
      <c r="CR1977" s="8"/>
      <c r="CS1977" s="8"/>
      <c r="CT1977" s="5"/>
      <c r="CW1977" s="5"/>
      <c r="CZ1977" s="5"/>
      <c r="DC1977" s="5"/>
      <c r="DF1977" s="5"/>
      <c r="DI1977" s="5"/>
      <c r="DL1977" s="5"/>
      <c r="DO1977" s="5"/>
      <c r="DQ1977" s="8"/>
      <c r="DR1977" s="5"/>
      <c r="DS1977" s="8"/>
      <c r="DT1977" s="8"/>
      <c r="DU1977" s="8"/>
      <c r="DV1977" s="8"/>
      <c r="DW1977" s="8"/>
      <c r="DX1977" s="8"/>
      <c r="DY1977" s="8"/>
      <c r="DZ1977" s="8"/>
      <c r="EA1977" s="8"/>
      <c r="EB1977" s="8"/>
      <c r="EC1977" s="8"/>
      <c r="ED1977" s="8"/>
      <c r="EE1977" s="8"/>
      <c r="EF1977" s="8"/>
      <c r="EG1977" s="8"/>
      <c r="EH1977" s="8"/>
      <c r="EI1977" s="8"/>
      <c r="EJ1977" s="8"/>
      <c r="EK1977" s="8"/>
      <c r="EL1977" s="8"/>
      <c r="EM1977" s="8"/>
      <c r="EN1977" s="8"/>
      <c r="EO1977" s="8"/>
      <c r="EP1977" s="8"/>
      <c r="EQ1977" s="8"/>
      <c r="ER1977" s="8"/>
      <c r="ES1977" s="8"/>
      <c r="ET1977" s="8"/>
      <c r="EU1977" s="8"/>
      <c r="EV1977" s="8"/>
      <c r="EW1977" s="8"/>
      <c r="EX1977" s="8"/>
      <c r="EY1977" s="8"/>
      <c r="EZ1977" s="8"/>
      <c r="FA1977" s="8"/>
      <c r="FB1977" s="8"/>
      <c r="FC1977" s="8"/>
      <c r="FD1977" s="8"/>
      <c r="FE1977" s="8"/>
      <c r="FF1977" s="8"/>
      <c r="FG1977" s="8"/>
      <c r="FH1977" s="8"/>
      <c r="FI1977" s="8"/>
      <c r="FJ1977" s="8"/>
    </row>
    <row r="1978" spans="1:166" x14ac:dyDescent="0.25">
      <c r="A1978" t="s">
        <v>82</v>
      </c>
      <c r="B1978" t="s">
        <v>250</v>
      </c>
      <c r="C1978" s="6">
        <v>39162</v>
      </c>
      <c r="D1978" s="5"/>
      <c r="G1978">
        <v>162</v>
      </c>
      <c r="H1978" t="s">
        <v>17</v>
      </c>
      <c r="I1978" s="7">
        <v>11</v>
      </c>
      <c r="J1978">
        <v>1000</v>
      </c>
      <c r="K1978" s="5">
        <f t="shared" si="33"/>
        <v>90.909090909090907</v>
      </c>
      <c r="AC1978" s="5"/>
      <c r="AE1978" s="8"/>
      <c r="AF1978" s="8"/>
      <c r="AG1978" s="8"/>
      <c r="AH1978" s="8"/>
      <c r="AI1978" s="8"/>
      <c r="AJ1978" s="5"/>
      <c r="AK1978" s="8"/>
      <c r="AL1978" s="8"/>
      <c r="AM1978" s="8"/>
      <c r="AN1978" s="8"/>
      <c r="AO1978" s="8"/>
      <c r="AP1978" s="8"/>
      <c r="AQ1978" s="9"/>
      <c r="AS1978" s="8"/>
      <c r="AT1978" s="8"/>
      <c r="AU1978" s="5"/>
      <c r="AV1978" s="5"/>
      <c r="AW1978" s="5"/>
      <c r="AX1978" s="5"/>
      <c r="AY1978" s="5"/>
      <c r="AZ1978" s="5"/>
      <c r="BA1978" s="5"/>
      <c r="BB1978" s="5"/>
      <c r="BC1978" s="5"/>
      <c r="BD1978" s="5"/>
      <c r="BE1978" s="5"/>
      <c r="BF1978" s="5"/>
      <c r="BG1978" s="5"/>
      <c r="BH1978" s="5"/>
      <c r="BJ1978" s="5"/>
      <c r="BK1978" s="5"/>
      <c r="BL1978" s="5"/>
      <c r="BO1978" s="7"/>
      <c r="BP1978" s="5"/>
      <c r="BQ1978" s="5"/>
      <c r="BR1978" s="5"/>
      <c r="BS1978" s="5"/>
      <c r="BT1978" s="7"/>
      <c r="BU1978" s="7"/>
      <c r="BV1978" s="7"/>
      <c r="BW1978" s="7"/>
      <c r="BX1978" s="7"/>
      <c r="BY1978" s="7"/>
      <c r="BZ1978" s="7"/>
      <c r="CA1978" s="5"/>
      <c r="CB1978" s="5"/>
      <c r="CC1978" s="5"/>
      <c r="CD1978" s="5"/>
      <c r="CE1978" s="5"/>
      <c r="CF1978" s="5"/>
      <c r="CG1978" s="5"/>
      <c r="CH1978" s="5"/>
      <c r="CI1978" s="5"/>
      <c r="CJ1978" s="5"/>
      <c r="CL1978" s="5">
        <v>80.055211524219089</v>
      </c>
      <c r="CM1978" s="5">
        <f>CS1978+CV1978+CY1978+DB1978+DE1978+DH1978+DK1978+DN1978+DQ1978</f>
        <v>120</v>
      </c>
      <c r="CO1978" s="5">
        <f>CT1978+CW1978+CZ1978+DC1978+DF1978+DI1978+DL1978+DO1978+DR1978</f>
        <v>85.37629170009447</v>
      </c>
      <c r="CP1978" s="5"/>
      <c r="CQ1978" s="5"/>
      <c r="CS1978">
        <v>10</v>
      </c>
      <c r="CT1978" s="5">
        <v>17.934145166051231</v>
      </c>
      <c r="CV1978">
        <v>10</v>
      </c>
      <c r="CW1978" s="5">
        <v>12.372400623066923</v>
      </c>
      <c r="CY1978">
        <v>10</v>
      </c>
      <c r="CZ1978" s="5">
        <v>3.0383254516114633</v>
      </c>
      <c r="DB1978" s="5">
        <v>10</v>
      </c>
      <c r="DC1978" s="5">
        <v>2.9409776268135843</v>
      </c>
      <c r="DE1978">
        <v>10</v>
      </c>
      <c r="DF1978" s="5">
        <v>4.4447173731043144</v>
      </c>
      <c r="DH1978" s="5">
        <v>10</v>
      </c>
      <c r="DI1978" s="5">
        <v>6.2772564828806381</v>
      </c>
      <c r="DK1978">
        <v>20</v>
      </c>
      <c r="DL1978" s="5">
        <v>12.265530638096118</v>
      </c>
      <c r="DN1978">
        <v>20</v>
      </c>
      <c r="DO1978" s="5">
        <v>10.672847200522931</v>
      </c>
      <c r="DQ1978">
        <v>20</v>
      </c>
      <c r="DR1978" s="5">
        <v>15.430091137947278</v>
      </c>
    </row>
    <row r="1979" spans="1:166" x14ac:dyDescent="0.25">
      <c r="A1979" t="s">
        <v>82</v>
      </c>
      <c r="B1979" t="s">
        <v>250</v>
      </c>
      <c r="C1979" s="6">
        <v>39167</v>
      </c>
      <c r="G1979">
        <v>167</v>
      </c>
      <c r="H1979" t="s">
        <v>17</v>
      </c>
      <c r="I1979" s="7">
        <v>11</v>
      </c>
      <c r="J1979">
        <v>1000</v>
      </c>
      <c r="K1979" s="5">
        <f t="shared" si="33"/>
        <v>90.909090909090907</v>
      </c>
      <c r="AC1979" s="5">
        <v>298.36872928519347</v>
      </c>
      <c r="AE1979" s="8"/>
      <c r="AF1979" s="8"/>
      <c r="AG1979" s="8"/>
      <c r="AH1979" s="8"/>
      <c r="AI1979" s="8"/>
      <c r="AJ1979" s="5">
        <v>193.30647229867952</v>
      </c>
      <c r="AK1979" s="8">
        <v>1.9061730164455555</v>
      </c>
      <c r="AL1979" s="8">
        <v>0.26943673165293547</v>
      </c>
      <c r="AM1979" s="8"/>
      <c r="AN1979" s="8"/>
      <c r="AO1979" s="8"/>
      <c r="AP1979" s="8"/>
      <c r="AQ1979" s="9">
        <f>AK1979/AJ1979</f>
        <v>9.860885638119302E-3</v>
      </c>
      <c r="AR1979" s="9">
        <v>2.7060355226279861E-2</v>
      </c>
      <c r="AS1979" s="7">
        <f>AJ1979*AR1979</f>
        <v>5.2309418079412957</v>
      </c>
      <c r="AT1979" s="8"/>
      <c r="AU1979" s="5">
        <v>0</v>
      </c>
      <c r="AV1979" s="5"/>
      <c r="AW1979" s="5"/>
      <c r="AX1979" s="5"/>
      <c r="AY1979" s="5">
        <v>151.80706489026969</v>
      </c>
      <c r="AZ1979" s="5"/>
      <c r="BA1979" s="5"/>
      <c r="BB1979" s="5"/>
      <c r="BC1979" s="5"/>
      <c r="BD1979" s="5"/>
      <c r="BE1979" s="5"/>
      <c r="BF1979" s="5"/>
      <c r="BG1979" s="5">
        <v>502.12759767922353</v>
      </c>
      <c r="BH1979" s="5">
        <v>684.37154996359675</v>
      </c>
      <c r="BJ1979" s="5"/>
      <c r="BK1979" s="5">
        <f>AC1979+AJ1979+BH1979</f>
        <v>1176.0467515474697</v>
      </c>
      <c r="BL1979" s="5"/>
      <c r="BM1979" s="8">
        <f>BH1979/BK1979</f>
        <v>0.58192546262560119</v>
      </c>
      <c r="BN1979" s="8"/>
      <c r="BO1979" s="7"/>
      <c r="BP1979" s="5"/>
      <c r="BQ1979" s="5"/>
      <c r="BR1979" s="5"/>
      <c r="BS1979" s="5"/>
      <c r="BT1979" s="7"/>
      <c r="BU1979" s="7"/>
      <c r="BV1979" s="7"/>
      <c r="BW1979" s="7"/>
      <c r="BX1979" s="8">
        <f>AC1979/BK1979</f>
        <v>0.25370481989138011</v>
      </c>
      <c r="BY1979" s="8">
        <f>AJ1979/BK1979</f>
        <v>0.16436971748301873</v>
      </c>
      <c r="BZ1979" s="8">
        <f>BH1979/BK1979</f>
        <v>0.58192546262560119</v>
      </c>
      <c r="CA1979" s="5"/>
      <c r="CB1979" s="5">
        <v>0</v>
      </c>
      <c r="CC1979" s="5">
        <v>31.721136659106012</v>
      </c>
      <c r="CD1979" s="5">
        <v>81.225435472942365</v>
      </c>
      <c r="CE1979" s="5"/>
      <c r="CF1979" s="5"/>
      <c r="CG1979" s="5"/>
      <c r="CH1979" s="5"/>
      <c r="CI1979" s="5"/>
      <c r="CJ1979" s="5"/>
      <c r="CL1979" s="5"/>
      <c r="CM1979" s="5"/>
      <c r="CO1979" s="5"/>
      <c r="CP1979" s="5"/>
      <c r="CQ1979" s="5"/>
      <c r="CT1979" s="5"/>
      <c r="CW1979" s="5"/>
      <c r="CZ1979" s="5"/>
      <c r="DC1979" s="5"/>
      <c r="DF1979" s="5"/>
      <c r="DI1979" s="5"/>
      <c r="DL1979" s="5"/>
      <c r="DO1979" s="5"/>
      <c r="DR1979" s="5"/>
    </row>
    <row r="1980" spans="1:166" x14ac:dyDescent="0.25">
      <c r="A1980" t="s">
        <v>82</v>
      </c>
      <c r="B1980" t="s">
        <v>250</v>
      </c>
      <c r="C1980" s="6">
        <v>39168</v>
      </c>
      <c r="D1980" s="5">
        <v>10</v>
      </c>
      <c r="E1980" t="s">
        <v>108</v>
      </c>
      <c r="F1980" t="s">
        <v>18</v>
      </c>
      <c r="G1980">
        <v>168</v>
      </c>
      <c r="H1980" t="s">
        <v>17</v>
      </c>
      <c r="I1980" s="7">
        <v>11</v>
      </c>
      <c r="J1980">
        <v>1000</v>
      </c>
      <c r="K1980" s="5">
        <f t="shared" si="33"/>
        <v>90.909090909090907</v>
      </c>
      <c r="AC1980" s="5"/>
      <c r="AE1980" s="8"/>
      <c r="AF1980" s="8"/>
      <c r="AG1980" s="8"/>
      <c r="AH1980" s="8"/>
      <c r="AI1980" s="8"/>
      <c r="AJ1980" s="5"/>
      <c r="AK1980" s="8"/>
      <c r="AL1980" s="8"/>
      <c r="AM1980" s="8"/>
      <c r="AN1980" s="8"/>
      <c r="AO1980" s="8"/>
      <c r="AP1980" s="8"/>
      <c r="AQ1980" s="9"/>
      <c r="AS1980" s="8"/>
      <c r="AT1980" s="8"/>
      <c r="AU1980" s="5"/>
      <c r="AV1980" s="5"/>
      <c r="AW1980" s="5"/>
      <c r="AX1980" s="5"/>
      <c r="AY1980" s="5"/>
      <c r="AZ1980" s="5"/>
      <c r="BA1980" s="5"/>
      <c r="BB1980" s="5"/>
      <c r="BC1980" s="5"/>
      <c r="BD1980" s="5"/>
      <c r="BE1980" s="5"/>
      <c r="BF1980" s="5"/>
      <c r="BG1980" s="5"/>
      <c r="BH1980" s="5"/>
      <c r="BJ1980" s="5"/>
      <c r="BK1980" s="5"/>
      <c r="BL1980" s="5"/>
      <c r="BO1980" s="7">
        <v>40.477494947929806</v>
      </c>
      <c r="BP1980" s="5">
        <v>245.16000000000003</v>
      </c>
      <c r="BQ1980" s="5"/>
      <c r="BR1980" s="5"/>
      <c r="BS1980" s="5"/>
      <c r="BT1980" s="7">
        <v>10.8</v>
      </c>
      <c r="BU1980" s="7"/>
      <c r="BV1980" s="7"/>
      <c r="BW1980" s="7"/>
      <c r="BX1980" s="7"/>
      <c r="BY1980" s="7"/>
      <c r="BZ1980" s="7"/>
      <c r="CA1980" s="5"/>
      <c r="CB1980" s="5"/>
      <c r="CC1980" s="5"/>
      <c r="CD1980" s="5"/>
      <c r="CE1980" s="5"/>
      <c r="CF1980" s="5"/>
      <c r="CG1980" s="5"/>
      <c r="CH1980" s="5"/>
      <c r="CI1980" s="5"/>
      <c r="CJ1980" s="5"/>
      <c r="CL1980" s="5">
        <v>41.018164428168923</v>
      </c>
      <c r="CM1980" s="5">
        <f>CS1980+CV1980+CY1980+DB1980+DE1980+DH1980+DK1980+DN1980+DQ1980</f>
        <v>120</v>
      </c>
      <c r="CO1980" s="5">
        <f>CT1980+CW1980+CZ1980+DC1980+DF1980+DI1980+DL1980+DO1980+DR1980</f>
        <v>44.565906578044931</v>
      </c>
      <c r="CP1980" s="5"/>
      <c r="CQ1980" s="5"/>
      <c r="CS1980">
        <v>10</v>
      </c>
      <c r="CT1980" s="5">
        <v>6.9490401648925939</v>
      </c>
      <c r="CV1980">
        <v>10</v>
      </c>
      <c r="CW1980" s="5">
        <v>11.084268468710775</v>
      </c>
      <c r="CY1980">
        <v>10</v>
      </c>
      <c r="CZ1980" s="5">
        <v>0</v>
      </c>
      <c r="DB1980" s="5">
        <v>10</v>
      </c>
      <c r="DC1980" s="5">
        <v>0</v>
      </c>
      <c r="DE1980">
        <v>10</v>
      </c>
      <c r="DF1980" s="5">
        <v>1.0314206991092014</v>
      </c>
      <c r="DH1980" s="5">
        <v>10</v>
      </c>
      <c r="DI1980" s="5">
        <v>3.3710595058153245</v>
      </c>
      <c r="DK1980">
        <v>20</v>
      </c>
      <c r="DL1980" s="5">
        <v>3.9511481642757396</v>
      </c>
      <c r="DN1980">
        <v>20</v>
      </c>
      <c r="DO1980" s="5">
        <v>4.8126020549686714</v>
      </c>
      <c r="DQ1980">
        <v>20</v>
      </c>
      <c r="DR1980" s="5">
        <v>13.366367520272627</v>
      </c>
    </row>
    <row r="1981" spans="1:166" x14ac:dyDescent="0.25">
      <c r="A1981" t="s">
        <v>82</v>
      </c>
      <c r="B1981" t="s">
        <v>250</v>
      </c>
      <c r="C1981" s="6">
        <v>39175</v>
      </c>
      <c r="D1981" s="5"/>
      <c r="G1981">
        <v>175</v>
      </c>
      <c r="H1981" t="s">
        <v>17</v>
      </c>
      <c r="I1981" s="7">
        <v>11</v>
      </c>
      <c r="J1981">
        <v>1000</v>
      </c>
      <c r="K1981" s="5">
        <f t="shared" si="33"/>
        <v>90.909090909090907</v>
      </c>
      <c r="AC1981" s="5"/>
      <c r="AE1981" s="8"/>
      <c r="AF1981" s="8"/>
      <c r="AG1981" s="8"/>
      <c r="AH1981" s="8"/>
      <c r="AI1981" s="8"/>
      <c r="AJ1981" s="5"/>
      <c r="AK1981" s="8"/>
      <c r="AL1981" s="8"/>
      <c r="AM1981" s="8"/>
      <c r="AN1981" s="8"/>
      <c r="AO1981" s="8"/>
      <c r="AP1981" s="8"/>
      <c r="AQ1981" s="9"/>
      <c r="AS1981" s="8"/>
      <c r="AT1981" s="8"/>
      <c r="AU1981" s="5"/>
      <c r="AV1981" s="5"/>
      <c r="AW1981" s="5"/>
      <c r="AX1981" s="5"/>
      <c r="AY1981" s="5"/>
      <c r="AZ1981" s="5"/>
      <c r="BA1981" s="5"/>
      <c r="BB1981" s="5"/>
      <c r="BC1981" s="5"/>
      <c r="BD1981" s="5"/>
      <c r="BE1981" s="5"/>
      <c r="BF1981" s="5"/>
      <c r="BG1981" s="5"/>
      <c r="BH1981" s="5"/>
      <c r="BJ1981" s="5"/>
      <c r="BK1981" s="5"/>
      <c r="BL1981" s="5"/>
      <c r="BO1981" s="7"/>
      <c r="BP1981" s="5"/>
      <c r="BQ1981" s="5"/>
      <c r="BR1981" s="5"/>
      <c r="BS1981" s="5"/>
      <c r="BT1981" s="7"/>
      <c r="BU1981" s="7"/>
      <c r="BV1981" s="7"/>
      <c r="BW1981" s="7"/>
      <c r="BX1981" s="7"/>
      <c r="BY1981" s="7"/>
      <c r="BZ1981" s="7"/>
      <c r="CA1981" s="5"/>
      <c r="CB1981" s="5"/>
      <c r="CC1981" s="5"/>
      <c r="CD1981" s="5"/>
      <c r="CE1981" s="5"/>
      <c r="CF1981" s="5"/>
      <c r="CG1981" s="5"/>
      <c r="CH1981" s="5"/>
      <c r="CI1981" s="5"/>
      <c r="CJ1981" s="5"/>
      <c r="CL1981" s="5">
        <v>30.00594745188479</v>
      </c>
      <c r="CM1981" s="5">
        <f>CS1981+CV1981+CY1981+DB1981+DE1981+DH1981+DK1981+DN1981+DQ1981</f>
        <v>120</v>
      </c>
      <c r="CO1981" s="5">
        <f>CT1981+CW1981+CZ1981+DC1981+DF1981+DI1981+DL1981+DO1981+DR1981</f>
        <v>32.738897004564862</v>
      </c>
      <c r="CP1981" s="5"/>
      <c r="CQ1981" s="5"/>
      <c r="CS1981">
        <v>10</v>
      </c>
      <c r="CT1981" s="5">
        <v>13.713881880940686</v>
      </c>
      <c r="CV1981">
        <v>10</v>
      </c>
      <c r="CW1981" s="5">
        <v>9.8839852077636827</v>
      </c>
      <c r="CY1981">
        <v>10</v>
      </c>
      <c r="CZ1981" s="5">
        <v>0</v>
      </c>
      <c r="DB1981" s="5">
        <v>10</v>
      </c>
      <c r="DC1981" s="5">
        <v>0</v>
      </c>
      <c r="DE1981">
        <v>10</v>
      </c>
      <c r="DF1981" s="5">
        <v>0</v>
      </c>
      <c r="DH1981" s="5">
        <v>10</v>
      </c>
      <c r="DI1981" s="5">
        <v>0</v>
      </c>
      <c r="DK1981">
        <v>20</v>
      </c>
      <c r="DL1981" s="5">
        <v>0</v>
      </c>
      <c r="DN1981">
        <v>20</v>
      </c>
      <c r="DO1981" s="5">
        <v>0.41108804502513863</v>
      </c>
      <c r="DQ1981">
        <v>20</v>
      </c>
      <c r="DR1981" s="5">
        <v>8.7299418708353542</v>
      </c>
    </row>
    <row r="1982" spans="1:166" x14ac:dyDescent="0.25">
      <c r="A1982" t="s">
        <v>85</v>
      </c>
      <c r="B1982" t="s">
        <v>251</v>
      </c>
      <c r="C1982" s="6">
        <v>39000</v>
      </c>
      <c r="D1982" s="5">
        <v>1</v>
      </c>
      <c r="E1982" s="6" t="s">
        <v>209</v>
      </c>
      <c r="F1982" t="s">
        <v>10</v>
      </c>
      <c r="G1982">
        <v>0</v>
      </c>
      <c r="H1982" t="s">
        <v>17</v>
      </c>
      <c r="I1982" s="7">
        <v>11</v>
      </c>
      <c r="J1982">
        <v>1000</v>
      </c>
      <c r="K1982" s="5">
        <f t="shared" si="33"/>
        <v>90.909090909090907</v>
      </c>
      <c r="L1982" s="5"/>
      <c r="M1982" s="8"/>
      <c r="N1982" s="8"/>
      <c r="O1982" s="8"/>
      <c r="P1982" s="8"/>
      <c r="Q1982" s="5"/>
      <c r="R1982" s="5"/>
      <c r="S1982" s="5"/>
      <c r="T1982" s="5"/>
      <c r="U1982" s="5"/>
      <c r="V1982" s="5"/>
      <c r="W1982" s="5"/>
      <c r="X1982" s="8"/>
      <c r="Y1982" s="8"/>
      <c r="Z1982" s="8"/>
      <c r="AA1982" s="8"/>
      <c r="AB1982" s="8"/>
      <c r="AC1982" s="5"/>
      <c r="AD1982" s="8"/>
      <c r="AE1982" s="8"/>
      <c r="AF1982" s="8"/>
      <c r="AG1982" s="8"/>
      <c r="AH1982" s="8"/>
      <c r="AI1982" s="8"/>
      <c r="AJ1982" s="5"/>
      <c r="AK1982" s="8"/>
      <c r="AL1982" s="8"/>
      <c r="AM1982" s="8"/>
      <c r="AN1982" s="8"/>
      <c r="AO1982" s="8"/>
      <c r="AP1982" s="8"/>
      <c r="AQ1982" s="9"/>
      <c r="AR1982" s="8"/>
      <c r="AS1982" s="8"/>
      <c r="AT1982" s="8"/>
      <c r="AU1982" s="5"/>
      <c r="AV1982" s="5"/>
      <c r="AW1982" s="5"/>
      <c r="AX1982" s="5"/>
      <c r="AY1982" s="5"/>
      <c r="AZ1982" s="5"/>
      <c r="BA1982" s="5"/>
      <c r="BB1982" s="5"/>
      <c r="BC1982" s="5"/>
      <c r="BD1982" s="5"/>
      <c r="BE1982" s="5"/>
      <c r="BF1982" s="5"/>
      <c r="BG1982" s="5"/>
      <c r="BH1982" s="5"/>
      <c r="BI1982" s="8"/>
      <c r="BJ1982" s="5"/>
      <c r="BK1982" s="5"/>
      <c r="BL1982" s="5"/>
      <c r="BM1982" s="8"/>
      <c r="BN1982" s="8"/>
      <c r="BO1982" s="7"/>
      <c r="BP1982" s="5"/>
      <c r="BQ1982" s="5"/>
      <c r="BR1982" s="5"/>
      <c r="BS1982" s="5"/>
      <c r="BT1982" s="7"/>
      <c r="BU1982" s="7"/>
      <c r="BV1982" s="7"/>
      <c r="BW1982" s="7"/>
      <c r="BX1982" s="7"/>
      <c r="BY1982" s="7"/>
      <c r="BZ1982" s="7"/>
      <c r="CA1982" s="5"/>
      <c r="CB1982" s="5"/>
      <c r="CC1982" s="5"/>
      <c r="CD1982" s="5"/>
      <c r="CE1982" s="5"/>
      <c r="CF1982" s="5"/>
      <c r="CG1982" s="5"/>
      <c r="CH1982" s="5"/>
      <c r="CI1982" s="5"/>
      <c r="CJ1982" s="5"/>
      <c r="CK1982" s="8"/>
      <c r="CL1982" s="5"/>
      <c r="CM1982" s="5"/>
      <c r="CN1982" s="8"/>
      <c r="CO1982" s="5"/>
      <c r="CP1982" s="5"/>
      <c r="CQ1982" s="5"/>
      <c r="CR1982" s="8"/>
      <c r="CS1982" s="8"/>
      <c r="CT1982" s="8"/>
      <c r="CU1982" s="8"/>
      <c r="CV1982" s="8"/>
      <c r="CW1982" s="8"/>
      <c r="CX1982" s="8"/>
      <c r="CY1982" s="8"/>
      <c r="CZ1982" s="8"/>
      <c r="DA1982" s="8"/>
      <c r="DB1982" s="8"/>
      <c r="DC1982" s="8"/>
      <c r="DD1982" s="8"/>
      <c r="DE1982" s="8"/>
      <c r="DF1982" s="8"/>
      <c r="DG1982" s="8"/>
      <c r="DH1982" s="8"/>
      <c r="DI1982" s="8"/>
      <c r="DJ1982" s="8"/>
      <c r="DK1982" s="8"/>
      <c r="DL1982" s="8"/>
      <c r="DM1982" s="8"/>
      <c r="DN1982" s="8"/>
      <c r="DO1982" s="8"/>
      <c r="DP1982" s="8"/>
      <c r="DQ1982" s="8"/>
      <c r="DR1982" s="8"/>
      <c r="DS1982" s="8"/>
      <c r="DT1982" s="8"/>
      <c r="DU1982" s="8"/>
      <c r="DV1982" s="8"/>
      <c r="DW1982" s="8"/>
      <c r="DX1982" s="8"/>
      <c r="DY1982" s="8"/>
      <c r="DZ1982" s="8"/>
      <c r="EA1982" s="8"/>
      <c r="EB1982" s="8"/>
      <c r="EC1982" s="8"/>
      <c r="ED1982" s="8"/>
      <c r="EE1982" s="8"/>
      <c r="EF1982" s="8"/>
      <c r="EG1982" s="8"/>
      <c r="EH1982" s="8"/>
      <c r="EI1982" s="8"/>
      <c r="EJ1982" s="8"/>
      <c r="EK1982" s="8"/>
      <c r="EL1982" s="8"/>
      <c r="EM1982" s="8"/>
      <c r="EN1982" s="8"/>
      <c r="EO1982" s="8"/>
      <c r="EP1982" s="8"/>
      <c r="EQ1982" s="8"/>
      <c r="ER1982" s="8"/>
      <c r="ES1982" s="8"/>
      <c r="ET1982" s="8"/>
      <c r="EU1982" s="8"/>
      <c r="EV1982" s="8"/>
      <c r="EW1982" s="8"/>
      <c r="EX1982" s="8"/>
      <c r="EY1982" s="8"/>
      <c r="EZ1982" s="8"/>
      <c r="FA1982" s="8"/>
      <c r="FB1982" s="8"/>
      <c r="FC1982" s="8"/>
      <c r="FD1982" s="8"/>
      <c r="FE1982" s="8"/>
      <c r="FF1982" s="8"/>
      <c r="FG1982" s="8"/>
      <c r="FH1982" s="8"/>
      <c r="FI1982" s="8"/>
      <c r="FJ1982" s="8"/>
    </row>
    <row r="1983" spans="1:166" x14ac:dyDescent="0.25">
      <c r="A1983" t="s">
        <v>85</v>
      </c>
      <c r="B1983" t="s">
        <v>251</v>
      </c>
      <c r="C1983" s="6">
        <v>39009</v>
      </c>
      <c r="D1983" s="5">
        <v>3</v>
      </c>
      <c r="E1983" s="6" t="s">
        <v>205</v>
      </c>
      <c r="F1983" t="s">
        <v>88</v>
      </c>
      <c r="G1983">
        <v>9</v>
      </c>
      <c r="H1983" t="s">
        <v>17</v>
      </c>
      <c r="I1983" s="7">
        <v>11</v>
      </c>
      <c r="J1983">
        <v>1000</v>
      </c>
      <c r="K1983" s="5">
        <f t="shared" si="33"/>
        <v>90.909090909090907</v>
      </c>
      <c r="L1983" s="5"/>
      <c r="M1983" s="8"/>
      <c r="N1983" s="8"/>
      <c r="O1983" s="8"/>
      <c r="P1983" s="8"/>
      <c r="Q1983" s="5">
        <v>9</v>
      </c>
      <c r="R1983" s="5"/>
      <c r="S1983" s="5"/>
      <c r="T1983" s="5"/>
      <c r="U1983" s="5"/>
      <c r="V1983" s="5"/>
      <c r="W1983" s="5"/>
      <c r="X1983" s="8"/>
      <c r="Y1983" s="8"/>
      <c r="Z1983" s="8"/>
      <c r="AA1983" s="8"/>
      <c r="AB1983" s="8"/>
      <c r="AC1983" s="5"/>
      <c r="AD1983" s="8"/>
      <c r="AE1983" s="8"/>
      <c r="AF1983" s="8"/>
      <c r="AG1983" s="8"/>
      <c r="AH1983" s="8"/>
      <c r="AI1983" s="8"/>
      <c r="AJ1983" s="5"/>
      <c r="AK1983" s="8"/>
      <c r="AL1983" s="8"/>
      <c r="AM1983" s="8"/>
      <c r="AN1983" s="8"/>
      <c r="AO1983" s="8"/>
      <c r="AP1983" s="8"/>
      <c r="AQ1983" s="9"/>
      <c r="AR1983" s="8"/>
      <c r="AS1983" s="8"/>
      <c r="AT1983" s="8"/>
      <c r="AU1983" s="5"/>
      <c r="AV1983" s="5"/>
      <c r="AW1983" s="5"/>
      <c r="AX1983" s="5"/>
      <c r="AY1983" s="5"/>
      <c r="AZ1983" s="5"/>
      <c r="BA1983" s="5"/>
      <c r="BB1983" s="5"/>
      <c r="BC1983" s="5"/>
      <c r="BD1983" s="5"/>
      <c r="BE1983" s="5"/>
      <c r="BF1983" s="5"/>
      <c r="BG1983" s="5"/>
      <c r="BH1983" s="5"/>
      <c r="BI1983" s="8"/>
      <c r="BJ1983" s="5"/>
      <c r="BK1983" s="5"/>
      <c r="BL1983" s="5"/>
      <c r="BM1983" s="8"/>
      <c r="BN1983" s="8"/>
      <c r="BO1983" s="7"/>
      <c r="BP1983" s="5"/>
      <c r="BQ1983" s="5"/>
      <c r="BR1983" s="5"/>
      <c r="BS1983" s="5"/>
      <c r="BT1983" s="7"/>
      <c r="BU1983" s="7"/>
      <c r="BV1983" s="7"/>
      <c r="BW1983" s="7"/>
      <c r="BX1983" s="7"/>
      <c r="BY1983" s="7"/>
      <c r="BZ1983" s="7"/>
      <c r="CA1983" s="5"/>
      <c r="CB1983" s="5"/>
      <c r="CC1983" s="5"/>
      <c r="CD1983" s="5"/>
      <c r="CE1983" s="5"/>
      <c r="CF1983" s="5"/>
      <c r="CG1983" s="5"/>
      <c r="CH1983" s="5"/>
      <c r="CI1983" s="5"/>
      <c r="CJ1983" s="5"/>
      <c r="CK1983" s="8"/>
      <c r="CL1983" s="5"/>
      <c r="CM1983" s="5"/>
      <c r="CN1983" s="8"/>
      <c r="CO1983" s="5"/>
      <c r="CP1983" s="5"/>
      <c r="CQ1983" s="5"/>
      <c r="CR1983" s="8"/>
      <c r="CS1983" s="8"/>
      <c r="CT1983" s="8"/>
      <c r="CU1983" s="8"/>
      <c r="CV1983" s="8"/>
      <c r="CW1983" s="8"/>
      <c r="CX1983" s="8"/>
      <c r="CY1983" s="8"/>
      <c r="CZ1983" s="8"/>
      <c r="DA1983" s="8"/>
      <c r="DB1983" s="8"/>
      <c r="DC1983" s="8"/>
      <c r="DD1983" s="8"/>
      <c r="DE1983" s="8"/>
      <c r="DF1983" s="8"/>
      <c r="DG1983" s="8"/>
      <c r="DH1983" s="8"/>
      <c r="DI1983" s="8"/>
      <c r="DJ1983" s="8"/>
      <c r="DK1983" s="8"/>
      <c r="DL1983" s="8"/>
      <c r="DM1983" s="8"/>
      <c r="DN1983" s="8"/>
      <c r="DO1983" s="8"/>
      <c r="DP1983" s="8"/>
      <c r="DQ1983" s="8"/>
      <c r="DR1983" s="8"/>
      <c r="DS1983" s="8"/>
      <c r="DT1983" s="8"/>
      <c r="DU1983" s="8"/>
      <c r="DV1983" s="8"/>
      <c r="DW1983" s="8"/>
      <c r="DX1983" s="8"/>
      <c r="DY1983" s="8"/>
      <c r="DZ1983" s="8"/>
      <c r="EA1983" s="8"/>
      <c r="EB1983" s="8"/>
      <c r="EC1983" s="8"/>
      <c r="ED1983" s="8"/>
      <c r="EE1983" s="8"/>
      <c r="EF1983" s="8"/>
      <c r="EG1983" s="8"/>
      <c r="EH1983" s="8"/>
      <c r="EI1983" s="8"/>
      <c r="EJ1983" s="8"/>
      <c r="EK1983" s="8"/>
      <c r="EL1983" s="8"/>
      <c r="EM1983" s="8"/>
      <c r="EN1983" s="8"/>
      <c r="EO1983" s="8"/>
      <c r="EP1983" s="8"/>
      <c r="EQ1983" s="8"/>
      <c r="ER1983" s="8"/>
      <c r="ES1983" s="8"/>
      <c r="ET1983" s="8"/>
      <c r="EU1983" s="8"/>
      <c r="EV1983" s="8"/>
      <c r="EW1983" s="8"/>
      <c r="EX1983" s="8"/>
      <c r="EY1983" s="8"/>
      <c r="EZ1983" s="8"/>
      <c r="FA1983" s="8"/>
      <c r="FB1983" s="8"/>
      <c r="FC1983" s="8"/>
      <c r="FD1983" s="8"/>
      <c r="FE1983" s="8"/>
      <c r="FF1983" s="8"/>
      <c r="FG1983" s="8"/>
      <c r="FH1983" s="8"/>
      <c r="FI1983" s="8"/>
      <c r="FJ1983" s="8"/>
    </row>
    <row r="1984" spans="1:166" x14ac:dyDescent="0.25">
      <c r="A1984" t="s">
        <v>85</v>
      </c>
      <c r="B1984" t="s">
        <v>251</v>
      </c>
      <c r="C1984" s="6">
        <v>39043</v>
      </c>
      <c r="D1984" s="5"/>
      <c r="G1984">
        <v>43</v>
      </c>
      <c r="H1984" t="s">
        <v>17</v>
      </c>
      <c r="I1984" s="7">
        <v>11</v>
      </c>
      <c r="J1984">
        <v>1000</v>
      </c>
      <c r="K1984" s="5">
        <f t="shared" si="33"/>
        <v>90.909090909090907</v>
      </c>
      <c r="AC1984" s="5"/>
      <c r="AE1984" s="8"/>
      <c r="AF1984" s="8"/>
      <c r="AG1984" s="8"/>
      <c r="AH1984" s="8"/>
      <c r="AI1984" s="8"/>
      <c r="AJ1984" s="5"/>
      <c r="AK1984" s="8"/>
      <c r="AL1984" s="8"/>
      <c r="AM1984" s="8"/>
      <c r="AN1984" s="8"/>
      <c r="AO1984" s="8"/>
      <c r="AP1984" s="8"/>
      <c r="AQ1984" s="9"/>
      <c r="AS1984" s="8"/>
      <c r="AT1984" s="8"/>
      <c r="AU1984" s="5"/>
      <c r="AV1984" s="5"/>
      <c r="AW1984" s="5"/>
      <c r="AX1984" s="5"/>
      <c r="AY1984" s="5"/>
      <c r="AZ1984" s="5"/>
      <c r="BA1984" s="5"/>
      <c r="BB1984" s="5"/>
      <c r="BC1984" s="5"/>
      <c r="BD1984" s="5"/>
      <c r="BE1984" s="5"/>
      <c r="BF1984" s="5"/>
      <c r="BG1984" s="5"/>
      <c r="BH1984" s="5"/>
      <c r="BJ1984" s="5"/>
      <c r="BK1984" s="5"/>
      <c r="BL1984" s="5"/>
      <c r="BO1984" s="7"/>
      <c r="BP1984" s="5"/>
      <c r="BQ1984" s="5"/>
      <c r="BR1984" s="5"/>
      <c r="BS1984" s="5"/>
      <c r="BT1984" s="7"/>
      <c r="BU1984" s="7"/>
      <c r="BV1984" s="7"/>
      <c r="BW1984" s="7"/>
      <c r="BX1984" s="7"/>
      <c r="BY1984" s="7"/>
      <c r="BZ1984" s="7"/>
      <c r="CA1984" s="5"/>
      <c r="CB1984" s="5"/>
      <c r="CC1984" s="5"/>
      <c r="CD1984" s="5"/>
      <c r="CE1984" s="5"/>
      <c r="CF1984" s="5"/>
      <c r="CG1984" s="5"/>
      <c r="CH1984" s="5"/>
      <c r="CI1984" s="5"/>
      <c r="CJ1984" s="5"/>
      <c r="CL1984" s="5">
        <v>186.23840691467589</v>
      </c>
      <c r="CM1984" s="5">
        <f>CS1984+CV1984+CY1984+DB1984+DE1984+DH1984+DK1984+DN1984+DQ1984</f>
        <v>1300</v>
      </c>
      <c r="CO1984" s="5">
        <f>CT1984+CW1984+CZ1984+DC1984+DF1984+DI1984+DL1984+DO1984+DR1984</f>
        <v>191.06520401262171</v>
      </c>
      <c r="CP1984" s="5"/>
      <c r="CQ1984" s="5"/>
      <c r="CR1984" s="21">
        <f>CT1984/CS1984</f>
        <v>6.0703088985909481E-2</v>
      </c>
      <c r="CS1984">
        <v>150</v>
      </c>
      <c r="CT1984" s="5">
        <v>9.1054633478864222</v>
      </c>
      <c r="CU1984" s="21">
        <f>CW1984/CV1984</f>
        <v>0.19504066476733142</v>
      </c>
      <c r="CV1984">
        <v>100</v>
      </c>
      <c r="CW1984" s="5">
        <v>19.504066476733144</v>
      </c>
      <c r="CX1984" s="21">
        <f>CZ1984/CY1984</f>
        <v>0.21253298810122354</v>
      </c>
      <c r="CY1984">
        <v>100</v>
      </c>
      <c r="CZ1984" s="5">
        <v>21.253298810122352</v>
      </c>
      <c r="DA1984" s="21">
        <f>DC1984/DB1984</f>
        <v>0.19145841558757631</v>
      </c>
      <c r="DB1984">
        <v>100</v>
      </c>
      <c r="DC1984" s="5">
        <v>19.145841558757631</v>
      </c>
      <c r="DD1984" s="21">
        <f>DF1984/DE1984</f>
        <v>0.19536693354746681</v>
      </c>
      <c r="DE1984">
        <v>100</v>
      </c>
      <c r="DF1984" s="5">
        <v>19.536693354746681</v>
      </c>
      <c r="DG1984" s="21">
        <f>DI1984/DH1984</f>
        <v>0.19768224330669817</v>
      </c>
      <c r="DH1984">
        <v>100</v>
      </c>
      <c r="DI1984" s="5">
        <v>19.768224330669817</v>
      </c>
      <c r="DJ1984" s="21">
        <f>DL1984/DK1984</f>
        <v>0.15084757322173142</v>
      </c>
      <c r="DK1984">
        <v>250</v>
      </c>
      <c r="DL1984" s="5">
        <v>37.711893305432859</v>
      </c>
      <c r="DM1984" s="21">
        <f>DO1984/DN1984</f>
        <v>0.11501204323067317</v>
      </c>
      <c r="DN1984">
        <v>200</v>
      </c>
      <c r="DO1984" s="5">
        <v>23.002408646134633</v>
      </c>
      <c r="DP1984" s="21">
        <f>DR1984/DQ1984</f>
        <v>0.11018657091069091</v>
      </c>
      <c r="DQ1984">
        <v>200</v>
      </c>
      <c r="DR1984" s="5">
        <v>22.037314182138182</v>
      </c>
    </row>
    <row r="1985" spans="1:166" x14ac:dyDescent="0.25">
      <c r="A1985" t="s">
        <v>85</v>
      </c>
      <c r="B1985" t="s">
        <v>251</v>
      </c>
      <c r="C1985" s="6">
        <v>39051</v>
      </c>
      <c r="D1985" s="5"/>
      <c r="G1985">
        <v>51</v>
      </c>
      <c r="H1985" t="s">
        <v>17</v>
      </c>
      <c r="I1985" s="7">
        <v>11</v>
      </c>
      <c r="J1985">
        <v>1000</v>
      </c>
      <c r="K1985" s="5">
        <f t="shared" si="33"/>
        <v>90.909090909090907</v>
      </c>
      <c r="AC1985" s="5"/>
      <c r="AE1985" s="8"/>
      <c r="AF1985" s="8"/>
      <c r="AG1985" s="8"/>
      <c r="AH1985" s="8"/>
      <c r="AI1985" s="8"/>
      <c r="AJ1985" s="5"/>
      <c r="AK1985" s="8"/>
      <c r="AL1985" s="8"/>
      <c r="AM1985" s="8"/>
      <c r="AN1985" s="8"/>
      <c r="AO1985" s="8"/>
      <c r="AP1985" s="8"/>
      <c r="AQ1985" s="9"/>
      <c r="AS1985" s="8"/>
      <c r="AT1985" s="8"/>
      <c r="AU1985" s="5"/>
      <c r="AV1985" s="5"/>
      <c r="AW1985" s="5"/>
      <c r="AX1985" s="5"/>
      <c r="AY1985" s="5"/>
      <c r="AZ1985" s="5"/>
      <c r="BA1985" s="5"/>
      <c r="BB1985" s="5"/>
      <c r="BC1985" s="5"/>
      <c r="BD1985" s="5"/>
      <c r="BE1985" s="5"/>
      <c r="BF1985" s="5"/>
      <c r="BG1985" s="5"/>
      <c r="BH1985" s="5"/>
      <c r="BJ1985" s="5"/>
      <c r="BK1985" s="5"/>
      <c r="BL1985" s="5"/>
      <c r="BO1985" s="7"/>
      <c r="BP1985" s="5"/>
      <c r="BQ1985" s="5"/>
      <c r="BR1985" s="5"/>
      <c r="BS1985" s="5"/>
      <c r="BT1985" s="7"/>
      <c r="BU1985" s="7"/>
      <c r="BV1985" s="7"/>
      <c r="BW1985" s="7"/>
      <c r="BX1985" s="7"/>
      <c r="BY1985" s="7"/>
      <c r="BZ1985" s="7"/>
      <c r="CA1985" s="5"/>
      <c r="CB1985" s="5"/>
      <c r="CC1985" s="5"/>
      <c r="CD1985" s="5"/>
      <c r="CE1985" s="5"/>
      <c r="CF1985" s="5"/>
      <c r="CG1985" s="5"/>
      <c r="CH1985" s="5"/>
      <c r="CI1985" s="5"/>
      <c r="CJ1985" s="5"/>
      <c r="CL1985" s="5">
        <v>178.31814702864349</v>
      </c>
      <c r="CM1985" s="5">
        <f>CS1985+CV1985+CY1985+DB1985+DE1985+DH1985+DK1985+DN1985+DQ1985</f>
        <v>1300</v>
      </c>
      <c r="CO1985" s="5">
        <f>CT1985+CW1985+CZ1985+DC1985+DF1985+DI1985+DL1985+DO1985+DR1985</f>
        <v>186.26045705053556</v>
      </c>
      <c r="CP1985" s="5"/>
      <c r="CQ1985" s="5"/>
      <c r="CR1985" s="21">
        <f>CT1985/CS1985</f>
        <v>4.8923104834054751E-2</v>
      </c>
      <c r="CS1985">
        <v>150</v>
      </c>
      <c r="CT1985" s="5">
        <v>7.3384657251082128</v>
      </c>
      <c r="CU1985" s="21">
        <f>CW1985/CV1985</f>
        <v>0.17604145675096056</v>
      </c>
      <c r="CV1985">
        <v>100</v>
      </c>
      <c r="CW1985" s="5">
        <v>17.604145675096056</v>
      </c>
      <c r="CX1985" s="21">
        <f>CZ1985/CY1985</f>
        <v>0.19919119269949065</v>
      </c>
      <c r="CY1985">
        <v>100</v>
      </c>
      <c r="CZ1985" s="5">
        <v>19.919119269949064</v>
      </c>
      <c r="DA1985" s="21">
        <f>DC1985/DB1985</f>
        <v>0.1858251307296365</v>
      </c>
      <c r="DB1985">
        <v>100</v>
      </c>
      <c r="DC1985" s="5">
        <v>18.58251307296365</v>
      </c>
      <c r="DD1985" s="21">
        <f>DF1985/DE1985</f>
        <v>0.19412143579620789</v>
      </c>
      <c r="DE1985">
        <v>100</v>
      </c>
      <c r="DF1985" s="5">
        <v>19.412143579620789</v>
      </c>
      <c r="DG1985" s="21">
        <f>DI1985/DH1985</f>
        <v>0.19663095348899673</v>
      </c>
      <c r="DH1985">
        <v>100</v>
      </c>
      <c r="DI1985" s="5">
        <v>19.663095348899674</v>
      </c>
      <c r="DJ1985" s="21">
        <f>DL1985/DK1985</f>
        <v>0.15347829242047628</v>
      </c>
      <c r="DK1985">
        <v>250</v>
      </c>
      <c r="DL1985" s="5">
        <v>38.369573105119073</v>
      </c>
      <c r="DM1985" s="21">
        <f>DO1985/DN1985</f>
        <v>0.11444835284042117</v>
      </c>
      <c r="DN1985">
        <v>200</v>
      </c>
      <c r="DO1985" s="5">
        <v>22.889670568084235</v>
      </c>
      <c r="DP1985" s="21">
        <f>DR1985/DQ1985</f>
        <v>0.11240865352847404</v>
      </c>
      <c r="DQ1985">
        <v>200</v>
      </c>
      <c r="DR1985" s="5">
        <v>22.481730705694808</v>
      </c>
    </row>
    <row r="1986" spans="1:166" x14ac:dyDescent="0.25">
      <c r="A1986" t="s">
        <v>85</v>
      </c>
      <c r="B1986" t="s">
        <v>251</v>
      </c>
      <c r="C1986" s="6">
        <v>39052</v>
      </c>
      <c r="D1986" s="5">
        <v>4</v>
      </c>
      <c r="E1986" t="s">
        <v>210</v>
      </c>
      <c r="F1986" t="s">
        <v>12</v>
      </c>
      <c r="G1986">
        <v>52</v>
      </c>
      <c r="H1986" t="s">
        <v>17</v>
      </c>
      <c r="I1986" s="7">
        <v>11</v>
      </c>
      <c r="J1986">
        <v>1000</v>
      </c>
      <c r="K1986" s="5">
        <f t="shared" si="33"/>
        <v>90.909090909090907</v>
      </c>
      <c r="L1986" s="5"/>
      <c r="M1986" s="8"/>
      <c r="N1986" s="8"/>
      <c r="O1986" s="8"/>
      <c r="P1986" s="8"/>
      <c r="Q1986" s="5"/>
      <c r="R1986" s="5">
        <v>52</v>
      </c>
      <c r="S1986" s="5"/>
      <c r="T1986" s="5"/>
      <c r="U1986" s="5"/>
      <c r="V1986" s="5"/>
      <c r="W1986" s="5"/>
      <c r="X1986" s="8"/>
      <c r="Y1986" s="8"/>
      <c r="Z1986" s="8"/>
      <c r="AA1986" s="8"/>
      <c r="AB1986" s="8"/>
      <c r="AC1986" s="5"/>
      <c r="AD1986" s="8"/>
      <c r="AE1986" s="8"/>
      <c r="AF1986" s="8"/>
      <c r="AG1986" s="8"/>
      <c r="AH1986" s="8"/>
      <c r="AI1986" s="8"/>
      <c r="AJ1986" s="5"/>
      <c r="AK1986" s="8"/>
      <c r="AL1986" s="8"/>
      <c r="AM1986" s="8"/>
      <c r="AN1986" s="8"/>
      <c r="AO1986" s="8"/>
      <c r="AP1986" s="8"/>
      <c r="AQ1986" s="9"/>
      <c r="AR1986" s="8"/>
      <c r="AS1986" s="8"/>
      <c r="AT1986" s="8"/>
      <c r="AU1986" s="5"/>
      <c r="AV1986" s="5"/>
      <c r="AW1986" s="5"/>
      <c r="AX1986" s="5"/>
      <c r="AY1986" s="5"/>
      <c r="AZ1986" s="5"/>
      <c r="BA1986" s="5"/>
      <c r="BB1986" s="5"/>
      <c r="BC1986" s="5"/>
      <c r="BD1986" s="5"/>
      <c r="BE1986" s="5"/>
      <c r="BF1986" s="5"/>
      <c r="BG1986" s="5"/>
      <c r="BH1986" s="5"/>
      <c r="BI1986" s="8"/>
      <c r="BJ1986" s="5"/>
      <c r="BK1986" s="5"/>
      <c r="BL1986" s="5"/>
      <c r="BM1986" s="8"/>
      <c r="BN1986" s="8"/>
      <c r="BO1986" s="7"/>
      <c r="BP1986" s="5"/>
      <c r="BQ1986" s="5"/>
      <c r="BR1986" s="5"/>
      <c r="BS1986" s="5"/>
      <c r="BT1986" s="7"/>
      <c r="BU1986" s="7"/>
      <c r="BV1986" s="7"/>
      <c r="BW1986" s="7"/>
      <c r="BX1986" s="7"/>
      <c r="BY1986" s="7"/>
      <c r="BZ1986" s="7"/>
      <c r="CA1986" s="5"/>
      <c r="CB1986" s="5"/>
      <c r="CC1986" s="5"/>
      <c r="CD1986" s="5"/>
      <c r="CE1986" s="5"/>
      <c r="CF1986" s="5"/>
      <c r="CG1986" s="5"/>
      <c r="CH1986" s="5"/>
      <c r="CI1986" s="5"/>
      <c r="CJ1986" s="5"/>
      <c r="CK1986" s="8"/>
      <c r="CL1986" s="5"/>
      <c r="CM1986" s="5"/>
      <c r="CN1986" s="8"/>
      <c r="CO1986" s="5"/>
      <c r="CP1986" s="5"/>
      <c r="CQ1986" s="5"/>
      <c r="CR1986" s="5"/>
      <c r="CS1986" s="5"/>
      <c r="CT1986" s="5"/>
      <c r="CU1986" s="5"/>
      <c r="CV1986" s="5"/>
      <c r="CW1986" s="5"/>
      <c r="CX1986" s="5"/>
      <c r="CY1986" s="5"/>
      <c r="CZ1986" s="5"/>
      <c r="DA1986" s="5"/>
      <c r="DB1986" s="5"/>
      <c r="DC1986" s="5"/>
      <c r="DD1986" s="5"/>
      <c r="DE1986" s="5"/>
      <c r="DF1986" s="5"/>
      <c r="DG1986" s="5"/>
      <c r="DH1986" s="5"/>
      <c r="DI1986" s="5"/>
      <c r="DJ1986" s="5"/>
      <c r="DK1986" s="5"/>
      <c r="DL1986" s="5"/>
      <c r="DM1986" s="5"/>
      <c r="DN1986" s="5"/>
      <c r="DO1986" s="5"/>
      <c r="DP1986" s="5"/>
      <c r="DQ1986" s="5"/>
      <c r="DR1986" s="5"/>
      <c r="DS1986" s="8"/>
      <c r="DT1986" s="8"/>
      <c r="DU1986" s="8"/>
      <c r="DV1986" s="8"/>
      <c r="DW1986" s="8"/>
      <c r="DX1986" s="8"/>
      <c r="DY1986" s="8"/>
      <c r="DZ1986" s="8"/>
      <c r="EA1986" s="8"/>
      <c r="EB1986" s="8"/>
      <c r="EC1986" s="8"/>
      <c r="ED1986" s="8"/>
      <c r="EE1986" s="8"/>
      <c r="EF1986" s="8"/>
      <c r="EG1986" s="8"/>
      <c r="EH1986" s="8"/>
      <c r="EI1986" s="8"/>
      <c r="EJ1986" s="8"/>
      <c r="EK1986" s="8"/>
      <c r="EL1986" s="8"/>
      <c r="EM1986" s="8"/>
      <c r="EN1986" s="8"/>
      <c r="EO1986" s="8"/>
      <c r="EP1986" s="8"/>
      <c r="EQ1986" s="8"/>
      <c r="ER1986" s="8"/>
      <c r="ES1986" s="8"/>
      <c r="ET1986" s="8"/>
      <c r="EU1986" s="8"/>
      <c r="EV1986" s="8"/>
      <c r="EW1986" s="8"/>
      <c r="EX1986" s="8"/>
      <c r="EY1986" s="8"/>
      <c r="EZ1986" s="8"/>
      <c r="FA1986" s="8"/>
      <c r="FB1986" s="8"/>
      <c r="FC1986" s="8"/>
      <c r="FD1986" s="8"/>
      <c r="FE1986" s="8"/>
      <c r="FF1986" s="8"/>
      <c r="FG1986" s="8"/>
      <c r="FH1986" s="8"/>
      <c r="FI1986" s="8"/>
      <c r="FJ1986" s="8"/>
    </row>
    <row r="1987" spans="1:166" x14ac:dyDescent="0.25">
      <c r="A1987" t="s">
        <v>85</v>
      </c>
      <c r="B1987" t="s">
        <v>251</v>
      </c>
      <c r="C1987" s="6">
        <v>39055</v>
      </c>
      <c r="D1987" s="5"/>
      <c r="G1987">
        <v>55</v>
      </c>
      <c r="H1987" t="s">
        <v>17</v>
      </c>
      <c r="I1987" s="7">
        <v>11</v>
      </c>
      <c r="J1987">
        <v>1000</v>
      </c>
      <c r="K1987" s="5">
        <f t="shared" si="33"/>
        <v>90.909090909090907</v>
      </c>
      <c r="AC1987" s="5"/>
      <c r="AE1987" s="8"/>
      <c r="AF1987" s="8"/>
      <c r="AG1987" s="8"/>
      <c r="AH1987" s="8"/>
      <c r="AI1987" s="8"/>
      <c r="AJ1987" s="5"/>
      <c r="AK1987" s="8"/>
      <c r="AL1987" s="8"/>
      <c r="AM1987" s="8"/>
      <c r="AN1987" s="8"/>
      <c r="AO1987" s="8"/>
      <c r="AP1987" s="8"/>
      <c r="AQ1987" s="9"/>
      <c r="AS1987" s="8"/>
      <c r="AT1987" s="8"/>
      <c r="AU1987" s="5"/>
      <c r="AV1987" s="5"/>
      <c r="AW1987" s="5"/>
      <c r="AX1987" s="5"/>
      <c r="AY1987" s="5"/>
      <c r="AZ1987" s="5"/>
      <c r="BA1987" s="5"/>
      <c r="BB1987" s="5"/>
      <c r="BC1987" s="5"/>
      <c r="BD1987" s="5"/>
      <c r="BE1987" s="5"/>
      <c r="BF1987" s="5"/>
      <c r="BG1987" s="5"/>
      <c r="BH1987" s="5"/>
      <c r="BJ1987" s="5"/>
      <c r="BK1987" s="5"/>
      <c r="BL1987" s="5"/>
      <c r="BO1987" s="7"/>
      <c r="BP1987" s="5"/>
      <c r="BQ1987" s="5"/>
      <c r="BR1987" s="5"/>
      <c r="BS1987" s="5"/>
      <c r="BT1987" s="7"/>
      <c r="BU1987" s="7"/>
      <c r="BV1987" s="7"/>
      <c r="BW1987" s="7"/>
      <c r="BX1987" s="7"/>
      <c r="BY1987" s="7"/>
      <c r="BZ1987" s="7"/>
      <c r="CA1987" s="5"/>
      <c r="CB1987" s="5"/>
      <c r="CC1987" s="5"/>
      <c r="CD1987" s="5"/>
      <c r="CE1987" s="5"/>
      <c r="CF1987" s="5"/>
      <c r="CG1987" s="5"/>
      <c r="CH1987" s="5"/>
      <c r="CI1987" s="5"/>
      <c r="CJ1987" s="5"/>
      <c r="CL1987" s="5">
        <v>231.944927430131</v>
      </c>
      <c r="CM1987" s="5">
        <f>CS1987+CV1987+CY1987+DB1987+DE1987+DH1987+DK1987+DN1987+DQ1987</f>
        <v>1300</v>
      </c>
      <c r="CO1987" s="5">
        <f>CT1987+CW1987+CZ1987+DC1987+DF1987+DI1987+DL1987+DO1987+DR1987</f>
        <v>236.2719075087806</v>
      </c>
      <c r="CP1987" s="5"/>
      <c r="CQ1987" s="5"/>
      <c r="CR1987" s="21">
        <f>CT1987/CS1987</f>
        <v>0.3000041170779531</v>
      </c>
      <c r="CS1987">
        <v>150</v>
      </c>
      <c r="CT1987" s="5">
        <v>45.00061756169297</v>
      </c>
      <c r="CU1987" s="21">
        <f>CW1987/CV1987</f>
        <v>0.21992314538468413</v>
      </c>
      <c r="CV1987">
        <v>100</v>
      </c>
      <c r="CW1987" s="5">
        <v>21.992314538468413</v>
      </c>
      <c r="CX1987" s="21">
        <f>CZ1987/CY1987</f>
        <v>0.22939707689214558</v>
      </c>
      <c r="CY1987">
        <v>100</v>
      </c>
      <c r="CZ1987" s="5">
        <v>22.939707689214558</v>
      </c>
      <c r="DA1987" s="21">
        <f>DC1987/DB1987</f>
        <v>0.20075618805248524</v>
      </c>
      <c r="DB1987">
        <v>100</v>
      </c>
      <c r="DC1987" s="5">
        <v>20.075618805248524</v>
      </c>
      <c r="DD1987" s="21">
        <f>DF1987/DE1987</f>
        <v>0.20575230546826589</v>
      </c>
      <c r="DE1987">
        <v>100</v>
      </c>
      <c r="DF1987" s="5">
        <v>20.575230546826589</v>
      </c>
      <c r="DG1987" s="21">
        <f>DI1987/DH1987</f>
        <v>0.1951871213917758</v>
      </c>
      <c r="DH1987">
        <v>100</v>
      </c>
      <c r="DI1987" s="5">
        <v>19.51871213917758</v>
      </c>
      <c r="DJ1987" s="21">
        <f>DL1987/DK1987</f>
        <v>0.15424604440868103</v>
      </c>
      <c r="DK1987">
        <v>250</v>
      </c>
      <c r="DL1987" s="5">
        <v>38.561511102170257</v>
      </c>
      <c r="DM1987" s="21">
        <f>DO1987/DN1987</f>
        <v>0.11759957368753039</v>
      </c>
      <c r="DN1987">
        <v>200</v>
      </c>
      <c r="DO1987" s="5">
        <v>23.519914737506078</v>
      </c>
      <c r="DP1987" s="21">
        <f>DR1987/DQ1987</f>
        <v>0.12044140194237815</v>
      </c>
      <c r="DQ1987">
        <v>200</v>
      </c>
      <c r="DR1987" s="5">
        <v>24.088280388475631</v>
      </c>
    </row>
    <row r="1988" spans="1:166" x14ac:dyDescent="0.25">
      <c r="A1988" t="s">
        <v>85</v>
      </c>
      <c r="B1988" t="s">
        <v>251</v>
      </c>
      <c r="C1988" s="6">
        <v>39057</v>
      </c>
      <c r="G1988">
        <v>57</v>
      </c>
      <c r="H1988" t="s">
        <v>17</v>
      </c>
      <c r="I1988" s="7">
        <v>11</v>
      </c>
      <c r="J1988">
        <v>1000</v>
      </c>
      <c r="K1988" s="5">
        <f t="shared" si="33"/>
        <v>90.909090909090907</v>
      </c>
      <c r="M1988" s="5">
        <v>150</v>
      </c>
      <c r="N1988" s="7">
        <v>10.85</v>
      </c>
      <c r="O1988" s="7"/>
      <c r="P1988" s="7"/>
      <c r="AC1988" s="5"/>
      <c r="AE1988" s="8"/>
      <c r="AF1988" s="8"/>
      <c r="AG1988" s="8"/>
      <c r="AH1988" s="8"/>
      <c r="AI1988" s="8"/>
      <c r="AJ1988" s="5"/>
      <c r="AK1988" s="8"/>
      <c r="AL1988" s="8"/>
      <c r="AM1988" s="8"/>
      <c r="AN1988" s="8"/>
      <c r="AO1988" s="8"/>
      <c r="AP1988" s="8"/>
      <c r="AS1988" s="8"/>
      <c r="AT1988" s="8"/>
      <c r="AU1988" s="5"/>
      <c r="AV1988" s="5"/>
      <c r="AW1988" s="5"/>
      <c r="AX1988" s="5"/>
      <c r="AY1988" s="5"/>
      <c r="AZ1988" s="5"/>
      <c r="BA1988" s="5"/>
      <c r="BB1988" s="5"/>
      <c r="BC1988" s="5"/>
      <c r="BD1988" s="5"/>
      <c r="BE1988" s="5"/>
      <c r="BF1988" s="5"/>
      <c r="BG1988" s="5"/>
      <c r="BH1988" s="5"/>
      <c r="BJ1988" s="5"/>
      <c r="BK1988" s="5"/>
      <c r="BL1988" s="5"/>
      <c r="BO1988" s="7"/>
      <c r="BP1988" s="5"/>
      <c r="BQ1988" s="5"/>
      <c r="BR1988" s="5"/>
      <c r="BS1988" s="5"/>
      <c r="BT1988" s="7"/>
      <c r="BU1988" s="7"/>
      <c r="BV1988" s="7"/>
      <c r="BW1988" s="7"/>
      <c r="BX1988" s="7"/>
      <c r="BY1988" s="7"/>
      <c r="BZ1988" s="7"/>
      <c r="CA1988" s="5"/>
      <c r="CB1988" s="5"/>
      <c r="CC1988" s="5"/>
      <c r="CD1988" s="5"/>
      <c r="CE1988" s="5"/>
      <c r="CF1988" s="5"/>
      <c r="CG1988" s="5"/>
      <c r="CH1988" s="5"/>
      <c r="CI1988" s="5"/>
      <c r="CJ1988" s="5"/>
      <c r="CL1988" s="5"/>
      <c r="CM1988" s="5"/>
      <c r="CO1988" s="5"/>
      <c r="CP1988" s="5"/>
      <c r="CQ1988" s="5"/>
      <c r="CR1988" s="5"/>
      <c r="CS1988" s="5"/>
      <c r="CT1988" s="5"/>
      <c r="CU1988" s="5"/>
      <c r="CV1988" s="5"/>
      <c r="CW1988" s="5"/>
      <c r="CX1988" s="5"/>
      <c r="CY1988" s="5"/>
      <c r="CZ1988" s="5"/>
      <c r="DA1988" s="5"/>
      <c r="DB1988" s="5"/>
      <c r="DC1988" s="5"/>
      <c r="DD1988" s="5"/>
      <c r="DE1988" s="5"/>
      <c r="DF1988" s="5"/>
      <c r="DG1988" s="5"/>
      <c r="DH1988" s="5"/>
      <c r="DI1988" s="5"/>
      <c r="DJ1988" s="5"/>
      <c r="DK1988" s="5"/>
      <c r="DL1988" s="5"/>
      <c r="DM1988" s="5"/>
      <c r="DN1988" s="5"/>
      <c r="DO1988" s="5"/>
      <c r="DP1988" s="5"/>
      <c r="DQ1988" s="5"/>
      <c r="DR1988" s="5"/>
    </row>
    <row r="1989" spans="1:166" x14ac:dyDescent="0.25">
      <c r="A1989" t="s">
        <v>85</v>
      </c>
      <c r="B1989" t="s">
        <v>251</v>
      </c>
      <c r="C1989" s="6">
        <v>39063</v>
      </c>
      <c r="D1989" s="5"/>
      <c r="G1989">
        <v>63</v>
      </c>
      <c r="H1989" t="s">
        <v>17</v>
      </c>
      <c r="I1989" s="7">
        <v>11</v>
      </c>
      <c r="J1989">
        <v>1000</v>
      </c>
      <c r="K1989" s="5">
        <f t="shared" si="33"/>
        <v>90.909090909090907</v>
      </c>
      <c r="AC1989" s="5"/>
      <c r="AE1989" s="8"/>
      <c r="AF1989" s="8"/>
      <c r="AG1989" s="8"/>
      <c r="AH1989" s="8"/>
      <c r="AI1989" s="8"/>
      <c r="AJ1989" s="5"/>
      <c r="AK1989" s="8"/>
      <c r="AL1989" s="8"/>
      <c r="AM1989" s="8"/>
      <c r="AN1989" s="8"/>
      <c r="AO1989" s="8"/>
      <c r="AP1989" s="8"/>
      <c r="AQ1989" s="9"/>
      <c r="AS1989" s="8"/>
      <c r="AT1989" s="8"/>
      <c r="AU1989" s="5"/>
      <c r="AV1989" s="5"/>
      <c r="AW1989" s="5"/>
      <c r="AX1989" s="5"/>
      <c r="AY1989" s="5"/>
      <c r="AZ1989" s="5"/>
      <c r="BA1989" s="5"/>
      <c r="BB1989" s="5"/>
      <c r="BC1989" s="5"/>
      <c r="BD1989" s="5"/>
      <c r="BE1989" s="5"/>
      <c r="BF1989" s="5"/>
      <c r="BG1989" s="5"/>
      <c r="BH1989" s="5"/>
      <c r="BJ1989" s="5"/>
      <c r="BK1989" s="5"/>
      <c r="BL1989" s="5"/>
      <c r="BO1989" s="7"/>
      <c r="BP1989" s="5"/>
      <c r="BQ1989" s="5"/>
      <c r="BR1989" s="5"/>
      <c r="BS1989" s="5"/>
      <c r="BT1989" s="7"/>
      <c r="BU1989" s="7"/>
      <c r="BV1989" s="7"/>
      <c r="BW1989" s="7"/>
      <c r="BX1989" s="7"/>
      <c r="BY1989" s="7"/>
      <c r="BZ1989" s="7"/>
      <c r="CA1989" s="5"/>
      <c r="CB1989" s="5"/>
      <c r="CC1989" s="5"/>
      <c r="CD1989" s="5"/>
      <c r="CE1989" s="5"/>
      <c r="CF1989" s="5"/>
      <c r="CG1989" s="5"/>
      <c r="CH1989" s="5"/>
      <c r="CI1989" s="5"/>
      <c r="CJ1989" s="5"/>
      <c r="CL1989" s="5">
        <v>186.26702524103229</v>
      </c>
      <c r="CM1989" s="5">
        <f>CS1989+CV1989+CY1989+DB1989+DE1989+DH1989+DK1989+DN1989+DQ1989</f>
        <v>1300</v>
      </c>
      <c r="CO1989" s="5">
        <f>CT1989+CW1989+CZ1989+DC1989+DF1989+DI1989+DL1989+DO1989+DR1989</f>
        <v>210.69260438502874</v>
      </c>
      <c r="CP1989" s="5"/>
      <c r="CQ1989" s="5"/>
      <c r="CR1989" s="21">
        <f>CT1989/CS1989</f>
        <v>0.14000000000000001</v>
      </c>
      <c r="CS1989">
        <v>150</v>
      </c>
      <c r="CT1989" s="5">
        <v>21</v>
      </c>
      <c r="CU1989" s="21">
        <f>CW1989/CV1989</f>
        <v>0.20851935148780265</v>
      </c>
      <c r="CV1989">
        <v>100</v>
      </c>
      <c r="CW1989" s="5">
        <v>20.851935148780264</v>
      </c>
      <c r="CX1989" s="21">
        <f>CZ1989/CY1989</f>
        <v>0.2229800453489412</v>
      </c>
      <c r="CY1989">
        <v>100</v>
      </c>
      <c r="CZ1989" s="5">
        <v>22.298004534894119</v>
      </c>
      <c r="DA1989" s="21">
        <f>DC1989/DB1989</f>
        <v>0.19254009588020396</v>
      </c>
      <c r="DB1989">
        <v>100</v>
      </c>
      <c r="DC1989" s="5">
        <v>19.254009588020395</v>
      </c>
      <c r="DD1989" s="21">
        <f>DF1989/DE1989</f>
        <v>0.20048117241491936</v>
      </c>
      <c r="DE1989">
        <v>100</v>
      </c>
      <c r="DF1989" s="5">
        <v>20.048117241491937</v>
      </c>
      <c r="DG1989" s="21">
        <f>DI1989/DH1989</f>
        <v>0.19860189889155236</v>
      </c>
      <c r="DH1989">
        <v>100</v>
      </c>
      <c r="DI1989" s="5">
        <v>19.860189889155237</v>
      </c>
      <c r="DJ1989" s="21">
        <f>DL1989/DK1989</f>
        <v>0.14774879997118653</v>
      </c>
      <c r="DK1989">
        <v>250</v>
      </c>
      <c r="DL1989" s="5">
        <v>36.937199992796636</v>
      </c>
      <c r="DM1989" s="21">
        <f>DO1989/DN1989</f>
        <v>0.11457440167430551</v>
      </c>
      <c r="DN1989">
        <v>200</v>
      </c>
      <c r="DO1989" s="5">
        <v>22.914880334861103</v>
      </c>
      <c r="DP1989" s="21">
        <f>DR1989/DQ1989</f>
        <v>0.13764133827514546</v>
      </c>
      <c r="DQ1989">
        <v>200</v>
      </c>
      <c r="DR1989" s="5">
        <v>27.52826765502909</v>
      </c>
    </row>
    <row r="1990" spans="1:166" x14ac:dyDescent="0.25">
      <c r="A1990" t="s">
        <v>85</v>
      </c>
      <c r="B1990" t="s">
        <v>251</v>
      </c>
      <c r="C1990" s="6">
        <v>39064</v>
      </c>
      <c r="G1990">
        <v>64</v>
      </c>
      <c r="H1990" t="s">
        <v>17</v>
      </c>
      <c r="I1990" s="7">
        <v>11</v>
      </c>
      <c r="J1990">
        <v>1000</v>
      </c>
      <c r="K1990" s="5">
        <f t="shared" si="33"/>
        <v>90.909090909090907</v>
      </c>
      <c r="M1990" s="5">
        <v>257</v>
      </c>
      <c r="N1990" s="7">
        <v>12.600000000000001</v>
      </c>
      <c r="O1990" s="7"/>
      <c r="P1990" s="7"/>
      <c r="AC1990" s="5"/>
      <c r="AE1990" s="8"/>
      <c r="AF1990" s="8"/>
      <c r="AG1990" s="8"/>
      <c r="AH1990" s="8"/>
      <c r="AI1990" s="8"/>
      <c r="AJ1990" s="5"/>
      <c r="AK1990" s="8"/>
      <c r="AL1990" s="8"/>
      <c r="AM1990" s="8"/>
      <c r="AN1990" s="8"/>
      <c r="AO1990" s="8"/>
      <c r="AP1990" s="8"/>
      <c r="AS1990" s="8"/>
      <c r="AT1990" s="8"/>
      <c r="AU1990" s="5"/>
      <c r="AV1990" s="5"/>
      <c r="AW1990" s="5"/>
      <c r="AX1990" s="5"/>
      <c r="AY1990" s="5"/>
      <c r="AZ1990" s="5"/>
      <c r="BA1990" s="5"/>
      <c r="BB1990" s="5"/>
      <c r="BC1990" s="5"/>
      <c r="BD1990" s="5"/>
      <c r="BE1990" s="5"/>
      <c r="BF1990" s="5"/>
      <c r="BG1990" s="5"/>
      <c r="BH1990" s="5"/>
      <c r="BJ1990" s="5"/>
      <c r="BK1990" s="5"/>
      <c r="BL1990" s="5"/>
      <c r="BO1990" s="7"/>
      <c r="BP1990" s="5"/>
      <c r="BQ1990" s="5"/>
      <c r="BR1990" s="5"/>
      <c r="BS1990" s="5"/>
      <c r="BT1990" s="7"/>
      <c r="BU1990" s="7"/>
      <c r="BV1990" s="7"/>
      <c r="BW1990" s="7"/>
      <c r="BX1990" s="7"/>
      <c r="BY1990" s="7"/>
      <c r="BZ1990" s="7"/>
      <c r="CA1990" s="5"/>
      <c r="CB1990" s="5"/>
      <c r="CC1990" s="5"/>
      <c r="CD1990" s="5"/>
      <c r="CE1990" s="5"/>
      <c r="CF1990" s="5"/>
      <c r="CG1990" s="5"/>
      <c r="CH1990" s="5"/>
      <c r="CI1990" s="5"/>
      <c r="CJ1990" s="5"/>
      <c r="CL1990" s="5"/>
      <c r="CM1990" s="5"/>
      <c r="CO1990" s="5"/>
      <c r="CP1990" s="5"/>
      <c r="CQ1990" s="5"/>
      <c r="CR1990" s="5"/>
      <c r="CS1990" s="5"/>
      <c r="CT1990" s="5"/>
      <c r="CU1990" s="5"/>
      <c r="CV1990" s="5"/>
      <c r="CW1990" s="5"/>
      <c r="CX1990" s="5"/>
      <c r="CY1990" s="5"/>
      <c r="CZ1990" s="5"/>
      <c r="DA1990" s="5"/>
      <c r="DB1990" s="5"/>
      <c r="DC1990" s="5"/>
      <c r="DD1990" s="5"/>
      <c r="DE1990" s="5"/>
      <c r="DF1990" s="5"/>
      <c r="DG1990" s="5"/>
      <c r="DH1990" s="5"/>
      <c r="DI1990" s="5"/>
      <c r="DJ1990" s="5"/>
      <c r="DK1990" s="5"/>
      <c r="DL1990" s="5"/>
      <c r="DM1990" s="5"/>
      <c r="DN1990" s="5"/>
      <c r="DO1990" s="5"/>
      <c r="DP1990" s="5"/>
      <c r="DQ1990" s="5"/>
      <c r="DR1990" s="5"/>
    </row>
    <row r="1991" spans="1:166" x14ac:dyDescent="0.25">
      <c r="A1991" t="s">
        <v>85</v>
      </c>
      <c r="B1991" t="s">
        <v>251</v>
      </c>
      <c r="C1991" s="6">
        <v>39065</v>
      </c>
      <c r="D1991" s="5"/>
      <c r="G1991">
        <v>65</v>
      </c>
      <c r="H1991" t="s">
        <v>17</v>
      </c>
      <c r="I1991" s="7">
        <v>11</v>
      </c>
      <c r="J1991">
        <v>1000</v>
      </c>
      <c r="K1991" s="5">
        <f t="shared" si="33"/>
        <v>90.909090909090907</v>
      </c>
      <c r="AC1991" s="5"/>
      <c r="AE1991" s="8"/>
      <c r="AF1991" s="8"/>
      <c r="AG1991" s="8"/>
      <c r="AH1991" s="8"/>
      <c r="AI1991" s="8"/>
      <c r="AJ1991" s="5"/>
      <c r="AK1991" s="8"/>
      <c r="AL1991" s="8"/>
      <c r="AM1991" s="8"/>
      <c r="AN1991" s="8"/>
      <c r="AO1991" s="8"/>
      <c r="AP1991" s="8"/>
      <c r="AQ1991" s="9"/>
      <c r="AS1991" s="8"/>
      <c r="AT1991" s="8"/>
      <c r="AU1991" s="5"/>
      <c r="AV1991" s="5"/>
      <c r="AW1991" s="5"/>
      <c r="AX1991" s="5"/>
      <c r="AY1991" s="5"/>
      <c r="AZ1991" s="5"/>
      <c r="BA1991" s="5"/>
      <c r="BB1991" s="5"/>
      <c r="BC1991" s="5"/>
      <c r="BD1991" s="5"/>
      <c r="BE1991" s="5"/>
      <c r="BF1991" s="5"/>
      <c r="BG1991" s="5"/>
      <c r="BH1991" s="5"/>
      <c r="BJ1991" s="5"/>
      <c r="BK1991" s="5"/>
      <c r="BL1991" s="5"/>
      <c r="BO1991" s="7"/>
      <c r="BP1991" s="5"/>
      <c r="BQ1991" s="5"/>
      <c r="BR1991" s="5"/>
      <c r="BS1991" s="5"/>
      <c r="BT1991" s="7"/>
      <c r="BU1991" s="7"/>
      <c r="BV1991" s="7"/>
      <c r="BW1991" s="7"/>
      <c r="BX1991" s="7"/>
      <c r="BY1991" s="7"/>
      <c r="BZ1991" s="7"/>
      <c r="CA1991" s="5"/>
      <c r="CB1991" s="5"/>
      <c r="CC1991" s="5"/>
      <c r="CD1991" s="5"/>
      <c r="CE1991" s="5"/>
      <c r="CF1991" s="5"/>
      <c r="CG1991" s="5"/>
      <c r="CH1991" s="5"/>
      <c r="CI1991" s="5"/>
      <c r="CJ1991" s="5"/>
      <c r="CL1991" s="5">
        <v>194.6859098115429</v>
      </c>
      <c r="CM1991" s="5">
        <f>CS1991+CV1991+CY1991+DB1991+DE1991+DH1991+DK1991+DN1991+DQ1991</f>
        <v>1300</v>
      </c>
      <c r="CO1991" s="5">
        <f>CT1991+CW1991+CZ1991+DC1991+DF1991+DI1991+DL1991+DO1991+DR1991</f>
        <v>202.13594717610175</v>
      </c>
      <c r="CP1991" s="5"/>
      <c r="CQ1991" s="5"/>
      <c r="CR1991" s="21">
        <f>CT1991/CS1991</f>
        <v>8.9725312408719657E-2</v>
      </c>
      <c r="CS1991">
        <v>150</v>
      </c>
      <c r="CT1991" s="5">
        <v>13.458796861307949</v>
      </c>
      <c r="CU1991" s="21">
        <f>CW1991/CV1991</f>
        <v>0.20501102202662858</v>
      </c>
      <c r="CV1991">
        <v>100</v>
      </c>
      <c r="CW1991" s="5">
        <v>20.501102202662857</v>
      </c>
      <c r="CX1991" s="21">
        <f>CZ1991/CY1991</f>
        <v>0.21703283218657859</v>
      </c>
      <c r="CY1991">
        <v>100</v>
      </c>
      <c r="CZ1991" s="5">
        <v>21.703283218657859</v>
      </c>
      <c r="DA1991" s="21">
        <f>DC1991/DB1991</f>
        <v>0.19309012715533583</v>
      </c>
      <c r="DB1991">
        <v>100</v>
      </c>
      <c r="DC1991" s="5">
        <v>19.309012715533584</v>
      </c>
      <c r="DD1991" s="21">
        <f>DF1991/DE1991</f>
        <v>0.19617259409305354</v>
      </c>
      <c r="DE1991">
        <v>100</v>
      </c>
      <c r="DF1991" s="5">
        <v>19.617259409305355</v>
      </c>
      <c r="DG1991" s="21">
        <f>DI1991/DH1991</f>
        <v>0.19339951974759742</v>
      </c>
      <c r="DH1991">
        <v>100</v>
      </c>
      <c r="DI1991" s="5">
        <v>19.339951974759742</v>
      </c>
      <c r="DJ1991" s="21">
        <f>DL1991/DK1991</f>
        <v>0.15395956978621644</v>
      </c>
      <c r="DK1991">
        <v>250</v>
      </c>
      <c r="DL1991" s="5">
        <v>38.489892446554109</v>
      </c>
      <c r="DM1991" s="21">
        <f>DO1991/DN1991</f>
        <v>0.11534215366251029</v>
      </c>
      <c r="DN1991">
        <v>200</v>
      </c>
      <c r="DO1991" s="5">
        <v>23.068430732502058</v>
      </c>
      <c r="DP1991" s="21">
        <f>DR1991/DQ1991</f>
        <v>0.13324108807409116</v>
      </c>
      <c r="DQ1991">
        <v>200</v>
      </c>
      <c r="DR1991" s="5">
        <v>26.648217614818229</v>
      </c>
    </row>
    <row r="1992" spans="1:166" x14ac:dyDescent="0.25">
      <c r="A1992" t="s">
        <v>85</v>
      </c>
      <c r="B1992" t="s">
        <v>251</v>
      </c>
      <c r="C1992" s="6">
        <v>39069</v>
      </c>
      <c r="D1992" s="5"/>
      <c r="G1992">
        <v>69</v>
      </c>
      <c r="H1992" t="s">
        <v>17</v>
      </c>
      <c r="I1992" s="7">
        <v>11</v>
      </c>
      <c r="J1992">
        <v>1000</v>
      </c>
      <c r="K1992" s="5">
        <f t="shared" si="33"/>
        <v>90.909090909090907</v>
      </c>
      <c r="M1992" s="5">
        <v>310</v>
      </c>
      <c r="N1992" s="7">
        <v>13.850000000000001</v>
      </c>
      <c r="O1992" s="7"/>
      <c r="P1992" s="7"/>
      <c r="AC1992" s="5"/>
      <c r="AE1992" s="8"/>
      <c r="AF1992" s="8"/>
      <c r="AG1992" s="8"/>
      <c r="AH1992" s="8"/>
      <c r="AI1992" s="8"/>
      <c r="AJ1992" s="5"/>
      <c r="AK1992" s="8"/>
      <c r="AL1992" s="8"/>
      <c r="AM1992" s="8"/>
      <c r="AN1992" s="8"/>
      <c r="AO1992" s="8"/>
      <c r="AP1992" s="8"/>
      <c r="AQ1992" s="9"/>
      <c r="AS1992" s="8"/>
      <c r="AT1992" s="8"/>
      <c r="AU1992" s="5"/>
      <c r="AV1992" s="5"/>
      <c r="AW1992" s="5"/>
      <c r="AX1992" s="5"/>
      <c r="AY1992" s="5"/>
      <c r="AZ1992" s="5"/>
      <c r="BA1992" s="5"/>
      <c r="BB1992" s="5"/>
      <c r="BC1992" s="5"/>
      <c r="BD1992" s="5"/>
      <c r="BE1992" s="5"/>
      <c r="BF1992" s="5"/>
      <c r="BG1992" s="5"/>
      <c r="BH1992" s="5"/>
      <c r="BJ1992" s="5"/>
      <c r="BK1992" s="5"/>
      <c r="BL1992" s="5"/>
      <c r="BO1992" s="7"/>
      <c r="BP1992" s="5"/>
      <c r="BQ1992" s="5"/>
      <c r="BR1992" s="5"/>
      <c r="BS1992" s="5"/>
      <c r="BT1992" s="7"/>
      <c r="BU1992" s="7"/>
      <c r="BV1992" s="7"/>
      <c r="BW1992" s="7"/>
      <c r="BX1992" s="7"/>
      <c r="BY1992" s="7"/>
      <c r="BZ1992" s="7"/>
      <c r="CA1992" s="5"/>
      <c r="CB1992" s="5"/>
      <c r="CC1992" s="5"/>
      <c r="CD1992" s="5"/>
      <c r="CE1992" s="5"/>
      <c r="CF1992" s="5"/>
      <c r="CG1992" s="5"/>
      <c r="CH1992" s="5"/>
      <c r="CI1992" s="5"/>
      <c r="CJ1992" s="5"/>
      <c r="CL1992" s="5">
        <v>230.76665826928749</v>
      </c>
      <c r="CM1992" s="5">
        <f>CS1992+CV1992+CY1992+DB1992+DE1992+DH1992+DK1992+DN1992+DQ1992</f>
        <v>1300</v>
      </c>
      <c r="CO1992" s="5">
        <f>CT1992+CW1992+CZ1992+DC1992+DF1992+DI1992+DL1992+DO1992+DR1992</f>
        <v>235.72841808294322</v>
      </c>
      <c r="CP1992" s="5"/>
      <c r="CQ1992" s="5"/>
      <c r="CR1992" s="21">
        <f>CT1992/CS1992</f>
        <v>0.25934767452617286</v>
      </c>
      <c r="CS1992">
        <v>150</v>
      </c>
      <c r="CT1992" s="5">
        <v>38.902151178925926</v>
      </c>
      <c r="CU1992" s="21">
        <f>CW1992/CV1992</f>
        <v>0.2167284288714145</v>
      </c>
      <c r="CV1992">
        <v>100</v>
      </c>
      <c r="CW1992" s="5">
        <v>21.672842887141449</v>
      </c>
      <c r="CX1992" s="21">
        <f>CZ1992/CY1992</f>
        <v>0.23321291886337242</v>
      </c>
      <c r="CY1992">
        <v>100</v>
      </c>
      <c r="CZ1992" s="5">
        <v>23.321291886337242</v>
      </c>
      <c r="DA1992" s="21">
        <f>DC1992/DB1992</f>
        <v>0.20090515485616683</v>
      </c>
      <c r="DB1992">
        <v>100</v>
      </c>
      <c r="DC1992" s="5">
        <v>20.090515485616685</v>
      </c>
      <c r="DD1992" s="21">
        <f>DF1992/DE1992</f>
        <v>0.20320841082078117</v>
      </c>
      <c r="DE1992">
        <v>100</v>
      </c>
      <c r="DF1992" s="5">
        <v>20.320841082078118</v>
      </c>
      <c r="DG1992" s="21">
        <f>DI1992/DH1992</f>
        <v>0.20184479161785021</v>
      </c>
      <c r="DH1992">
        <v>100</v>
      </c>
      <c r="DI1992" s="5">
        <v>20.184479161785021</v>
      </c>
      <c r="DJ1992" s="21">
        <f>DL1992/DK1992</f>
        <v>0.15528881203445177</v>
      </c>
      <c r="DK1992">
        <v>250</v>
      </c>
      <c r="DL1992" s="5">
        <v>38.822203008612945</v>
      </c>
      <c r="DM1992" s="21">
        <f>DO1992/DN1992</f>
        <v>0.11573175914906204</v>
      </c>
      <c r="DN1992">
        <v>200</v>
      </c>
      <c r="DO1992" s="5">
        <v>23.14635182981241</v>
      </c>
      <c r="DP1992" s="21">
        <f>DR1992/DQ1992</f>
        <v>0.14633870781316713</v>
      </c>
      <c r="DQ1992">
        <v>200</v>
      </c>
      <c r="DR1992" s="5">
        <v>29.267741562633425</v>
      </c>
    </row>
    <row r="1993" spans="1:166" x14ac:dyDescent="0.25">
      <c r="A1993" t="s">
        <v>85</v>
      </c>
      <c r="B1993" t="s">
        <v>251</v>
      </c>
      <c r="C1993" s="6">
        <v>39071</v>
      </c>
      <c r="D1993" s="5">
        <v>5</v>
      </c>
      <c r="E1993" t="s">
        <v>206</v>
      </c>
      <c r="F1993" t="s">
        <v>13</v>
      </c>
      <c r="G1993">
        <v>71</v>
      </c>
      <c r="H1993" t="s">
        <v>17</v>
      </c>
      <c r="I1993" s="7">
        <v>11</v>
      </c>
      <c r="J1993">
        <v>1000</v>
      </c>
      <c r="K1993" s="5">
        <f t="shared" si="33"/>
        <v>90.909090909090907</v>
      </c>
      <c r="S1993" s="5">
        <v>71</v>
      </c>
      <c r="AC1993" s="5">
        <v>38.975000000000001</v>
      </c>
      <c r="AE1993" s="8"/>
      <c r="AF1993" s="8"/>
      <c r="AG1993" s="8"/>
      <c r="AH1993" s="8"/>
      <c r="AI1993" s="8"/>
      <c r="AJ1993" s="5">
        <v>43.075000000000003</v>
      </c>
      <c r="AK1993" s="8">
        <v>0.55695000000000006</v>
      </c>
      <c r="AL1993" s="8">
        <v>8.6098359450107881E-2</v>
      </c>
      <c r="AM1993" s="8"/>
      <c r="AN1993" s="8"/>
      <c r="AO1993" s="8"/>
      <c r="AP1993" s="8"/>
      <c r="AQ1993" s="9">
        <f>AK1993/AJ1993</f>
        <v>1.2929773650609403E-2</v>
      </c>
      <c r="AS1993" s="8"/>
      <c r="AT1993" s="8"/>
      <c r="AU1993" s="5">
        <v>2.9249999999999998</v>
      </c>
      <c r="AV1993" s="5"/>
      <c r="AW1993" s="5"/>
      <c r="AX1993" s="5"/>
      <c r="AY1993" s="5">
        <v>0.8</v>
      </c>
      <c r="AZ1993" s="5"/>
      <c r="BA1993" s="5"/>
      <c r="BB1993" s="5"/>
      <c r="BC1993" s="5"/>
      <c r="BD1993" s="5"/>
      <c r="BE1993" s="5"/>
      <c r="BF1993" s="5"/>
      <c r="BG1993" s="5">
        <v>0</v>
      </c>
      <c r="BH1993" s="5">
        <v>3.9916666666666663</v>
      </c>
      <c r="BJ1993" s="5"/>
      <c r="BK1993" s="5">
        <f>AC1993+AJ1993+BH1993</f>
        <v>86.041666666666671</v>
      </c>
      <c r="BL1993" s="5"/>
      <c r="BM1993" s="8">
        <f>BH1993/BK1993</f>
        <v>4.6392251815980619E-2</v>
      </c>
      <c r="BN1993" s="8"/>
      <c r="BO1993" s="7"/>
      <c r="BP1993" s="5"/>
      <c r="BQ1993" s="5"/>
      <c r="BR1993" s="5"/>
      <c r="BS1993" s="5"/>
      <c r="BT1993" s="7"/>
      <c r="BU1993" s="7"/>
      <c r="BV1993" s="7"/>
      <c r="BW1993" s="7"/>
      <c r="BX1993" s="8">
        <f>AC1993/BK1993</f>
        <v>0.4529782082324455</v>
      </c>
      <c r="BY1993" s="8">
        <f>AJ1993/BK1993</f>
        <v>0.50062953995157389</v>
      </c>
      <c r="BZ1993" s="8">
        <f>BH1993/BK1993</f>
        <v>4.6392251815980619E-2</v>
      </c>
      <c r="CA1993" s="5">
        <v>130.66666666666666</v>
      </c>
      <c r="CB1993" s="5">
        <v>63.5</v>
      </c>
      <c r="CC1993" s="5">
        <v>0.5</v>
      </c>
      <c r="CD1993" s="5">
        <v>0</v>
      </c>
      <c r="CE1993" s="5"/>
      <c r="CF1993" s="5"/>
      <c r="CG1993" s="5"/>
      <c r="CH1993" s="5"/>
      <c r="CI1993" s="5"/>
      <c r="CJ1993" s="5"/>
      <c r="CL1993" s="5"/>
      <c r="CM1993" s="5"/>
      <c r="CO1993" s="5"/>
      <c r="CP1993" s="5"/>
      <c r="CQ1993" s="5"/>
      <c r="CR1993" s="5"/>
      <c r="CS1993" s="5"/>
      <c r="CT1993" s="5"/>
      <c r="CU1993" s="5"/>
      <c r="CV1993" s="5"/>
      <c r="CW1993" s="5"/>
      <c r="CX1993" s="5"/>
      <c r="CY1993" s="5"/>
      <c r="CZ1993" s="5"/>
      <c r="DA1993" s="5"/>
      <c r="DB1993" s="5"/>
      <c r="DC1993" s="5"/>
      <c r="DD1993" s="5"/>
      <c r="DE1993" s="5"/>
      <c r="DF1993" s="5"/>
      <c r="DG1993" s="5"/>
      <c r="DH1993" s="5"/>
      <c r="DI1993" s="5"/>
      <c r="DJ1993" s="5"/>
      <c r="DK1993" s="5"/>
      <c r="DL1993" s="5"/>
      <c r="DM1993" s="5"/>
      <c r="DN1993" s="5"/>
      <c r="DO1993" s="5"/>
      <c r="DP1993" s="5"/>
      <c r="DQ1993" s="5"/>
      <c r="DR1993" s="5"/>
    </row>
    <row r="1994" spans="1:166" x14ac:dyDescent="0.25">
      <c r="A1994" t="s">
        <v>85</v>
      </c>
      <c r="B1994" t="s">
        <v>251</v>
      </c>
      <c r="C1994" s="6">
        <v>39074</v>
      </c>
      <c r="D1994" s="5"/>
      <c r="G1994">
        <v>74</v>
      </c>
      <c r="H1994" t="s">
        <v>17</v>
      </c>
      <c r="I1994" s="7">
        <v>11</v>
      </c>
      <c r="J1994">
        <v>1000</v>
      </c>
      <c r="K1994" s="5">
        <f t="shared" si="33"/>
        <v>90.909090909090907</v>
      </c>
      <c r="AC1994" s="5"/>
      <c r="AE1994" s="8"/>
      <c r="AF1994" s="8"/>
      <c r="AG1994" s="8"/>
      <c r="AH1994" s="8"/>
      <c r="AI1994" s="8"/>
      <c r="AJ1994" s="5"/>
      <c r="AK1994" s="8"/>
      <c r="AM1994" s="8"/>
      <c r="AN1994" s="8"/>
      <c r="AO1994" s="8"/>
      <c r="AP1994" s="8"/>
      <c r="AQ1994" s="9"/>
      <c r="AS1994" s="8"/>
      <c r="AT1994" s="8"/>
      <c r="AU1994" s="5"/>
      <c r="AV1994" s="5"/>
      <c r="AW1994" s="5"/>
      <c r="AX1994" s="5"/>
      <c r="AY1994" s="5"/>
      <c r="AZ1994" s="5"/>
      <c r="BA1994" s="5"/>
      <c r="BB1994" s="5"/>
      <c r="BC1994" s="5"/>
      <c r="BD1994" s="5"/>
      <c r="BE1994" s="5"/>
      <c r="BF1994" s="5"/>
      <c r="BG1994" s="5"/>
      <c r="BH1994" s="5"/>
      <c r="BJ1994" s="5"/>
      <c r="BK1994" s="5"/>
      <c r="BL1994" s="5"/>
      <c r="BO1994" s="7"/>
      <c r="BP1994" s="5"/>
      <c r="BQ1994" s="5"/>
      <c r="BR1994" s="5"/>
      <c r="BS1994" s="5"/>
      <c r="BT1994" s="7"/>
      <c r="BU1994" s="7"/>
      <c r="BV1994" s="7"/>
      <c r="BW1994" s="7"/>
      <c r="BX1994" s="7"/>
      <c r="BY1994" s="7"/>
      <c r="BZ1994" s="7"/>
      <c r="CA1994" s="5"/>
      <c r="CB1994" s="5"/>
      <c r="CC1994" s="5"/>
      <c r="CD1994" s="5"/>
      <c r="CE1994" s="5"/>
      <c r="CF1994" s="5"/>
      <c r="CG1994" s="5"/>
      <c r="CH1994" s="5"/>
      <c r="CI1994" s="5"/>
      <c r="CJ1994" s="5"/>
      <c r="CL1994" s="5">
        <v>238.66789028980821</v>
      </c>
      <c r="CM1994" s="5">
        <f>CS1994+CV1994+CY1994+DB1994+DE1994+DH1994+DK1994+DN1994+DQ1994</f>
        <v>1300</v>
      </c>
      <c r="CO1994" s="5">
        <f>CT1994+CW1994+CZ1994+DC1994+DF1994+DI1994+DL1994+DO1994+DR1994</f>
        <v>243.38182118595654</v>
      </c>
      <c r="CP1994" s="5"/>
      <c r="CQ1994" s="5"/>
      <c r="CR1994" s="21">
        <f>CT1994/CS1994</f>
        <v>0.24586171996496142</v>
      </c>
      <c r="CS1994">
        <v>150</v>
      </c>
      <c r="CT1994" s="5">
        <v>36.879257994744215</v>
      </c>
      <c r="CU1994" s="21">
        <f>CW1994/CV1994</f>
        <v>0.21207937539093913</v>
      </c>
      <c r="CV1994">
        <v>100</v>
      </c>
      <c r="CW1994" s="5">
        <v>21.207937539093912</v>
      </c>
      <c r="CX1994" s="21">
        <f>CZ1994/CY1994</f>
        <v>0.24024873559109999</v>
      </c>
      <c r="CY1994">
        <v>100</v>
      </c>
      <c r="CZ1994" s="5">
        <v>24.024873559109999</v>
      </c>
      <c r="DA1994" s="21">
        <f>DC1994/DB1994</f>
        <v>0.1950381545880942</v>
      </c>
      <c r="DB1994">
        <v>100</v>
      </c>
      <c r="DC1994" s="5">
        <v>19.50381545880942</v>
      </c>
      <c r="DD1994" s="21">
        <f>DF1994/DE1994</f>
        <v>0.19659657653430102</v>
      </c>
      <c r="DE1994">
        <v>100</v>
      </c>
      <c r="DF1994" s="5">
        <v>19.659657653430102</v>
      </c>
      <c r="DG1994" s="21">
        <f>DI1994/DH1994</f>
        <v>0.21149325690245399</v>
      </c>
      <c r="DH1994">
        <v>100</v>
      </c>
      <c r="DI1994" s="5">
        <v>21.149325690245398</v>
      </c>
      <c r="DJ1994" s="21">
        <f>DL1994/DK1994</f>
        <v>0.16603733986931893</v>
      </c>
      <c r="DK1994">
        <v>250</v>
      </c>
      <c r="DL1994" s="5">
        <v>41.509334967329735</v>
      </c>
      <c r="DM1994" s="21">
        <f>DO1994/DN1994</f>
        <v>0.13972687352668689</v>
      </c>
      <c r="DN1994">
        <v>200</v>
      </c>
      <c r="DO1994" s="5">
        <v>27.945374705337379</v>
      </c>
      <c r="DP1994" s="21">
        <f>DR1994/DQ1994</f>
        <v>0.15751121808928192</v>
      </c>
      <c r="DQ1994">
        <v>200</v>
      </c>
      <c r="DR1994" s="5">
        <v>31.502243617856386</v>
      </c>
    </row>
    <row r="1995" spans="1:166" x14ac:dyDescent="0.25">
      <c r="A1995" t="s">
        <v>85</v>
      </c>
      <c r="B1995" t="s">
        <v>251</v>
      </c>
      <c r="C1995" s="6">
        <v>39079</v>
      </c>
      <c r="D1995" s="5"/>
      <c r="G1995">
        <v>79</v>
      </c>
      <c r="H1995" t="s">
        <v>17</v>
      </c>
      <c r="I1995" s="7">
        <v>11</v>
      </c>
      <c r="J1995">
        <v>1000</v>
      </c>
      <c r="K1995" s="5">
        <f t="shared" si="33"/>
        <v>90.909090909090907</v>
      </c>
      <c r="AC1995" s="5"/>
      <c r="AE1995" s="8"/>
      <c r="AF1995" s="8"/>
      <c r="AG1995" s="8"/>
      <c r="AH1995" s="8"/>
      <c r="AI1995" s="8"/>
      <c r="AJ1995" s="5"/>
      <c r="AK1995" s="8"/>
      <c r="AM1995" s="8"/>
      <c r="AN1995" s="8"/>
      <c r="AO1995" s="8"/>
      <c r="AP1995" s="8"/>
      <c r="AQ1995" s="9"/>
      <c r="AS1995" s="8"/>
      <c r="AT1995" s="8"/>
      <c r="AU1995" s="5"/>
      <c r="AV1995" s="5"/>
      <c r="AW1995" s="5"/>
      <c r="AX1995" s="5"/>
      <c r="AY1995" s="5"/>
      <c r="AZ1995" s="5"/>
      <c r="BA1995" s="5"/>
      <c r="BB1995" s="5"/>
      <c r="BC1995" s="5"/>
      <c r="BD1995" s="5"/>
      <c r="BE1995" s="5"/>
      <c r="BF1995" s="5"/>
      <c r="BG1995" s="5"/>
      <c r="BH1995" s="5"/>
      <c r="BJ1995" s="5"/>
      <c r="BK1995" s="5"/>
      <c r="BL1995" s="5"/>
      <c r="BO1995" s="7"/>
      <c r="BP1995" s="5"/>
      <c r="BQ1995" s="5"/>
      <c r="BR1995" s="5"/>
      <c r="BS1995" s="5"/>
      <c r="BT1995" s="7"/>
      <c r="BU1995" s="7"/>
      <c r="BV1995" s="7"/>
      <c r="BW1995" s="7"/>
      <c r="BX1995" s="7"/>
      <c r="BY1995" s="7"/>
      <c r="BZ1995" s="7"/>
      <c r="CA1995" s="5"/>
      <c r="CB1995" s="5"/>
      <c r="CC1995" s="5"/>
      <c r="CD1995" s="5"/>
      <c r="CE1995" s="5"/>
      <c r="CF1995" s="5"/>
      <c r="CG1995" s="5"/>
      <c r="CH1995" s="5"/>
      <c r="CI1995" s="5"/>
      <c r="CJ1995" s="5"/>
      <c r="CL1995" s="5">
        <v>199.66057211680979</v>
      </c>
      <c r="CM1995" s="5">
        <f>CS1995+CV1995+CY1995+DB1995+DE1995+DH1995+DK1995+DN1995+DQ1995</f>
        <v>1300</v>
      </c>
      <c r="CO1995" s="5">
        <f>CT1995+CW1995+CZ1995+DC1995+DF1995+DI1995+DL1995+DO1995+DR1995</f>
        <v>206.02306698058717</v>
      </c>
      <c r="CP1995" s="5"/>
      <c r="CQ1995" s="5"/>
      <c r="CR1995" s="21">
        <f>CT1995/CS1995</f>
        <v>0.14527370321799912</v>
      </c>
      <c r="CS1995">
        <v>150</v>
      </c>
      <c r="CT1995" s="5">
        <v>21.791055482699868</v>
      </c>
      <c r="CU1995" s="21">
        <f>CW1995/CV1995</f>
        <v>0.18630797292467158</v>
      </c>
      <c r="CV1995">
        <v>100</v>
      </c>
      <c r="CW1995" s="5">
        <v>18.630797292467157</v>
      </c>
      <c r="CX1995" s="21">
        <f>CZ1995/CY1995</f>
        <v>0.1907230028594406</v>
      </c>
      <c r="CY1995">
        <v>100</v>
      </c>
      <c r="CZ1995" s="5">
        <v>19.07230028594406</v>
      </c>
      <c r="DA1995" s="21">
        <f>DC1995/DB1995</f>
        <v>0.18464485528508284</v>
      </c>
      <c r="DB1995">
        <v>100</v>
      </c>
      <c r="DC1995" s="5">
        <v>18.464485528508284</v>
      </c>
      <c r="DD1995" s="21">
        <f>DF1995/DE1995</f>
        <v>0.19723827968862145</v>
      </c>
      <c r="DE1995">
        <v>100</v>
      </c>
      <c r="DF1995" s="5">
        <v>19.723827968862146</v>
      </c>
      <c r="DG1995" s="21">
        <f>DI1995/DH1995</f>
        <v>0.19240258806142102</v>
      </c>
      <c r="DH1995">
        <v>100</v>
      </c>
      <c r="DI1995" s="5">
        <v>19.240258806142101</v>
      </c>
      <c r="DJ1995" s="21">
        <f>DL1995/DK1995</f>
        <v>0.1529511791151415</v>
      </c>
      <c r="DK1995">
        <v>250</v>
      </c>
      <c r="DL1995" s="5">
        <v>38.237794778785378</v>
      </c>
      <c r="DM1995" s="21">
        <f>DO1995/DN1995</f>
        <v>0.12654904089332075</v>
      </c>
      <c r="DN1995">
        <v>200</v>
      </c>
      <c r="DO1995" s="5">
        <v>25.309808178664149</v>
      </c>
      <c r="DP1995" s="21">
        <f>DR1995/DQ1995</f>
        <v>0.1277636932925702</v>
      </c>
      <c r="DQ1995">
        <v>200</v>
      </c>
      <c r="DR1995" s="5">
        <v>25.552738658514038</v>
      </c>
    </row>
    <row r="1996" spans="1:166" x14ac:dyDescent="0.25">
      <c r="A1996" t="s">
        <v>85</v>
      </c>
      <c r="B1996" t="s">
        <v>251</v>
      </c>
      <c r="C1996" s="6">
        <v>39080</v>
      </c>
      <c r="G1996">
        <v>80</v>
      </c>
      <c r="H1996" t="s">
        <v>17</v>
      </c>
      <c r="I1996" s="7">
        <v>11</v>
      </c>
      <c r="J1996">
        <v>1000</v>
      </c>
      <c r="K1996" s="5">
        <f t="shared" si="33"/>
        <v>90.909090909090907</v>
      </c>
      <c r="M1996" s="5">
        <v>483</v>
      </c>
      <c r="N1996" s="7">
        <v>16.75</v>
      </c>
      <c r="O1996" s="7"/>
      <c r="P1996" s="7"/>
      <c r="AC1996" s="5"/>
      <c r="AE1996" s="8"/>
      <c r="AF1996" s="8"/>
      <c r="AG1996" s="8"/>
      <c r="AH1996" s="8"/>
      <c r="AI1996" s="8"/>
      <c r="AJ1996" s="5"/>
      <c r="AK1996" s="8"/>
      <c r="AM1996" s="8"/>
      <c r="AN1996" s="8"/>
      <c r="AO1996" s="8"/>
      <c r="AP1996" s="8"/>
      <c r="AS1996" s="8"/>
      <c r="AT1996" s="8"/>
      <c r="AU1996" s="5"/>
      <c r="AV1996" s="5"/>
      <c r="AW1996" s="5"/>
      <c r="AX1996" s="5"/>
      <c r="AY1996" s="5"/>
      <c r="AZ1996" s="5"/>
      <c r="BA1996" s="5"/>
      <c r="BB1996" s="5"/>
      <c r="BC1996" s="5"/>
      <c r="BD1996" s="5"/>
      <c r="BE1996" s="5"/>
      <c r="BF1996" s="5"/>
      <c r="BG1996" s="5"/>
      <c r="BH1996" s="5"/>
      <c r="BJ1996" s="5"/>
      <c r="BK1996" s="5"/>
      <c r="BL1996" s="5"/>
      <c r="BO1996" s="7"/>
      <c r="BP1996" s="5"/>
      <c r="BQ1996" s="5"/>
      <c r="BR1996" s="5"/>
      <c r="BS1996" s="5"/>
      <c r="BT1996" s="7"/>
      <c r="BU1996" s="7"/>
      <c r="BV1996" s="7"/>
      <c r="BW1996" s="7"/>
      <c r="BX1996" s="7"/>
      <c r="BY1996" s="7"/>
      <c r="BZ1996" s="7"/>
      <c r="CA1996" s="5"/>
      <c r="CB1996" s="5"/>
      <c r="CC1996" s="5"/>
      <c r="CD1996" s="5"/>
      <c r="CE1996" s="5"/>
      <c r="CF1996" s="5"/>
      <c r="CG1996" s="5"/>
      <c r="CH1996" s="5"/>
      <c r="CI1996" s="5"/>
      <c r="CJ1996" s="5"/>
      <c r="CL1996" s="5"/>
      <c r="CM1996" s="5"/>
      <c r="CO1996" s="5"/>
      <c r="CP1996" s="5"/>
      <c r="CQ1996" s="5"/>
      <c r="CR1996" s="5"/>
      <c r="CS1996" s="5"/>
      <c r="CT1996" s="5"/>
      <c r="CU1996" s="5"/>
      <c r="CV1996" s="5"/>
      <c r="CW1996" s="5"/>
      <c r="CX1996" s="5"/>
      <c r="CY1996" s="5"/>
      <c r="CZ1996" s="5"/>
      <c r="DA1996" s="5"/>
      <c r="DB1996" s="5"/>
      <c r="DC1996" s="5"/>
      <c r="DD1996" s="5"/>
      <c r="DE1996" s="5"/>
      <c r="DF1996" s="5"/>
      <c r="DG1996" s="5"/>
      <c r="DH1996" s="5"/>
      <c r="DI1996" s="5"/>
      <c r="DJ1996" s="5"/>
      <c r="DK1996" s="5"/>
      <c r="DL1996" s="5"/>
      <c r="DM1996" s="5"/>
      <c r="DN1996" s="5"/>
      <c r="DO1996" s="5"/>
      <c r="DP1996" s="5"/>
      <c r="DQ1996" s="5"/>
      <c r="DR1996" s="5"/>
    </row>
    <row r="1997" spans="1:166" x14ac:dyDescent="0.25">
      <c r="A1997" t="s">
        <v>85</v>
      </c>
      <c r="B1997" t="s">
        <v>251</v>
      </c>
      <c r="C1997" s="6">
        <v>39081</v>
      </c>
      <c r="D1997" s="5"/>
      <c r="G1997">
        <v>81</v>
      </c>
      <c r="H1997" t="s">
        <v>17</v>
      </c>
      <c r="I1997" s="7">
        <v>11</v>
      </c>
      <c r="J1997">
        <v>1000</v>
      </c>
      <c r="K1997" s="5">
        <f t="shared" si="33"/>
        <v>90.909090909090907</v>
      </c>
      <c r="AC1997" s="5"/>
      <c r="AE1997" s="8"/>
      <c r="AF1997" s="8"/>
      <c r="AG1997" s="8"/>
      <c r="AH1997" s="8"/>
      <c r="AI1997" s="8"/>
      <c r="AJ1997" s="5"/>
      <c r="AK1997" s="8"/>
      <c r="AM1997" s="8"/>
      <c r="AN1997" s="8"/>
      <c r="AO1997" s="8"/>
      <c r="AP1997" s="8"/>
      <c r="AQ1997" s="9"/>
      <c r="AS1997" s="8"/>
      <c r="AT1997" s="8"/>
      <c r="AU1997" s="5"/>
      <c r="AV1997" s="5"/>
      <c r="AW1997" s="5"/>
      <c r="AX1997" s="5"/>
      <c r="AY1997" s="5"/>
      <c r="AZ1997" s="5"/>
      <c r="BA1997" s="5"/>
      <c r="BB1997" s="5"/>
      <c r="BC1997" s="5"/>
      <c r="BD1997" s="5"/>
      <c r="BE1997" s="5"/>
      <c r="BF1997" s="5"/>
      <c r="BG1997" s="5"/>
      <c r="BH1997" s="5"/>
      <c r="BJ1997" s="5"/>
      <c r="BK1997" s="5"/>
      <c r="BL1997" s="5"/>
      <c r="BO1997" s="7"/>
      <c r="BP1997" s="5"/>
      <c r="BQ1997" s="5"/>
      <c r="BR1997" s="5"/>
      <c r="BS1997" s="5"/>
      <c r="BT1997" s="7"/>
      <c r="BU1997" s="7"/>
      <c r="BV1997" s="7"/>
      <c r="BW1997" s="7"/>
      <c r="BX1997" s="7"/>
      <c r="BY1997" s="7"/>
      <c r="BZ1997" s="7"/>
      <c r="CA1997" s="5"/>
      <c r="CB1997" s="5"/>
      <c r="CC1997" s="5"/>
      <c r="CD1997" s="5"/>
      <c r="CE1997" s="5"/>
      <c r="CF1997" s="5"/>
      <c r="CG1997" s="5"/>
      <c r="CH1997" s="5"/>
      <c r="CI1997" s="5"/>
      <c r="CJ1997" s="5"/>
      <c r="CL1997" s="5">
        <v>236.72429541728221</v>
      </c>
      <c r="CM1997" s="5">
        <f>CS1997+CV1997+CY1997+DB1997+DE1997+DH1997+DK1997+DN1997+DQ1997</f>
        <v>1300</v>
      </c>
      <c r="CO1997" s="5">
        <f>CT1997+CW1997+CZ1997+DC1997+DF1997+DI1997+DL1997+DO1997+DR1997</f>
        <v>241.37847495592274</v>
      </c>
      <c r="CP1997" s="5"/>
      <c r="CQ1997" s="5"/>
      <c r="CR1997" s="21">
        <f>CT1997/CS1997</f>
        <v>0.30143352280634672</v>
      </c>
      <c r="CS1997">
        <v>150</v>
      </c>
      <c r="CT1997" s="5">
        <v>45.215028420952009</v>
      </c>
      <c r="CU1997" s="21">
        <f>CW1997/CV1997</f>
        <v>0.21659746961844334</v>
      </c>
      <c r="CV1997">
        <v>100</v>
      </c>
      <c r="CW1997" s="5">
        <v>21.659746961844334</v>
      </c>
      <c r="CX1997" s="21">
        <f>CZ1997/CY1997</f>
        <v>0.22696777209364677</v>
      </c>
      <c r="CY1997">
        <v>100</v>
      </c>
      <c r="CZ1997" s="5">
        <v>22.696777209364676</v>
      </c>
      <c r="DA1997" s="21">
        <f>DC1997/DB1997</f>
        <v>0.19530171124076148</v>
      </c>
      <c r="DB1997">
        <v>100</v>
      </c>
      <c r="DC1997" s="5">
        <v>19.530171124076148</v>
      </c>
      <c r="DD1997" s="21">
        <f>DF1997/DE1997</f>
        <v>0.19943840478914857</v>
      </c>
      <c r="DE1997">
        <v>100</v>
      </c>
      <c r="DF1997" s="5">
        <v>19.943840478914858</v>
      </c>
      <c r="DG1997" s="21">
        <f>DI1997/DH1997</f>
        <v>0.19821229340500074</v>
      </c>
      <c r="DH1997">
        <v>100</v>
      </c>
      <c r="DI1997" s="5">
        <v>19.821229340500075</v>
      </c>
      <c r="DJ1997" s="21">
        <f>DL1997/DK1997</f>
        <v>0.16461642574189522</v>
      </c>
      <c r="DK1997">
        <v>250</v>
      </c>
      <c r="DL1997" s="5">
        <v>41.154106435473807</v>
      </c>
      <c r="DM1997" s="21">
        <f>DO1997/DN1997</f>
        <v>0.12845123238648493</v>
      </c>
      <c r="DN1997">
        <v>200</v>
      </c>
      <c r="DO1997" s="5">
        <v>25.690246477296988</v>
      </c>
      <c r="DP1997" s="21">
        <f>DR1997/DQ1997</f>
        <v>0.12833664253749918</v>
      </c>
      <c r="DQ1997">
        <v>200</v>
      </c>
      <c r="DR1997" s="5">
        <v>25.667328507499839</v>
      </c>
    </row>
    <row r="1998" spans="1:166" x14ac:dyDescent="0.25">
      <c r="A1998" t="s">
        <v>85</v>
      </c>
      <c r="B1998" t="s">
        <v>251</v>
      </c>
      <c r="C1998" s="6">
        <v>39085</v>
      </c>
      <c r="G1998">
        <v>85</v>
      </c>
      <c r="H1998" t="s">
        <v>17</v>
      </c>
      <c r="I1998" s="7">
        <v>11</v>
      </c>
      <c r="J1998">
        <v>1000</v>
      </c>
      <c r="K1998" s="5">
        <f t="shared" si="33"/>
        <v>90.909090909090907</v>
      </c>
      <c r="M1998" s="5">
        <v>557</v>
      </c>
      <c r="N1998" s="7">
        <v>17.799999999999997</v>
      </c>
      <c r="O1998" s="7"/>
      <c r="P1998" s="7"/>
      <c r="AC1998" s="5"/>
      <c r="AE1998" s="8"/>
      <c r="AF1998" s="8"/>
      <c r="AG1998" s="8"/>
      <c r="AH1998" s="8"/>
      <c r="AI1998" s="8"/>
      <c r="AJ1998" s="5"/>
      <c r="AK1998" s="8"/>
      <c r="AL1998" s="8"/>
      <c r="AM1998" s="8"/>
      <c r="AN1998" s="8"/>
      <c r="AO1998" s="8"/>
      <c r="AP1998" s="8"/>
      <c r="AS1998" s="8"/>
      <c r="AT1998" s="8"/>
      <c r="AU1998" s="5"/>
      <c r="AV1998" s="5"/>
      <c r="AW1998" s="5"/>
      <c r="AX1998" s="5"/>
      <c r="AY1998" s="5"/>
      <c r="AZ1998" s="5"/>
      <c r="BA1998" s="5"/>
      <c r="BB1998" s="5"/>
      <c r="BC1998" s="5"/>
      <c r="BD1998" s="5"/>
      <c r="BE1998" s="5"/>
      <c r="BF1998" s="5"/>
      <c r="BG1998" s="5"/>
      <c r="BH1998" s="5"/>
      <c r="BJ1998" s="5"/>
      <c r="BK1998" s="5"/>
      <c r="BL1998" s="5"/>
      <c r="BO1998" s="7"/>
      <c r="BP1998" s="5"/>
      <c r="BQ1998" s="5"/>
      <c r="BR1998" s="5"/>
      <c r="BS1998" s="5"/>
      <c r="BT1998" s="7"/>
      <c r="BU1998" s="7"/>
      <c r="BV1998" s="7"/>
      <c r="BW1998" s="7"/>
      <c r="BX1998" s="7"/>
      <c r="BY1998" s="7"/>
      <c r="BZ1998" s="7"/>
      <c r="CA1998" s="5"/>
      <c r="CB1998" s="5"/>
      <c r="CC1998" s="5"/>
      <c r="CD1998" s="5"/>
      <c r="CE1998" s="5"/>
      <c r="CF1998" s="5"/>
      <c r="CG1998" s="5"/>
      <c r="CH1998" s="5"/>
      <c r="CI1998" s="5"/>
      <c r="CJ1998" s="5"/>
      <c r="CL1998" s="5"/>
      <c r="CM1998" s="5"/>
      <c r="CO1998" s="5"/>
      <c r="CP1998" s="5"/>
      <c r="CQ1998" s="5"/>
      <c r="CR1998" s="5"/>
      <c r="CS1998" s="5"/>
      <c r="CT1998" s="5"/>
      <c r="CU1998" s="5"/>
      <c r="CV1998" s="5"/>
      <c r="CW1998" s="5"/>
      <c r="CX1998" s="5"/>
      <c r="CY1998" s="5"/>
      <c r="CZ1998" s="5"/>
      <c r="DA1998" s="5"/>
      <c r="DB1998" s="5"/>
      <c r="DC1998" s="5"/>
      <c r="DD1998" s="5"/>
      <c r="DE1998" s="5"/>
      <c r="DF1998" s="5"/>
      <c r="DG1998" s="5"/>
      <c r="DH1998" s="5"/>
      <c r="DI1998" s="5"/>
      <c r="DJ1998" s="5"/>
      <c r="DK1998" s="5"/>
      <c r="DL1998" s="5"/>
      <c r="DM1998" s="5"/>
      <c r="DN1998" s="5"/>
      <c r="DO1998" s="5"/>
      <c r="DP1998" s="5"/>
      <c r="DQ1998" s="5"/>
      <c r="DR1998" s="5"/>
    </row>
    <row r="1999" spans="1:166" x14ac:dyDescent="0.25">
      <c r="A1999" t="s">
        <v>85</v>
      </c>
      <c r="B1999" t="s">
        <v>251</v>
      </c>
      <c r="C1999" s="6">
        <v>39086</v>
      </c>
      <c r="G1999">
        <v>86</v>
      </c>
      <c r="H1999" t="s">
        <v>17</v>
      </c>
      <c r="I1999" s="7">
        <v>11</v>
      </c>
      <c r="J1999">
        <v>1000</v>
      </c>
      <c r="K1999" s="5">
        <f t="shared" si="33"/>
        <v>90.909090909090907</v>
      </c>
      <c r="AC1999" s="5">
        <v>95.05</v>
      </c>
      <c r="AE1999" s="8"/>
      <c r="AF1999" s="8"/>
      <c r="AG1999" s="8"/>
      <c r="AH1999" s="8"/>
      <c r="AI1999" s="8"/>
      <c r="AJ1999" s="5">
        <v>84.274999999999991</v>
      </c>
      <c r="AK1999" s="8">
        <v>1.137475</v>
      </c>
      <c r="AL1999" s="8">
        <v>0.12111751438857504</v>
      </c>
      <c r="AM1999" s="8"/>
      <c r="AN1999" s="8"/>
      <c r="AO1999" s="8"/>
      <c r="AP1999" s="8"/>
      <c r="AQ1999" s="9">
        <f>AK1999/AJ1999</f>
        <v>1.3497181845149808E-2</v>
      </c>
      <c r="AR1999" s="9">
        <v>4.2932171926021639E-2</v>
      </c>
      <c r="AS1999" s="7">
        <f>AJ1999*AR1999</f>
        <v>3.6181087890654733</v>
      </c>
      <c r="AT1999" s="8"/>
      <c r="AU1999" s="5">
        <v>10.75</v>
      </c>
      <c r="AV1999" s="5"/>
      <c r="AW1999" s="5"/>
      <c r="AX1999" s="5"/>
      <c r="AY1999" s="5">
        <v>6.8749999999999991</v>
      </c>
      <c r="AZ1999" s="5"/>
      <c r="BA1999" s="5"/>
      <c r="BB1999" s="5"/>
      <c r="BC1999" s="5"/>
      <c r="BD1999" s="5"/>
      <c r="BE1999" s="5"/>
      <c r="BF1999" s="5"/>
      <c r="BG1999" s="5">
        <v>0</v>
      </c>
      <c r="BH1999" s="5">
        <v>17.625</v>
      </c>
      <c r="BJ1999" s="5"/>
      <c r="BK1999" s="5">
        <f>AC1999+AJ1999+BH1999</f>
        <v>196.95</v>
      </c>
      <c r="BL1999" s="5"/>
      <c r="BM1999" s="8">
        <f>BH1999/BK1999</f>
        <v>8.9489718202589497E-2</v>
      </c>
      <c r="BN1999" s="8"/>
      <c r="BO1999" s="7"/>
      <c r="BP1999" s="5"/>
      <c r="BQ1999" s="5"/>
      <c r="BR1999" s="5"/>
      <c r="BS1999" s="5"/>
      <c r="BT1999" s="7"/>
      <c r="BU1999" s="7"/>
      <c r="BV1999" s="7"/>
      <c r="BW1999" s="7"/>
      <c r="BX1999" s="8">
        <f>AC1999/BK1999</f>
        <v>0.48260979944148263</v>
      </c>
      <c r="BY1999" s="8">
        <f>AJ1999/BK1999</f>
        <v>0.42790048235592787</v>
      </c>
      <c r="BZ1999" s="8">
        <f>BH1999/BK1999</f>
        <v>8.9489718202589497E-2</v>
      </c>
      <c r="CA1999" s="5">
        <v>204.25</v>
      </c>
      <c r="CB1999" s="5">
        <v>124.5</v>
      </c>
      <c r="CC1999" s="5">
        <v>21.5</v>
      </c>
      <c r="CD1999" s="5">
        <v>0</v>
      </c>
      <c r="CE1999" s="5"/>
      <c r="CF1999" s="5"/>
      <c r="CG1999" s="5"/>
      <c r="CH1999" s="5"/>
      <c r="CI1999" s="5"/>
      <c r="CJ1999" s="5"/>
      <c r="CL1999" s="5">
        <v>226.78881721074501</v>
      </c>
      <c r="CM1999" s="5">
        <f>CS1999+CV1999+CY1999+DB1999+DE1999+DH1999+DK1999+DN1999+DQ1999</f>
        <v>1300</v>
      </c>
      <c r="CO1999" s="5">
        <f>CT1999+CW1999+CZ1999+DC1999+DF1999+DI1999+DL1999+DO1999+DR1999</f>
        <v>231.60853362630715</v>
      </c>
      <c r="CP1999" s="5"/>
      <c r="CQ1999" s="5"/>
      <c r="CR1999" s="21">
        <f>CT1999/CS1999</f>
        <v>0.25913108935105317</v>
      </c>
      <c r="CS1999">
        <v>150</v>
      </c>
      <c r="CT1999" s="5">
        <v>38.869663402657977</v>
      </c>
      <c r="CU1999" s="21">
        <f>CW1999/CV1999</f>
        <v>0.20304663323206149</v>
      </c>
      <c r="CV1999">
        <v>100</v>
      </c>
      <c r="CW1999" s="5">
        <v>20.30466332320615</v>
      </c>
      <c r="CX1999" s="21">
        <f>CZ1999/CY1999</f>
        <v>0.21782350214458041</v>
      </c>
      <c r="CY1999">
        <v>100</v>
      </c>
      <c r="CZ1999" s="5">
        <v>21.782350214458042</v>
      </c>
      <c r="DA1999" s="21">
        <f>DC1999/DB1999</f>
        <v>0.18943471097268896</v>
      </c>
      <c r="DB1999">
        <v>100</v>
      </c>
      <c r="DC1999" s="5">
        <v>18.943471097268898</v>
      </c>
      <c r="DD1999" s="21">
        <f>DF1999/DE1999</f>
        <v>0.19496940067870278</v>
      </c>
      <c r="DE1999">
        <v>100</v>
      </c>
      <c r="DF1999" s="5">
        <v>19.496940067870277</v>
      </c>
      <c r="DG1999" s="21">
        <f>DI1999/DH1999</f>
        <v>0.19523295733137006</v>
      </c>
      <c r="DH1999">
        <v>100</v>
      </c>
      <c r="DI1999" s="5">
        <v>19.523295733137005</v>
      </c>
      <c r="DJ1999" s="21">
        <f>DL1999/DK1999</f>
        <v>0.16411223040635781</v>
      </c>
      <c r="DK1999">
        <v>250</v>
      </c>
      <c r="DL1999" s="5">
        <v>41.028057601589452</v>
      </c>
      <c r="DM1999" s="21">
        <f>DO1999/DN1999</f>
        <v>0.12581566585981174</v>
      </c>
      <c r="DN1999">
        <v>200</v>
      </c>
      <c r="DO1999" s="5">
        <v>25.16313317196235</v>
      </c>
      <c r="DP1999" s="21">
        <f>DR1999/DQ1999</f>
        <v>0.13248479507078489</v>
      </c>
      <c r="DQ1999">
        <v>200</v>
      </c>
      <c r="DR1999" s="5">
        <v>26.496959014156978</v>
      </c>
    </row>
    <row r="2000" spans="1:166" x14ac:dyDescent="0.25">
      <c r="A2000" t="s">
        <v>85</v>
      </c>
      <c r="B2000" t="s">
        <v>251</v>
      </c>
      <c r="C2000" s="6">
        <v>39089</v>
      </c>
      <c r="D2000" s="5"/>
      <c r="G2000">
        <v>89</v>
      </c>
      <c r="H2000" t="s">
        <v>17</v>
      </c>
      <c r="I2000" s="7">
        <v>11</v>
      </c>
      <c r="J2000">
        <v>1000</v>
      </c>
      <c r="K2000" s="5">
        <f t="shared" si="33"/>
        <v>90.909090909090907</v>
      </c>
      <c r="AC2000" s="5"/>
      <c r="AE2000" s="8"/>
      <c r="AF2000" s="8"/>
      <c r="AG2000" s="8"/>
      <c r="AH2000" s="8"/>
      <c r="AI2000" s="8"/>
      <c r="AJ2000" s="5"/>
      <c r="AK2000" s="8"/>
      <c r="AM2000" s="8"/>
      <c r="AN2000" s="8"/>
      <c r="AO2000" s="8"/>
      <c r="AP2000" s="8"/>
      <c r="AQ2000" s="9"/>
      <c r="AS2000" s="8"/>
      <c r="AT2000" s="8"/>
      <c r="AU2000" s="5"/>
      <c r="AV2000" s="5"/>
      <c r="AW2000" s="5"/>
      <c r="AX2000" s="5"/>
      <c r="AY2000" s="5"/>
      <c r="AZ2000" s="5"/>
      <c r="BA2000" s="5"/>
      <c r="BB2000" s="5"/>
      <c r="BC2000" s="5"/>
      <c r="BD2000" s="5"/>
      <c r="BE2000" s="5"/>
      <c r="BF2000" s="5"/>
      <c r="BG2000" s="5"/>
      <c r="BH2000" s="5"/>
      <c r="BJ2000" s="5"/>
      <c r="BK2000" s="5"/>
      <c r="BL2000" s="5"/>
      <c r="BO2000" s="7"/>
      <c r="BP2000" s="5"/>
      <c r="BQ2000" s="5"/>
      <c r="BR2000" s="5"/>
      <c r="BS2000" s="5"/>
      <c r="BT2000" s="7"/>
      <c r="BU2000" s="7"/>
      <c r="BV2000" s="7"/>
      <c r="BW2000" s="7"/>
      <c r="BX2000" s="7"/>
      <c r="BY2000" s="7"/>
      <c r="BZ2000" s="7"/>
      <c r="CA2000" s="5"/>
      <c r="CB2000" s="5"/>
      <c r="CC2000" s="5"/>
      <c r="CD2000" s="5"/>
      <c r="CE2000" s="5"/>
      <c r="CF2000" s="5"/>
      <c r="CG2000" s="5"/>
      <c r="CH2000" s="5"/>
      <c r="CI2000" s="5"/>
      <c r="CJ2000" s="5"/>
      <c r="CL2000" s="5">
        <v>206.22713630098389</v>
      </c>
      <c r="CM2000" s="5">
        <f>CS2000+CV2000+CY2000+DB2000+DE2000+DH2000+DK2000+DN2000+DQ2000</f>
        <v>1300</v>
      </c>
      <c r="CO2000" s="5">
        <f>CT2000+CW2000+CZ2000+DC2000+DF2000+DI2000+DL2000+DO2000+DR2000</f>
        <v>212.02234605379084</v>
      </c>
      <c r="CP2000" s="5"/>
      <c r="CQ2000" s="5"/>
      <c r="CR2000" s="21">
        <f>CT2000/CS2000</f>
        <v>0.17217504900671143</v>
      </c>
      <c r="CS2000">
        <v>150</v>
      </c>
      <c r="CT2000" s="5">
        <v>25.826257351006717</v>
      </c>
      <c r="CU2000" s="21">
        <f>CW2000/CV2000</f>
        <v>0.18955093758377267</v>
      </c>
      <c r="CV2000">
        <v>100</v>
      </c>
      <c r="CW2000" s="5">
        <v>18.955093758377267</v>
      </c>
      <c r="CX2000" s="21">
        <f>CZ2000/CY2000</f>
        <v>0.19248768653382187</v>
      </c>
      <c r="CY2000">
        <v>100</v>
      </c>
      <c r="CZ2000" s="5">
        <v>19.248768653382186</v>
      </c>
      <c r="DA2000" s="21">
        <f>DC2000/DB2000</f>
        <v>0.17599332168665555</v>
      </c>
      <c r="DB2000">
        <v>100</v>
      </c>
      <c r="DC2000" s="5">
        <v>17.599332168665555</v>
      </c>
      <c r="DD2000" s="21">
        <f>DF2000/DE2000</f>
        <v>0.1922879982124352</v>
      </c>
      <c r="DE2000">
        <v>100</v>
      </c>
      <c r="DF2000" s="5">
        <v>19.22879982124352</v>
      </c>
      <c r="DG2000" s="21">
        <f>DI2000/DH2000</f>
        <v>0.20209688928561903</v>
      </c>
      <c r="DH2000">
        <v>100</v>
      </c>
      <c r="DI2000" s="5">
        <v>20.209688928561903</v>
      </c>
      <c r="DJ2000" s="21">
        <f>DL2000/DK2000</f>
        <v>0.15638887458471526</v>
      </c>
      <c r="DK2000">
        <v>250</v>
      </c>
      <c r="DL2000" s="5">
        <v>39.097218646178817</v>
      </c>
      <c r="DM2000" s="21">
        <f>DO2000/DN2000</f>
        <v>0.12533438849407152</v>
      </c>
      <c r="DN2000">
        <v>200</v>
      </c>
      <c r="DO2000" s="5">
        <v>25.066877698814302</v>
      </c>
      <c r="DP2000" s="21">
        <f>DR2000/DQ2000</f>
        <v>0.13395154513780302</v>
      </c>
      <c r="DQ2000">
        <v>200</v>
      </c>
      <c r="DR2000" s="5">
        <v>26.790309027560603</v>
      </c>
    </row>
    <row r="2001" spans="1:122" x14ac:dyDescent="0.25">
      <c r="A2001" t="s">
        <v>85</v>
      </c>
      <c r="B2001" t="s">
        <v>251</v>
      </c>
      <c r="C2001" s="6">
        <v>39092</v>
      </c>
      <c r="D2001" s="5"/>
      <c r="G2001">
        <v>92</v>
      </c>
      <c r="H2001" t="s">
        <v>17</v>
      </c>
      <c r="I2001" s="7">
        <v>11</v>
      </c>
      <c r="J2001">
        <v>1000</v>
      </c>
      <c r="K2001" s="5">
        <f t="shared" si="33"/>
        <v>90.909090909090907</v>
      </c>
      <c r="AC2001" s="5"/>
      <c r="AE2001" s="8"/>
      <c r="AF2001" s="8"/>
      <c r="AG2001" s="8"/>
      <c r="AH2001" s="8"/>
      <c r="AI2001" s="8"/>
      <c r="AJ2001" s="5"/>
      <c r="AK2001" s="8"/>
      <c r="AM2001" s="8"/>
      <c r="AN2001" s="8"/>
      <c r="AO2001" s="8"/>
      <c r="AP2001" s="8"/>
      <c r="AQ2001" s="9"/>
      <c r="AS2001" s="8"/>
      <c r="AT2001" s="8"/>
      <c r="AU2001" s="5"/>
      <c r="AV2001" s="5"/>
      <c r="AW2001" s="5"/>
      <c r="AX2001" s="5"/>
      <c r="AY2001" s="5"/>
      <c r="AZ2001" s="5"/>
      <c r="BA2001" s="5"/>
      <c r="BB2001" s="5"/>
      <c r="BC2001" s="5"/>
      <c r="BD2001" s="5"/>
      <c r="BE2001" s="5"/>
      <c r="BF2001" s="5"/>
      <c r="BG2001" s="5"/>
      <c r="BH2001" s="5"/>
      <c r="BJ2001" s="5"/>
      <c r="BK2001" s="5"/>
      <c r="BL2001" s="5"/>
      <c r="BO2001" s="7"/>
      <c r="BP2001" s="5"/>
      <c r="BQ2001" s="5"/>
      <c r="BR2001" s="5"/>
      <c r="BS2001" s="5"/>
      <c r="BT2001" s="7"/>
      <c r="BU2001" s="7"/>
      <c r="BV2001" s="7"/>
      <c r="BW2001" s="7"/>
      <c r="BX2001" s="7"/>
      <c r="BY2001" s="7"/>
      <c r="BZ2001" s="7"/>
      <c r="CA2001" s="5"/>
      <c r="CB2001" s="5"/>
      <c r="CC2001" s="5"/>
      <c r="CD2001" s="5"/>
      <c r="CE2001" s="5"/>
      <c r="CF2001" s="5"/>
      <c r="CG2001" s="5"/>
      <c r="CH2001" s="5"/>
      <c r="CI2001" s="5"/>
      <c r="CJ2001" s="5"/>
      <c r="CL2001" s="5">
        <v>237.66797919567421</v>
      </c>
      <c r="CM2001" s="5">
        <f>CS2001+CV2001+CY2001+DB2001+DE2001+DH2001+DK2001+DN2001+DQ2001</f>
        <v>1300</v>
      </c>
      <c r="CO2001" s="5">
        <f>CT2001+CW2001+CZ2001+DC2001+DF2001+DI2001+DL2001+DO2001+DR2001</f>
        <v>242.07509176115946</v>
      </c>
      <c r="CP2001" s="5"/>
      <c r="CQ2001" s="5"/>
      <c r="CR2001" s="21">
        <f>CT2001/CS2001</f>
        <v>0.30250427791014822</v>
      </c>
      <c r="CS2001">
        <v>150</v>
      </c>
      <c r="CT2001" s="5">
        <v>45.375641686522236</v>
      </c>
      <c r="CU2001" s="21">
        <f>CW2001/CV2001</f>
        <v>0.21736398113631261</v>
      </c>
      <c r="CV2001">
        <v>100</v>
      </c>
      <c r="CW2001" s="5">
        <v>21.73639811363126</v>
      </c>
      <c r="CX2001" s="21">
        <f>CZ2001/CY2001</f>
        <v>0.23136906242982264</v>
      </c>
      <c r="CY2001">
        <v>100</v>
      </c>
      <c r="CZ2001" s="5">
        <v>23.136906242982263</v>
      </c>
      <c r="DA2001" s="21">
        <f>DC2001/DB2001</f>
        <v>0.19994699432244339</v>
      </c>
      <c r="DB2001">
        <v>100</v>
      </c>
      <c r="DC2001" s="5">
        <v>19.994699432244339</v>
      </c>
      <c r="DD2001" s="21">
        <f>DF2001/DE2001</f>
        <v>0.20213564242484622</v>
      </c>
      <c r="DE2001">
        <v>100</v>
      </c>
      <c r="DF2001" s="5">
        <v>20.213564242484622</v>
      </c>
      <c r="DG2001" s="21">
        <f>DI2001/DH2001</f>
        <v>0.19461360447290368</v>
      </c>
      <c r="DH2001">
        <v>100</v>
      </c>
      <c r="DI2001" s="5">
        <v>19.461360447290367</v>
      </c>
      <c r="DJ2001" s="21">
        <f>DL2001/DK2001</f>
        <v>0.15707257017091747</v>
      </c>
      <c r="DK2001">
        <v>250</v>
      </c>
      <c r="DL2001" s="5">
        <v>39.268142542729365</v>
      </c>
      <c r="DM2001" s="21">
        <f>DO2001/DN2001</f>
        <v>0.13261260045151221</v>
      </c>
      <c r="DN2001">
        <v>200</v>
      </c>
      <c r="DO2001" s="5">
        <v>26.522520090302443</v>
      </c>
      <c r="DP2001" s="21">
        <f>DR2001/DQ2001</f>
        <v>0.1318292948148628</v>
      </c>
      <c r="DQ2001">
        <v>200</v>
      </c>
      <c r="DR2001" s="5">
        <v>26.36585896297256</v>
      </c>
    </row>
    <row r="2002" spans="1:122" x14ac:dyDescent="0.25">
      <c r="A2002" t="s">
        <v>85</v>
      </c>
      <c r="B2002" t="s">
        <v>251</v>
      </c>
      <c r="C2002" s="6">
        <v>39093</v>
      </c>
      <c r="G2002">
        <v>93</v>
      </c>
      <c r="H2002" t="s">
        <v>17</v>
      </c>
      <c r="I2002" s="7">
        <v>11</v>
      </c>
      <c r="J2002">
        <v>1000</v>
      </c>
      <c r="K2002" s="5">
        <f t="shared" si="33"/>
        <v>90.909090909090907</v>
      </c>
      <c r="M2002" s="5">
        <v>683.00000000000011</v>
      </c>
      <c r="N2002" s="7">
        <v>18.95</v>
      </c>
      <c r="O2002" s="7"/>
      <c r="P2002" s="7"/>
      <c r="AC2002" s="5"/>
      <c r="AE2002" s="8"/>
      <c r="AF2002" s="8"/>
      <c r="AG2002" s="8"/>
      <c r="AH2002" s="8"/>
      <c r="AI2002" s="8"/>
      <c r="AJ2002" s="5"/>
      <c r="AK2002" s="8"/>
      <c r="AM2002" s="8"/>
      <c r="AN2002" s="8"/>
      <c r="AO2002" s="8"/>
      <c r="AP2002" s="8"/>
      <c r="AS2002" s="8"/>
      <c r="AT2002" s="8"/>
      <c r="AU2002" s="5"/>
      <c r="AV2002" s="5"/>
      <c r="AW2002" s="5"/>
      <c r="AX2002" s="5"/>
      <c r="AY2002" s="5"/>
      <c r="AZ2002" s="5"/>
      <c r="BA2002" s="5"/>
      <c r="BB2002" s="5"/>
      <c r="BC2002" s="5"/>
      <c r="BD2002" s="5"/>
      <c r="BE2002" s="5"/>
      <c r="BF2002" s="5"/>
      <c r="BG2002" s="5"/>
      <c r="BH2002" s="5"/>
      <c r="BJ2002" s="5"/>
      <c r="BK2002" s="5"/>
      <c r="BL2002" s="5"/>
      <c r="BO2002" s="7"/>
      <c r="BP2002" s="5"/>
      <c r="BQ2002" s="5"/>
      <c r="BR2002" s="5"/>
      <c r="BS2002" s="5"/>
      <c r="BT2002" s="7"/>
      <c r="BU2002" s="7"/>
      <c r="BV2002" s="7"/>
      <c r="BW2002" s="7"/>
      <c r="BX2002" s="7"/>
      <c r="BY2002" s="7"/>
      <c r="BZ2002" s="7"/>
      <c r="CA2002" s="5"/>
      <c r="CB2002" s="5"/>
      <c r="CC2002" s="5"/>
      <c r="CD2002" s="5"/>
      <c r="CE2002" s="5"/>
      <c r="CF2002" s="5"/>
      <c r="CG2002" s="5"/>
      <c r="CH2002" s="5"/>
      <c r="CI2002" s="5"/>
      <c r="CJ2002" s="5"/>
      <c r="CL2002" s="5"/>
      <c r="CM2002" s="5"/>
      <c r="CO2002" s="5"/>
      <c r="CP2002" s="5"/>
      <c r="CQ2002" s="5"/>
      <c r="CR2002" s="5"/>
      <c r="CS2002" s="5"/>
      <c r="CT2002" s="5"/>
      <c r="CU2002" s="5"/>
      <c r="CV2002" s="5"/>
      <c r="CW2002" s="5"/>
      <c r="CX2002" s="5"/>
      <c r="CY2002" s="5"/>
      <c r="CZ2002" s="5"/>
      <c r="DA2002" s="5"/>
      <c r="DB2002" s="5"/>
      <c r="DC2002" s="5"/>
      <c r="DD2002" s="5"/>
      <c r="DE2002" s="5"/>
      <c r="DF2002" s="5"/>
      <c r="DG2002" s="5"/>
      <c r="DH2002" s="5"/>
      <c r="DI2002" s="5"/>
      <c r="DJ2002" s="5"/>
      <c r="DK2002" s="5"/>
      <c r="DL2002" s="5"/>
      <c r="DM2002" s="5"/>
      <c r="DN2002" s="5"/>
      <c r="DO2002" s="5"/>
      <c r="DP2002" s="5"/>
      <c r="DQ2002" s="5"/>
      <c r="DR2002" s="5"/>
    </row>
    <row r="2003" spans="1:122" x14ac:dyDescent="0.25">
      <c r="A2003" t="s">
        <v>85</v>
      </c>
      <c r="B2003" t="s">
        <v>251</v>
      </c>
      <c r="C2003" s="6">
        <v>39094</v>
      </c>
      <c r="D2003" s="5"/>
      <c r="G2003">
        <v>94</v>
      </c>
      <c r="H2003" t="s">
        <v>17</v>
      </c>
      <c r="I2003" s="7">
        <v>11</v>
      </c>
      <c r="J2003">
        <v>1000</v>
      </c>
      <c r="K2003" s="5">
        <f t="shared" si="33"/>
        <v>90.909090909090907</v>
      </c>
      <c r="AC2003" s="5"/>
      <c r="AE2003" s="8"/>
      <c r="AF2003" s="8"/>
      <c r="AG2003" s="8"/>
      <c r="AH2003" s="8"/>
      <c r="AI2003" s="8"/>
      <c r="AJ2003" s="5"/>
      <c r="AK2003" s="8"/>
      <c r="AL2003" s="8"/>
      <c r="AM2003" s="8"/>
      <c r="AN2003" s="8"/>
      <c r="AO2003" s="8"/>
      <c r="AP2003" s="8"/>
      <c r="AQ2003" s="9"/>
      <c r="AS2003" s="8"/>
      <c r="AT2003" s="8"/>
      <c r="AU2003" s="5"/>
      <c r="AV2003" s="5"/>
      <c r="AW2003" s="5"/>
      <c r="AX2003" s="5"/>
      <c r="AY2003" s="5"/>
      <c r="AZ2003" s="5"/>
      <c r="BA2003" s="5"/>
      <c r="BB2003" s="5"/>
      <c r="BC2003" s="5"/>
      <c r="BD2003" s="5"/>
      <c r="BE2003" s="5"/>
      <c r="BF2003" s="5"/>
      <c r="BG2003" s="5"/>
      <c r="BH2003" s="5"/>
      <c r="BJ2003" s="5"/>
      <c r="BK2003" s="5"/>
      <c r="BL2003" s="5"/>
      <c r="BO2003" s="7"/>
      <c r="BP2003" s="5"/>
      <c r="BQ2003" s="5"/>
      <c r="BR2003" s="5"/>
      <c r="BS2003" s="5"/>
      <c r="BT2003" s="7"/>
      <c r="BU2003" s="7"/>
      <c r="BV2003" s="7"/>
      <c r="BW2003" s="7"/>
      <c r="BX2003" s="7"/>
      <c r="BY2003" s="7"/>
      <c r="BZ2003" s="7"/>
      <c r="CA2003" s="5"/>
      <c r="CB2003" s="5"/>
      <c r="CC2003" s="5"/>
      <c r="CD2003" s="5"/>
      <c r="CE2003" s="5"/>
      <c r="CF2003" s="5"/>
      <c r="CG2003" s="5"/>
      <c r="CH2003" s="5"/>
      <c r="CI2003" s="5"/>
      <c r="CJ2003" s="5"/>
      <c r="CL2003" s="5">
        <v>218.50933612300699</v>
      </c>
      <c r="CM2003" s="5">
        <f t="shared" ref="CM2003:CM2009" si="36">CS2003+CV2003+CY2003+DB2003+DE2003+DH2003+DK2003+DN2003+DQ2003</f>
        <v>1300</v>
      </c>
      <c r="CO2003" s="5">
        <f t="shared" ref="CO2003:CO2009" si="37">CT2003+CW2003+CZ2003+DC2003+DF2003+DI2003+DL2003+DO2003+DR2003</f>
        <v>223.84134720586823</v>
      </c>
      <c r="CP2003" s="5"/>
      <c r="CQ2003" s="5"/>
      <c r="CR2003" s="21">
        <f t="shared" ref="CR2003:CR2009" si="38">CT2003/CS2003</f>
        <v>0.21811430461752418</v>
      </c>
      <c r="CS2003">
        <v>150</v>
      </c>
      <c r="CT2003" s="5">
        <v>32.717145692628627</v>
      </c>
      <c r="CU2003" s="21">
        <f t="shared" ref="CU2003:CU2009" si="39">CW2003/CV2003</f>
        <v>0.20378594652645701</v>
      </c>
      <c r="CV2003">
        <v>100</v>
      </c>
      <c r="CW2003" s="5">
        <v>20.378594652645702</v>
      </c>
      <c r="CX2003" s="21">
        <f t="shared" ref="CX2003:CX2009" si="40">CZ2003/CY2003</f>
        <v>0.21250479360107399</v>
      </c>
      <c r="CY2003">
        <v>100</v>
      </c>
      <c r="CZ2003" s="5">
        <v>21.250479360107398</v>
      </c>
      <c r="DA2003" s="21">
        <f t="shared" ref="DA2003:DA2009" si="41">DC2003/DB2003</f>
        <v>0.18895674016312347</v>
      </c>
      <c r="DB2003">
        <v>100</v>
      </c>
      <c r="DC2003" s="5">
        <v>18.895674016312348</v>
      </c>
      <c r="DD2003" s="21">
        <f t="shared" ref="DD2003:DD2009" si="42">DF2003/DE2003</f>
        <v>0.19072414815059419</v>
      </c>
      <c r="DE2003">
        <v>100</v>
      </c>
      <c r="DF2003" s="5">
        <v>19.072414815059417</v>
      </c>
      <c r="DG2003" s="21">
        <f t="shared" ref="DG2003:DG2009" si="43">DI2003/DH2003</f>
        <v>0.19712813293636436</v>
      </c>
      <c r="DH2003">
        <v>100</v>
      </c>
      <c r="DI2003" s="5">
        <v>19.712813293636437</v>
      </c>
      <c r="DJ2003" s="21">
        <f t="shared" ref="DJ2003:DJ2009" si="44">DL2003/DK2003</f>
        <v>0.15946787703506454</v>
      </c>
      <c r="DK2003">
        <v>250</v>
      </c>
      <c r="DL2003" s="5">
        <v>39.866969258766133</v>
      </c>
      <c r="DM2003" s="21">
        <f t="shared" ref="DM2003:DM2009" si="45">DO2003/DN2003</f>
        <v>0.13241022385817491</v>
      </c>
      <c r="DN2003">
        <v>200</v>
      </c>
      <c r="DO2003" s="5">
        <v>26.482044771634982</v>
      </c>
      <c r="DP2003" s="21">
        <f t="shared" ref="DP2003:DP2009" si="46">DR2003/DQ2003</f>
        <v>0.12732605672538599</v>
      </c>
      <c r="DQ2003">
        <v>200</v>
      </c>
      <c r="DR2003" s="5">
        <v>25.465211345077201</v>
      </c>
    </row>
    <row r="2004" spans="1:122" x14ac:dyDescent="0.25">
      <c r="A2004" t="s">
        <v>85</v>
      </c>
      <c r="B2004" t="s">
        <v>251</v>
      </c>
      <c r="C2004" s="6">
        <v>39098</v>
      </c>
      <c r="D2004" s="5"/>
      <c r="G2004">
        <v>98</v>
      </c>
      <c r="H2004" t="s">
        <v>17</v>
      </c>
      <c r="I2004" s="7">
        <v>11</v>
      </c>
      <c r="J2004">
        <v>1000</v>
      </c>
      <c r="K2004" s="5">
        <f t="shared" si="33"/>
        <v>90.909090909090907</v>
      </c>
      <c r="M2004" s="5">
        <v>719.5</v>
      </c>
      <c r="N2004" s="7">
        <v>20.350000000000001</v>
      </c>
      <c r="O2004" s="7"/>
      <c r="P2004" s="7"/>
      <c r="AC2004" s="5"/>
      <c r="AE2004" s="8"/>
      <c r="AF2004" s="8"/>
      <c r="AG2004" s="8"/>
      <c r="AH2004" s="8"/>
      <c r="AI2004" s="8"/>
      <c r="AJ2004" s="5"/>
      <c r="AK2004" s="8"/>
      <c r="AL2004" s="8"/>
      <c r="AM2004" s="8"/>
      <c r="AN2004" s="8"/>
      <c r="AO2004" s="8"/>
      <c r="AP2004" s="8"/>
      <c r="AQ2004" s="9"/>
      <c r="AS2004" s="8"/>
      <c r="AT2004" s="8"/>
      <c r="AU2004" s="5"/>
      <c r="AV2004" s="5"/>
      <c r="AW2004" s="5"/>
      <c r="AX2004" s="5"/>
      <c r="AY2004" s="5"/>
      <c r="AZ2004" s="5"/>
      <c r="BA2004" s="5"/>
      <c r="BB2004" s="5"/>
      <c r="BC2004" s="5"/>
      <c r="BD2004" s="5"/>
      <c r="BE2004" s="5"/>
      <c r="BF2004" s="5"/>
      <c r="BG2004" s="5"/>
      <c r="BH2004" s="5"/>
      <c r="BJ2004" s="5"/>
      <c r="BK2004" s="5"/>
      <c r="BL2004" s="5"/>
      <c r="BO2004" s="7"/>
      <c r="BP2004" s="5"/>
      <c r="BQ2004" s="5"/>
      <c r="BR2004" s="5"/>
      <c r="BS2004" s="5"/>
      <c r="BT2004" s="7"/>
      <c r="BU2004" s="7"/>
      <c r="BV2004" s="7"/>
      <c r="BW2004" s="7"/>
      <c r="BX2004" s="7"/>
      <c r="BY2004" s="7"/>
      <c r="BZ2004" s="7"/>
      <c r="CA2004" s="5"/>
      <c r="CB2004" s="5"/>
      <c r="CC2004" s="5"/>
      <c r="CD2004" s="5"/>
      <c r="CE2004" s="5"/>
      <c r="CF2004" s="5"/>
      <c r="CG2004" s="5"/>
      <c r="CH2004" s="5"/>
      <c r="CI2004" s="5"/>
      <c r="CJ2004" s="5"/>
      <c r="CL2004" s="5">
        <v>181.83495436808619</v>
      </c>
      <c r="CM2004" s="5">
        <f t="shared" si="36"/>
        <v>1300</v>
      </c>
      <c r="CO2004" s="5">
        <f t="shared" si="37"/>
        <v>187.60479916803774</v>
      </c>
      <c r="CP2004" s="5"/>
      <c r="CQ2004" s="5"/>
      <c r="CR2004" s="21">
        <f t="shared" si="38"/>
        <v>0.17936940722741446</v>
      </c>
      <c r="CS2004">
        <v>150</v>
      </c>
      <c r="CT2004" s="5">
        <v>26.905411084112167</v>
      </c>
      <c r="CU2004" s="21">
        <f t="shared" si="39"/>
        <v>0.16174411636201513</v>
      </c>
      <c r="CV2004">
        <v>100</v>
      </c>
      <c r="CW2004" s="5">
        <v>16.174411636201512</v>
      </c>
      <c r="CX2004" s="21">
        <f t="shared" si="40"/>
        <v>0.12705920419081593</v>
      </c>
      <c r="CY2004">
        <v>100</v>
      </c>
      <c r="CZ2004" s="5">
        <v>12.705920419081593</v>
      </c>
      <c r="DA2004" s="21">
        <f t="shared" si="41"/>
        <v>0.13306415617483761</v>
      </c>
      <c r="DB2004">
        <v>100</v>
      </c>
      <c r="DC2004" s="5">
        <v>13.30641561748376</v>
      </c>
      <c r="DD2004" s="21">
        <f t="shared" si="42"/>
        <v>0.15982079906382551</v>
      </c>
      <c r="DE2004">
        <v>100</v>
      </c>
      <c r="DF2004" s="5">
        <v>15.982079906382552</v>
      </c>
      <c r="DG2004" s="21">
        <f t="shared" si="43"/>
        <v>0.17167833695950085</v>
      </c>
      <c r="DH2004">
        <v>100</v>
      </c>
      <c r="DI2004" s="5">
        <v>17.167833695950087</v>
      </c>
      <c r="DJ2004" s="21">
        <f t="shared" si="44"/>
        <v>0.14814707709437089</v>
      </c>
      <c r="DK2004">
        <v>250</v>
      </c>
      <c r="DL2004" s="5">
        <v>37.036769273592725</v>
      </c>
      <c r="DM2004" s="21">
        <f t="shared" si="45"/>
        <v>0.12160958900081187</v>
      </c>
      <c r="DN2004">
        <v>200</v>
      </c>
      <c r="DO2004" s="5">
        <v>24.321917800162375</v>
      </c>
      <c r="DP2004" s="21">
        <f t="shared" si="46"/>
        <v>0.12002019867535484</v>
      </c>
      <c r="DQ2004">
        <v>200</v>
      </c>
      <c r="DR2004" s="5">
        <v>24.004039735070968</v>
      </c>
    </row>
    <row r="2005" spans="1:122" x14ac:dyDescent="0.25">
      <c r="A2005" t="s">
        <v>85</v>
      </c>
      <c r="B2005" t="s">
        <v>251</v>
      </c>
      <c r="C2005" s="6">
        <v>39101</v>
      </c>
      <c r="D2005" s="5"/>
      <c r="G2005">
        <v>101</v>
      </c>
      <c r="H2005" t="s">
        <v>17</v>
      </c>
      <c r="I2005" s="7">
        <v>11</v>
      </c>
      <c r="J2005">
        <v>1000</v>
      </c>
      <c r="K2005" s="5">
        <f t="shared" si="33"/>
        <v>90.909090909090907</v>
      </c>
      <c r="AC2005" s="5"/>
      <c r="AE2005" s="8"/>
      <c r="AF2005" s="8"/>
      <c r="AG2005" s="8"/>
      <c r="AH2005" s="8"/>
      <c r="AI2005" s="8"/>
      <c r="AJ2005" s="5"/>
      <c r="AK2005" s="8"/>
      <c r="AL2005" s="8"/>
      <c r="AM2005" s="8"/>
      <c r="AN2005" s="8"/>
      <c r="AO2005" s="8"/>
      <c r="AP2005" s="8"/>
      <c r="AQ2005" s="9"/>
      <c r="AS2005" s="8"/>
      <c r="AT2005" s="8"/>
      <c r="AU2005" s="5"/>
      <c r="AV2005" s="5"/>
      <c r="AW2005" s="5"/>
      <c r="AX2005" s="5"/>
      <c r="AY2005" s="5"/>
      <c r="AZ2005" s="5"/>
      <c r="BA2005" s="5"/>
      <c r="BB2005" s="5"/>
      <c r="BC2005" s="5"/>
      <c r="BD2005" s="5"/>
      <c r="BE2005" s="5"/>
      <c r="BF2005" s="5"/>
      <c r="BG2005" s="5"/>
      <c r="BH2005" s="5"/>
      <c r="BJ2005" s="5"/>
      <c r="BK2005" s="5"/>
      <c r="BL2005" s="5"/>
      <c r="BO2005" s="7"/>
      <c r="BP2005" s="5"/>
      <c r="BQ2005" s="5"/>
      <c r="BR2005" s="5"/>
      <c r="BS2005" s="5"/>
      <c r="BT2005" s="7"/>
      <c r="BU2005" s="7"/>
      <c r="BV2005" s="7"/>
      <c r="BW2005" s="7"/>
      <c r="BX2005" s="7"/>
      <c r="BY2005" s="7"/>
      <c r="BZ2005" s="7"/>
      <c r="CA2005" s="5"/>
      <c r="CB2005" s="5"/>
      <c r="CC2005" s="5"/>
      <c r="CD2005" s="5"/>
      <c r="CE2005" s="5"/>
      <c r="CF2005" s="5"/>
      <c r="CG2005" s="5"/>
      <c r="CH2005" s="5"/>
      <c r="CI2005" s="5"/>
      <c r="CJ2005" s="5"/>
      <c r="CL2005" s="5">
        <v>230.20736512388609</v>
      </c>
      <c r="CM2005" s="5">
        <f t="shared" si="36"/>
        <v>1300</v>
      </c>
      <c r="CO2005" s="5">
        <f t="shared" si="37"/>
        <v>234.81363250635621</v>
      </c>
      <c r="CP2005" s="5"/>
      <c r="CQ2005" s="5"/>
      <c r="CR2005" s="21">
        <f t="shared" si="38"/>
        <v>0.27642814443050884</v>
      </c>
      <c r="CS2005">
        <v>150</v>
      </c>
      <c r="CT2005" s="5">
        <v>41.464221664576328</v>
      </c>
      <c r="CU2005" s="21">
        <f t="shared" si="39"/>
        <v>0.21674908263273834</v>
      </c>
      <c r="CV2005">
        <v>100</v>
      </c>
      <c r="CW2005" s="5">
        <v>21.674908263273835</v>
      </c>
      <c r="CX2005" s="21">
        <f t="shared" si="40"/>
        <v>0.23132510789911437</v>
      </c>
      <c r="CY2005">
        <v>100</v>
      </c>
      <c r="CZ2005" s="5">
        <v>23.132510789911436</v>
      </c>
      <c r="DA2005" s="21">
        <f t="shared" si="41"/>
        <v>0.19602003241473176</v>
      </c>
      <c r="DB2005">
        <v>100</v>
      </c>
      <c r="DC2005" s="5">
        <v>19.602003241473177</v>
      </c>
      <c r="DD2005" s="21">
        <f t="shared" si="42"/>
        <v>0.1917075902981108</v>
      </c>
      <c r="DE2005">
        <v>100</v>
      </c>
      <c r="DF2005" s="5">
        <v>19.17075902981108</v>
      </c>
      <c r="DG2005" s="21">
        <f t="shared" si="43"/>
        <v>0.18896330895117025</v>
      </c>
      <c r="DH2005">
        <v>100</v>
      </c>
      <c r="DI2005" s="5">
        <v>18.896330895117025</v>
      </c>
      <c r="DJ2005" s="21">
        <f t="shared" si="44"/>
        <v>0.15880842922594257</v>
      </c>
      <c r="DK2005">
        <v>250</v>
      </c>
      <c r="DL2005" s="5">
        <v>39.702107306485644</v>
      </c>
      <c r="DM2005" s="21">
        <f t="shared" si="45"/>
        <v>0.12889554817642465</v>
      </c>
      <c r="DN2005">
        <v>200</v>
      </c>
      <c r="DO2005" s="5">
        <v>25.779109635284932</v>
      </c>
      <c r="DP2005" s="21">
        <f t="shared" si="46"/>
        <v>0.1269584084021137</v>
      </c>
      <c r="DQ2005">
        <v>200</v>
      </c>
      <c r="DR2005" s="5">
        <v>25.391681680422742</v>
      </c>
    </row>
    <row r="2006" spans="1:122" x14ac:dyDescent="0.25">
      <c r="A2006" t="s">
        <v>85</v>
      </c>
      <c r="B2006" t="s">
        <v>251</v>
      </c>
      <c r="C2006" s="6">
        <v>39104</v>
      </c>
      <c r="G2006">
        <v>104</v>
      </c>
      <c r="H2006" t="s">
        <v>17</v>
      </c>
      <c r="I2006" s="7">
        <v>11</v>
      </c>
      <c r="J2006">
        <v>1000</v>
      </c>
      <c r="K2006" s="5">
        <f t="shared" si="33"/>
        <v>90.909090909090907</v>
      </c>
      <c r="AC2006" s="5">
        <v>198.57499999999999</v>
      </c>
      <c r="AE2006" s="8"/>
      <c r="AF2006" s="8"/>
      <c r="AG2006" s="8"/>
      <c r="AH2006" s="8"/>
      <c r="AI2006" s="8"/>
      <c r="AJ2006" s="5">
        <v>163.25000000000003</v>
      </c>
      <c r="AK2006" s="8">
        <v>2.3451749999999998</v>
      </c>
      <c r="AL2006" s="8">
        <v>0.23366809215566262</v>
      </c>
      <c r="AM2006" s="8"/>
      <c r="AN2006" s="8"/>
      <c r="AO2006" s="8"/>
      <c r="AP2006" s="8"/>
      <c r="AQ2006" s="9">
        <f>AK2006/AJ2006</f>
        <v>1.4365543644716688E-2</v>
      </c>
      <c r="AR2006" s="9">
        <v>3.75588533455097E-2</v>
      </c>
      <c r="AS2006" s="7">
        <f>AJ2006*AR2006</f>
        <v>6.1314828086544599</v>
      </c>
      <c r="AT2006" s="8"/>
      <c r="AU2006" s="5">
        <v>14.074999999999999</v>
      </c>
      <c r="AV2006" s="5"/>
      <c r="AW2006" s="5"/>
      <c r="AX2006" s="5"/>
      <c r="AY2006" s="5">
        <v>124.2</v>
      </c>
      <c r="AZ2006" s="5"/>
      <c r="BA2006" s="5"/>
      <c r="BB2006" s="5"/>
      <c r="BC2006" s="5"/>
      <c r="BD2006" s="5"/>
      <c r="BE2006" s="5"/>
      <c r="BF2006" s="5"/>
      <c r="BG2006" s="5">
        <v>0</v>
      </c>
      <c r="BH2006" s="5">
        <v>138.27500000000001</v>
      </c>
      <c r="BJ2006" s="5"/>
      <c r="BK2006" s="5">
        <f>AC2006+AJ2006+BH2006</f>
        <v>500.1</v>
      </c>
      <c r="BL2006" s="5"/>
      <c r="BM2006" s="8">
        <f>BH2006/BK2006</f>
        <v>0.27649470105978802</v>
      </c>
      <c r="BN2006" s="8"/>
      <c r="BO2006" s="7"/>
      <c r="BP2006" s="5"/>
      <c r="BQ2006" s="5"/>
      <c r="BR2006" s="5"/>
      <c r="BS2006" s="5"/>
      <c r="BT2006" s="7"/>
      <c r="BU2006" s="7"/>
      <c r="BV2006" s="7"/>
      <c r="BW2006" s="7"/>
      <c r="BX2006" s="8">
        <f>AC2006/BK2006</f>
        <v>0.3970705858828234</v>
      </c>
      <c r="BY2006" s="8">
        <f>AJ2006/BK2006</f>
        <v>0.32643471305738858</v>
      </c>
      <c r="BZ2006" s="8">
        <f>BH2006/BK2006</f>
        <v>0.27649470105978802</v>
      </c>
      <c r="CA2006" s="5">
        <v>413.0625</v>
      </c>
      <c r="CB2006" s="5">
        <v>85.25</v>
      </c>
      <c r="CC2006" s="5">
        <v>128</v>
      </c>
      <c r="CD2006" s="5">
        <v>0</v>
      </c>
      <c r="CE2006" s="5"/>
      <c r="CF2006" s="5"/>
      <c r="CG2006" s="5"/>
      <c r="CH2006" s="5"/>
      <c r="CI2006" s="5"/>
      <c r="CJ2006" s="5"/>
      <c r="CL2006" s="5">
        <v>200.69256249855749</v>
      </c>
      <c r="CM2006" s="5">
        <f t="shared" si="36"/>
        <v>1300</v>
      </c>
      <c r="CO2006" s="5">
        <f t="shared" si="37"/>
        <v>206.62993471692877</v>
      </c>
      <c r="CP2006" s="5"/>
      <c r="CQ2006" s="5"/>
      <c r="CR2006" s="21">
        <f t="shared" si="38"/>
        <v>0.17023243755838216</v>
      </c>
      <c r="CS2006">
        <v>150</v>
      </c>
      <c r="CT2006" s="5">
        <v>25.534865633757324</v>
      </c>
      <c r="CU2006" s="21">
        <f t="shared" si="39"/>
        <v>0.19500456790398851</v>
      </c>
      <c r="CV2006">
        <v>100</v>
      </c>
      <c r="CW2006" s="5">
        <v>19.50045679039885</v>
      </c>
      <c r="CX2006" s="21">
        <f t="shared" si="40"/>
        <v>0.19426478317123227</v>
      </c>
      <c r="CY2006">
        <v>100</v>
      </c>
      <c r="CZ2006" s="5">
        <v>19.426478317123227</v>
      </c>
      <c r="DA2006" s="21">
        <f t="shared" si="41"/>
        <v>0.17263020726620176</v>
      </c>
      <c r="DB2006">
        <v>100</v>
      </c>
      <c r="DC2006" s="5">
        <v>17.263020726620177</v>
      </c>
      <c r="DD2006" s="21">
        <f t="shared" si="42"/>
        <v>0.17573115868049641</v>
      </c>
      <c r="DE2006">
        <v>100</v>
      </c>
      <c r="DF2006" s="5">
        <v>17.573115868049641</v>
      </c>
      <c r="DG2006" s="21">
        <f t="shared" si="43"/>
        <v>0.18510266867425024</v>
      </c>
      <c r="DH2006">
        <v>100</v>
      </c>
      <c r="DI2006" s="5">
        <v>18.510266867425024</v>
      </c>
      <c r="DJ2006" s="21">
        <f t="shared" si="44"/>
        <v>0.15420878200244756</v>
      </c>
      <c r="DK2006">
        <v>250</v>
      </c>
      <c r="DL2006" s="5">
        <v>38.552195500611887</v>
      </c>
      <c r="DM2006" s="21">
        <f t="shared" si="45"/>
        <v>0.12404326344919436</v>
      </c>
      <c r="DN2006">
        <v>200</v>
      </c>
      <c r="DO2006" s="5">
        <v>24.808652689838873</v>
      </c>
      <c r="DP2006" s="21">
        <f t="shared" si="46"/>
        <v>0.12730441161551898</v>
      </c>
      <c r="DQ2006">
        <v>200</v>
      </c>
      <c r="DR2006" s="5">
        <v>25.460882323103796</v>
      </c>
    </row>
    <row r="2007" spans="1:122" x14ac:dyDescent="0.25">
      <c r="A2007" t="s">
        <v>85</v>
      </c>
      <c r="B2007" t="s">
        <v>251</v>
      </c>
      <c r="C2007" s="6">
        <v>39107</v>
      </c>
      <c r="D2007" s="5"/>
      <c r="G2007">
        <v>107</v>
      </c>
      <c r="H2007" t="s">
        <v>17</v>
      </c>
      <c r="I2007" s="7">
        <v>11</v>
      </c>
      <c r="J2007">
        <v>1000</v>
      </c>
      <c r="K2007" s="5">
        <f t="shared" si="33"/>
        <v>90.909090909090907</v>
      </c>
      <c r="AC2007" s="5"/>
      <c r="AE2007" s="8"/>
      <c r="AF2007" s="8"/>
      <c r="AG2007" s="8"/>
      <c r="AH2007" s="8"/>
      <c r="AI2007" s="8"/>
      <c r="AJ2007" s="5"/>
      <c r="AK2007" s="8"/>
      <c r="AM2007" s="8"/>
      <c r="AN2007" s="8"/>
      <c r="AO2007" s="8"/>
      <c r="AP2007" s="8"/>
      <c r="AQ2007" s="9"/>
      <c r="AS2007" s="8"/>
      <c r="AT2007" s="8"/>
      <c r="AU2007" s="5"/>
      <c r="AV2007" s="5"/>
      <c r="AW2007" s="5"/>
      <c r="AX2007" s="5"/>
      <c r="AY2007" s="5"/>
      <c r="AZ2007" s="5"/>
      <c r="BA2007" s="5"/>
      <c r="BB2007" s="5"/>
      <c r="BC2007" s="5"/>
      <c r="BD2007" s="5"/>
      <c r="BE2007" s="5"/>
      <c r="BF2007" s="5"/>
      <c r="BG2007" s="5"/>
      <c r="BH2007" s="5"/>
      <c r="BJ2007" s="5"/>
      <c r="BK2007" s="5"/>
      <c r="BL2007" s="5"/>
      <c r="BO2007" s="7"/>
      <c r="BP2007" s="5"/>
      <c r="BQ2007" s="5"/>
      <c r="BR2007" s="5"/>
      <c r="BS2007" s="5"/>
      <c r="BT2007" s="7"/>
      <c r="BU2007" s="7"/>
      <c r="BV2007" s="7"/>
      <c r="BW2007" s="7"/>
      <c r="BX2007" s="7"/>
      <c r="BY2007" s="7"/>
      <c r="BZ2007" s="7"/>
      <c r="CA2007" s="5"/>
      <c r="CB2007" s="5"/>
      <c r="CC2007" s="5"/>
      <c r="CD2007" s="5"/>
      <c r="CE2007" s="5"/>
      <c r="CF2007" s="5"/>
      <c r="CG2007" s="5"/>
      <c r="CH2007" s="5"/>
      <c r="CI2007" s="5"/>
      <c r="CJ2007" s="5"/>
      <c r="CL2007" s="5">
        <v>219.9470874925787</v>
      </c>
      <c r="CM2007" s="5">
        <f t="shared" si="36"/>
        <v>1300</v>
      </c>
      <c r="CO2007" s="5">
        <f t="shared" si="37"/>
        <v>224.49493870521039</v>
      </c>
      <c r="CP2007" s="5"/>
      <c r="CQ2007" s="5"/>
      <c r="CR2007" s="21">
        <f t="shared" si="38"/>
        <v>0.26464668366040894</v>
      </c>
      <c r="CS2007">
        <v>150</v>
      </c>
      <c r="CT2007" s="5">
        <v>39.697002549061338</v>
      </c>
      <c r="CU2007" s="21">
        <f t="shared" si="39"/>
        <v>0.21650948288855396</v>
      </c>
      <c r="CV2007">
        <v>100</v>
      </c>
      <c r="CW2007" s="5">
        <v>21.650948288855396</v>
      </c>
      <c r="CX2007" s="21">
        <f t="shared" si="40"/>
        <v>0.22443822479829778</v>
      </c>
      <c r="CY2007">
        <v>100</v>
      </c>
      <c r="CZ2007" s="5">
        <v>22.443822479829777</v>
      </c>
      <c r="DA2007" s="21">
        <f t="shared" si="41"/>
        <v>0.18703305952200069</v>
      </c>
      <c r="DB2007">
        <v>100</v>
      </c>
      <c r="DC2007" s="5">
        <v>18.703305952200068</v>
      </c>
      <c r="DD2007" s="21">
        <f t="shared" si="42"/>
        <v>0.18525940494269391</v>
      </c>
      <c r="DE2007">
        <v>100</v>
      </c>
      <c r="DF2007" s="5">
        <v>18.525940494269392</v>
      </c>
      <c r="DG2007" s="21">
        <f t="shared" si="43"/>
        <v>0.17897202685066455</v>
      </c>
      <c r="DH2007">
        <v>100</v>
      </c>
      <c r="DI2007" s="5">
        <v>17.897202685066453</v>
      </c>
      <c r="DJ2007" s="21">
        <f t="shared" si="44"/>
        <v>0.14215551288313572</v>
      </c>
      <c r="DK2007">
        <v>250</v>
      </c>
      <c r="DL2007" s="5">
        <v>35.538878220783928</v>
      </c>
      <c r="DM2007" s="21">
        <f t="shared" si="45"/>
        <v>0.12100154605869097</v>
      </c>
      <c r="DN2007">
        <v>200</v>
      </c>
      <c r="DO2007" s="5">
        <v>24.200309211738194</v>
      </c>
      <c r="DP2007" s="21">
        <f t="shared" si="46"/>
        <v>0.12918764411702935</v>
      </c>
      <c r="DQ2007">
        <v>200</v>
      </c>
      <c r="DR2007" s="5">
        <v>25.837528823405869</v>
      </c>
    </row>
    <row r="2008" spans="1:122" x14ac:dyDescent="0.25">
      <c r="A2008" t="s">
        <v>85</v>
      </c>
      <c r="B2008" t="s">
        <v>251</v>
      </c>
      <c r="C2008" s="6">
        <v>39111</v>
      </c>
      <c r="D2008" s="5"/>
      <c r="G2008">
        <v>111</v>
      </c>
      <c r="H2008" t="s">
        <v>17</v>
      </c>
      <c r="I2008" s="7">
        <v>11</v>
      </c>
      <c r="J2008">
        <v>1000</v>
      </c>
      <c r="K2008" s="5">
        <f t="shared" si="33"/>
        <v>90.909090909090907</v>
      </c>
      <c r="M2008" s="5">
        <v>779.5</v>
      </c>
      <c r="N2008" s="7">
        <v>21.849999999999998</v>
      </c>
      <c r="O2008" s="7"/>
      <c r="P2008" s="7"/>
      <c r="AC2008" s="5"/>
      <c r="AE2008" s="8"/>
      <c r="AF2008" s="8"/>
      <c r="AG2008" s="8"/>
      <c r="AH2008" s="8"/>
      <c r="AI2008" s="8"/>
      <c r="AJ2008" s="5"/>
      <c r="AK2008" s="8"/>
      <c r="AM2008" s="8"/>
      <c r="AN2008" s="8"/>
      <c r="AO2008" s="8"/>
      <c r="AP2008" s="8"/>
      <c r="AQ2008" s="9"/>
      <c r="AS2008" s="8"/>
      <c r="AT2008" s="8"/>
      <c r="AU2008" s="5"/>
      <c r="AV2008" s="5"/>
      <c r="AW2008" s="5"/>
      <c r="AX2008" s="5"/>
      <c r="AY2008" s="5"/>
      <c r="AZ2008" s="5"/>
      <c r="BA2008" s="5"/>
      <c r="BB2008" s="5"/>
      <c r="BC2008" s="5"/>
      <c r="BD2008" s="5"/>
      <c r="BE2008" s="5"/>
      <c r="BF2008" s="5"/>
      <c r="BG2008" s="5"/>
      <c r="BH2008" s="5"/>
      <c r="BJ2008" s="5"/>
      <c r="BK2008" s="5"/>
      <c r="BL2008" s="5"/>
      <c r="BO2008" s="7"/>
      <c r="BP2008" s="5"/>
      <c r="BQ2008" s="5"/>
      <c r="BR2008" s="5"/>
      <c r="BS2008" s="5"/>
      <c r="BT2008" s="7"/>
      <c r="BU2008" s="7"/>
      <c r="BV2008" s="7"/>
      <c r="BW2008" s="7"/>
      <c r="BX2008" s="7"/>
      <c r="BY2008" s="7"/>
      <c r="BZ2008" s="7"/>
      <c r="CA2008" s="5"/>
      <c r="CB2008" s="5"/>
      <c r="CC2008" s="5"/>
      <c r="CD2008" s="5"/>
      <c r="CE2008" s="5"/>
      <c r="CF2008" s="5"/>
      <c r="CG2008" s="5"/>
      <c r="CH2008" s="5"/>
      <c r="CI2008" s="5"/>
      <c r="CJ2008" s="5"/>
      <c r="CL2008" s="5">
        <v>181.8966819809196</v>
      </c>
      <c r="CM2008" s="5">
        <f t="shared" si="36"/>
        <v>1300</v>
      </c>
      <c r="CO2008" s="5">
        <f t="shared" si="37"/>
        <v>183.65444809264616</v>
      </c>
      <c r="CP2008" s="5"/>
      <c r="CQ2008" s="5"/>
      <c r="CR2008" s="21">
        <f t="shared" si="38"/>
        <v>0.12247491588650838</v>
      </c>
      <c r="CS2008">
        <v>150</v>
      </c>
      <c r="CT2008" s="5">
        <v>18.371237382976258</v>
      </c>
      <c r="CU2008" s="21">
        <f t="shared" si="39"/>
        <v>0.18180281290783148</v>
      </c>
      <c r="CV2008">
        <v>100</v>
      </c>
      <c r="CW2008" s="5">
        <v>18.180281290783149</v>
      </c>
      <c r="CX2008" s="21">
        <f t="shared" si="40"/>
        <v>0.16702110740538317</v>
      </c>
      <c r="CY2008">
        <v>100</v>
      </c>
      <c r="CZ2008" s="5">
        <v>16.702110740538316</v>
      </c>
      <c r="DA2008" s="21">
        <f t="shared" si="41"/>
        <v>0.14626836668431792</v>
      </c>
      <c r="DB2008">
        <v>100</v>
      </c>
      <c r="DC2008" s="5">
        <v>14.626836668431793</v>
      </c>
      <c r="DD2008" s="21">
        <f t="shared" si="42"/>
        <v>0.15362638499978568</v>
      </c>
      <c r="DE2008">
        <v>100</v>
      </c>
      <c r="DF2008" s="5">
        <v>15.362638499978567</v>
      </c>
      <c r="DG2008" s="21">
        <f t="shared" si="43"/>
        <v>0.16899468764002393</v>
      </c>
      <c r="DH2008">
        <v>100</v>
      </c>
      <c r="DI2008" s="5">
        <v>16.899468764002393</v>
      </c>
      <c r="DJ2008" s="21">
        <f t="shared" si="44"/>
        <v>0.13447337775461474</v>
      </c>
      <c r="DK2008">
        <v>250</v>
      </c>
      <c r="DL2008" s="5">
        <v>33.618344438653686</v>
      </c>
      <c r="DM2008" s="21">
        <f t="shared" si="45"/>
        <v>0.11830271178174645</v>
      </c>
      <c r="DN2008">
        <v>200</v>
      </c>
      <c r="DO2008" s="5">
        <v>23.660542356349289</v>
      </c>
      <c r="DP2008" s="21">
        <f t="shared" si="46"/>
        <v>0.13116493975466359</v>
      </c>
      <c r="DQ2008">
        <v>200</v>
      </c>
      <c r="DR2008" s="5">
        <v>26.232987950932717</v>
      </c>
    </row>
    <row r="2009" spans="1:122" x14ac:dyDescent="0.25">
      <c r="A2009" t="s">
        <v>85</v>
      </c>
      <c r="B2009" t="s">
        <v>251</v>
      </c>
      <c r="C2009" s="6">
        <v>39114</v>
      </c>
      <c r="D2009" s="5"/>
      <c r="G2009">
        <v>114</v>
      </c>
      <c r="H2009" t="s">
        <v>17</v>
      </c>
      <c r="I2009" s="7">
        <v>11</v>
      </c>
      <c r="J2009">
        <v>1000</v>
      </c>
      <c r="K2009" s="5">
        <f t="shared" si="33"/>
        <v>90.909090909090907</v>
      </c>
      <c r="AC2009" s="5"/>
      <c r="AE2009" s="8"/>
      <c r="AF2009" s="8"/>
      <c r="AG2009" s="8"/>
      <c r="AH2009" s="8"/>
      <c r="AI2009" s="8"/>
      <c r="AJ2009" s="5"/>
      <c r="AK2009" s="8"/>
      <c r="AL2009" s="8"/>
      <c r="AM2009" s="8"/>
      <c r="AN2009" s="8"/>
      <c r="AO2009" s="8"/>
      <c r="AP2009" s="8"/>
      <c r="AQ2009" s="9"/>
      <c r="AS2009" s="8"/>
      <c r="AT2009" s="8"/>
      <c r="AU2009" s="5"/>
      <c r="AV2009" s="5"/>
      <c r="AW2009" s="5"/>
      <c r="AX2009" s="5"/>
      <c r="AY2009" s="5"/>
      <c r="AZ2009" s="5"/>
      <c r="BA2009" s="5"/>
      <c r="BB2009" s="5"/>
      <c r="BC2009" s="5"/>
      <c r="BD2009" s="5"/>
      <c r="BE2009" s="5"/>
      <c r="BF2009" s="5"/>
      <c r="BG2009" s="5"/>
      <c r="BH2009" s="5"/>
      <c r="BJ2009" s="5"/>
      <c r="BK2009" s="5"/>
      <c r="BL2009" s="5"/>
      <c r="BO2009" s="7"/>
      <c r="BP2009" s="5"/>
      <c r="BQ2009" s="5"/>
      <c r="BR2009" s="5"/>
      <c r="BS2009" s="5"/>
      <c r="BT2009" s="7"/>
      <c r="BU2009" s="7"/>
      <c r="BV2009" s="7"/>
      <c r="BW2009" s="7"/>
      <c r="BX2009" s="7"/>
      <c r="BY2009" s="7"/>
      <c r="BZ2009" s="7"/>
      <c r="CA2009" s="5"/>
      <c r="CB2009" s="5"/>
      <c r="CC2009" s="5"/>
      <c r="CD2009" s="5"/>
      <c r="CE2009" s="5"/>
      <c r="CF2009" s="5"/>
      <c r="CG2009" s="5"/>
      <c r="CH2009" s="5"/>
      <c r="CI2009" s="5"/>
      <c r="CJ2009" s="5"/>
      <c r="CL2009" s="5">
        <v>221.87596103711891</v>
      </c>
      <c r="CM2009" s="5">
        <f t="shared" si="36"/>
        <v>1300</v>
      </c>
      <c r="CO2009" s="5">
        <f t="shared" si="37"/>
        <v>226.5900443608796</v>
      </c>
      <c r="CP2009" s="5"/>
      <c r="CQ2009" s="5"/>
      <c r="CR2009" s="21">
        <f t="shared" si="38"/>
        <v>0.2516270024624821</v>
      </c>
      <c r="CS2009">
        <v>150</v>
      </c>
      <c r="CT2009" s="5">
        <v>37.744050369372317</v>
      </c>
      <c r="CU2009" s="21">
        <f t="shared" si="39"/>
        <v>0.2146560196763003</v>
      </c>
      <c r="CV2009">
        <v>100</v>
      </c>
      <c r="CW2009" s="5">
        <v>21.465601967630029</v>
      </c>
      <c r="CX2009" s="21">
        <f t="shared" si="40"/>
        <v>0.23101183589697832</v>
      </c>
      <c r="CY2009">
        <v>100</v>
      </c>
      <c r="CZ2009" s="5">
        <v>23.101183589697833</v>
      </c>
      <c r="DA2009" s="21">
        <f t="shared" si="41"/>
        <v>0.19276234555795008</v>
      </c>
      <c r="DB2009">
        <v>100</v>
      </c>
      <c r="DC2009" s="5">
        <v>19.276234555795007</v>
      </c>
      <c r="DD2009" s="21">
        <f t="shared" si="42"/>
        <v>0.18545010029576672</v>
      </c>
      <c r="DE2009">
        <v>100</v>
      </c>
      <c r="DF2009" s="5">
        <v>18.545010029576673</v>
      </c>
      <c r="DG2009" s="21">
        <f t="shared" si="43"/>
        <v>0.18434010375361992</v>
      </c>
      <c r="DH2009">
        <v>100</v>
      </c>
      <c r="DI2009" s="5">
        <v>18.434010375361993</v>
      </c>
      <c r="DJ2009" s="21">
        <f t="shared" si="44"/>
        <v>0.14680921561476129</v>
      </c>
      <c r="DK2009">
        <v>250</v>
      </c>
      <c r="DL2009" s="5">
        <v>36.702303903690321</v>
      </c>
      <c r="DM2009" s="21">
        <f t="shared" si="45"/>
        <v>0.12341785048627851</v>
      </c>
      <c r="DN2009">
        <v>200</v>
      </c>
      <c r="DO2009" s="5">
        <v>24.683570097255704</v>
      </c>
      <c r="DP2009" s="21">
        <f t="shared" si="46"/>
        <v>0.13319039736249846</v>
      </c>
      <c r="DQ2009">
        <v>200</v>
      </c>
      <c r="DR2009" s="5">
        <v>26.63807947249969</v>
      </c>
    </row>
    <row r="2010" spans="1:122" x14ac:dyDescent="0.25">
      <c r="A2010" t="s">
        <v>85</v>
      </c>
      <c r="B2010" t="s">
        <v>251</v>
      </c>
      <c r="C2010" s="6">
        <v>39116</v>
      </c>
      <c r="D2010" s="5">
        <v>6</v>
      </c>
      <c r="E2010" t="s">
        <v>239</v>
      </c>
      <c r="F2010" t="s">
        <v>89</v>
      </c>
      <c r="G2010">
        <v>116</v>
      </c>
      <c r="H2010" t="s">
        <v>17</v>
      </c>
      <c r="I2010" s="7">
        <v>11</v>
      </c>
      <c r="J2010">
        <v>1000</v>
      </c>
      <c r="K2010" s="5">
        <f t="shared" si="33"/>
        <v>90.909090909090907</v>
      </c>
      <c r="T2010" s="5">
        <v>116</v>
      </c>
      <c r="AC2010" s="5"/>
      <c r="AE2010" s="8"/>
      <c r="AF2010" s="8"/>
      <c r="AG2010" s="8"/>
      <c r="AH2010" s="8"/>
      <c r="AI2010" s="8"/>
      <c r="AJ2010" s="5"/>
      <c r="AK2010" s="8"/>
      <c r="AL2010" s="8"/>
      <c r="AM2010" s="8"/>
      <c r="AN2010" s="8"/>
      <c r="AO2010" s="8"/>
      <c r="AP2010" s="8"/>
      <c r="AS2010" s="8"/>
      <c r="AT2010" s="8"/>
      <c r="AU2010" s="5"/>
      <c r="AV2010" s="5"/>
      <c r="AW2010" s="5"/>
      <c r="AX2010" s="5"/>
      <c r="AY2010" s="5"/>
      <c r="AZ2010" s="5"/>
      <c r="BA2010" s="5"/>
      <c r="BB2010" s="5"/>
      <c r="BC2010" s="5"/>
      <c r="BD2010" s="5"/>
      <c r="BE2010" s="5"/>
      <c r="BF2010" s="5"/>
      <c r="BG2010" s="5"/>
      <c r="BH2010" s="5"/>
      <c r="BJ2010" s="5"/>
      <c r="BK2010" s="5"/>
      <c r="BL2010" s="5"/>
      <c r="BO2010" s="7"/>
      <c r="BP2010" s="5"/>
      <c r="BQ2010" s="5"/>
      <c r="BR2010" s="5"/>
      <c r="BS2010" s="5"/>
      <c r="BT2010" s="7"/>
      <c r="BU2010" s="7"/>
      <c r="BV2010" s="7"/>
      <c r="BW2010" s="7"/>
      <c r="BX2010" s="7"/>
      <c r="BY2010" s="7"/>
      <c r="BZ2010" s="7"/>
      <c r="CA2010" s="5"/>
      <c r="CB2010" s="5"/>
      <c r="CC2010" s="5"/>
      <c r="CD2010" s="5"/>
      <c r="CE2010" s="5"/>
      <c r="CF2010" s="5"/>
      <c r="CG2010" s="5"/>
      <c r="CH2010" s="5"/>
      <c r="CI2010" s="5"/>
      <c r="CJ2010" s="5"/>
      <c r="CL2010" s="5"/>
      <c r="CM2010" s="5"/>
      <c r="CO2010" s="5"/>
      <c r="CP2010" s="5"/>
      <c r="CQ2010" s="5"/>
      <c r="CR2010" s="5"/>
      <c r="CS2010" s="5"/>
      <c r="CT2010" s="5"/>
      <c r="CU2010" s="5"/>
      <c r="CV2010" s="5"/>
      <c r="CW2010" s="5"/>
      <c r="CX2010" s="5"/>
      <c r="CY2010" s="5"/>
      <c r="CZ2010" s="5"/>
      <c r="DA2010" s="5"/>
      <c r="DB2010" s="5"/>
      <c r="DC2010" s="5"/>
      <c r="DD2010" s="5"/>
      <c r="DE2010" s="5"/>
      <c r="DF2010" s="5"/>
      <c r="DG2010" s="5"/>
      <c r="DH2010" s="5"/>
      <c r="DI2010" s="5"/>
      <c r="DJ2010" s="5"/>
      <c r="DK2010" s="5"/>
      <c r="DL2010" s="5"/>
      <c r="DM2010" s="5"/>
      <c r="DN2010" s="5"/>
      <c r="DO2010" s="5"/>
      <c r="DP2010" s="5"/>
      <c r="DQ2010" s="5"/>
      <c r="DR2010" s="5"/>
    </row>
    <row r="2011" spans="1:122" x14ac:dyDescent="0.25">
      <c r="A2011" t="s">
        <v>85</v>
      </c>
      <c r="B2011" t="s">
        <v>251</v>
      </c>
      <c r="C2011" s="6">
        <v>39117</v>
      </c>
      <c r="D2011" s="5"/>
      <c r="G2011">
        <v>117</v>
      </c>
      <c r="H2011" t="s">
        <v>17</v>
      </c>
      <c r="I2011" s="7">
        <v>11</v>
      </c>
      <c r="J2011">
        <v>1000</v>
      </c>
      <c r="K2011" s="5">
        <f t="shared" si="33"/>
        <v>90.909090909090907</v>
      </c>
      <c r="AC2011" s="5"/>
      <c r="AE2011" s="8"/>
      <c r="AF2011" s="8"/>
      <c r="AG2011" s="8"/>
      <c r="AH2011" s="8"/>
      <c r="AI2011" s="8"/>
      <c r="AJ2011" s="5"/>
      <c r="AK2011" s="8"/>
      <c r="AL2011" s="8"/>
      <c r="AM2011" s="8"/>
      <c r="AN2011" s="8"/>
      <c r="AO2011" s="8"/>
      <c r="AP2011" s="8"/>
      <c r="AQ2011" s="9"/>
      <c r="AS2011" s="8"/>
      <c r="AT2011" s="8"/>
      <c r="AU2011" s="5"/>
      <c r="AV2011" s="5"/>
      <c r="AW2011" s="5"/>
      <c r="AX2011" s="5"/>
      <c r="AY2011" s="5"/>
      <c r="AZ2011" s="5"/>
      <c r="BA2011" s="5"/>
      <c r="BB2011" s="5"/>
      <c r="BC2011" s="5"/>
      <c r="BD2011" s="5"/>
      <c r="BE2011" s="5"/>
      <c r="BF2011" s="5"/>
      <c r="BG2011" s="5"/>
      <c r="BH2011" s="5"/>
      <c r="BJ2011" s="5"/>
      <c r="BK2011" s="5"/>
      <c r="BL2011" s="5"/>
      <c r="BO2011" s="7"/>
      <c r="BP2011" s="5"/>
      <c r="BQ2011" s="5"/>
      <c r="BR2011" s="5"/>
      <c r="BS2011" s="5"/>
      <c r="BT2011" s="7"/>
      <c r="BU2011" s="7"/>
      <c r="BV2011" s="7"/>
      <c r="BW2011" s="7"/>
      <c r="BX2011" s="7"/>
      <c r="BY2011" s="7"/>
      <c r="BZ2011" s="7"/>
      <c r="CA2011" s="5"/>
      <c r="CB2011" s="5"/>
      <c r="CC2011" s="5"/>
      <c r="CD2011" s="5"/>
      <c r="CE2011" s="5"/>
      <c r="CF2011" s="5"/>
      <c r="CG2011" s="5"/>
      <c r="CH2011" s="5"/>
      <c r="CI2011" s="5"/>
      <c r="CJ2011" s="5"/>
      <c r="CL2011" s="5">
        <v>217.1818993909001</v>
      </c>
      <c r="CM2011" s="5">
        <f t="shared" ref="CM2011:CM2017" si="47">CS2011+CV2011+CY2011+DB2011+DE2011+DH2011+DK2011+DN2011+DQ2011</f>
        <v>1300</v>
      </c>
      <c r="CO2011" s="5">
        <f t="shared" ref="CO2011:CO2017" si="48">CT2011+CW2011+CZ2011+DC2011+DF2011+DI2011+DL2011+DO2011+DR2011</f>
        <v>221.63033429130709</v>
      </c>
      <c r="CP2011" s="5"/>
      <c r="CQ2011" s="5"/>
      <c r="CR2011" s="21">
        <f t="shared" ref="CR2011:CR2017" si="49">CT2011/CS2011</f>
        <v>0.27517006683081074</v>
      </c>
      <c r="CS2011">
        <v>150</v>
      </c>
      <c r="CT2011" s="5">
        <v>41.27551002462161</v>
      </c>
      <c r="CU2011" s="21">
        <f t="shared" ref="CU2011:CU2017" si="50">CW2011/CV2011</f>
        <v>0.20853691202552121</v>
      </c>
      <c r="CV2011">
        <v>100</v>
      </c>
      <c r="CW2011" s="5">
        <v>20.85369120255212</v>
      </c>
      <c r="CX2011" s="21">
        <f t="shared" ref="CX2011:CX2017" si="51">CZ2011/CY2011</f>
        <v>0.21372106501879515</v>
      </c>
      <c r="CY2011">
        <v>100</v>
      </c>
      <c r="CZ2011" s="5">
        <v>21.372106501879514</v>
      </c>
      <c r="DA2011" s="21">
        <f t="shared" ref="DA2011:DA2017" si="52">DC2011/DB2011</f>
        <v>0.18036929138119795</v>
      </c>
      <c r="DB2011">
        <v>100</v>
      </c>
      <c r="DC2011" s="5">
        <v>18.036929138119795</v>
      </c>
      <c r="DD2011" s="21">
        <f t="shared" ref="DD2011:DD2017" si="53">DF2011/DE2011</f>
        <v>0.17765723797409719</v>
      </c>
      <c r="DE2011">
        <v>100</v>
      </c>
      <c r="DF2011" s="5">
        <v>17.76572379740972</v>
      </c>
      <c r="DG2011" s="21">
        <f t="shared" ref="DG2011:DG2017" si="54">DI2011/DH2011</f>
        <v>0.17312570569894128</v>
      </c>
      <c r="DH2011">
        <v>100</v>
      </c>
      <c r="DI2011" s="5">
        <v>17.312570569894127</v>
      </c>
      <c r="DJ2011" s="21">
        <f t="shared" ref="DJ2011:DJ2017" si="55">DL2011/DK2011</f>
        <v>0.14020645267848625</v>
      </c>
      <c r="DK2011">
        <v>250</v>
      </c>
      <c r="DL2011" s="5">
        <v>35.051613169621561</v>
      </c>
      <c r="DM2011" s="21">
        <f t="shared" ref="DM2011:DM2017" si="56">DO2011/DN2011</f>
        <v>0.11627725417391165</v>
      </c>
      <c r="DN2011">
        <v>200</v>
      </c>
      <c r="DO2011" s="5">
        <v>23.25545083478233</v>
      </c>
      <c r="DP2011" s="21">
        <f t="shared" ref="DP2011:DP2017" si="57">DR2011/DQ2011</f>
        <v>0.13353369526213155</v>
      </c>
      <c r="DQ2011">
        <v>200</v>
      </c>
      <c r="DR2011" s="5">
        <v>26.706739052426308</v>
      </c>
    </row>
    <row r="2012" spans="1:122" x14ac:dyDescent="0.25">
      <c r="A2012" t="s">
        <v>85</v>
      </c>
      <c r="B2012" t="s">
        <v>251</v>
      </c>
      <c r="C2012" s="6">
        <v>39120</v>
      </c>
      <c r="D2012" s="5"/>
      <c r="G2012">
        <v>120</v>
      </c>
      <c r="H2012" t="s">
        <v>17</v>
      </c>
      <c r="I2012" s="7">
        <v>11</v>
      </c>
      <c r="J2012">
        <v>1000</v>
      </c>
      <c r="K2012" s="5">
        <f t="shared" si="33"/>
        <v>90.909090909090907</v>
      </c>
      <c r="M2012" s="5">
        <v>791.49999999999989</v>
      </c>
      <c r="N2012" s="7">
        <v>21.65</v>
      </c>
      <c r="O2012" s="7"/>
      <c r="P2012" s="7"/>
      <c r="AC2012" s="5"/>
      <c r="AE2012" s="8"/>
      <c r="AF2012" s="8"/>
      <c r="AG2012" s="8"/>
      <c r="AH2012" s="8"/>
      <c r="AI2012" s="8"/>
      <c r="AJ2012" s="5"/>
      <c r="AK2012" s="8"/>
      <c r="AL2012" s="8"/>
      <c r="AM2012" s="8"/>
      <c r="AN2012" s="8"/>
      <c r="AO2012" s="8"/>
      <c r="AP2012" s="8"/>
      <c r="AQ2012" s="9"/>
      <c r="AS2012" s="8"/>
      <c r="AT2012" s="8"/>
      <c r="AU2012" s="5"/>
      <c r="AV2012" s="5"/>
      <c r="AW2012" s="5"/>
      <c r="AX2012" s="5"/>
      <c r="AY2012" s="5"/>
      <c r="AZ2012" s="5"/>
      <c r="BA2012" s="5"/>
      <c r="BB2012" s="5"/>
      <c r="BC2012" s="5"/>
      <c r="BD2012" s="5"/>
      <c r="BE2012" s="5"/>
      <c r="BF2012" s="5"/>
      <c r="BG2012" s="5"/>
      <c r="BH2012" s="5"/>
      <c r="BJ2012" s="5"/>
      <c r="BK2012" s="5"/>
      <c r="BL2012" s="5"/>
      <c r="BO2012" s="7"/>
      <c r="BP2012" s="5"/>
      <c r="BQ2012" s="5"/>
      <c r="BR2012" s="5"/>
      <c r="BS2012" s="5"/>
      <c r="BT2012" s="7"/>
      <c r="BU2012" s="7"/>
      <c r="BV2012" s="7"/>
      <c r="BW2012" s="7"/>
      <c r="BX2012" s="7"/>
      <c r="BY2012" s="7"/>
      <c r="BZ2012" s="7"/>
      <c r="CA2012" s="5"/>
      <c r="CB2012" s="5"/>
      <c r="CC2012" s="5"/>
      <c r="CD2012" s="5"/>
      <c r="CE2012" s="5"/>
      <c r="CF2012" s="5"/>
      <c r="CG2012" s="5"/>
      <c r="CH2012" s="5"/>
      <c r="CI2012" s="5"/>
      <c r="CJ2012" s="5"/>
      <c r="CL2012" s="5">
        <v>216.61316896552611</v>
      </c>
      <c r="CM2012" s="5">
        <f t="shared" si="47"/>
        <v>1300</v>
      </c>
      <c r="CO2012" s="5">
        <f t="shared" si="48"/>
        <v>221.34297642099546</v>
      </c>
      <c r="CP2012" s="5"/>
      <c r="CQ2012" s="5"/>
      <c r="CR2012" s="21">
        <f t="shared" si="49"/>
        <v>0.27209200334897393</v>
      </c>
      <c r="CS2012">
        <v>150</v>
      </c>
      <c r="CT2012" s="5">
        <v>40.813800502346091</v>
      </c>
      <c r="CU2012" s="21">
        <f t="shared" si="50"/>
        <v>0.21236254700549323</v>
      </c>
      <c r="CV2012">
        <v>100</v>
      </c>
      <c r="CW2012" s="5">
        <v>21.236254700549324</v>
      </c>
      <c r="CX2012" s="21">
        <f t="shared" si="51"/>
        <v>0.22695095797418616</v>
      </c>
      <c r="CY2012">
        <v>100</v>
      </c>
      <c r="CZ2012" s="5">
        <v>22.695095797418617</v>
      </c>
      <c r="DA2012" s="21">
        <f t="shared" si="52"/>
        <v>0.18521545705273396</v>
      </c>
      <c r="DB2012">
        <v>100</v>
      </c>
      <c r="DC2012" s="5">
        <v>18.521545705273397</v>
      </c>
      <c r="DD2012" s="21">
        <f t="shared" si="53"/>
        <v>0.17951117631493752</v>
      </c>
      <c r="DE2012">
        <v>100</v>
      </c>
      <c r="DF2012" s="5">
        <v>17.951117631493752</v>
      </c>
      <c r="DG2012" s="21">
        <f t="shared" si="54"/>
        <v>0.18234040792585263</v>
      </c>
      <c r="DH2012">
        <v>100</v>
      </c>
      <c r="DI2012" s="5">
        <v>18.234040792585262</v>
      </c>
      <c r="DJ2012" s="21">
        <f t="shared" si="55"/>
        <v>0.14010836685246442</v>
      </c>
      <c r="DK2012">
        <v>250</v>
      </c>
      <c r="DL2012" s="5">
        <v>35.027091713116107</v>
      </c>
      <c r="DM2012" s="21">
        <f t="shared" si="56"/>
        <v>0.11894122987871977</v>
      </c>
      <c r="DN2012">
        <v>200</v>
      </c>
      <c r="DO2012" s="5">
        <v>23.788245975743955</v>
      </c>
      <c r="DP2012" s="21">
        <f t="shared" si="57"/>
        <v>0.11537891801234476</v>
      </c>
      <c r="DQ2012">
        <v>200</v>
      </c>
      <c r="DR2012" s="5">
        <v>23.075783602468952</v>
      </c>
    </row>
    <row r="2013" spans="1:122" x14ac:dyDescent="0.25">
      <c r="A2013" t="s">
        <v>85</v>
      </c>
      <c r="B2013" t="s">
        <v>251</v>
      </c>
      <c r="C2013" s="6">
        <v>39125</v>
      </c>
      <c r="D2013" s="5"/>
      <c r="G2013">
        <v>125</v>
      </c>
      <c r="H2013" t="s">
        <v>17</v>
      </c>
      <c r="I2013" s="7">
        <v>11</v>
      </c>
      <c r="J2013">
        <v>1000</v>
      </c>
      <c r="K2013" s="5">
        <f t="shared" si="33"/>
        <v>90.909090909090907</v>
      </c>
      <c r="AC2013" s="5"/>
      <c r="AE2013" s="8"/>
      <c r="AF2013" s="8"/>
      <c r="AG2013" s="8"/>
      <c r="AH2013" s="8"/>
      <c r="AI2013" s="8"/>
      <c r="AJ2013" s="5"/>
      <c r="AK2013" s="8"/>
      <c r="AL2013" s="8"/>
      <c r="AM2013" s="8"/>
      <c r="AN2013" s="8"/>
      <c r="AO2013" s="8"/>
      <c r="AP2013" s="8"/>
      <c r="AQ2013" s="9"/>
      <c r="AS2013" s="8"/>
      <c r="AT2013" s="8"/>
      <c r="AU2013" s="5"/>
      <c r="AV2013" s="5"/>
      <c r="AW2013" s="5"/>
      <c r="AX2013" s="5"/>
      <c r="AY2013" s="5"/>
      <c r="AZ2013" s="5"/>
      <c r="BA2013" s="5"/>
      <c r="BB2013" s="5"/>
      <c r="BC2013" s="5"/>
      <c r="BD2013" s="5"/>
      <c r="BE2013" s="5"/>
      <c r="BF2013" s="5"/>
      <c r="BG2013" s="5"/>
      <c r="BH2013" s="5"/>
      <c r="BJ2013" s="5"/>
      <c r="BK2013" s="5"/>
      <c r="BL2013" s="5"/>
      <c r="BO2013" s="7"/>
      <c r="BP2013" s="5"/>
      <c r="BQ2013" s="5"/>
      <c r="BR2013" s="5"/>
      <c r="BS2013" s="5"/>
      <c r="BT2013" s="7"/>
      <c r="BU2013" s="7"/>
      <c r="BV2013" s="7"/>
      <c r="BW2013" s="7"/>
      <c r="BX2013" s="7"/>
      <c r="BY2013" s="7"/>
      <c r="BZ2013" s="7"/>
      <c r="CA2013" s="5"/>
      <c r="CB2013" s="5"/>
      <c r="CC2013" s="5"/>
      <c r="CD2013" s="5"/>
      <c r="CE2013" s="5"/>
      <c r="CF2013" s="5"/>
      <c r="CG2013" s="5"/>
      <c r="CH2013" s="5"/>
      <c r="CI2013" s="5"/>
      <c r="CJ2013" s="5"/>
      <c r="CL2013" s="5">
        <v>172.80694794913549</v>
      </c>
      <c r="CM2013" s="5">
        <f t="shared" si="47"/>
        <v>1300</v>
      </c>
      <c r="CO2013" s="5">
        <f t="shared" si="48"/>
        <v>178.86608693050326</v>
      </c>
      <c r="CP2013" s="5"/>
      <c r="CQ2013" s="5"/>
      <c r="CR2013" s="21">
        <f t="shared" si="49"/>
        <v>0.16043959766377486</v>
      </c>
      <c r="CS2013">
        <v>150</v>
      </c>
      <c r="CT2013" s="5">
        <v>24.065939649566229</v>
      </c>
      <c r="CU2013" s="21">
        <f t="shared" si="50"/>
        <v>0.17192189339554914</v>
      </c>
      <c r="CV2013">
        <v>100</v>
      </c>
      <c r="CW2013" s="5">
        <v>17.192189339554915</v>
      </c>
      <c r="CX2013" s="21">
        <f t="shared" si="51"/>
        <v>0.14860934134960524</v>
      </c>
      <c r="CY2013">
        <v>100</v>
      </c>
      <c r="CZ2013" s="5">
        <v>14.860934134960525</v>
      </c>
      <c r="DA2013" s="21">
        <f t="shared" si="52"/>
        <v>0.13231646605285727</v>
      </c>
      <c r="DB2013">
        <v>100</v>
      </c>
      <c r="DC2013" s="5">
        <v>13.231646605285727</v>
      </c>
      <c r="DD2013" s="21">
        <f t="shared" si="53"/>
        <v>0.13435326051624566</v>
      </c>
      <c r="DE2013">
        <v>100</v>
      </c>
      <c r="DF2013" s="5">
        <v>13.435326051624566</v>
      </c>
      <c r="DG2013" s="21">
        <f t="shared" si="54"/>
        <v>0.1429607309038981</v>
      </c>
      <c r="DH2013">
        <v>100</v>
      </c>
      <c r="DI2013" s="5">
        <v>14.296073090389811</v>
      </c>
      <c r="DJ2013" s="21">
        <f t="shared" si="55"/>
        <v>0.12936007930118462</v>
      </c>
      <c r="DK2013">
        <v>250</v>
      </c>
      <c r="DL2013" s="5">
        <v>32.340019825296153</v>
      </c>
      <c r="DM2013" s="21">
        <f t="shared" si="56"/>
        <v>0.11998509187853319</v>
      </c>
      <c r="DN2013">
        <v>200</v>
      </c>
      <c r="DO2013" s="5">
        <v>23.997018375706638</v>
      </c>
      <c r="DP2013" s="21">
        <f t="shared" si="57"/>
        <v>0.12723469929059353</v>
      </c>
      <c r="DQ2013">
        <v>200</v>
      </c>
      <c r="DR2013" s="5">
        <v>25.446939858118704</v>
      </c>
    </row>
    <row r="2014" spans="1:122" x14ac:dyDescent="0.25">
      <c r="A2014" t="s">
        <v>85</v>
      </c>
      <c r="B2014" t="s">
        <v>251</v>
      </c>
      <c r="C2014" s="6">
        <v>39126</v>
      </c>
      <c r="G2014">
        <v>126</v>
      </c>
      <c r="H2014" t="s">
        <v>17</v>
      </c>
      <c r="I2014" s="7">
        <v>11</v>
      </c>
      <c r="J2014">
        <v>1000</v>
      </c>
      <c r="K2014" s="5">
        <f t="shared" si="33"/>
        <v>90.909090909090907</v>
      </c>
      <c r="AC2014" s="5">
        <v>245.88715456619735</v>
      </c>
      <c r="AE2014" s="8"/>
      <c r="AF2014" s="8"/>
      <c r="AG2014" s="8"/>
      <c r="AH2014" s="8"/>
      <c r="AI2014" s="8"/>
      <c r="AJ2014" s="5">
        <v>193.21188082850429</v>
      </c>
      <c r="AK2014" s="8">
        <v>2.6242560226162088</v>
      </c>
      <c r="AL2014" s="8">
        <v>0.16017072256736059</v>
      </c>
      <c r="AM2014" s="8"/>
      <c r="AN2014" s="8"/>
      <c r="AO2014" s="8"/>
      <c r="AP2014" s="8"/>
      <c r="AQ2014" s="9">
        <f>AK2014/AJ2014</f>
        <v>1.3582270465787298E-2</v>
      </c>
      <c r="AR2014" s="9">
        <v>3.2970173606967371E-2</v>
      </c>
      <c r="AS2014" s="7">
        <f>AJ2014*AR2014</f>
        <v>6.3702292538444771</v>
      </c>
      <c r="AT2014" s="8"/>
      <c r="AU2014" s="5">
        <v>0.5849354014251702</v>
      </c>
      <c r="AV2014" s="5"/>
      <c r="AW2014" s="5"/>
      <c r="AX2014" s="5"/>
      <c r="AY2014" s="5">
        <v>503.92686580531415</v>
      </c>
      <c r="AZ2014" s="5"/>
      <c r="BA2014" s="5"/>
      <c r="BB2014" s="5"/>
      <c r="BC2014" s="5"/>
      <c r="BD2014" s="5"/>
      <c r="BE2014" s="5"/>
      <c r="BF2014" s="5"/>
      <c r="BG2014" s="5">
        <v>0</v>
      </c>
      <c r="BH2014" s="5">
        <v>504.51180120673934</v>
      </c>
      <c r="BJ2014" s="5"/>
      <c r="BK2014" s="5">
        <f>AC2014+AJ2014+BH2014</f>
        <v>943.61083660144095</v>
      </c>
      <c r="BL2014" s="5"/>
      <c r="BM2014" s="8">
        <f>BH2014/BK2014</f>
        <v>0.5346608809875647</v>
      </c>
      <c r="BN2014" s="8"/>
      <c r="BO2014" s="7"/>
      <c r="BP2014" s="5"/>
      <c r="BQ2014" s="5"/>
      <c r="BR2014" s="5"/>
      <c r="BS2014" s="5"/>
      <c r="BT2014" s="7"/>
      <c r="BU2014" s="7"/>
      <c r="BV2014" s="7"/>
      <c r="BW2014" s="7"/>
      <c r="BX2014" s="8">
        <f>AC2014/BK2014</f>
        <v>0.26058110507907861</v>
      </c>
      <c r="BY2014" s="8">
        <f>AJ2014/BK2014</f>
        <v>0.20475801393335677</v>
      </c>
      <c r="BZ2014" s="8">
        <f>BH2014/BK2014</f>
        <v>0.5346608809875647</v>
      </c>
      <c r="CA2014" s="5">
        <v>350.9000297258321</v>
      </c>
      <c r="CB2014" s="5">
        <v>4.3100812612706019</v>
      </c>
      <c r="CC2014" s="5">
        <v>149.42205794595174</v>
      </c>
      <c r="CD2014" s="5">
        <v>0</v>
      </c>
      <c r="CE2014" s="5"/>
      <c r="CF2014" s="5"/>
      <c r="CG2014" s="5"/>
      <c r="CH2014" s="5"/>
      <c r="CI2014" s="5"/>
      <c r="CJ2014" s="5"/>
      <c r="CL2014" s="5">
        <v>193.26752557404981</v>
      </c>
      <c r="CM2014" s="5">
        <f t="shared" si="47"/>
        <v>1300</v>
      </c>
      <c r="CO2014" s="5">
        <f t="shared" si="48"/>
        <v>197.88953070785774</v>
      </c>
      <c r="CP2014" s="5"/>
      <c r="CQ2014" s="5"/>
      <c r="CR2014" s="21">
        <f t="shared" si="49"/>
        <v>0.26932940250511112</v>
      </c>
      <c r="CS2014">
        <v>150</v>
      </c>
      <c r="CT2014" s="5">
        <v>40.399410375766664</v>
      </c>
      <c r="CU2014" s="21">
        <f t="shared" si="50"/>
        <v>0.18580916918310891</v>
      </c>
      <c r="CV2014">
        <v>100</v>
      </c>
      <c r="CW2014" s="5">
        <v>18.580916918310891</v>
      </c>
      <c r="CX2014" s="21">
        <f t="shared" si="51"/>
        <v>0.15512514605294028</v>
      </c>
      <c r="CY2014">
        <v>100</v>
      </c>
      <c r="CZ2014" s="5">
        <v>15.512514605294029</v>
      </c>
      <c r="DA2014" s="21">
        <f t="shared" si="52"/>
        <v>0.13698170721027964</v>
      </c>
      <c r="DB2014">
        <v>100</v>
      </c>
      <c r="DC2014" s="5">
        <v>13.698170721027964</v>
      </c>
      <c r="DD2014" s="21">
        <f t="shared" si="53"/>
        <v>0.14375439596206235</v>
      </c>
      <c r="DE2014">
        <v>100</v>
      </c>
      <c r="DF2014" s="5">
        <v>14.375439596206235</v>
      </c>
      <c r="DG2014" s="21">
        <f t="shared" si="54"/>
        <v>0.14671100120395722</v>
      </c>
      <c r="DH2014">
        <v>100</v>
      </c>
      <c r="DI2014" s="5">
        <v>14.671100120395721</v>
      </c>
      <c r="DJ2014" s="21">
        <f t="shared" si="55"/>
        <v>0.13074010043307932</v>
      </c>
      <c r="DK2014">
        <v>250</v>
      </c>
      <c r="DL2014" s="5">
        <v>32.685025108269834</v>
      </c>
      <c r="DM2014" s="21">
        <f t="shared" si="56"/>
        <v>0.11865108517495666</v>
      </c>
      <c r="DN2014">
        <v>200</v>
      </c>
      <c r="DO2014" s="5">
        <v>23.730217034991334</v>
      </c>
      <c r="DP2014" s="21">
        <f t="shared" si="57"/>
        <v>0.12118368113797526</v>
      </c>
      <c r="DQ2014">
        <v>200</v>
      </c>
      <c r="DR2014" s="5">
        <v>24.236736227595053</v>
      </c>
    </row>
    <row r="2015" spans="1:122" x14ac:dyDescent="0.25">
      <c r="A2015" t="s">
        <v>85</v>
      </c>
      <c r="B2015" t="s">
        <v>251</v>
      </c>
      <c r="C2015" s="6">
        <v>39129</v>
      </c>
      <c r="D2015" s="5"/>
      <c r="G2015">
        <v>129</v>
      </c>
      <c r="H2015" t="s">
        <v>17</v>
      </c>
      <c r="I2015" s="7">
        <v>11</v>
      </c>
      <c r="J2015">
        <v>1000</v>
      </c>
      <c r="K2015" s="5">
        <f t="shared" si="33"/>
        <v>90.909090909090907</v>
      </c>
      <c r="AC2015" s="5"/>
      <c r="AE2015" s="8"/>
      <c r="AF2015" s="8"/>
      <c r="AG2015" s="8"/>
      <c r="AH2015" s="8"/>
      <c r="AI2015" s="8"/>
      <c r="AJ2015" s="5"/>
      <c r="AK2015" s="8"/>
      <c r="AM2015" s="8"/>
      <c r="AN2015" s="8"/>
      <c r="AO2015" s="8"/>
      <c r="AP2015" s="8"/>
      <c r="AQ2015" s="9"/>
      <c r="AS2015" s="8"/>
      <c r="AT2015" s="8"/>
      <c r="AU2015" s="5"/>
      <c r="AV2015" s="5"/>
      <c r="AW2015" s="5"/>
      <c r="AX2015" s="5"/>
      <c r="AY2015" s="5"/>
      <c r="AZ2015" s="5"/>
      <c r="BA2015" s="5"/>
      <c r="BB2015" s="5"/>
      <c r="BC2015" s="5"/>
      <c r="BD2015" s="5"/>
      <c r="BE2015" s="5"/>
      <c r="BF2015" s="5"/>
      <c r="BG2015" s="5"/>
      <c r="BH2015" s="5"/>
      <c r="BJ2015" s="5"/>
      <c r="BK2015" s="5"/>
      <c r="BL2015" s="5"/>
      <c r="BO2015" s="7"/>
      <c r="BP2015" s="5"/>
      <c r="BQ2015" s="5"/>
      <c r="BR2015" s="5"/>
      <c r="BS2015" s="5"/>
      <c r="BT2015" s="7"/>
      <c r="BU2015" s="7"/>
      <c r="BV2015" s="7"/>
      <c r="BW2015" s="7"/>
      <c r="BX2015" s="7"/>
      <c r="BY2015" s="7"/>
      <c r="BZ2015" s="7"/>
      <c r="CA2015" s="5"/>
      <c r="CB2015" s="5"/>
      <c r="CC2015" s="5"/>
      <c r="CD2015" s="5"/>
      <c r="CE2015" s="5"/>
      <c r="CF2015" s="5"/>
      <c r="CG2015" s="5"/>
      <c r="CH2015" s="5"/>
      <c r="CI2015" s="5"/>
      <c r="CJ2015" s="5"/>
      <c r="CL2015" s="5">
        <v>224.640618996044</v>
      </c>
      <c r="CM2015" s="5">
        <f t="shared" si="47"/>
        <v>1300</v>
      </c>
      <c r="CO2015" s="5">
        <f t="shared" si="48"/>
        <v>229.57731496465036</v>
      </c>
      <c r="CP2015" s="5"/>
      <c r="CQ2015" s="5"/>
      <c r="CR2015" s="21">
        <f t="shared" si="49"/>
        <v>0.27504347475361374</v>
      </c>
      <c r="CS2015">
        <v>150</v>
      </c>
      <c r="CT2015" s="5">
        <v>41.256521213042063</v>
      </c>
      <c r="CU2015" s="21">
        <f t="shared" si="50"/>
        <v>0.21903871114192414</v>
      </c>
      <c r="CV2015">
        <v>100</v>
      </c>
      <c r="CW2015" s="5">
        <v>21.903871114192413</v>
      </c>
      <c r="CX2015" s="21">
        <f t="shared" si="51"/>
        <v>0.23161346558124982</v>
      </c>
      <c r="CY2015">
        <v>100</v>
      </c>
      <c r="CZ2015" s="5">
        <v>23.161346558124983</v>
      </c>
      <c r="DA2015" s="21">
        <f t="shared" si="52"/>
        <v>0.19515508882125168</v>
      </c>
      <c r="DB2015">
        <v>100</v>
      </c>
      <c r="DC2015" s="5">
        <v>19.515508882125168</v>
      </c>
      <c r="DD2015" s="21">
        <f t="shared" si="53"/>
        <v>0.18910945098970003</v>
      </c>
      <c r="DE2015">
        <v>100</v>
      </c>
      <c r="DF2015" s="5">
        <v>18.910945098970004</v>
      </c>
      <c r="DG2015" s="21">
        <f t="shared" si="54"/>
        <v>0.18398155704149594</v>
      </c>
      <c r="DH2015">
        <v>100</v>
      </c>
      <c r="DI2015" s="5">
        <v>18.398155704149595</v>
      </c>
      <c r="DJ2015" s="21">
        <f t="shared" si="55"/>
        <v>0.1391306633400182</v>
      </c>
      <c r="DK2015">
        <v>250</v>
      </c>
      <c r="DL2015" s="5">
        <v>34.782665835004551</v>
      </c>
      <c r="DM2015" s="21">
        <f t="shared" si="56"/>
        <v>0.12624132996360113</v>
      </c>
      <c r="DN2015">
        <v>200</v>
      </c>
      <c r="DO2015" s="5">
        <v>25.248265992720228</v>
      </c>
      <c r="DP2015" s="21">
        <f t="shared" si="57"/>
        <v>0.13200017283160681</v>
      </c>
      <c r="DQ2015">
        <v>200</v>
      </c>
      <c r="DR2015" s="5">
        <v>26.400034566321359</v>
      </c>
    </row>
    <row r="2016" spans="1:122" x14ac:dyDescent="0.25">
      <c r="A2016" t="s">
        <v>85</v>
      </c>
      <c r="B2016" t="s">
        <v>251</v>
      </c>
      <c r="C2016" s="6">
        <v>39136</v>
      </c>
      <c r="D2016" s="5"/>
      <c r="G2016">
        <v>136</v>
      </c>
      <c r="H2016" t="s">
        <v>17</v>
      </c>
      <c r="I2016" s="7">
        <v>11</v>
      </c>
      <c r="J2016">
        <v>1000</v>
      </c>
      <c r="K2016" s="5">
        <f t="shared" si="33"/>
        <v>90.909090909090907</v>
      </c>
      <c r="AC2016" s="5"/>
      <c r="AE2016" s="8"/>
      <c r="AF2016" s="8"/>
      <c r="AG2016" s="8"/>
      <c r="AH2016" s="8"/>
      <c r="AI2016" s="8"/>
      <c r="AJ2016" s="5"/>
      <c r="AK2016" s="8"/>
      <c r="AL2016" s="8"/>
      <c r="AM2016" s="8"/>
      <c r="AN2016" s="8"/>
      <c r="AO2016" s="8"/>
      <c r="AP2016" s="8"/>
      <c r="AQ2016" s="9"/>
      <c r="AS2016" s="8"/>
      <c r="AT2016" s="8"/>
      <c r="AU2016" s="5"/>
      <c r="AV2016" s="5"/>
      <c r="AW2016" s="5"/>
      <c r="AX2016" s="5"/>
      <c r="AY2016" s="5"/>
      <c r="AZ2016" s="5"/>
      <c r="BA2016" s="5"/>
      <c r="BB2016" s="5"/>
      <c r="BC2016" s="5"/>
      <c r="BD2016" s="5"/>
      <c r="BE2016" s="5"/>
      <c r="BF2016" s="5"/>
      <c r="BG2016" s="5"/>
      <c r="BH2016" s="5"/>
      <c r="BJ2016" s="5"/>
      <c r="BK2016" s="5"/>
      <c r="BL2016" s="5"/>
      <c r="BO2016" s="7"/>
      <c r="BP2016" s="5"/>
      <c r="BQ2016" s="5"/>
      <c r="BR2016" s="5"/>
      <c r="BS2016" s="5"/>
      <c r="BT2016" s="7"/>
      <c r="BU2016" s="7"/>
      <c r="BV2016" s="7"/>
      <c r="BW2016" s="7"/>
      <c r="BX2016" s="7"/>
      <c r="BY2016" s="7"/>
      <c r="BZ2016" s="7"/>
      <c r="CA2016" s="5"/>
      <c r="CB2016" s="5"/>
      <c r="CC2016" s="5"/>
      <c r="CD2016" s="5"/>
      <c r="CE2016" s="5"/>
      <c r="CF2016" s="5"/>
      <c r="CG2016" s="5"/>
      <c r="CH2016" s="5"/>
      <c r="CI2016" s="5"/>
      <c r="CJ2016" s="5"/>
      <c r="CL2016" s="5">
        <v>162.68078701248501</v>
      </c>
      <c r="CM2016" s="5">
        <f t="shared" si="47"/>
        <v>1300</v>
      </c>
      <c r="CO2016" s="5">
        <f t="shared" si="48"/>
        <v>167.13946654164812</v>
      </c>
      <c r="CP2016" s="5"/>
      <c r="CQ2016" s="5"/>
      <c r="CR2016" s="21">
        <f t="shared" si="49"/>
        <v>0.14014636271922529</v>
      </c>
      <c r="CS2016">
        <v>150</v>
      </c>
      <c r="CT2016" s="5">
        <v>21.021954407883793</v>
      </c>
      <c r="CU2016" s="21">
        <f t="shared" si="50"/>
        <v>0.16701532682719766</v>
      </c>
      <c r="CV2016">
        <v>100</v>
      </c>
      <c r="CW2016" s="5">
        <v>16.701532682719765</v>
      </c>
      <c r="CX2016" s="21">
        <f t="shared" si="51"/>
        <v>0.1415797685493751</v>
      </c>
      <c r="CY2016">
        <v>100</v>
      </c>
      <c r="CZ2016" s="5">
        <v>14.157976854937511</v>
      </c>
      <c r="DA2016" s="21">
        <f t="shared" si="52"/>
        <v>0.12341341028623468</v>
      </c>
      <c r="DB2016">
        <v>100</v>
      </c>
      <c r="DC2016" s="5">
        <v>12.341341028623468</v>
      </c>
      <c r="DD2016" s="21">
        <f t="shared" si="53"/>
        <v>0.13306248630823295</v>
      </c>
      <c r="DE2016">
        <v>100</v>
      </c>
      <c r="DF2016" s="5">
        <v>13.306248630823296</v>
      </c>
      <c r="DG2016" s="21">
        <f t="shared" si="54"/>
        <v>0.14138223594240229</v>
      </c>
      <c r="DH2016">
        <v>100</v>
      </c>
      <c r="DI2016" s="5">
        <v>14.13822359424023</v>
      </c>
      <c r="DJ2016" s="21">
        <f t="shared" si="55"/>
        <v>0.11506321682489211</v>
      </c>
      <c r="DK2016">
        <v>250</v>
      </c>
      <c r="DL2016" s="5">
        <v>28.765804206223027</v>
      </c>
      <c r="DM2016" s="21">
        <f t="shared" si="56"/>
        <v>0.10909368683487759</v>
      </c>
      <c r="DN2016">
        <v>200</v>
      </c>
      <c r="DO2016" s="5">
        <v>21.818737366975519</v>
      </c>
      <c r="DP2016" s="21">
        <f t="shared" si="57"/>
        <v>0.12443823884610762</v>
      </c>
      <c r="DQ2016">
        <v>200</v>
      </c>
      <c r="DR2016" s="5">
        <v>24.887647769221523</v>
      </c>
    </row>
    <row r="2017" spans="1:166" x14ac:dyDescent="0.25">
      <c r="A2017" t="s">
        <v>85</v>
      </c>
      <c r="B2017" t="s">
        <v>251</v>
      </c>
      <c r="C2017" s="6">
        <v>39140</v>
      </c>
      <c r="D2017" s="5"/>
      <c r="G2017">
        <v>140</v>
      </c>
      <c r="H2017" t="s">
        <v>17</v>
      </c>
      <c r="I2017" s="7">
        <v>11</v>
      </c>
      <c r="J2017">
        <v>1000</v>
      </c>
      <c r="K2017" s="5">
        <f t="shared" si="33"/>
        <v>90.909090909090907</v>
      </c>
      <c r="AC2017" s="5"/>
      <c r="AE2017" s="8"/>
      <c r="AF2017" s="8"/>
      <c r="AG2017" s="8"/>
      <c r="AH2017" s="8"/>
      <c r="AI2017" s="8"/>
      <c r="AJ2017" s="5"/>
      <c r="AK2017" s="8"/>
      <c r="AL2017" s="8"/>
      <c r="AM2017" s="8"/>
      <c r="AN2017" s="8"/>
      <c r="AO2017" s="8"/>
      <c r="AP2017" s="8"/>
      <c r="AQ2017" s="9"/>
      <c r="AS2017" s="8"/>
      <c r="AT2017" s="8"/>
      <c r="AU2017" s="5"/>
      <c r="AV2017" s="5"/>
      <c r="AW2017" s="5"/>
      <c r="AX2017" s="5"/>
      <c r="AY2017" s="5"/>
      <c r="AZ2017" s="5"/>
      <c r="BA2017" s="5"/>
      <c r="BB2017" s="5"/>
      <c r="BC2017" s="5"/>
      <c r="BD2017" s="5"/>
      <c r="BE2017" s="5"/>
      <c r="BF2017" s="5"/>
      <c r="BG2017" s="5"/>
      <c r="BH2017" s="5"/>
      <c r="BJ2017" s="5"/>
      <c r="BK2017" s="5"/>
      <c r="BL2017" s="5"/>
      <c r="BO2017" s="7"/>
      <c r="BP2017" s="5"/>
      <c r="BQ2017" s="5"/>
      <c r="BR2017" s="5"/>
      <c r="BS2017" s="5"/>
      <c r="BT2017" s="7"/>
      <c r="BU2017" s="7"/>
      <c r="BV2017" s="7"/>
      <c r="BW2017" s="7"/>
      <c r="BX2017" s="7"/>
      <c r="BY2017" s="7"/>
      <c r="BZ2017" s="7"/>
      <c r="CA2017" s="5"/>
      <c r="CB2017" s="5"/>
      <c r="CC2017" s="5"/>
      <c r="CD2017" s="5"/>
      <c r="CE2017" s="5"/>
      <c r="CF2017" s="5"/>
      <c r="CG2017" s="5"/>
      <c r="CH2017" s="5"/>
      <c r="CI2017" s="5"/>
      <c r="CJ2017" s="5"/>
      <c r="CL2017" s="5">
        <v>227.10874681776221</v>
      </c>
      <c r="CM2017" s="5">
        <f t="shared" si="47"/>
        <v>1300</v>
      </c>
      <c r="CO2017" s="5">
        <f t="shared" si="48"/>
        <v>231.39156816463122</v>
      </c>
      <c r="CP2017" s="5"/>
      <c r="CQ2017" s="5"/>
      <c r="CR2017" s="21">
        <f t="shared" si="49"/>
        <v>0.31091018882084093</v>
      </c>
      <c r="CS2017">
        <v>150</v>
      </c>
      <c r="CT2017" s="5">
        <v>46.636528323126143</v>
      </c>
      <c r="CU2017" s="21">
        <f t="shared" si="50"/>
        <v>0.21641422441579367</v>
      </c>
      <c r="CV2017">
        <v>100</v>
      </c>
      <c r="CW2017" s="5">
        <v>21.641422441579365</v>
      </c>
      <c r="CX2017" s="21">
        <f t="shared" si="51"/>
        <v>0.23314049713492707</v>
      </c>
      <c r="CY2017">
        <v>100</v>
      </c>
      <c r="CZ2017" s="5">
        <v>23.314049713492707</v>
      </c>
      <c r="DA2017" s="21">
        <f t="shared" si="52"/>
        <v>0.1919268827027524</v>
      </c>
      <c r="DB2017">
        <v>100</v>
      </c>
      <c r="DC2017" s="5">
        <v>19.192688270275241</v>
      </c>
      <c r="DD2017" s="21">
        <f t="shared" si="53"/>
        <v>0.19374096856540796</v>
      </c>
      <c r="DE2017">
        <v>100</v>
      </c>
      <c r="DF2017" s="5">
        <v>19.374096856540795</v>
      </c>
      <c r="DG2017" s="21">
        <f t="shared" si="54"/>
        <v>0.18192644734596136</v>
      </c>
      <c r="DH2017">
        <v>100</v>
      </c>
      <c r="DI2017" s="5">
        <v>18.192644734596136</v>
      </c>
      <c r="DJ2017" s="21">
        <f t="shared" si="55"/>
        <v>0.14081954287713433</v>
      </c>
      <c r="DK2017">
        <v>250</v>
      </c>
      <c r="DL2017" s="5">
        <v>35.204885719283581</v>
      </c>
      <c r="DM2017" s="21">
        <f t="shared" si="56"/>
        <v>0.11560977107820289</v>
      </c>
      <c r="DN2017">
        <v>200</v>
      </c>
      <c r="DO2017" s="5">
        <v>23.121954215640578</v>
      </c>
      <c r="DP2017" s="21">
        <f t="shared" si="57"/>
        <v>0.12356648945048331</v>
      </c>
      <c r="DQ2017">
        <v>200</v>
      </c>
      <c r="DR2017" s="5">
        <v>24.713297890096662</v>
      </c>
    </row>
    <row r="2018" spans="1:166" x14ac:dyDescent="0.25">
      <c r="A2018" t="s">
        <v>85</v>
      </c>
      <c r="B2018" t="s">
        <v>251</v>
      </c>
      <c r="C2018" s="6">
        <v>39143</v>
      </c>
      <c r="D2018" s="5">
        <v>8</v>
      </c>
      <c r="E2018" t="s">
        <v>208</v>
      </c>
      <c r="F2018" t="s">
        <v>14</v>
      </c>
      <c r="G2018">
        <v>143</v>
      </c>
      <c r="H2018" t="s">
        <v>17</v>
      </c>
      <c r="I2018" s="7">
        <v>11</v>
      </c>
      <c r="J2018">
        <v>1000</v>
      </c>
      <c r="K2018" s="5">
        <f t="shared" si="33"/>
        <v>90.909090909090907</v>
      </c>
      <c r="L2018" s="5"/>
      <c r="M2018" s="8"/>
      <c r="N2018" s="8"/>
      <c r="O2018" s="8"/>
      <c r="P2018" s="8"/>
      <c r="Q2018" s="5"/>
      <c r="R2018" s="5"/>
      <c r="S2018" s="5"/>
      <c r="T2018" s="5"/>
      <c r="U2018" s="5">
        <v>143</v>
      </c>
      <c r="V2018" s="5"/>
      <c r="W2018" s="5"/>
      <c r="X2018" s="8"/>
      <c r="Y2018" s="8"/>
      <c r="Z2018" s="8"/>
      <c r="AA2018" s="8"/>
      <c r="AB2018" s="8"/>
      <c r="AC2018" s="5"/>
      <c r="AD2018" s="8"/>
      <c r="AE2018" s="8"/>
      <c r="AF2018" s="8"/>
      <c r="AG2018" s="8"/>
      <c r="AH2018" s="8"/>
      <c r="AI2018" s="8"/>
      <c r="AJ2018" s="5"/>
      <c r="AK2018" s="8"/>
      <c r="AL2018" s="8"/>
      <c r="AM2018" s="8"/>
      <c r="AN2018" s="8"/>
      <c r="AO2018" s="8"/>
      <c r="AP2018" s="8"/>
      <c r="AQ2018" s="9"/>
      <c r="AR2018" s="8"/>
      <c r="AS2018" s="8"/>
      <c r="AT2018" s="8"/>
      <c r="AU2018" s="5"/>
      <c r="AV2018" s="5"/>
      <c r="AW2018" s="5"/>
      <c r="AX2018" s="5"/>
      <c r="AY2018" s="5"/>
      <c r="AZ2018" s="5"/>
      <c r="BA2018" s="5"/>
      <c r="BB2018" s="5"/>
      <c r="BC2018" s="5"/>
      <c r="BD2018" s="5"/>
      <c r="BE2018" s="5"/>
      <c r="BF2018" s="5"/>
      <c r="BG2018" s="5"/>
      <c r="BH2018" s="5"/>
      <c r="BI2018" s="8"/>
      <c r="BJ2018" s="5"/>
      <c r="BK2018" s="5"/>
      <c r="BL2018" s="5"/>
      <c r="BM2018" s="8"/>
      <c r="BN2018" s="8"/>
      <c r="BO2018" s="7"/>
      <c r="BP2018" s="5"/>
      <c r="BQ2018" s="5"/>
      <c r="BR2018" s="5"/>
      <c r="BS2018" s="5"/>
      <c r="BT2018" s="7"/>
      <c r="BU2018" s="7"/>
      <c r="BV2018" s="7"/>
      <c r="BW2018" s="7"/>
      <c r="BX2018" s="7"/>
      <c r="BY2018" s="7"/>
      <c r="BZ2018" s="7"/>
      <c r="CA2018" s="5"/>
      <c r="CB2018" s="5"/>
      <c r="CC2018" s="5"/>
      <c r="CD2018" s="5"/>
      <c r="CE2018" s="5"/>
      <c r="CF2018" s="5"/>
      <c r="CG2018" s="5"/>
      <c r="CH2018" s="5"/>
      <c r="CI2018" s="5"/>
      <c r="CJ2018" s="5"/>
      <c r="CK2018" s="8"/>
      <c r="CL2018" s="5"/>
      <c r="CM2018" s="5"/>
      <c r="CN2018" s="8"/>
      <c r="CO2018" s="5"/>
      <c r="CP2018" s="5"/>
      <c r="CQ2018" s="5"/>
      <c r="CR2018" s="5"/>
      <c r="CS2018" s="5"/>
      <c r="CT2018" s="5"/>
      <c r="CU2018" s="5"/>
      <c r="CV2018" s="5"/>
      <c r="CW2018" s="5"/>
      <c r="CX2018" s="5"/>
      <c r="CY2018" s="5"/>
      <c r="CZ2018" s="5"/>
      <c r="DA2018" s="5"/>
      <c r="DB2018" s="5"/>
      <c r="DC2018" s="5"/>
      <c r="DD2018" s="5"/>
      <c r="DE2018" s="5"/>
      <c r="DF2018" s="5"/>
      <c r="DG2018" s="5"/>
      <c r="DH2018" s="5"/>
      <c r="DI2018" s="5"/>
      <c r="DJ2018" s="5"/>
      <c r="DK2018" s="5"/>
      <c r="DL2018" s="5"/>
      <c r="DM2018" s="5"/>
      <c r="DN2018" s="5"/>
      <c r="DO2018" s="5"/>
      <c r="DP2018" s="5"/>
      <c r="DQ2018" s="5"/>
      <c r="DR2018" s="5"/>
      <c r="DS2018" s="8"/>
      <c r="DT2018" s="8"/>
      <c r="DU2018" s="8"/>
      <c r="DV2018" s="8"/>
      <c r="DW2018" s="8"/>
      <c r="DX2018" s="8"/>
      <c r="DY2018" s="8"/>
      <c r="DZ2018" s="8"/>
      <c r="EA2018" s="8"/>
      <c r="EB2018" s="8"/>
      <c r="EC2018" s="8"/>
      <c r="ED2018" s="8"/>
      <c r="EE2018" s="8"/>
      <c r="EF2018" s="8"/>
      <c r="EG2018" s="8"/>
      <c r="EH2018" s="8"/>
      <c r="EI2018" s="8"/>
      <c r="EJ2018" s="8"/>
      <c r="EK2018" s="8"/>
      <c r="EL2018" s="8"/>
      <c r="EM2018" s="8"/>
      <c r="EN2018" s="8"/>
      <c r="EO2018" s="8"/>
      <c r="EP2018" s="8"/>
      <c r="EQ2018" s="8"/>
      <c r="ER2018" s="8"/>
      <c r="ES2018" s="8"/>
      <c r="ET2018" s="8"/>
      <c r="EU2018" s="8"/>
      <c r="EV2018" s="8"/>
      <c r="EW2018" s="8"/>
      <c r="EX2018" s="8"/>
      <c r="EY2018" s="8"/>
      <c r="EZ2018" s="8"/>
      <c r="FA2018" s="8"/>
      <c r="FB2018" s="8"/>
      <c r="FC2018" s="8"/>
      <c r="FD2018" s="8"/>
      <c r="FE2018" s="8"/>
      <c r="FF2018" s="8"/>
      <c r="FG2018" s="8"/>
      <c r="FH2018" s="8"/>
      <c r="FI2018" s="8"/>
      <c r="FJ2018" s="8"/>
    </row>
    <row r="2019" spans="1:166" x14ac:dyDescent="0.25">
      <c r="A2019" t="s">
        <v>85</v>
      </c>
      <c r="B2019" t="s">
        <v>251</v>
      </c>
      <c r="C2019" s="6">
        <v>39146</v>
      </c>
      <c r="D2019" s="5"/>
      <c r="G2019">
        <v>146</v>
      </c>
      <c r="H2019" t="s">
        <v>17</v>
      </c>
      <c r="I2019" s="7">
        <v>11</v>
      </c>
      <c r="J2019">
        <v>1000</v>
      </c>
      <c r="K2019" s="5">
        <f t="shared" si="33"/>
        <v>90.909090909090907</v>
      </c>
      <c r="AC2019" s="5"/>
      <c r="AE2019" s="8"/>
      <c r="AF2019" s="8"/>
      <c r="AG2019" s="8"/>
      <c r="AH2019" s="8"/>
      <c r="AI2019" s="8"/>
      <c r="AJ2019" s="5"/>
      <c r="AK2019" s="8"/>
      <c r="AL2019" s="8"/>
      <c r="AM2019" s="8"/>
      <c r="AN2019" s="8"/>
      <c r="AO2019" s="8"/>
      <c r="AP2019" s="8"/>
      <c r="AQ2019" s="9"/>
      <c r="AS2019" s="8"/>
      <c r="AT2019" s="8"/>
      <c r="AU2019" s="5"/>
      <c r="AV2019" s="5"/>
      <c r="AW2019" s="5"/>
      <c r="AX2019" s="5"/>
      <c r="AY2019" s="5"/>
      <c r="AZ2019" s="5"/>
      <c r="BA2019" s="5"/>
      <c r="BB2019" s="5"/>
      <c r="BC2019" s="5"/>
      <c r="BD2019" s="5"/>
      <c r="BE2019" s="5"/>
      <c r="BF2019" s="5"/>
      <c r="BG2019" s="5"/>
      <c r="BH2019" s="5"/>
      <c r="BJ2019" s="5"/>
      <c r="BK2019" s="5"/>
      <c r="BL2019" s="5"/>
      <c r="BO2019" s="7"/>
      <c r="BP2019" s="5"/>
      <c r="BQ2019" s="5"/>
      <c r="BR2019" s="5"/>
      <c r="BS2019" s="5"/>
      <c r="BT2019" s="7"/>
      <c r="BU2019" s="7"/>
      <c r="BV2019" s="7"/>
      <c r="BW2019" s="7"/>
      <c r="BX2019" s="7"/>
      <c r="BY2019" s="7"/>
      <c r="BZ2019" s="7"/>
      <c r="CA2019" s="5"/>
      <c r="CB2019" s="5"/>
      <c r="CC2019" s="5"/>
      <c r="CD2019" s="5"/>
      <c r="CE2019" s="5"/>
      <c r="CF2019" s="5"/>
      <c r="CG2019" s="5"/>
      <c r="CH2019" s="5"/>
      <c r="CI2019" s="5"/>
      <c r="CJ2019" s="5"/>
      <c r="CL2019" s="5">
        <v>208.07578109040259</v>
      </c>
      <c r="CM2019" s="5">
        <f>CS2019+CV2019+CY2019+DB2019+DE2019+DH2019+DK2019+DN2019+DQ2019</f>
        <v>1300</v>
      </c>
      <c r="CO2019" s="5">
        <f>CT2019+CW2019+CZ2019+DC2019+DF2019+DI2019+DL2019+DO2019+DR2019</f>
        <v>212.68561922327922</v>
      </c>
      <c r="CP2019" s="5"/>
      <c r="CQ2019" s="5"/>
      <c r="CR2019" s="21">
        <f>CT2019/CS2019</f>
        <v>0.27058725949031787</v>
      </c>
      <c r="CS2019">
        <v>150</v>
      </c>
      <c r="CT2019" s="5">
        <v>40.58808892354768</v>
      </c>
      <c r="CU2019" s="21">
        <f>CW2019/CV2019</f>
        <v>0.19893263018160717</v>
      </c>
      <c r="CV2019">
        <v>100</v>
      </c>
      <c r="CW2019" s="5">
        <v>19.893263018160717</v>
      </c>
      <c r="CX2019" s="21">
        <f>CZ2019/CY2019</f>
        <v>0.20019026370978538</v>
      </c>
      <c r="CY2019">
        <v>100</v>
      </c>
      <c r="CZ2019" s="5">
        <v>20.019026370978537</v>
      </c>
      <c r="DA2019" s="21">
        <f>DC2019/DB2019</f>
        <v>0.17585655629106078</v>
      </c>
      <c r="DB2019">
        <v>100</v>
      </c>
      <c r="DC2019" s="5">
        <v>17.585655629106078</v>
      </c>
      <c r="DD2019" s="21">
        <f>DF2019/DE2019</f>
        <v>0.17606255111503125</v>
      </c>
      <c r="DE2019">
        <v>100</v>
      </c>
      <c r="DF2019" s="5">
        <v>17.606255111503124</v>
      </c>
      <c r="DG2019" s="21">
        <f>DI2019/DH2019</f>
        <v>0.1708096831037868</v>
      </c>
      <c r="DH2019">
        <v>100</v>
      </c>
      <c r="DI2019" s="5">
        <v>17.08096831037868</v>
      </c>
      <c r="DJ2019" s="21">
        <f>DL2019/DK2019</f>
        <v>0.13069202502000718</v>
      </c>
      <c r="DK2019">
        <v>250</v>
      </c>
      <c r="DL2019" s="5">
        <v>32.673006255001795</v>
      </c>
      <c r="DM2019" s="21">
        <f>DO2019/DN2019</f>
        <v>0.11186704558640283</v>
      </c>
      <c r="DN2019">
        <v>200</v>
      </c>
      <c r="DO2019" s="5">
        <v>22.373409117280566</v>
      </c>
      <c r="DP2019" s="21">
        <f>DR2019/DQ2019</f>
        <v>0.12432973243661027</v>
      </c>
      <c r="DQ2019">
        <v>200</v>
      </c>
      <c r="DR2019" s="5">
        <v>24.865946487322056</v>
      </c>
    </row>
    <row r="2020" spans="1:166" x14ac:dyDescent="0.25">
      <c r="A2020" t="s">
        <v>85</v>
      </c>
      <c r="B2020" t="s">
        <v>251</v>
      </c>
      <c r="C2020" s="6">
        <v>39150</v>
      </c>
      <c r="D2020" s="5"/>
      <c r="G2020">
        <v>150</v>
      </c>
      <c r="H2020" t="s">
        <v>17</v>
      </c>
      <c r="I2020" s="7">
        <v>11</v>
      </c>
      <c r="J2020">
        <v>1000</v>
      </c>
      <c r="K2020" s="5">
        <f t="shared" si="33"/>
        <v>90.909090909090907</v>
      </c>
      <c r="AC2020" s="5"/>
      <c r="AE2020" s="8"/>
      <c r="AF2020" s="8"/>
      <c r="AG2020" s="8"/>
      <c r="AH2020" s="8"/>
      <c r="AI2020" s="8"/>
      <c r="AJ2020" s="5"/>
      <c r="AK2020" s="8"/>
      <c r="AL2020" s="8"/>
      <c r="AM2020" s="8"/>
      <c r="AN2020" s="8"/>
      <c r="AO2020" s="8"/>
      <c r="AP2020" s="8"/>
      <c r="AQ2020" s="9"/>
      <c r="AS2020" s="8"/>
      <c r="AT2020" s="8"/>
      <c r="AU2020" s="5"/>
      <c r="AV2020" s="5"/>
      <c r="AW2020" s="5"/>
      <c r="AX2020" s="5"/>
      <c r="AY2020" s="5"/>
      <c r="AZ2020" s="5"/>
      <c r="BA2020" s="5"/>
      <c r="BB2020" s="5"/>
      <c r="BC2020" s="5"/>
      <c r="BD2020" s="5"/>
      <c r="BE2020" s="5"/>
      <c r="BF2020" s="5"/>
      <c r="BG2020" s="5"/>
      <c r="BH2020" s="5"/>
      <c r="BJ2020" s="5"/>
      <c r="BK2020" s="5"/>
      <c r="BL2020" s="5"/>
      <c r="BO2020" s="7"/>
      <c r="BP2020" s="5"/>
      <c r="BQ2020" s="5"/>
      <c r="BR2020" s="5"/>
      <c r="BS2020" s="5"/>
      <c r="BT2020" s="7"/>
      <c r="BU2020" s="7"/>
      <c r="BV2020" s="7"/>
      <c r="BW2020" s="7"/>
      <c r="BX2020" s="7"/>
      <c r="BY2020" s="7"/>
      <c r="BZ2020" s="7"/>
      <c r="CA2020" s="5"/>
      <c r="CB2020" s="5"/>
      <c r="CC2020" s="5"/>
      <c r="CD2020" s="5"/>
      <c r="CE2020" s="5"/>
      <c r="CF2020" s="5"/>
      <c r="CG2020" s="5"/>
      <c r="CH2020" s="5"/>
      <c r="CI2020" s="5"/>
      <c r="CJ2020" s="5"/>
      <c r="CL2020" s="5">
        <v>186.38658443406061</v>
      </c>
      <c r="CM2020" s="5">
        <f>CS2020+CV2020+CY2020+DB2020+DE2020+DH2020+DK2020+DN2020+DQ2020</f>
        <v>1300</v>
      </c>
      <c r="CO2020" s="5">
        <f>CT2020+CW2020+CZ2020+DC2020+DF2020+DI2020+DL2020+DO2020+DR2020</f>
        <v>191.30959952268537</v>
      </c>
      <c r="CP2020" s="5"/>
      <c r="CQ2020" s="5"/>
      <c r="CR2020" s="21">
        <f>CT2020/CS2020</f>
        <v>0.24118115717297808</v>
      </c>
      <c r="CS2020">
        <v>150</v>
      </c>
      <c r="CT2020" s="5">
        <v>36.177173575946711</v>
      </c>
      <c r="CU2020" s="21">
        <f>CW2020/CV2020</f>
        <v>0.18887066532077162</v>
      </c>
      <c r="CV2020">
        <v>100</v>
      </c>
      <c r="CW2020" s="5">
        <v>18.887066532077164</v>
      </c>
      <c r="CX2020" s="21">
        <f>CZ2020/CY2020</f>
        <v>0.17126720726783312</v>
      </c>
      <c r="CY2020">
        <v>100</v>
      </c>
      <c r="CZ2020" s="5">
        <v>17.126720726783311</v>
      </c>
      <c r="DA2020" s="21">
        <f>DC2020/DB2020</f>
        <v>0.15025514507865415</v>
      </c>
      <c r="DB2020">
        <v>100</v>
      </c>
      <c r="DC2020" s="5">
        <v>15.025514507865415</v>
      </c>
      <c r="DD2020" s="21">
        <f>DF2020/DE2020</f>
        <v>0.14848317782876636</v>
      </c>
      <c r="DE2020">
        <v>100</v>
      </c>
      <c r="DF2020" s="5">
        <v>14.848317782876634</v>
      </c>
      <c r="DG2020" s="21">
        <f>DI2020/DH2020</f>
        <v>0.14472062399296556</v>
      </c>
      <c r="DH2020">
        <v>100</v>
      </c>
      <c r="DI2020" s="5">
        <v>14.472062399296556</v>
      </c>
      <c r="DJ2020" s="21">
        <f>DL2020/DK2020</f>
        <v>0.11597600832291566</v>
      </c>
      <c r="DK2020">
        <v>250</v>
      </c>
      <c r="DL2020" s="5">
        <v>28.994002080728915</v>
      </c>
      <c r="DM2020" s="21">
        <f>DO2020/DN2020</f>
        <v>0.10521881755634777</v>
      </c>
      <c r="DN2020">
        <v>200</v>
      </c>
      <c r="DO2020" s="5">
        <v>21.043763511269553</v>
      </c>
      <c r="DP2020" s="21">
        <f>DR2020/DQ2020</f>
        <v>0.12367489202920556</v>
      </c>
      <c r="DQ2020">
        <v>200</v>
      </c>
      <c r="DR2020" s="5">
        <v>24.734978405841112</v>
      </c>
    </row>
    <row r="2021" spans="1:166" x14ac:dyDescent="0.25">
      <c r="A2021" t="s">
        <v>85</v>
      </c>
      <c r="B2021" t="s">
        <v>251</v>
      </c>
      <c r="C2021" s="6">
        <v>39153</v>
      </c>
      <c r="D2021" s="5"/>
      <c r="G2021">
        <v>153</v>
      </c>
      <c r="H2021" t="s">
        <v>17</v>
      </c>
      <c r="I2021" s="7">
        <v>11</v>
      </c>
      <c r="J2021">
        <v>1000</v>
      </c>
      <c r="K2021" s="5">
        <f t="shared" si="33"/>
        <v>90.909090909090907</v>
      </c>
      <c r="AC2021" s="5"/>
      <c r="AE2021" s="8"/>
      <c r="AF2021" s="8"/>
      <c r="AG2021" s="8"/>
      <c r="AH2021" s="8"/>
      <c r="AI2021" s="8"/>
      <c r="AJ2021" s="5"/>
      <c r="AK2021" s="8"/>
      <c r="AL2021" s="8"/>
      <c r="AM2021" s="8"/>
      <c r="AN2021" s="8"/>
      <c r="AO2021" s="8"/>
      <c r="AP2021" s="8"/>
      <c r="AQ2021" s="9"/>
      <c r="AS2021" s="8"/>
      <c r="AT2021" s="8"/>
      <c r="AU2021" s="5"/>
      <c r="AV2021" s="5"/>
      <c r="AW2021" s="5"/>
      <c r="AX2021" s="5"/>
      <c r="AY2021" s="5"/>
      <c r="AZ2021" s="5"/>
      <c r="BA2021" s="5"/>
      <c r="BB2021" s="5"/>
      <c r="BC2021" s="5"/>
      <c r="BD2021" s="5"/>
      <c r="BE2021" s="5"/>
      <c r="BF2021" s="5"/>
      <c r="BG2021" s="5"/>
      <c r="BH2021" s="5"/>
      <c r="BJ2021" s="5"/>
      <c r="BK2021" s="5"/>
      <c r="BL2021" s="5"/>
      <c r="BO2021" s="7"/>
      <c r="BP2021" s="5"/>
      <c r="BQ2021" s="5"/>
      <c r="BR2021" s="5"/>
      <c r="BS2021" s="5"/>
      <c r="BT2021" s="7"/>
      <c r="BU2021" s="7"/>
      <c r="BV2021" s="7"/>
      <c r="BW2021" s="7"/>
      <c r="BX2021" s="7"/>
      <c r="BY2021" s="7"/>
      <c r="BZ2021" s="7"/>
      <c r="CA2021" s="5"/>
      <c r="CB2021" s="5"/>
      <c r="CC2021" s="5"/>
      <c r="CD2021" s="5"/>
      <c r="CE2021" s="5"/>
      <c r="CF2021" s="5"/>
      <c r="CG2021" s="5"/>
      <c r="CH2021" s="5"/>
      <c r="CI2021" s="5"/>
      <c r="CJ2021" s="5"/>
      <c r="CL2021" s="5">
        <v>175.4745167645452</v>
      </c>
      <c r="CM2021" s="5">
        <f>CS2021+CV2021+CY2021+DB2021+DE2021+DH2021+DK2021+DN2021+DQ2021</f>
        <v>1300</v>
      </c>
      <c r="CO2021" s="5">
        <f>CT2021+CW2021+CZ2021+DC2021+DF2021+DI2021+DL2021+DO2021+DR2021</f>
        <v>181.09840224097465</v>
      </c>
      <c r="CP2021" s="5"/>
      <c r="CQ2021" s="5"/>
      <c r="CR2021" s="21">
        <f>CT2021/CS2021</f>
        <v>0.19055205921838037</v>
      </c>
      <c r="CS2021">
        <v>150</v>
      </c>
      <c r="CT2021" s="5">
        <v>28.582808882757053</v>
      </c>
      <c r="CU2021" s="21">
        <f>CW2021/CV2021</f>
        <v>0.17745323447155933</v>
      </c>
      <c r="CV2021">
        <v>100</v>
      </c>
      <c r="CW2021" s="5">
        <v>17.745323447155933</v>
      </c>
      <c r="CX2021" s="21">
        <f>CZ2021/CY2021</f>
        <v>0.15347024561324385</v>
      </c>
      <c r="CY2021">
        <v>100</v>
      </c>
      <c r="CZ2021" s="5">
        <v>15.347024561324384</v>
      </c>
      <c r="DA2021" s="21">
        <f>DC2021/DB2021</f>
        <v>0.13161651109961833</v>
      </c>
      <c r="DB2021">
        <v>100</v>
      </c>
      <c r="DC2021" s="5">
        <v>13.161651109961833</v>
      </c>
      <c r="DD2021" s="21">
        <f>DF2021/DE2021</f>
        <v>0.14291950514535784</v>
      </c>
      <c r="DE2021">
        <v>100</v>
      </c>
      <c r="DF2021" s="5">
        <v>14.291950514535785</v>
      </c>
      <c r="DG2021" s="21">
        <f>DI2021/DH2021</f>
        <v>0.13781753956278753</v>
      </c>
      <c r="DH2021">
        <v>100</v>
      </c>
      <c r="DI2021" s="5">
        <v>13.781753956278754</v>
      </c>
      <c r="DJ2021" s="21">
        <f>DL2021/DK2021</f>
        <v>0.11944791503054691</v>
      </c>
      <c r="DK2021">
        <v>250</v>
      </c>
      <c r="DL2021" s="5">
        <v>29.861978757636727</v>
      </c>
      <c r="DM2021" s="21">
        <f>DO2021/DN2021</f>
        <v>0.11068026086089201</v>
      </c>
      <c r="DN2021">
        <v>200</v>
      </c>
      <c r="DO2021" s="5">
        <v>22.136052172178402</v>
      </c>
      <c r="DP2021" s="21">
        <f>DR2021/DQ2021</f>
        <v>0.1309492941957289</v>
      </c>
      <c r="DQ2021">
        <v>200</v>
      </c>
      <c r="DR2021" s="5">
        <v>26.189858839145778</v>
      </c>
    </row>
    <row r="2022" spans="1:166" x14ac:dyDescent="0.25">
      <c r="A2022" t="s">
        <v>85</v>
      </c>
      <c r="B2022" t="s">
        <v>251</v>
      </c>
      <c r="C2022" s="6">
        <v>39154</v>
      </c>
      <c r="D2022" s="5"/>
      <c r="G2022">
        <v>154</v>
      </c>
      <c r="H2022" t="s">
        <v>17</v>
      </c>
      <c r="I2022" s="7">
        <v>11</v>
      </c>
      <c r="J2022">
        <v>1000</v>
      </c>
      <c r="K2022" s="5">
        <f t="shared" ref="K2022:K2085" si="58">1000000/I2022/J2022</f>
        <v>90.909090909090907</v>
      </c>
      <c r="AC2022" s="5"/>
      <c r="AE2022" s="8"/>
      <c r="AF2022" s="8"/>
      <c r="AG2022" s="8"/>
      <c r="AH2022" s="8"/>
      <c r="AI2022" s="8"/>
      <c r="AJ2022" s="5"/>
      <c r="AK2022" s="8"/>
      <c r="AL2022" s="8"/>
      <c r="AM2022" s="8"/>
      <c r="AN2022" s="8"/>
      <c r="AO2022" s="8"/>
      <c r="AP2022" s="8"/>
      <c r="AQ2022" s="9"/>
      <c r="AS2022" s="8"/>
      <c r="AT2022" s="8"/>
      <c r="AU2022" s="5"/>
      <c r="AV2022" s="5"/>
      <c r="AW2022" s="5"/>
      <c r="AX2022" s="5"/>
      <c r="AY2022" s="5"/>
      <c r="AZ2022" s="5"/>
      <c r="BA2022" s="5"/>
      <c r="BB2022" s="5"/>
      <c r="BC2022" s="5"/>
      <c r="BD2022" s="5"/>
      <c r="BE2022" s="5"/>
      <c r="BF2022" s="5"/>
      <c r="BG2022" s="5"/>
      <c r="BH2022" s="5"/>
      <c r="BJ2022" s="5"/>
      <c r="BK2022" s="5"/>
      <c r="BL2022" s="5"/>
      <c r="BO2022" s="7"/>
      <c r="BP2022" s="5"/>
      <c r="BQ2022" s="5"/>
      <c r="BR2022" s="5"/>
      <c r="BS2022" s="5"/>
      <c r="BT2022" s="7"/>
      <c r="BU2022" s="7"/>
      <c r="BV2022" s="7"/>
      <c r="BW2022" s="7"/>
      <c r="BX2022" s="7"/>
      <c r="BY2022" s="7"/>
      <c r="BZ2022" s="7"/>
      <c r="CA2022" s="5"/>
      <c r="CB2022" s="5"/>
      <c r="CC2022" s="5"/>
      <c r="CD2022" s="5"/>
      <c r="CE2022" s="5"/>
      <c r="CF2022" s="5"/>
      <c r="CG2022" s="5"/>
      <c r="CH2022" s="5"/>
      <c r="CI2022" s="5"/>
      <c r="CJ2022" s="5"/>
      <c r="CL2022" s="5">
        <v>165.04502233206031</v>
      </c>
      <c r="CM2022" s="5">
        <f>CS2022+CV2022+CY2022+DB2022+DE2022+DH2022+DK2022+DN2022+DQ2022</f>
        <v>1300</v>
      </c>
      <c r="CO2022" s="5">
        <f>CT2022+CW2022+CZ2022+DC2022+DF2022+DI2022+DL2022+DO2022+DR2022</f>
        <v>170.72782489277046</v>
      </c>
      <c r="CP2022" s="5"/>
      <c r="CQ2022" s="5"/>
      <c r="CR2022" s="21">
        <f>CT2022/CS2022</f>
        <v>0.18799005955493625</v>
      </c>
      <c r="CS2022">
        <v>150</v>
      </c>
      <c r="CT2022" s="5">
        <v>28.198508933240436</v>
      </c>
      <c r="CU2022" s="21">
        <f>CW2022/CV2022</f>
        <v>0.16926166775332177</v>
      </c>
      <c r="CV2022">
        <v>100</v>
      </c>
      <c r="CW2022" s="5">
        <v>16.926166775332177</v>
      </c>
      <c r="CX2022" s="21">
        <f>CZ2022/CY2022</f>
        <v>0.13735413903190272</v>
      </c>
      <c r="CY2022">
        <v>100</v>
      </c>
      <c r="CZ2022" s="5">
        <v>13.735413903190272</v>
      </c>
      <c r="DA2022" s="21">
        <f>DC2022/DB2022</f>
        <v>0.11271637632459899</v>
      </c>
      <c r="DB2022">
        <v>100</v>
      </c>
      <c r="DC2022" s="5">
        <v>11.2716376324599</v>
      </c>
      <c r="DD2022" s="21">
        <f>DF2022/DE2022</f>
        <v>0.12165399295267072</v>
      </c>
      <c r="DE2022">
        <v>100</v>
      </c>
      <c r="DF2022" s="5">
        <v>12.165399295267072</v>
      </c>
      <c r="DG2022" s="21">
        <f>DI2022/DH2022</f>
        <v>0.12811214174198696</v>
      </c>
      <c r="DH2022">
        <v>100</v>
      </c>
      <c r="DI2022" s="5">
        <v>12.811214174198696</v>
      </c>
      <c r="DJ2022" s="21">
        <f>DL2022/DK2022</f>
        <v>0.11057409079250508</v>
      </c>
      <c r="DK2022">
        <v>250</v>
      </c>
      <c r="DL2022" s="5">
        <v>27.643522698126269</v>
      </c>
      <c r="DM2022" s="21">
        <f>DO2022/DN2022</f>
        <v>0.11107148152563152</v>
      </c>
      <c r="DN2022">
        <v>200</v>
      </c>
      <c r="DO2022" s="5">
        <v>22.214296305126304</v>
      </c>
      <c r="DP2022" s="21">
        <f>DR2022/DQ2022</f>
        <v>0.1288083258791467</v>
      </c>
      <c r="DQ2022">
        <v>200</v>
      </c>
      <c r="DR2022" s="5">
        <v>25.761665175829343</v>
      </c>
    </row>
    <row r="2023" spans="1:166" x14ac:dyDescent="0.25">
      <c r="A2023" t="s">
        <v>85</v>
      </c>
      <c r="B2023" t="s">
        <v>251</v>
      </c>
      <c r="C2023" s="6">
        <v>39157</v>
      </c>
      <c r="D2023" s="5"/>
      <c r="G2023">
        <v>157</v>
      </c>
      <c r="H2023" t="s">
        <v>17</v>
      </c>
      <c r="I2023" s="7">
        <v>11</v>
      </c>
      <c r="J2023">
        <v>1000</v>
      </c>
      <c r="K2023" s="5">
        <f t="shared" si="58"/>
        <v>90.909090909090907</v>
      </c>
      <c r="AC2023" s="5"/>
      <c r="AE2023" s="8"/>
      <c r="AF2023" s="8"/>
      <c r="AG2023" s="8"/>
      <c r="AH2023" s="8"/>
      <c r="AI2023" s="8"/>
      <c r="AJ2023" s="5"/>
      <c r="AK2023" s="8"/>
      <c r="AL2023" s="8"/>
      <c r="AM2023" s="8"/>
      <c r="AN2023" s="8"/>
      <c r="AO2023" s="8"/>
      <c r="AP2023" s="8"/>
      <c r="AQ2023" s="9"/>
      <c r="AS2023" s="8"/>
      <c r="AT2023" s="8"/>
      <c r="AU2023" s="5"/>
      <c r="AV2023" s="5"/>
      <c r="AW2023" s="5"/>
      <c r="AX2023" s="5"/>
      <c r="AY2023" s="5"/>
      <c r="AZ2023" s="5"/>
      <c r="BA2023" s="5"/>
      <c r="BB2023" s="5"/>
      <c r="BC2023" s="5"/>
      <c r="BD2023" s="5"/>
      <c r="BE2023" s="5"/>
      <c r="BF2023" s="5"/>
      <c r="BG2023" s="5"/>
      <c r="BH2023" s="5"/>
      <c r="BJ2023" s="5"/>
      <c r="BK2023" s="5"/>
      <c r="BL2023" s="5"/>
      <c r="BO2023" s="7"/>
      <c r="BP2023" s="5"/>
      <c r="BQ2023" s="5"/>
      <c r="BR2023" s="5"/>
      <c r="BS2023" s="5"/>
      <c r="BT2023" s="7"/>
      <c r="BU2023" s="7"/>
      <c r="BV2023" s="7"/>
      <c r="BW2023" s="7"/>
      <c r="BX2023" s="7"/>
      <c r="BY2023" s="7"/>
      <c r="BZ2023" s="7"/>
      <c r="CA2023" s="5"/>
      <c r="CB2023" s="5"/>
      <c r="CC2023" s="5"/>
      <c r="CD2023" s="5"/>
      <c r="CE2023" s="5"/>
      <c r="CF2023" s="5"/>
      <c r="CG2023" s="5"/>
      <c r="CH2023" s="5"/>
      <c r="CI2023" s="5"/>
      <c r="CJ2023" s="5"/>
      <c r="CL2023" s="5">
        <v>220.16057307413431</v>
      </c>
      <c r="CM2023" s="5">
        <f>CS2023+CV2023+CY2023+DB2023+DE2023+DH2023+DK2023+DN2023+DQ2023</f>
        <v>1300</v>
      </c>
      <c r="CO2023" s="5">
        <f>CT2023+CW2023+CZ2023+DC2023+DF2023+DI2023+DL2023+DO2023+DR2023</f>
        <v>224.6406463213464</v>
      </c>
      <c r="CP2023" s="5"/>
      <c r="CQ2023" s="5"/>
      <c r="CR2023" s="21">
        <f>CT2023/CS2023</f>
        <v>0.27098168617170953</v>
      </c>
      <c r="CS2023">
        <v>150</v>
      </c>
      <c r="CT2023" s="5">
        <v>40.647252925756433</v>
      </c>
      <c r="CU2023" s="21">
        <f>CW2023/CV2023</f>
        <v>0.21749507575078439</v>
      </c>
      <c r="CV2023">
        <v>100</v>
      </c>
      <c r="CW2023" s="5">
        <v>21.749507575078439</v>
      </c>
      <c r="CX2023" s="21">
        <f>CZ2023/CY2023</f>
        <v>0.23685135253249662</v>
      </c>
      <c r="CY2023">
        <v>100</v>
      </c>
      <c r="CZ2023" s="5">
        <v>23.685135253249662</v>
      </c>
      <c r="DA2023" s="21">
        <f>DC2023/DB2023</f>
        <v>0.1906167645887227</v>
      </c>
      <c r="DB2023">
        <v>100</v>
      </c>
      <c r="DC2023" s="5">
        <v>19.06167645887227</v>
      </c>
      <c r="DD2023" s="21">
        <f>DF2023/DE2023</f>
        <v>0.1887429221413896</v>
      </c>
      <c r="DE2023">
        <v>100</v>
      </c>
      <c r="DF2023" s="5">
        <v>18.874292214138961</v>
      </c>
      <c r="DG2023" s="21">
        <f>DI2023/DH2023</f>
        <v>0.18627128946545959</v>
      </c>
      <c r="DH2023">
        <v>100</v>
      </c>
      <c r="DI2023" s="5">
        <v>18.627128946545959</v>
      </c>
      <c r="DJ2023" s="21">
        <f>DL2023/DK2023</f>
        <v>0.14007240390173178</v>
      </c>
      <c r="DK2023">
        <v>250</v>
      </c>
      <c r="DL2023" s="5">
        <v>35.018100975432944</v>
      </c>
      <c r="DM2023" s="21">
        <f>DO2023/DN2023</f>
        <v>0.1126788020508047</v>
      </c>
      <c r="DN2023">
        <v>200</v>
      </c>
      <c r="DO2023" s="5">
        <v>22.53576041016094</v>
      </c>
      <c r="DP2023" s="21">
        <f>DR2023/DQ2023</f>
        <v>0.12220895781055371</v>
      </c>
      <c r="DQ2023">
        <v>200</v>
      </c>
      <c r="DR2023" s="5">
        <v>24.441791562110744</v>
      </c>
    </row>
    <row r="2024" spans="1:166" x14ac:dyDescent="0.25">
      <c r="A2024" t="s">
        <v>85</v>
      </c>
      <c r="B2024" t="s">
        <v>251</v>
      </c>
      <c r="C2024" s="6">
        <v>39161</v>
      </c>
      <c r="D2024" s="5"/>
      <c r="E2024" s="6"/>
      <c r="G2024">
        <v>161</v>
      </c>
      <c r="H2024" t="s">
        <v>17</v>
      </c>
      <c r="I2024" s="7">
        <v>11</v>
      </c>
      <c r="J2024">
        <v>1000</v>
      </c>
      <c r="K2024" s="5">
        <f t="shared" si="58"/>
        <v>90.909090909090907</v>
      </c>
      <c r="L2024" s="5"/>
      <c r="M2024" s="8"/>
      <c r="N2024" s="8"/>
      <c r="O2024" s="8"/>
      <c r="P2024" s="8"/>
      <c r="Q2024" s="5"/>
      <c r="R2024" s="5"/>
      <c r="S2024" s="5"/>
      <c r="T2024" s="5"/>
      <c r="U2024" s="5"/>
      <c r="V2024" s="5"/>
      <c r="W2024" s="5"/>
      <c r="X2024" s="8"/>
      <c r="Y2024" s="8"/>
      <c r="Z2024" s="8"/>
      <c r="AA2024" s="8"/>
      <c r="AB2024" s="8"/>
      <c r="AC2024" s="5"/>
      <c r="AD2024" s="8"/>
      <c r="AE2024" s="8"/>
      <c r="AF2024" s="8"/>
      <c r="AG2024" s="8"/>
      <c r="AH2024" s="8"/>
      <c r="AI2024" s="8"/>
      <c r="AJ2024" s="5"/>
      <c r="AK2024" s="8"/>
      <c r="AL2024" s="8"/>
      <c r="AM2024" s="8"/>
      <c r="AN2024" s="8"/>
      <c r="AO2024" s="8"/>
      <c r="AP2024" s="8"/>
      <c r="AQ2024" s="9"/>
      <c r="AR2024" s="8"/>
      <c r="AS2024" s="8"/>
      <c r="AT2024" s="8"/>
      <c r="AU2024" s="5"/>
      <c r="AV2024" s="5"/>
      <c r="AW2024" s="5"/>
      <c r="AX2024" s="5"/>
      <c r="AY2024" s="5"/>
      <c r="AZ2024" s="5"/>
      <c r="BA2024" s="5"/>
      <c r="BB2024" s="5"/>
      <c r="BC2024" s="5"/>
      <c r="BD2024" s="5"/>
      <c r="BE2024" s="5"/>
      <c r="BF2024" s="5"/>
      <c r="BG2024" s="5"/>
      <c r="BH2024" s="5"/>
      <c r="BI2024" s="8"/>
      <c r="BJ2024" s="5"/>
      <c r="BK2024" s="5"/>
      <c r="BL2024" s="5"/>
      <c r="BM2024" s="8"/>
      <c r="BN2024" s="8"/>
      <c r="BO2024" s="7"/>
      <c r="BP2024" s="5"/>
      <c r="BQ2024" s="5"/>
      <c r="BR2024" s="5"/>
      <c r="BS2024" s="5"/>
      <c r="BT2024" s="7"/>
      <c r="BU2024" s="7"/>
      <c r="BV2024" s="7"/>
      <c r="BW2024" s="7"/>
      <c r="BX2024" s="7"/>
      <c r="BY2024" s="7"/>
      <c r="BZ2024" s="7"/>
      <c r="CA2024" s="5"/>
      <c r="CB2024" s="5">
        <v>0</v>
      </c>
      <c r="CC2024" s="5">
        <v>153.41</v>
      </c>
      <c r="CD2024" s="5">
        <v>116.82907236122</v>
      </c>
      <c r="CE2024" s="5"/>
      <c r="CF2024" s="5"/>
      <c r="CG2024" s="5"/>
      <c r="CH2024" s="5"/>
      <c r="CI2024" s="5"/>
      <c r="CJ2024" s="5"/>
      <c r="CK2024" s="8"/>
      <c r="CL2024" s="5"/>
      <c r="CM2024" s="5"/>
      <c r="CN2024" s="8"/>
      <c r="CO2024" s="5"/>
      <c r="CP2024" s="5"/>
      <c r="CQ2024" s="5"/>
      <c r="CR2024" s="5"/>
      <c r="CS2024" s="5"/>
      <c r="CT2024" s="5"/>
      <c r="CU2024" s="5"/>
      <c r="CV2024" s="5"/>
      <c r="CW2024" s="5"/>
      <c r="CX2024" s="5"/>
      <c r="CY2024" s="5"/>
      <c r="CZ2024" s="5"/>
      <c r="DA2024" s="5"/>
      <c r="DB2024" s="5"/>
      <c r="DC2024" s="5"/>
      <c r="DD2024" s="5"/>
      <c r="DE2024" s="5"/>
      <c r="DF2024" s="5"/>
      <c r="DG2024" s="5"/>
      <c r="DH2024" s="5"/>
      <c r="DI2024" s="5"/>
      <c r="DJ2024" s="5"/>
      <c r="DK2024" s="5"/>
      <c r="DL2024" s="5"/>
      <c r="DM2024" s="5"/>
      <c r="DN2024" s="5"/>
      <c r="DO2024" s="5"/>
      <c r="DP2024" s="5"/>
      <c r="DQ2024" s="5"/>
      <c r="DR2024" s="5"/>
      <c r="DS2024" s="8"/>
      <c r="DT2024" s="8"/>
      <c r="DU2024" s="8"/>
      <c r="DV2024" s="8"/>
      <c r="DW2024" s="8"/>
      <c r="DX2024" s="8"/>
      <c r="DY2024" s="8"/>
      <c r="DZ2024" s="8"/>
      <c r="EA2024" s="8"/>
      <c r="EB2024" s="8"/>
      <c r="EC2024" s="8"/>
      <c r="ED2024" s="8"/>
      <c r="EE2024" s="8"/>
      <c r="EF2024" s="8"/>
      <c r="EG2024" s="8"/>
      <c r="EH2024" s="8"/>
      <c r="EI2024" s="8"/>
      <c r="EJ2024" s="8"/>
      <c r="EK2024" s="8"/>
      <c r="EL2024" s="8"/>
      <c r="EM2024" s="8"/>
      <c r="EN2024" s="8"/>
      <c r="EO2024" s="8"/>
      <c r="EP2024" s="8"/>
      <c r="EQ2024" s="8"/>
      <c r="ER2024" s="8"/>
      <c r="ES2024" s="8"/>
      <c r="ET2024" s="8"/>
      <c r="EU2024" s="8"/>
      <c r="EV2024" s="8"/>
      <c r="EW2024" s="8"/>
      <c r="EX2024" s="8"/>
      <c r="EY2024" s="8"/>
      <c r="EZ2024" s="8"/>
      <c r="FA2024" s="8"/>
      <c r="FB2024" s="8"/>
      <c r="FC2024" s="8"/>
      <c r="FD2024" s="8"/>
      <c r="FE2024" s="8"/>
      <c r="FF2024" s="8"/>
      <c r="FG2024" s="8"/>
      <c r="FH2024" s="8"/>
      <c r="FI2024" s="8"/>
      <c r="FJ2024" s="8"/>
    </row>
    <row r="2025" spans="1:166" x14ac:dyDescent="0.25">
      <c r="A2025" t="s">
        <v>85</v>
      </c>
      <c r="B2025" t="s">
        <v>251</v>
      </c>
      <c r="C2025" s="6">
        <v>39162</v>
      </c>
      <c r="D2025" s="5"/>
      <c r="G2025">
        <v>162</v>
      </c>
      <c r="H2025" t="s">
        <v>17</v>
      </c>
      <c r="I2025" s="7">
        <v>11</v>
      </c>
      <c r="J2025">
        <v>1000</v>
      </c>
      <c r="K2025" s="5">
        <f t="shared" si="58"/>
        <v>90.909090909090907</v>
      </c>
      <c r="AC2025" s="5"/>
      <c r="AE2025" s="8"/>
      <c r="AF2025" s="8"/>
      <c r="AG2025" s="8"/>
      <c r="AH2025" s="8"/>
      <c r="AI2025" s="8"/>
      <c r="AJ2025" s="5"/>
      <c r="AK2025" s="8"/>
      <c r="AL2025" s="8"/>
      <c r="AM2025" s="8"/>
      <c r="AN2025" s="8"/>
      <c r="AO2025" s="8"/>
      <c r="AP2025" s="8"/>
      <c r="AQ2025" s="9"/>
      <c r="AS2025" s="8"/>
      <c r="AT2025" s="8"/>
      <c r="AU2025" s="5"/>
      <c r="AV2025" s="5"/>
      <c r="AW2025" s="5"/>
      <c r="AX2025" s="5"/>
      <c r="AY2025" s="5"/>
      <c r="AZ2025" s="5"/>
      <c r="BA2025" s="5"/>
      <c r="BB2025" s="5"/>
      <c r="BC2025" s="5"/>
      <c r="BD2025" s="5"/>
      <c r="BE2025" s="5"/>
      <c r="BF2025" s="5"/>
      <c r="BG2025" s="5"/>
      <c r="BH2025" s="5"/>
      <c r="BJ2025" s="5"/>
      <c r="BK2025" s="5"/>
      <c r="BL2025" s="5"/>
      <c r="BO2025" s="7"/>
      <c r="BP2025" s="5"/>
      <c r="BQ2025" s="5"/>
      <c r="BR2025" s="5"/>
      <c r="BS2025" s="5"/>
      <c r="BT2025" s="7"/>
      <c r="BU2025" s="7"/>
      <c r="BV2025" s="7"/>
      <c r="BW2025" s="7"/>
      <c r="BX2025" s="7"/>
      <c r="BY2025" s="7"/>
      <c r="BZ2025" s="7"/>
      <c r="CA2025" s="5"/>
      <c r="CB2025" s="5"/>
      <c r="CC2025" s="5"/>
      <c r="CD2025" s="5"/>
      <c r="CE2025" s="5"/>
      <c r="CF2025" s="5"/>
      <c r="CG2025" s="5"/>
      <c r="CH2025" s="5"/>
      <c r="CI2025" s="5"/>
      <c r="CJ2025" s="5"/>
      <c r="CL2025" s="5">
        <v>184.14477214109019</v>
      </c>
      <c r="CM2025" s="5">
        <f>CS2025+CV2025+CY2025+DB2025+DE2025+DH2025+DK2025+DN2025+DQ2025</f>
        <v>1300</v>
      </c>
      <c r="CO2025" s="5">
        <f>CT2025+CW2025+CZ2025+DC2025+DF2025+DI2025+DL2025+DO2025+DR2025</f>
        <v>189.72393142072985</v>
      </c>
      <c r="CP2025" s="5"/>
      <c r="CQ2025" s="5"/>
      <c r="CR2025" s="21">
        <f>CT2025/CS2025</f>
        <v>0.20276291325984763</v>
      </c>
      <c r="CS2025">
        <v>150</v>
      </c>
      <c r="CT2025" s="5">
        <v>30.414436988977144</v>
      </c>
      <c r="CU2025" s="21">
        <f>CW2025/CV2025</f>
        <v>0.18609932471199961</v>
      </c>
      <c r="CV2025">
        <v>100</v>
      </c>
      <c r="CW2025" s="5">
        <v>18.609932471199961</v>
      </c>
      <c r="CX2025" s="21">
        <f>CZ2025/CY2025</f>
        <v>0.18478099757945229</v>
      </c>
      <c r="CY2025">
        <v>100</v>
      </c>
      <c r="CZ2025" s="5">
        <v>18.47809975794523</v>
      </c>
      <c r="DA2025" s="21">
        <f>DC2025/DB2025</f>
        <v>0.15634242564731016</v>
      </c>
      <c r="DB2025">
        <v>100</v>
      </c>
      <c r="DC2025" s="5">
        <v>15.634242564731016</v>
      </c>
      <c r="DD2025" s="21">
        <f>DF2025/DE2025</f>
        <v>0.15543420362929056</v>
      </c>
      <c r="DE2025">
        <v>100</v>
      </c>
      <c r="DF2025" s="5">
        <v>15.543420362929055</v>
      </c>
      <c r="DG2025" s="21">
        <f>DI2025/DH2025</f>
        <v>0.15703221452175545</v>
      </c>
      <c r="DH2025">
        <v>100</v>
      </c>
      <c r="DI2025" s="5">
        <v>15.703221452175546</v>
      </c>
      <c r="DJ2025" s="21">
        <f>DL2025/DK2025</f>
        <v>0.11927113348967441</v>
      </c>
      <c r="DK2025">
        <v>250</v>
      </c>
      <c r="DL2025" s="5">
        <v>29.817783372418603</v>
      </c>
      <c r="DM2025" s="21">
        <f>DO2025/DN2025</f>
        <v>0.10803000430240392</v>
      </c>
      <c r="DN2025">
        <v>200</v>
      </c>
      <c r="DO2025" s="5">
        <v>21.606000860480783</v>
      </c>
      <c r="DP2025" s="21">
        <f>DR2025/DQ2025</f>
        <v>0.11958396794936267</v>
      </c>
      <c r="DQ2025">
        <v>200</v>
      </c>
      <c r="DR2025" s="5">
        <v>23.916793589872533</v>
      </c>
    </row>
    <row r="2026" spans="1:166" x14ac:dyDescent="0.25">
      <c r="A2026" t="s">
        <v>85</v>
      </c>
      <c r="B2026" t="s">
        <v>251</v>
      </c>
      <c r="C2026" s="6">
        <v>39163</v>
      </c>
      <c r="D2026" s="5">
        <v>9</v>
      </c>
      <c r="E2026" s="6" t="s">
        <v>207</v>
      </c>
      <c r="F2026" t="s">
        <v>15</v>
      </c>
      <c r="G2026">
        <v>163</v>
      </c>
      <c r="H2026" t="s">
        <v>17</v>
      </c>
      <c r="I2026" s="7">
        <v>11</v>
      </c>
      <c r="J2026">
        <v>1000</v>
      </c>
      <c r="K2026" s="5">
        <f t="shared" si="58"/>
        <v>90.909090909090907</v>
      </c>
      <c r="L2026" s="5"/>
      <c r="M2026" s="8"/>
      <c r="N2026" s="8"/>
      <c r="O2026" s="8"/>
      <c r="P2026" s="8"/>
      <c r="Q2026" s="5"/>
      <c r="R2026" s="5"/>
      <c r="S2026" s="5"/>
      <c r="T2026" s="5"/>
      <c r="U2026" s="5"/>
      <c r="V2026" s="5">
        <v>163</v>
      </c>
      <c r="W2026" s="5"/>
      <c r="X2026" s="8"/>
      <c r="Y2026" s="8"/>
      <c r="Z2026" s="8"/>
      <c r="AA2026" s="8"/>
      <c r="AB2026" s="8"/>
      <c r="AC2026" s="5"/>
      <c r="AD2026" s="8"/>
      <c r="AE2026" s="8"/>
      <c r="AF2026" s="8"/>
      <c r="AG2026" s="8"/>
      <c r="AH2026" s="8"/>
      <c r="AI2026" s="8"/>
      <c r="AJ2026" s="5"/>
      <c r="AK2026" s="8"/>
      <c r="AL2026" s="8"/>
      <c r="AM2026" s="8"/>
      <c r="AN2026" s="8"/>
      <c r="AO2026" s="8"/>
      <c r="AP2026" s="8"/>
      <c r="AQ2026" s="9"/>
      <c r="AR2026" s="8"/>
      <c r="AS2026" s="8"/>
      <c r="AT2026" s="8"/>
      <c r="AU2026" s="5"/>
      <c r="AV2026" s="5"/>
      <c r="AW2026" s="5"/>
      <c r="AX2026" s="5"/>
      <c r="AY2026" s="5"/>
      <c r="AZ2026" s="5"/>
      <c r="BA2026" s="5"/>
      <c r="BB2026" s="5"/>
      <c r="BC2026" s="5"/>
      <c r="BD2026" s="5"/>
      <c r="BE2026" s="5"/>
      <c r="BF2026" s="5"/>
      <c r="BG2026" s="5"/>
      <c r="BH2026" s="5"/>
      <c r="BI2026" s="8"/>
      <c r="BJ2026" s="5"/>
      <c r="BK2026" s="5"/>
      <c r="BL2026" s="5"/>
      <c r="BM2026" s="8"/>
      <c r="BN2026" s="8"/>
      <c r="BO2026" s="7"/>
      <c r="BP2026" s="5"/>
      <c r="BQ2026" s="5"/>
      <c r="BR2026" s="5"/>
      <c r="BS2026" s="5"/>
      <c r="BT2026" s="7"/>
      <c r="BU2026" s="7"/>
      <c r="BV2026" s="7"/>
      <c r="BW2026" s="7"/>
      <c r="BX2026" s="7"/>
      <c r="BY2026" s="7"/>
      <c r="BZ2026" s="7"/>
      <c r="CA2026" s="5"/>
      <c r="CB2026" s="5"/>
      <c r="CC2026" s="5"/>
      <c r="CD2026" s="5"/>
      <c r="CE2026" s="5"/>
      <c r="CF2026" s="5"/>
      <c r="CG2026" s="5"/>
      <c r="CH2026" s="5"/>
      <c r="CI2026" s="5"/>
      <c r="CJ2026" s="5"/>
      <c r="CK2026" s="8"/>
      <c r="CL2026" s="5"/>
      <c r="CM2026" s="5"/>
      <c r="CN2026" s="8"/>
      <c r="CO2026" s="5"/>
      <c r="CP2026" s="5"/>
      <c r="CQ2026" s="5"/>
      <c r="CR2026" s="5"/>
      <c r="CS2026" s="5"/>
      <c r="CT2026" s="5"/>
      <c r="CU2026" s="5"/>
      <c r="CV2026" s="5"/>
      <c r="CW2026" s="5"/>
      <c r="CX2026" s="5"/>
      <c r="CY2026" s="5"/>
      <c r="CZ2026" s="5"/>
      <c r="DA2026" s="5"/>
      <c r="DB2026" s="5"/>
      <c r="DC2026" s="5"/>
      <c r="DD2026" s="5"/>
      <c r="DE2026" s="5"/>
      <c r="DF2026" s="5"/>
      <c r="DG2026" s="5"/>
      <c r="DH2026" s="5"/>
      <c r="DI2026" s="5"/>
      <c r="DJ2026" s="5"/>
      <c r="DK2026" s="5"/>
      <c r="DL2026" s="5"/>
      <c r="DM2026" s="5"/>
      <c r="DN2026" s="5"/>
      <c r="DO2026" s="5"/>
      <c r="DP2026" s="5"/>
      <c r="DQ2026" s="5"/>
      <c r="DR2026" s="5"/>
      <c r="DS2026" s="8"/>
      <c r="DT2026" s="8"/>
      <c r="DU2026" s="8"/>
      <c r="DV2026" s="8"/>
      <c r="DW2026" s="8"/>
      <c r="DX2026" s="8"/>
      <c r="DY2026" s="8"/>
      <c r="DZ2026" s="8"/>
      <c r="EA2026" s="8"/>
      <c r="EB2026" s="8"/>
      <c r="EC2026" s="8"/>
      <c r="ED2026" s="8"/>
      <c r="EE2026" s="8"/>
      <c r="EF2026" s="8"/>
      <c r="EG2026" s="8"/>
      <c r="EH2026" s="8"/>
      <c r="EI2026" s="8"/>
      <c r="EJ2026" s="8"/>
      <c r="EK2026" s="8"/>
      <c r="EL2026" s="8"/>
      <c r="EM2026" s="8"/>
      <c r="EN2026" s="8"/>
      <c r="EO2026" s="8"/>
      <c r="EP2026" s="8"/>
      <c r="EQ2026" s="8"/>
      <c r="ER2026" s="8"/>
      <c r="ES2026" s="8"/>
      <c r="ET2026" s="8"/>
      <c r="EU2026" s="8"/>
      <c r="EV2026" s="8"/>
      <c r="EW2026" s="8"/>
      <c r="EX2026" s="8"/>
      <c r="EY2026" s="8"/>
      <c r="EZ2026" s="8"/>
      <c r="FA2026" s="8"/>
      <c r="FB2026" s="8"/>
      <c r="FC2026" s="8"/>
      <c r="FD2026" s="8"/>
      <c r="FE2026" s="8"/>
      <c r="FF2026" s="8"/>
      <c r="FG2026" s="8"/>
      <c r="FH2026" s="8"/>
      <c r="FI2026" s="8"/>
      <c r="FJ2026" s="8"/>
    </row>
    <row r="2027" spans="1:166" x14ac:dyDescent="0.25">
      <c r="A2027" t="s">
        <v>85</v>
      </c>
      <c r="B2027" t="s">
        <v>251</v>
      </c>
      <c r="C2027" s="6">
        <v>39167</v>
      </c>
      <c r="G2027">
        <v>167</v>
      </c>
      <c r="H2027" t="s">
        <v>17</v>
      </c>
      <c r="I2027" s="7">
        <v>11</v>
      </c>
      <c r="J2027">
        <v>1000</v>
      </c>
      <c r="K2027" s="5">
        <f t="shared" si="58"/>
        <v>90.909090909090907</v>
      </c>
      <c r="AC2027" s="5">
        <v>387.39665481441529</v>
      </c>
      <c r="AE2027" s="8"/>
      <c r="AF2027" s="8"/>
      <c r="AG2027" s="8"/>
      <c r="AH2027" s="8"/>
      <c r="AI2027" s="8"/>
      <c r="AJ2027" s="5">
        <v>239.03508977843461</v>
      </c>
      <c r="AK2027" s="8">
        <v>2.7461355765574051</v>
      </c>
      <c r="AL2027" s="8">
        <v>7.0499826560989978E-2</v>
      </c>
      <c r="AM2027" s="8"/>
      <c r="AN2027" s="8"/>
      <c r="AO2027" s="8"/>
      <c r="AP2027" s="8"/>
      <c r="AQ2027" s="9">
        <f>AK2027/AJ2027</f>
        <v>1.1488420294705858E-2</v>
      </c>
      <c r="AR2027" s="9">
        <v>2.5821690449733693E-2</v>
      </c>
      <c r="AS2027" s="7">
        <f>AJ2027*AR2027</f>
        <v>6.1722900948830404</v>
      </c>
      <c r="AT2027" s="8"/>
      <c r="AU2027" s="5">
        <v>0</v>
      </c>
      <c r="AV2027" s="5"/>
      <c r="AW2027" s="5"/>
      <c r="AX2027" s="5"/>
      <c r="AY2027" s="5">
        <v>210.62972808806049</v>
      </c>
      <c r="AZ2027" s="5"/>
      <c r="BA2027" s="5"/>
      <c r="BB2027" s="5"/>
      <c r="BC2027" s="5"/>
      <c r="BD2027" s="5"/>
      <c r="BE2027" s="5"/>
      <c r="BF2027" s="5"/>
      <c r="BG2027" s="5">
        <v>714.15044956138399</v>
      </c>
      <c r="BH2027" s="5">
        <v>924.78017764944479</v>
      </c>
      <c r="BJ2027" s="5"/>
      <c r="BK2027" s="5">
        <f>AC2027+AJ2027+BH2027</f>
        <v>1551.2119222422948</v>
      </c>
      <c r="BL2027" s="5"/>
      <c r="BM2027" s="8">
        <f>BH2027/BK2027</f>
        <v>0.59616623904789512</v>
      </c>
      <c r="BN2027" s="8"/>
      <c r="BO2027" s="7"/>
      <c r="BP2027" s="5"/>
      <c r="BQ2027" s="5"/>
      <c r="BR2027" s="5"/>
      <c r="BS2027" s="5"/>
      <c r="BT2027" s="7"/>
      <c r="BU2027" s="7"/>
      <c r="BV2027" s="7"/>
      <c r="BW2027" s="7"/>
      <c r="BX2027" s="8">
        <f>AC2027/BK2027</f>
        <v>0.2497380591650101</v>
      </c>
      <c r="BY2027" s="8">
        <f>AJ2027/BK2027</f>
        <v>0.15409570178709472</v>
      </c>
      <c r="BZ2027" s="8">
        <f>BH2027/BK2027</f>
        <v>0.59616623904789512</v>
      </c>
      <c r="CA2027" s="5"/>
      <c r="CB2027" s="5">
        <v>0</v>
      </c>
      <c r="CC2027" s="5">
        <v>36.582740010410063</v>
      </c>
      <c r="CD2027" s="5">
        <v>116.82907236122</v>
      </c>
      <c r="CE2027" s="5"/>
      <c r="CF2027" s="5"/>
      <c r="CG2027" s="5"/>
      <c r="CH2027" s="5"/>
      <c r="CI2027" s="5"/>
      <c r="CJ2027" s="5"/>
      <c r="CL2027" s="5"/>
      <c r="CM2027" s="5"/>
      <c r="CO2027" s="5"/>
      <c r="CP2027" s="5"/>
      <c r="CQ2027" s="5"/>
      <c r="CR2027" s="5"/>
      <c r="CS2027" s="5"/>
      <c r="CT2027" s="5"/>
      <c r="CU2027" s="5"/>
      <c r="CV2027" s="5"/>
      <c r="CW2027" s="5"/>
      <c r="CX2027" s="5"/>
      <c r="CY2027" s="5"/>
      <c r="CZ2027" s="5"/>
      <c r="DA2027" s="5"/>
      <c r="DB2027" s="5"/>
      <c r="DC2027" s="5"/>
      <c r="DD2027" s="5"/>
      <c r="DE2027" s="5"/>
      <c r="DF2027" s="5"/>
      <c r="DG2027" s="5"/>
      <c r="DH2027" s="5"/>
      <c r="DI2027" s="5"/>
      <c r="DJ2027" s="5"/>
      <c r="DK2027" s="5"/>
      <c r="DL2027" s="5"/>
      <c r="DM2027" s="5"/>
      <c r="DN2027" s="5"/>
      <c r="DO2027" s="5"/>
      <c r="DP2027" s="5"/>
      <c r="DQ2027" s="5"/>
      <c r="DR2027" s="5"/>
    </row>
    <row r="2028" spans="1:166" x14ac:dyDescent="0.25">
      <c r="A2028" t="s">
        <v>85</v>
      </c>
      <c r="B2028" t="s">
        <v>251</v>
      </c>
      <c r="C2028" s="6">
        <v>39168</v>
      </c>
      <c r="D2028" s="5"/>
      <c r="G2028">
        <v>168</v>
      </c>
      <c r="H2028" t="s">
        <v>17</v>
      </c>
      <c r="I2028" s="7">
        <v>11</v>
      </c>
      <c r="J2028">
        <v>1000</v>
      </c>
      <c r="K2028" s="5">
        <f t="shared" si="58"/>
        <v>90.909090909090907</v>
      </c>
      <c r="AC2028" s="5"/>
      <c r="AE2028" s="8"/>
      <c r="AF2028" s="8"/>
      <c r="AG2028" s="8"/>
      <c r="AH2028" s="8"/>
      <c r="AI2028" s="8"/>
      <c r="AJ2028" s="5"/>
      <c r="AK2028" s="8"/>
      <c r="AL2028" s="8"/>
      <c r="AM2028" s="8"/>
      <c r="AN2028" s="8"/>
      <c r="AO2028" s="8"/>
      <c r="AP2028" s="8"/>
      <c r="AQ2028" s="9"/>
      <c r="AS2028" s="8"/>
      <c r="AT2028" s="8"/>
      <c r="AU2028" s="5"/>
      <c r="AV2028" s="5"/>
      <c r="AW2028" s="5"/>
      <c r="AX2028" s="5"/>
      <c r="AY2028" s="5"/>
      <c r="AZ2028" s="5"/>
      <c r="BA2028" s="5"/>
      <c r="BB2028" s="5"/>
      <c r="BC2028" s="5"/>
      <c r="BD2028" s="5"/>
      <c r="BE2028" s="5"/>
      <c r="BF2028" s="5"/>
      <c r="BG2028" s="5"/>
      <c r="BH2028" s="5"/>
      <c r="BJ2028" s="5"/>
      <c r="BK2028" s="5"/>
      <c r="BL2028" s="5"/>
      <c r="BO2028" s="7"/>
      <c r="BP2028" s="5"/>
      <c r="BQ2028" s="5"/>
      <c r="BR2028" s="5"/>
      <c r="BS2028" s="5"/>
      <c r="BT2028" s="7"/>
      <c r="BU2028" s="7"/>
      <c r="BV2028" s="7"/>
      <c r="BW2028" s="7"/>
      <c r="BX2028" s="7"/>
      <c r="BY2028" s="7"/>
      <c r="BZ2028" s="7"/>
      <c r="CA2028" s="5"/>
      <c r="CB2028" s="5"/>
      <c r="CC2028" s="5"/>
      <c r="CD2028" s="5"/>
      <c r="CE2028" s="5"/>
      <c r="CF2028" s="5"/>
      <c r="CG2028" s="5"/>
      <c r="CH2028" s="5"/>
      <c r="CI2028" s="5"/>
      <c r="CJ2028" s="5"/>
      <c r="CL2028" s="5">
        <v>146.45384460907951</v>
      </c>
      <c r="CM2028" s="5">
        <f>CS2028+CV2028+CY2028+DB2028+DE2028+DH2028+DK2028+DN2028+DQ2028</f>
        <v>1300</v>
      </c>
      <c r="CO2028" s="5">
        <f>CT2028+CW2028+CZ2028+DC2028+DF2028+DI2028+DL2028+DO2028+DR2028</f>
        <v>153.26606467202961</v>
      </c>
      <c r="CP2028" s="5"/>
      <c r="CQ2028" s="5"/>
      <c r="CR2028" s="21">
        <f>CT2028/CS2028</f>
        <v>0.12667604194408766</v>
      </c>
      <c r="CS2028">
        <v>150</v>
      </c>
      <c r="CT2028" s="5">
        <v>19.001406291613151</v>
      </c>
      <c r="CU2028" s="21">
        <f>CW2028/CV2028</f>
        <v>0.1656859613143267</v>
      </c>
      <c r="CV2028">
        <v>100</v>
      </c>
      <c r="CW2028" s="5">
        <v>16.56859613143267</v>
      </c>
      <c r="CX2028" s="21">
        <f>CZ2028/CY2028</f>
        <v>0.13094693383539543</v>
      </c>
      <c r="CY2028">
        <v>100</v>
      </c>
      <c r="CZ2028" s="5">
        <v>13.094693383539544</v>
      </c>
      <c r="DA2028" s="21">
        <f>DC2028/DB2028</f>
        <v>0.10729137325431594</v>
      </c>
      <c r="DB2028">
        <v>100</v>
      </c>
      <c r="DC2028" s="5">
        <v>10.729137325431594</v>
      </c>
      <c r="DD2028" s="21">
        <f>DF2028/DE2028</f>
        <v>0.11351124841121042</v>
      </c>
      <c r="DE2028">
        <v>100</v>
      </c>
      <c r="DF2028" s="5">
        <v>11.351124841121042</v>
      </c>
      <c r="DG2028" s="21">
        <f>DI2028/DH2028</f>
        <v>0.12322621053242251</v>
      </c>
      <c r="DH2028">
        <v>100</v>
      </c>
      <c r="DI2028" s="5">
        <v>12.322621053242251</v>
      </c>
      <c r="DJ2028" s="21">
        <f>DL2028/DK2028</f>
        <v>0.1022045220546286</v>
      </c>
      <c r="DK2028">
        <v>250</v>
      </c>
      <c r="DL2028" s="5">
        <v>25.551130513657149</v>
      </c>
      <c r="DM2028" s="21">
        <f>DO2028/DN2028</f>
        <v>9.5355886148969268E-2</v>
      </c>
      <c r="DN2028">
        <v>200</v>
      </c>
      <c r="DO2028" s="5">
        <v>19.071177229793854</v>
      </c>
      <c r="DP2028" s="21">
        <f>DR2028/DQ2028</f>
        <v>0.12788088951099186</v>
      </c>
      <c r="DQ2028">
        <v>200</v>
      </c>
      <c r="DR2028" s="5">
        <v>25.576177902198374</v>
      </c>
    </row>
    <row r="2029" spans="1:166" x14ac:dyDescent="0.25">
      <c r="A2029" t="s">
        <v>85</v>
      </c>
      <c r="B2029" t="s">
        <v>251</v>
      </c>
      <c r="C2029" s="6">
        <v>39175</v>
      </c>
      <c r="D2029" s="5">
        <v>10</v>
      </c>
      <c r="E2029" t="s">
        <v>108</v>
      </c>
      <c r="F2029" t="s">
        <v>18</v>
      </c>
      <c r="G2029">
        <v>175</v>
      </c>
      <c r="H2029" t="s">
        <v>17</v>
      </c>
      <c r="I2029" s="7">
        <v>11</v>
      </c>
      <c r="J2029">
        <v>1000</v>
      </c>
      <c r="K2029" s="5">
        <f t="shared" si="58"/>
        <v>90.909090909090907</v>
      </c>
      <c r="W2029">
        <v>175</v>
      </c>
      <c r="AC2029" s="5"/>
      <c r="AE2029" s="8"/>
      <c r="AF2029" s="8"/>
      <c r="AG2029" s="8"/>
      <c r="AH2029" s="8"/>
      <c r="AI2029" s="8"/>
      <c r="AJ2029" s="5"/>
      <c r="AK2029" s="8"/>
      <c r="AL2029" s="8"/>
      <c r="AM2029" s="8"/>
      <c r="AN2029" s="8"/>
      <c r="AO2029" s="8"/>
      <c r="AP2029" s="8"/>
      <c r="AQ2029" s="9"/>
      <c r="AS2029" s="8"/>
      <c r="AT2029" s="8"/>
      <c r="AU2029" s="5"/>
      <c r="AV2029" s="5"/>
      <c r="AW2029" s="5"/>
      <c r="AX2029" s="5"/>
      <c r="AY2029" s="5"/>
      <c r="AZ2029" s="5"/>
      <c r="BA2029" s="5"/>
      <c r="BB2029" s="5"/>
      <c r="BC2029" s="5"/>
      <c r="BD2029" s="5"/>
      <c r="BE2029" s="5"/>
      <c r="BF2029" s="5"/>
      <c r="BG2029" s="5"/>
      <c r="BH2029" s="5"/>
      <c r="BJ2029" s="5"/>
      <c r="BK2029" s="5"/>
      <c r="BL2029" s="5"/>
      <c r="BO2029" s="7">
        <v>39.99152443203306</v>
      </c>
      <c r="BP2029" s="5">
        <v>279.21000000000004</v>
      </c>
      <c r="BQ2029" s="5"/>
      <c r="BR2029" s="5"/>
      <c r="BS2029" s="5"/>
      <c r="BT2029" s="7">
        <v>12.300000000000002</v>
      </c>
      <c r="BU2029" s="7"/>
      <c r="BV2029" s="7"/>
      <c r="BW2029" s="7"/>
      <c r="BX2029" s="7"/>
      <c r="BY2029" s="7"/>
      <c r="BZ2029" s="7"/>
      <c r="CA2029" s="5"/>
      <c r="CB2029" s="5"/>
      <c r="CC2029" s="5"/>
      <c r="CD2029" s="5"/>
      <c r="CE2029" s="5"/>
      <c r="CF2029" s="5"/>
      <c r="CG2029" s="5"/>
      <c r="CH2029" s="5"/>
      <c r="CI2029" s="5"/>
      <c r="CJ2029" s="5"/>
      <c r="CL2029" s="5">
        <v>109.2420353873438</v>
      </c>
      <c r="CM2029" s="5">
        <f>CS2029+CV2029+CY2029+DB2029+DE2029+DH2029+DK2029+DN2029+DQ2029</f>
        <v>1300</v>
      </c>
      <c r="CO2029" s="5">
        <f>CT2029+CW2029+CZ2029+DC2029+DF2029+DI2029+DL2029+DO2029+DR2029</f>
        <v>116.0648974477557</v>
      </c>
      <c r="CP2029" s="5"/>
      <c r="CQ2029" s="5"/>
      <c r="CR2029" s="21">
        <f>CT2029/CS2029</f>
        <v>0.11218541062948915</v>
      </c>
      <c r="CS2029">
        <v>150</v>
      </c>
      <c r="CT2029" s="5">
        <v>16.827811594423373</v>
      </c>
      <c r="CU2029" s="21">
        <f>CW2029/CV2029</f>
        <v>0.14199648526153452</v>
      </c>
      <c r="CV2029">
        <v>100</v>
      </c>
      <c r="CW2029" s="5">
        <v>14.199648526153453</v>
      </c>
      <c r="CX2029" s="21">
        <f>CZ2029/CY2029</f>
        <v>6.6260416465036512E-2</v>
      </c>
      <c r="CY2029">
        <v>100</v>
      </c>
      <c r="CZ2029" s="5">
        <v>6.6260416465036514</v>
      </c>
      <c r="DA2029" s="21">
        <f>DC2029/DB2029</f>
        <v>6.1157526570462611E-2</v>
      </c>
      <c r="DB2029">
        <v>100</v>
      </c>
      <c r="DC2029" s="5">
        <v>6.1157526570462615</v>
      </c>
      <c r="DD2029" s="21">
        <f>DF2029/DE2029</f>
        <v>7.9340758700625069E-2</v>
      </c>
      <c r="DE2029">
        <v>100</v>
      </c>
      <c r="DF2029" s="5">
        <v>7.9340758700625074</v>
      </c>
      <c r="DG2029" s="21">
        <f>DI2029/DH2029</f>
        <v>8.6393509507902311E-2</v>
      </c>
      <c r="DH2029">
        <v>100</v>
      </c>
      <c r="DI2029" s="5">
        <v>8.6393509507902309</v>
      </c>
      <c r="DJ2029" s="21">
        <f>DL2029/DK2029</f>
        <v>7.0760064309264945E-2</v>
      </c>
      <c r="DK2029">
        <v>250</v>
      </c>
      <c r="DL2029" s="5">
        <v>17.690016077316237</v>
      </c>
      <c r="DM2029" s="21">
        <f>DO2029/DN2029</f>
        <v>8.0343237633297052E-2</v>
      </c>
      <c r="DN2029">
        <v>200</v>
      </c>
      <c r="DO2029" s="5">
        <v>16.068647526659412</v>
      </c>
      <c r="DP2029" s="21">
        <f>DR2029/DQ2029</f>
        <v>0.10981776299400277</v>
      </c>
      <c r="DQ2029">
        <v>200</v>
      </c>
      <c r="DR2029" s="5">
        <v>21.963552598800554</v>
      </c>
    </row>
    <row r="2030" spans="1:166" x14ac:dyDescent="0.25">
      <c r="A2030" t="s">
        <v>77</v>
      </c>
      <c r="B2030" t="s">
        <v>248</v>
      </c>
      <c r="C2030" s="6">
        <v>39370</v>
      </c>
      <c r="D2030" s="5">
        <v>1</v>
      </c>
      <c r="E2030" s="6" t="s">
        <v>209</v>
      </c>
      <c r="F2030" t="s">
        <v>10</v>
      </c>
      <c r="G2030">
        <v>0</v>
      </c>
      <c r="H2030" t="s">
        <v>17</v>
      </c>
      <c r="I2030" s="7">
        <v>10</v>
      </c>
      <c r="J2030">
        <v>1000</v>
      </c>
      <c r="K2030" s="5">
        <f t="shared" si="58"/>
        <v>100</v>
      </c>
      <c r="L2030" s="5"/>
      <c r="M2030" s="8"/>
      <c r="N2030" s="8"/>
      <c r="O2030" s="8"/>
      <c r="P2030" s="8"/>
      <c r="Q2030" s="5"/>
      <c r="R2030" s="5"/>
      <c r="S2030" s="5"/>
      <c r="T2030" s="5"/>
      <c r="U2030" s="5"/>
      <c r="V2030" s="5"/>
      <c r="W2030" s="5"/>
      <c r="X2030" s="8"/>
      <c r="Y2030" s="8"/>
      <c r="Z2030" s="8"/>
      <c r="AA2030" s="8"/>
      <c r="AB2030" s="8"/>
      <c r="AC2030" s="5"/>
      <c r="AD2030" s="8"/>
      <c r="AE2030" s="8"/>
      <c r="AF2030" s="8"/>
      <c r="AG2030" s="8"/>
      <c r="AH2030" s="8"/>
      <c r="AI2030" s="8"/>
      <c r="AJ2030" s="5"/>
      <c r="AK2030" s="8"/>
      <c r="AL2030" s="8"/>
      <c r="AM2030" s="8"/>
      <c r="AN2030" s="8"/>
      <c r="AO2030" s="8"/>
      <c r="AP2030" s="8"/>
      <c r="AQ2030" s="9"/>
      <c r="AR2030" s="8"/>
      <c r="AS2030" s="8"/>
      <c r="AT2030" s="8"/>
      <c r="AU2030" s="5"/>
      <c r="AV2030" s="5"/>
      <c r="AW2030" s="5"/>
      <c r="AX2030" s="5"/>
      <c r="AY2030" s="5"/>
      <c r="AZ2030" s="5"/>
      <c r="BA2030" s="5"/>
      <c r="BB2030" s="5"/>
      <c r="BC2030" s="5"/>
      <c r="BD2030" s="5"/>
      <c r="BE2030" s="5"/>
      <c r="BF2030" s="5"/>
      <c r="BG2030" s="5"/>
      <c r="BH2030" s="5"/>
      <c r="BI2030" s="8"/>
      <c r="BJ2030" s="5"/>
      <c r="BK2030" s="5"/>
      <c r="BL2030" s="5"/>
      <c r="BM2030" s="8"/>
      <c r="BN2030" s="8"/>
      <c r="BO2030" s="7"/>
      <c r="BP2030" s="5"/>
      <c r="BQ2030" s="5"/>
      <c r="BR2030" s="5"/>
      <c r="BS2030" s="5"/>
      <c r="BT2030" s="7"/>
      <c r="BU2030" s="7"/>
      <c r="BV2030" s="7"/>
      <c r="BW2030" s="7"/>
      <c r="BX2030" s="7"/>
      <c r="BY2030" s="7"/>
      <c r="BZ2030" s="7"/>
      <c r="CA2030" s="5"/>
      <c r="CB2030" s="5"/>
      <c r="CC2030" s="5"/>
      <c r="CD2030" s="5"/>
      <c r="CE2030" s="5"/>
      <c r="CF2030" s="5"/>
      <c r="CG2030" s="5"/>
      <c r="CH2030" s="5"/>
      <c r="CI2030" s="5"/>
      <c r="CJ2030" s="5"/>
      <c r="CK2030" s="8"/>
      <c r="CL2030" s="5"/>
      <c r="CM2030" s="5"/>
      <c r="CN2030" s="8"/>
      <c r="CO2030" s="5"/>
      <c r="CP2030" s="5"/>
      <c r="CQ2030" s="5"/>
      <c r="CR2030" s="8"/>
      <c r="CS2030" s="8"/>
      <c r="CT2030" s="8"/>
      <c r="CU2030" s="8"/>
      <c r="CV2030" s="8"/>
      <c r="CW2030" s="8"/>
      <c r="CX2030" s="8"/>
      <c r="CY2030" s="8"/>
      <c r="CZ2030" s="8"/>
      <c r="DA2030" s="8"/>
      <c r="DB2030" s="8"/>
      <c r="DC2030" s="8"/>
      <c r="DD2030" s="8"/>
      <c r="DE2030" s="8"/>
      <c r="DF2030" s="8"/>
      <c r="DG2030" s="8"/>
      <c r="DH2030" s="8"/>
      <c r="DI2030" s="8"/>
      <c r="DJ2030" s="8"/>
      <c r="DK2030" s="8"/>
      <c r="DL2030" s="8"/>
      <c r="DM2030" s="8"/>
      <c r="DN2030" s="8"/>
      <c r="DO2030" s="8"/>
      <c r="DP2030" s="8"/>
      <c r="DQ2030" s="8"/>
      <c r="DR2030" s="8"/>
      <c r="DS2030" s="8"/>
      <c r="DT2030" s="8"/>
      <c r="DU2030" s="8"/>
      <c r="DV2030" s="8"/>
      <c r="DW2030" s="8"/>
      <c r="DX2030" s="8"/>
      <c r="DY2030" s="8"/>
      <c r="DZ2030" s="8"/>
      <c r="EA2030" s="8"/>
      <c r="EB2030" s="8"/>
      <c r="EC2030" s="8"/>
      <c r="ED2030" s="8"/>
      <c r="EE2030" s="8"/>
      <c r="EF2030" s="8"/>
      <c r="EG2030" s="8"/>
      <c r="EH2030" s="8"/>
      <c r="EI2030" s="8"/>
      <c r="EJ2030" s="8"/>
      <c r="EK2030" s="8"/>
      <c r="EL2030" s="8"/>
      <c r="EM2030" s="8"/>
      <c r="EN2030" s="8"/>
      <c r="EO2030" s="8"/>
      <c r="EP2030" s="8"/>
      <c r="EQ2030" s="8"/>
      <c r="ER2030" s="8"/>
      <c r="ES2030" s="8"/>
      <c r="ET2030" s="8"/>
      <c r="EU2030" s="8"/>
      <c r="EV2030" s="8"/>
      <c r="EW2030" s="8"/>
      <c r="EX2030" s="8"/>
      <c r="EY2030" s="8"/>
      <c r="EZ2030" s="8"/>
      <c r="FA2030" s="8"/>
      <c r="FB2030" s="8"/>
      <c r="FC2030" s="8"/>
      <c r="FD2030" s="8"/>
      <c r="FE2030" s="8"/>
      <c r="FF2030" s="8"/>
      <c r="FG2030" s="8"/>
      <c r="FH2030" s="8"/>
      <c r="FI2030" s="8"/>
      <c r="FJ2030" s="8"/>
    </row>
    <row r="2031" spans="1:166" x14ac:dyDescent="0.25">
      <c r="A2031" t="s">
        <v>77</v>
      </c>
      <c r="B2031" t="s">
        <v>248</v>
      </c>
      <c r="C2031" s="6">
        <v>39377</v>
      </c>
      <c r="D2031" s="5">
        <v>3</v>
      </c>
      <c r="E2031" s="6" t="s">
        <v>205</v>
      </c>
      <c r="F2031" t="s">
        <v>88</v>
      </c>
      <c r="G2031">
        <v>7</v>
      </c>
      <c r="H2031" t="s">
        <v>17</v>
      </c>
      <c r="I2031" s="7">
        <v>10</v>
      </c>
      <c r="J2031">
        <v>1000</v>
      </c>
      <c r="K2031" s="5">
        <f t="shared" si="58"/>
        <v>100</v>
      </c>
      <c r="L2031" s="5"/>
      <c r="M2031" s="8"/>
      <c r="N2031" s="8"/>
      <c r="O2031" s="8"/>
      <c r="P2031" s="8"/>
      <c r="Q2031" s="5">
        <v>7</v>
      </c>
      <c r="R2031" s="5"/>
      <c r="S2031" s="5"/>
      <c r="T2031" s="5"/>
      <c r="U2031" s="5"/>
      <c r="V2031" s="5"/>
      <c r="W2031" s="5"/>
      <c r="X2031" s="8"/>
      <c r="Y2031" s="8"/>
      <c r="Z2031" s="8"/>
      <c r="AA2031" s="8"/>
      <c r="AB2031" s="8"/>
      <c r="AC2031" s="5"/>
      <c r="AD2031" s="8"/>
      <c r="AE2031" s="8"/>
      <c r="AF2031" s="8"/>
      <c r="AG2031" s="8"/>
      <c r="AH2031" s="8"/>
      <c r="AI2031" s="8"/>
      <c r="AJ2031" s="5"/>
      <c r="AK2031" s="8"/>
      <c r="AL2031" s="8"/>
      <c r="AM2031" s="8"/>
      <c r="AN2031" s="8"/>
      <c r="AO2031" s="8"/>
      <c r="AP2031" s="8"/>
      <c r="AQ2031" s="9"/>
      <c r="AR2031" s="8"/>
      <c r="AS2031" s="8"/>
      <c r="AT2031" s="8"/>
      <c r="AU2031" s="5"/>
      <c r="AV2031" s="5"/>
      <c r="AW2031" s="5"/>
      <c r="AX2031" s="5"/>
      <c r="AY2031" s="5"/>
      <c r="AZ2031" s="5"/>
      <c r="BA2031" s="5"/>
      <c r="BB2031" s="5"/>
      <c r="BC2031" s="5"/>
      <c r="BD2031" s="5"/>
      <c r="BE2031" s="5"/>
      <c r="BF2031" s="5"/>
      <c r="BG2031" s="5"/>
      <c r="BH2031" s="5"/>
      <c r="BI2031" s="8"/>
      <c r="BJ2031" s="5"/>
      <c r="BK2031" s="5"/>
      <c r="BL2031" s="5"/>
      <c r="BM2031" s="8"/>
      <c r="BN2031" s="8"/>
      <c r="BO2031" s="7"/>
      <c r="BP2031" s="5"/>
      <c r="BQ2031" s="5"/>
      <c r="BR2031" s="5"/>
      <c r="BS2031" s="5"/>
      <c r="BT2031" s="7"/>
      <c r="BU2031" s="7"/>
      <c r="BV2031" s="7"/>
      <c r="BW2031" s="7"/>
      <c r="BX2031" s="7"/>
      <c r="BY2031" s="7"/>
      <c r="BZ2031" s="7"/>
      <c r="CA2031" s="5"/>
      <c r="CB2031" s="5"/>
      <c r="CC2031" s="5"/>
      <c r="CD2031" s="5"/>
      <c r="CE2031" s="5"/>
      <c r="CF2031" s="5"/>
      <c r="CG2031" s="5"/>
      <c r="CH2031" s="5"/>
      <c r="CI2031" s="5"/>
      <c r="CJ2031" s="5"/>
      <c r="CK2031" s="8"/>
      <c r="CL2031" s="5"/>
      <c r="CM2031" s="5"/>
      <c r="CN2031" s="8"/>
      <c r="CO2031" s="5"/>
      <c r="CP2031" s="5"/>
      <c r="CQ2031" s="5"/>
      <c r="CR2031" s="8"/>
      <c r="CS2031" s="8"/>
      <c r="CT2031" s="8"/>
      <c r="CU2031" s="8"/>
      <c r="CV2031" s="8"/>
      <c r="CW2031" s="8"/>
      <c r="CX2031" s="8"/>
      <c r="CY2031" s="8"/>
      <c r="CZ2031" s="8"/>
      <c r="DA2031" s="8"/>
      <c r="DB2031" s="8"/>
      <c r="DC2031" s="8"/>
      <c r="DD2031" s="8"/>
      <c r="DE2031" s="8"/>
      <c r="DF2031" s="8"/>
      <c r="DG2031" s="8"/>
      <c r="DH2031" s="8"/>
      <c r="DI2031" s="8"/>
      <c r="DJ2031" s="8"/>
      <c r="DK2031" s="8"/>
      <c r="DL2031" s="8"/>
      <c r="DM2031" s="8"/>
      <c r="DN2031" s="8"/>
      <c r="DO2031" s="8"/>
      <c r="DP2031" s="8"/>
      <c r="DQ2031" s="8"/>
      <c r="DR2031" s="8"/>
      <c r="DS2031" s="8"/>
      <c r="DT2031" s="8"/>
      <c r="DU2031" s="8"/>
      <c r="DV2031" s="8"/>
      <c r="DW2031" s="8"/>
      <c r="DX2031" s="8"/>
      <c r="DY2031" s="8"/>
      <c r="DZ2031" s="8"/>
      <c r="EA2031" s="8"/>
      <c r="EB2031" s="8"/>
      <c r="EC2031" s="8"/>
      <c r="ED2031" s="8"/>
      <c r="EE2031" s="8"/>
      <c r="EF2031" s="8"/>
      <c r="EG2031" s="8"/>
      <c r="EH2031" s="8"/>
      <c r="EI2031" s="8"/>
      <c r="EJ2031" s="8"/>
      <c r="EK2031" s="8"/>
      <c r="EL2031" s="8"/>
      <c r="EM2031" s="8"/>
      <c r="EN2031" s="8"/>
      <c r="EO2031" s="8"/>
      <c r="EP2031" s="8"/>
      <c r="EQ2031" s="8"/>
      <c r="ER2031" s="8"/>
      <c r="ES2031" s="8"/>
      <c r="ET2031" s="8"/>
      <c r="EU2031" s="8"/>
      <c r="EV2031" s="8"/>
      <c r="EW2031" s="8"/>
      <c r="EX2031" s="8"/>
      <c r="EY2031" s="8"/>
      <c r="EZ2031" s="8"/>
      <c r="FA2031" s="8"/>
      <c r="FB2031" s="8"/>
      <c r="FC2031" s="8"/>
      <c r="FD2031" s="8"/>
      <c r="FE2031" s="8"/>
      <c r="FF2031" s="8"/>
      <c r="FG2031" s="8"/>
      <c r="FH2031" s="8"/>
      <c r="FI2031" s="8"/>
      <c r="FJ2031" s="8"/>
    </row>
    <row r="2032" spans="1:166" x14ac:dyDescent="0.25">
      <c r="A2032" t="s">
        <v>77</v>
      </c>
      <c r="B2032" t="s">
        <v>248</v>
      </c>
      <c r="C2032" s="6">
        <v>39420</v>
      </c>
      <c r="D2032" s="5">
        <v>4</v>
      </c>
      <c r="E2032" t="s">
        <v>210</v>
      </c>
      <c r="F2032" t="s">
        <v>12</v>
      </c>
      <c r="G2032">
        <v>50</v>
      </c>
      <c r="H2032" t="s">
        <v>17</v>
      </c>
      <c r="I2032" s="7">
        <v>10</v>
      </c>
      <c r="J2032">
        <v>1000</v>
      </c>
      <c r="K2032" s="5">
        <f t="shared" si="58"/>
        <v>100</v>
      </c>
      <c r="L2032" s="5"/>
      <c r="M2032" s="8"/>
      <c r="N2032" s="8"/>
      <c r="O2032" s="8"/>
      <c r="P2032" s="8"/>
      <c r="Q2032" s="5"/>
      <c r="R2032" s="5">
        <v>50</v>
      </c>
      <c r="S2032" s="5"/>
      <c r="T2032" s="5"/>
      <c r="U2032" s="5"/>
      <c r="V2032" s="5"/>
      <c r="W2032" s="5"/>
      <c r="X2032" s="8"/>
      <c r="Y2032" s="8"/>
      <c r="Z2032" s="8"/>
      <c r="AA2032" s="8"/>
      <c r="AB2032" s="8"/>
      <c r="AC2032" s="5"/>
      <c r="AD2032" s="8"/>
      <c r="AE2032" s="8"/>
      <c r="AF2032" s="8"/>
      <c r="AG2032" s="8"/>
      <c r="AH2032" s="8"/>
      <c r="AI2032" s="8"/>
      <c r="AJ2032" s="5"/>
      <c r="AK2032" s="8"/>
      <c r="AL2032" s="8"/>
      <c r="AM2032" s="8"/>
      <c r="AN2032" s="8"/>
      <c r="AO2032" s="8"/>
      <c r="AP2032" s="8"/>
      <c r="AQ2032" s="9"/>
      <c r="AR2032" s="8"/>
      <c r="AS2032" s="8"/>
      <c r="AT2032" s="8"/>
      <c r="AU2032" s="5"/>
      <c r="AV2032" s="5"/>
      <c r="AW2032" s="5"/>
      <c r="AX2032" s="5"/>
      <c r="AY2032" s="5"/>
      <c r="AZ2032" s="5"/>
      <c r="BA2032" s="5"/>
      <c r="BB2032" s="5"/>
      <c r="BC2032" s="5"/>
      <c r="BD2032" s="5"/>
      <c r="BE2032" s="5"/>
      <c r="BF2032" s="5"/>
      <c r="BG2032" s="5"/>
      <c r="BH2032" s="5"/>
      <c r="BI2032" s="8"/>
      <c r="BJ2032" s="5"/>
      <c r="BK2032" s="5"/>
      <c r="BL2032" s="5"/>
      <c r="BM2032" s="8"/>
      <c r="BN2032" s="8"/>
      <c r="BO2032" s="7"/>
      <c r="BP2032" s="5"/>
      <c r="BQ2032" s="5"/>
      <c r="BR2032" s="5"/>
      <c r="BS2032" s="5"/>
      <c r="BT2032" s="7"/>
      <c r="BU2032" s="7"/>
      <c r="BV2032" s="7"/>
      <c r="BW2032" s="7"/>
      <c r="BX2032" s="7"/>
      <c r="BY2032" s="7"/>
      <c r="BZ2032" s="7"/>
      <c r="CA2032" s="5"/>
      <c r="CB2032" s="5"/>
      <c r="CC2032" s="5"/>
      <c r="CD2032" s="5"/>
      <c r="CE2032" s="5"/>
      <c r="CF2032" s="5"/>
      <c r="CG2032" s="5"/>
      <c r="CH2032" s="5"/>
      <c r="CI2032" s="5"/>
      <c r="CJ2032" s="5"/>
      <c r="CK2032" s="8"/>
      <c r="CL2032" s="5">
        <v>125.63371164062301</v>
      </c>
      <c r="CM2032" s="5"/>
      <c r="CN2032" s="8"/>
      <c r="CO2032" s="5"/>
      <c r="CP2032" s="5"/>
      <c r="CQ2032" s="5"/>
      <c r="CR2032" s="8"/>
      <c r="CS2032" s="8"/>
      <c r="CT2032" s="8"/>
      <c r="CU2032" s="8"/>
      <c r="CV2032" s="8"/>
      <c r="CW2032" s="8"/>
      <c r="CX2032" s="8"/>
      <c r="CY2032" s="8"/>
      <c r="CZ2032" s="8"/>
      <c r="DA2032" s="8"/>
      <c r="DB2032" s="8"/>
      <c r="DC2032" s="8"/>
      <c r="DD2032" s="8"/>
      <c r="DE2032" s="8"/>
      <c r="DF2032" s="8"/>
      <c r="DG2032" s="8"/>
      <c r="DH2032" s="8"/>
      <c r="DI2032" s="8"/>
      <c r="DJ2032" s="8"/>
      <c r="DK2032" s="8"/>
      <c r="DL2032" s="8"/>
      <c r="DM2032" s="8"/>
      <c r="DN2032" s="8"/>
      <c r="DO2032" s="8"/>
      <c r="DP2032" s="8"/>
      <c r="DQ2032" s="8"/>
      <c r="DR2032" s="8"/>
      <c r="DS2032" s="8"/>
      <c r="DT2032" s="8"/>
      <c r="DU2032" s="8"/>
      <c r="DV2032" s="8"/>
      <c r="DW2032" s="8"/>
      <c r="DX2032" s="8"/>
      <c r="DY2032" s="8"/>
      <c r="DZ2032" s="8"/>
      <c r="EA2032" s="8"/>
      <c r="EB2032" s="8"/>
      <c r="EC2032" s="8"/>
      <c r="ED2032" s="8"/>
      <c r="EE2032" s="8"/>
      <c r="EF2032" s="8"/>
      <c r="EG2032" s="8"/>
      <c r="EH2032" s="8"/>
      <c r="EI2032" s="8"/>
      <c r="EJ2032" s="8"/>
      <c r="EK2032" s="8"/>
      <c r="EL2032" s="8"/>
      <c r="EM2032" s="8"/>
      <c r="EN2032" s="8"/>
      <c r="EO2032" s="8"/>
      <c r="EP2032" s="8"/>
      <c r="EQ2032" s="8"/>
      <c r="ER2032" s="8"/>
      <c r="ES2032" s="8"/>
      <c r="ET2032" s="8"/>
      <c r="EU2032" s="8"/>
      <c r="EV2032" s="8"/>
      <c r="EW2032" s="8"/>
      <c r="EX2032" s="8"/>
      <c r="EY2032" s="8"/>
      <c r="EZ2032" s="8"/>
      <c r="FA2032" s="8"/>
      <c r="FB2032" s="8"/>
      <c r="FC2032" s="8"/>
      <c r="FD2032" s="8"/>
      <c r="FE2032" s="8"/>
      <c r="FF2032" s="8"/>
      <c r="FG2032" s="8"/>
      <c r="FH2032" s="8"/>
      <c r="FI2032" s="8"/>
      <c r="FJ2032" s="8"/>
    </row>
    <row r="2033" spans="1:166" x14ac:dyDescent="0.25">
      <c r="A2033" t="s">
        <v>77</v>
      </c>
      <c r="B2033" t="s">
        <v>248</v>
      </c>
      <c r="C2033" s="6">
        <v>39441</v>
      </c>
      <c r="D2033" s="5">
        <v>5</v>
      </c>
      <c r="E2033" t="s">
        <v>206</v>
      </c>
      <c r="F2033" t="s">
        <v>13</v>
      </c>
      <c r="G2033">
        <v>71</v>
      </c>
      <c r="H2033" t="s">
        <v>17</v>
      </c>
      <c r="I2033" s="7">
        <v>10</v>
      </c>
      <c r="J2033">
        <v>1000</v>
      </c>
      <c r="K2033" s="5">
        <f t="shared" si="58"/>
        <v>100</v>
      </c>
      <c r="L2033" s="5"/>
      <c r="M2033" s="8"/>
      <c r="N2033" s="8"/>
      <c r="O2033" s="8"/>
      <c r="P2033" s="8"/>
      <c r="Q2033" s="5"/>
      <c r="R2033" s="5"/>
      <c r="S2033" s="5">
        <v>71</v>
      </c>
      <c r="T2033" s="5"/>
      <c r="U2033" s="5"/>
      <c r="V2033" s="5"/>
      <c r="W2033" s="5"/>
      <c r="X2033" s="8"/>
      <c r="Y2033" s="8"/>
      <c r="Z2033" s="8"/>
      <c r="AA2033" s="8"/>
      <c r="AB2033" s="8"/>
      <c r="AC2033" s="5"/>
      <c r="AD2033" s="8"/>
      <c r="AE2033" s="8"/>
      <c r="AF2033" s="8"/>
      <c r="AG2033" s="8"/>
      <c r="AH2033" s="8"/>
      <c r="AI2033" s="8"/>
      <c r="AJ2033" s="5"/>
      <c r="AK2033" s="8"/>
      <c r="AL2033" s="8"/>
      <c r="AM2033" s="8"/>
      <c r="AN2033" s="8"/>
      <c r="AO2033" s="8"/>
      <c r="AP2033" s="8"/>
      <c r="AQ2033" s="9"/>
      <c r="AR2033" s="8"/>
      <c r="AS2033" s="8"/>
      <c r="AT2033" s="8"/>
      <c r="AU2033" s="5"/>
      <c r="AV2033" s="5"/>
      <c r="AW2033" s="5"/>
      <c r="AX2033" s="5"/>
      <c r="AY2033" s="5"/>
      <c r="AZ2033" s="5"/>
      <c r="BA2033" s="5"/>
      <c r="BB2033" s="5"/>
      <c r="BC2033" s="5"/>
      <c r="BD2033" s="5"/>
      <c r="BE2033" s="5"/>
      <c r="BF2033" s="5"/>
      <c r="BG2033" s="5"/>
      <c r="BH2033" s="5"/>
      <c r="BI2033" s="8"/>
      <c r="BJ2033" s="5"/>
      <c r="BK2033" s="5"/>
      <c r="BL2033" s="5"/>
      <c r="BM2033" s="8"/>
      <c r="BN2033" s="8"/>
      <c r="BO2033" s="7"/>
      <c r="BP2033" s="5"/>
      <c r="BQ2033" s="5"/>
      <c r="BR2033" s="5"/>
      <c r="BS2033" s="5"/>
      <c r="BT2033" s="7"/>
      <c r="BU2033" s="7"/>
      <c r="BV2033" s="7"/>
      <c r="BW2033" s="7"/>
      <c r="BX2033" s="7"/>
      <c r="BY2033" s="7"/>
      <c r="BZ2033" s="7"/>
      <c r="CA2033" s="5"/>
      <c r="CB2033" s="5"/>
      <c r="CC2033" s="5"/>
      <c r="CD2033" s="5"/>
      <c r="CE2033" s="5"/>
      <c r="CF2033" s="5"/>
      <c r="CG2033" s="5"/>
      <c r="CH2033" s="5"/>
      <c r="CI2033" s="5"/>
      <c r="CJ2033" s="5"/>
      <c r="CK2033" s="8"/>
      <c r="CL2033" s="5"/>
      <c r="CM2033" s="5"/>
      <c r="CN2033" s="8"/>
      <c r="CO2033" s="5"/>
      <c r="CP2033" s="5"/>
      <c r="CQ2033" s="5"/>
      <c r="CR2033" s="8"/>
      <c r="CS2033" s="8"/>
      <c r="CT2033" s="8"/>
      <c r="CU2033" s="8"/>
      <c r="CV2033" s="8"/>
      <c r="CW2033" s="8"/>
      <c r="CX2033" s="8"/>
      <c r="CY2033" s="8"/>
      <c r="CZ2033" s="8"/>
      <c r="DA2033" s="8"/>
      <c r="DB2033" s="8"/>
      <c r="DC2033" s="8"/>
      <c r="DD2033" s="8"/>
      <c r="DE2033" s="8"/>
      <c r="DF2033" s="8"/>
      <c r="DG2033" s="8"/>
      <c r="DH2033" s="8"/>
      <c r="DI2033" s="8"/>
      <c r="DJ2033" s="8"/>
      <c r="DK2033" s="8"/>
      <c r="DL2033" s="8"/>
      <c r="DM2033" s="8"/>
      <c r="DN2033" s="8"/>
      <c r="DO2033" s="8"/>
      <c r="DP2033" s="8"/>
      <c r="DQ2033" s="8"/>
      <c r="DR2033" s="8"/>
      <c r="DS2033" s="8"/>
      <c r="DT2033" s="8"/>
      <c r="DU2033" s="8"/>
      <c r="DV2033" s="8"/>
      <c r="DW2033" s="8"/>
      <c r="DX2033" s="8"/>
      <c r="DY2033" s="8"/>
      <c r="DZ2033" s="8"/>
      <c r="EA2033" s="8"/>
      <c r="EB2033" s="8"/>
      <c r="EC2033" s="8"/>
      <c r="ED2033" s="8"/>
      <c r="EE2033" s="8"/>
      <c r="EF2033" s="8"/>
      <c r="EG2033" s="8"/>
      <c r="EH2033" s="8"/>
      <c r="EI2033" s="8"/>
      <c r="EJ2033" s="8"/>
      <c r="EK2033" s="8"/>
      <c r="EL2033" s="8"/>
      <c r="EM2033" s="8"/>
      <c r="EN2033" s="8"/>
      <c r="EO2033" s="8"/>
      <c r="EP2033" s="8"/>
      <c r="EQ2033" s="8"/>
      <c r="ER2033" s="8"/>
      <c r="ES2033" s="8"/>
      <c r="ET2033" s="8"/>
      <c r="EU2033" s="8"/>
      <c r="EV2033" s="8"/>
      <c r="EW2033" s="8"/>
      <c r="EX2033" s="8"/>
      <c r="EY2033" s="8"/>
      <c r="EZ2033" s="8"/>
      <c r="FA2033" s="8"/>
      <c r="FB2033" s="8"/>
      <c r="FC2033" s="8"/>
      <c r="FD2033" s="8"/>
      <c r="FE2033" s="8"/>
      <c r="FF2033" s="8"/>
      <c r="FG2033" s="8"/>
      <c r="FH2033" s="8"/>
      <c r="FI2033" s="8"/>
      <c r="FJ2033" s="8"/>
    </row>
    <row r="2034" spans="1:166" x14ac:dyDescent="0.25">
      <c r="A2034" t="s">
        <v>77</v>
      </c>
      <c r="B2034" t="s">
        <v>248</v>
      </c>
      <c r="C2034" s="6">
        <v>39449</v>
      </c>
      <c r="D2034" s="5"/>
      <c r="E2034" s="6"/>
      <c r="G2034">
        <v>79</v>
      </c>
      <c r="H2034" t="s">
        <v>17</v>
      </c>
      <c r="I2034" s="7">
        <v>10</v>
      </c>
      <c r="J2034">
        <v>1000</v>
      </c>
      <c r="K2034" s="5">
        <f t="shared" si="58"/>
        <v>100</v>
      </c>
      <c r="L2034" s="5"/>
      <c r="M2034" s="8"/>
      <c r="N2034" s="8"/>
      <c r="O2034" s="8"/>
      <c r="P2034" s="8"/>
      <c r="Q2034" s="5"/>
      <c r="R2034" s="5"/>
      <c r="S2034" s="5"/>
      <c r="T2034" s="5"/>
      <c r="U2034" s="5"/>
      <c r="V2034" s="5"/>
      <c r="W2034" s="5"/>
      <c r="X2034" s="8"/>
      <c r="Y2034" s="8"/>
      <c r="Z2034" s="8"/>
      <c r="AA2034" s="8"/>
      <c r="AB2034" s="8"/>
      <c r="AC2034" s="5"/>
      <c r="AD2034" s="8"/>
      <c r="AE2034" s="8"/>
      <c r="AF2034" s="8"/>
      <c r="AG2034" s="8"/>
      <c r="AH2034" s="8"/>
      <c r="AI2034" s="8"/>
      <c r="AJ2034" s="5"/>
      <c r="AK2034" s="8">
        <v>1.79</v>
      </c>
      <c r="AL2034" s="8"/>
      <c r="AM2034" s="8"/>
      <c r="AN2034" s="8"/>
      <c r="AO2034" s="8"/>
      <c r="AP2034" s="8"/>
      <c r="AQ2034" s="9"/>
      <c r="AR2034" s="8"/>
      <c r="AS2034" s="8"/>
      <c r="AT2034" s="8"/>
      <c r="AU2034" s="5"/>
      <c r="AV2034" s="5"/>
      <c r="AW2034" s="5"/>
      <c r="AX2034" s="5"/>
      <c r="AY2034" s="5"/>
      <c r="AZ2034" s="5"/>
      <c r="BA2034" s="5"/>
      <c r="BB2034" s="5"/>
      <c r="BC2034" s="5"/>
      <c r="BD2034" s="5"/>
      <c r="BE2034" s="5"/>
      <c r="BF2034" s="5"/>
      <c r="BG2034" s="5"/>
      <c r="BH2034" s="5"/>
      <c r="BI2034" s="8"/>
      <c r="BJ2034" s="5"/>
      <c r="BK2034" s="5"/>
      <c r="BL2034" s="5"/>
      <c r="BM2034" s="8"/>
      <c r="BN2034" s="8"/>
      <c r="BO2034" s="7"/>
      <c r="BP2034" s="5"/>
      <c r="BQ2034" s="5"/>
      <c r="BR2034" s="5"/>
      <c r="BS2034" s="5"/>
      <c r="BT2034" s="7"/>
      <c r="BU2034" s="7"/>
      <c r="BV2034" s="7"/>
      <c r="BW2034" s="7"/>
      <c r="BX2034" s="7"/>
      <c r="BY2034" s="7"/>
      <c r="BZ2034" s="7"/>
      <c r="CA2034" s="5"/>
      <c r="CB2034" s="5">
        <v>156.03</v>
      </c>
      <c r="CC2034" s="5">
        <v>14.38</v>
      </c>
      <c r="CD2034" s="5"/>
      <c r="CE2034" s="5"/>
      <c r="CF2034" s="5"/>
      <c r="CG2034" s="5"/>
      <c r="CH2034" s="5"/>
      <c r="CI2034" s="5"/>
      <c r="CJ2034" s="5"/>
      <c r="CK2034" s="8"/>
      <c r="CL2034" s="5">
        <v>136.37578957105521</v>
      </c>
      <c r="CM2034" s="5"/>
      <c r="CN2034" s="8"/>
      <c r="CO2034" s="5"/>
      <c r="CP2034" s="5"/>
      <c r="CQ2034" s="5"/>
      <c r="CR2034" s="8"/>
      <c r="CS2034" s="8"/>
      <c r="CT2034" s="8"/>
      <c r="CU2034" s="8"/>
      <c r="CV2034" s="8"/>
      <c r="CW2034" s="8"/>
      <c r="CX2034" s="8"/>
      <c r="CY2034" s="8"/>
      <c r="CZ2034" s="8"/>
      <c r="DA2034" s="8"/>
      <c r="DB2034" s="8"/>
      <c r="DC2034" s="8"/>
      <c r="DD2034" s="8"/>
      <c r="DE2034" s="8"/>
      <c r="DF2034" s="8"/>
      <c r="DG2034" s="8"/>
      <c r="DH2034" s="8"/>
      <c r="DI2034" s="8"/>
      <c r="DJ2034" s="8"/>
      <c r="DK2034" s="8"/>
      <c r="DL2034" s="8"/>
      <c r="DM2034" s="8"/>
      <c r="DN2034" s="8"/>
      <c r="DO2034" s="8"/>
      <c r="DP2034" s="8"/>
      <c r="DQ2034" s="8"/>
      <c r="DR2034" s="8"/>
      <c r="DS2034" s="8"/>
      <c r="DT2034" s="8"/>
      <c r="DU2034" s="8"/>
      <c r="DV2034" s="8"/>
      <c r="DW2034" s="8"/>
      <c r="DX2034" s="8"/>
      <c r="DY2034" s="8"/>
      <c r="DZ2034" s="8"/>
      <c r="EA2034" s="8"/>
      <c r="EB2034" s="8"/>
      <c r="EC2034" s="8"/>
      <c r="ED2034" s="8"/>
      <c r="EE2034" s="8"/>
      <c r="EF2034" s="8"/>
      <c r="EG2034" s="8"/>
      <c r="EH2034" s="8"/>
      <c r="EI2034" s="8"/>
      <c r="EJ2034" s="8"/>
      <c r="EK2034" s="8"/>
      <c r="EL2034" s="8"/>
      <c r="EM2034" s="8"/>
      <c r="EN2034" s="8"/>
      <c r="EO2034" s="8"/>
      <c r="EP2034" s="8"/>
      <c r="EQ2034" s="8"/>
      <c r="ER2034" s="8"/>
      <c r="ES2034" s="8"/>
      <c r="ET2034" s="8"/>
      <c r="EU2034" s="8"/>
      <c r="EV2034" s="8"/>
      <c r="EW2034" s="8"/>
      <c r="EX2034" s="8"/>
      <c r="EY2034" s="8"/>
      <c r="EZ2034" s="8"/>
      <c r="FA2034" s="8"/>
      <c r="FB2034" s="8"/>
      <c r="FC2034" s="8"/>
      <c r="FD2034" s="8"/>
      <c r="FE2034" s="8"/>
      <c r="FF2034" s="8"/>
      <c r="FG2034" s="8"/>
      <c r="FH2034" s="8"/>
      <c r="FI2034" s="8"/>
      <c r="FJ2034" s="8"/>
    </row>
    <row r="2035" spans="1:166" x14ac:dyDescent="0.25">
      <c r="A2035" t="s">
        <v>77</v>
      </c>
      <c r="B2035" t="s">
        <v>248</v>
      </c>
      <c r="C2035" s="6">
        <v>39462</v>
      </c>
      <c r="D2035" s="5"/>
      <c r="E2035" s="6"/>
      <c r="G2035">
        <v>92</v>
      </c>
      <c r="H2035" t="s">
        <v>17</v>
      </c>
      <c r="I2035" s="7">
        <v>10</v>
      </c>
      <c r="J2035">
        <v>1000</v>
      </c>
      <c r="K2035" s="5">
        <f t="shared" si="58"/>
        <v>100</v>
      </c>
      <c r="L2035" s="5"/>
      <c r="M2035" s="8"/>
      <c r="N2035" s="8"/>
      <c r="O2035" s="8"/>
      <c r="P2035" s="8"/>
      <c r="Q2035" s="5"/>
      <c r="R2035" s="5"/>
      <c r="S2035" s="5"/>
      <c r="T2035" s="5"/>
      <c r="U2035" s="5"/>
      <c r="V2035" s="5"/>
      <c r="W2035" s="5"/>
      <c r="X2035" s="8"/>
      <c r="Y2035" s="8"/>
      <c r="Z2035" s="8"/>
      <c r="AA2035" s="8"/>
      <c r="AB2035" s="8"/>
      <c r="AC2035" s="5"/>
      <c r="AD2035" s="8"/>
      <c r="AE2035" s="8"/>
      <c r="AF2035" s="8"/>
      <c r="AG2035" s="8"/>
      <c r="AH2035" s="8"/>
      <c r="AI2035" s="8"/>
      <c r="AJ2035" s="5"/>
      <c r="AK2035" s="8">
        <v>2.72</v>
      </c>
      <c r="AL2035" s="8"/>
      <c r="AM2035" s="8"/>
      <c r="AN2035" s="8"/>
      <c r="AO2035" s="8"/>
      <c r="AP2035" s="8"/>
      <c r="AQ2035" s="9"/>
      <c r="AR2035" s="8"/>
      <c r="AS2035" s="8"/>
      <c r="AT2035" s="8"/>
      <c r="AU2035" s="5"/>
      <c r="AV2035" s="5"/>
      <c r="AW2035" s="5"/>
      <c r="AX2035" s="5"/>
      <c r="AY2035" s="5"/>
      <c r="AZ2035" s="5"/>
      <c r="BA2035" s="5"/>
      <c r="BB2035" s="5"/>
      <c r="BC2035" s="5"/>
      <c r="BD2035" s="5"/>
      <c r="BE2035" s="5"/>
      <c r="BF2035" s="5"/>
      <c r="BG2035" s="5"/>
      <c r="BH2035" s="5"/>
      <c r="BI2035" s="8"/>
      <c r="BJ2035" s="5"/>
      <c r="BK2035" s="5"/>
      <c r="BL2035" s="5"/>
      <c r="BM2035" s="8"/>
      <c r="BN2035" s="8"/>
      <c r="BO2035" s="7"/>
      <c r="BP2035" s="5"/>
      <c r="BQ2035" s="5"/>
      <c r="BR2035" s="5"/>
      <c r="BS2035" s="5"/>
      <c r="BT2035" s="7"/>
      <c r="BU2035" s="7"/>
      <c r="BV2035" s="7"/>
      <c r="BW2035" s="7"/>
      <c r="BX2035" s="7"/>
      <c r="BY2035" s="7"/>
      <c r="BZ2035" s="7"/>
      <c r="CA2035" s="5"/>
      <c r="CB2035" s="5">
        <v>204.48</v>
      </c>
      <c r="CC2035" s="5">
        <v>73.8</v>
      </c>
      <c r="CD2035" s="5"/>
      <c r="CE2035" s="5"/>
      <c r="CF2035" s="5"/>
      <c r="CG2035" s="5"/>
      <c r="CH2035" s="5"/>
      <c r="CI2035" s="5"/>
      <c r="CJ2035" s="5"/>
      <c r="CK2035" s="8"/>
      <c r="CL2035" s="5"/>
      <c r="CM2035" s="5"/>
      <c r="CN2035" s="8"/>
      <c r="CO2035" s="5"/>
      <c r="CP2035" s="5"/>
      <c r="CQ2035" s="5"/>
      <c r="CR2035" s="8"/>
      <c r="CS2035" s="8"/>
      <c r="CT2035" s="8"/>
      <c r="CU2035" s="8"/>
      <c r="CV2035" s="8"/>
      <c r="CW2035" s="8"/>
      <c r="CX2035" s="8"/>
      <c r="CY2035" s="8"/>
      <c r="CZ2035" s="8"/>
      <c r="DA2035" s="8"/>
      <c r="DB2035" s="8"/>
      <c r="DC2035" s="8"/>
      <c r="DD2035" s="8"/>
      <c r="DE2035" s="8"/>
      <c r="DF2035" s="8"/>
      <c r="DG2035" s="8"/>
      <c r="DH2035" s="8"/>
      <c r="DI2035" s="8"/>
      <c r="DJ2035" s="8"/>
      <c r="DK2035" s="8"/>
      <c r="DL2035" s="8"/>
      <c r="DM2035" s="8"/>
      <c r="DN2035" s="8"/>
      <c r="DO2035" s="8"/>
      <c r="DP2035" s="8"/>
      <c r="DQ2035" s="8"/>
      <c r="DR2035" s="8"/>
      <c r="DS2035" s="8"/>
      <c r="DT2035" s="8"/>
      <c r="DU2035" s="8"/>
      <c r="DV2035" s="8"/>
      <c r="DW2035" s="8"/>
      <c r="DX2035" s="8"/>
      <c r="DY2035" s="8"/>
      <c r="DZ2035" s="8"/>
      <c r="EA2035" s="8"/>
      <c r="EB2035" s="8"/>
      <c r="EC2035" s="8"/>
      <c r="ED2035" s="8"/>
      <c r="EE2035" s="8"/>
      <c r="EF2035" s="8"/>
      <c r="EG2035" s="8"/>
      <c r="EH2035" s="8"/>
      <c r="EI2035" s="8"/>
      <c r="EJ2035" s="8"/>
      <c r="EK2035" s="8"/>
      <c r="EL2035" s="8"/>
      <c r="EM2035" s="8"/>
      <c r="EN2035" s="8"/>
      <c r="EO2035" s="8"/>
      <c r="EP2035" s="8"/>
      <c r="EQ2035" s="8"/>
      <c r="ER2035" s="8"/>
      <c r="ES2035" s="8"/>
      <c r="ET2035" s="8"/>
      <c r="EU2035" s="8"/>
      <c r="EV2035" s="8"/>
      <c r="EW2035" s="8"/>
      <c r="EX2035" s="8"/>
      <c r="EY2035" s="8"/>
      <c r="EZ2035" s="8"/>
      <c r="FA2035" s="8"/>
      <c r="FB2035" s="8"/>
      <c r="FC2035" s="8"/>
      <c r="FD2035" s="8"/>
      <c r="FE2035" s="8"/>
      <c r="FF2035" s="8"/>
      <c r="FG2035" s="8"/>
      <c r="FH2035" s="8"/>
      <c r="FI2035" s="8"/>
      <c r="FJ2035" s="8"/>
    </row>
    <row r="2036" spans="1:166" x14ac:dyDescent="0.25">
      <c r="A2036" t="s">
        <v>77</v>
      </c>
      <c r="B2036" t="s">
        <v>248</v>
      </c>
      <c r="C2036" s="6">
        <v>39476</v>
      </c>
      <c r="D2036" s="5"/>
      <c r="E2036" s="6"/>
      <c r="G2036">
        <v>106</v>
      </c>
      <c r="H2036" t="s">
        <v>17</v>
      </c>
      <c r="I2036" s="7">
        <v>10</v>
      </c>
      <c r="J2036">
        <v>1000</v>
      </c>
      <c r="K2036" s="5">
        <f t="shared" si="58"/>
        <v>100</v>
      </c>
      <c r="L2036" s="5"/>
      <c r="M2036" s="8"/>
      <c r="N2036" s="8"/>
      <c r="O2036" s="8"/>
      <c r="P2036" s="8"/>
      <c r="Q2036" s="5"/>
      <c r="R2036" s="5"/>
      <c r="S2036" s="5"/>
      <c r="T2036" s="5"/>
      <c r="U2036" s="5"/>
      <c r="V2036" s="5"/>
      <c r="W2036" s="5"/>
      <c r="X2036" s="8"/>
      <c r="Y2036" s="8"/>
      <c r="Z2036" s="8"/>
      <c r="AA2036" s="8"/>
      <c r="AB2036" s="8"/>
      <c r="AC2036" s="5"/>
      <c r="AD2036" s="8"/>
      <c r="AE2036" s="8"/>
      <c r="AF2036" s="8"/>
      <c r="AG2036" s="8"/>
      <c r="AH2036" s="8"/>
      <c r="AI2036" s="8"/>
      <c r="AJ2036" s="5"/>
      <c r="AK2036" s="8"/>
      <c r="AL2036" s="8"/>
      <c r="AM2036" s="8"/>
      <c r="AN2036" s="8"/>
      <c r="AO2036" s="8"/>
      <c r="AP2036" s="8"/>
      <c r="AQ2036" s="9"/>
      <c r="AR2036" s="8"/>
      <c r="AS2036" s="8"/>
      <c r="AT2036" s="8"/>
      <c r="AU2036" s="5"/>
      <c r="AV2036" s="5"/>
      <c r="AW2036" s="5"/>
      <c r="AX2036" s="5"/>
      <c r="AY2036" s="5"/>
      <c r="AZ2036" s="5"/>
      <c r="BA2036" s="5"/>
      <c r="BB2036" s="5"/>
      <c r="BC2036" s="5"/>
      <c r="BD2036" s="5"/>
      <c r="BE2036" s="5"/>
      <c r="BF2036" s="5"/>
      <c r="BG2036" s="5"/>
      <c r="BH2036" s="5"/>
      <c r="BI2036" s="8"/>
      <c r="BJ2036" s="5"/>
      <c r="BK2036" s="5"/>
      <c r="BL2036" s="5"/>
      <c r="BM2036" s="8"/>
      <c r="BN2036" s="8"/>
      <c r="BO2036" s="7"/>
      <c r="BP2036" s="5"/>
      <c r="BQ2036" s="5"/>
      <c r="BR2036" s="5"/>
      <c r="BS2036" s="5"/>
      <c r="BT2036" s="7"/>
      <c r="BU2036" s="7"/>
      <c r="BV2036" s="7"/>
      <c r="BW2036" s="7"/>
      <c r="BX2036" s="7"/>
      <c r="BY2036" s="7"/>
      <c r="BZ2036" s="7"/>
      <c r="CA2036" s="5"/>
      <c r="CB2036" s="5"/>
      <c r="CC2036" s="5"/>
      <c r="CD2036" s="5"/>
      <c r="CE2036" s="5"/>
      <c r="CF2036" s="5"/>
      <c r="CG2036" s="5"/>
      <c r="CH2036" s="5"/>
      <c r="CI2036" s="5"/>
      <c r="CJ2036" s="5"/>
      <c r="CK2036" s="8"/>
      <c r="CL2036" s="5"/>
      <c r="CM2036" s="5"/>
      <c r="CN2036" s="8"/>
      <c r="CO2036" s="5"/>
      <c r="CP2036" s="5"/>
      <c r="CQ2036" s="5"/>
      <c r="CR2036" s="8"/>
      <c r="CS2036" s="8"/>
      <c r="CT2036" s="8"/>
      <c r="CU2036" s="8"/>
      <c r="CV2036" s="8"/>
      <c r="CW2036" s="8"/>
      <c r="CX2036" s="8"/>
      <c r="CY2036" s="8"/>
      <c r="CZ2036" s="8"/>
      <c r="DA2036" s="8"/>
      <c r="DB2036" s="8"/>
      <c r="DC2036" s="8"/>
      <c r="DD2036" s="8"/>
      <c r="DE2036" s="8"/>
      <c r="DF2036" s="8"/>
      <c r="DG2036" s="8"/>
      <c r="DH2036" s="8"/>
      <c r="DI2036" s="8"/>
      <c r="DJ2036" s="8"/>
      <c r="DK2036" s="8"/>
      <c r="DL2036" s="8"/>
      <c r="DM2036" s="8"/>
      <c r="DN2036" s="8"/>
      <c r="DO2036" s="8"/>
      <c r="DP2036" s="8"/>
      <c r="DQ2036" s="8"/>
      <c r="DR2036" s="8"/>
      <c r="DS2036" s="8"/>
      <c r="DT2036" s="8"/>
      <c r="DU2036" s="8"/>
      <c r="DV2036" s="8"/>
      <c r="DW2036" s="8"/>
      <c r="DX2036" s="8"/>
      <c r="DY2036" s="8"/>
      <c r="DZ2036" s="8"/>
      <c r="EA2036" s="8"/>
      <c r="EB2036" s="8"/>
      <c r="EC2036" s="8"/>
      <c r="ED2036" s="8"/>
      <c r="EE2036" s="8"/>
      <c r="EF2036" s="8"/>
      <c r="EG2036" s="8"/>
      <c r="EH2036" s="8"/>
      <c r="EI2036" s="8"/>
      <c r="EJ2036" s="8"/>
      <c r="EK2036" s="8"/>
      <c r="EL2036" s="8"/>
      <c r="EM2036" s="8"/>
      <c r="EN2036" s="8"/>
      <c r="EO2036" s="8"/>
      <c r="EP2036" s="8"/>
      <c r="EQ2036" s="8"/>
      <c r="ER2036" s="8"/>
      <c r="ES2036" s="8"/>
      <c r="ET2036" s="8"/>
      <c r="EU2036" s="8"/>
      <c r="EV2036" s="8"/>
      <c r="EW2036" s="8"/>
      <c r="EX2036" s="8"/>
      <c r="EY2036" s="8"/>
      <c r="EZ2036" s="8"/>
      <c r="FA2036" s="8"/>
      <c r="FB2036" s="8"/>
      <c r="FC2036" s="8"/>
      <c r="FD2036" s="8"/>
      <c r="FE2036" s="8"/>
      <c r="FF2036" s="8"/>
      <c r="FG2036" s="8"/>
      <c r="FH2036" s="8"/>
      <c r="FI2036" s="8"/>
      <c r="FJ2036" s="8"/>
    </row>
    <row r="2037" spans="1:166" x14ac:dyDescent="0.25">
      <c r="A2037" t="s">
        <v>77</v>
      </c>
      <c r="B2037" t="s">
        <v>248</v>
      </c>
      <c r="C2037" s="6">
        <v>39485</v>
      </c>
      <c r="D2037" s="5"/>
      <c r="E2037" s="6"/>
      <c r="G2037">
        <v>115</v>
      </c>
      <c r="H2037" t="s">
        <v>17</v>
      </c>
      <c r="I2037" s="7">
        <v>10</v>
      </c>
      <c r="J2037">
        <v>1000</v>
      </c>
      <c r="K2037" s="5">
        <f t="shared" si="58"/>
        <v>100</v>
      </c>
      <c r="L2037" s="5"/>
      <c r="M2037" s="8"/>
      <c r="N2037" s="8"/>
      <c r="O2037" s="8"/>
      <c r="P2037" s="8"/>
      <c r="Q2037" s="5"/>
      <c r="R2037" s="5"/>
      <c r="S2037" s="5"/>
      <c r="T2037" s="5"/>
      <c r="U2037" s="5"/>
      <c r="V2037" s="5"/>
      <c r="W2037" s="5"/>
      <c r="X2037" s="8"/>
      <c r="Y2037" s="8"/>
      <c r="Z2037" s="8"/>
      <c r="AA2037" s="8"/>
      <c r="AB2037" s="8"/>
      <c r="AC2037" s="5"/>
      <c r="AD2037" s="8"/>
      <c r="AE2037" s="8"/>
      <c r="AF2037" s="8"/>
      <c r="AG2037" s="8"/>
      <c r="AH2037" s="8"/>
      <c r="AI2037" s="8"/>
      <c r="AJ2037" s="5"/>
      <c r="AK2037" s="8">
        <v>3.14</v>
      </c>
      <c r="AL2037" s="8"/>
      <c r="AM2037" s="8"/>
      <c r="AN2037" s="8"/>
      <c r="AO2037" s="8"/>
      <c r="AP2037" s="8"/>
      <c r="AQ2037" s="9"/>
      <c r="AR2037" s="8"/>
      <c r="AS2037" s="8"/>
      <c r="AT2037" s="8"/>
      <c r="AU2037" s="5"/>
      <c r="AV2037" s="5"/>
      <c r="AW2037" s="5"/>
      <c r="AX2037" s="5"/>
      <c r="AY2037" s="5"/>
      <c r="AZ2037" s="5"/>
      <c r="BA2037" s="5"/>
      <c r="BB2037" s="5"/>
      <c r="BC2037" s="5"/>
      <c r="BD2037" s="5"/>
      <c r="BE2037" s="5"/>
      <c r="BF2037" s="5"/>
      <c r="BG2037" s="5"/>
      <c r="BH2037" s="5"/>
      <c r="BI2037" s="8"/>
      <c r="BJ2037" s="5"/>
      <c r="BK2037" s="5"/>
      <c r="BL2037" s="5"/>
      <c r="BM2037" s="8"/>
      <c r="BN2037" s="8"/>
      <c r="BO2037" s="7"/>
      <c r="BP2037" s="5"/>
      <c r="BQ2037" s="5"/>
      <c r="BR2037" s="5"/>
      <c r="BS2037" s="5"/>
      <c r="BT2037" s="7"/>
      <c r="BU2037" s="7"/>
      <c r="BV2037" s="7"/>
      <c r="BW2037" s="7"/>
      <c r="BX2037" s="7"/>
      <c r="BY2037" s="7"/>
      <c r="BZ2037" s="7"/>
      <c r="CA2037" s="5"/>
      <c r="CB2037" s="5">
        <v>50.37</v>
      </c>
      <c r="CC2037" s="5">
        <v>194.76</v>
      </c>
      <c r="CD2037" s="5"/>
      <c r="CE2037" s="5"/>
      <c r="CF2037" s="5"/>
      <c r="CG2037" s="5"/>
      <c r="CH2037" s="5"/>
      <c r="CI2037" s="5"/>
      <c r="CJ2037" s="5"/>
      <c r="CK2037" s="8"/>
      <c r="CL2037" s="5"/>
      <c r="CM2037" s="5"/>
      <c r="CN2037" s="8"/>
      <c r="CO2037" s="5"/>
      <c r="CP2037" s="5"/>
      <c r="CQ2037" s="5"/>
      <c r="CR2037" s="8"/>
      <c r="CS2037" s="8"/>
      <c r="CT2037" s="8"/>
      <c r="CU2037" s="8"/>
      <c r="CV2037" s="8"/>
      <c r="CW2037" s="8"/>
      <c r="CX2037" s="8"/>
      <c r="CY2037" s="8"/>
      <c r="CZ2037" s="8"/>
      <c r="DA2037" s="8"/>
      <c r="DB2037" s="8"/>
      <c r="DC2037" s="8"/>
      <c r="DD2037" s="8"/>
      <c r="DE2037" s="8"/>
      <c r="DF2037" s="8"/>
      <c r="DG2037" s="8"/>
      <c r="DH2037" s="8"/>
      <c r="DI2037" s="8"/>
      <c r="DJ2037" s="8"/>
      <c r="DK2037" s="8"/>
      <c r="DL2037" s="8"/>
      <c r="DM2037" s="8"/>
      <c r="DN2037" s="8"/>
      <c r="DO2037" s="8"/>
      <c r="DP2037" s="8"/>
      <c r="DQ2037" s="8"/>
      <c r="DR2037" s="8"/>
      <c r="DS2037" s="8"/>
      <c r="DT2037" s="8"/>
      <c r="DU2037" s="8"/>
      <c r="DV2037" s="8"/>
      <c r="DW2037" s="8"/>
      <c r="DX2037" s="8"/>
      <c r="DY2037" s="8"/>
      <c r="DZ2037" s="8"/>
      <c r="EA2037" s="8"/>
      <c r="EB2037" s="8"/>
      <c r="EC2037" s="8"/>
      <c r="ED2037" s="8"/>
      <c r="EE2037" s="8"/>
      <c r="EF2037" s="8"/>
      <c r="EG2037" s="8"/>
      <c r="EH2037" s="8"/>
      <c r="EI2037" s="8"/>
      <c r="EJ2037" s="8"/>
      <c r="EK2037" s="8"/>
      <c r="EL2037" s="8"/>
      <c r="EM2037" s="8"/>
      <c r="EN2037" s="8"/>
      <c r="EO2037" s="8"/>
      <c r="EP2037" s="8"/>
      <c r="EQ2037" s="8"/>
      <c r="ER2037" s="8"/>
      <c r="ES2037" s="8"/>
      <c r="ET2037" s="8"/>
      <c r="EU2037" s="8"/>
      <c r="EV2037" s="8"/>
      <c r="EW2037" s="8"/>
      <c r="EX2037" s="8"/>
      <c r="EY2037" s="8"/>
      <c r="EZ2037" s="8"/>
      <c r="FA2037" s="8"/>
      <c r="FB2037" s="8"/>
      <c r="FC2037" s="8"/>
      <c r="FD2037" s="8"/>
      <c r="FE2037" s="8"/>
      <c r="FF2037" s="8"/>
      <c r="FG2037" s="8"/>
      <c r="FH2037" s="8"/>
      <c r="FI2037" s="8"/>
      <c r="FJ2037" s="8"/>
    </row>
    <row r="2038" spans="1:166" x14ac:dyDescent="0.25">
      <c r="A2038" t="s">
        <v>77</v>
      </c>
      <c r="B2038" t="s">
        <v>248</v>
      </c>
      <c r="C2038" s="6">
        <v>39505</v>
      </c>
      <c r="D2038" s="5"/>
      <c r="E2038" s="6"/>
      <c r="G2038">
        <v>135</v>
      </c>
      <c r="H2038" t="s">
        <v>17</v>
      </c>
      <c r="I2038" s="7">
        <v>10</v>
      </c>
      <c r="J2038">
        <v>1000</v>
      </c>
      <c r="K2038" s="5">
        <f t="shared" si="58"/>
        <v>100</v>
      </c>
      <c r="L2038" s="5"/>
      <c r="M2038" s="8"/>
      <c r="N2038" s="8"/>
      <c r="O2038" s="8"/>
      <c r="P2038" s="8"/>
      <c r="Q2038" s="5"/>
      <c r="R2038" s="5"/>
      <c r="S2038" s="5"/>
      <c r="T2038" s="5"/>
      <c r="U2038" s="5"/>
      <c r="V2038" s="5"/>
      <c r="W2038" s="5"/>
      <c r="X2038" s="8"/>
      <c r="Y2038" s="8"/>
      <c r="Z2038" s="8"/>
      <c r="AA2038" s="8"/>
      <c r="AB2038" s="8"/>
      <c r="AC2038" s="5"/>
      <c r="AD2038" s="8"/>
      <c r="AE2038" s="8"/>
      <c r="AF2038" s="8"/>
      <c r="AG2038" s="8"/>
      <c r="AH2038" s="8"/>
      <c r="AI2038" s="8"/>
      <c r="AJ2038" s="5"/>
      <c r="AK2038" s="8">
        <v>2.97</v>
      </c>
      <c r="AL2038" s="8"/>
      <c r="AM2038" s="8"/>
      <c r="AN2038" s="8"/>
      <c r="AO2038" s="8"/>
      <c r="AP2038" s="8"/>
      <c r="AQ2038" s="9"/>
      <c r="AR2038" s="8"/>
      <c r="AS2038" s="8"/>
      <c r="AT2038" s="8"/>
      <c r="AU2038" s="5"/>
      <c r="AV2038" s="5"/>
      <c r="AW2038" s="5"/>
      <c r="AX2038" s="5"/>
      <c r="AY2038" s="5"/>
      <c r="AZ2038" s="5"/>
      <c r="BA2038" s="5"/>
      <c r="BB2038" s="5"/>
      <c r="BC2038" s="5"/>
      <c r="BD2038" s="5"/>
      <c r="BE2038" s="5"/>
      <c r="BF2038" s="5"/>
      <c r="BG2038" s="5"/>
      <c r="BH2038" s="5"/>
      <c r="BI2038" s="8"/>
      <c r="BJ2038" s="5"/>
      <c r="BK2038" s="5"/>
      <c r="BL2038" s="5"/>
      <c r="BM2038" s="8"/>
      <c r="BN2038" s="8"/>
      <c r="BO2038" s="7"/>
      <c r="BP2038" s="5"/>
      <c r="BQ2038" s="5"/>
      <c r="BR2038" s="5"/>
      <c r="BS2038" s="5"/>
      <c r="BT2038" s="7"/>
      <c r="BU2038" s="7"/>
      <c r="BV2038" s="7"/>
      <c r="BW2038" s="7"/>
      <c r="BX2038" s="7"/>
      <c r="BY2038" s="7"/>
      <c r="BZ2038" s="7"/>
      <c r="CA2038" s="5"/>
      <c r="CB2038" s="5">
        <v>1.62</v>
      </c>
      <c r="CC2038" s="5">
        <v>163.13</v>
      </c>
      <c r="CD2038" s="5">
        <v>0.57803072446403347</v>
      </c>
      <c r="CE2038" s="5"/>
      <c r="CF2038" s="5"/>
      <c r="CG2038" s="5"/>
      <c r="CH2038" s="5"/>
      <c r="CI2038" s="5"/>
      <c r="CJ2038" s="5"/>
      <c r="CK2038" s="8"/>
      <c r="CL2038" s="5"/>
      <c r="CM2038" s="5"/>
      <c r="CN2038" s="8"/>
      <c r="CO2038" s="5"/>
      <c r="CP2038" s="5"/>
      <c r="CQ2038" s="5"/>
      <c r="CR2038" s="8"/>
      <c r="CS2038" s="8"/>
      <c r="CT2038" s="8"/>
      <c r="CU2038" s="8"/>
      <c r="CV2038" s="8"/>
      <c r="CW2038" s="8"/>
      <c r="CX2038" s="8"/>
      <c r="CY2038" s="8"/>
      <c r="CZ2038" s="8"/>
      <c r="DA2038" s="8"/>
      <c r="DB2038" s="8"/>
      <c r="DC2038" s="8"/>
      <c r="DD2038" s="8"/>
      <c r="DE2038" s="8"/>
      <c r="DF2038" s="8"/>
      <c r="DG2038" s="8"/>
      <c r="DH2038" s="8"/>
      <c r="DI2038" s="8"/>
      <c r="DJ2038" s="8"/>
      <c r="DK2038" s="8"/>
      <c r="DL2038" s="8"/>
      <c r="DM2038" s="8"/>
      <c r="DN2038" s="8"/>
      <c r="DO2038" s="8"/>
      <c r="DP2038" s="8"/>
      <c r="DQ2038" s="8"/>
      <c r="DR2038" s="8"/>
      <c r="DS2038" s="8"/>
      <c r="DT2038" s="8"/>
      <c r="DU2038" s="8"/>
      <c r="DV2038" s="8"/>
      <c r="DW2038" s="8"/>
      <c r="DX2038" s="8"/>
      <c r="DY2038" s="8"/>
      <c r="DZ2038" s="8"/>
      <c r="EA2038" s="8"/>
      <c r="EB2038" s="8"/>
      <c r="EC2038" s="8"/>
      <c r="ED2038" s="8"/>
      <c r="EE2038" s="8"/>
      <c r="EF2038" s="8"/>
      <c r="EG2038" s="8"/>
      <c r="EH2038" s="8"/>
      <c r="EI2038" s="8"/>
      <c r="EJ2038" s="8"/>
      <c r="EK2038" s="8"/>
      <c r="EL2038" s="8"/>
      <c r="EM2038" s="8"/>
      <c r="EN2038" s="8"/>
      <c r="EO2038" s="8"/>
      <c r="EP2038" s="8"/>
      <c r="EQ2038" s="8"/>
      <c r="ER2038" s="8"/>
      <c r="ES2038" s="8"/>
      <c r="ET2038" s="8"/>
      <c r="EU2038" s="8"/>
      <c r="EV2038" s="8"/>
      <c r="EW2038" s="8"/>
      <c r="EX2038" s="8"/>
      <c r="EY2038" s="8"/>
      <c r="EZ2038" s="8"/>
      <c r="FA2038" s="8"/>
      <c r="FB2038" s="8"/>
      <c r="FC2038" s="8"/>
      <c r="FD2038" s="8"/>
      <c r="FE2038" s="8"/>
      <c r="FF2038" s="8"/>
      <c r="FG2038" s="8"/>
      <c r="FH2038" s="8"/>
      <c r="FI2038" s="8"/>
      <c r="FJ2038" s="8"/>
    </row>
    <row r="2039" spans="1:166" x14ac:dyDescent="0.25">
      <c r="A2039" t="s">
        <v>77</v>
      </c>
      <c r="B2039" t="s">
        <v>248</v>
      </c>
      <c r="C2039" s="6">
        <v>39506</v>
      </c>
      <c r="D2039" s="5">
        <v>8</v>
      </c>
      <c r="E2039" t="s">
        <v>208</v>
      </c>
      <c r="F2039" t="s">
        <v>14</v>
      </c>
      <c r="G2039">
        <v>136</v>
      </c>
      <c r="H2039" t="s">
        <v>17</v>
      </c>
      <c r="I2039" s="7">
        <v>10</v>
      </c>
      <c r="J2039">
        <v>1000</v>
      </c>
      <c r="K2039" s="5">
        <f t="shared" si="58"/>
        <v>100</v>
      </c>
      <c r="L2039" s="5"/>
      <c r="M2039" s="8"/>
      <c r="N2039" s="8"/>
      <c r="O2039" s="8"/>
      <c r="P2039" s="8"/>
      <c r="Q2039" s="5"/>
      <c r="R2039" s="5"/>
      <c r="S2039" s="5"/>
      <c r="T2039" s="5"/>
      <c r="U2039" s="5">
        <v>136</v>
      </c>
      <c r="V2039" s="5"/>
      <c r="W2039" s="5"/>
      <c r="X2039" s="8"/>
      <c r="Y2039" s="8"/>
      <c r="Z2039" s="8"/>
      <c r="AA2039" s="8"/>
      <c r="AB2039" s="8"/>
      <c r="AC2039" s="5"/>
      <c r="AD2039" s="8"/>
      <c r="AE2039" s="8"/>
      <c r="AF2039" s="8"/>
      <c r="AG2039" s="8"/>
      <c r="AH2039" s="8"/>
      <c r="AI2039" s="8"/>
      <c r="AJ2039" s="5"/>
      <c r="AK2039" s="8"/>
      <c r="AL2039" s="8"/>
      <c r="AM2039" s="8"/>
      <c r="AN2039" s="8"/>
      <c r="AO2039" s="8"/>
      <c r="AP2039" s="8"/>
      <c r="AQ2039" s="9"/>
      <c r="AR2039" s="8"/>
      <c r="AS2039" s="8"/>
      <c r="AT2039" s="8"/>
      <c r="AU2039" s="5"/>
      <c r="AV2039" s="5"/>
      <c r="AW2039" s="5"/>
      <c r="AX2039" s="5"/>
      <c r="AY2039" s="5"/>
      <c r="AZ2039" s="5"/>
      <c r="BA2039" s="5"/>
      <c r="BB2039" s="5"/>
      <c r="BC2039" s="5"/>
      <c r="BD2039" s="5"/>
      <c r="BE2039" s="5"/>
      <c r="BF2039" s="5"/>
      <c r="BG2039" s="5"/>
      <c r="BH2039" s="5"/>
      <c r="BI2039" s="8"/>
      <c r="BJ2039" s="5"/>
      <c r="BK2039" s="5"/>
      <c r="BL2039" s="5"/>
      <c r="BM2039" s="8"/>
      <c r="BN2039" s="8"/>
      <c r="BO2039" s="7"/>
      <c r="BP2039" s="5"/>
      <c r="BQ2039" s="5"/>
      <c r="BR2039" s="5"/>
      <c r="BS2039" s="5"/>
      <c r="BT2039" s="7"/>
      <c r="BU2039" s="7"/>
      <c r="BV2039" s="7"/>
      <c r="BW2039" s="7"/>
      <c r="BX2039" s="7"/>
      <c r="BY2039" s="7"/>
      <c r="BZ2039" s="7"/>
      <c r="CA2039" s="5"/>
      <c r="CB2039" s="5"/>
      <c r="CC2039" s="5"/>
      <c r="CD2039" s="5"/>
      <c r="CE2039" s="5"/>
      <c r="CF2039" s="5"/>
      <c r="CG2039" s="5"/>
      <c r="CH2039" s="5"/>
      <c r="CI2039" s="5"/>
      <c r="CJ2039" s="5"/>
      <c r="CK2039" s="8"/>
      <c r="CL2039" s="5"/>
      <c r="CM2039" s="5"/>
      <c r="CN2039" s="8"/>
      <c r="CO2039" s="5"/>
      <c r="CP2039" s="5"/>
      <c r="CQ2039" s="5"/>
      <c r="CR2039" s="8"/>
      <c r="CS2039" s="8"/>
      <c r="CT2039" s="8"/>
      <c r="CU2039" s="8"/>
      <c r="CV2039" s="8"/>
      <c r="CW2039" s="8"/>
      <c r="CX2039" s="8"/>
      <c r="CY2039" s="8"/>
      <c r="CZ2039" s="8"/>
      <c r="DA2039" s="8"/>
      <c r="DB2039" s="8"/>
      <c r="DC2039" s="8"/>
      <c r="DD2039" s="8"/>
      <c r="DE2039" s="8"/>
      <c r="DF2039" s="8"/>
      <c r="DG2039" s="8"/>
      <c r="DH2039" s="8"/>
      <c r="DI2039" s="8"/>
      <c r="DJ2039" s="8"/>
      <c r="DK2039" s="8"/>
      <c r="DL2039" s="8"/>
      <c r="DM2039" s="8"/>
      <c r="DN2039" s="8"/>
      <c r="DO2039" s="8"/>
      <c r="DP2039" s="8"/>
      <c r="DQ2039" s="8"/>
      <c r="DR2039" s="8"/>
      <c r="DS2039" s="8"/>
      <c r="DT2039" s="8"/>
      <c r="DU2039" s="8"/>
      <c r="DV2039" s="8"/>
      <c r="DW2039" s="8"/>
      <c r="DX2039" s="8"/>
      <c r="DY2039" s="8"/>
      <c r="DZ2039" s="8"/>
      <c r="EA2039" s="8"/>
      <c r="EB2039" s="8"/>
      <c r="EC2039" s="8"/>
      <c r="ED2039" s="8"/>
      <c r="EE2039" s="8"/>
      <c r="EF2039" s="8"/>
      <c r="EG2039" s="8"/>
      <c r="EH2039" s="8"/>
      <c r="EI2039" s="8"/>
      <c r="EJ2039" s="8"/>
      <c r="EK2039" s="8"/>
      <c r="EL2039" s="8"/>
      <c r="EM2039" s="8"/>
      <c r="EN2039" s="8"/>
      <c r="EO2039" s="8"/>
      <c r="EP2039" s="8"/>
      <c r="EQ2039" s="8"/>
      <c r="ER2039" s="8"/>
      <c r="ES2039" s="8"/>
      <c r="ET2039" s="8"/>
      <c r="EU2039" s="8"/>
      <c r="EV2039" s="8"/>
      <c r="EW2039" s="8"/>
      <c r="EX2039" s="8"/>
      <c r="EY2039" s="8"/>
      <c r="EZ2039" s="8"/>
      <c r="FA2039" s="8"/>
      <c r="FB2039" s="8"/>
      <c r="FC2039" s="8"/>
      <c r="FD2039" s="8"/>
      <c r="FE2039" s="8"/>
      <c r="FF2039" s="8"/>
      <c r="FG2039" s="8"/>
      <c r="FH2039" s="8"/>
      <c r="FI2039" s="8"/>
      <c r="FJ2039" s="8"/>
    </row>
    <row r="2040" spans="1:166" x14ac:dyDescent="0.25">
      <c r="A2040" t="s">
        <v>77</v>
      </c>
      <c r="B2040" t="s">
        <v>248</v>
      </c>
      <c r="C2040" s="6">
        <v>39532</v>
      </c>
      <c r="D2040" s="5">
        <v>9</v>
      </c>
      <c r="E2040" s="6" t="s">
        <v>207</v>
      </c>
      <c r="F2040" t="s">
        <v>15</v>
      </c>
      <c r="G2040">
        <v>162</v>
      </c>
      <c r="H2040" t="s">
        <v>17</v>
      </c>
      <c r="I2040" s="7">
        <v>10</v>
      </c>
      <c r="J2040">
        <v>1000</v>
      </c>
      <c r="K2040" s="5">
        <f t="shared" si="58"/>
        <v>100</v>
      </c>
      <c r="L2040" s="5"/>
      <c r="M2040" s="8"/>
      <c r="N2040" s="8"/>
      <c r="O2040" s="8"/>
      <c r="P2040" s="8"/>
      <c r="Q2040" s="5"/>
      <c r="R2040" s="5"/>
      <c r="S2040" s="5"/>
      <c r="T2040" s="5"/>
      <c r="U2040" s="5"/>
      <c r="V2040" s="5">
        <v>162</v>
      </c>
      <c r="W2040" s="5"/>
      <c r="X2040" s="8"/>
      <c r="Y2040" s="8"/>
      <c r="Z2040" s="8"/>
      <c r="AA2040" s="8"/>
      <c r="AB2040" s="8"/>
      <c r="AC2040" s="5"/>
      <c r="AD2040" s="8"/>
      <c r="AE2040" s="8"/>
      <c r="AF2040" s="8"/>
      <c r="AG2040" s="8"/>
      <c r="AH2040" s="8"/>
      <c r="AI2040" s="8"/>
      <c r="AJ2040" s="5"/>
      <c r="AK2040" s="8"/>
      <c r="AL2040" s="8"/>
      <c r="AM2040" s="8"/>
      <c r="AN2040" s="8"/>
      <c r="AO2040" s="8"/>
      <c r="AP2040" s="8"/>
      <c r="AQ2040" s="9"/>
      <c r="AR2040" s="8"/>
      <c r="AS2040" s="8"/>
      <c r="AT2040" s="8"/>
      <c r="AU2040" s="5"/>
      <c r="AV2040" s="5"/>
      <c r="AW2040" s="5"/>
      <c r="AX2040" s="5"/>
      <c r="AY2040" s="5"/>
      <c r="AZ2040" s="5"/>
      <c r="BA2040" s="5"/>
      <c r="BB2040" s="5"/>
      <c r="BC2040" s="5"/>
      <c r="BD2040" s="5"/>
      <c r="BE2040" s="5"/>
      <c r="BF2040" s="5"/>
      <c r="BG2040" s="5"/>
      <c r="BH2040" s="5"/>
      <c r="BI2040" s="8"/>
      <c r="BJ2040" s="5"/>
      <c r="BK2040" s="5"/>
      <c r="BL2040" s="5"/>
      <c r="BM2040" s="8"/>
      <c r="BN2040" s="8"/>
      <c r="BO2040" s="7"/>
      <c r="BP2040" s="5"/>
      <c r="BQ2040" s="5"/>
      <c r="BR2040" s="5"/>
      <c r="BS2040" s="5"/>
      <c r="BT2040" s="7"/>
      <c r="BU2040" s="7"/>
      <c r="BV2040" s="7"/>
      <c r="BW2040" s="7"/>
      <c r="BX2040" s="7"/>
      <c r="BY2040" s="7"/>
      <c r="BZ2040" s="7"/>
      <c r="CA2040" s="5"/>
      <c r="CB2040" s="5"/>
      <c r="CC2040" s="5"/>
      <c r="CD2040" s="5"/>
      <c r="CE2040" s="5"/>
      <c r="CF2040" s="5"/>
      <c r="CG2040" s="5"/>
      <c r="CH2040" s="5"/>
      <c r="CI2040" s="5"/>
      <c r="CJ2040" s="5"/>
      <c r="CK2040" s="8"/>
      <c r="CL2040" s="5">
        <v>37.847431469999549</v>
      </c>
      <c r="CM2040" s="5"/>
      <c r="CN2040" s="8"/>
      <c r="CO2040" s="5"/>
      <c r="CP2040" s="5"/>
      <c r="CQ2040" s="5"/>
      <c r="CR2040" s="8"/>
      <c r="CS2040" s="8"/>
      <c r="CT2040" s="8"/>
      <c r="CU2040" s="8"/>
      <c r="CV2040" s="8"/>
      <c r="CW2040" s="8"/>
      <c r="CX2040" s="8"/>
      <c r="CY2040" s="8"/>
      <c r="CZ2040" s="8"/>
      <c r="DA2040" s="8"/>
      <c r="DB2040" s="8"/>
      <c r="DC2040" s="8"/>
      <c r="DD2040" s="8"/>
      <c r="DE2040" s="8"/>
      <c r="DF2040" s="8"/>
      <c r="DG2040" s="8"/>
      <c r="DH2040" s="8"/>
      <c r="DI2040" s="8"/>
      <c r="DJ2040" s="8"/>
      <c r="DK2040" s="8"/>
      <c r="DL2040" s="8"/>
      <c r="DM2040" s="8"/>
      <c r="DN2040" s="8"/>
      <c r="DO2040" s="8"/>
      <c r="DP2040" s="8"/>
      <c r="DQ2040" s="8"/>
      <c r="DR2040" s="8"/>
      <c r="DS2040" s="8"/>
      <c r="DT2040" s="8"/>
      <c r="DU2040" s="8"/>
      <c r="DV2040" s="8"/>
      <c r="DW2040" s="8"/>
      <c r="DX2040" s="8"/>
      <c r="DY2040" s="8"/>
      <c r="DZ2040" s="8"/>
      <c r="EA2040" s="8"/>
      <c r="EB2040" s="8"/>
      <c r="EC2040" s="8"/>
      <c r="ED2040" s="8"/>
      <c r="EE2040" s="8"/>
      <c r="EF2040" s="8"/>
      <c r="EG2040" s="8"/>
      <c r="EH2040" s="8"/>
      <c r="EI2040" s="8"/>
      <c r="EJ2040" s="8"/>
      <c r="EK2040" s="8"/>
      <c r="EL2040" s="8"/>
      <c r="EM2040" s="8"/>
      <c r="EN2040" s="8"/>
      <c r="EO2040" s="8"/>
      <c r="EP2040" s="8"/>
      <c r="EQ2040" s="8"/>
      <c r="ER2040" s="8"/>
      <c r="ES2040" s="8"/>
      <c r="ET2040" s="8"/>
      <c r="EU2040" s="8"/>
      <c r="EV2040" s="8"/>
      <c r="EW2040" s="8"/>
      <c r="EX2040" s="8"/>
      <c r="EY2040" s="8"/>
      <c r="EZ2040" s="8"/>
      <c r="FA2040" s="8"/>
      <c r="FB2040" s="8"/>
      <c r="FC2040" s="8"/>
      <c r="FD2040" s="8"/>
      <c r="FE2040" s="8"/>
      <c r="FF2040" s="8"/>
      <c r="FG2040" s="8"/>
      <c r="FH2040" s="8"/>
      <c r="FI2040" s="8"/>
      <c r="FJ2040" s="8"/>
    </row>
    <row r="2041" spans="1:166" x14ac:dyDescent="0.25">
      <c r="A2041" t="s">
        <v>77</v>
      </c>
      <c r="B2041" t="s">
        <v>248</v>
      </c>
      <c r="C2041" s="6">
        <v>39540</v>
      </c>
      <c r="D2041" s="5"/>
      <c r="E2041" s="6"/>
      <c r="G2041">
        <v>170</v>
      </c>
      <c r="H2041" t="s">
        <v>17</v>
      </c>
      <c r="I2041" s="7">
        <v>10</v>
      </c>
      <c r="J2041">
        <v>1000</v>
      </c>
      <c r="K2041" s="5">
        <f t="shared" si="58"/>
        <v>100</v>
      </c>
      <c r="L2041" s="5"/>
      <c r="M2041" s="8"/>
      <c r="N2041" s="8"/>
      <c r="O2041" s="8"/>
      <c r="P2041" s="8"/>
      <c r="Q2041" s="5"/>
      <c r="R2041" s="5"/>
      <c r="S2041" s="5"/>
      <c r="T2041" s="5"/>
      <c r="U2041" s="5"/>
      <c r="V2041" s="5"/>
      <c r="W2041" s="5"/>
      <c r="X2041" s="8"/>
      <c r="Y2041" s="8"/>
      <c r="Z2041" s="8"/>
      <c r="AA2041" s="8"/>
      <c r="AB2041" s="8"/>
      <c r="AC2041" s="5"/>
      <c r="AD2041" s="8"/>
      <c r="AE2041" s="8"/>
      <c r="AF2041" s="8"/>
      <c r="AG2041" s="8"/>
      <c r="AH2041" s="8"/>
      <c r="AI2041" s="8"/>
      <c r="AJ2041" s="5"/>
      <c r="AK2041" s="8">
        <v>1.26</v>
      </c>
      <c r="AL2041" s="8"/>
      <c r="AM2041" s="8"/>
      <c r="AN2041" s="8"/>
      <c r="AO2041" s="8"/>
      <c r="AP2041" s="8"/>
      <c r="AQ2041" s="9"/>
      <c r="AR2041" s="8"/>
      <c r="AS2041" s="8"/>
      <c r="AT2041" s="8"/>
      <c r="AU2041" s="5"/>
      <c r="AV2041" s="5"/>
      <c r="AW2041" s="5"/>
      <c r="AX2041" s="5"/>
      <c r="AY2041" s="5"/>
      <c r="AZ2041" s="5"/>
      <c r="BA2041" s="5"/>
      <c r="BB2041" s="5"/>
      <c r="BC2041" s="5"/>
      <c r="BD2041" s="5"/>
      <c r="BE2041" s="5"/>
      <c r="BF2041" s="5"/>
      <c r="BG2041" s="5"/>
      <c r="BH2041" s="5"/>
      <c r="BI2041" s="8"/>
      <c r="BJ2041" s="5"/>
      <c r="BK2041" s="5"/>
      <c r="BL2041" s="5"/>
      <c r="BM2041" s="8"/>
      <c r="BN2041" s="8"/>
      <c r="BO2041" s="7"/>
      <c r="BP2041" s="5"/>
      <c r="BQ2041" s="5"/>
      <c r="BR2041" s="5"/>
      <c r="BS2041" s="5"/>
      <c r="BT2041" s="7"/>
      <c r="BU2041" s="7"/>
      <c r="BV2041" s="7"/>
      <c r="BW2041" s="7"/>
      <c r="BX2041" s="7"/>
      <c r="BY2041" s="7"/>
      <c r="BZ2041" s="7"/>
      <c r="CA2041" s="5"/>
      <c r="CB2041" s="5">
        <v>0</v>
      </c>
      <c r="CC2041" s="5">
        <v>152.68</v>
      </c>
      <c r="CD2041" s="5">
        <v>104.09671673390197</v>
      </c>
      <c r="CE2041" s="5"/>
      <c r="CF2041" s="5"/>
      <c r="CG2041" s="5"/>
      <c r="CH2041" s="5"/>
      <c r="CI2041" s="5"/>
      <c r="CJ2041" s="5"/>
      <c r="CK2041" s="8"/>
      <c r="CL2041" s="5"/>
      <c r="CM2041" s="5"/>
      <c r="CN2041" s="8"/>
      <c r="CO2041" s="5"/>
      <c r="CP2041" s="5"/>
      <c r="CQ2041" s="5"/>
      <c r="CR2041" s="8"/>
      <c r="CS2041" s="8"/>
      <c r="CT2041" s="8"/>
      <c r="CU2041" s="8"/>
      <c r="CV2041" s="8"/>
      <c r="CW2041" s="8"/>
      <c r="CX2041" s="8"/>
      <c r="CY2041" s="8"/>
      <c r="CZ2041" s="8"/>
      <c r="DA2041" s="8"/>
      <c r="DB2041" s="8"/>
      <c r="DC2041" s="8"/>
      <c r="DD2041" s="8"/>
      <c r="DE2041" s="8"/>
      <c r="DF2041" s="8"/>
      <c r="DG2041" s="8"/>
      <c r="DH2041" s="8"/>
      <c r="DI2041" s="8"/>
      <c r="DJ2041" s="8"/>
      <c r="DK2041" s="8"/>
      <c r="DL2041" s="8"/>
      <c r="DM2041" s="8"/>
      <c r="DN2041" s="8"/>
      <c r="DO2041" s="8"/>
      <c r="DP2041" s="8"/>
      <c r="DQ2041" s="8"/>
      <c r="DR2041" s="8"/>
      <c r="DS2041" s="8"/>
      <c r="DT2041" s="8"/>
      <c r="DU2041" s="8"/>
      <c r="DV2041" s="8"/>
      <c r="DW2041" s="8"/>
      <c r="DX2041" s="8"/>
      <c r="DY2041" s="8"/>
      <c r="DZ2041" s="8"/>
      <c r="EA2041" s="8"/>
      <c r="EB2041" s="8"/>
      <c r="EC2041" s="8"/>
      <c r="ED2041" s="8"/>
      <c r="EE2041" s="8"/>
      <c r="EF2041" s="8"/>
      <c r="EG2041" s="8"/>
      <c r="EH2041" s="8"/>
      <c r="EI2041" s="8"/>
      <c r="EJ2041" s="8"/>
      <c r="EK2041" s="8"/>
      <c r="EL2041" s="8"/>
      <c r="EM2041" s="8"/>
      <c r="EN2041" s="8"/>
      <c r="EO2041" s="8"/>
      <c r="EP2041" s="8"/>
      <c r="EQ2041" s="8"/>
      <c r="ER2041" s="8"/>
      <c r="ES2041" s="8"/>
      <c r="ET2041" s="8"/>
      <c r="EU2041" s="8"/>
      <c r="EV2041" s="8"/>
      <c r="EW2041" s="8"/>
      <c r="EX2041" s="8"/>
      <c r="EY2041" s="8"/>
      <c r="EZ2041" s="8"/>
      <c r="FA2041" s="8"/>
      <c r="FB2041" s="8"/>
      <c r="FC2041" s="8"/>
      <c r="FD2041" s="8"/>
      <c r="FE2041" s="8"/>
      <c r="FF2041" s="8"/>
      <c r="FG2041" s="8"/>
      <c r="FH2041" s="8"/>
      <c r="FI2041" s="8"/>
      <c r="FJ2041" s="8"/>
    </row>
    <row r="2042" spans="1:166" x14ac:dyDescent="0.25">
      <c r="A2042" t="s">
        <v>77</v>
      </c>
      <c r="B2042" t="s">
        <v>248</v>
      </c>
      <c r="C2042" s="6">
        <v>39413</v>
      </c>
      <c r="D2042" s="5"/>
      <c r="H2042" t="s">
        <v>17</v>
      </c>
      <c r="I2042" s="7">
        <v>10</v>
      </c>
      <c r="J2042">
        <v>1000</v>
      </c>
      <c r="K2042" s="5">
        <f t="shared" si="58"/>
        <v>100</v>
      </c>
      <c r="AC2042" s="5"/>
      <c r="AE2042" s="8"/>
      <c r="AF2042" s="8"/>
      <c r="AG2042" s="8"/>
      <c r="AH2042" s="8"/>
      <c r="AI2042" s="8"/>
      <c r="AJ2042" s="5"/>
      <c r="AK2042" s="8"/>
      <c r="AL2042" s="8"/>
      <c r="AM2042" s="8"/>
      <c r="AN2042" s="8"/>
      <c r="AO2042" s="8"/>
      <c r="AP2042" s="8"/>
      <c r="AQ2042" s="9"/>
      <c r="AS2042" s="8"/>
      <c r="AT2042" s="8"/>
      <c r="AU2042" s="5"/>
      <c r="AV2042" s="5"/>
      <c r="AW2042" s="5"/>
      <c r="AX2042" s="5"/>
      <c r="AY2042" s="5"/>
      <c r="AZ2042" s="5"/>
      <c r="BA2042" s="5"/>
      <c r="BB2042" s="5"/>
      <c r="BC2042" s="5"/>
      <c r="BD2042" s="5"/>
      <c r="BE2042" s="5"/>
      <c r="BF2042" s="5"/>
      <c r="BG2042" s="5"/>
      <c r="BH2042" s="5"/>
      <c r="BJ2042" s="5"/>
      <c r="BK2042" s="5"/>
      <c r="BL2042" s="5"/>
      <c r="BO2042" s="7"/>
      <c r="BP2042" s="5"/>
      <c r="BQ2042" s="5"/>
      <c r="BR2042" s="5"/>
      <c r="BS2042" s="5"/>
      <c r="BT2042" s="7"/>
      <c r="BU2042" s="7"/>
      <c r="BV2042" s="7"/>
      <c r="BW2042" s="7"/>
      <c r="BX2042" s="7"/>
      <c r="BY2042" s="7"/>
      <c r="BZ2042" s="7"/>
      <c r="CA2042" s="5"/>
      <c r="CB2042" s="5"/>
      <c r="CC2042" s="5"/>
      <c r="CD2042" s="5"/>
      <c r="CE2042" s="5"/>
      <c r="CF2042" s="5"/>
      <c r="CG2042" s="5"/>
      <c r="CH2042" s="5"/>
      <c r="CI2042" s="5"/>
      <c r="CJ2042" s="5"/>
      <c r="CL2042" s="5">
        <v>175.0203970992122</v>
      </c>
      <c r="CM2042" s="5"/>
      <c r="CO2042" s="5"/>
      <c r="CP2042" s="5"/>
      <c r="CQ2042" s="5"/>
    </row>
    <row r="2043" spans="1:166" x14ac:dyDescent="0.25">
      <c r="A2043" t="s">
        <v>77</v>
      </c>
      <c r="B2043" t="s">
        <v>248</v>
      </c>
      <c r="C2043" s="6">
        <v>39421</v>
      </c>
      <c r="D2043" s="5"/>
      <c r="H2043" t="s">
        <v>17</v>
      </c>
      <c r="I2043" s="7">
        <v>10</v>
      </c>
      <c r="J2043">
        <v>1000</v>
      </c>
      <c r="K2043" s="5">
        <f t="shared" si="58"/>
        <v>100</v>
      </c>
      <c r="AC2043" s="5"/>
      <c r="AE2043" s="8"/>
      <c r="AF2043" s="8"/>
      <c r="AG2043" s="8"/>
      <c r="AH2043" s="8"/>
      <c r="AI2043" s="8"/>
      <c r="AJ2043" s="5"/>
      <c r="AK2043" s="8"/>
      <c r="AL2043" s="8"/>
      <c r="AM2043" s="8"/>
      <c r="AN2043" s="8"/>
      <c r="AO2043" s="8"/>
      <c r="AP2043" s="8"/>
      <c r="AQ2043" s="9"/>
      <c r="AS2043" s="8"/>
      <c r="AT2043" s="8"/>
      <c r="AU2043" s="5"/>
      <c r="AV2043" s="5"/>
      <c r="AW2043" s="5"/>
      <c r="AX2043" s="5"/>
      <c r="AY2043" s="5"/>
      <c r="AZ2043" s="5"/>
      <c r="BA2043" s="5"/>
      <c r="BB2043" s="5"/>
      <c r="BC2043" s="5"/>
      <c r="BD2043" s="5"/>
      <c r="BE2043" s="5"/>
      <c r="BF2043" s="5"/>
      <c r="BG2043" s="5"/>
      <c r="BH2043" s="5"/>
      <c r="BJ2043" s="5"/>
      <c r="BK2043" s="5"/>
      <c r="BL2043" s="5"/>
      <c r="BO2043" s="7"/>
      <c r="BP2043" s="5"/>
      <c r="BQ2043" s="5"/>
      <c r="BR2043" s="5"/>
      <c r="BS2043" s="5"/>
      <c r="BT2043" s="7"/>
      <c r="BU2043" s="7"/>
      <c r="BV2043" s="7"/>
      <c r="BW2043" s="7"/>
      <c r="BX2043" s="7"/>
      <c r="BY2043" s="7"/>
      <c r="BZ2043" s="7"/>
      <c r="CA2043" s="5"/>
      <c r="CB2043" s="5"/>
      <c r="CC2043" s="5"/>
      <c r="CD2043" s="5"/>
      <c r="CE2043" s="5"/>
      <c r="CF2043" s="5"/>
      <c r="CG2043" s="5"/>
      <c r="CH2043" s="5"/>
      <c r="CI2043" s="5"/>
      <c r="CJ2043" s="5"/>
      <c r="CL2043" s="5">
        <v>196.009057641808</v>
      </c>
      <c r="CM2043" s="5"/>
      <c r="CO2043" s="5"/>
      <c r="CP2043" s="5"/>
      <c r="CQ2043" s="5"/>
    </row>
    <row r="2044" spans="1:166" x14ac:dyDescent="0.25">
      <c r="A2044" t="s">
        <v>77</v>
      </c>
      <c r="B2044" t="s">
        <v>248</v>
      </c>
      <c r="C2044" s="6">
        <v>39427</v>
      </c>
      <c r="D2044" s="5"/>
      <c r="H2044" t="s">
        <v>17</v>
      </c>
      <c r="I2044" s="7">
        <v>10</v>
      </c>
      <c r="J2044">
        <v>1000</v>
      </c>
      <c r="K2044" s="5">
        <f t="shared" si="58"/>
        <v>100</v>
      </c>
      <c r="AC2044" s="5"/>
      <c r="AE2044" s="8"/>
      <c r="AF2044" s="8"/>
      <c r="AG2044" s="8"/>
      <c r="AH2044" s="8"/>
      <c r="AI2044" s="8"/>
      <c r="AJ2044" s="5"/>
      <c r="AK2044" s="8"/>
      <c r="AL2044" s="8"/>
      <c r="AM2044" s="8"/>
      <c r="AN2044" s="8"/>
      <c r="AO2044" s="8"/>
      <c r="AP2044" s="8"/>
      <c r="AQ2044" s="9"/>
      <c r="AS2044" s="8"/>
      <c r="AT2044" s="8"/>
      <c r="AU2044" s="5"/>
      <c r="AV2044" s="5"/>
      <c r="AW2044" s="5"/>
      <c r="AX2044" s="5"/>
      <c r="AY2044" s="5"/>
      <c r="AZ2044" s="5"/>
      <c r="BA2044" s="5"/>
      <c r="BB2044" s="5"/>
      <c r="BC2044" s="5"/>
      <c r="BD2044" s="5"/>
      <c r="BE2044" s="5"/>
      <c r="BF2044" s="5"/>
      <c r="BG2044" s="5"/>
      <c r="BH2044" s="5"/>
      <c r="BJ2044" s="5"/>
      <c r="BK2044" s="5"/>
      <c r="BL2044" s="5"/>
      <c r="BO2044" s="7"/>
      <c r="BP2044" s="5"/>
      <c r="BQ2044" s="5"/>
      <c r="BR2044" s="5"/>
      <c r="BS2044" s="5"/>
      <c r="BT2044" s="7"/>
      <c r="BU2044" s="7"/>
      <c r="BV2044" s="7"/>
      <c r="BW2044" s="7"/>
      <c r="BX2044" s="7"/>
      <c r="BY2044" s="7"/>
      <c r="BZ2044" s="7"/>
      <c r="CA2044" s="5"/>
      <c r="CB2044" s="5"/>
      <c r="CC2044" s="5"/>
      <c r="CD2044" s="5"/>
      <c r="CE2044" s="5"/>
      <c r="CF2044" s="5"/>
      <c r="CG2044" s="5"/>
      <c r="CH2044" s="5"/>
      <c r="CI2044" s="5"/>
      <c r="CJ2044" s="5"/>
      <c r="CL2044" s="5">
        <v>168.18509087448851</v>
      </c>
      <c r="CM2044" s="5"/>
      <c r="CO2044" s="5"/>
      <c r="CP2044" s="5"/>
      <c r="CQ2044" s="5"/>
    </row>
    <row r="2045" spans="1:166" x14ac:dyDescent="0.25">
      <c r="A2045" t="s">
        <v>77</v>
      </c>
      <c r="B2045" t="s">
        <v>248</v>
      </c>
      <c r="C2045" s="6">
        <v>39434</v>
      </c>
      <c r="D2045" s="5"/>
      <c r="H2045" t="s">
        <v>17</v>
      </c>
      <c r="I2045" s="7">
        <v>10</v>
      </c>
      <c r="J2045">
        <v>1000</v>
      </c>
      <c r="K2045" s="5">
        <f t="shared" si="58"/>
        <v>100</v>
      </c>
      <c r="AC2045" s="5"/>
      <c r="AE2045" s="8"/>
      <c r="AF2045" s="8"/>
      <c r="AG2045" s="8"/>
      <c r="AH2045" s="8"/>
      <c r="AI2045" s="8"/>
      <c r="AJ2045" s="5"/>
      <c r="AK2045" s="8"/>
      <c r="AL2045" s="8"/>
      <c r="AM2045" s="8"/>
      <c r="AN2045" s="8"/>
      <c r="AO2045" s="8"/>
      <c r="AP2045" s="8"/>
      <c r="AQ2045" s="9"/>
      <c r="AS2045" s="8"/>
      <c r="AT2045" s="8"/>
      <c r="AU2045" s="5"/>
      <c r="AV2045" s="5"/>
      <c r="AW2045" s="5"/>
      <c r="AX2045" s="5"/>
      <c r="AY2045" s="5"/>
      <c r="AZ2045" s="5"/>
      <c r="BA2045" s="5"/>
      <c r="BB2045" s="5"/>
      <c r="BC2045" s="5"/>
      <c r="BD2045" s="5"/>
      <c r="BE2045" s="5"/>
      <c r="BF2045" s="5"/>
      <c r="BG2045" s="5"/>
      <c r="BH2045" s="5"/>
      <c r="BJ2045" s="5"/>
      <c r="BK2045" s="5"/>
      <c r="BL2045" s="5"/>
      <c r="BO2045" s="7"/>
      <c r="BP2045" s="5"/>
      <c r="BQ2045" s="5"/>
      <c r="BR2045" s="5"/>
      <c r="BS2045" s="5"/>
      <c r="BT2045" s="7"/>
      <c r="BU2045" s="7"/>
      <c r="BV2045" s="7"/>
      <c r="BW2045" s="7"/>
      <c r="BX2045" s="7"/>
      <c r="BY2045" s="7"/>
      <c r="BZ2045" s="7"/>
      <c r="CA2045" s="5"/>
      <c r="CB2045" s="5"/>
      <c r="CC2045" s="5"/>
      <c r="CD2045" s="5"/>
      <c r="CE2045" s="5"/>
      <c r="CF2045" s="5"/>
      <c r="CG2045" s="5"/>
      <c r="CH2045" s="5"/>
      <c r="CI2045" s="5"/>
      <c r="CJ2045" s="5"/>
      <c r="CL2045" s="5">
        <v>153.83432958436231</v>
      </c>
      <c r="CM2045" s="5"/>
      <c r="CO2045" s="5"/>
      <c r="CP2045" s="5"/>
      <c r="CQ2045" s="5"/>
    </row>
    <row r="2046" spans="1:166" x14ac:dyDescent="0.25">
      <c r="A2046" t="s">
        <v>77</v>
      </c>
      <c r="B2046" t="s">
        <v>248</v>
      </c>
      <c r="C2046" s="6">
        <v>39444</v>
      </c>
      <c r="D2046" s="5"/>
      <c r="H2046" t="s">
        <v>17</v>
      </c>
      <c r="I2046" s="7">
        <v>10</v>
      </c>
      <c r="J2046">
        <v>1000</v>
      </c>
      <c r="K2046" s="5">
        <f t="shared" si="58"/>
        <v>100</v>
      </c>
      <c r="AC2046" s="5"/>
      <c r="AE2046" s="8"/>
      <c r="AF2046" s="8"/>
      <c r="AG2046" s="8"/>
      <c r="AH2046" s="8"/>
      <c r="AI2046" s="8"/>
      <c r="AJ2046" s="5"/>
      <c r="AK2046" s="8"/>
      <c r="AL2046" s="8"/>
      <c r="AM2046" s="8"/>
      <c r="AN2046" s="8"/>
      <c r="AO2046" s="8"/>
      <c r="AP2046" s="8"/>
      <c r="AQ2046" s="9"/>
      <c r="AS2046" s="8"/>
      <c r="AT2046" s="8"/>
      <c r="AU2046" s="5"/>
      <c r="AV2046" s="5"/>
      <c r="AW2046" s="5"/>
      <c r="AX2046" s="5"/>
      <c r="AY2046" s="5"/>
      <c r="AZ2046" s="5"/>
      <c r="BA2046" s="5"/>
      <c r="BB2046" s="5"/>
      <c r="BC2046" s="5"/>
      <c r="BD2046" s="5"/>
      <c r="BE2046" s="5"/>
      <c r="BF2046" s="5"/>
      <c r="BG2046" s="5"/>
      <c r="BH2046" s="5"/>
      <c r="BJ2046" s="5"/>
      <c r="BK2046" s="5"/>
      <c r="BL2046" s="5"/>
      <c r="BO2046" s="7"/>
      <c r="BP2046" s="5"/>
      <c r="BQ2046" s="5"/>
      <c r="BR2046" s="5"/>
      <c r="BS2046" s="5"/>
      <c r="BT2046" s="7"/>
      <c r="BU2046" s="7"/>
      <c r="BV2046" s="7"/>
      <c r="BW2046" s="7"/>
      <c r="BX2046" s="7"/>
      <c r="BY2046" s="7"/>
      <c r="BZ2046" s="7"/>
      <c r="CA2046" s="5"/>
      <c r="CB2046" s="5"/>
      <c r="CC2046" s="5"/>
      <c r="CD2046" s="5"/>
      <c r="CE2046" s="5"/>
      <c r="CF2046" s="5"/>
      <c r="CG2046" s="5"/>
      <c r="CH2046" s="5"/>
      <c r="CI2046" s="5"/>
      <c r="CJ2046" s="5"/>
      <c r="CL2046" s="5">
        <v>171.1751113529759</v>
      </c>
      <c r="CM2046" s="5"/>
      <c r="CO2046" s="5"/>
      <c r="CP2046" s="5"/>
      <c r="CQ2046" s="5"/>
    </row>
    <row r="2047" spans="1:166" x14ac:dyDescent="0.25">
      <c r="A2047" t="s">
        <v>77</v>
      </c>
      <c r="B2047" t="s">
        <v>248</v>
      </c>
      <c r="C2047" s="6">
        <v>39451</v>
      </c>
      <c r="D2047" s="5"/>
      <c r="H2047" t="s">
        <v>17</v>
      </c>
      <c r="I2047" s="7">
        <v>10</v>
      </c>
      <c r="J2047">
        <v>1000</v>
      </c>
      <c r="K2047" s="5">
        <f t="shared" si="58"/>
        <v>100</v>
      </c>
      <c r="AC2047" s="5"/>
      <c r="AE2047" s="8"/>
      <c r="AF2047" s="8"/>
      <c r="AG2047" s="8"/>
      <c r="AH2047" s="8"/>
      <c r="AI2047" s="8"/>
      <c r="AJ2047" s="5"/>
      <c r="AK2047" s="8"/>
      <c r="AL2047" s="8"/>
      <c r="AM2047" s="8"/>
      <c r="AN2047" s="8"/>
      <c r="AO2047" s="8"/>
      <c r="AP2047" s="8"/>
      <c r="AQ2047" s="9"/>
      <c r="AS2047" s="8"/>
      <c r="AT2047" s="8"/>
      <c r="AU2047" s="5"/>
      <c r="AV2047" s="5"/>
      <c r="AW2047" s="5"/>
      <c r="AX2047" s="5"/>
      <c r="AY2047" s="5"/>
      <c r="AZ2047" s="5"/>
      <c r="BA2047" s="5"/>
      <c r="BB2047" s="5"/>
      <c r="BC2047" s="5"/>
      <c r="BD2047" s="5"/>
      <c r="BE2047" s="5"/>
      <c r="BF2047" s="5"/>
      <c r="BG2047" s="5"/>
      <c r="BH2047" s="5"/>
      <c r="BJ2047" s="5"/>
      <c r="BK2047" s="5"/>
      <c r="BL2047" s="5"/>
      <c r="BO2047" s="7"/>
      <c r="BP2047" s="5"/>
      <c r="BQ2047" s="5"/>
      <c r="BR2047" s="5"/>
      <c r="BS2047" s="5"/>
      <c r="BT2047" s="7"/>
      <c r="BU2047" s="7"/>
      <c r="BV2047" s="7"/>
      <c r="BW2047" s="7"/>
      <c r="BX2047" s="7"/>
      <c r="BY2047" s="7"/>
      <c r="BZ2047" s="7"/>
      <c r="CA2047" s="5"/>
      <c r="CB2047" s="5"/>
      <c r="CC2047" s="5"/>
      <c r="CD2047" s="5"/>
      <c r="CE2047" s="5"/>
      <c r="CF2047" s="5"/>
      <c r="CG2047" s="5"/>
      <c r="CH2047" s="5"/>
      <c r="CI2047" s="5"/>
      <c r="CJ2047" s="5"/>
      <c r="CL2047" s="5">
        <v>125.65821048410599</v>
      </c>
      <c r="CM2047" s="5"/>
      <c r="CO2047" s="5"/>
      <c r="CP2047" s="5"/>
      <c r="CQ2047" s="5"/>
    </row>
    <row r="2048" spans="1:166" x14ac:dyDescent="0.25">
      <c r="A2048" t="s">
        <v>77</v>
      </c>
      <c r="B2048" t="s">
        <v>248</v>
      </c>
      <c r="C2048" s="6">
        <v>39454</v>
      </c>
      <c r="D2048" s="5"/>
      <c r="H2048" t="s">
        <v>17</v>
      </c>
      <c r="I2048" s="7">
        <v>10</v>
      </c>
      <c r="J2048">
        <v>1000</v>
      </c>
      <c r="K2048" s="5">
        <f t="shared" si="58"/>
        <v>100</v>
      </c>
      <c r="AC2048" s="5"/>
      <c r="AE2048" s="8"/>
      <c r="AF2048" s="8"/>
      <c r="AG2048" s="8"/>
      <c r="AH2048" s="8"/>
      <c r="AI2048" s="8"/>
      <c r="AJ2048" s="5"/>
      <c r="AK2048" s="8"/>
      <c r="AL2048" s="8"/>
      <c r="AM2048" s="8"/>
      <c r="AN2048" s="8"/>
      <c r="AO2048" s="8"/>
      <c r="AP2048" s="8"/>
      <c r="AQ2048" s="9"/>
      <c r="AS2048" s="8"/>
      <c r="AT2048" s="8"/>
      <c r="AU2048" s="5"/>
      <c r="AV2048" s="5"/>
      <c r="AW2048" s="5"/>
      <c r="AX2048" s="5"/>
      <c r="AY2048" s="5"/>
      <c r="AZ2048" s="5"/>
      <c r="BA2048" s="5"/>
      <c r="BB2048" s="5"/>
      <c r="BC2048" s="5"/>
      <c r="BD2048" s="5"/>
      <c r="BE2048" s="5"/>
      <c r="BF2048" s="5"/>
      <c r="BG2048" s="5"/>
      <c r="BH2048" s="5"/>
      <c r="BJ2048" s="5"/>
      <c r="BK2048" s="5"/>
      <c r="BL2048" s="5"/>
      <c r="BO2048" s="7"/>
      <c r="BP2048" s="5"/>
      <c r="BQ2048" s="5"/>
      <c r="BR2048" s="5"/>
      <c r="BS2048" s="5"/>
      <c r="BT2048" s="7"/>
      <c r="BU2048" s="7"/>
      <c r="BV2048" s="7"/>
      <c r="BW2048" s="7"/>
      <c r="BX2048" s="7"/>
      <c r="BY2048" s="7"/>
      <c r="BZ2048" s="7"/>
      <c r="CA2048" s="5"/>
      <c r="CB2048" s="5"/>
      <c r="CC2048" s="5"/>
      <c r="CD2048" s="5"/>
      <c r="CE2048" s="5"/>
      <c r="CF2048" s="5"/>
      <c r="CG2048" s="5"/>
      <c r="CH2048" s="5"/>
      <c r="CI2048" s="5"/>
      <c r="CJ2048" s="5"/>
      <c r="CL2048" s="5">
        <v>215.53355025968219</v>
      </c>
      <c r="CM2048" s="5"/>
      <c r="CO2048" s="5"/>
      <c r="CP2048" s="5"/>
      <c r="CQ2048" s="5"/>
    </row>
    <row r="2049" spans="1:166" x14ac:dyDescent="0.25">
      <c r="A2049" t="s">
        <v>77</v>
      </c>
      <c r="B2049" t="s">
        <v>248</v>
      </c>
      <c r="C2049" s="6">
        <v>39463</v>
      </c>
      <c r="D2049" s="5"/>
      <c r="H2049" t="s">
        <v>17</v>
      </c>
      <c r="I2049" s="7">
        <v>10</v>
      </c>
      <c r="J2049">
        <v>1000</v>
      </c>
      <c r="K2049" s="5">
        <f t="shared" si="58"/>
        <v>100</v>
      </c>
      <c r="AC2049" s="5"/>
      <c r="AE2049" s="8"/>
      <c r="AF2049" s="8"/>
      <c r="AG2049" s="8"/>
      <c r="AH2049" s="8"/>
      <c r="AI2049" s="8"/>
      <c r="AJ2049" s="5"/>
      <c r="AK2049" s="8"/>
      <c r="AL2049" s="8"/>
      <c r="AM2049" s="8"/>
      <c r="AN2049" s="8"/>
      <c r="AO2049" s="8"/>
      <c r="AP2049" s="8"/>
      <c r="AQ2049" s="9"/>
      <c r="AS2049" s="8"/>
      <c r="AT2049" s="8"/>
      <c r="AU2049" s="5"/>
      <c r="AV2049" s="5"/>
      <c r="AW2049" s="5"/>
      <c r="AX2049" s="5"/>
      <c r="AY2049" s="5"/>
      <c r="AZ2049" s="5"/>
      <c r="BA2049" s="5"/>
      <c r="BB2049" s="5"/>
      <c r="BC2049" s="5"/>
      <c r="BD2049" s="5"/>
      <c r="BE2049" s="5"/>
      <c r="BF2049" s="5"/>
      <c r="BG2049" s="5"/>
      <c r="BH2049" s="5"/>
      <c r="BJ2049" s="5"/>
      <c r="BK2049" s="5"/>
      <c r="BL2049" s="5"/>
      <c r="BO2049" s="7"/>
      <c r="BP2049" s="5"/>
      <c r="BQ2049" s="5"/>
      <c r="BR2049" s="5"/>
      <c r="BS2049" s="5"/>
      <c r="BT2049" s="7"/>
      <c r="BU2049" s="7"/>
      <c r="BV2049" s="7"/>
      <c r="BW2049" s="7"/>
      <c r="BX2049" s="7"/>
      <c r="BY2049" s="7"/>
      <c r="BZ2049" s="7"/>
      <c r="CA2049" s="5"/>
      <c r="CB2049" s="5"/>
      <c r="CC2049" s="5"/>
      <c r="CD2049" s="5"/>
      <c r="CE2049" s="5"/>
      <c r="CF2049" s="5"/>
      <c r="CG2049" s="5"/>
      <c r="CH2049" s="5"/>
      <c r="CI2049" s="5"/>
      <c r="CJ2049" s="5"/>
      <c r="CL2049" s="5">
        <v>163.5535208981247</v>
      </c>
      <c r="CM2049" s="5"/>
      <c r="CO2049" s="5"/>
      <c r="CP2049" s="5"/>
      <c r="CQ2049" s="5"/>
    </row>
    <row r="2050" spans="1:166" x14ac:dyDescent="0.25">
      <c r="A2050" t="s">
        <v>77</v>
      </c>
      <c r="B2050" t="s">
        <v>248</v>
      </c>
      <c r="C2050" s="6">
        <v>39468</v>
      </c>
      <c r="D2050" s="5"/>
      <c r="H2050" t="s">
        <v>17</v>
      </c>
      <c r="I2050" s="7">
        <v>10</v>
      </c>
      <c r="J2050">
        <v>1000</v>
      </c>
      <c r="K2050" s="5">
        <f t="shared" si="58"/>
        <v>100</v>
      </c>
      <c r="AC2050" s="5"/>
      <c r="AE2050" s="8"/>
      <c r="AF2050" s="8"/>
      <c r="AG2050" s="8"/>
      <c r="AH2050" s="8"/>
      <c r="AI2050" s="8"/>
      <c r="AJ2050" s="5"/>
      <c r="AK2050" s="8"/>
      <c r="AL2050" s="8"/>
      <c r="AM2050" s="8"/>
      <c r="AN2050" s="8"/>
      <c r="AO2050" s="8"/>
      <c r="AP2050" s="8"/>
      <c r="AQ2050" s="9"/>
      <c r="AS2050" s="8"/>
      <c r="AT2050" s="8"/>
      <c r="AU2050" s="5"/>
      <c r="AV2050" s="5"/>
      <c r="AW2050" s="5"/>
      <c r="AX2050" s="5"/>
      <c r="AY2050" s="5"/>
      <c r="AZ2050" s="5"/>
      <c r="BA2050" s="5"/>
      <c r="BB2050" s="5"/>
      <c r="BC2050" s="5"/>
      <c r="BD2050" s="5"/>
      <c r="BE2050" s="5"/>
      <c r="BF2050" s="5"/>
      <c r="BG2050" s="5"/>
      <c r="BH2050" s="5"/>
      <c r="BJ2050" s="5"/>
      <c r="BK2050" s="5"/>
      <c r="BL2050" s="5"/>
      <c r="BO2050" s="7"/>
      <c r="BP2050" s="5"/>
      <c r="BQ2050" s="5"/>
      <c r="BR2050" s="5"/>
      <c r="BS2050" s="5"/>
      <c r="BT2050" s="7"/>
      <c r="BU2050" s="7"/>
      <c r="BV2050" s="7"/>
      <c r="BW2050" s="7"/>
      <c r="BX2050" s="7"/>
      <c r="BY2050" s="7"/>
      <c r="BZ2050" s="7"/>
      <c r="CA2050" s="5"/>
      <c r="CB2050" s="5"/>
      <c r="CC2050" s="5"/>
      <c r="CD2050" s="5"/>
      <c r="CE2050" s="5"/>
      <c r="CF2050" s="5"/>
      <c r="CG2050" s="5"/>
      <c r="CH2050" s="5"/>
      <c r="CI2050" s="5"/>
      <c r="CJ2050" s="5"/>
      <c r="CL2050" s="5">
        <v>207.15993989229059</v>
      </c>
      <c r="CM2050" s="5"/>
      <c r="CO2050" s="5"/>
      <c r="CP2050" s="5"/>
      <c r="CQ2050" s="5"/>
    </row>
    <row r="2051" spans="1:166" x14ac:dyDescent="0.25">
      <c r="A2051" t="s">
        <v>77</v>
      </c>
      <c r="B2051" t="s">
        <v>248</v>
      </c>
      <c r="C2051" s="6">
        <v>39478</v>
      </c>
      <c r="D2051" s="5"/>
      <c r="H2051" t="s">
        <v>17</v>
      </c>
      <c r="I2051" s="7">
        <v>10</v>
      </c>
      <c r="J2051">
        <v>1000</v>
      </c>
      <c r="K2051" s="5">
        <f t="shared" si="58"/>
        <v>100</v>
      </c>
      <c r="AC2051" s="5"/>
      <c r="AE2051" s="8"/>
      <c r="AF2051" s="8"/>
      <c r="AG2051" s="8"/>
      <c r="AH2051" s="8"/>
      <c r="AI2051" s="8"/>
      <c r="AJ2051" s="5"/>
      <c r="AK2051" s="8"/>
      <c r="AL2051" s="8"/>
      <c r="AM2051" s="8"/>
      <c r="AN2051" s="8"/>
      <c r="AO2051" s="8"/>
      <c r="AP2051" s="8"/>
      <c r="AQ2051" s="9"/>
      <c r="AS2051" s="8"/>
      <c r="AT2051" s="8"/>
      <c r="AU2051" s="5"/>
      <c r="AV2051" s="5"/>
      <c r="AW2051" s="5"/>
      <c r="AX2051" s="5"/>
      <c r="AY2051" s="5"/>
      <c r="AZ2051" s="5"/>
      <c r="BA2051" s="5"/>
      <c r="BB2051" s="5"/>
      <c r="BC2051" s="5"/>
      <c r="BD2051" s="5"/>
      <c r="BE2051" s="5"/>
      <c r="BF2051" s="5"/>
      <c r="BG2051" s="5"/>
      <c r="BH2051" s="5"/>
      <c r="BJ2051" s="5"/>
      <c r="BK2051" s="5"/>
      <c r="BL2051" s="5"/>
      <c r="BO2051" s="7"/>
      <c r="BP2051" s="5"/>
      <c r="BQ2051" s="5"/>
      <c r="BR2051" s="5"/>
      <c r="BS2051" s="5"/>
      <c r="BT2051" s="7"/>
      <c r="BU2051" s="7"/>
      <c r="BV2051" s="7"/>
      <c r="BW2051" s="7"/>
      <c r="BX2051" s="7"/>
      <c r="BY2051" s="7"/>
      <c r="BZ2051" s="7"/>
      <c r="CA2051" s="5"/>
      <c r="CB2051" s="5"/>
      <c r="CC2051" s="5"/>
      <c r="CD2051" s="5"/>
      <c r="CE2051" s="5"/>
      <c r="CF2051" s="5"/>
      <c r="CG2051" s="5"/>
      <c r="CH2051" s="5"/>
      <c r="CI2051" s="5"/>
      <c r="CJ2051" s="5"/>
      <c r="CL2051" s="5">
        <v>131.14346444170721</v>
      </c>
      <c r="CM2051" s="5"/>
      <c r="CO2051" s="5"/>
      <c r="CP2051" s="5"/>
      <c r="CQ2051" s="5"/>
    </row>
    <row r="2052" spans="1:166" x14ac:dyDescent="0.25">
      <c r="A2052" t="s">
        <v>77</v>
      </c>
      <c r="B2052" t="s">
        <v>248</v>
      </c>
      <c r="C2052" s="6">
        <v>39486</v>
      </c>
      <c r="D2052" s="5"/>
      <c r="H2052" t="s">
        <v>17</v>
      </c>
      <c r="I2052" s="7">
        <v>10</v>
      </c>
      <c r="J2052">
        <v>1000</v>
      </c>
      <c r="K2052" s="5">
        <f t="shared" si="58"/>
        <v>100</v>
      </c>
      <c r="AC2052" s="5"/>
      <c r="AE2052" s="8"/>
      <c r="AF2052" s="8"/>
      <c r="AG2052" s="8"/>
      <c r="AH2052" s="8"/>
      <c r="AI2052" s="8"/>
      <c r="AJ2052" s="5"/>
      <c r="AK2052" s="8"/>
      <c r="AL2052" s="8"/>
      <c r="AM2052" s="8"/>
      <c r="AN2052" s="8"/>
      <c r="AO2052" s="8"/>
      <c r="AP2052" s="8"/>
      <c r="AQ2052" s="9"/>
      <c r="AS2052" s="8"/>
      <c r="AT2052" s="8"/>
      <c r="AU2052" s="5"/>
      <c r="AV2052" s="5"/>
      <c r="AW2052" s="5"/>
      <c r="AX2052" s="5"/>
      <c r="AY2052" s="5"/>
      <c r="AZ2052" s="5"/>
      <c r="BA2052" s="5"/>
      <c r="BB2052" s="5"/>
      <c r="BC2052" s="5"/>
      <c r="BD2052" s="5"/>
      <c r="BE2052" s="5"/>
      <c r="BF2052" s="5"/>
      <c r="BG2052" s="5"/>
      <c r="BH2052" s="5"/>
      <c r="BJ2052" s="5"/>
      <c r="BK2052" s="5"/>
      <c r="BL2052" s="5"/>
      <c r="BO2052" s="7"/>
      <c r="BP2052" s="5"/>
      <c r="BQ2052" s="5"/>
      <c r="BR2052" s="5"/>
      <c r="BS2052" s="5"/>
      <c r="BT2052" s="7"/>
      <c r="BU2052" s="7"/>
      <c r="BV2052" s="7"/>
      <c r="BW2052" s="7"/>
      <c r="BX2052" s="7"/>
      <c r="BY2052" s="7"/>
      <c r="BZ2052" s="7"/>
      <c r="CA2052" s="5"/>
      <c r="CB2052" s="5"/>
      <c r="CC2052" s="5"/>
      <c r="CD2052" s="5"/>
      <c r="CE2052" s="5"/>
      <c r="CF2052" s="5"/>
      <c r="CG2052" s="5"/>
      <c r="CH2052" s="5"/>
      <c r="CI2052" s="5"/>
      <c r="CJ2052" s="5"/>
      <c r="CL2052" s="5">
        <v>113.209114143638</v>
      </c>
      <c r="CM2052" s="5"/>
      <c r="CO2052" s="5"/>
      <c r="CP2052" s="5"/>
      <c r="CQ2052" s="5"/>
    </row>
    <row r="2053" spans="1:166" x14ac:dyDescent="0.25">
      <c r="A2053" t="s">
        <v>77</v>
      </c>
      <c r="B2053" t="s">
        <v>248</v>
      </c>
      <c r="C2053" s="6">
        <v>39493</v>
      </c>
      <c r="D2053" s="5"/>
      <c r="H2053" t="s">
        <v>17</v>
      </c>
      <c r="I2053" s="7">
        <v>10</v>
      </c>
      <c r="J2053">
        <v>1000</v>
      </c>
      <c r="K2053" s="5">
        <f t="shared" si="58"/>
        <v>100</v>
      </c>
      <c r="AC2053" s="5"/>
      <c r="AE2053" s="8"/>
      <c r="AF2053" s="8"/>
      <c r="AG2053" s="8"/>
      <c r="AH2053" s="8"/>
      <c r="AI2053" s="8"/>
      <c r="AJ2053" s="5"/>
      <c r="AK2053" s="8"/>
      <c r="AL2053" s="8"/>
      <c r="AM2053" s="8"/>
      <c r="AN2053" s="8"/>
      <c r="AO2053" s="8"/>
      <c r="AP2053" s="8"/>
      <c r="AQ2053" s="9"/>
      <c r="AS2053" s="8"/>
      <c r="AT2053" s="8"/>
      <c r="AU2053" s="5"/>
      <c r="AV2053" s="5"/>
      <c r="AW2053" s="5"/>
      <c r="AX2053" s="5"/>
      <c r="AY2053" s="5"/>
      <c r="AZ2053" s="5"/>
      <c r="BA2053" s="5"/>
      <c r="BB2053" s="5"/>
      <c r="BC2053" s="5"/>
      <c r="BD2053" s="5"/>
      <c r="BE2053" s="5"/>
      <c r="BF2053" s="5"/>
      <c r="BG2053" s="5"/>
      <c r="BH2053" s="5"/>
      <c r="BJ2053" s="5"/>
      <c r="BK2053" s="5"/>
      <c r="BL2053" s="5"/>
      <c r="BO2053" s="7"/>
      <c r="BP2053" s="5"/>
      <c r="BQ2053" s="5"/>
      <c r="BR2053" s="5"/>
      <c r="BS2053" s="5"/>
      <c r="BT2053" s="7"/>
      <c r="BU2053" s="7"/>
      <c r="BV2053" s="7"/>
      <c r="BW2053" s="7"/>
      <c r="BX2053" s="7"/>
      <c r="BY2053" s="7"/>
      <c r="BZ2053" s="7"/>
      <c r="CA2053" s="5"/>
      <c r="CB2053" s="5"/>
      <c r="CC2053" s="5"/>
      <c r="CD2053" s="5"/>
      <c r="CE2053" s="5"/>
      <c r="CF2053" s="5"/>
      <c r="CG2053" s="5"/>
      <c r="CH2053" s="5"/>
      <c r="CI2053" s="5"/>
      <c r="CJ2053" s="5"/>
      <c r="CL2053" s="5">
        <v>91.261429635625291</v>
      </c>
      <c r="CM2053" s="5"/>
      <c r="CO2053" s="5"/>
      <c r="CP2053" s="5"/>
      <c r="CQ2053" s="5"/>
    </row>
    <row r="2054" spans="1:166" x14ac:dyDescent="0.25">
      <c r="A2054" t="s">
        <v>77</v>
      </c>
      <c r="B2054" t="s">
        <v>248</v>
      </c>
      <c r="C2054" s="6">
        <v>39495</v>
      </c>
      <c r="D2054" s="5"/>
      <c r="H2054" t="s">
        <v>17</v>
      </c>
      <c r="I2054" s="7">
        <v>10</v>
      </c>
      <c r="J2054">
        <v>1000</v>
      </c>
      <c r="K2054" s="5">
        <f t="shared" si="58"/>
        <v>100</v>
      </c>
      <c r="AC2054" s="5"/>
      <c r="AE2054" s="8"/>
      <c r="AF2054" s="8"/>
      <c r="AG2054" s="8"/>
      <c r="AH2054" s="8"/>
      <c r="AI2054" s="8"/>
      <c r="AJ2054" s="5"/>
      <c r="AK2054" s="8"/>
      <c r="AL2054" s="8"/>
      <c r="AM2054" s="8"/>
      <c r="AN2054" s="8"/>
      <c r="AO2054" s="8"/>
      <c r="AP2054" s="8"/>
      <c r="AQ2054" s="9"/>
      <c r="AS2054" s="8"/>
      <c r="AT2054" s="8"/>
      <c r="AU2054" s="5"/>
      <c r="AV2054" s="5"/>
      <c r="AW2054" s="5"/>
      <c r="AX2054" s="5"/>
      <c r="AY2054" s="5"/>
      <c r="AZ2054" s="5"/>
      <c r="BA2054" s="5"/>
      <c r="BB2054" s="5"/>
      <c r="BC2054" s="5"/>
      <c r="BD2054" s="5"/>
      <c r="BE2054" s="5"/>
      <c r="BF2054" s="5"/>
      <c r="BG2054" s="5"/>
      <c r="BH2054" s="5"/>
      <c r="BJ2054" s="5"/>
      <c r="BK2054" s="5"/>
      <c r="BL2054" s="5"/>
      <c r="BO2054" s="7"/>
      <c r="BP2054" s="5"/>
      <c r="BQ2054" s="5"/>
      <c r="BR2054" s="5"/>
      <c r="BS2054" s="5"/>
      <c r="BT2054" s="7"/>
      <c r="BU2054" s="7"/>
      <c r="BV2054" s="7"/>
      <c r="BW2054" s="7"/>
      <c r="BX2054" s="7"/>
      <c r="BY2054" s="7"/>
      <c r="BZ2054" s="7"/>
      <c r="CA2054" s="5"/>
      <c r="CB2054" s="5"/>
      <c r="CC2054" s="5"/>
      <c r="CD2054" s="5"/>
      <c r="CE2054" s="5"/>
      <c r="CF2054" s="5"/>
      <c r="CG2054" s="5"/>
      <c r="CH2054" s="5"/>
      <c r="CI2054" s="5"/>
      <c r="CJ2054" s="5"/>
      <c r="CL2054" s="5">
        <v>81.842681996666556</v>
      </c>
      <c r="CM2054" s="5"/>
      <c r="CO2054" s="5"/>
      <c r="CP2054" s="5"/>
      <c r="CQ2054" s="5"/>
    </row>
    <row r="2055" spans="1:166" x14ac:dyDescent="0.25">
      <c r="A2055" t="s">
        <v>77</v>
      </c>
      <c r="B2055" t="s">
        <v>248</v>
      </c>
      <c r="C2055" s="6">
        <v>39498</v>
      </c>
      <c r="D2055" s="5"/>
      <c r="H2055" t="s">
        <v>17</v>
      </c>
      <c r="I2055" s="7">
        <v>10</v>
      </c>
      <c r="J2055">
        <v>1000</v>
      </c>
      <c r="K2055" s="5">
        <f t="shared" si="58"/>
        <v>100</v>
      </c>
      <c r="AC2055" s="5"/>
      <c r="AE2055" s="8"/>
      <c r="AF2055" s="8"/>
      <c r="AG2055" s="8"/>
      <c r="AH2055" s="8"/>
      <c r="AI2055" s="8"/>
      <c r="AJ2055" s="5"/>
      <c r="AK2055" s="8"/>
      <c r="AL2055" s="8"/>
      <c r="AM2055" s="8"/>
      <c r="AN2055" s="8"/>
      <c r="AO2055" s="8"/>
      <c r="AP2055" s="8"/>
      <c r="AQ2055" s="9"/>
      <c r="AS2055" s="8"/>
      <c r="AT2055" s="8"/>
      <c r="AU2055" s="5"/>
      <c r="AV2055" s="5"/>
      <c r="AW2055" s="5"/>
      <c r="AX2055" s="5"/>
      <c r="AY2055" s="5"/>
      <c r="AZ2055" s="5"/>
      <c r="BA2055" s="5"/>
      <c r="BB2055" s="5"/>
      <c r="BC2055" s="5"/>
      <c r="BD2055" s="5"/>
      <c r="BE2055" s="5"/>
      <c r="BF2055" s="5"/>
      <c r="BG2055" s="5"/>
      <c r="BH2055" s="5"/>
      <c r="BJ2055" s="5"/>
      <c r="BK2055" s="5"/>
      <c r="BL2055" s="5"/>
      <c r="BO2055" s="7"/>
      <c r="BP2055" s="5"/>
      <c r="BQ2055" s="5"/>
      <c r="BR2055" s="5"/>
      <c r="BS2055" s="5"/>
      <c r="BT2055" s="7"/>
      <c r="BU2055" s="7"/>
      <c r="BV2055" s="7"/>
      <c r="BW2055" s="7"/>
      <c r="BX2055" s="7"/>
      <c r="BY2055" s="7"/>
      <c r="BZ2055" s="7"/>
      <c r="CA2055" s="5"/>
      <c r="CB2055" s="5"/>
      <c r="CC2055" s="5"/>
      <c r="CD2055" s="5"/>
      <c r="CE2055" s="5"/>
      <c r="CF2055" s="5"/>
      <c r="CG2055" s="5"/>
      <c r="CH2055" s="5"/>
      <c r="CI2055" s="5"/>
      <c r="CJ2055" s="5"/>
      <c r="CL2055" s="5">
        <v>210.34107832852001</v>
      </c>
      <c r="CM2055" s="5"/>
      <c r="CO2055" s="5"/>
      <c r="CP2055" s="5"/>
      <c r="CQ2055" s="5"/>
    </row>
    <row r="2056" spans="1:166" x14ac:dyDescent="0.25">
      <c r="A2056" t="s">
        <v>77</v>
      </c>
      <c r="B2056" t="s">
        <v>248</v>
      </c>
      <c r="C2056" s="6">
        <v>39501</v>
      </c>
      <c r="D2056" s="5"/>
      <c r="H2056" t="s">
        <v>17</v>
      </c>
      <c r="I2056" s="7">
        <v>10</v>
      </c>
      <c r="J2056">
        <v>1000</v>
      </c>
      <c r="K2056" s="5">
        <f t="shared" si="58"/>
        <v>100</v>
      </c>
      <c r="AC2056" s="5"/>
      <c r="AE2056" s="8"/>
      <c r="AF2056" s="8"/>
      <c r="AG2056" s="8"/>
      <c r="AH2056" s="8"/>
      <c r="AI2056" s="8"/>
      <c r="AJ2056" s="5"/>
      <c r="AK2056" s="8"/>
      <c r="AL2056" s="8"/>
      <c r="AM2056" s="8"/>
      <c r="AN2056" s="8"/>
      <c r="AO2056" s="8"/>
      <c r="AP2056" s="8"/>
      <c r="AQ2056" s="9"/>
      <c r="AS2056" s="8"/>
      <c r="AT2056" s="8"/>
      <c r="AU2056" s="5"/>
      <c r="AV2056" s="5"/>
      <c r="AW2056" s="5"/>
      <c r="AX2056" s="5"/>
      <c r="AY2056" s="5"/>
      <c r="AZ2056" s="5"/>
      <c r="BA2056" s="5"/>
      <c r="BB2056" s="5"/>
      <c r="BC2056" s="5"/>
      <c r="BD2056" s="5"/>
      <c r="BE2056" s="5"/>
      <c r="BF2056" s="5"/>
      <c r="BG2056" s="5"/>
      <c r="BH2056" s="5"/>
      <c r="BJ2056" s="5"/>
      <c r="BK2056" s="5"/>
      <c r="BL2056" s="5"/>
      <c r="BO2056" s="7"/>
      <c r="BP2056" s="5"/>
      <c r="BQ2056" s="5"/>
      <c r="BR2056" s="5"/>
      <c r="BS2056" s="5"/>
      <c r="BT2056" s="7"/>
      <c r="BU2056" s="7"/>
      <c r="BV2056" s="7"/>
      <c r="BW2056" s="7"/>
      <c r="BX2056" s="7"/>
      <c r="BY2056" s="7"/>
      <c r="BZ2056" s="7"/>
      <c r="CA2056" s="5"/>
      <c r="CB2056" s="5"/>
      <c r="CC2056" s="5"/>
      <c r="CD2056" s="5"/>
      <c r="CE2056" s="5"/>
      <c r="CF2056" s="5"/>
      <c r="CG2056" s="5"/>
      <c r="CH2056" s="5"/>
      <c r="CI2056" s="5"/>
      <c r="CJ2056" s="5"/>
      <c r="CL2056" s="5">
        <v>182.24204088684661</v>
      </c>
      <c r="CM2056" s="5"/>
      <c r="CO2056" s="5"/>
      <c r="CP2056" s="5"/>
      <c r="CQ2056" s="5"/>
    </row>
    <row r="2057" spans="1:166" x14ac:dyDescent="0.25">
      <c r="A2057" t="s">
        <v>77</v>
      </c>
      <c r="B2057" t="s">
        <v>248</v>
      </c>
      <c r="C2057" s="6">
        <v>39511</v>
      </c>
      <c r="D2057" s="5"/>
      <c r="H2057" t="s">
        <v>17</v>
      </c>
      <c r="I2057" s="7">
        <v>10</v>
      </c>
      <c r="J2057">
        <v>1000</v>
      </c>
      <c r="K2057" s="5">
        <f t="shared" si="58"/>
        <v>100</v>
      </c>
      <c r="AC2057" s="5"/>
      <c r="AE2057" s="8"/>
      <c r="AF2057" s="8"/>
      <c r="AG2057" s="8"/>
      <c r="AH2057" s="8"/>
      <c r="AI2057" s="8"/>
      <c r="AJ2057" s="5"/>
      <c r="AK2057" s="8"/>
      <c r="AL2057" s="8"/>
      <c r="AM2057" s="8"/>
      <c r="AN2057" s="8"/>
      <c r="AO2057" s="8"/>
      <c r="AP2057" s="8"/>
      <c r="AQ2057" s="9"/>
      <c r="AS2057" s="8"/>
      <c r="AT2057" s="8"/>
      <c r="AU2057" s="5"/>
      <c r="AV2057" s="5"/>
      <c r="AW2057" s="5"/>
      <c r="AX2057" s="5"/>
      <c r="AY2057" s="5"/>
      <c r="AZ2057" s="5"/>
      <c r="BA2057" s="5"/>
      <c r="BB2057" s="5"/>
      <c r="BC2057" s="5"/>
      <c r="BD2057" s="5"/>
      <c r="BE2057" s="5"/>
      <c r="BF2057" s="5"/>
      <c r="BG2057" s="5"/>
      <c r="BH2057" s="5"/>
      <c r="BJ2057" s="5"/>
      <c r="BK2057" s="5"/>
      <c r="BL2057" s="5"/>
      <c r="BO2057" s="7"/>
      <c r="BP2057" s="5"/>
      <c r="BQ2057" s="5"/>
      <c r="BR2057" s="5"/>
      <c r="BS2057" s="5"/>
      <c r="BT2057" s="7"/>
      <c r="BU2057" s="7"/>
      <c r="BV2057" s="7"/>
      <c r="BW2057" s="7"/>
      <c r="BX2057" s="7"/>
      <c r="BY2057" s="7"/>
      <c r="BZ2057" s="7"/>
      <c r="CA2057" s="5"/>
      <c r="CB2057" s="5"/>
      <c r="CC2057" s="5"/>
      <c r="CD2057" s="5"/>
      <c r="CE2057" s="5"/>
      <c r="CF2057" s="5"/>
      <c r="CG2057" s="5"/>
      <c r="CH2057" s="5"/>
      <c r="CI2057" s="5"/>
      <c r="CJ2057" s="5"/>
      <c r="CL2057" s="5">
        <v>145.8017748104684</v>
      </c>
      <c r="CM2057" s="5"/>
      <c r="CO2057" s="5"/>
      <c r="CP2057" s="5"/>
      <c r="CQ2057" s="5"/>
    </row>
    <row r="2058" spans="1:166" x14ac:dyDescent="0.25">
      <c r="A2058" t="s">
        <v>77</v>
      </c>
      <c r="B2058" t="s">
        <v>248</v>
      </c>
      <c r="C2058" s="6">
        <v>39519</v>
      </c>
      <c r="D2058" s="5"/>
      <c r="H2058" t="s">
        <v>17</v>
      </c>
      <c r="I2058" s="7">
        <v>10</v>
      </c>
      <c r="J2058">
        <v>1000</v>
      </c>
      <c r="K2058" s="5">
        <f t="shared" si="58"/>
        <v>100</v>
      </c>
      <c r="AC2058" s="5"/>
      <c r="AE2058" s="8"/>
      <c r="AF2058" s="8"/>
      <c r="AG2058" s="8"/>
      <c r="AH2058" s="8"/>
      <c r="AI2058" s="8"/>
      <c r="AJ2058" s="5"/>
      <c r="AK2058" s="8"/>
      <c r="AL2058" s="8"/>
      <c r="AM2058" s="8"/>
      <c r="AN2058" s="8"/>
      <c r="AO2058" s="8"/>
      <c r="AP2058" s="8"/>
      <c r="AQ2058" s="9"/>
      <c r="AS2058" s="8"/>
      <c r="AT2058" s="8"/>
      <c r="AU2058" s="5"/>
      <c r="AV2058" s="5"/>
      <c r="AW2058" s="5"/>
      <c r="AX2058" s="5"/>
      <c r="AY2058" s="5"/>
      <c r="AZ2058" s="5"/>
      <c r="BA2058" s="5"/>
      <c r="BB2058" s="5"/>
      <c r="BC2058" s="5"/>
      <c r="BD2058" s="5"/>
      <c r="BE2058" s="5"/>
      <c r="BF2058" s="5"/>
      <c r="BG2058" s="5"/>
      <c r="BH2058" s="5"/>
      <c r="BJ2058" s="5"/>
      <c r="BK2058" s="5"/>
      <c r="BL2058" s="5"/>
      <c r="BO2058" s="7"/>
      <c r="BP2058" s="5"/>
      <c r="BQ2058" s="5"/>
      <c r="BR2058" s="5"/>
      <c r="BS2058" s="5"/>
      <c r="BT2058" s="7"/>
      <c r="BU2058" s="7"/>
      <c r="BV2058" s="7"/>
      <c r="BW2058" s="7"/>
      <c r="BX2058" s="7"/>
      <c r="BY2058" s="7"/>
      <c r="BZ2058" s="7"/>
      <c r="CA2058" s="5"/>
      <c r="CB2058" s="5"/>
      <c r="CC2058" s="5"/>
      <c r="CD2058" s="5"/>
      <c r="CE2058" s="5"/>
      <c r="CF2058" s="5"/>
      <c r="CG2058" s="5"/>
      <c r="CH2058" s="5"/>
      <c r="CI2058" s="5"/>
      <c r="CJ2058" s="5"/>
      <c r="CL2058" s="5">
        <v>83.841628374910442</v>
      </c>
      <c r="CM2058" s="5"/>
      <c r="CO2058" s="5"/>
      <c r="CP2058" s="5"/>
      <c r="CQ2058" s="5"/>
    </row>
    <row r="2059" spans="1:166" x14ac:dyDescent="0.25">
      <c r="A2059" t="s">
        <v>77</v>
      </c>
      <c r="B2059" t="s">
        <v>248</v>
      </c>
      <c r="C2059" s="6">
        <v>39525</v>
      </c>
      <c r="D2059" s="5"/>
      <c r="H2059" t="s">
        <v>17</v>
      </c>
      <c r="I2059" s="7">
        <v>10</v>
      </c>
      <c r="J2059">
        <v>1000</v>
      </c>
      <c r="K2059" s="5">
        <f t="shared" si="58"/>
        <v>100</v>
      </c>
      <c r="AC2059" s="5"/>
      <c r="AE2059" s="8"/>
      <c r="AF2059" s="8"/>
      <c r="AG2059" s="8"/>
      <c r="AH2059" s="8"/>
      <c r="AI2059" s="8"/>
      <c r="AJ2059" s="5"/>
      <c r="AK2059" s="8"/>
      <c r="AL2059" s="8"/>
      <c r="AM2059" s="8"/>
      <c r="AN2059" s="8"/>
      <c r="AO2059" s="8"/>
      <c r="AP2059" s="8"/>
      <c r="AQ2059" s="9"/>
      <c r="AS2059" s="8"/>
      <c r="AT2059" s="8"/>
      <c r="AU2059" s="5"/>
      <c r="AV2059" s="5"/>
      <c r="AW2059" s="5"/>
      <c r="AX2059" s="5"/>
      <c r="AY2059" s="5"/>
      <c r="AZ2059" s="5"/>
      <c r="BA2059" s="5"/>
      <c r="BB2059" s="5"/>
      <c r="BC2059" s="5"/>
      <c r="BD2059" s="5"/>
      <c r="BE2059" s="5"/>
      <c r="BF2059" s="5"/>
      <c r="BG2059" s="5"/>
      <c r="BH2059" s="5"/>
      <c r="BJ2059" s="5"/>
      <c r="BK2059" s="5"/>
      <c r="BL2059" s="5"/>
      <c r="BO2059" s="7"/>
      <c r="BP2059" s="5"/>
      <c r="BQ2059" s="5"/>
      <c r="BR2059" s="5"/>
      <c r="BS2059" s="5"/>
      <c r="BT2059" s="7"/>
      <c r="BU2059" s="7"/>
      <c r="BV2059" s="7"/>
      <c r="BW2059" s="7"/>
      <c r="BX2059" s="7"/>
      <c r="BY2059" s="7"/>
      <c r="BZ2059" s="7"/>
      <c r="CA2059" s="5"/>
      <c r="CB2059" s="5"/>
      <c r="CC2059" s="5"/>
      <c r="CD2059" s="5"/>
      <c r="CE2059" s="5"/>
      <c r="CF2059" s="5"/>
      <c r="CG2059" s="5"/>
      <c r="CH2059" s="5"/>
      <c r="CI2059" s="5"/>
      <c r="CJ2059" s="5"/>
      <c r="CL2059" s="5">
        <v>61.069273011979263</v>
      </c>
      <c r="CM2059" s="5"/>
      <c r="CO2059" s="5"/>
      <c r="CP2059" s="5"/>
      <c r="CQ2059" s="5"/>
    </row>
    <row r="2060" spans="1:166" x14ac:dyDescent="0.25">
      <c r="A2060" t="s">
        <v>77</v>
      </c>
      <c r="B2060" t="s">
        <v>248</v>
      </c>
      <c r="C2060" s="6">
        <v>39539</v>
      </c>
      <c r="D2060" s="5"/>
      <c r="H2060" t="s">
        <v>17</v>
      </c>
      <c r="I2060" s="7">
        <v>10</v>
      </c>
      <c r="J2060">
        <v>1000</v>
      </c>
      <c r="K2060" s="5">
        <f t="shared" si="58"/>
        <v>100</v>
      </c>
      <c r="AC2060" s="5"/>
      <c r="AE2060" s="8"/>
      <c r="AF2060" s="8"/>
      <c r="AG2060" s="8"/>
      <c r="AH2060" s="8"/>
      <c r="AI2060" s="8"/>
      <c r="AJ2060" s="5"/>
      <c r="AK2060" s="8"/>
      <c r="AL2060" s="8"/>
      <c r="AM2060" s="8"/>
      <c r="AN2060" s="8"/>
      <c r="AO2060" s="8"/>
      <c r="AP2060" s="8"/>
      <c r="AQ2060" s="9"/>
      <c r="AS2060" s="8"/>
      <c r="AT2060" s="8"/>
      <c r="AU2060" s="5"/>
      <c r="AV2060" s="5"/>
      <c r="AW2060" s="5"/>
      <c r="AX2060" s="5"/>
      <c r="AY2060" s="5"/>
      <c r="AZ2060" s="5"/>
      <c r="BA2060" s="5"/>
      <c r="BB2060" s="5"/>
      <c r="BC2060" s="5"/>
      <c r="BD2060" s="5"/>
      <c r="BE2060" s="5"/>
      <c r="BF2060" s="5"/>
      <c r="BG2060" s="5"/>
      <c r="BH2060" s="5"/>
      <c r="BJ2060" s="5"/>
      <c r="BK2060" s="5"/>
      <c r="BL2060" s="5"/>
      <c r="BO2060" s="7"/>
      <c r="BP2060" s="5"/>
      <c r="BQ2060" s="5"/>
      <c r="BR2060" s="5"/>
      <c r="BS2060" s="5"/>
      <c r="BT2060" s="7"/>
      <c r="BU2060" s="7"/>
      <c r="BV2060" s="7"/>
      <c r="BW2060" s="7"/>
      <c r="BX2060" s="7"/>
      <c r="BY2060" s="7"/>
      <c r="BZ2060" s="7"/>
      <c r="CA2060" s="5"/>
      <c r="CB2060" s="5"/>
      <c r="CC2060" s="5"/>
      <c r="CD2060" s="5"/>
      <c r="CE2060" s="5"/>
      <c r="CF2060" s="5"/>
      <c r="CG2060" s="5"/>
      <c r="CH2060" s="5"/>
      <c r="CI2060" s="5"/>
      <c r="CJ2060" s="5"/>
      <c r="CL2060" s="5">
        <v>30.43584331844853</v>
      </c>
      <c r="CM2060" s="5"/>
      <c r="CO2060" s="5"/>
      <c r="CP2060" s="5"/>
      <c r="CQ2060" s="5"/>
    </row>
    <row r="2061" spans="1:166" x14ac:dyDescent="0.25">
      <c r="A2061" t="s">
        <v>77</v>
      </c>
      <c r="B2061" t="s">
        <v>248</v>
      </c>
      <c r="C2061" s="6">
        <v>39548</v>
      </c>
      <c r="D2061" s="5"/>
      <c r="H2061" t="s">
        <v>17</v>
      </c>
      <c r="I2061" s="7">
        <v>10</v>
      </c>
      <c r="J2061">
        <v>1000</v>
      </c>
      <c r="K2061" s="5">
        <f t="shared" si="58"/>
        <v>100</v>
      </c>
      <c r="AC2061" s="5"/>
      <c r="AE2061" s="8"/>
      <c r="AF2061" s="8"/>
      <c r="AG2061" s="8"/>
      <c r="AH2061" s="8"/>
      <c r="AI2061" s="8"/>
      <c r="AJ2061" s="5"/>
      <c r="AK2061" s="8"/>
      <c r="AL2061" s="8"/>
      <c r="AM2061" s="8"/>
      <c r="AN2061" s="8"/>
      <c r="AO2061" s="8"/>
      <c r="AP2061" s="8"/>
      <c r="AQ2061" s="9"/>
      <c r="AS2061" s="8"/>
      <c r="AT2061" s="8"/>
      <c r="AU2061" s="5"/>
      <c r="AV2061" s="5"/>
      <c r="AW2061" s="5"/>
      <c r="AX2061" s="5"/>
      <c r="AY2061" s="5"/>
      <c r="AZ2061" s="5"/>
      <c r="BA2061" s="5"/>
      <c r="BB2061" s="5"/>
      <c r="BC2061" s="5"/>
      <c r="BD2061" s="5"/>
      <c r="BE2061" s="5"/>
      <c r="BF2061" s="5"/>
      <c r="BG2061" s="5"/>
      <c r="BH2061" s="5"/>
      <c r="BJ2061" s="5"/>
      <c r="BK2061" s="5"/>
      <c r="BL2061" s="5"/>
      <c r="BO2061" s="7"/>
      <c r="BP2061" s="5"/>
      <c r="BQ2061" s="5"/>
      <c r="BR2061" s="5"/>
      <c r="BS2061" s="5"/>
      <c r="BT2061" s="7"/>
      <c r="BU2061" s="7"/>
      <c r="BV2061" s="7"/>
      <c r="BW2061" s="7"/>
      <c r="BX2061" s="7"/>
      <c r="BY2061" s="7"/>
      <c r="BZ2061" s="7"/>
      <c r="CA2061" s="5"/>
      <c r="CB2061" s="5"/>
      <c r="CC2061" s="5"/>
      <c r="CD2061" s="5"/>
      <c r="CE2061" s="5"/>
      <c r="CF2061" s="5"/>
      <c r="CG2061" s="5"/>
      <c r="CH2061" s="5"/>
      <c r="CI2061" s="5"/>
      <c r="CJ2061" s="5"/>
      <c r="CL2061" s="5">
        <v>21.058158380043078</v>
      </c>
      <c r="CM2061" s="5"/>
      <c r="CO2061" s="5"/>
      <c r="CP2061" s="5"/>
      <c r="CQ2061" s="5"/>
    </row>
    <row r="2062" spans="1:166" x14ac:dyDescent="0.25">
      <c r="A2062" t="s">
        <v>77</v>
      </c>
      <c r="B2062" t="s">
        <v>248</v>
      </c>
      <c r="C2062" s="6"/>
      <c r="D2062" s="5">
        <v>10</v>
      </c>
      <c r="E2062" t="s">
        <v>108</v>
      </c>
      <c r="F2062" t="s">
        <v>18</v>
      </c>
      <c r="H2062" t="s">
        <v>17</v>
      </c>
      <c r="I2062" s="7">
        <v>10</v>
      </c>
      <c r="J2062">
        <v>1000</v>
      </c>
      <c r="K2062" s="5">
        <f t="shared" si="58"/>
        <v>100</v>
      </c>
      <c r="L2062" s="5"/>
      <c r="M2062" s="8"/>
      <c r="N2062" s="8"/>
      <c r="O2062" s="8"/>
      <c r="P2062" s="8"/>
      <c r="Q2062" s="5"/>
      <c r="R2062" s="5"/>
      <c r="S2062" s="5"/>
      <c r="T2062" s="5"/>
      <c r="U2062" s="5"/>
      <c r="V2062" s="5"/>
      <c r="W2062" s="5"/>
      <c r="X2062" s="8"/>
      <c r="Y2062" s="8"/>
      <c r="Z2062" s="8"/>
      <c r="AA2062" s="8"/>
      <c r="AB2062" s="8"/>
      <c r="AC2062" s="5"/>
      <c r="AD2062" s="8"/>
      <c r="AE2062" s="8"/>
      <c r="AF2062" s="8"/>
      <c r="AG2062" s="8"/>
      <c r="AH2062" s="8"/>
      <c r="AI2062" s="8"/>
      <c r="AJ2062" s="5"/>
      <c r="AK2062" s="8"/>
      <c r="AL2062" s="8"/>
      <c r="AM2062" s="8"/>
      <c r="AN2062" s="8"/>
      <c r="AO2062" s="8"/>
      <c r="AP2062" s="8"/>
      <c r="AQ2062" s="9"/>
      <c r="AR2062" s="8"/>
      <c r="AS2062" s="8"/>
      <c r="AT2062" s="8"/>
      <c r="AU2062" s="5"/>
      <c r="AV2062" s="5"/>
      <c r="AW2062" s="5"/>
      <c r="AX2062" s="5"/>
      <c r="AY2062" s="5"/>
      <c r="AZ2062" s="5"/>
      <c r="BA2062" s="5"/>
      <c r="BB2062" s="5"/>
      <c r="BC2062" s="5"/>
      <c r="BD2062" s="5"/>
      <c r="BE2062" s="5"/>
      <c r="BF2062" s="5"/>
      <c r="BG2062" s="5"/>
      <c r="BH2062" s="5"/>
      <c r="BI2062" s="8"/>
      <c r="BJ2062" s="5"/>
      <c r="BK2062" s="5"/>
      <c r="BL2062" s="5"/>
      <c r="BM2062" s="8"/>
      <c r="BN2062" s="8"/>
      <c r="BO2062" s="7">
        <v>40.849463729162302</v>
      </c>
      <c r="BP2062" s="5">
        <v>272.39999999999998</v>
      </c>
      <c r="BQ2062" s="5"/>
      <c r="BR2062" s="5"/>
      <c r="BS2062" s="5"/>
      <c r="BT2062" s="7">
        <v>12</v>
      </c>
      <c r="BU2062" s="7"/>
      <c r="BV2062" s="7"/>
      <c r="BW2062" s="7"/>
      <c r="BX2062" s="7"/>
      <c r="BY2062" s="7"/>
      <c r="BZ2062" s="7"/>
      <c r="CA2062" s="5"/>
      <c r="CB2062" s="5"/>
      <c r="CC2062" s="5"/>
      <c r="CD2062" s="5"/>
      <c r="CE2062" s="5"/>
      <c r="CF2062" s="5"/>
      <c r="CG2062" s="5"/>
      <c r="CH2062" s="5"/>
      <c r="CI2062" s="5"/>
      <c r="CJ2062" s="5"/>
      <c r="CK2062" s="8"/>
      <c r="CL2062" s="5"/>
      <c r="CM2062" s="5"/>
      <c r="CN2062" s="8"/>
      <c r="CO2062" s="5"/>
      <c r="CP2062" s="5"/>
      <c r="CQ2062" s="5"/>
      <c r="CR2062" s="8"/>
      <c r="CS2062" s="8"/>
      <c r="CT2062" s="8"/>
      <c r="CU2062" s="8"/>
      <c r="CV2062" s="8"/>
      <c r="CW2062" s="8"/>
      <c r="CX2062" s="8"/>
      <c r="CY2062" s="8"/>
      <c r="CZ2062" s="8"/>
      <c r="DA2062" s="8"/>
      <c r="DB2062" s="8"/>
      <c r="DC2062" s="8"/>
      <c r="DD2062" s="8"/>
      <c r="DE2062" s="8"/>
      <c r="DF2062" s="8"/>
      <c r="DG2062" s="8"/>
      <c r="DH2062" s="8"/>
      <c r="DI2062" s="8"/>
      <c r="DJ2062" s="8"/>
      <c r="DK2062" s="8"/>
      <c r="DL2062" s="8"/>
      <c r="DM2062" s="8"/>
      <c r="DN2062" s="8"/>
      <c r="DO2062" s="8"/>
      <c r="DP2062" s="8"/>
      <c r="DQ2062" s="8"/>
      <c r="DR2062" s="8"/>
      <c r="DS2062" s="8"/>
      <c r="DT2062" s="8"/>
      <c r="DU2062" s="8"/>
      <c r="DV2062" s="8"/>
      <c r="DW2062" s="8"/>
      <c r="DX2062" s="8"/>
      <c r="DY2062" s="8"/>
      <c r="DZ2062" s="8"/>
      <c r="EA2062" s="8"/>
      <c r="EB2062" s="8"/>
      <c r="EC2062" s="8"/>
      <c r="ED2062" s="8"/>
      <c r="EE2062" s="8"/>
      <c r="EF2062" s="8"/>
      <c r="EG2062" s="8"/>
      <c r="EH2062" s="8"/>
      <c r="EI2062" s="8"/>
      <c r="EJ2062" s="8"/>
      <c r="EK2062" s="8"/>
      <c r="EL2062" s="8"/>
      <c r="EM2062" s="8"/>
      <c r="EN2062" s="8"/>
      <c r="EO2062" s="8"/>
      <c r="EP2062" s="8"/>
      <c r="EQ2062" s="8"/>
      <c r="ER2062" s="8"/>
      <c r="ES2062" s="8"/>
      <c r="ET2062" s="8"/>
      <c r="EU2062" s="8"/>
      <c r="EV2062" s="8"/>
      <c r="EW2062" s="8"/>
      <c r="EX2062" s="8"/>
      <c r="EY2062" s="8"/>
      <c r="EZ2062" s="8"/>
      <c r="FA2062" s="8"/>
      <c r="FB2062" s="8"/>
      <c r="FC2062" s="8"/>
      <c r="FD2062" s="8"/>
      <c r="FE2062" s="8"/>
      <c r="FF2062" s="8"/>
      <c r="FG2062" s="8"/>
      <c r="FH2062" s="8"/>
      <c r="FI2062" s="8"/>
      <c r="FJ2062" s="8"/>
    </row>
    <row r="2063" spans="1:166" x14ac:dyDescent="0.25">
      <c r="A2063" t="s">
        <v>80</v>
      </c>
      <c r="B2063" t="s">
        <v>249</v>
      </c>
      <c r="C2063" s="6">
        <v>39370</v>
      </c>
      <c r="D2063" s="5">
        <v>1</v>
      </c>
      <c r="E2063" s="6" t="s">
        <v>209</v>
      </c>
      <c r="F2063" t="s">
        <v>10</v>
      </c>
      <c r="G2063">
        <v>0</v>
      </c>
      <c r="H2063" t="s">
        <v>17</v>
      </c>
      <c r="I2063" s="7">
        <v>10</v>
      </c>
      <c r="J2063">
        <v>1000</v>
      </c>
      <c r="K2063" s="5">
        <f t="shared" si="58"/>
        <v>100</v>
      </c>
      <c r="L2063" s="5"/>
      <c r="M2063" s="8"/>
      <c r="N2063" s="8"/>
      <c r="O2063" s="8"/>
      <c r="P2063" s="8"/>
      <c r="Q2063" s="5"/>
      <c r="R2063" s="5"/>
      <c r="S2063" s="5"/>
      <c r="T2063" s="5"/>
      <c r="U2063" s="5"/>
      <c r="V2063" s="5"/>
      <c r="W2063" s="5"/>
      <c r="X2063" s="8"/>
      <c r="Y2063" s="8"/>
      <c r="Z2063" s="8"/>
      <c r="AA2063" s="8"/>
      <c r="AB2063" s="8"/>
      <c r="AC2063" s="5"/>
      <c r="AD2063" s="8"/>
      <c r="AE2063" s="8"/>
      <c r="AF2063" s="8"/>
      <c r="AG2063" s="8"/>
      <c r="AH2063" s="8"/>
      <c r="AI2063" s="8"/>
      <c r="AJ2063" s="5"/>
      <c r="AK2063" s="8"/>
      <c r="AL2063" s="8"/>
      <c r="AM2063" s="8"/>
      <c r="AN2063" s="8"/>
      <c r="AO2063" s="8"/>
      <c r="AP2063" s="8"/>
      <c r="AQ2063" s="9"/>
      <c r="AR2063" s="8"/>
      <c r="AS2063" s="8"/>
      <c r="AT2063" s="8"/>
      <c r="AU2063" s="5"/>
      <c r="AV2063" s="5"/>
      <c r="AW2063" s="5"/>
      <c r="AX2063" s="5"/>
      <c r="AY2063" s="5"/>
      <c r="AZ2063" s="5"/>
      <c r="BA2063" s="5"/>
      <c r="BB2063" s="5"/>
      <c r="BC2063" s="5"/>
      <c r="BD2063" s="5"/>
      <c r="BE2063" s="5"/>
      <c r="BF2063" s="5"/>
      <c r="BG2063" s="5"/>
      <c r="BH2063" s="5"/>
      <c r="BI2063" s="8"/>
      <c r="BJ2063" s="5"/>
      <c r="BK2063" s="5"/>
      <c r="BL2063" s="5"/>
      <c r="BM2063" s="8"/>
      <c r="BN2063" s="8"/>
      <c r="BO2063" s="7"/>
      <c r="BP2063" s="5"/>
      <c r="BQ2063" s="5"/>
      <c r="BR2063" s="5"/>
      <c r="BS2063" s="5"/>
      <c r="BT2063" s="7"/>
      <c r="BU2063" s="7"/>
      <c r="BV2063" s="7"/>
      <c r="BW2063" s="7"/>
      <c r="BX2063" s="7"/>
      <c r="BY2063" s="7"/>
      <c r="BZ2063" s="7"/>
      <c r="CA2063" s="5"/>
      <c r="CB2063" s="5"/>
      <c r="CC2063" s="5"/>
      <c r="CD2063" s="5"/>
      <c r="CE2063" s="5"/>
      <c r="CF2063" s="5"/>
      <c r="CG2063" s="5"/>
      <c r="CH2063" s="5"/>
      <c r="CI2063" s="5"/>
      <c r="CJ2063" s="5"/>
      <c r="CK2063" s="8"/>
      <c r="CL2063" s="5"/>
      <c r="CM2063" s="5"/>
      <c r="CN2063" s="8"/>
      <c r="CO2063" s="5"/>
      <c r="CP2063" s="5"/>
      <c r="CQ2063" s="5"/>
      <c r="CR2063" s="8"/>
      <c r="CS2063" s="8"/>
      <c r="CT2063" s="8"/>
      <c r="CU2063" s="8"/>
      <c r="CV2063" s="8"/>
      <c r="CW2063" s="8"/>
      <c r="CX2063" s="8"/>
      <c r="CY2063" s="8"/>
      <c r="CZ2063" s="8"/>
      <c r="DA2063" s="8"/>
      <c r="DB2063" s="8"/>
      <c r="DC2063" s="8"/>
      <c r="DD2063" s="8"/>
      <c r="DE2063" s="8"/>
      <c r="DF2063" s="8"/>
      <c r="DG2063" s="8"/>
      <c r="DH2063" s="8"/>
      <c r="DI2063" s="8"/>
      <c r="DJ2063" s="8"/>
      <c r="DK2063" s="8"/>
      <c r="DL2063" s="8"/>
      <c r="DM2063" s="8"/>
      <c r="DN2063" s="8"/>
      <c r="DO2063" s="8"/>
      <c r="DP2063" s="8"/>
      <c r="DQ2063" s="8"/>
      <c r="DR2063" s="8"/>
      <c r="DS2063" s="8"/>
      <c r="DT2063" s="8"/>
      <c r="DU2063" s="8"/>
      <c r="DV2063" s="8"/>
      <c r="DW2063" s="8"/>
      <c r="DX2063" s="8"/>
      <c r="DY2063" s="8"/>
      <c r="DZ2063" s="8"/>
      <c r="EA2063" s="8"/>
      <c r="EB2063" s="8"/>
      <c r="EC2063" s="8"/>
      <c r="ED2063" s="8"/>
      <c r="EE2063" s="8"/>
      <c r="EF2063" s="8"/>
      <c r="EG2063" s="8"/>
      <c r="EH2063" s="8"/>
      <c r="EI2063" s="8"/>
      <c r="EJ2063" s="8"/>
      <c r="EK2063" s="8"/>
      <c r="EL2063" s="8"/>
      <c r="EM2063" s="8"/>
      <c r="EN2063" s="8"/>
      <c r="EO2063" s="8"/>
      <c r="EP2063" s="8"/>
      <c r="EQ2063" s="8"/>
      <c r="ER2063" s="8"/>
      <c r="ES2063" s="8"/>
      <c r="ET2063" s="8"/>
      <c r="EU2063" s="8"/>
      <c r="EV2063" s="8"/>
      <c r="EW2063" s="8"/>
      <c r="EX2063" s="8"/>
      <c r="EY2063" s="8"/>
      <c r="EZ2063" s="8"/>
      <c r="FA2063" s="8"/>
      <c r="FB2063" s="8"/>
      <c r="FC2063" s="8"/>
      <c r="FD2063" s="8"/>
      <c r="FE2063" s="8"/>
      <c r="FF2063" s="8"/>
      <c r="FG2063" s="8"/>
      <c r="FH2063" s="8"/>
      <c r="FI2063" s="8"/>
      <c r="FJ2063" s="8"/>
    </row>
    <row r="2064" spans="1:166" x14ac:dyDescent="0.25">
      <c r="A2064" t="s">
        <v>80</v>
      </c>
      <c r="B2064" t="s">
        <v>249</v>
      </c>
      <c r="C2064" s="6">
        <v>39377</v>
      </c>
      <c r="D2064" s="5">
        <v>3</v>
      </c>
      <c r="E2064" s="6" t="s">
        <v>205</v>
      </c>
      <c r="F2064" t="s">
        <v>88</v>
      </c>
      <c r="G2064">
        <v>7</v>
      </c>
      <c r="H2064" t="s">
        <v>17</v>
      </c>
      <c r="I2064" s="7">
        <v>10</v>
      </c>
      <c r="J2064">
        <v>1000</v>
      </c>
      <c r="K2064" s="5">
        <f t="shared" si="58"/>
        <v>100</v>
      </c>
      <c r="L2064" s="5"/>
      <c r="M2064" s="8"/>
      <c r="N2064" s="8"/>
      <c r="O2064" s="8"/>
      <c r="P2064" s="8"/>
      <c r="Q2064" s="5">
        <v>7</v>
      </c>
      <c r="R2064" s="5"/>
      <c r="S2064" s="5"/>
      <c r="T2064" s="5"/>
      <c r="U2064" s="5"/>
      <c r="V2064" s="5"/>
      <c r="W2064" s="5"/>
      <c r="X2064" s="8"/>
      <c r="Y2064" s="8"/>
      <c r="Z2064" s="8"/>
      <c r="AA2064" s="8"/>
      <c r="AB2064" s="8"/>
      <c r="AC2064" s="5"/>
      <c r="AD2064" s="8"/>
      <c r="AE2064" s="8"/>
      <c r="AF2064" s="8"/>
      <c r="AG2064" s="8"/>
      <c r="AH2064" s="8"/>
      <c r="AI2064" s="8"/>
      <c r="AJ2064" s="5"/>
      <c r="AK2064" s="8"/>
      <c r="AL2064" s="8"/>
      <c r="AM2064" s="8"/>
      <c r="AN2064" s="8"/>
      <c r="AO2064" s="8"/>
      <c r="AP2064" s="8"/>
      <c r="AQ2064" s="9"/>
      <c r="AR2064" s="8"/>
      <c r="AS2064" s="8"/>
      <c r="AT2064" s="8"/>
      <c r="AU2064" s="5"/>
      <c r="AV2064" s="5"/>
      <c r="AW2064" s="5"/>
      <c r="AX2064" s="5"/>
      <c r="AY2064" s="5"/>
      <c r="AZ2064" s="5"/>
      <c r="BA2064" s="5"/>
      <c r="BB2064" s="5"/>
      <c r="BC2064" s="5"/>
      <c r="BD2064" s="5"/>
      <c r="BE2064" s="5"/>
      <c r="BF2064" s="5"/>
      <c r="BG2064" s="5"/>
      <c r="BH2064" s="5"/>
      <c r="BI2064" s="8"/>
      <c r="BJ2064" s="5"/>
      <c r="BK2064" s="5"/>
      <c r="BL2064" s="5"/>
      <c r="BM2064" s="8"/>
      <c r="BN2064" s="8"/>
      <c r="BO2064" s="7"/>
      <c r="BP2064" s="5"/>
      <c r="BQ2064" s="5"/>
      <c r="BR2064" s="5"/>
      <c r="BS2064" s="5"/>
      <c r="BT2064" s="7"/>
      <c r="BU2064" s="7"/>
      <c r="BV2064" s="7"/>
      <c r="BW2064" s="7"/>
      <c r="BX2064" s="7"/>
      <c r="BY2064" s="7"/>
      <c r="BZ2064" s="7"/>
      <c r="CA2064" s="5"/>
      <c r="CB2064" s="5"/>
      <c r="CC2064" s="5"/>
      <c r="CD2064" s="5"/>
      <c r="CE2064" s="5"/>
      <c r="CF2064" s="5"/>
      <c r="CG2064" s="5"/>
      <c r="CH2064" s="5"/>
      <c r="CI2064" s="5"/>
      <c r="CJ2064" s="5"/>
      <c r="CK2064" s="8"/>
      <c r="CL2064" s="5"/>
      <c r="CM2064" s="5"/>
      <c r="CN2064" s="8"/>
      <c r="CO2064" s="5"/>
      <c r="CP2064" s="5"/>
      <c r="CQ2064" s="5"/>
      <c r="CR2064" s="8"/>
      <c r="CS2064" s="8"/>
      <c r="CT2064" s="8"/>
      <c r="CU2064" s="8"/>
      <c r="CV2064" s="8"/>
      <c r="CW2064" s="8"/>
      <c r="CX2064" s="8"/>
      <c r="CY2064" s="8"/>
      <c r="CZ2064" s="8"/>
      <c r="DA2064" s="8"/>
      <c r="DB2064" s="8"/>
      <c r="DC2064" s="8"/>
      <c r="DD2064" s="8"/>
      <c r="DE2064" s="8"/>
      <c r="DF2064" s="8"/>
      <c r="DG2064" s="8"/>
      <c r="DH2064" s="8"/>
      <c r="DI2064" s="8"/>
      <c r="DJ2064" s="8"/>
      <c r="DK2064" s="8"/>
      <c r="DL2064" s="8"/>
      <c r="DM2064" s="8"/>
      <c r="DN2064" s="8"/>
      <c r="DO2064" s="8"/>
      <c r="DP2064" s="8"/>
      <c r="DQ2064" s="8"/>
      <c r="DR2064" s="8"/>
      <c r="DS2064" s="8"/>
      <c r="DT2064" s="8"/>
      <c r="DU2064" s="8"/>
      <c r="DV2064" s="8"/>
      <c r="DW2064" s="8"/>
      <c r="DX2064" s="8"/>
      <c r="DY2064" s="8"/>
      <c r="DZ2064" s="8"/>
      <c r="EA2064" s="8"/>
      <c r="EB2064" s="8"/>
      <c r="EC2064" s="8"/>
      <c r="ED2064" s="8"/>
      <c r="EE2064" s="8"/>
      <c r="EF2064" s="8"/>
      <c r="EG2064" s="8"/>
      <c r="EH2064" s="8"/>
      <c r="EI2064" s="8"/>
      <c r="EJ2064" s="8"/>
      <c r="EK2064" s="8"/>
      <c r="EL2064" s="8"/>
      <c r="EM2064" s="8"/>
      <c r="EN2064" s="8"/>
      <c r="EO2064" s="8"/>
      <c r="EP2064" s="8"/>
      <c r="EQ2064" s="8"/>
      <c r="ER2064" s="8"/>
      <c r="ES2064" s="8"/>
      <c r="ET2064" s="8"/>
      <c r="EU2064" s="8"/>
      <c r="EV2064" s="8"/>
      <c r="EW2064" s="8"/>
      <c r="EX2064" s="8"/>
      <c r="EY2064" s="8"/>
      <c r="EZ2064" s="8"/>
      <c r="FA2064" s="8"/>
      <c r="FB2064" s="8"/>
      <c r="FC2064" s="8"/>
      <c r="FD2064" s="8"/>
      <c r="FE2064" s="8"/>
      <c r="FF2064" s="8"/>
      <c r="FG2064" s="8"/>
      <c r="FH2064" s="8"/>
      <c r="FI2064" s="8"/>
      <c r="FJ2064" s="8"/>
    </row>
    <row r="2065" spans="1:166" x14ac:dyDescent="0.25">
      <c r="A2065" t="s">
        <v>80</v>
      </c>
      <c r="B2065" t="s">
        <v>249</v>
      </c>
      <c r="C2065" s="6">
        <v>39420</v>
      </c>
      <c r="D2065" s="5">
        <v>4</v>
      </c>
      <c r="E2065" t="s">
        <v>210</v>
      </c>
      <c r="F2065" t="s">
        <v>12</v>
      </c>
      <c r="G2065">
        <v>50</v>
      </c>
      <c r="H2065" t="s">
        <v>17</v>
      </c>
      <c r="I2065" s="7">
        <v>10</v>
      </c>
      <c r="J2065">
        <v>1000</v>
      </c>
      <c r="K2065" s="5">
        <f t="shared" si="58"/>
        <v>100</v>
      </c>
      <c r="L2065" s="5"/>
      <c r="M2065" s="8"/>
      <c r="N2065" s="8"/>
      <c r="O2065" s="8"/>
      <c r="P2065" s="8"/>
      <c r="Q2065" s="5"/>
      <c r="R2065" s="5">
        <v>50</v>
      </c>
      <c r="S2065" s="5"/>
      <c r="T2065" s="5"/>
      <c r="U2065" s="5"/>
      <c r="V2065" s="5"/>
      <c r="W2065" s="5"/>
      <c r="X2065" s="8"/>
      <c r="Y2065" s="8"/>
      <c r="Z2065" s="8"/>
      <c r="AA2065" s="8"/>
      <c r="AB2065" s="8"/>
      <c r="AC2065" s="5"/>
      <c r="AD2065" s="8"/>
      <c r="AE2065" s="8"/>
      <c r="AF2065" s="8"/>
      <c r="AG2065" s="8"/>
      <c r="AH2065" s="8"/>
      <c r="AI2065" s="8"/>
      <c r="AJ2065" s="5"/>
      <c r="AK2065" s="8"/>
      <c r="AL2065" s="8"/>
      <c r="AM2065" s="8"/>
      <c r="AN2065" s="8"/>
      <c r="AO2065" s="8"/>
      <c r="AP2065" s="8"/>
      <c r="AQ2065" s="9"/>
      <c r="AR2065" s="8"/>
      <c r="AS2065" s="8"/>
      <c r="AT2065" s="8"/>
      <c r="AU2065" s="5"/>
      <c r="AV2065" s="5"/>
      <c r="AW2065" s="5"/>
      <c r="AX2065" s="5"/>
      <c r="AY2065" s="5"/>
      <c r="AZ2065" s="5"/>
      <c r="BA2065" s="5"/>
      <c r="BB2065" s="5"/>
      <c r="BC2065" s="5"/>
      <c r="BD2065" s="5"/>
      <c r="BE2065" s="5"/>
      <c r="BF2065" s="5"/>
      <c r="BG2065" s="5"/>
      <c r="BH2065" s="5"/>
      <c r="BI2065" s="8"/>
      <c r="BJ2065" s="5"/>
      <c r="BK2065" s="5"/>
      <c r="BL2065" s="5"/>
      <c r="BM2065" s="8"/>
      <c r="BN2065" s="8"/>
      <c r="BO2065" s="7"/>
      <c r="BP2065" s="5"/>
      <c r="BQ2065" s="5"/>
      <c r="BR2065" s="5"/>
      <c r="BS2065" s="5"/>
      <c r="BT2065" s="7"/>
      <c r="BU2065" s="7"/>
      <c r="BV2065" s="7"/>
      <c r="BW2065" s="7"/>
      <c r="BX2065" s="7"/>
      <c r="BY2065" s="7"/>
      <c r="BZ2065" s="7"/>
      <c r="CA2065" s="5"/>
      <c r="CB2065" s="5"/>
      <c r="CC2065" s="5"/>
      <c r="CD2065" s="5"/>
      <c r="CE2065" s="5"/>
      <c r="CF2065" s="5"/>
      <c r="CG2065" s="5"/>
      <c r="CH2065" s="5"/>
      <c r="CI2065" s="5"/>
      <c r="CJ2065" s="5"/>
      <c r="CK2065" s="8"/>
      <c r="CL2065" s="5"/>
      <c r="CM2065" s="5"/>
      <c r="CN2065" s="8"/>
      <c r="CO2065" s="5"/>
      <c r="CP2065" s="5"/>
      <c r="CQ2065" s="5"/>
      <c r="CR2065" s="8"/>
      <c r="CS2065" s="8"/>
      <c r="CT2065" s="8"/>
      <c r="CU2065" s="8"/>
      <c r="CV2065" s="8"/>
      <c r="CW2065" s="8"/>
      <c r="CX2065" s="8"/>
      <c r="CY2065" s="8"/>
      <c r="CZ2065" s="8"/>
      <c r="DA2065" s="8"/>
      <c r="DB2065" s="8"/>
      <c r="DC2065" s="8"/>
      <c r="DD2065" s="8"/>
      <c r="DE2065" s="8"/>
      <c r="DF2065" s="8"/>
      <c r="DG2065" s="8"/>
      <c r="DH2065" s="8"/>
      <c r="DI2065" s="8"/>
      <c r="DJ2065" s="8"/>
      <c r="DK2065" s="8"/>
      <c r="DL2065" s="8"/>
      <c r="DM2065" s="8"/>
      <c r="DN2065" s="8"/>
      <c r="DO2065" s="8"/>
      <c r="DP2065" s="8"/>
      <c r="DQ2065" s="8"/>
      <c r="DR2065" s="8"/>
      <c r="DS2065" s="8"/>
      <c r="DT2065" s="8"/>
      <c r="DU2065" s="8"/>
      <c r="DV2065" s="8"/>
      <c r="DW2065" s="8"/>
      <c r="DX2065" s="8"/>
      <c r="DY2065" s="8"/>
      <c r="DZ2065" s="8"/>
      <c r="EA2065" s="8"/>
      <c r="EB2065" s="8"/>
      <c r="EC2065" s="8"/>
      <c r="ED2065" s="8"/>
      <c r="EE2065" s="8"/>
      <c r="EF2065" s="8"/>
      <c r="EG2065" s="8"/>
      <c r="EH2065" s="8"/>
      <c r="EI2065" s="8"/>
      <c r="EJ2065" s="8"/>
      <c r="EK2065" s="8"/>
      <c r="EL2065" s="8"/>
      <c r="EM2065" s="8"/>
      <c r="EN2065" s="8"/>
      <c r="EO2065" s="8"/>
      <c r="EP2065" s="8"/>
      <c r="EQ2065" s="8"/>
      <c r="ER2065" s="8"/>
      <c r="ES2065" s="8"/>
      <c r="ET2065" s="8"/>
      <c r="EU2065" s="8"/>
      <c r="EV2065" s="8"/>
      <c r="EW2065" s="8"/>
      <c r="EX2065" s="8"/>
      <c r="EY2065" s="8"/>
      <c r="EZ2065" s="8"/>
      <c r="FA2065" s="8"/>
      <c r="FB2065" s="8"/>
      <c r="FC2065" s="8"/>
      <c r="FD2065" s="8"/>
      <c r="FE2065" s="8"/>
      <c r="FF2065" s="8"/>
      <c r="FG2065" s="8"/>
      <c r="FH2065" s="8"/>
      <c r="FI2065" s="8"/>
      <c r="FJ2065" s="8"/>
    </row>
    <row r="2066" spans="1:166" x14ac:dyDescent="0.25">
      <c r="A2066" t="s">
        <v>80</v>
      </c>
      <c r="B2066" t="s">
        <v>249</v>
      </c>
      <c r="C2066" s="6">
        <v>39443</v>
      </c>
      <c r="D2066" s="5">
        <v>5</v>
      </c>
      <c r="E2066" t="s">
        <v>206</v>
      </c>
      <c r="F2066" t="s">
        <v>13</v>
      </c>
      <c r="G2066">
        <v>73</v>
      </c>
      <c r="H2066" t="s">
        <v>17</v>
      </c>
      <c r="I2066" s="7">
        <v>10</v>
      </c>
      <c r="J2066">
        <v>1000</v>
      </c>
      <c r="K2066" s="5">
        <f t="shared" si="58"/>
        <v>100</v>
      </c>
      <c r="L2066" s="5"/>
      <c r="M2066" s="8"/>
      <c r="N2066" s="8"/>
      <c r="O2066" s="8"/>
      <c r="P2066" s="8"/>
      <c r="Q2066" s="5"/>
      <c r="R2066" s="5"/>
      <c r="S2066" s="5">
        <v>73</v>
      </c>
      <c r="T2066" s="5"/>
      <c r="U2066" s="5"/>
      <c r="V2066" s="5"/>
      <c r="W2066" s="5"/>
      <c r="X2066" s="8"/>
      <c r="Y2066" s="8"/>
      <c r="Z2066" s="8"/>
      <c r="AA2066" s="8"/>
      <c r="AB2066" s="8"/>
      <c r="AC2066" s="5"/>
      <c r="AD2066" s="8"/>
      <c r="AE2066" s="8"/>
      <c r="AF2066" s="8"/>
      <c r="AG2066" s="8"/>
      <c r="AH2066" s="8"/>
      <c r="AI2066" s="8"/>
      <c r="AJ2066" s="5"/>
      <c r="AK2066" s="8"/>
      <c r="AL2066" s="8"/>
      <c r="AM2066" s="8"/>
      <c r="AN2066" s="8"/>
      <c r="AO2066" s="8"/>
      <c r="AP2066" s="8"/>
      <c r="AQ2066" s="9"/>
      <c r="AR2066" s="8"/>
      <c r="AS2066" s="8"/>
      <c r="AT2066" s="8"/>
      <c r="AU2066" s="5"/>
      <c r="AV2066" s="5"/>
      <c r="AW2066" s="5"/>
      <c r="AX2066" s="5"/>
      <c r="AY2066" s="5"/>
      <c r="AZ2066" s="5"/>
      <c r="BA2066" s="5"/>
      <c r="BB2066" s="5"/>
      <c r="BC2066" s="5"/>
      <c r="BD2066" s="5"/>
      <c r="BE2066" s="5"/>
      <c r="BF2066" s="5"/>
      <c r="BG2066" s="5"/>
      <c r="BH2066" s="5"/>
      <c r="BI2066" s="8"/>
      <c r="BJ2066" s="5"/>
      <c r="BK2066" s="5"/>
      <c r="BL2066" s="5"/>
      <c r="BM2066" s="8"/>
      <c r="BN2066" s="8"/>
      <c r="BO2066" s="7"/>
      <c r="BP2066" s="5"/>
      <c r="BQ2066" s="5"/>
      <c r="BR2066" s="5"/>
      <c r="BS2066" s="5"/>
      <c r="BT2066" s="7"/>
      <c r="BU2066" s="7"/>
      <c r="BV2066" s="7"/>
      <c r="BW2066" s="7"/>
      <c r="BX2066" s="7"/>
      <c r="BY2066" s="7"/>
      <c r="BZ2066" s="7"/>
      <c r="CA2066" s="5"/>
      <c r="CB2066" s="5"/>
      <c r="CC2066" s="5"/>
      <c r="CD2066" s="5"/>
      <c r="CE2066" s="5"/>
      <c r="CF2066" s="5"/>
      <c r="CG2066" s="5"/>
      <c r="CH2066" s="5"/>
      <c r="CI2066" s="5"/>
      <c r="CJ2066" s="5"/>
      <c r="CK2066" s="8"/>
      <c r="CL2066" s="5"/>
      <c r="CM2066" s="5"/>
      <c r="CN2066" s="8"/>
      <c r="CO2066" s="5"/>
      <c r="CP2066" s="5"/>
      <c r="CQ2066" s="5"/>
      <c r="CR2066" s="8"/>
      <c r="CS2066" s="8"/>
      <c r="CT2066" s="8"/>
      <c r="CU2066" s="8"/>
      <c r="CV2066" s="8"/>
      <c r="CW2066" s="8"/>
      <c r="CX2066" s="8"/>
      <c r="CY2066" s="8"/>
      <c r="CZ2066" s="8"/>
      <c r="DA2066" s="8"/>
      <c r="DB2066" s="8"/>
      <c r="DC2066" s="8"/>
      <c r="DD2066" s="8"/>
      <c r="DE2066" s="8"/>
      <c r="DF2066" s="8"/>
      <c r="DG2066" s="8"/>
      <c r="DH2066" s="8"/>
      <c r="DI2066" s="8"/>
      <c r="DJ2066" s="8"/>
      <c r="DK2066" s="8"/>
      <c r="DL2066" s="8"/>
      <c r="DM2066" s="8"/>
      <c r="DN2066" s="8"/>
      <c r="DO2066" s="8"/>
      <c r="DP2066" s="8"/>
      <c r="DQ2066" s="8"/>
      <c r="DR2066" s="8"/>
      <c r="DS2066" s="8"/>
      <c r="DT2066" s="8"/>
      <c r="DU2066" s="8"/>
      <c r="DV2066" s="8"/>
      <c r="DW2066" s="8"/>
      <c r="DX2066" s="8"/>
      <c r="DY2066" s="8"/>
      <c r="DZ2066" s="8"/>
      <c r="EA2066" s="8"/>
      <c r="EB2066" s="8"/>
      <c r="EC2066" s="8"/>
      <c r="ED2066" s="8"/>
      <c r="EE2066" s="8"/>
      <c r="EF2066" s="8"/>
      <c r="EG2066" s="8"/>
      <c r="EH2066" s="8"/>
      <c r="EI2066" s="8"/>
      <c r="EJ2066" s="8"/>
      <c r="EK2066" s="8"/>
      <c r="EL2066" s="8"/>
      <c r="EM2066" s="8"/>
      <c r="EN2066" s="8"/>
      <c r="EO2066" s="8"/>
      <c r="EP2066" s="8"/>
      <c r="EQ2066" s="8"/>
      <c r="ER2066" s="8"/>
      <c r="ES2066" s="8"/>
      <c r="ET2066" s="8"/>
      <c r="EU2066" s="8"/>
      <c r="EV2066" s="8"/>
      <c r="EW2066" s="8"/>
      <c r="EX2066" s="8"/>
      <c r="EY2066" s="8"/>
      <c r="EZ2066" s="8"/>
      <c r="FA2066" s="8"/>
      <c r="FB2066" s="8"/>
      <c r="FC2066" s="8"/>
      <c r="FD2066" s="8"/>
      <c r="FE2066" s="8"/>
      <c r="FF2066" s="8"/>
      <c r="FG2066" s="8"/>
      <c r="FH2066" s="8"/>
      <c r="FI2066" s="8"/>
      <c r="FJ2066" s="8"/>
    </row>
    <row r="2067" spans="1:166" x14ac:dyDescent="0.25">
      <c r="A2067" t="s">
        <v>80</v>
      </c>
      <c r="B2067" t="s">
        <v>249</v>
      </c>
      <c r="C2067" s="6">
        <v>39449</v>
      </c>
      <c r="D2067" s="5"/>
      <c r="E2067" s="6"/>
      <c r="G2067">
        <v>79</v>
      </c>
      <c r="H2067" t="s">
        <v>17</v>
      </c>
      <c r="I2067" s="7">
        <v>10</v>
      </c>
      <c r="J2067">
        <v>1000</v>
      </c>
      <c r="K2067" s="5">
        <f t="shared" si="58"/>
        <v>100</v>
      </c>
      <c r="L2067" s="5"/>
      <c r="M2067" s="8"/>
      <c r="N2067" s="8"/>
      <c r="O2067" s="8"/>
      <c r="P2067" s="8"/>
      <c r="Q2067" s="5"/>
      <c r="R2067" s="5"/>
      <c r="S2067" s="5"/>
      <c r="T2067" s="5"/>
      <c r="U2067" s="5"/>
      <c r="V2067" s="5"/>
      <c r="W2067" s="5"/>
      <c r="X2067" s="8"/>
      <c r="Y2067" s="8"/>
      <c r="Z2067" s="8"/>
      <c r="AA2067" s="8"/>
      <c r="AB2067" s="8"/>
      <c r="AC2067" s="5"/>
      <c r="AD2067" s="8"/>
      <c r="AE2067" s="8"/>
      <c r="AF2067" s="8"/>
      <c r="AG2067" s="8"/>
      <c r="AH2067" s="8"/>
      <c r="AI2067" s="8"/>
      <c r="AJ2067" s="5"/>
      <c r="AK2067" s="8">
        <v>2.14</v>
      </c>
      <c r="AL2067" s="8"/>
      <c r="AM2067" s="8"/>
      <c r="AN2067" s="8"/>
      <c r="AO2067" s="8"/>
      <c r="AP2067" s="8"/>
      <c r="AQ2067" s="9"/>
      <c r="AR2067" s="8"/>
      <c r="AS2067" s="8"/>
      <c r="AT2067" s="8"/>
      <c r="AU2067" s="5"/>
      <c r="AV2067" s="5"/>
      <c r="AW2067" s="5"/>
      <c r="AX2067" s="5"/>
      <c r="AY2067" s="5"/>
      <c r="AZ2067" s="5"/>
      <c r="BA2067" s="5"/>
      <c r="BB2067" s="5"/>
      <c r="BC2067" s="5"/>
      <c r="BD2067" s="5"/>
      <c r="BE2067" s="5"/>
      <c r="BF2067" s="5"/>
      <c r="BG2067" s="5"/>
      <c r="BH2067" s="5"/>
      <c r="BI2067" s="8"/>
      <c r="BJ2067" s="5"/>
      <c r="BK2067" s="5"/>
      <c r="BL2067" s="5"/>
      <c r="BM2067" s="8"/>
      <c r="BN2067" s="8"/>
      <c r="BO2067" s="7"/>
      <c r="BP2067" s="5"/>
      <c r="BQ2067" s="5"/>
      <c r="BR2067" s="5"/>
      <c r="BS2067" s="5"/>
      <c r="BT2067" s="7"/>
      <c r="BU2067" s="7"/>
      <c r="BV2067" s="7"/>
      <c r="BW2067" s="7"/>
      <c r="BX2067" s="7"/>
      <c r="BY2067" s="7"/>
      <c r="BZ2067" s="7"/>
      <c r="CA2067" s="5"/>
      <c r="CB2067" s="5">
        <v>131.07</v>
      </c>
      <c r="CC2067" s="5">
        <v>14.99</v>
      </c>
      <c r="CD2067" s="5"/>
      <c r="CE2067" s="5"/>
      <c r="CF2067" s="5"/>
      <c r="CG2067" s="5"/>
      <c r="CH2067" s="5"/>
      <c r="CI2067" s="5"/>
      <c r="CJ2067" s="5"/>
      <c r="CK2067" s="8"/>
      <c r="CL2067" s="5">
        <v>181.83127756466081</v>
      </c>
      <c r="CM2067" s="5"/>
      <c r="CN2067" s="8"/>
      <c r="CO2067" s="5"/>
      <c r="CP2067" s="5"/>
      <c r="CQ2067" s="5"/>
      <c r="CR2067" s="8"/>
      <c r="CS2067" s="8"/>
      <c r="CT2067" s="8"/>
      <c r="CU2067" s="8"/>
      <c r="CV2067" s="8"/>
      <c r="CW2067" s="8"/>
      <c r="CX2067" s="8"/>
      <c r="CY2067" s="8"/>
      <c r="CZ2067" s="8"/>
      <c r="DA2067" s="8"/>
      <c r="DB2067" s="8"/>
      <c r="DC2067" s="8"/>
      <c r="DD2067" s="8"/>
      <c r="DE2067" s="8"/>
      <c r="DF2067" s="8"/>
      <c r="DG2067" s="8"/>
      <c r="DH2067" s="8"/>
      <c r="DI2067" s="8"/>
      <c r="DJ2067" s="8"/>
      <c r="DK2067" s="8"/>
      <c r="DL2067" s="8"/>
      <c r="DM2067" s="8"/>
      <c r="DN2067" s="8"/>
      <c r="DO2067" s="8"/>
      <c r="DP2067" s="8"/>
      <c r="DQ2067" s="8"/>
      <c r="DR2067" s="8"/>
      <c r="DS2067" s="8"/>
      <c r="DT2067" s="8"/>
      <c r="DU2067" s="8"/>
      <c r="DV2067" s="8"/>
      <c r="DW2067" s="8"/>
      <c r="DX2067" s="8"/>
      <c r="DY2067" s="8"/>
      <c r="DZ2067" s="8"/>
      <c r="EA2067" s="8"/>
      <c r="EB2067" s="8"/>
      <c r="EC2067" s="8"/>
      <c r="ED2067" s="8"/>
      <c r="EE2067" s="8"/>
      <c r="EF2067" s="8"/>
      <c r="EG2067" s="8"/>
      <c r="EH2067" s="8"/>
      <c r="EI2067" s="8"/>
      <c r="EJ2067" s="8"/>
      <c r="EK2067" s="8"/>
      <c r="EL2067" s="8"/>
      <c r="EM2067" s="8"/>
      <c r="EN2067" s="8"/>
      <c r="EO2067" s="8"/>
      <c r="EP2067" s="8"/>
      <c r="EQ2067" s="8"/>
      <c r="ER2067" s="8"/>
      <c r="ES2067" s="8"/>
      <c r="ET2067" s="8"/>
      <c r="EU2067" s="8"/>
      <c r="EV2067" s="8"/>
      <c r="EW2067" s="8"/>
      <c r="EX2067" s="8"/>
      <c r="EY2067" s="8"/>
      <c r="EZ2067" s="8"/>
      <c r="FA2067" s="8"/>
      <c r="FB2067" s="8"/>
      <c r="FC2067" s="8"/>
      <c r="FD2067" s="8"/>
      <c r="FE2067" s="8"/>
      <c r="FF2067" s="8"/>
      <c r="FG2067" s="8"/>
      <c r="FH2067" s="8"/>
      <c r="FI2067" s="8"/>
      <c r="FJ2067" s="8"/>
    </row>
    <row r="2068" spans="1:166" x14ac:dyDescent="0.25">
      <c r="A2068" t="s">
        <v>80</v>
      </c>
      <c r="B2068" t="s">
        <v>249</v>
      </c>
      <c r="C2068" s="6">
        <v>39462</v>
      </c>
      <c r="D2068" s="5"/>
      <c r="E2068" s="6"/>
      <c r="G2068">
        <v>92</v>
      </c>
      <c r="H2068" t="s">
        <v>17</v>
      </c>
      <c r="I2068" s="7">
        <v>10</v>
      </c>
      <c r="J2068">
        <v>1000</v>
      </c>
      <c r="K2068" s="5">
        <f t="shared" si="58"/>
        <v>100</v>
      </c>
      <c r="L2068" s="5"/>
      <c r="M2068" s="8"/>
      <c r="N2068" s="8"/>
      <c r="O2068" s="8"/>
      <c r="P2068" s="8"/>
      <c r="Q2068" s="5"/>
      <c r="R2068" s="5"/>
      <c r="S2068" s="5"/>
      <c r="T2068" s="5"/>
      <c r="U2068" s="5"/>
      <c r="V2068" s="5"/>
      <c r="W2068" s="5"/>
      <c r="X2068" s="8"/>
      <c r="Y2068" s="8"/>
      <c r="Z2068" s="8"/>
      <c r="AA2068" s="8"/>
      <c r="AB2068" s="8"/>
      <c r="AC2068" s="5"/>
      <c r="AD2068" s="8"/>
      <c r="AE2068" s="8"/>
      <c r="AF2068" s="8"/>
      <c r="AG2068" s="8"/>
      <c r="AH2068" s="8"/>
      <c r="AI2068" s="8"/>
      <c r="AJ2068" s="5"/>
      <c r="AK2068" s="8">
        <v>2.73</v>
      </c>
      <c r="AL2068" s="8"/>
      <c r="AM2068" s="8"/>
      <c r="AN2068" s="8"/>
      <c r="AO2068" s="8"/>
      <c r="AP2068" s="8"/>
      <c r="AQ2068" s="9"/>
      <c r="AR2068" s="8"/>
      <c r="AS2068" s="8"/>
      <c r="AT2068" s="8"/>
      <c r="AU2068" s="5"/>
      <c r="AV2068" s="5"/>
      <c r="AW2068" s="5"/>
      <c r="AX2068" s="5"/>
      <c r="AY2068" s="5"/>
      <c r="AZ2068" s="5"/>
      <c r="BA2068" s="5"/>
      <c r="BB2068" s="5"/>
      <c r="BC2068" s="5"/>
      <c r="BD2068" s="5"/>
      <c r="BE2068" s="5"/>
      <c r="BF2068" s="5"/>
      <c r="BG2068" s="5"/>
      <c r="BH2068" s="5"/>
      <c r="BI2068" s="8"/>
      <c r="BJ2068" s="5"/>
      <c r="BK2068" s="5"/>
      <c r="BL2068" s="5"/>
      <c r="BM2068" s="8"/>
      <c r="BN2068" s="8"/>
      <c r="BO2068" s="7"/>
      <c r="BP2068" s="5"/>
      <c r="BQ2068" s="5"/>
      <c r="BR2068" s="5"/>
      <c r="BS2068" s="5"/>
      <c r="BT2068" s="7"/>
      <c r="BU2068" s="7"/>
      <c r="BV2068" s="7"/>
      <c r="BW2068" s="7"/>
      <c r="BX2068" s="7"/>
      <c r="BY2068" s="7"/>
      <c r="BZ2068" s="7"/>
      <c r="CA2068" s="5"/>
      <c r="CB2068" s="5">
        <v>164.05</v>
      </c>
      <c r="CC2068" s="5">
        <v>84.2</v>
      </c>
      <c r="CD2068" s="5"/>
      <c r="CE2068" s="5"/>
      <c r="CF2068" s="5"/>
      <c r="CG2068" s="5"/>
      <c r="CH2068" s="5"/>
      <c r="CI2068" s="5"/>
      <c r="CJ2068" s="5"/>
      <c r="CK2068" s="8"/>
      <c r="CL2068" s="5"/>
      <c r="CM2068" s="5"/>
      <c r="CN2068" s="8"/>
      <c r="CO2068" s="5"/>
      <c r="CP2068" s="5"/>
      <c r="CQ2068" s="5"/>
      <c r="CR2068" s="8"/>
      <c r="CS2068" s="8"/>
      <c r="CT2068" s="8"/>
      <c r="CU2068" s="8"/>
      <c r="CV2068" s="8"/>
      <c r="CW2068" s="8"/>
      <c r="CX2068" s="8"/>
      <c r="CY2068" s="8"/>
      <c r="CZ2068" s="8"/>
      <c r="DA2068" s="8"/>
      <c r="DB2068" s="8"/>
      <c r="DC2068" s="8"/>
      <c r="DD2068" s="8"/>
      <c r="DE2068" s="8"/>
      <c r="DF2068" s="8"/>
      <c r="DG2068" s="8"/>
      <c r="DH2068" s="8"/>
      <c r="DI2068" s="8"/>
      <c r="DJ2068" s="8"/>
      <c r="DK2068" s="8"/>
      <c r="DL2068" s="8"/>
      <c r="DM2068" s="8"/>
      <c r="DN2068" s="8"/>
      <c r="DO2068" s="8"/>
      <c r="DP2068" s="8"/>
      <c r="DQ2068" s="8"/>
      <c r="DR2068" s="8"/>
      <c r="DS2068" s="8"/>
      <c r="DT2068" s="8"/>
      <c r="DU2068" s="8"/>
      <c r="DV2068" s="8"/>
      <c r="DW2068" s="8"/>
      <c r="DX2068" s="8"/>
      <c r="DY2068" s="8"/>
      <c r="DZ2068" s="8"/>
      <c r="EA2068" s="8"/>
      <c r="EB2068" s="8"/>
      <c r="EC2068" s="8"/>
      <c r="ED2068" s="8"/>
      <c r="EE2068" s="8"/>
      <c r="EF2068" s="8"/>
      <c r="EG2068" s="8"/>
      <c r="EH2068" s="8"/>
      <c r="EI2068" s="8"/>
      <c r="EJ2068" s="8"/>
      <c r="EK2068" s="8"/>
      <c r="EL2068" s="8"/>
      <c r="EM2068" s="8"/>
      <c r="EN2068" s="8"/>
      <c r="EO2068" s="8"/>
      <c r="EP2068" s="8"/>
      <c r="EQ2068" s="8"/>
      <c r="ER2068" s="8"/>
      <c r="ES2068" s="8"/>
      <c r="ET2068" s="8"/>
      <c r="EU2068" s="8"/>
      <c r="EV2068" s="8"/>
      <c r="EW2068" s="8"/>
      <c r="EX2068" s="8"/>
      <c r="EY2068" s="8"/>
      <c r="EZ2068" s="8"/>
      <c r="FA2068" s="8"/>
      <c r="FB2068" s="8"/>
      <c r="FC2068" s="8"/>
      <c r="FD2068" s="8"/>
      <c r="FE2068" s="8"/>
      <c r="FF2068" s="8"/>
      <c r="FG2068" s="8"/>
      <c r="FH2068" s="8"/>
      <c r="FI2068" s="8"/>
      <c r="FJ2068" s="8"/>
    </row>
    <row r="2069" spans="1:166" x14ac:dyDescent="0.25">
      <c r="A2069" t="s">
        <v>80</v>
      </c>
      <c r="B2069" t="s">
        <v>249</v>
      </c>
      <c r="C2069" s="6">
        <v>39476</v>
      </c>
      <c r="D2069" s="5"/>
      <c r="E2069" s="6"/>
      <c r="G2069">
        <v>106</v>
      </c>
      <c r="H2069" t="s">
        <v>17</v>
      </c>
      <c r="I2069" s="7">
        <v>10</v>
      </c>
      <c r="J2069">
        <v>1000</v>
      </c>
      <c r="K2069" s="5">
        <f t="shared" si="58"/>
        <v>100</v>
      </c>
      <c r="L2069" s="5"/>
      <c r="M2069" s="8"/>
      <c r="N2069" s="8"/>
      <c r="O2069" s="8"/>
      <c r="P2069" s="8"/>
      <c r="Q2069" s="5"/>
      <c r="R2069" s="5"/>
      <c r="S2069" s="5"/>
      <c r="T2069" s="5"/>
      <c r="U2069" s="5"/>
      <c r="V2069" s="5"/>
      <c r="W2069" s="5"/>
      <c r="X2069" s="8"/>
      <c r="Y2069" s="8"/>
      <c r="Z2069" s="8"/>
      <c r="AA2069" s="8"/>
      <c r="AB2069" s="8"/>
      <c r="AC2069" s="5"/>
      <c r="AD2069" s="8"/>
      <c r="AE2069" s="8"/>
      <c r="AF2069" s="8"/>
      <c r="AG2069" s="8"/>
      <c r="AH2069" s="8"/>
      <c r="AI2069" s="8"/>
      <c r="AJ2069" s="5"/>
      <c r="AK2069" s="8"/>
      <c r="AL2069" s="8"/>
      <c r="AM2069" s="8"/>
      <c r="AN2069" s="8"/>
      <c r="AO2069" s="8"/>
      <c r="AP2069" s="8"/>
      <c r="AQ2069" s="9"/>
      <c r="AR2069" s="8"/>
      <c r="AS2069" s="8"/>
      <c r="AT2069" s="8"/>
      <c r="AU2069" s="5"/>
      <c r="AV2069" s="5"/>
      <c r="AW2069" s="5"/>
      <c r="AX2069" s="5"/>
      <c r="AY2069" s="5"/>
      <c r="AZ2069" s="5"/>
      <c r="BA2069" s="5"/>
      <c r="BB2069" s="5"/>
      <c r="BC2069" s="5"/>
      <c r="BD2069" s="5"/>
      <c r="BE2069" s="5"/>
      <c r="BF2069" s="5"/>
      <c r="BG2069" s="5"/>
      <c r="BH2069" s="5"/>
      <c r="BI2069" s="8"/>
      <c r="BJ2069" s="5"/>
      <c r="BK2069" s="5"/>
      <c r="BL2069" s="5"/>
      <c r="BM2069" s="8"/>
      <c r="BN2069" s="8"/>
      <c r="BO2069" s="7"/>
      <c r="BP2069" s="5"/>
      <c r="BQ2069" s="5"/>
      <c r="BR2069" s="5"/>
      <c r="BS2069" s="5"/>
      <c r="BT2069" s="7"/>
      <c r="BU2069" s="7"/>
      <c r="BV2069" s="7"/>
      <c r="BW2069" s="7"/>
      <c r="BX2069" s="7"/>
      <c r="BY2069" s="7"/>
      <c r="BZ2069" s="7"/>
      <c r="CA2069" s="5"/>
      <c r="CB2069" s="5"/>
      <c r="CC2069" s="5"/>
      <c r="CD2069" s="5"/>
      <c r="CE2069" s="5"/>
      <c r="CF2069" s="5"/>
      <c r="CG2069" s="5"/>
      <c r="CH2069" s="5"/>
      <c r="CI2069" s="5"/>
      <c r="CJ2069" s="5"/>
      <c r="CK2069" s="8"/>
      <c r="CL2069" s="5"/>
      <c r="CM2069" s="5"/>
      <c r="CN2069" s="8"/>
      <c r="CO2069" s="5"/>
      <c r="CP2069" s="5"/>
      <c r="CQ2069" s="5"/>
      <c r="CR2069" s="8"/>
      <c r="CS2069" s="8"/>
      <c r="CT2069" s="8"/>
      <c r="CU2069" s="8"/>
      <c r="CV2069" s="8"/>
      <c r="CW2069" s="8"/>
      <c r="CX2069" s="8"/>
      <c r="CY2069" s="8"/>
      <c r="CZ2069" s="8"/>
      <c r="DA2069" s="8"/>
      <c r="DB2069" s="8"/>
      <c r="DC2069" s="8"/>
      <c r="DD2069" s="8"/>
      <c r="DE2069" s="8"/>
      <c r="DF2069" s="8"/>
      <c r="DG2069" s="8"/>
      <c r="DH2069" s="8"/>
      <c r="DI2069" s="8"/>
      <c r="DJ2069" s="8"/>
      <c r="DK2069" s="8"/>
      <c r="DL2069" s="8"/>
      <c r="DM2069" s="8"/>
      <c r="DN2069" s="8"/>
      <c r="DO2069" s="8"/>
      <c r="DP2069" s="8"/>
      <c r="DQ2069" s="8"/>
      <c r="DR2069" s="8"/>
      <c r="DS2069" s="8"/>
      <c r="DT2069" s="8"/>
      <c r="DU2069" s="8"/>
      <c r="DV2069" s="8"/>
      <c r="DW2069" s="8"/>
      <c r="DX2069" s="8"/>
      <c r="DY2069" s="8"/>
      <c r="DZ2069" s="8"/>
      <c r="EA2069" s="8"/>
      <c r="EB2069" s="8"/>
      <c r="EC2069" s="8"/>
      <c r="ED2069" s="8"/>
      <c r="EE2069" s="8"/>
      <c r="EF2069" s="8"/>
      <c r="EG2069" s="8"/>
      <c r="EH2069" s="8"/>
      <c r="EI2069" s="8"/>
      <c r="EJ2069" s="8"/>
      <c r="EK2069" s="8"/>
      <c r="EL2069" s="8"/>
      <c r="EM2069" s="8"/>
      <c r="EN2069" s="8"/>
      <c r="EO2069" s="8"/>
      <c r="EP2069" s="8"/>
      <c r="EQ2069" s="8"/>
      <c r="ER2069" s="8"/>
      <c r="ES2069" s="8"/>
      <c r="ET2069" s="8"/>
      <c r="EU2069" s="8"/>
      <c r="EV2069" s="8"/>
      <c r="EW2069" s="8"/>
      <c r="EX2069" s="8"/>
      <c r="EY2069" s="8"/>
      <c r="EZ2069" s="8"/>
      <c r="FA2069" s="8"/>
      <c r="FB2069" s="8"/>
      <c r="FC2069" s="8"/>
      <c r="FD2069" s="8"/>
      <c r="FE2069" s="8"/>
      <c r="FF2069" s="8"/>
      <c r="FG2069" s="8"/>
      <c r="FH2069" s="8"/>
      <c r="FI2069" s="8"/>
      <c r="FJ2069" s="8"/>
    </row>
    <row r="2070" spans="1:166" x14ac:dyDescent="0.25">
      <c r="A2070" t="s">
        <v>80</v>
      </c>
      <c r="B2070" t="s">
        <v>249</v>
      </c>
      <c r="C2070" s="6">
        <v>39485</v>
      </c>
      <c r="D2070" s="5"/>
      <c r="E2070" s="6"/>
      <c r="G2070">
        <v>115</v>
      </c>
      <c r="H2070" t="s">
        <v>17</v>
      </c>
      <c r="I2070" s="7">
        <v>10</v>
      </c>
      <c r="J2070">
        <v>1000</v>
      </c>
      <c r="K2070" s="5">
        <f t="shared" si="58"/>
        <v>100</v>
      </c>
      <c r="L2070" s="5"/>
      <c r="M2070" s="8"/>
      <c r="N2070" s="8"/>
      <c r="O2070" s="8"/>
      <c r="P2070" s="8"/>
      <c r="Q2070" s="5"/>
      <c r="R2070" s="5"/>
      <c r="S2070" s="5"/>
      <c r="T2070" s="5"/>
      <c r="U2070" s="5"/>
      <c r="V2070" s="5"/>
      <c r="W2070" s="5"/>
      <c r="X2070" s="8"/>
      <c r="Y2070" s="8"/>
      <c r="Z2070" s="8"/>
      <c r="AA2070" s="8"/>
      <c r="AB2070" s="8"/>
      <c r="AC2070" s="5"/>
      <c r="AD2070" s="8"/>
      <c r="AE2070" s="8"/>
      <c r="AF2070" s="8"/>
      <c r="AG2070" s="8"/>
      <c r="AH2070" s="8"/>
      <c r="AI2070" s="8"/>
      <c r="AJ2070" s="5"/>
      <c r="AK2070" s="8">
        <v>2.89</v>
      </c>
      <c r="AL2070" s="8"/>
      <c r="AM2070" s="8"/>
      <c r="AN2070" s="8"/>
      <c r="AO2070" s="8"/>
      <c r="AP2070" s="8"/>
      <c r="AQ2070" s="9"/>
      <c r="AR2070" s="8"/>
      <c r="AS2070" s="8"/>
      <c r="AT2070" s="8"/>
      <c r="AU2070" s="5"/>
      <c r="AV2070" s="5"/>
      <c r="AW2070" s="5"/>
      <c r="AX2070" s="5"/>
      <c r="AY2070" s="5"/>
      <c r="AZ2070" s="5"/>
      <c r="BA2070" s="5"/>
      <c r="BB2070" s="5"/>
      <c r="BC2070" s="5"/>
      <c r="BD2070" s="5"/>
      <c r="BE2070" s="5"/>
      <c r="BF2070" s="5"/>
      <c r="BG2070" s="5"/>
      <c r="BH2070" s="5"/>
      <c r="BI2070" s="8"/>
      <c r="BJ2070" s="5"/>
      <c r="BK2070" s="5"/>
      <c r="BL2070" s="5"/>
      <c r="BM2070" s="8"/>
      <c r="BN2070" s="8"/>
      <c r="BO2070" s="7"/>
      <c r="BP2070" s="5"/>
      <c r="BQ2070" s="5"/>
      <c r="BR2070" s="5"/>
      <c r="BS2070" s="5"/>
      <c r="BT2070" s="7"/>
      <c r="BU2070" s="7"/>
      <c r="BV2070" s="7"/>
      <c r="BW2070" s="7"/>
      <c r="BX2070" s="7"/>
      <c r="BY2070" s="7"/>
      <c r="BZ2070" s="7"/>
      <c r="CA2070" s="5"/>
      <c r="CB2070" s="5">
        <v>25.82</v>
      </c>
      <c r="CC2070" s="5">
        <v>149.21</v>
      </c>
      <c r="CD2070" s="5"/>
      <c r="CE2070" s="5"/>
      <c r="CF2070" s="5"/>
      <c r="CG2070" s="5"/>
      <c r="CH2070" s="5"/>
      <c r="CI2070" s="5"/>
      <c r="CJ2070" s="5"/>
      <c r="CK2070" s="8"/>
      <c r="CL2070" s="5"/>
      <c r="CM2070" s="5"/>
      <c r="CN2070" s="8"/>
      <c r="CO2070" s="5"/>
      <c r="CP2070" s="5"/>
      <c r="CQ2070" s="5"/>
      <c r="CR2070" s="8"/>
      <c r="CS2070" s="8"/>
      <c r="CT2070" s="8"/>
      <c r="CU2070" s="8"/>
      <c r="CV2070" s="8"/>
      <c r="CW2070" s="8"/>
      <c r="CX2070" s="8"/>
      <c r="CY2070" s="8"/>
      <c r="CZ2070" s="8"/>
      <c r="DA2070" s="8"/>
      <c r="DB2070" s="8"/>
      <c r="DC2070" s="8"/>
      <c r="DD2070" s="8"/>
      <c r="DE2070" s="8"/>
      <c r="DF2070" s="8"/>
      <c r="DG2070" s="8"/>
      <c r="DH2070" s="8"/>
      <c r="DI2070" s="8"/>
      <c r="DJ2070" s="8"/>
      <c r="DK2070" s="8"/>
      <c r="DL2070" s="8"/>
      <c r="DM2070" s="8"/>
      <c r="DN2070" s="8"/>
      <c r="DO2070" s="8"/>
      <c r="DP2070" s="8"/>
      <c r="DQ2070" s="8"/>
      <c r="DR2070" s="8"/>
      <c r="DS2070" s="8"/>
      <c r="DT2070" s="8"/>
      <c r="DU2070" s="8"/>
      <c r="DV2070" s="8"/>
      <c r="DW2070" s="8"/>
      <c r="DX2070" s="8"/>
      <c r="DY2070" s="8"/>
      <c r="DZ2070" s="8"/>
      <c r="EA2070" s="8"/>
      <c r="EB2070" s="8"/>
      <c r="EC2070" s="8"/>
      <c r="ED2070" s="8"/>
      <c r="EE2070" s="8"/>
      <c r="EF2070" s="8"/>
      <c r="EG2070" s="8"/>
      <c r="EH2070" s="8"/>
      <c r="EI2070" s="8"/>
      <c r="EJ2070" s="8"/>
      <c r="EK2070" s="8"/>
      <c r="EL2070" s="8"/>
      <c r="EM2070" s="8"/>
      <c r="EN2070" s="8"/>
      <c r="EO2070" s="8"/>
      <c r="EP2070" s="8"/>
      <c r="EQ2070" s="8"/>
      <c r="ER2070" s="8"/>
      <c r="ES2070" s="8"/>
      <c r="ET2070" s="8"/>
      <c r="EU2070" s="8"/>
      <c r="EV2070" s="8"/>
      <c r="EW2070" s="8"/>
      <c r="EX2070" s="8"/>
      <c r="EY2070" s="8"/>
      <c r="EZ2070" s="8"/>
      <c r="FA2070" s="8"/>
      <c r="FB2070" s="8"/>
      <c r="FC2070" s="8"/>
      <c r="FD2070" s="8"/>
      <c r="FE2070" s="8"/>
      <c r="FF2070" s="8"/>
      <c r="FG2070" s="8"/>
      <c r="FH2070" s="8"/>
      <c r="FI2070" s="8"/>
      <c r="FJ2070" s="8"/>
    </row>
    <row r="2071" spans="1:166" x14ac:dyDescent="0.25">
      <c r="A2071" t="s">
        <v>80</v>
      </c>
      <c r="B2071" t="s">
        <v>249</v>
      </c>
      <c r="C2071" s="6">
        <v>39505</v>
      </c>
      <c r="D2071" s="5"/>
      <c r="E2071" s="6"/>
      <c r="G2071">
        <v>135</v>
      </c>
      <c r="H2071" t="s">
        <v>17</v>
      </c>
      <c r="I2071" s="7">
        <v>10</v>
      </c>
      <c r="J2071">
        <v>1000</v>
      </c>
      <c r="K2071" s="5">
        <f t="shared" si="58"/>
        <v>100</v>
      </c>
      <c r="L2071" s="5"/>
      <c r="M2071" s="8"/>
      <c r="N2071" s="8"/>
      <c r="O2071" s="8"/>
      <c r="P2071" s="8"/>
      <c r="Q2071" s="5"/>
      <c r="R2071" s="5"/>
      <c r="S2071" s="5"/>
      <c r="T2071" s="5"/>
      <c r="U2071" s="5"/>
      <c r="V2071" s="5"/>
      <c r="W2071" s="5"/>
      <c r="X2071" s="8"/>
      <c r="Y2071" s="8"/>
      <c r="Z2071" s="8"/>
      <c r="AA2071" s="8"/>
      <c r="AB2071" s="8"/>
      <c r="AC2071" s="5"/>
      <c r="AD2071" s="8"/>
      <c r="AE2071" s="8"/>
      <c r="AF2071" s="8"/>
      <c r="AG2071" s="8"/>
      <c r="AH2071" s="8"/>
      <c r="AI2071" s="8"/>
      <c r="AJ2071" s="5"/>
      <c r="AK2071" s="8">
        <v>3.13</v>
      </c>
      <c r="AL2071" s="8"/>
      <c r="AM2071" s="8"/>
      <c r="AN2071" s="8"/>
      <c r="AO2071" s="8"/>
      <c r="AP2071" s="8"/>
      <c r="AQ2071" s="9"/>
      <c r="AR2071" s="8"/>
      <c r="AS2071" s="8"/>
      <c r="AT2071" s="8"/>
      <c r="AU2071" s="5"/>
      <c r="AV2071" s="5"/>
      <c r="AW2071" s="5"/>
      <c r="AX2071" s="5"/>
      <c r="AY2071" s="5"/>
      <c r="AZ2071" s="5"/>
      <c r="BA2071" s="5"/>
      <c r="BB2071" s="5"/>
      <c r="BC2071" s="5"/>
      <c r="BD2071" s="5"/>
      <c r="BE2071" s="5"/>
      <c r="BF2071" s="5"/>
      <c r="BG2071" s="5"/>
      <c r="BH2071" s="5"/>
      <c r="BI2071" s="8"/>
      <c r="BJ2071" s="5"/>
      <c r="BK2071" s="5"/>
      <c r="BL2071" s="5"/>
      <c r="BM2071" s="8"/>
      <c r="BN2071" s="8"/>
      <c r="BO2071" s="7"/>
      <c r="BP2071" s="5"/>
      <c r="BQ2071" s="5"/>
      <c r="BR2071" s="5"/>
      <c r="BS2071" s="5"/>
      <c r="BT2071" s="7"/>
      <c r="BU2071" s="7"/>
      <c r="BV2071" s="7"/>
      <c r="BW2071" s="7"/>
      <c r="BX2071" s="7"/>
      <c r="BY2071" s="7"/>
      <c r="BZ2071" s="7"/>
      <c r="CA2071" s="5"/>
      <c r="CB2071" s="5">
        <v>2.1800000000000002</v>
      </c>
      <c r="CC2071" s="5">
        <v>177.66</v>
      </c>
      <c r="CD2071" s="5">
        <v>0.57412369242062766</v>
      </c>
      <c r="CE2071" s="5"/>
      <c r="CF2071" s="5"/>
      <c r="CG2071" s="5"/>
      <c r="CH2071" s="5"/>
      <c r="CI2071" s="5"/>
      <c r="CJ2071" s="5"/>
      <c r="CK2071" s="8"/>
      <c r="CL2071" s="5">
        <v>211.05424198968669</v>
      </c>
      <c r="CM2071" s="5"/>
      <c r="CN2071" s="8"/>
      <c r="CO2071" s="5"/>
      <c r="CP2071" s="5"/>
      <c r="CQ2071" s="5"/>
      <c r="CR2071" s="8"/>
      <c r="CS2071" s="8"/>
      <c r="CT2071" s="8"/>
      <c r="CU2071" s="8"/>
      <c r="CV2071" s="8"/>
      <c r="CW2071" s="8"/>
      <c r="CX2071" s="8"/>
      <c r="CY2071" s="8"/>
      <c r="CZ2071" s="8"/>
      <c r="DA2071" s="8"/>
      <c r="DB2071" s="8"/>
      <c r="DC2071" s="8"/>
      <c r="DD2071" s="8"/>
      <c r="DE2071" s="8"/>
      <c r="DF2071" s="8"/>
      <c r="DG2071" s="8"/>
      <c r="DH2071" s="8"/>
      <c r="DI2071" s="8"/>
      <c r="DJ2071" s="8"/>
      <c r="DK2071" s="8"/>
      <c r="DL2071" s="8"/>
      <c r="DM2071" s="8"/>
      <c r="DN2071" s="8"/>
      <c r="DO2071" s="8"/>
      <c r="DP2071" s="8"/>
      <c r="DQ2071" s="8"/>
      <c r="DR2071" s="8"/>
      <c r="DS2071" s="8"/>
      <c r="DT2071" s="8"/>
      <c r="DU2071" s="8"/>
      <c r="DV2071" s="8"/>
      <c r="DW2071" s="8"/>
      <c r="DX2071" s="8"/>
      <c r="DY2071" s="8"/>
      <c r="DZ2071" s="8"/>
      <c r="EA2071" s="8"/>
      <c r="EB2071" s="8"/>
      <c r="EC2071" s="8"/>
      <c r="ED2071" s="8"/>
      <c r="EE2071" s="8"/>
      <c r="EF2071" s="8"/>
      <c r="EG2071" s="8"/>
      <c r="EH2071" s="8"/>
      <c r="EI2071" s="8"/>
      <c r="EJ2071" s="8"/>
      <c r="EK2071" s="8"/>
      <c r="EL2071" s="8"/>
      <c r="EM2071" s="8"/>
      <c r="EN2071" s="8"/>
      <c r="EO2071" s="8"/>
      <c r="EP2071" s="8"/>
      <c r="EQ2071" s="8"/>
      <c r="ER2071" s="8"/>
      <c r="ES2071" s="8"/>
      <c r="ET2071" s="8"/>
      <c r="EU2071" s="8"/>
      <c r="EV2071" s="8"/>
      <c r="EW2071" s="8"/>
      <c r="EX2071" s="8"/>
      <c r="EY2071" s="8"/>
      <c r="EZ2071" s="8"/>
      <c r="FA2071" s="8"/>
      <c r="FB2071" s="8"/>
      <c r="FC2071" s="8"/>
      <c r="FD2071" s="8"/>
      <c r="FE2071" s="8"/>
      <c r="FF2071" s="8"/>
      <c r="FG2071" s="8"/>
      <c r="FH2071" s="8"/>
      <c r="FI2071" s="8"/>
      <c r="FJ2071" s="8"/>
    </row>
    <row r="2072" spans="1:166" x14ac:dyDescent="0.25">
      <c r="A2072" t="s">
        <v>80</v>
      </c>
      <c r="B2072" t="s">
        <v>249</v>
      </c>
      <c r="C2072" s="6">
        <v>39508</v>
      </c>
      <c r="D2072" s="5">
        <v>8</v>
      </c>
      <c r="E2072" t="s">
        <v>208</v>
      </c>
      <c r="F2072" t="s">
        <v>14</v>
      </c>
      <c r="G2072">
        <v>138</v>
      </c>
      <c r="H2072" t="s">
        <v>17</v>
      </c>
      <c r="I2072" s="7">
        <v>10</v>
      </c>
      <c r="J2072">
        <v>1000</v>
      </c>
      <c r="K2072" s="5">
        <f t="shared" si="58"/>
        <v>100</v>
      </c>
      <c r="L2072" s="5"/>
      <c r="M2072" s="8"/>
      <c r="N2072" s="8"/>
      <c r="O2072" s="8"/>
      <c r="P2072" s="8"/>
      <c r="Q2072" s="5"/>
      <c r="R2072" s="5"/>
      <c r="S2072" s="5"/>
      <c r="T2072" s="5"/>
      <c r="U2072" s="5">
        <v>138</v>
      </c>
      <c r="V2072" s="5"/>
      <c r="W2072" s="5"/>
      <c r="X2072" s="8"/>
      <c r="Y2072" s="8"/>
      <c r="Z2072" s="8"/>
      <c r="AA2072" s="8"/>
      <c r="AB2072" s="8"/>
      <c r="AC2072" s="5"/>
      <c r="AD2072" s="8"/>
      <c r="AE2072" s="8"/>
      <c r="AF2072" s="8"/>
      <c r="AG2072" s="8"/>
      <c r="AH2072" s="8"/>
      <c r="AI2072" s="8"/>
      <c r="AJ2072" s="5"/>
      <c r="AK2072" s="8"/>
      <c r="AL2072" s="8"/>
      <c r="AM2072" s="8"/>
      <c r="AN2072" s="8"/>
      <c r="AO2072" s="8"/>
      <c r="AP2072" s="8"/>
      <c r="AQ2072" s="9"/>
      <c r="AR2072" s="8"/>
      <c r="AS2072" s="8"/>
      <c r="AT2072" s="8"/>
      <c r="AU2072" s="5"/>
      <c r="AV2072" s="5"/>
      <c r="AW2072" s="5"/>
      <c r="AX2072" s="5"/>
      <c r="AY2072" s="5"/>
      <c r="AZ2072" s="5"/>
      <c r="BA2072" s="5"/>
      <c r="BB2072" s="5"/>
      <c r="BC2072" s="5"/>
      <c r="BD2072" s="5"/>
      <c r="BE2072" s="5"/>
      <c r="BF2072" s="5"/>
      <c r="BG2072" s="5"/>
      <c r="BH2072" s="5"/>
      <c r="BI2072" s="8"/>
      <c r="BJ2072" s="5"/>
      <c r="BK2072" s="5"/>
      <c r="BL2072" s="5"/>
      <c r="BM2072" s="8"/>
      <c r="BN2072" s="8"/>
      <c r="BO2072" s="7"/>
      <c r="BP2072" s="5"/>
      <c r="BQ2072" s="5"/>
      <c r="BR2072" s="5"/>
      <c r="BS2072" s="5"/>
      <c r="BT2072" s="7"/>
      <c r="BU2072" s="7"/>
      <c r="BV2072" s="7"/>
      <c r="BW2072" s="7"/>
      <c r="BX2072" s="7"/>
      <c r="BY2072" s="7"/>
      <c r="BZ2072" s="7"/>
      <c r="CA2072" s="5"/>
      <c r="CB2072" s="5"/>
      <c r="CC2072" s="5"/>
      <c r="CD2072" s="5"/>
      <c r="CE2072" s="5"/>
      <c r="CF2072" s="5"/>
      <c r="CG2072" s="5"/>
      <c r="CH2072" s="5"/>
      <c r="CI2072" s="5"/>
      <c r="CJ2072" s="5"/>
      <c r="CK2072" s="8"/>
      <c r="CL2072" s="5"/>
      <c r="CM2072" s="5"/>
      <c r="CN2072" s="8"/>
      <c r="CO2072" s="5"/>
      <c r="CP2072" s="5"/>
      <c r="CQ2072" s="5"/>
      <c r="CR2072" s="8"/>
      <c r="CS2072" s="8"/>
      <c r="CT2072" s="8"/>
      <c r="CU2072" s="8"/>
      <c r="CV2072" s="8"/>
      <c r="CW2072" s="8"/>
      <c r="CX2072" s="8"/>
      <c r="CY2072" s="8"/>
      <c r="CZ2072" s="8"/>
      <c r="DA2072" s="8"/>
      <c r="DB2072" s="8"/>
      <c r="DC2072" s="8"/>
      <c r="DD2072" s="8"/>
      <c r="DE2072" s="8"/>
      <c r="DF2072" s="8"/>
      <c r="DG2072" s="8"/>
      <c r="DH2072" s="8"/>
      <c r="DI2072" s="8"/>
      <c r="DJ2072" s="8"/>
      <c r="DK2072" s="8"/>
      <c r="DL2072" s="8"/>
      <c r="DM2072" s="8"/>
      <c r="DN2072" s="8"/>
      <c r="DO2072" s="8"/>
      <c r="DP2072" s="8"/>
      <c r="DQ2072" s="8"/>
      <c r="DR2072" s="8"/>
      <c r="DS2072" s="8"/>
      <c r="DT2072" s="8"/>
      <c r="DU2072" s="8"/>
      <c r="DV2072" s="8"/>
      <c r="DW2072" s="8"/>
      <c r="DX2072" s="8"/>
      <c r="DY2072" s="8"/>
      <c r="DZ2072" s="8"/>
      <c r="EA2072" s="8"/>
      <c r="EB2072" s="8"/>
      <c r="EC2072" s="8"/>
      <c r="ED2072" s="8"/>
      <c r="EE2072" s="8"/>
      <c r="EF2072" s="8"/>
      <c r="EG2072" s="8"/>
      <c r="EH2072" s="8"/>
      <c r="EI2072" s="8"/>
      <c r="EJ2072" s="8"/>
      <c r="EK2072" s="8"/>
      <c r="EL2072" s="8"/>
      <c r="EM2072" s="8"/>
      <c r="EN2072" s="8"/>
      <c r="EO2072" s="8"/>
      <c r="EP2072" s="8"/>
      <c r="EQ2072" s="8"/>
      <c r="ER2072" s="8"/>
      <c r="ES2072" s="8"/>
      <c r="ET2072" s="8"/>
      <c r="EU2072" s="8"/>
      <c r="EV2072" s="8"/>
      <c r="EW2072" s="8"/>
      <c r="EX2072" s="8"/>
      <c r="EY2072" s="8"/>
      <c r="EZ2072" s="8"/>
      <c r="FA2072" s="8"/>
      <c r="FB2072" s="8"/>
      <c r="FC2072" s="8"/>
      <c r="FD2072" s="8"/>
      <c r="FE2072" s="8"/>
      <c r="FF2072" s="8"/>
      <c r="FG2072" s="8"/>
      <c r="FH2072" s="8"/>
      <c r="FI2072" s="8"/>
      <c r="FJ2072" s="8"/>
    </row>
    <row r="2073" spans="1:166" x14ac:dyDescent="0.25">
      <c r="A2073" t="s">
        <v>80</v>
      </c>
      <c r="B2073" t="s">
        <v>249</v>
      </c>
      <c r="C2073" s="6">
        <v>39535</v>
      </c>
      <c r="D2073" s="5">
        <v>9</v>
      </c>
      <c r="E2073" s="6" t="s">
        <v>207</v>
      </c>
      <c r="F2073" t="s">
        <v>15</v>
      </c>
      <c r="G2073">
        <v>165</v>
      </c>
      <c r="H2073" t="s">
        <v>17</v>
      </c>
      <c r="I2073" s="7">
        <v>10</v>
      </c>
      <c r="J2073">
        <v>1000</v>
      </c>
      <c r="K2073" s="5">
        <f t="shared" si="58"/>
        <v>100</v>
      </c>
      <c r="L2073" s="5"/>
      <c r="M2073" s="8"/>
      <c r="N2073" s="8"/>
      <c r="O2073" s="8"/>
      <c r="P2073" s="8"/>
      <c r="Q2073" s="5"/>
      <c r="R2073" s="5"/>
      <c r="S2073" s="5"/>
      <c r="T2073" s="5"/>
      <c r="U2073" s="5"/>
      <c r="V2073" s="5">
        <v>165</v>
      </c>
      <c r="W2073" s="5"/>
      <c r="X2073" s="8"/>
      <c r="Y2073" s="8"/>
      <c r="Z2073" s="8"/>
      <c r="AA2073" s="8"/>
      <c r="AB2073" s="8"/>
      <c r="AC2073" s="5"/>
      <c r="AD2073" s="8"/>
      <c r="AE2073" s="8"/>
      <c r="AF2073" s="8"/>
      <c r="AG2073" s="8"/>
      <c r="AH2073" s="8"/>
      <c r="AI2073" s="8"/>
      <c r="AJ2073" s="5"/>
      <c r="AK2073" s="8"/>
      <c r="AL2073" s="8"/>
      <c r="AM2073" s="8"/>
      <c r="AN2073" s="8"/>
      <c r="AO2073" s="8"/>
      <c r="AP2073" s="8"/>
      <c r="AQ2073" s="9"/>
      <c r="AR2073" s="8"/>
      <c r="AS2073" s="8"/>
      <c r="AT2073" s="8"/>
      <c r="AU2073" s="5"/>
      <c r="AV2073" s="5"/>
      <c r="AW2073" s="5"/>
      <c r="AX2073" s="5"/>
      <c r="AY2073" s="5"/>
      <c r="AZ2073" s="5"/>
      <c r="BA2073" s="5"/>
      <c r="BB2073" s="5"/>
      <c r="BC2073" s="5"/>
      <c r="BD2073" s="5"/>
      <c r="BE2073" s="5"/>
      <c r="BF2073" s="5"/>
      <c r="BG2073" s="5"/>
      <c r="BH2073" s="5"/>
      <c r="BI2073" s="8"/>
      <c r="BJ2073" s="5"/>
      <c r="BK2073" s="5"/>
      <c r="BL2073" s="5"/>
      <c r="BM2073" s="8"/>
      <c r="BN2073" s="8"/>
      <c r="BO2073" s="7"/>
      <c r="BP2073" s="5"/>
      <c r="BQ2073" s="5"/>
      <c r="BR2073" s="5"/>
      <c r="BS2073" s="5"/>
      <c r="BT2073" s="7"/>
      <c r="BU2073" s="7"/>
      <c r="BV2073" s="7"/>
      <c r="BW2073" s="7"/>
      <c r="BX2073" s="7"/>
      <c r="BY2073" s="7"/>
      <c r="BZ2073" s="7"/>
      <c r="CA2073" s="5"/>
      <c r="CB2073" s="5"/>
      <c r="CC2073" s="5"/>
      <c r="CD2073" s="5"/>
      <c r="CE2073" s="5"/>
      <c r="CF2073" s="5"/>
      <c r="CG2073" s="5"/>
      <c r="CH2073" s="5"/>
      <c r="CI2073" s="5"/>
      <c r="CJ2073" s="5"/>
      <c r="CK2073" s="8"/>
      <c r="CL2073" s="5"/>
      <c r="CM2073" s="5"/>
      <c r="CN2073" s="8"/>
      <c r="CO2073" s="5"/>
      <c r="CP2073" s="5"/>
      <c r="CQ2073" s="5"/>
      <c r="CR2073" s="8"/>
      <c r="CS2073" s="8"/>
      <c r="CT2073" s="8"/>
      <c r="CU2073" s="8"/>
      <c r="CV2073" s="8"/>
      <c r="CW2073" s="8"/>
      <c r="CX2073" s="8"/>
      <c r="CY2073" s="8"/>
      <c r="CZ2073" s="8"/>
      <c r="DA2073" s="8"/>
      <c r="DB2073" s="8"/>
      <c r="DC2073" s="8"/>
      <c r="DD2073" s="8"/>
      <c r="DE2073" s="8"/>
      <c r="DF2073" s="8"/>
      <c r="DG2073" s="8"/>
      <c r="DH2073" s="8"/>
      <c r="DI2073" s="8"/>
      <c r="DJ2073" s="8"/>
      <c r="DK2073" s="8"/>
      <c r="DL2073" s="8"/>
      <c r="DM2073" s="8"/>
      <c r="DN2073" s="8"/>
      <c r="DO2073" s="8"/>
      <c r="DP2073" s="8"/>
      <c r="DQ2073" s="8"/>
      <c r="DR2073" s="8"/>
      <c r="DS2073" s="8"/>
      <c r="DT2073" s="8"/>
      <c r="DU2073" s="8"/>
      <c r="DV2073" s="8"/>
      <c r="DW2073" s="8"/>
      <c r="DX2073" s="8"/>
      <c r="DY2073" s="8"/>
      <c r="DZ2073" s="8"/>
      <c r="EA2073" s="8"/>
      <c r="EB2073" s="8"/>
      <c r="EC2073" s="8"/>
      <c r="ED2073" s="8"/>
      <c r="EE2073" s="8"/>
      <c r="EF2073" s="8"/>
      <c r="EG2073" s="8"/>
      <c r="EH2073" s="8"/>
      <c r="EI2073" s="8"/>
      <c r="EJ2073" s="8"/>
      <c r="EK2073" s="8"/>
      <c r="EL2073" s="8"/>
      <c r="EM2073" s="8"/>
      <c r="EN2073" s="8"/>
      <c r="EO2073" s="8"/>
      <c r="EP2073" s="8"/>
      <c r="EQ2073" s="8"/>
      <c r="ER2073" s="8"/>
      <c r="ES2073" s="8"/>
      <c r="ET2073" s="8"/>
      <c r="EU2073" s="8"/>
      <c r="EV2073" s="8"/>
      <c r="EW2073" s="8"/>
      <c r="EX2073" s="8"/>
      <c r="EY2073" s="8"/>
      <c r="EZ2073" s="8"/>
      <c r="FA2073" s="8"/>
      <c r="FB2073" s="8"/>
      <c r="FC2073" s="8"/>
      <c r="FD2073" s="8"/>
      <c r="FE2073" s="8"/>
      <c r="FF2073" s="8"/>
      <c r="FG2073" s="8"/>
      <c r="FH2073" s="8"/>
      <c r="FI2073" s="8"/>
      <c r="FJ2073" s="8"/>
    </row>
    <row r="2074" spans="1:166" x14ac:dyDescent="0.25">
      <c r="A2074" t="s">
        <v>80</v>
      </c>
      <c r="B2074" t="s">
        <v>249</v>
      </c>
      <c r="C2074" s="6">
        <v>39540</v>
      </c>
      <c r="D2074" s="5"/>
      <c r="E2074" s="6"/>
      <c r="G2074">
        <v>170</v>
      </c>
      <c r="H2074" t="s">
        <v>17</v>
      </c>
      <c r="I2074" s="7">
        <v>10</v>
      </c>
      <c r="J2074">
        <v>1000</v>
      </c>
      <c r="K2074" s="5">
        <f t="shared" si="58"/>
        <v>100</v>
      </c>
      <c r="L2074" s="5"/>
      <c r="M2074" s="8"/>
      <c r="N2074" s="8"/>
      <c r="O2074" s="8"/>
      <c r="P2074" s="8"/>
      <c r="Q2074" s="5"/>
      <c r="R2074" s="5"/>
      <c r="S2074" s="5"/>
      <c r="T2074" s="5"/>
      <c r="U2074" s="5"/>
      <c r="V2074" s="5"/>
      <c r="W2074" s="5"/>
      <c r="X2074" s="8"/>
      <c r="Y2074" s="8"/>
      <c r="Z2074" s="8"/>
      <c r="AA2074" s="8"/>
      <c r="AB2074" s="8"/>
      <c r="AC2074" s="5"/>
      <c r="AD2074" s="8"/>
      <c r="AE2074" s="8"/>
      <c r="AF2074" s="8"/>
      <c r="AG2074" s="8"/>
      <c r="AH2074" s="8"/>
      <c r="AI2074" s="8"/>
      <c r="AJ2074" s="5"/>
      <c r="AK2074" s="8">
        <v>1.53</v>
      </c>
      <c r="AL2074" s="8"/>
      <c r="AM2074" s="8"/>
      <c r="AN2074" s="8"/>
      <c r="AO2074" s="8"/>
      <c r="AP2074" s="8"/>
      <c r="AQ2074" s="9"/>
      <c r="AR2074" s="8"/>
      <c r="AS2074" s="8"/>
      <c r="AT2074" s="8"/>
      <c r="AU2074" s="5"/>
      <c r="AV2074" s="5"/>
      <c r="AW2074" s="5"/>
      <c r="AX2074" s="5"/>
      <c r="AY2074" s="5"/>
      <c r="AZ2074" s="5"/>
      <c r="BA2074" s="5"/>
      <c r="BB2074" s="5"/>
      <c r="BC2074" s="5"/>
      <c r="BD2074" s="5"/>
      <c r="BE2074" s="5"/>
      <c r="BF2074" s="5"/>
      <c r="BG2074" s="5"/>
      <c r="BH2074" s="5"/>
      <c r="BI2074" s="8"/>
      <c r="BJ2074" s="5"/>
      <c r="BK2074" s="5"/>
      <c r="BL2074" s="5"/>
      <c r="BM2074" s="8"/>
      <c r="BN2074" s="8"/>
      <c r="BO2074" s="7"/>
      <c r="BP2074" s="5"/>
      <c r="BQ2074" s="5"/>
      <c r="BR2074" s="5"/>
      <c r="BS2074" s="5"/>
      <c r="BT2074" s="7"/>
      <c r="BU2074" s="7"/>
      <c r="BV2074" s="7"/>
      <c r="BW2074" s="7"/>
      <c r="BX2074" s="7"/>
      <c r="BY2074" s="7"/>
      <c r="BZ2074" s="7"/>
      <c r="CA2074" s="5"/>
      <c r="CB2074" s="5">
        <v>0</v>
      </c>
      <c r="CC2074" s="5">
        <v>168.69</v>
      </c>
      <c r="CD2074" s="5">
        <v>123.11270229621782</v>
      </c>
      <c r="CE2074" s="5"/>
      <c r="CF2074" s="5"/>
      <c r="CG2074" s="5"/>
      <c r="CH2074" s="5"/>
      <c r="CI2074" s="5"/>
      <c r="CJ2074" s="5"/>
      <c r="CK2074" s="8"/>
      <c r="CL2074" s="5"/>
      <c r="CM2074" s="5"/>
      <c r="CN2074" s="8"/>
      <c r="CO2074" s="5"/>
      <c r="CP2074" s="5"/>
      <c r="CQ2074" s="5"/>
      <c r="CR2074" s="8"/>
      <c r="CS2074" s="8"/>
      <c r="CT2074" s="8"/>
      <c r="CU2074" s="8"/>
      <c r="CV2074" s="8"/>
      <c r="CW2074" s="8"/>
      <c r="CX2074" s="8"/>
      <c r="CY2074" s="8"/>
      <c r="CZ2074" s="8"/>
      <c r="DA2074" s="8"/>
      <c r="DB2074" s="8"/>
      <c r="DC2074" s="8"/>
      <c r="DD2074" s="8"/>
      <c r="DE2074" s="8"/>
      <c r="DF2074" s="8"/>
      <c r="DG2074" s="8"/>
      <c r="DH2074" s="8"/>
      <c r="DI2074" s="8"/>
      <c r="DJ2074" s="8"/>
      <c r="DK2074" s="8"/>
      <c r="DL2074" s="8"/>
      <c r="DM2074" s="8"/>
      <c r="DN2074" s="8"/>
      <c r="DO2074" s="8"/>
      <c r="DP2074" s="8"/>
      <c r="DQ2074" s="8"/>
      <c r="DR2074" s="8"/>
      <c r="DS2074" s="8"/>
      <c r="DT2074" s="8"/>
      <c r="DU2074" s="8"/>
      <c r="DV2074" s="8"/>
      <c r="DW2074" s="8"/>
      <c r="DX2074" s="8"/>
      <c r="DY2074" s="8"/>
      <c r="DZ2074" s="8"/>
      <c r="EA2074" s="8"/>
      <c r="EB2074" s="8"/>
      <c r="EC2074" s="8"/>
      <c r="ED2074" s="8"/>
      <c r="EE2074" s="8"/>
      <c r="EF2074" s="8"/>
      <c r="EG2074" s="8"/>
      <c r="EH2074" s="8"/>
      <c r="EI2074" s="8"/>
      <c r="EJ2074" s="8"/>
      <c r="EK2074" s="8"/>
      <c r="EL2074" s="8"/>
      <c r="EM2074" s="8"/>
      <c r="EN2074" s="8"/>
      <c r="EO2074" s="8"/>
      <c r="EP2074" s="8"/>
      <c r="EQ2074" s="8"/>
      <c r="ER2074" s="8"/>
      <c r="ES2074" s="8"/>
      <c r="ET2074" s="8"/>
      <c r="EU2074" s="8"/>
      <c r="EV2074" s="8"/>
      <c r="EW2074" s="8"/>
      <c r="EX2074" s="8"/>
      <c r="EY2074" s="8"/>
      <c r="EZ2074" s="8"/>
      <c r="FA2074" s="8"/>
      <c r="FB2074" s="8"/>
      <c r="FC2074" s="8"/>
      <c r="FD2074" s="8"/>
      <c r="FE2074" s="8"/>
      <c r="FF2074" s="8"/>
      <c r="FG2074" s="8"/>
      <c r="FH2074" s="8"/>
      <c r="FI2074" s="8"/>
      <c r="FJ2074" s="8"/>
    </row>
    <row r="2075" spans="1:166" x14ac:dyDescent="0.25">
      <c r="A2075" t="s">
        <v>80</v>
      </c>
      <c r="B2075" t="s">
        <v>249</v>
      </c>
      <c r="C2075" s="6">
        <v>39413</v>
      </c>
      <c r="D2075" s="5"/>
      <c r="H2075" t="s">
        <v>17</v>
      </c>
      <c r="I2075" s="7">
        <v>10</v>
      </c>
      <c r="J2075">
        <v>1000</v>
      </c>
      <c r="K2075" s="5">
        <f t="shared" si="58"/>
        <v>100</v>
      </c>
      <c r="AC2075" s="5"/>
      <c r="AE2075" s="8"/>
      <c r="AF2075" s="8"/>
      <c r="AG2075" s="8"/>
      <c r="AH2075" s="8"/>
      <c r="AI2075" s="8"/>
      <c r="AJ2075" s="5"/>
      <c r="AK2075" s="8"/>
      <c r="AL2075" s="8"/>
      <c r="AM2075" s="8"/>
      <c r="AN2075" s="8"/>
      <c r="AO2075" s="8"/>
      <c r="AP2075" s="8"/>
      <c r="AQ2075" s="9"/>
      <c r="AS2075" s="8"/>
      <c r="AT2075" s="8"/>
      <c r="AU2075" s="5"/>
      <c r="AV2075" s="5"/>
      <c r="AW2075" s="5"/>
      <c r="AX2075" s="5"/>
      <c r="AY2075" s="5"/>
      <c r="AZ2075" s="5"/>
      <c r="BA2075" s="5"/>
      <c r="BB2075" s="5"/>
      <c r="BC2075" s="5"/>
      <c r="BD2075" s="5"/>
      <c r="BE2075" s="5"/>
      <c r="BF2075" s="5"/>
      <c r="BG2075" s="5"/>
      <c r="BH2075" s="5"/>
      <c r="BJ2075" s="5"/>
      <c r="BK2075" s="5"/>
      <c r="BL2075" s="5"/>
      <c r="BO2075" s="7"/>
      <c r="BP2075" s="5"/>
      <c r="BQ2075" s="5"/>
      <c r="BR2075" s="5"/>
      <c r="BS2075" s="5"/>
      <c r="BT2075" s="7"/>
      <c r="BU2075" s="7"/>
      <c r="BV2075" s="7"/>
      <c r="BW2075" s="7"/>
      <c r="BX2075" s="7"/>
      <c r="BY2075" s="7"/>
      <c r="BZ2075" s="7"/>
      <c r="CA2075" s="5"/>
      <c r="CB2075" s="5"/>
      <c r="CC2075" s="5"/>
      <c r="CD2075" s="5"/>
      <c r="CE2075" s="5"/>
      <c r="CF2075" s="5"/>
      <c r="CG2075" s="5"/>
      <c r="CH2075" s="5"/>
      <c r="CI2075" s="5"/>
      <c r="CJ2075" s="5"/>
      <c r="CL2075" s="5">
        <v>190.33178238791771</v>
      </c>
      <c r="CM2075" s="5"/>
      <c r="CO2075" s="5"/>
      <c r="CP2075" s="5"/>
      <c r="CQ2075" s="5"/>
    </row>
    <row r="2076" spans="1:166" x14ac:dyDescent="0.25">
      <c r="A2076" t="s">
        <v>80</v>
      </c>
      <c r="B2076" t="s">
        <v>249</v>
      </c>
      <c r="C2076" s="6">
        <v>39421</v>
      </c>
      <c r="D2076" s="5"/>
      <c r="H2076" t="s">
        <v>17</v>
      </c>
      <c r="I2076" s="7">
        <v>10</v>
      </c>
      <c r="J2076">
        <v>1000</v>
      </c>
      <c r="K2076" s="5">
        <f t="shared" si="58"/>
        <v>100</v>
      </c>
      <c r="AC2076" s="5"/>
      <c r="AE2076" s="8"/>
      <c r="AF2076" s="8"/>
      <c r="AG2076" s="8"/>
      <c r="AH2076" s="8"/>
      <c r="AI2076" s="8"/>
      <c r="AJ2076" s="5"/>
      <c r="AK2076" s="8"/>
      <c r="AL2076" s="8"/>
      <c r="AM2076" s="8"/>
      <c r="AN2076" s="8"/>
      <c r="AO2076" s="8"/>
      <c r="AP2076" s="8"/>
      <c r="AQ2076" s="9"/>
      <c r="AS2076" s="8"/>
      <c r="AT2076" s="8"/>
      <c r="AU2076" s="5"/>
      <c r="AV2076" s="5"/>
      <c r="AW2076" s="5"/>
      <c r="AX2076" s="5"/>
      <c r="AY2076" s="5"/>
      <c r="AZ2076" s="5"/>
      <c r="BA2076" s="5"/>
      <c r="BB2076" s="5"/>
      <c r="BC2076" s="5"/>
      <c r="BD2076" s="5"/>
      <c r="BE2076" s="5"/>
      <c r="BF2076" s="5"/>
      <c r="BG2076" s="5"/>
      <c r="BH2076" s="5"/>
      <c r="BJ2076" s="5"/>
      <c r="BK2076" s="5"/>
      <c r="BL2076" s="5"/>
      <c r="BO2076" s="7"/>
      <c r="BP2076" s="5"/>
      <c r="BQ2076" s="5"/>
      <c r="BR2076" s="5"/>
      <c r="BS2076" s="5"/>
      <c r="BT2076" s="7"/>
      <c r="BU2076" s="7"/>
      <c r="BV2076" s="7"/>
      <c r="BW2076" s="7"/>
      <c r="BX2076" s="7"/>
      <c r="BY2076" s="7"/>
      <c r="BZ2076" s="7"/>
      <c r="CA2076" s="5"/>
      <c r="CB2076" s="5"/>
      <c r="CC2076" s="5"/>
      <c r="CD2076" s="5"/>
      <c r="CE2076" s="5"/>
      <c r="CF2076" s="5"/>
      <c r="CG2076" s="5"/>
      <c r="CH2076" s="5"/>
      <c r="CI2076" s="5"/>
      <c r="CJ2076" s="5"/>
      <c r="CL2076" s="5">
        <v>205.58078479133189</v>
      </c>
      <c r="CM2076" s="5"/>
      <c r="CO2076" s="5"/>
      <c r="CP2076" s="5"/>
      <c r="CQ2076" s="5"/>
    </row>
    <row r="2077" spans="1:166" x14ac:dyDescent="0.25">
      <c r="A2077" t="s">
        <v>80</v>
      </c>
      <c r="B2077" t="s">
        <v>249</v>
      </c>
      <c r="C2077" s="6">
        <v>39427</v>
      </c>
      <c r="D2077" s="5"/>
      <c r="H2077" t="s">
        <v>17</v>
      </c>
      <c r="I2077" s="7">
        <v>10</v>
      </c>
      <c r="J2077">
        <v>1000</v>
      </c>
      <c r="K2077" s="5">
        <f t="shared" si="58"/>
        <v>100</v>
      </c>
      <c r="AC2077" s="5"/>
      <c r="AE2077" s="8"/>
      <c r="AF2077" s="8"/>
      <c r="AG2077" s="8"/>
      <c r="AH2077" s="8"/>
      <c r="AI2077" s="8"/>
      <c r="AJ2077" s="5"/>
      <c r="AK2077" s="8"/>
      <c r="AL2077" s="8"/>
      <c r="AM2077" s="8"/>
      <c r="AN2077" s="8"/>
      <c r="AO2077" s="8"/>
      <c r="AP2077" s="8"/>
      <c r="AQ2077" s="9"/>
      <c r="AS2077" s="8"/>
      <c r="AT2077" s="8"/>
      <c r="AU2077" s="5"/>
      <c r="AV2077" s="5"/>
      <c r="AW2077" s="5"/>
      <c r="AX2077" s="5"/>
      <c r="AY2077" s="5"/>
      <c r="AZ2077" s="5"/>
      <c r="BA2077" s="5"/>
      <c r="BB2077" s="5"/>
      <c r="BC2077" s="5"/>
      <c r="BD2077" s="5"/>
      <c r="BE2077" s="5"/>
      <c r="BF2077" s="5"/>
      <c r="BG2077" s="5"/>
      <c r="BH2077" s="5"/>
      <c r="BJ2077" s="5"/>
      <c r="BK2077" s="5"/>
      <c r="BL2077" s="5"/>
      <c r="BO2077" s="7"/>
      <c r="BP2077" s="5"/>
      <c r="BQ2077" s="5"/>
      <c r="BR2077" s="5"/>
      <c r="BS2077" s="5"/>
      <c r="BT2077" s="7"/>
      <c r="BU2077" s="7"/>
      <c r="BV2077" s="7"/>
      <c r="BW2077" s="7"/>
      <c r="BX2077" s="7"/>
      <c r="BY2077" s="7"/>
      <c r="BZ2077" s="7"/>
      <c r="CA2077" s="5"/>
      <c r="CB2077" s="5"/>
      <c r="CC2077" s="5"/>
      <c r="CD2077" s="5"/>
      <c r="CE2077" s="5"/>
      <c r="CF2077" s="5"/>
      <c r="CG2077" s="5"/>
      <c r="CH2077" s="5"/>
      <c r="CI2077" s="5"/>
      <c r="CJ2077" s="5"/>
      <c r="CL2077" s="5">
        <v>179.05186240666711</v>
      </c>
      <c r="CM2077" s="5"/>
      <c r="CO2077" s="5"/>
      <c r="CP2077" s="5"/>
      <c r="CQ2077" s="5"/>
    </row>
    <row r="2078" spans="1:166" x14ac:dyDescent="0.25">
      <c r="A2078" t="s">
        <v>80</v>
      </c>
      <c r="B2078" t="s">
        <v>249</v>
      </c>
      <c r="C2078" s="6">
        <v>39429</v>
      </c>
      <c r="D2078" s="5"/>
      <c r="H2078" t="s">
        <v>17</v>
      </c>
      <c r="I2078" s="7">
        <v>10</v>
      </c>
      <c r="J2078">
        <v>1000</v>
      </c>
      <c r="K2078" s="5">
        <f t="shared" si="58"/>
        <v>100</v>
      </c>
      <c r="AC2078" s="5"/>
      <c r="AE2078" s="8"/>
      <c r="AF2078" s="8"/>
      <c r="AG2078" s="8"/>
      <c r="AH2078" s="8"/>
      <c r="AI2078" s="8"/>
      <c r="AJ2078" s="5"/>
      <c r="AK2078" s="8"/>
      <c r="AL2078" s="8"/>
      <c r="AM2078" s="8"/>
      <c r="AN2078" s="8"/>
      <c r="AO2078" s="8"/>
      <c r="AP2078" s="8"/>
      <c r="AQ2078" s="9"/>
      <c r="AS2078" s="8"/>
      <c r="AT2078" s="8"/>
      <c r="AU2078" s="5"/>
      <c r="AV2078" s="5"/>
      <c r="AW2078" s="5"/>
      <c r="AX2078" s="5"/>
      <c r="AY2078" s="5"/>
      <c r="AZ2078" s="5"/>
      <c r="BA2078" s="5"/>
      <c r="BB2078" s="5"/>
      <c r="BC2078" s="5"/>
      <c r="BD2078" s="5"/>
      <c r="BE2078" s="5"/>
      <c r="BF2078" s="5"/>
      <c r="BG2078" s="5"/>
      <c r="BH2078" s="5"/>
      <c r="BJ2078" s="5"/>
      <c r="BK2078" s="5"/>
      <c r="BL2078" s="5"/>
      <c r="BO2078" s="7"/>
      <c r="BP2078" s="5"/>
      <c r="BQ2078" s="5"/>
      <c r="BR2078" s="5"/>
      <c r="BS2078" s="5"/>
      <c r="BT2078" s="7"/>
      <c r="BU2078" s="7"/>
      <c r="BV2078" s="7"/>
      <c r="BW2078" s="7"/>
      <c r="BX2078" s="7"/>
      <c r="BY2078" s="7"/>
      <c r="BZ2078" s="7"/>
      <c r="CA2078" s="5"/>
      <c r="CB2078" s="5"/>
      <c r="CC2078" s="5"/>
      <c r="CD2078" s="5"/>
      <c r="CE2078" s="5"/>
      <c r="CF2078" s="5"/>
      <c r="CG2078" s="5"/>
      <c r="CH2078" s="5"/>
      <c r="CI2078" s="5"/>
      <c r="CJ2078" s="5"/>
      <c r="CL2078" s="5">
        <v>178.54396587675589</v>
      </c>
      <c r="CM2078" s="5"/>
      <c r="CO2078" s="5"/>
      <c r="CP2078" s="5"/>
      <c r="CQ2078" s="5"/>
    </row>
    <row r="2079" spans="1:166" x14ac:dyDescent="0.25">
      <c r="A2079" t="s">
        <v>80</v>
      </c>
      <c r="B2079" t="s">
        <v>249</v>
      </c>
      <c r="C2079" s="6">
        <v>39432</v>
      </c>
      <c r="D2079" s="5"/>
      <c r="H2079" t="s">
        <v>17</v>
      </c>
      <c r="I2079" s="7">
        <v>10</v>
      </c>
      <c r="J2079">
        <v>1000</v>
      </c>
      <c r="K2079" s="5">
        <f t="shared" si="58"/>
        <v>100</v>
      </c>
      <c r="AC2079" s="5"/>
      <c r="AE2079" s="8"/>
      <c r="AF2079" s="8"/>
      <c r="AG2079" s="8"/>
      <c r="AH2079" s="8"/>
      <c r="AI2079" s="8"/>
      <c r="AJ2079" s="5"/>
      <c r="AK2079" s="8"/>
      <c r="AL2079" s="8"/>
      <c r="AM2079" s="8"/>
      <c r="AN2079" s="8"/>
      <c r="AO2079" s="8"/>
      <c r="AP2079" s="8"/>
      <c r="AQ2079" s="9"/>
      <c r="AS2079" s="8"/>
      <c r="AT2079" s="8"/>
      <c r="AU2079" s="5"/>
      <c r="AV2079" s="5"/>
      <c r="AW2079" s="5"/>
      <c r="AX2079" s="5"/>
      <c r="AY2079" s="5"/>
      <c r="AZ2079" s="5"/>
      <c r="BA2079" s="5"/>
      <c r="BB2079" s="5"/>
      <c r="BC2079" s="5"/>
      <c r="BD2079" s="5"/>
      <c r="BE2079" s="5"/>
      <c r="BF2079" s="5"/>
      <c r="BG2079" s="5"/>
      <c r="BH2079" s="5"/>
      <c r="BJ2079" s="5"/>
      <c r="BK2079" s="5"/>
      <c r="BL2079" s="5"/>
      <c r="BO2079" s="7"/>
      <c r="BP2079" s="5"/>
      <c r="BQ2079" s="5"/>
      <c r="BR2079" s="5"/>
      <c r="BS2079" s="5"/>
      <c r="BT2079" s="7"/>
      <c r="BU2079" s="7"/>
      <c r="BV2079" s="7"/>
      <c r="BW2079" s="7"/>
      <c r="BX2079" s="7"/>
      <c r="BY2079" s="7"/>
      <c r="BZ2079" s="7"/>
      <c r="CA2079" s="5"/>
      <c r="CB2079" s="5"/>
      <c r="CC2079" s="5"/>
      <c r="CD2079" s="5"/>
      <c r="CE2079" s="5"/>
      <c r="CF2079" s="5"/>
      <c r="CG2079" s="5"/>
      <c r="CH2079" s="5"/>
      <c r="CI2079" s="5"/>
      <c r="CJ2079" s="5"/>
      <c r="CL2079" s="5">
        <v>217.6922908191394</v>
      </c>
      <c r="CM2079" s="5"/>
      <c r="CO2079" s="5"/>
      <c r="CP2079" s="5"/>
      <c r="CQ2079" s="5"/>
    </row>
    <row r="2080" spans="1:166" x14ac:dyDescent="0.25">
      <c r="A2080" t="s">
        <v>80</v>
      </c>
      <c r="B2080" t="s">
        <v>249</v>
      </c>
      <c r="C2080" s="6">
        <v>39434</v>
      </c>
      <c r="D2080" s="5"/>
      <c r="H2080" t="s">
        <v>17</v>
      </c>
      <c r="I2080" s="7">
        <v>10</v>
      </c>
      <c r="J2080">
        <v>1000</v>
      </c>
      <c r="K2080" s="5">
        <f t="shared" si="58"/>
        <v>100</v>
      </c>
      <c r="AC2080" s="5"/>
      <c r="AE2080" s="8"/>
      <c r="AF2080" s="8"/>
      <c r="AG2080" s="8"/>
      <c r="AH2080" s="8"/>
      <c r="AI2080" s="8"/>
      <c r="AJ2080" s="5"/>
      <c r="AK2080" s="8"/>
      <c r="AL2080" s="8"/>
      <c r="AM2080" s="8"/>
      <c r="AN2080" s="8"/>
      <c r="AO2080" s="8"/>
      <c r="AP2080" s="8"/>
      <c r="AQ2080" s="9"/>
      <c r="AS2080" s="8"/>
      <c r="AT2080" s="8"/>
      <c r="AU2080" s="5"/>
      <c r="AV2080" s="5"/>
      <c r="AW2080" s="5"/>
      <c r="AX2080" s="5"/>
      <c r="AY2080" s="5"/>
      <c r="AZ2080" s="5"/>
      <c r="BA2080" s="5"/>
      <c r="BB2080" s="5"/>
      <c r="BC2080" s="5"/>
      <c r="BD2080" s="5"/>
      <c r="BE2080" s="5"/>
      <c r="BF2080" s="5"/>
      <c r="BG2080" s="5"/>
      <c r="BH2080" s="5"/>
      <c r="BJ2080" s="5"/>
      <c r="BK2080" s="5"/>
      <c r="BL2080" s="5"/>
      <c r="BO2080" s="7"/>
      <c r="BP2080" s="5"/>
      <c r="BQ2080" s="5"/>
      <c r="BR2080" s="5"/>
      <c r="BS2080" s="5"/>
      <c r="BT2080" s="7"/>
      <c r="BU2080" s="7"/>
      <c r="BV2080" s="7"/>
      <c r="BW2080" s="7"/>
      <c r="BX2080" s="7"/>
      <c r="BY2080" s="7"/>
      <c r="BZ2080" s="7"/>
      <c r="CA2080" s="5"/>
      <c r="CB2080" s="5"/>
      <c r="CC2080" s="5"/>
      <c r="CD2080" s="5"/>
      <c r="CE2080" s="5"/>
      <c r="CF2080" s="5"/>
      <c r="CG2080" s="5"/>
      <c r="CH2080" s="5"/>
      <c r="CI2080" s="5"/>
      <c r="CJ2080" s="5"/>
      <c r="CL2080" s="5">
        <v>211.71234214586869</v>
      </c>
      <c r="CM2080" s="5"/>
      <c r="CO2080" s="5"/>
      <c r="CP2080" s="5"/>
      <c r="CQ2080" s="5"/>
    </row>
    <row r="2081" spans="1:95" x14ac:dyDescent="0.25">
      <c r="A2081" t="s">
        <v>80</v>
      </c>
      <c r="B2081" t="s">
        <v>249</v>
      </c>
      <c r="C2081" s="6">
        <v>39444</v>
      </c>
      <c r="D2081" s="5"/>
      <c r="H2081" t="s">
        <v>17</v>
      </c>
      <c r="I2081" s="7">
        <v>10</v>
      </c>
      <c r="J2081">
        <v>1000</v>
      </c>
      <c r="K2081" s="5">
        <f t="shared" si="58"/>
        <v>100</v>
      </c>
      <c r="AC2081" s="5"/>
      <c r="AE2081" s="8"/>
      <c r="AF2081" s="8"/>
      <c r="AG2081" s="8"/>
      <c r="AH2081" s="8"/>
      <c r="AI2081" s="8"/>
      <c r="AJ2081" s="5"/>
      <c r="AK2081" s="8"/>
      <c r="AL2081" s="8"/>
      <c r="AM2081" s="8"/>
      <c r="AN2081" s="8"/>
      <c r="AO2081" s="8"/>
      <c r="AP2081" s="8"/>
      <c r="AQ2081" s="9"/>
      <c r="AS2081" s="8"/>
      <c r="AT2081" s="8"/>
      <c r="AU2081" s="5"/>
      <c r="AV2081" s="5"/>
      <c r="AW2081" s="5"/>
      <c r="AX2081" s="5"/>
      <c r="AY2081" s="5"/>
      <c r="AZ2081" s="5"/>
      <c r="BA2081" s="5"/>
      <c r="BB2081" s="5"/>
      <c r="BC2081" s="5"/>
      <c r="BD2081" s="5"/>
      <c r="BE2081" s="5"/>
      <c r="BF2081" s="5"/>
      <c r="BG2081" s="5"/>
      <c r="BH2081" s="5"/>
      <c r="BJ2081" s="5"/>
      <c r="BK2081" s="5"/>
      <c r="BL2081" s="5"/>
      <c r="BO2081" s="7"/>
      <c r="BP2081" s="5"/>
      <c r="BQ2081" s="5"/>
      <c r="BR2081" s="5"/>
      <c r="BS2081" s="5"/>
      <c r="BT2081" s="7"/>
      <c r="BU2081" s="7"/>
      <c r="BV2081" s="7"/>
      <c r="BW2081" s="7"/>
      <c r="BX2081" s="7"/>
      <c r="BY2081" s="7"/>
      <c r="BZ2081" s="7"/>
      <c r="CA2081" s="5"/>
      <c r="CB2081" s="5"/>
      <c r="CC2081" s="5"/>
      <c r="CD2081" s="5"/>
      <c r="CE2081" s="5"/>
      <c r="CF2081" s="5"/>
      <c r="CG2081" s="5"/>
      <c r="CH2081" s="5"/>
      <c r="CI2081" s="5"/>
      <c r="CJ2081" s="5"/>
      <c r="CL2081" s="5">
        <v>207.37091636855411</v>
      </c>
      <c r="CM2081" s="5"/>
      <c r="CO2081" s="5"/>
      <c r="CP2081" s="5"/>
      <c r="CQ2081" s="5"/>
    </row>
    <row r="2082" spans="1:95" x14ac:dyDescent="0.25">
      <c r="A2082" t="s">
        <v>80</v>
      </c>
      <c r="B2082" t="s">
        <v>249</v>
      </c>
      <c r="C2082" s="6">
        <v>39454</v>
      </c>
      <c r="D2082" s="5"/>
      <c r="H2082" t="s">
        <v>17</v>
      </c>
      <c r="I2082" s="7">
        <v>10</v>
      </c>
      <c r="J2082">
        <v>1000</v>
      </c>
      <c r="K2082" s="5">
        <f t="shared" si="58"/>
        <v>100</v>
      </c>
      <c r="AC2082" s="5"/>
      <c r="AE2082" s="8"/>
      <c r="AF2082" s="8"/>
      <c r="AG2082" s="8"/>
      <c r="AH2082" s="8"/>
      <c r="AI2082" s="8"/>
      <c r="AJ2082" s="5"/>
      <c r="AK2082" s="8"/>
      <c r="AL2082" s="8"/>
      <c r="AM2082" s="8"/>
      <c r="AN2082" s="8"/>
      <c r="AO2082" s="8"/>
      <c r="AP2082" s="8"/>
      <c r="AQ2082" s="9"/>
      <c r="AS2082" s="8"/>
      <c r="AT2082" s="8"/>
      <c r="AU2082" s="5"/>
      <c r="AV2082" s="5"/>
      <c r="AW2082" s="5"/>
      <c r="AX2082" s="5"/>
      <c r="AY2082" s="5"/>
      <c r="AZ2082" s="5"/>
      <c r="BA2082" s="5"/>
      <c r="BB2082" s="5"/>
      <c r="BC2082" s="5"/>
      <c r="BD2082" s="5"/>
      <c r="BE2082" s="5"/>
      <c r="BF2082" s="5"/>
      <c r="BG2082" s="5"/>
      <c r="BH2082" s="5"/>
      <c r="BJ2082" s="5"/>
      <c r="BK2082" s="5"/>
      <c r="BL2082" s="5"/>
      <c r="BO2082" s="7"/>
      <c r="BP2082" s="5"/>
      <c r="BQ2082" s="5"/>
      <c r="BR2082" s="5"/>
      <c r="BS2082" s="5"/>
      <c r="BT2082" s="7"/>
      <c r="BU2082" s="7"/>
      <c r="BV2082" s="7"/>
      <c r="BW2082" s="7"/>
      <c r="BX2082" s="7"/>
      <c r="BY2082" s="7"/>
      <c r="BZ2082" s="7"/>
      <c r="CA2082" s="5"/>
      <c r="CB2082" s="5"/>
      <c r="CC2082" s="5"/>
      <c r="CD2082" s="5"/>
      <c r="CE2082" s="5"/>
      <c r="CF2082" s="5"/>
      <c r="CG2082" s="5"/>
      <c r="CH2082" s="5"/>
      <c r="CI2082" s="5"/>
      <c r="CJ2082" s="5"/>
      <c r="CL2082" s="5">
        <v>173.15816882796199</v>
      </c>
      <c r="CM2082" s="5"/>
      <c r="CO2082" s="5"/>
      <c r="CP2082" s="5"/>
      <c r="CQ2082" s="5"/>
    </row>
    <row r="2083" spans="1:95" x14ac:dyDescent="0.25">
      <c r="A2083" t="s">
        <v>80</v>
      </c>
      <c r="B2083" t="s">
        <v>249</v>
      </c>
      <c r="C2083" s="6">
        <v>39457</v>
      </c>
      <c r="D2083" s="5"/>
      <c r="H2083" t="s">
        <v>17</v>
      </c>
      <c r="I2083" s="7">
        <v>10</v>
      </c>
      <c r="J2083">
        <v>1000</v>
      </c>
      <c r="K2083" s="5">
        <f t="shared" si="58"/>
        <v>100</v>
      </c>
      <c r="AC2083" s="5"/>
      <c r="AE2083" s="8"/>
      <c r="AF2083" s="8"/>
      <c r="AG2083" s="8"/>
      <c r="AH2083" s="8"/>
      <c r="AI2083" s="8"/>
      <c r="AJ2083" s="5"/>
      <c r="AK2083" s="8"/>
      <c r="AL2083" s="8"/>
      <c r="AM2083" s="8"/>
      <c r="AN2083" s="8"/>
      <c r="AO2083" s="8"/>
      <c r="AP2083" s="8"/>
      <c r="AQ2083" s="9"/>
      <c r="AS2083" s="8"/>
      <c r="AT2083" s="8"/>
      <c r="AU2083" s="5"/>
      <c r="AV2083" s="5"/>
      <c r="AW2083" s="5"/>
      <c r="AX2083" s="5"/>
      <c r="AY2083" s="5"/>
      <c r="AZ2083" s="5"/>
      <c r="BA2083" s="5"/>
      <c r="BB2083" s="5"/>
      <c r="BC2083" s="5"/>
      <c r="BD2083" s="5"/>
      <c r="BE2083" s="5"/>
      <c r="BF2083" s="5"/>
      <c r="BG2083" s="5"/>
      <c r="BH2083" s="5"/>
      <c r="BJ2083" s="5"/>
      <c r="BK2083" s="5"/>
      <c r="BL2083" s="5"/>
      <c r="BO2083" s="7"/>
      <c r="BP2083" s="5"/>
      <c r="BQ2083" s="5"/>
      <c r="BR2083" s="5"/>
      <c r="BS2083" s="5"/>
      <c r="BT2083" s="7"/>
      <c r="BU2083" s="7"/>
      <c r="BV2083" s="7"/>
      <c r="BW2083" s="7"/>
      <c r="BX2083" s="7"/>
      <c r="BY2083" s="7"/>
      <c r="BZ2083" s="7"/>
      <c r="CA2083" s="5"/>
      <c r="CB2083" s="5"/>
      <c r="CC2083" s="5"/>
      <c r="CD2083" s="5"/>
      <c r="CE2083" s="5"/>
      <c r="CF2083" s="5"/>
      <c r="CG2083" s="5"/>
      <c r="CH2083" s="5"/>
      <c r="CI2083" s="5"/>
      <c r="CJ2083" s="5"/>
      <c r="CL2083" s="5">
        <v>160.97282091602301</v>
      </c>
      <c r="CM2083" s="5"/>
      <c r="CO2083" s="5"/>
      <c r="CP2083" s="5"/>
      <c r="CQ2083" s="5"/>
    </row>
    <row r="2084" spans="1:95" x14ac:dyDescent="0.25">
      <c r="A2084" t="s">
        <v>80</v>
      </c>
      <c r="B2084" t="s">
        <v>249</v>
      </c>
      <c r="C2084" s="6">
        <v>39460</v>
      </c>
      <c r="D2084" s="5"/>
      <c r="H2084" t="s">
        <v>17</v>
      </c>
      <c r="I2084" s="7">
        <v>10</v>
      </c>
      <c r="J2084">
        <v>1000</v>
      </c>
      <c r="K2084" s="5">
        <f t="shared" si="58"/>
        <v>100</v>
      </c>
      <c r="AC2084" s="5"/>
      <c r="AE2084" s="8"/>
      <c r="AF2084" s="8"/>
      <c r="AG2084" s="8"/>
      <c r="AH2084" s="8"/>
      <c r="AI2084" s="8"/>
      <c r="AJ2084" s="5"/>
      <c r="AK2084" s="8"/>
      <c r="AL2084" s="8"/>
      <c r="AM2084" s="8"/>
      <c r="AN2084" s="8"/>
      <c r="AO2084" s="8"/>
      <c r="AP2084" s="8"/>
      <c r="AQ2084" s="9"/>
      <c r="AS2084" s="8"/>
      <c r="AT2084" s="8"/>
      <c r="AU2084" s="5"/>
      <c r="AV2084" s="5"/>
      <c r="AW2084" s="5"/>
      <c r="AX2084" s="5"/>
      <c r="AY2084" s="5"/>
      <c r="AZ2084" s="5"/>
      <c r="BA2084" s="5"/>
      <c r="BB2084" s="5"/>
      <c r="BC2084" s="5"/>
      <c r="BD2084" s="5"/>
      <c r="BE2084" s="5"/>
      <c r="BF2084" s="5"/>
      <c r="BG2084" s="5"/>
      <c r="BH2084" s="5"/>
      <c r="BJ2084" s="5"/>
      <c r="BK2084" s="5"/>
      <c r="BL2084" s="5"/>
      <c r="BO2084" s="7"/>
      <c r="BP2084" s="5"/>
      <c r="BQ2084" s="5"/>
      <c r="BR2084" s="5"/>
      <c r="BS2084" s="5"/>
      <c r="BT2084" s="7"/>
      <c r="BU2084" s="7"/>
      <c r="BV2084" s="7"/>
      <c r="BW2084" s="7"/>
      <c r="BX2084" s="7"/>
      <c r="BY2084" s="7"/>
      <c r="BZ2084" s="7"/>
      <c r="CA2084" s="5"/>
      <c r="CB2084" s="5"/>
      <c r="CC2084" s="5"/>
      <c r="CD2084" s="5"/>
      <c r="CE2084" s="5"/>
      <c r="CF2084" s="5"/>
      <c r="CG2084" s="5"/>
      <c r="CH2084" s="5"/>
      <c r="CI2084" s="5"/>
      <c r="CJ2084" s="5"/>
      <c r="CL2084" s="5">
        <v>214.84016589243831</v>
      </c>
      <c r="CM2084" s="5"/>
      <c r="CO2084" s="5"/>
      <c r="CP2084" s="5"/>
      <c r="CQ2084" s="5"/>
    </row>
    <row r="2085" spans="1:95" x14ac:dyDescent="0.25">
      <c r="A2085" t="s">
        <v>80</v>
      </c>
      <c r="B2085" t="s">
        <v>249</v>
      </c>
      <c r="C2085" s="6">
        <v>39468</v>
      </c>
      <c r="D2085" s="5"/>
      <c r="H2085" t="s">
        <v>17</v>
      </c>
      <c r="I2085" s="7">
        <v>10</v>
      </c>
      <c r="J2085">
        <v>1000</v>
      </c>
      <c r="K2085" s="5">
        <f t="shared" si="58"/>
        <v>100</v>
      </c>
      <c r="AC2085" s="5"/>
      <c r="AE2085" s="8"/>
      <c r="AF2085" s="8"/>
      <c r="AG2085" s="8"/>
      <c r="AH2085" s="8"/>
      <c r="AI2085" s="8"/>
      <c r="AJ2085" s="5"/>
      <c r="AK2085" s="8"/>
      <c r="AL2085" s="8"/>
      <c r="AM2085" s="8"/>
      <c r="AN2085" s="8"/>
      <c r="AO2085" s="8"/>
      <c r="AP2085" s="8"/>
      <c r="AQ2085" s="9"/>
      <c r="AS2085" s="8"/>
      <c r="AT2085" s="8"/>
      <c r="AU2085" s="5"/>
      <c r="AV2085" s="5"/>
      <c r="AW2085" s="5"/>
      <c r="AX2085" s="5"/>
      <c r="AY2085" s="5"/>
      <c r="AZ2085" s="5"/>
      <c r="BA2085" s="5"/>
      <c r="BB2085" s="5"/>
      <c r="BC2085" s="5"/>
      <c r="BD2085" s="5"/>
      <c r="BE2085" s="5"/>
      <c r="BF2085" s="5"/>
      <c r="BG2085" s="5"/>
      <c r="BH2085" s="5"/>
      <c r="BJ2085" s="5"/>
      <c r="BK2085" s="5"/>
      <c r="BL2085" s="5"/>
      <c r="BO2085" s="7"/>
      <c r="BP2085" s="5"/>
      <c r="BQ2085" s="5"/>
      <c r="BR2085" s="5"/>
      <c r="BS2085" s="5"/>
      <c r="BT2085" s="7"/>
      <c r="BU2085" s="7"/>
      <c r="BV2085" s="7"/>
      <c r="BW2085" s="7"/>
      <c r="BX2085" s="7"/>
      <c r="BY2085" s="7"/>
      <c r="BZ2085" s="7"/>
      <c r="CA2085" s="5"/>
      <c r="CB2085" s="5"/>
      <c r="CC2085" s="5"/>
      <c r="CD2085" s="5"/>
      <c r="CE2085" s="5"/>
      <c r="CF2085" s="5"/>
      <c r="CG2085" s="5"/>
      <c r="CH2085" s="5"/>
      <c r="CI2085" s="5"/>
      <c r="CJ2085" s="5"/>
      <c r="CL2085" s="5">
        <v>221.31758686952011</v>
      </c>
      <c r="CM2085" s="5"/>
      <c r="CO2085" s="5"/>
      <c r="CP2085" s="5"/>
      <c r="CQ2085" s="5"/>
    </row>
    <row r="2086" spans="1:95" x14ac:dyDescent="0.25">
      <c r="A2086" t="s">
        <v>80</v>
      </c>
      <c r="B2086" t="s">
        <v>249</v>
      </c>
      <c r="C2086" s="6">
        <v>39478</v>
      </c>
      <c r="D2086" s="5"/>
      <c r="H2086" t="s">
        <v>17</v>
      </c>
      <c r="I2086" s="7">
        <v>10</v>
      </c>
      <c r="J2086">
        <v>1000</v>
      </c>
      <c r="K2086" s="5">
        <f t="shared" ref="K2086:K2149" si="59">1000000/I2086/J2086</f>
        <v>100</v>
      </c>
      <c r="AC2086" s="5"/>
      <c r="AE2086" s="8"/>
      <c r="AF2086" s="8"/>
      <c r="AG2086" s="8"/>
      <c r="AH2086" s="8"/>
      <c r="AI2086" s="8"/>
      <c r="AJ2086" s="5"/>
      <c r="AK2086" s="8"/>
      <c r="AL2086" s="8"/>
      <c r="AM2086" s="8"/>
      <c r="AN2086" s="8"/>
      <c r="AO2086" s="8"/>
      <c r="AP2086" s="8"/>
      <c r="AQ2086" s="9"/>
      <c r="AS2086" s="8"/>
      <c r="AT2086" s="8"/>
      <c r="AU2086" s="5"/>
      <c r="AV2086" s="5"/>
      <c r="AW2086" s="5"/>
      <c r="AX2086" s="5"/>
      <c r="AY2086" s="5"/>
      <c r="AZ2086" s="5"/>
      <c r="BA2086" s="5"/>
      <c r="BB2086" s="5"/>
      <c r="BC2086" s="5"/>
      <c r="BD2086" s="5"/>
      <c r="BE2086" s="5"/>
      <c r="BF2086" s="5"/>
      <c r="BG2086" s="5"/>
      <c r="BH2086" s="5"/>
      <c r="BJ2086" s="5"/>
      <c r="BK2086" s="5"/>
      <c r="BL2086" s="5"/>
      <c r="BO2086" s="7"/>
      <c r="BP2086" s="5"/>
      <c r="BQ2086" s="5"/>
      <c r="BR2086" s="5"/>
      <c r="BS2086" s="5"/>
      <c r="BT2086" s="7"/>
      <c r="BU2086" s="7"/>
      <c r="BV2086" s="7"/>
      <c r="BW2086" s="7"/>
      <c r="BX2086" s="7"/>
      <c r="BY2086" s="7"/>
      <c r="BZ2086" s="7"/>
      <c r="CA2086" s="5"/>
      <c r="CB2086" s="5"/>
      <c r="CC2086" s="5"/>
      <c r="CD2086" s="5"/>
      <c r="CE2086" s="5"/>
      <c r="CF2086" s="5"/>
      <c r="CG2086" s="5"/>
      <c r="CH2086" s="5"/>
      <c r="CI2086" s="5"/>
      <c r="CJ2086" s="5"/>
      <c r="CL2086" s="5">
        <v>163.6609652841102</v>
      </c>
      <c r="CM2086" s="5"/>
      <c r="CO2086" s="5"/>
      <c r="CP2086" s="5"/>
      <c r="CQ2086" s="5"/>
    </row>
    <row r="2087" spans="1:95" x14ac:dyDescent="0.25">
      <c r="A2087" t="s">
        <v>80</v>
      </c>
      <c r="B2087" t="s">
        <v>249</v>
      </c>
      <c r="C2087" s="6">
        <v>39481</v>
      </c>
      <c r="D2087" s="5"/>
      <c r="H2087" t="s">
        <v>17</v>
      </c>
      <c r="I2087" s="7">
        <v>10</v>
      </c>
      <c r="J2087">
        <v>1000</v>
      </c>
      <c r="K2087" s="5">
        <f t="shared" si="59"/>
        <v>100</v>
      </c>
      <c r="AC2087" s="5"/>
      <c r="AE2087" s="8"/>
      <c r="AF2087" s="8"/>
      <c r="AG2087" s="8"/>
      <c r="AH2087" s="8"/>
      <c r="AI2087" s="8"/>
      <c r="AJ2087" s="5"/>
      <c r="AK2087" s="8"/>
      <c r="AL2087" s="8"/>
      <c r="AM2087" s="8"/>
      <c r="AN2087" s="8"/>
      <c r="AO2087" s="8"/>
      <c r="AP2087" s="8"/>
      <c r="AQ2087" s="9"/>
      <c r="AS2087" s="8"/>
      <c r="AT2087" s="8"/>
      <c r="AU2087" s="5"/>
      <c r="AV2087" s="5"/>
      <c r="AW2087" s="5"/>
      <c r="AX2087" s="5"/>
      <c r="AY2087" s="5"/>
      <c r="AZ2087" s="5"/>
      <c r="BA2087" s="5"/>
      <c r="BB2087" s="5"/>
      <c r="BC2087" s="5"/>
      <c r="BD2087" s="5"/>
      <c r="BE2087" s="5"/>
      <c r="BF2087" s="5"/>
      <c r="BG2087" s="5"/>
      <c r="BH2087" s="5"/>
      <c r="BJ2087" s="5"/>
      <c r="BK2087" s="5"/>
      <c r="BL2087" s="5"/>
      <c r="BO2087" s="7"/>
      <c r="BP2087" s="5"/>
      <c r="BQ2087" s="5"/>
      <c r="BR2087" s="5"/>
      <c r="BS2087" s="5"/>
      <c r="BT2087" s="7"/>
      <c r="BU2087" s="7"/>
      <c r="BV2087" s="7"/>
      <c r="BW2087" s="7"/>
      <c r="BX2087" s="7"/>
      <c r="BY2087" s="7"/>
      <c r="BZ2087" s="7"/>
      <c r="CA2087" s="5"/>
      <c r="CB2087" s="5"/>
      <c r="CC2087" s="5"/>
      <c r="CD2087" s="5"/>
      <c r="CE2087" s="5"/>
      <c r="CF2087" s="5"/>
      <c r="CG2087" s="5"/>
      <c r="CH2087" s="5"/>
      <c r="CI2087" s="5"/>
      <c r="CJ2087" s="5"/>
      <c r="CL2087" s="5">
        <v>164.33680203974399</v>
      </c>
      <c r="CM2087" s="5"/>
      <c r="CO2087" s="5"/>
      <c r="CP2087" s="5"/>
      <c r="CQ2087" s="5"/>
    </row>
    <row r="2088" spans="1:95" x14ac:dyDescent="0.25">
      <c r="A2088" t="s">
        <v>80</v>
      </c>
      <c r="B2088" t="s">
        <v>249</v>
      </c>
      <c r="C2088" s="6">
        <v>39486</v>
      </c>
      <c r="D2088" s="5"/>
      <c r="H2088" t="s">
        <v>17</v>
      </c>
      <c r="I2088" s="7">
        <v>10</v>
      </c>
      <c r="J2088">
        <v>1000</v>
      </c>
      <c r="K2088" s="5">
        <f t="shared" si="59"/>
        <v>100</v>
      </c>
      <c r="AC2088" s="5"/>
      <c r="AE2088" s="8"/>
      <c r="AF2088" s="8"/>
      <c r="AG2088" s="8"/>
      <c r="AH2088" s="8"/>
      <c r="AI2088" s="8"/>
      <c r="AJ2088" s="5"/>
      <c r="AK2088" s="8"/>
      <c r="AL2088" s="8"/>
      <c r="AM2088" s="8"/>
      <c r="AN2088" s="8"/>
      <c r="AO2088" s="8"/>
      <c r="AP2088" s="8"/>
      <c r="AQ2088" s="9"/>
      <c r="AS2088" s="8"/>
      <c r="AT2088" s="8"/>
      <c r="AU2088" s="5"/>
      <c r="AV2088" s="5"/>
      <c r="AW2088" s="5"/>
      <c r="AX2088" s="5"/>
      <c r="AY2088" s="5"/>
      <c r="AZ2088" s="5"/>
      <c r="BA2088" s="5"/>
      <c r="BB2088" s="5"/>
      <c r="BC2088" s="5"/>
      <c r="BD2088" s="5"/>
      <c r="BE2088" s="5"/>
      <c r="BF2088" s="5"/>
      <c r="BG2088" s="5"/>
      <c r="BH2088" s="5"/>
      <c r="BJ2088" s="5"/>
      <c r="BK2088" s="5"/>
      <c r="BL2088" s="5"/>
      <c r="BO2088" s="7"/>
      <c r="BP2088" s="5"/>
      <c r="BQ2088" s="5"/>
      <c r="BR2088" s="5"/>
      <c r="BS2088" s="5"/>
      <c r="BT2088" s="7"/>
      <c r="BU2088" s="7"/>
      <c r="BV2088" s="7"/>
      <c r="BW2088" s="7"/>
      <c r="BX2088" s="7"/>
      <c r="BY2088" s="7"/>
      <c r="BZ2088" s="7"/>
      <c r="CA2088" s="5"/>
      <c r="CB2088" s="5"/>
      <c r="CC2088" s="5"/>
      <c r="CD2088" s="5"/>
      <c r="CE2088" s="5"/>
      <c r="CF2088" s="5"/>
      <c r="CG2088" s="5"/>
      <c r="CH2088" s="5"/>
      <c r="CI2088" s="5"/>
      <c r="CJ2088" s="5"/>
      <c r="CL2088" s="5">
        <v>155.17188835185681</v>
      </c>
      <c r="CM2088" s="5"/>
      <c r="CO2088" s="5"/>
      <c r="CP2088" s="5"/>
      <c r="CQ2088" s="5"/>
    </row>
    <row r="2089" spans="1:95" x14ac:dyDescent="0.25">
      <c r="A2089" t="s">
        <v>80</v>
      </c>
      <c r="B2089" t="s">
        <v>249</v>
      </c>
      <c r="C2089" s="6">
        <v>39488</v>
      </c>
      <c r="D2089" s="5"/>
      <c r="H2089" t="s">
        <v>17</v>
      </c>
      <c r="I2089" s="7">
        <v>10</v>
      </c>
      <c r="J2089">
        <v>1000</v>
      </c>
      <c r="K2089" s="5">
        <f t="shared" si="59"/>
        <v>100</v>
      </c>
      <c r="AC2089" s="5"/>
      <c r="AE2089" s="8"/>
      <c r="AF2089" s="8"/>
      <c r="AG2089" s="8"/>
      <c r="AH2089" s="8"/>
      <c r="AI2089" s="8"/>
      <c r="AJ2089" s="5"/>
      <c r="AK2089" s="8"/>
      <c r="AL2089" s="8"/>
      <c r="AM2089" s="8"/>
      <c r="AN2089" s="8"/>
      <c r="AO2089" s="8"/>
      <c r="AP2089" s="8"/>
      <c r="AQ2089" s="9"/>
      <c r="AS2089" s="8"/>
      <c r="AT2089" s="8"/>
      <c r="AU2089" s="5"/>
      <c r="AV2089" s="5"/>
      <c r="AW2089" s="5"/>
      <c r="AX2089" s="5"/>
      <c r="AY2089" s="5"/>
      <c r="AZ2089" s="5"/>
      <c r="BA2089" s="5"/>
      <c r="BB2089" s="5"/>
      <c r="BC2089" s="5"/>
      <c r="BD2089" s="5"/>
      <c r="BE2089" s="5"/>
      <c r="BF2089" s="5"/>
      <c r="BG2089" s="5"/>
      <c r="BH2089" s="5"/>
      <c r="BJ2089" s="5"/>
      <c r="BK2089" s="5"/>
      <c r="BL2089" s="5"/>
      <c r="BO2089" s="7"/>
      <c r="BP2089" s="5"/>
      <c r="BQ2089" s="5"/>
      <c r="BR2089" s="5"/>
      <c r="BS2089" s="5"/>
      <c r="BT2089" s="7"/>
      <c r="BU2089" s="7"/>
      <c r="BV2089" s="7"/>
      <c r="BW2089" s="7"/>
      <c r="BX2089" s="7"/>
      <c r="BY2089" s="7"/>
      <c r="BZ2089" s="7"/>
      <c r="CA2089" s="5"/>
      <c r="CB2089" s="5"/>
      <c r="CC2089" s="5"/>
      <c r="CD2089" s="5"/>
      <c r="CE2089" s="5"/>
      <c r="CF2089" s="5"/>
      <c r="CG2089" s="5"/>
      <c r="CH2089" s="5"/>
      <c r="CI2089" s="5"/>
      <c r="CJ2089" s="5"/>
      <c r="CL2089" s="5">
        <v>148.64995359749449</v>
      </c>
      <c r="CM2089" s="5"/>
      <c r="CO2089" s="5"/>
      <c r="CP2089" s="5"/>
      <c r="CQ2089" s="5"/>
    </row>
    <row r="2090" spans="1:95" x14ac:dyDescent="0.25">
      <c r="A2090" t="s">
        <v>80</v>
      </c>
      <c r="B2090" t="s">
        <v>249</v>
      </c>
      <c r="C2090" s="6">
        <v>39491</v>
      </c>
      <c r="D2090" s="5"/>
      <c r="H2090" t="s">
        <v>17</v>
      </c>
      <c r="I2090" s="7">
        <v>10</v>
      </c>
      <c r="J2090">
        <v>1000</v>
      </c>
      <c r="K2090" s="5">
        <f t="shared" si="59"/>
        <v>100</v>
      </c>
      <c r="AC2090" s="5"/>
      <c r="AE2090" s="8"/>
      <c r="AF2090" s="8"/>
      <c r="AG2090" s="8"/>
      <c r="AH2090" s="8"/>
      <c r="AI2090" s="8"/>
      <c r="AJ2090" s="5"/>
      <c r="AK2090" s="8"/>
      <c r="AL2090" s="8"/>
      <c r="AM2090" s="8"/>
      <c r="AN2090" s="8"/>
      <c r="AO2090" s="8"/>
      <c r="AP2090" s="8"/>
      <c r="AQ2090" s="9"/>
      <c r="AS2090" s="8"/>
      <c r="AT2090" s="8"/>
      <c r="AU2090" s="5"/>
      <c r="AV2090" s="5"/>
      <c r="AW2090" s="5"/>
      <c r="AX2090" s="5"/>
      <c r="AY2090" s="5"/>
      <c r="AZ2090" s="5"/>
      <c r="BA2090" s="5"/>
      <c r="BB2090" s="5"/>
      <c r="BC2090" s="5"/>
      <c r="BD2090" s="5"/>
      <c r="BE2090" s="5"/>
      <c r="BF2090" s="5"/>
      <c r="BG2090" s="5"/>
      <c r="BH2090" s="5"/>
      <c r="BJ2090" s="5"/>
      <c r="BK2090" s="5"/>
      <c r="BL2090" s="5"/>
      <c r="BO2090" s="7"/>
      <c r="BP2090" s="5"/>
      <c r="BQ2090" s="5"/>
      <c r="BR2090" s="5"/>
      <c r="BS2090" s="5"/>
      <c r="BT2090" s="7"/>
      <c r="BU2090" s="7"/>
      <c r="BV2090" s="7"/>
      <c r="BW2090" s="7"/>
      <c r="BX2090" s="7"/>
      <c r="BY2090" s="7"/>
      <c r="BZ2090" s="7"/>
      <c r="CA2090" s="5"/>
      <c r="CB2090" s="5"/>
      <c r="CC2090" s="5"/>
      <c r="CD2090" s="5"/>
      <c r="CE2090" s="5"/>
      <c r="CF2090" s="5"/>
      <c r="CG2090" s="5"/>
      <c r="CH2090" s="5"/>
      <c r="CI2090" s="5"/>
      <c r="CJ2090" s="5"/>
      <c r="CL2090" s="5">
        <v>221.7659537451033</v>
      </c>
      <c r="CM2090" s="5"/>
      <c r="CO2090" s="5"/>
      <c r="CP2090" s="5"/>
      <c r="CQ2090" s="5"/>
    </row>
    <row r="2091" spans="1:95" x14ac:dyDescent="0.25">
      <c r="A2091" t="s">
        <v>80</v>
      </c>
      <c r="B2091" t="s">
        <v>249</v>
      </c>
      <c r="C2091" s="6">
        <v>39493</v>
      </c>
      <c r="D2091" s="5"/>
      <c r="H2091" t="s">
        <v>17</v>
      </c>
      <c r="I2091" s="7">
        <v>10</v>
      </c>
      <c r="J2091">
        <v>1000</v>
      </c>
      <c r="K2091" s="5">
        <f t="shared" si="59"/>
        <v>100</v>
      </c>
      <c r="AC2091" s="5"/>
      <c r="AE2091" s="8"/>
      <c r="AF2091" s="8"/>
      <c r="AG2091" s="8"/>
      <c r="AH2091" s="8"/>
      <c r="AI2091" s="8"/>
      <c r="AJ2091" s="5"/>
      <c r="AK2091" s="8"/>
      <c r="AL2091" s="8"/>
      <c r="AM2091" s="8"/>
      <c r="AN2091" s="8"/>
      <c r="AO2091" s="8"/>
      <c r="AP2091" s="8"/>
      <c r="AQ2091" s="9"/>
      <c r="AS2091" s="8"/>
      <c r="AT2091" s="8"/>
      <c r="AU2091" s="5"/>
      <c r="AV2091" s="5"/>
      <c r="AW2091" s="5"/>
      <c r="AX2091" s="5"/>
      <c r="AY2091" s="5"/>
      <c r="AZ2091" s="5"/>
      <c r="BA2091" s="5"/>
      <c r="BB2091" s="5"/>
      <c r="BC2091" s="5"/>
      <c r="BD2091" s="5"/>
      <c r="BE2091" s="5"/>
      <c r="BF2091" s="5"/>
      <c r="BG2091" s="5"/>
      <c r="BH2091" s="5"/>
      <c r="BJ2091" s="5"/>
      <c r="BK2091" s="5"/>
      <c r="BL2091" s="5"/>
      <c r="BO2091" s="7"/>
      <c r="BP2091" s="5"/>
      <c r="BQ2091" s="5"/>
      <c r="BR2091" s="5"/>
      <c r="BS2091" s="5"/>
      <c r="BT2091" s="7"/>
      <c r="BU2091" s="7"/>
      <c r="BV2091" s="7"/>
      <c r="BW2091" s="7"/>
      <c r="BX2091" s="7"/>
      <c r="BY2091" s="7"/>
      <c r="BZ2091" s="7"/>
      <c r="CA2091" s="5"/>
      <c r="CB2091" s="5"/>
      <c r="CC2091" s="5"/>
      <c r="CD2091" s="5"/>
      <c r="CE2091" s="5"/>
      <c r="CF2091" s="5"/>
      <c r="CG2091" s="5"/>
      <c r="CH2091" s="5"/>
      <c r="CI2091" s="5"/>
      <c r="CJ2091" s="5"/>
      <c r="CL2091" s="5">
        <v>209.88490905116029</v>
      </c>
      <c r="CM2091" s="5"/>
      <c r="CO2091" s="5"/>
      <c r="CP2091" s="5"/>
      <c r="CQ2091" s="5"/>
    </row>
    <row r="2092" spans="1:95" x14ac:dyDescent="0.25">
      <c r="A2092" t="s">
        <v>80</v>
      </c>
      <c r="B2092" t="s">
        <v>249</v>
      </c>
      <c r="C2092" s="6">
        <v>39500</v>
      </c>
      <c r="D2092" s="5"/>
      <c r="H2092" t="s">
        <v>17</v>
      </c>
      <c r="I2092" s="7">
        <v>10</v>
      </c>
      <c r="J2092">
        <v>1000</v>
      </c>
      <c r="K2092" s="5">
        <f t="shared" si="59"/>
        <v>100</v>
      </c>
      <c r="AC2092" s="5"/>
      <c r="AE2092" s="8"/>
      <c r="AF2092" s="8"/>
      <c r="AG2092" s="8"/>
      <c r="AH2092" s="8"/>
      <c r="AI2092" s="8"/>
      <c r="AJ2092" s="5"/>
      <c r="AK2092" s="8"/>
      <c r="AL2092" s="8"/>
      <c r="AM2092" s="8"/>
      <c r="AN2092" s="8"/>
      <c r="AO2092" s="8"/>
      <c r="AP2092" s="8"/>
      <c r="AQ2092" s="9"/>
      <c r="AS2092" s="8"/>
      <c r="AT2092" s="8"/>
      <c r="AU2092" s="5"/>
      <c r="AV2092" s="5"/>
      <c r="AW2092" s="5"/>
      <c r="AX2092" s="5"/>
      <c r="AY2092" s="5"/>
      <c r="AZ2092" s="5"/>
      <c r="BA2092" s="5"/>
      <c r="BB2092" s="5"/>
      <c r="BC2092" s="5"/>
      <c r="BD2092" s="5"/>
      <c r="BE2092" s="5"/>
      <c r="BF2092" s="5"/>
      <c r="BG2092" s="5"/>
      <c r="BH2092" s="5"/>
      <c r="BJ2092" s="5"/>
      <c r="BK2092" s="5"/>
      <c r="BL2092" s="5"/>
      <c r="BO2092" s="7"/>
      <c r="BP2092" s="5"/>
      <c r="BQ2092" s="5"/>
      <c r="BR2092" s="5"/>
      <c r="BS2092" s="5"/>
      <c r="BT2092" s="7"/>
      <c r="BU2092" s="7"/>
      <c r="BV2092" s="7"/>
      <c r="BW2092" s="7"/>
      <c r="BX2092" s="7"/>
      <c r="BY2092" s="7"/>
      <c r="BZ2092" s="7"/>
      <c r="CA2092" s="5"/>
      <c r="CB2092" s="5"/>
      <c r="CC2092" s="5"/>
      <c r="CD2092" s="5"/>
      <c r="CE2092" s="5"/>
      <c r="CF2092" s="5"/>
      <c r="CG2092" s="5"/>
      <c r="CH2092" s="5"/>
      <c r="CI2092" s="5"/>
      <c r="CJ2092" s="5"/>
      <c r="CL2092" s="5">
        <v>167.45774445548571</v>
      </c>
      <c r="CM2092" s="5"/>
      <c r="CO2092" s="5"/>
      <c r="CP2092" s="5"/>
      <c r="CQ2092" s="5"/>
    </row>
    <row r="2093" spans="1:95" x14ac:dyDescent="0.25">
      <c r="A2093" t="s">
        <v>80</v>
      </c>
      <c r="B2093" t="s">
        <v>249</v>
      </c>
      <c r="C2093" s="6">
        <v>39502</v>
      </c>
      <c r="D2093" s="5"/>
      <c r="H2093" t="s">
        <v>17</v>
      </c>
      <c r="I2093" s="7">
        <v>10</v>
      </c>
      <c r="J2093">
        <v>1000</v>
      </c>
      <c r="K2093" s="5">
        <f t="shared" si="59"/>
        <v>100</v>
      </c>
      <c r="AC2093" s="5"/>
      <c r="AE2093" s="8"/>
      <c r="AF2093" s="8"/>
      <c r="AG2093" s="8"/>
      <c r="AH2093" s="8"/>
      <c r="AI2093" s="8"/>
      <c r="AJ2093" s="5"/>
      <c r="AK2093" s="8"/>
      <c r="AL2093" s="8"/>
      <c r="AM2093" s="8"/>
      <c r="AN2093" s="8"/>
      <c r="AO2093" s="8"/>
      <c r="AP2093" s="8"/>
      <c r="AQ2093" s="9"/>
      <c r="AS2093" s="8"/>
      <c r="AT2093" s="8"/>
      <c r="AU2093" s="5"/>
      <c r="AV2093" s="5"/>
      <c r="AW2093" s="5"/>
      <c r="AX2093" s="5"/>
      <c r="AY2093" s="5"/>
      <c r="AZ2093" s="5"/>
      <c r="BA2093" s="5"/>
      <c r="BB2093" s="5"/>
      <c r="BC2093" s="5"/>
      <c r="BD2093" s="5"/>
      <c r="BE2093" s="5"/>
      <c r="BF2093" s="5"/>
      <c r="BG2093" s="5"/>
      <c r="BH2093" s="5"/>
      <c r="BJ2093" s="5"/>
      <c r="BK2093" s="5"/>
      <c r="BL2093" s="5"/>
      <c r="BO2093" s="7"/>
      <c r="BP2093" s="5"/>
      <c r="BQ2093" s="5"/>
      <c r="BR2093" s="5"/>
      <c r="BS2093" s="5"/>
      <c r="BT2093" s="7"/>
      <c r="BU2093" s="7"/>
      <c r="BV2093" s="7"/>
      <c r="BW2093" s="7"/>
      <c r="BX2093" s="7"/>
      <c r="BY2093" s="7"/>
      <c r="BZ2093" s="7"/>
      <c r="CA2093" s="5"/>
      <c r="CB2093" s="5"/>
      <c r="CC2093" s="5"/>
      <c r="CD2093" s="5"/>
      <c r="CE2093" s="5"/>
      <c r="CF2093" s="5"/>
      <c r="CG2093" s="5"/>
      <c r="CH2093" s="5"/>
      <c r="CI2093" s="5"/>
      <c r="CJ2093" s="5"/>
      <c r="CL2093" s="5">
        <v>150.6549312549032</v>
      </c>
      <c r="CM2093" s="5"/>
      <c r="CO2093" s="5"/>
      <c r="CP2093" s="5"/>
      <c r="CQ2093" s="5"/>
    </row>
    <row r="2094" spans="1:95" x14ac:dyDescent="0.25">
      <c r="A2094" t="s">
        <v>80</v>
      </c>
      <c r="B2094" t="s">
        <v>249</v>
      </c>
      <c r="C2094" s="6">
        <v>39511</v>
      </c>
      <c r="D2094" s="5"/>
      <c r="H2094" t="s">
        <v>17</v>
      </c>
      <c r="I2094" s="7">
        <v>10</v>
      </c>
      <c r="J2094">
        <v>1000</v>
      </c>
      <c r="K2094" s="5">
        <f t="shared" si="59"/>
        <v>100</v>
      </c>
      <c r="AC2094" s="5"/>
      <c r="AE2094" s="8"/>
      <c r="AF2094" s="8"/>
      <c r="AG2094" s="8"/>
      <c r="AH2094" s="8"/>
      <c r="AI2094" s="8"/>
      <c r="AJ2094" s="5"/>
      <c r="AK2094" s="8"/>
      <c r="AL2094" s="8"/>
      <c r="AM2094" s="8"/>
      <c r="AN2094" s="8"/>
      <c r="AO2094" s="8"/>
      <c r="AP2094" s="8"/>
      <c r="AQ2094" s="9"/>
      <c r="AS2094" s="8"/>
      <c r="AT2094" s="8"/>
      <c r="AU2094" s="5"/>
      <c r="AV2094" s="5"/>
      <c r="AW2094" s="5"/>
      <c r="AX2094" s="5"/>
      <c r="AY2094" s="5"/>
      <c r="AZ2094" s="5"/>
      <c r="BA2094" s="5"/>
      <c r="BB2094" s="5"/>
      <c r="BC2094" s="5"/>
      <c r="BD2094" s="5"/>
      <c r="BE2094" s="5"/>
      <c r="BF2094" s="5"/>
      <c r="BG2094" s="5"/>
      <c r="BH2094" s="5"/>
      <c r="BJ2094" s="5"/>
      <c r="BK2094" s="5"/>
      <c r="BL2094" s="5"/>
      <c r="BO2094" s="7"/>
      <c r="BP2094" s="5"/>
      <c r="BQ2094" s="5"/>
      <c r="BR2094" s="5"/>
      <c r="BS2094" s="5"/>
      <c r="BT2094" s="7"/>
      <c r="BU2094" s="7"/>
      <c r="BV2094" s="7"/>
      <c r="BW2094" s="7"/>
      <c r="BX2094" s="7"/>
      <c r="BY2094" s="7"/>
      <c r="BZ2094" s="7"/>
      <c r="CA2094" s="5"/>
      <c r="CB2094" s="5"/>
      <c r="CC2094" s="5"/>
      <c r="CD2094" s="5"/>
      <c r="CE2094" s="5"/>
      <c r="CF2094" s="5"/>
      <c r="CG2094" s="5"/>
      <c r="CH2094" s="5"/>
      <c r="CI2094" s="5"/>
      <c r="CJ2094" s="5"/>
      <c r="CL2094" s="5">
        <v>193.2220875931535</v>
      </c>
      <c r="CM2094" s="5"/>
      <c r="CO2094" s="5"/>
      <c r="CP2094" s="5"/>
      <c r="CQ2094" s="5"/>
    </row>
    <row r="2095" spans="1:95" x14ac:dyDescent="0.25">
      <c r="A2095" t="s">
        <v>80</v>
      </c>
      <c r="B2095" t="s">
        <v>249</v>
      </c>
      <c r="C2095" s="6">
        <v>39519</v>
      </c>
      <c r="D2095" s="5"/>
      <c r="H2095" t="s">
        <v>17</v>
      </c>
      <c r="I2095" s="7">
        <v>10</v>
      </c>
      <c r="J2095">
        <v>1000</v>
      </c>
      <c r="K2095" s="5">
        <f t="shared" si="59"/>
        <v>100</v>
      </c>
      <c r="AC2095" s="5"/>
      <c r="AE2095" s="8"/>
      <c r="AF2095" s="8"/>
      <c r="AG2095" s="8"/>
      <c r="AH2095" s="8"/>
      <c r="AI2095" s="8"/>
      <c r="AJ2095" s="5"/>
      <c r="AK2095" s="8"/>
      <c r="AL2095" s="8"/>
      <c r="AM2095" s="8"/>
      <c r="AN2095" s="8"/>
      <c r="AO2095" s="8"/>
      <c r="AP2095" s="8"/>
      <c r="AQ2095" s="9"/>
      <c r="AS2095" s="8"/>
      <c r="AT2095" s="8"/>
      <c r="AU2095" s="5"/>
      <c r="AV2095" s="5"/>
      <c r="AW2095" s="5"/>
      <c r="AX2095" s="5"/>
      <c r="AY2095" s="5"/>
      <c r="AZ2095" s="5"/>
      <c r="BA2095" s="5"/>
      <c r="BB2095" s="5"/>
      <c r="BC2095" s="5"/>
      <c r="BD2095" s="5"/>
      <c r="BE2095" s="5"/>
      <c r="BF2095" s="5"/>
      <c r="BG2095" s="5"/>
      <c r="BH2095" s="5"/>
      <c r="BJ2095" s="5"/>
      <c r="BK2095" s="5"/>
      <c r="BL2095" s="5"/>
      <c r="BO2095" s="7"/>
      <c r="BP2095" s="5"/>
      <c r="BQ2095" s="5"/>
      <c r="BR2095" s="5"/>
      <c r="BS2095" s="5"/>
      <c r="BT2095" s="7"/>
      <c r="BU2095" s="7"/>
      <c r="BV2095" s="7"/>
      <c r="BW2095" s="7"/>
      <c r="BX2095" s="7"/>
      <c r="BY2095" s="7"/>
      <c r="BZ2095" s="7"/>
      <c r="CA2095" s="5"/>
      <c r="CB2095" s="5"/>
      <c r="CC2095" s="5"/>
      <c r="CD2095" s="5"/>
      <c r="CE2095" s="5"/>
      <c r="CF2095" s="5"/>
      <c r="CG2095" s="5"/>
      <c r="CH2095" s="5"/>
      <c r="CI2095" s="5"/>
      <c r="CJ2095" s="5"/>
      <c r="CL2095" s="5">
        <v>150.30173279875081</v>
      </c>
      <c r="CM2095" s="5"/>
      <c r="CO2095" s="5"/>
      <c r="CP2095" s="5"/>
      <c r="CQ2095" s="5"/>
    </row>
    <row r="2096" spans="1:95" x14ac:dyDescent="0.25">
      <c r="A2096" t="s">
        <v>80</v>
      </c>
      <c r="B2096" t="s">
        <v>249</v>
      </c>
      <c r="C2096" s="6">
        <v>39525</v>
      </c>
      <c r="D2096" s="5"/>
      <c r="H2096" t="s">
        <v>17</v>
      </c>
      <c r="I2096" s="7">
        <v>10</v>
      </c>
      <c r="J2096">
        <v>1000</v>
      </c>
      <c r="K2096" s="5">
        <f t="shared" si="59"/>
        <v>100</v>
      </c>
      <c r="AC2096" s="5"/>
      <c r="AE2096" s="8"/>
      <c r="AF2096" s="8"/>
      <c r="AG2096" s="8"/>
      <c r="AH2096" s="8"/>
      <c r="AI2096" s="8"/>
      <c r="AJ2096" s="5"/>
      <c r="AK2096" s="8"/>
      <c r="AL2096" s="8"/>
      <c r="AM2096" s="8"/>
      <c r="AN2096" s="8"/>
      <c r="AO2096" s="8"/>
      <c r="AP2096" s="8"/>
      <c r="AQ2096" s="9"/>
      <c r="AS2096" s="8"/>
      <c r="AT2096" s="8"/>
      <c r="AU2096" s="5"/>
      <c r="AV2096" s="5"/>
      <c r="AW2096" s="5"/>
      <c r="AX2096" s="5"/>
      <c r="AY2096" s="5"/>
      <c r="AZ2096" s="5"/>
      <c r="BA2096" s="5"/>
      <c r="BB2096" s="5"/>
      <c r="BC2096" s="5"/>
      <c r="BD2096" s="5"/>
      <c r="BE2096" s="5"/>
      <c r="BF2096" s="5"/>
      <c r="BG2096" s="5"/>
      <c r="BH2096" s="5"/>
      <c r="BJ2096" s="5"/>
      <c r="BK2096" s="5"/>
      <c r="BL2096" s="5"/>
      <c r="BO2096" s="7"/>
      <c r="BP2096" s="5"/>
      <c r="BQ2096" s="5"/>
      <c r="BR2096" s="5"/>
      <c r="BS2096" s="5"/>
      <c r="BT2096" s="7"/>
      <c r="BU2096" s="7"/>
      <c r="BV2096" s="7"/>
      <c r="BW2096" s="7"/>
      <c r="BX2096" s="7"/>
      <c r="BY2096" s="7"/>
      <c r="BZ2096" s="7"/>
      <c r="CA2096" s="5"/>
      <c r="CB2096" s="5"/>
      <c r="CC2096" s="5"/>
      <c r="CD2096" s="5"/>
      <c r="CE2096" s="5"/>
      <c r="CF2096" s="5"/>
      <c r="CG2096" s="5"/>
      <c r="CH2096" s="5"/>
      <c r="CI2096" s="5"/>
      <c r="CJ2096" s="5"/>
      <c r="CL2096" s="5">
        <v>118.01838266119211</v>
      </c>
      <c r="CM2096" s="5"/>
      <c r="CO2096" s="5"/>
      <c r="CP2096" s="5"/>
      <c r="CQ2096" s="5"/>
    </row>
    <row r="2097" spans="1:166" x14ac:dyDescent="0.25">
      <c r="A2097" t="s">
        <v>80</v>
      </c>
      <c r="B2097" t="s">
        <v>249</v>
      </c>
      <c r="C2097" s="6">
        <v>39532</v>
      </c>
      <c r="D2097" s="5"/>
      <c r="H2097" t="s">
        <v>17</v>
      </c>
      <c r="I2097" s="7">
        <v>10</v>
      </c>
      <c r="J2097">
        <v>1000</v>
      </c>
      <c r="K2097" s="5">
        <f t="shared" si="59"/>
        <v>100</v>
      </c>
      <c r="AC2097" s="5"/>
      <c r="AE2097" s="8"/>
      <c r="AF2097" s="8"/>
      <c r="AG2097" s="8"/>
      <c r="AH2097" s="8"/>
      <c r="AI2097" s="8"/>
      <c r="AJ2097" s="5"/>
      <c r="AK2097" s="8"/>
      <c r="AL2097" s="8"/>
      <c r="AM2097" s="8"/>
      <c r="AN2097" s="8"/>
      <c r="AO2097" s="8"/>
      <c r="AP2097" s="8"/>
      <c r="AQ2097" s="9"/>
      <c r="AS2097" s="8"/>
      <c r="AT2097" s="8"/>
      <c r="AU2097" s="5"/>
      <c r="AV2097" s="5"/>
      <c r="AW2097" s="5"/>
      <c r="AX2097" s="5"/>
      <c r="AY2097" s="5"/>
      <c r="AZ2097" s="5"/>
      <c r="BA2097" s="5"/>
      <c r="BB2097" s="5"/>
      <c r="BC2097" s="5"/>
      <c r="BD2097" s="5"/>
      <c r="BE2097" s="5"/>
      <c r="BF2097" s="5"/>
      <c r="BG2097" s="5"/>
      <c r="BH2097" s="5"/>
      <c r="BJ2097" s="5"/>
      <c r="BK2097" s="5"/>
      <c r="BL2097" s="5"/>
      <c r="BO2097" s="7"/>
      <c r="BP2097" s="5"/>
      <c r="BQ2097" s="5"/>
      <c r="BR2097" s="5"/>
      <c r="BS2097" s="5"/>
      <c r="BT2097" s="7"/>
      <c r="BU2097" s="7"/>
      <c r="BV2097" s="7"/>
      <c r="BW2097" s="7"/>
      <c r="BX2097" s="7"/>
      <c r="BY2097" s="7"/>
      <c r="BZ2097" s="7"/>
      <c r="CA2097" s="5"/>
      <c r="CB2097" s="5"/>
      <c r="CC2097" s="5"/>
      <c r="CD2097" s="5"/>
      <c r="CE2097" s="5"/>
      <c r="CF2097" s="5"/>
      <c r="CG2097" s="5"/>
      <c r="CH2097" s="5"/>
      <c r="CI2097" s="5"/>
      <c r="CJ2097" s="5"/>
      <c r="CL2097" s="5">
        <v>92.439372340925019</v>
      </c>
      <c r="CM2097" s="5"/>
      <c r="CO2097" s="5"/>
      <c r="CP2097" s="5"/>
      <c r="CQ2097" s="5"/>
    </row>
    <row r="2098" spans="1:166" x14ac:dyDescent="0.25">
      <c r="A2098" t="s">
        <v>80</v>
      </c>
      <c r="B2098" t="s">
        <v>249</v>
      </c>
      <c r="C2098" s="6">
        <v>39539</v>
      </c>
      <c r="D2098" s="5"/>
      <c r="H2098" t="s">
        <v>17</v>
      </c>
      <c r="I2098" s="7">
        <v>10</v>
      </c>
      <c r="J2098">
        <v>1000</v>
      </c>
      <c r="K2098" s="5">
        <f t="shared" si="59"/>
        <v>100</v>
      </c>
      <c r="AC2098" s="5"/>
      <c r="AE2098" s="8"/>
      <c r="AF2098" s="8"/>
      <c r="AG2098" s="8"/>
      <c r="AH2098" s="8"/>
      <c r="AI2098" s="8"/>
      <c r="AJ2098" s="5"/>
      <c r="AK2098" s="8"/>
      <c r="AL2098" s="8"/>
      <c r="AM2098" s="8"/>
      <c r="AN2098" s="8"/>
      <c r="AO2098" s="8"/>
      <c r="AP2098" s="8"/>
      <c r="AQ2098" s="9"/>
      <c r="AS2098" s="8"/>
      <c r="AT2098" s="8"/>
      <c r="AU2098" s="5"/>
      <c r="AV2098" s="5"/>
      <c r="AW2098" s="5"/>
      <c r="AX2098" s="5"/>
      <c r="AY2098" s="5"/>
      <c r="AZ2098" s="5"/>
      <c r="BA2098" s="5"/>
      <c r="BB2098" s="5"/>
      <c r="BC2098" s="5"/>
      <c r="BD2098" s="5"/>
      <c r="BE2098" s="5"/>
      <c r="BF2098" s="5"/>
      <c r="BG2098" s="5"/>
      <c r="BH2098" s="5"/>
      <c r="BJ2098" s="5"/>
      <c r="BK2098" s="5"/>
      <c r="BL2098" s="5"/>
      <c r="BO2098" s="7"/>
      <c r="BP2098" s="5"/>
      <c r="BQ2098" s="5"/>
      <c r="BR2098" s="5"/>
      <c r="BS2098" s="5"/>
      <c r="BT2098" s="7"/>
      <c r="BU2098" s="7"/>
      <c r="BV2098" s="7"/>
      <c r="BW2098" s="7"/>
      <c r="BX2098" s="7"/>
      <c r="BY2098" s="7"/>
      <c r="BZ2098" s="7"/>
      <c r="CA2098" s="5"/>
      <c r="CB2098" s="5"/>
      <c r="CC2098" s="5"/>
      <c r="CD2098" s="5"/>
      <c r="CE2098" s="5"/>
      <c r="CF2098" s="5"/>
      <c r="CG2098" s="5"/>
      <c r="CH2098" s="5"/>
      <c r="CI2098" s="5"/>
      <c r="CJ2098" s="5"/>
      <c r="CL2098" s="5">
        <v>81.622383887089683</v>
      </c>
      <c r="CM2098" s="5"/>
      <c r="CO2098" s="5"/>
      <c r="CP2098" s="5"/>
      <c r="CQ2098" s="5"/>
    </row>
    <row r="2099" spans="1:166" x14ac:dyDescent="0.25">
      <c r="A2099" t="s">
        <v>80</v>
      </c>
      <c r="B2099" t="s">
        <v>249</v>
      </c>
      <c r="C2099" s="6">
        <v>39548</v>
      </c>
      <c r="D2099" s="5"/>
      <c r="H2099" t="s">
        <v>17</v>
      </c>
      <c r="I2099" s="7">
        <v>10</v>
      </c>
      <c r="J2099">
        <v>1000</v>
      </c>
      <c r="K2099" s="5">
        <f t="shared" si="59"/>
        <v>100</v>
      </c>
      <c r="AC2099" s="5"/>
      <c r="AE2099" s="8"/>
      <c r="AF2099" s="8"/>
      <c r="AG2099" s="8"/>
      <c r="AH2099" s="8"/>
      <c r="AI2099" s="8"/>
      <c r="AJ2099" s="5"/>
      <c r="AK2099" s="8"/>
      <c r="AL2099" s="8"/>
      <c r="AM2099" s="8"/>
      <c r="AN2099" s="8"/>
      <c r="AO2099" s="8"/>
      <c r="AP2099" s="8"/>
      <c r="AQ2099" s="9"/>
      <c r="AS2099" s="8"/>
      <c r="AT2099" s="8"/>
      <c r="AU2099" s="5"/>
      <c r="AV2099" s="5"/>
      <c r="AW2099" s="5"/>
      <c r="AX2099" s="5"/>
      <c r="AY2099" s="5"/>
      <c r="AZ2099" s="5"/>
      <c r="BA2099" s="5"/>
      <c r="BB2099" s="5"/>
      <c r="BC2099" s="5"/>
      <c r="BD2099" s="5"/>
      <c r="BE2099" s="5"/>
      <c r="BF2099" s="5"/>
      <c r="BG2099" s="5"/>
      <c r="BH2099" s="5"/>
      <c r="BJ2099" s="5"/>
      <c r="BK2099" s="5"/>
      <c r="BL2099" s="5"/>
      <c r="BO2099" s="7"/>
      <c r="BP2099" s="5"/>
      <c r="BQ2099" s="5"/>
      <c r="BR2099" s="5"/>
      <c r="BS2099" s="5"/>
      <c r="BT2099" s="7"/>
      <c r="BU2099" s="7"/>
      <c r="BV2099" s="7"/>
      <c r="BW2099" s="7"/>
      <c r="BX2099" s="7"/>
      <c r="BY2099" s="7"/>
      <c r="BZ2099" s="7"/>
      <c r="CA2099" s="5"/>
      <c r="CB2099" s="5"/>
      <c r="CC2099" s="5"/>
      <c r="CD2099" s="5"/>
      <c r="CE2099" s="5"/>
      <c r="CF2099" s="5"/>
      <c r="CG2099" s="5"/>
      <c r="CH2099" s="5"/>
      <c r="CI2099" s="5"/>
      <c r="CJ2099" s="5"/>
      <c r="CL2099" s="5">
        <v>73.335407425059316</v>
      </c>
      <c r="CM2099" s="5"/>
      <c r="CO2099" s="5"/>
      <c r="CP2099" s="5"/>
      <c r="CQ2099" s="5"/>
    </row>
    <row r="2100" spans="1:166" x14ac:dyDescent="0.25">
      <c r="A2100" t="s">
        <v>80</v>
      </c>
      <c r="B2100" t="s">
        <v>249</v>
      </c>
      <c r="C2100" s="6"/>
      <c r="D2100" s="5">
        <v>10</v>
      </c>
      <c r="E2100" t="s">
        <v>108</v>
      </c>
      <c r="F2100" t="s">
        <v>18</v>
      </c>
      <c r="H2100" t="s">
        <v>17</v>
      </c>
      <c r="I2100" s="7">
        <v>10</v>
      </c>
      <c r="J2100">
        <v>1000</v>
      </c>
      <c r="K2100" s="5">
        <f t="shared" si="59"/>
        <v>100</v>
      </c>
      <c r="L2100" s="5"/>
      <c r="M2100" s="8"/>
      <c r="N2100" s="8"/>
      <c r="O2100" s="8"/>
      <c r="P2100" s="8"/>
      <c r="Q2100" s="5"/>
      <c r="R2100" s="5"/>
      <c r="S2100" s="5"/>
      <c r="T2100" s="5"/>
      <c r="U2100" s="5"/>
      <c r="V2100" s="5"/>
      <c r="W2100" s="5"/>
      <c r="X2100" s="8"/>
      <c r="Y2100" s="8"/>
      <c r="Z2100" s="8"/>
      <c r="AA2100" s="8"/>
      <c r="AB2100" s="8"/>
      <c r="AC2100" s="5"/>
      <c r="AD2100" s="8"/>
      <c r="AE2100" s="8"/>
      <c r="AF2100" s="8"/>
      <c r="AG2100" s="8"/>
      <c r="AH2100" s="8"/>
      <c r="AI2100" s="8"/>
      <c r="AJ2100" s="5"/>
      <c r="AK2100" s="8"/>
      <c r="AL2100" s="8"/>
      <c r="AM2100" s="8"/>
      <c r="AN2100" s="8"/>
      <c r="AO2100" s="8"/>
      <c r="AP2100" s="8"/>
      <c r="AQ2100" s="9"/>
      <c r="AR2100" s="8"/>
      <c r="AS2100" s="8"/>
      <c r="AT2100" s="8"/>
      <c r="AU2100" s="5"/>
      <c r="AV2100" s="5"/>
      <c r="AW2100" s="5"/>
      <c r="AX2100" s="5"/>
      <c r="AY2100" s="5"/>
      <c r="AZ2100" s="5"/>
      <c r="BA2100" s="5"/>
      <c r="BB2100" s="5"/>
      <c r="BC2100" s="5"/>
      <c r="BD2100" s="5"/>
      <c r="BE2100" s="5"/>
      <c r="BF2100" s="5"/>
      <c r="BG2100" s="5"/>
      <c r="BH2100" s="5"/>
      <c r="BI2100" s="8"/>
      <c r="BJ2100" s="5"/>
      <c r="BK2100" s="5"/>
      <c r="BL2100" s="5"/>
      <c r="BM2100" s="8"/>
      <c r="BN2100" s="8"/>
      <c r="BO2100" s="7">
        <v>39.625915076735595</v>
      </c>
      <c r="BP2100" s="5">
        <v>286.02</v>
      </c>
      <c r="BQ2100" s="5"/>
      <c r="BR2100" s="5"/>
      <c r="BS2100" s="5"/>
      <c r="BT2100" s="7">
        <v>12.6</v>
      </c>
      <c r="BU2100" s="7"/>
      <c r="BV2100" s="7"/>
      <c r="BW2100" s="7"/>
      <c r="BX2100" s="7"/>
      <c r="BY2100" s="7"/>
      <c r="BZ2100" s="7"/>
      <c r="CA2100" s="5"/>
      <c r="CB2100" s="5"/>
      <c r="CC2100" s="5"/>
      <c r="CD2100" s="5"/>
      <c r="CE2100" s="5"/>
      <c r="CF2100" s="5"/>
      <c r="CG2100" s="5"/>
      <c r="CH2100" s="5"/>
      <c r="CI2100" s="5"/>
      <c r="CJ2100" s="5"/>
      <c r="CK2100" s="8"/>
      <c r="CL2100" s="5"/>
      <c r="CM2100" s="5"/>
      <c r="CN2100" s="8"/>
      <c r="CO2100" s="5"/>
      <c r="CP2100" s="5"/>
      <c r="CQ2100" s="5"/>
      <c r="CR2100" s="8"/>
      <c r="CS2100" s="8"/>
      <c r="CT2100" s="8"/>
      <c r="CU2100" s="8"/>
      <c r="CV2100" s="8"/>
      <c r="CW2100" s="8"/>
      <c r="CX2100" s="8"/>
      <c r="CY2100" s="8"/>
      <c r="CZ2100" s="8"/>
      <c r="DA2100" s="8"/>
      <c r="DB2100" s="8"/>
      <c r="DC2100" s="8"/>
      <c r="DD2100" s="8"/>
      <c r="DE2100" s="8"/>
      <c r="DF2100" s="8"/>
      <c r="DG2100" s="8"/>
      <c r="DH2100" s="8"/>
      <c r="DI2100" s="8"/>
      <c r="DJ2100" s="8"/>
      <c r="DK2100" s="8"/>
      <c r="DL2100" s="8"/>
      <c r="DM2100" s="8"/>
      <c r="DN2100" s="8"/>
      <c r="DO2100" s="8"/>
      <c r="DP2100" s="8"/>
      <c r="DQ2100" s="8"/>
      <c r="DR2100" s="8"/>
      <c r="DS2100" s="8"/>
      <c r="DT2100" s="8"/>
      <c r="DU2100" s="8"/>
      <c r="DV2100" s="8"/>
      <c r="DW2100" s="8"/>
      <c r="DX2100" s="8"/>
      <c r="DY2100" s="8"/>
      <c r="DZ2100" s="8"/>
      <c r="EA2100" s="8"/>
      <c r="EB2100" s="8"/>
      <c r="EC2100" s="8"/>
      <c r="ED2100" s="8"/>
      <c r="EE2100" s="8"/>
      <c r="EF2100" s="8"/>
      <c r="EG2100" s="8"/>
      <c r="EH2100" s="8"/>
      <c r="EI2100" s="8"/>
      <c r="EJ2100" s="8"/>
      <c r="EK2100" s="8"/>
      <c r="EL2100" s="8"/>
      <c r="EM2100" s="8"/>
      <c r="EN2100" s="8"/>
      <c r="EO2100" s="8"/>
      <c r="EP2100" s="8"/>
      <c r="EQ2100" s="8"/>
      <c r="ER2100" s="8"/>
      <c r="ES2100" s="8"/>
      <c r="ET2100" s="8"/>
      <c r="EU2100" s="8"/>
      <c r="EV2100" s="8"/>
      <c r="EW2100" s="8"/>
      <c r="EX2100" s="8"/>
      <c r="EY2100" s="8"/>
      <c r="EZ2100" s="8"/>
      <c r="FA2100" s="8"/>
      <c r="FB2100" s="8"/>
      <c r="FC2100" s="8"/>
      <c r="FD2100" s="8"/>
      <c r="FE2100" s="8"/>
      <c r="FF2100" s="8"/>
      <c r="FG2100" s="8"/>
      <c r="FH2100" s="8"/>
      <c r="FI2100" s="8"/>
      <c r="FJ2100" s="8"/>
    </row>
    <row r="2101" spans="1:166" x14ac:dyDescent="0.25">
      <c r="A2101" t="s">
        <v>83</v>
      </c>
      <c r="B2101" t="s">
        <v>250</v>
      </c>
      <c r="C2101" s="6">
        <v>39370</v>
      </c>
      <c r="D2101" s="5">
        <v>1</v>
      </c>
      <c r="E2101" s="6" t="s">
        <v>209</v>
      </c>
      <c r="F2101" t="s">
        <v>10</v>
      </c>
      <c r="G2101">
        <v>0</v>
      </c>
      <c r="H2101" t="s">
        <v>17</v>
      </c>
      <c r="I2101" s="7">
        <v>10</v>
      </c>
      <c r="J2101">
        <v>1000</v>
      </c>
      <c r="K2101" s="5">
        <f t="shared" si="59"/>
        <v>100</v>
      </c>
      <c r="L2101" s="5"/>
      <c r="M2101" s="8"/>
      <c r="N2101" s="8"/>
      <c r="O2101" s="8"/>
      <c r="P2101" s="8"/>
      <c r="Q2101" s="5"/>
      <c r="R2101" s="5"/>
      <c r="S2101" s="5"/>
      <c r="T2101" s="5"/>
      <c r="U2101" s="5"/>
      <c r="V2101" s="5"/>
      <c r="W2101" s="5"/>
      <c r="X2101" s="8"/>
      <c r="Y2101" s="8"/>
      <c r="Z2101" s="8"/>
      <c r="AA2101" s="8"/>
      <c r="AB2101" s="8"/>
      <c r="AC2101" s="5"/>
      <c r="AD2101" s="8"/>
      <c r="AE2101" s="8"/>
      <c r="AF2101" s="8"/>
      <c r="AG2101" s="8"/>
      <c r="AH2101" s="8"/>
      <c r="AI2101" s="8"/>
      <c r="AJ2101" s="5"/>
      <c r="AK2101" s="8"/>
      <c r="AL2101" s="8"/>
      <c r="AM2101" s="8"/>
      <c r="AN2101" s="8"/>
      <c r="AO2101" s="8"/>
      <c r="AP2101" s="8"/>
      <c r="AQ2101" s="9"/>
      <c r="AR2101" s="8"/>
      <c r="AS2101" s="8"/>
      <c r="AT2101" s="8"/>
      <c r="AU2101" s="5"/>
      <c r="AV2101" s="5"/>
      <c r="AW2101" s="5"/>
      <c r="AX2101" s="5"/>
      <c r="AY2101" s="5"/>
      <c r="AZ2101" s="5"/>
      <c r="BA2101" s="5"/>
      <c r="BB2101" s="5"/>
      <c r="BC2101" s="5"/>
      <c r="BD2101" s="5"/>
      <c r="BE2101" s="5"/>
      <c r="BF2101" s="5"/>
      <c r="BG2101" s="5"/>
      <c r="BH2101" s="5"/>
      <c r="BI2101" s="8"/>
      <c r="BJ2101" s="5"/>
      <c r="BK2101" s="5"/>
      <c r="BL2101" s="5"/>
      <c r="BM2101" s="8"/>
      <c r="BN2101" s="8"/>
      <c r="BO2101" s="7"/>
      <c r="BP2101" s="5"/>
      <c r="BQ2101" s="5"/>
      <c r="BR2101" s="5"/>
      <c r="BS2101" s="5"/>
      <c r="BT2101" s="7"/>
      <c r="BU2101" s="7"/>
      <c r="BV2101" s="7"/>
      <c r="BW2101" s="7"/>
      <c r="BX2101" s="7"/>
      <c r="BY2101" s="7"/>
      <c r="BZ2101" s="7"/>
      <c r="CA2101" s="5"/>
      <c r="CB2101" s="5"/>
      <c r="CC2101" s="5"/>
      <c r="CD2101" s="5"/>
      <c r="CE2101" s="5"/>
      <c r="CF2101" s="5"/>
      <c r="CG2101" s="5"/>
      <c r="CH2101" s="5"/>
      <c r="CI2101" s="5"/>
      <c r="CJ2101" s="5"/>
      <c r="CK2101" s="8"/>
      <c r="CL2101" s="5"/>
      <c r="CM2101" s="5"/>
      <c r="CN2101" s="8"/>
      <c r="CO2101" s="5"/>
      <c r="CP2101" s="5"/>
      <c r="CQ2101" s="5"/>
      <c r="CR2101" s="8"/>
      <c r="CS2101" s="8"/>
      <c r="CT2101" s="8"/>
      <c r="CU2101" s="8"/>
      <c r="CV2101" s="8"/>
      <c r="CW2101" s="8"/>
      <c r="CX2101" s="8"/>
      <c r="CY2101" s="8"/>
      <c r="CZ2101" s="8"/>
      <c r="DA2101" s="8"/>
      <c r="DB2101" s="8"/>
      <c r="DC2101" s="8"/>
      <c r="DD2101" s="8"/>
      <c r="DE2101" s="8"/>
      <c r="DF2101" s="8"/>
      <c r="DG2101" s="8"/>
      <c r="DH2101" s="8"/>
      <c r="DI2101" s="8"/>
      <c r="DJ2101" s="8"/>
      <c r="DK2101" s="8"/>
      <c r="DL2101" s="8"/>
      <c r="DM2101" s="8"/>
      <c r="DN2101" s="8"/>
      <c r="DO2101" s="8"/>
      <c r="DP2101" s="8"/>
      <c r="DQ2101" s="8"/>
      <c r="DR2101" s="8"/>
      <c r="DS2101" s="8"/>
      <c r="DT2101" s="8"/>
      <c r="DU2101" s="8"/>
      <c r="DV2101" s="8"/>
      <c r="DW2101" s="8"/>
      <c r="DX2101" s="8"/>
      <c r="DY2101" s="8"/>
      <c r="DZ2101" s="8"/>
      <c r="EA2101" s="8"/>
      <c r="EB2101" s="8"/>
      <c r="EC2101" s="8"/>
      <c r="ED2101" s="8"/>
      <c r="EE2101" s="8"/>
      <c r="EF2101" s="8"/>
      <c r="EG2101" s="8"/>
      <c r="EH2101" s="8"/>
      <c r="EI2101" s="8"/>
      <c r="EJ2101" s="8"/>
      <c r="EK2101" s="8"/>
      <c r="EL2101" s="8"/>
      <c r="EM2101" s="8"/>
      <c r="EN2101" s="8"/>
      <c r="EO2101" s="8"/>
      <c r="EP2101" s="8"/>
      <c r="EQ2101" s="8"/>
      <c r="ER2101" s="8"/>
      <c r="ES2101" s="8"/>
      <c r="ET2101" s="8"/>
      <c r="EU2101" s="8"/>
      <c r="EV2101" s="8"/>
      <c r="EW2101" s="8"/>
      <c r="EX2101" s="8"/>
      <c r="EY2101" s="8"/>
      <c r="EZ2101" s="8"/>
      <c r="FA2101" s="8"/>
      <c r="FB2101" s="8"/>
      <c r="FC2101" s="8"/>
      <c r="FD2101" s="8"/>
      <c r="FE2101" s="8"/>
      <c r="FF2101" s="8"/>
      <c r="FG2101" s="8"/>
      <c r="FH2101" s="8"/>
      <c r="FI2101" s="8"/>
      <c r="FJ2101" s="8"/>
    </row>
    <row r="2102" spans="1:166" x14ac:dyDescent="0.25">
      <c r="A2102" t="s">
        <v>83</v>
      </c>
      <c r="B2102" t="s">
        <v>250</v>
      </c>
      <c r="C2102" s="6">
        <v>39377</v>
      </c>
      <c r="D2102" s="5">
        <v>3</v>
      </c>
      <c r="E2102" s="6" t="s">
        <v>205</v>
      </c>
      <c r="F2102" t="s">
        <v>88</v>
      </c>
      <c r="G2102">
        <v>7</v>
      </c>
      <c r="H2102" t="s">
        <v>17</v>
      </c>
      <c r="I2102" s="7">
        <v>10</v>
      </c>
      <c r="J2102">
        <v>1000</v>
      </c>
      <c r="K2102" s="5">
        <f t="shared" si="59"/>
        <v>100</v>
      </c>
      <c r="L2102" s="5"/>
      <c r="M2102" s="8"/>
      <c r="N2102" s="8"/>
      <c r="O2102" s="8"/>
      <c r="P2102" s="8"/>
      <c r="Q2102" s="5">
        <v>7</v>
      </c>
      <c r="R2102" s="5"/>
      <c r="S2102" s="5"/>
      <c r="T2102" s="5"/>
      <c r="U2102" s="5"/>
      <c r="V2102" s="5"/>
      <c r="W2102" s="5"/>
      <c r="X2102" s="8"/>
      <c r="Y2102" s="8"/>
      <c r="Z2102" s="8"/>
      <c r="AA2102" s="8"/>
      <c r="AB2102" s="8"/>
      <c r="AC2102" s="5"/>
      <c r="AD2102" s="8"/>
      <c r="AE2102" s="8"/>
      <c r="AF2102" s="8"/>
      <c r="AG2102" s="8"/>
      <c r="AH2102" s="8"/>
      <c r="AI2102" s="8"/>
      <c r="AJ2102" s="5"/>
      <c r="AK2102" s="8"/>
      <c r="AL2102" s="8"/>
      <c r="AM2102" s="8"/>
      <c r="AN2102" s="8"/>
      <c r="AO2102" s="8"/>
      <c r="AP2102" s="8"/>
      <c r="AQ2102" s="9"/>
      <c r="AR2102" s="8"/>
      <c r="AS2102" s="8"/>
      <c r="AT2102" s="8"/>
      <c r="AU2102" s="5"/>
      <c r="AV2102" s="5"/>
      <c r="AW2102" s="5"/>
      <c r="AX2102" s="5"/>
      <c r="AY2102" s="5"/>
      <c r="AZ2102" s="5"/>
      <c r="BA2102" s="5"/>
      <c r="BB2102" s="5"/>
      <c r="BC2102" s="5"/>
      <c r="BD2102" s="5"/>
      <c r="BE2102" s="5"/>
      <c r="BF2102" s="5"/>
      <c r="BG2102" s="5"/>
      <c r="BH2102" s="5"/>
      <c r="BI2102" s="8"/>
      <c r="BJ2102" s="5"/>
      <c r="BK2102" s="5"/>
      <c r="BL2102" s="5"/>
      <c r="BM2102" s="8"/>
      <c r="BN2102" s="8"/>
      <c r="BO2102" s="7"/>
      <c r="BP2102" s="5"/>
      <c r="BQ2102" s="5"/>
      <c r="BR2102" s="5"/>
      <c r="BS2102" s="5"/>
      <c r="BT2102" s="7"/>
      <c r="BU2102" s="7"/>
      <c r="BV2102" s="7"/>
      <c r="BW2102" s="7"/>
      <c r="BX2102" s="7"/>
      <c r="BY2102" s="7"/>
      <c r="BZ2102" s="7"/>
      <c r="CA2102" s="5"/>
      <c r="CB2102" s="5"/>
      <c r="CC2102" s="5"/>
      <c r="CD2102" s="5"/>
      <c r="CE2102" s="5"/>
      <c r="CF2102" s="5"/>
      <c r="CG2102" s="5"/>
      <c r="CH2102" s="5"/>
      <c r="CI2102" s="5"/>
      <c r="CJ2102" s="5"/>
      <c r="CK2102" s="8"/>
      <c r="CL2102" s="5"/>
      <c r="CM2102" s="5"/>
      <c r="CN2102" s="8"/>
      <c r="CO2102" s="5"/>
      <c r="CP2102" s="5"/>
      <c r="CQ2102" s="5"/>
      <c r="CR2102" s="8"/>
      <c r="CS2102" s="8"/>
      <c r="CT2102" s="8"/>
      <c r="CU2102" s="8"/>
      <c r="CV2102" s="8"/>
      <c r="CW2102" s="8"/>
      <c r="CX2102" s="8"/>
      <c r="CY2102" s="8"/>
      <c r="CZ2102" s="8"/>
      <c r="DA2102" s="8"/>
      <c r="DB2102" s="8"/>
      <c r="DC2102" s="8"/>
      <c r="DD2102" s="8"/>
      <c r="DE2102" s="8"/>
      <c r="DF2102" s="8"/>
      <c r="DG2102" s="8"/>
      <c r="DH2102" s="8"/>
      <c r="DI2102" s="8"/>
      <c r="DJ2102" s="8"/>
      <c r="DK2102" s="8"/>
      <c r="DL2102" s="8"/>
      <c r="DM2102" s="8"/>
      <c r="DN2102" s="8"/>
      <c r="DO2102" s="8"/>
      <c r="DP2102" s="8"/>
      <c r="DQ2102" s="8"/>
      <c r="DR2102" s="8"/>
      <c r="DS2102" s="8"/>
      <c r="DT2102" s="8"/>
      <c r="DU2102" s="8"/>
      <c r="DV2102" s="8"/>
      <c r="DW2102" s="8"/>
      <c r="DX2102" s="8"/>
      <c r="DY2102" s="8"/>
      <c r="DZ2102" s="8"/>
      <c r="EA2102" s="8"/>
      <c r="EB2102" s="8"/>
      <c r="EC2102" s="8"/>
      <c r="ED2102" s="8"/>
      <c r="EE2102" s="8"/>
      <c r="EF2102" s="8"/>
      <c r="EG2102" s="8"/>
      <c r="EH2102" s="8"/>
      <c r="EI2102" s="8"/>
      <c r="EJ2102" s="8"/>
      <c r="EK2102" s="8"/>
      <c r="EL2102" s="8"/>
      <c r="EM2102" s="8"/>
      <c r="EN2102" s="8"/>
      <c r="EO2102" s="8"/>
      <c r="EP2102" s="8"/>
      <c r="EQ2102" s="8"/>
      <c r="ER2102" s="8"/>
      <c r="ES2102" s="8"/>
      <c r="ET2102" s="8"/>
      <c r="EU2102" s="8"/>
      <c r="EV2102" s="8"/>
      <c r="EW2102" s="8"/>
      <c r="EX2102" s="8"/>
      <c r="EY2102" s="8"/>
      <c r="EZ2102" s="8"/>
      <c r="FA2102" s="8"/>
      <c r="FB2102" s="8"/>
      <c r="FC2102" s="8"/>
      <c r="FD2102" s="8"/>
      <c r="FE2102" s="8"/>
      <c r="FF2102" s="8"/>
      <c r="FG2102" s="8"/>
      <c r="FH2102" s="8"/>
      <c r="FI2102" s="8"/>
      <c r="FJ2102" s="8"/>
    </row>
    <row r="2103" spans="1:166" x14ac:dyDescent="0.25">
      <c r="A2103" t="s">
        <v>83</v>
      </c>
      <c r="B2103" t="s">
        <v>250</v>
      </c>
      <c r="C2103" s="6">
        <v>39420</v>
      </c>
      <c r="D2103" s="5">
        <v>4</v>
      </c>
      <c r="E2103" t="s">
        <v>210</v>
      </c>
      <c r="F2103" t="s">
        <v>12</v>
      </c>
      <c r="G2103">
        <v>50</v>
      </c>
      <c r="H2103" t="s">
        <v>17</v>
      </c>
      <c r="I2103" s="7">
        <v>10</v>
      </c>
      <c r="J2103">
        <v>1000</v>
      </c>
      <c r="K2103" s="5">
        <f t="shared" si="59"/>
        <v>100</v>
      </c>
      <c r="L2103" s="5"/>
      <c r="M2103" s="8"/>
      <c r="N2103" s="8"/>
      <c r="O2103" s="8"/>
      <c r="P2103" s="8"/>
      <c r="Q2103" s="5"/>
      <c r="R2103" s="5">
        <v>50</v>
      </c>
      <c r="S2103" s="5"/>
      <c r="T2103" s="5"/>
      <c r="U2103" s="5"/>
      <c r="V2103" s="5"/>
      <c r="W2103" s="5"/>
      <c r="X2103" s="8"/>
      <c r="Y2103" s="8"/>
      <c r="Z2103" s="8"/>
      <c r="AA2103" s="8"/>
      <c r="AB2103" s="8"/>
      <c r="AC2103" s="5"/>
      <c r="AD2103" s="8"/>
      <c r="AE2103" s="8"/>
      <c r="AF2103" s="8"/>
      <c r="AG2103" s="8"/>
      <c r="AH2103" s="8"/>
      <c r="AI2103" s="8"/>
      <c r="AJ2103" s="5"/>
      <c r="AK2103" s="8"/>
      <c r="AL2103" s="8"/>
      <c r="AM2103" s="8"/>
      <c r="AN2103" s="8"/>
      <c r="AO2103" s="8"/>
      <c r="AP2103" s="8"/>
      <c r="AQ2103" s="9"/>
      <c r="AR2103" s="8"/>
      <c r="AS2103" s="8"/>
      <c r="AT2103" s="8"/>
      <c r="AU2103" s="5"/>
      <c r="AV2103" s="5"/>
      <c r="AW2103" s="5"/>
      <c r="AX2103" s="5"/>
      <c r="AY2103" s="5"/>
      <c r="AZ2103" s="5"/>
      <c r="BA2103" s="5"/>
      <c r="BB2103" s="5"/>
      <c r="BC2103" s="5"/>
      <c r="BD2103" s="5"/>
      <c r="BE2103" s="5"/>
      <c r="BF2103" s="5"/>
      <c r="BG2103" s="5"/>
      <c r="BH2103" s="5"/>
      <c r="BI2103" s="8"/>
      <c r="BJ2103" s="5"/>
      <c r="BK2103" s="5"/>
      <c r="BL2103" s="5"/>
      <c r="BM2103" s="8"/>
      <c r="BN2103" s="8"/>
      <c r="BO2103" s="7"/>
      <c r="BP2103" s="5"/>
      <c r="BQ2103" s="5"/>
      <c r="BR2103" s="5"/>
      <c r="BS2103" s="5"/>
      <c r="BT2103" s="7"/>
      <c r="BU2103" s="7"/>
      <c r="BV2103" s="7"/>
      <c r="BW2103" s="7"/>
      <c r="BX2103" s="7"/>
      <c r="BY2103" s="7"/>
      <c r="BZ2103" s="7"/>
      <c r="CA2103" s="5"/>
      <c r="CB2103" s="5"/>
      <c r="CC2103" s="5"/>
      <c r="CD2103" s="5"/>
      <c r="CE2103" s="5"/>
      <c r="CF2103" s="5"/>
      <c r="CG2103" s="5"/>
      <c r="CH2103" s="5"/>
      <c r="CI2103" s="5"/>
      <c r="CJ2103" s="5"/>
      <c r="CK2103" s="8"/>
      <c r="CL2103" s="5"/>
      <c r="CM2103" s="5"/>
      <c r="CN2103" s="8"/>
      <c r="CO2103" s="5"/>
      <c r="CP2103" s="5"/>
      <c r="CQ2103" s="5"/>
      <c r="CR2103" s="8"/>
      <c r="CS2103" s="8"/>
      <c r="CT2103" s="8"/>
      <c r="CU2103" s="8"/>
      <c r="CV2103" s="8"/>
      <c r="CW2103" s="8"/>
      <c r="CX2103" s="8"/>
      <c r="CY2103" s="8"/>
      <c r="CZ2103" s="8"/>
      <c r="DA2103" s="8"/>
      <c r="DB2103" s="8"/>
      <c r="DC2103" s="8"/>
      <c r="DD2103" s="8"/>
      <c r="DE2103" s="8"/>
      <c r="DF2103" s="8"/>
      <c r="DG2103" s="8"/>
      <c r="DH2103" s="8"/>
      <c r="DI2103" s="8"/>
      <c r="DJ2103" s="8"/>
      <c r="DK2103" s="8"/>
      <c r="DL2103" s="8"/>
      <c r="DM2103" s="8"/>
      <c r="DN2103" s="8"/>
      <c r="DO2103" s="8"/>
      <c r="DP2103" s="8"/>
      <c r="DQ2103" s="8"/>
      <c r="DR2103" s="8"/>
      <c r="DS2103" s="8"/>
      <c r="DT2103" s="8"/>
      <c r="DU2103" s="8"/>
      <c r="DV2103" s="8"/>
      <c r="DW2103" s="8"/>
      <c r="DX2103" s="8"/>
      <c r="DY2103" s="8"/>
      <c r="DZ2103" s="8"/>
      <c r="EA2103" s="8"/>
      <c r="EB2103" s="8"/>
      <c r="EC2103" s="8"/>
      <c r="ED2103" s="8"/>
      <c r="EE2103" s="8"/>
      <c r="EF2103" s="8"/>
      <c r="EG2103" s="8"/>
      <c r="EH2103" s="8"/>
      <c r="EI2103" s="8"/>
      <c r="EJ2103" s="8"/>
      <c r="EK2103" s="8"/>
      <c r="EL2103" s="8"/>
      <c r="EM2103" s="8"/>
      <c r="EN2103" s="8"/>
      <c r="EO2103" s="8"/>
      <c r="EP2103" s="8"/>
      <c r="EQ2103" s="8"/>
      <c r="ER2103" s="8"/>
      <c r="ES2103" s="8"/>
      <c r="ET2103" s="8"/>
      <c r="EU2103" s="8"/>
      <c r="EV2103" s="8"/>
      <c r="EW2103" s="8"/>
      <c r="EX2103" s="8"/>
      <c r="EY2103" s="8"/>
      <c r="EZ2103" s="8"/>
      <c r="FA2103" s="8"/>
      <c r="FB2103" s="8"/>
      <c r="FC2103" s="8"/>
      <c r="FD2103" s="8"/>
      <c r="FE2103" s="8"/>
      <c r="FF2103" s="8"/>
      <c r="FG2103" s="8"/>
      <c r="FH2103" s="8"/>
      <c r="FI2103" s="8"/>
      <c r="FJ2103" s="8"/>
    </row>
    <row r="2104" spans="1:166" x14ac:dyDescent="0.25">
      <c r="A2104" t="s">
        <v>83</v>
      </c>
      <c r="B2104" t="s">
        <v>250</v>
      </c>
      <c r="C2104" s="6">
        <v>39443</v>
      </c>
      <c r="D2104" s="5">
        <v>5</v>
      </c>
      <c r="E2104" t="s">
        <v>206</v>
      </c>
      <c r="F2104" t="s">
        <v>13</v>
      </c>
      <c r="G2104">
        <v>73</v>
      </c>
      <c r="H2104" t="s">
        <v>17</v>
      </c>
      <c r="I2104" s="7">
        <v>10</v>
      </c>
      <c r="J2104">
        <v>1000</v>
      </c>
      <c r="K2104" s="5">
        <f t="shared" si="59"/>
        <v>100</v>
      </c>
      <c r="L2104" s="5"/>
      <c r="M2104" s="8"/>
      <c r="N2104" s="8"/>
      <c r="O2104" s="8"/>
      <c r="P2104" s="8"/>
      <c r="Q2104" s="5"/>
      <c r="R2104" s="5"/>
      <c r="S2104" s="5">
        <v>73</v>
      </c>
      <c r="T2104" s="5"/>
      <c r="U2104" s="5"/>
      <c r="V2104" s="5"/>
      <c r="W2104" s="5"/>
      <c r="X2104" s="8"/>
      <c r="Y2104" s="8"/>
      <c r="Z2104" s="8"/>
      <c r="AA2104" s="8"/>
      <c r="AB2104" s="8"/>
      <c r="AC2104" s="5"/>
      <c r="AD2104" s="8"/>
      <c r="AE2104" s="8"/>
      <c r="AF2104" s="8"/>
      <c r="AG2104" s="8"/>
      <c r="AH2104" s="8"/>
      <c r="AI2104" s="8"/>
      <c r="AJ2104" s="5"/>
      <c r="AK2104" s="8"/>
      <c r="AL2104" s="8"/>
      <c r="AM2104" s="8"/>
      <c r="AN2104" s="8"/>
      <c r="AO2104" s="8"/>
      <c r="AP2104" s="8"/>
      <c r="AQ2104" s="9"/>
      <c r="AR2104" s="8"/>
      <c r="AS2104" s="8"/>
      <c r="AT2104" s="8"/>
      <c r="AU2104" s="5"/>
      <c r="AV2104" s="5"/>
      <c r="AW2104" s="5"/>
      <c r="AX2104" s="5"/>
      <c r="AY2104" s="5"/>
      <c r="AZ2104" s="5"/>
      <c r="BA2104" s="5"/>
      <c r="BB2104" s="5"/>
      <c r="BC2104" s="5"/>
      <c r="BD2104" s="5"/>
      <c r="BE2104" s="5"/>
      <c r="BF2104" s="5"/>
      <c r="BG2104" s="5"/>
      <c r="BH2104" s="5"/>
      <c r="BI2104" s="8"/>
      <c r="BJ2104" s="5"/>
      <c r="BK2104" s="5"/>
      <c r="BL2104" s="5"/>
      <c r="BM2104" s="8"/>
      <c r="BN2104" s="8"/>
      <c r="BO2104" s="7"/>
      <c r="BP2104" s="5"/>
      <c r="BQ2104" s="5"/>
      <c r="BR2104" s="5"/>
      <c r="BS2104" s="5"/>
      <c r="BT2104" s="7"/>
      <c r="BU2104" s="7"/>
      <c r="BV2104" s="7"/>
      <c r="BW2104" s="7"/>
      <c r="BX2104" s="7"/>
      <c r="BY2104" s="7"/>
      <c r="BZ2104" s="7"/>
      <c r="CA2104" s="5"/>
      <c r="CB2104" s="5"/>
      <c r="CC2104" s="5"/>
      <c r="CD2104" s="5"/>
      <c r="CE2104" s="5"/>
      <c r="CF2104" s="5"/>
      <c r="CG2104" s="5"/>
      <c r="CH2104" s="5"/>
      <c r="CI2104" s="5"/>
      <c r="CJ2104" s="5"/>
      <c r="CK2104" s="8"/>
      <c r="CL2104" s="5"/>
      <c r="CM2104" s="5"/>
      <c r="CN2104" s="8"/>
      <c r="CO2104" s="5"/>
      <c r="CP2104" s="5"/>
      <c r="CQ2104" s="5"/>
      <c r="CR2104" s="8"/>
      <c r="CS2104" s="8"/>
      <c r="CT2104" s="8"/>
      <c r="CU2104" s="8"/>
      <c r="CV2104" s="8"/>
      <c r="CW2104" s="8"/>
      <c r="CX2104" s="8"/>
      <c r="CY2104" s="8"/>
      <c r="CZ2104" s="8"/>
      <c r="DA2104" s="8"/>
      <c r="DB2104" s="8"/>
      <c r="DC2104" s="8"/>
      <c r="DD2104" s="8"/>
      <c r="DE2104" s="8"/>
      <c r="DF2104" s="8"/>
      <c r="DG2104" s="8"/>
      <c r="DH2104" s="8"/>
      <c r="DI2104" s="8"/>
      <c r="DJ2104" s="8"/>
      <c r="DK2104" s="8"/>
      <c r="DL2104" s="8"/>
      <c r="DM2104" s="8"/>
      <c r="DN2104" s="8"/>
      <c r="DO2104" s="8"/>
      <c r="DP2104" s="8"/>
      <c r="DQ2104" s="8"/>
      <c r="DR2104" s="8"/>
      <c r="DS2104" s="8"/>
      <c r="DT2104" s="8"/>
      <c r="DU2104" s="8"/>
      <c r="DV2104" s="8"/>
      <c r="DW2104" s="8"/>
      <c r="DX2104" s="8"/>
      <c r="DY2104" s="8"/>
      <c r="DZ2104" s="8"/>
      <c r="EA2104" s="8"/>
      <c r="EB2104" s="8"/>
      <c r="EC2104" s="8"/>
      <c r="ED2104" s="8"/>
      <c r="EE2104" s="8"/>
      <c r="EF2104" s="8"/>
      <c r="EG2104" s="8"/>
      <c r="EH2104" s="8"/>
      <c r="EI2104" s="8"/>
      <c r="EJ2104" s="8"/>
      <c r="EK2104" s="8"/>
      <c r="EL2104" s="8"/>
      <c r="EM2104" s="8"/>
      <c r="EN2104" s="8"/>
      <c r="EO2104" s="8"/>
      <c r="EP2104" s="8"/>
      <c r="EQ2104" s="8"/>
      <c r="ER2104" s="8"/>
      <c r="ES2104" s="8"/>
      <c r="ET2104" s="8"/>
      <c r="EU2104" s="8"/>
      <c r="EV2104" s="8"/>
      <c r="EW2104" s="8"/>
      <c r="EX2104" s="8"/>
      <c r="EY2104" s="8"/>
      <c r="EZ2104" s="8"/>
      <c r="FA2104" s="8"/>
      <c r="FB2104" s="8"/>
      <c r="FC2104" s="8"/>
      <c r="FD2104" s="8"/>
      <c r="FE2104" s="8"/>
      <c r="FF2104" s="8"/>
      <c r="FG2104" s="8"/>
      <c r="FH2104" s="8"/>
      <c r="FI2104" s="8"/>
      <c r="FJ2104" s="8"/>
    </row>
    <row r="2105" spans="1:166" x14ac:dyDescent="0.25">
      <c r="A2105" t="s">
        <v>83</v>
      </c>
      <c r="B2105" t="s">
        <v>250</v>
      </c>
      <c r="C2105" s="6">
        <v>39449</v>
      </c>
      <c r="D2105" s="5"/>
      <c r="E2105" s="6"/>
      <c r="G2105">
        <v>79</v>
      </c>
      <c r="H2105" t="s">
        <v>17</v>
      </c>
      <c r="I2105" s="7">
        <v>10</v>
      </c>
      <c r="J2105">
        <v>1000</v>
      </c>
      <c r="K2105" s="5">
        <f t="shared" si="59"/>
        <v>100</v>
      </c>
      <c r="L2105" s="5"/>
      <c r="M2105" s="8"/>
      <c r="N2105" s="8"/>
      <c r="O2105" s="8"/>
      <c r="P2105" s="8"/>
      <c r="Q2105" s="5"/>
      <c r="R2105" s="5"/>
      <c r="S2105" s="5"/>
      <c r="T2105" s="5"/>
      <c r="U2105" s="5"/>
      <c r="V2105" s="5"/>
      <c r="W2105" s="5"/>
      <c r="X2105" s="8"/>
      <c r="Y2105" s="8"/>
      <c r="Z2105" s="8"/>
      <c r="AA2105" s="8"/>
      <c r="AB2105" s="8"/>
      <c r="AC2105" s="5"/>
      <c r="AD2105" s="8"/>
      <c r="AE2105" s="8"/>
      <c r="AF2105" s="8"/>
      <c r="AG2105" s="8"/>
      <c r="AH2105" s="8"/>
      <c r="AI2105" s="8"/>
      <c r="AJ2105" s="5"/>
      <c r="AK2105" s="8">
        <v>2.0299999999999998</v>
      </c>
      <c r="AL2105" s="8"/>
      <c r="AM2105" s="8"/>
      <c r="AN2105" s="8"/>
      <c r="AO2105" s="8"/>
      <c r="AP2105" s="8"/>
      <c r="AQ2105" s="9"/>
      <c r="AR2105" s="8"/>
      <c r="AS2105" s="8"/>
      <c r="AT2105" s="8"/>
      <c r="AU2105" s="5"/>
      <c r="AV2105" s="5"/>
      <c r="AW2105" s="5"/>
      <c r="AX2105" s="5"/>
      <c r="AY2105" s="5"/>
      <c r="AZ2105" s="5"/>
      <c r="BA2105" s="5"/>
      <c r="BB2105" s="5"/>
      <c r="BC2105" s="5"/>
      <c r="BD2105" s="5"/>
      <c r="BE2105" s="5"/>
      <c r="BF2105" s="5"/>
      <c r="BG2105" s="5"/>
      <c r="BH2105" s="5"/>
      <c r="BI2105" s="8"/>
      <c r="BJ2105" s="5"/>
      <c r="BK2105" s="5"/>
      <c r="BL2105" s="5"/>
      <c r="BM2105" s="8"/>
      <c r="BN2105" s="8"/>
      <c r="BO2105" s="7"/>
      <c r="BP2105" s="5"/>
      <c r="BQ2105" s="5"/>
      <c r="BR2105" s="5"/>
      <c r="BS2105" s="5"/>
      <c r="BT2105" s="7"/>
      <c r="BU2105" s="7"/>
      <c r="BV2105" s="7"/>
      <c r="BW2105" s="7"/>
      <c r="BX2105" s="7"/>
      <c r="BY2105" s="7"/>
      <c r="BZ2105" s="7"/>
      <c r="CA2105" s="5"/>
      <c r="CB2105" s="5">
        <v>114.79</v>
      </c>
      <c r="CC2105" s="5">
        <v>14.06</v>
      </c>
      <c r="CD2105" s="5"/>
      <c r="CE2105" s="5"/>
      <c r="CF2105" s="5"/>
      <c r="CG2105" s="5"/>
      <c r="CH2105" s="5"/>
      <c r="CI2105" s="5"/>
      <c r="CJ2105" s="5"/>
      <c r="CK2105" s="8"/>
      <c r="CL2105" s="5">
        <v>189.39828630543099</v>
      </c>
      <c r="CM2105" s="5"/>
      <c r="CN2105" s="8"/>
      <c r="CO2105" s="5"/>
      <c r="CP2105" s="5"/>
      <c r="CQ2105" s="5"/>
      <c r="CR2105" s="8"/>
      <c r="CS2105" s="8"/>
      <c r="CT2105" s="8"/>
      <c r="CU2105" s="8"/>
      <c r="CV2105" s="8"/>
      <c r="CW2105" s="8"/>
      <c r="CX2105" s="8"/>
      <c r="CY2105" s="8"/>
      <c r="CZ2105" s="8"/>
      <c r="DA2105" s="8"/>
      <c r="DB2105" s="8"/>
      <c r="DC2105" s="8"/>
      <c r="DD2105" s="8"/>
      <c r="DE2105" s="8"/>
      <c r="DF2105" s="8"/>
      <c r="DG2105" s="8"/>
      <c r="DH2105" s="8"/>
      <c r="DI2105" s="8"/>
      <c r="DJ2105" s="8"/>
      <c r="DK2105" s="8"/>
      <c r="DL2105" s="8"/>
      <c r="DM2105" s="8"/>
      <c r="DN2105" s="8"/>
      <c r="DO2105" s="8"/>
      <c r="DP2105" s="8"/>
      <c r="DQ2105" s="8"/>
      <c r="DR2105" s="8"/>
      <c r="DS2105" s="8"/>
      <c r="DT2105" s="8"/>
      <c r="DU2105" s="8"/>
      <c r="DV2105" s="8"/>
      <c r="DW2105" s="8"/>
      <c r="DX2105" s="8"/>
      <c r="DY2105" s="8"/>
      <c r="DZ2105" s="8"/>
      <c r="EA2105" s="8"/>
      <c r="EB2105" s="8"/>
      <c r="EC2105" s="8"/>
      <c r="ED2105" s="8"/>
      <c r="EE2105" s="8"/>
      <c r="EF2105" s="8"/>
      <c r="EG2105" s="8"/>
      <c r="EH2105" s="8"/>
      <c r="EI2105" s="8"/>
      <c r="EJ2105" s="8"/>
      <c r="EK2105" s="8"/>
      <c r="EL2105" s="8"/>
      <c r="EM2105" s="8"/>
      <c r="EN2105" s="8"/>
      <c r="EO2105" s="8"/>
      <c r="EP2105" s="8"/>
      <c r="EQ2105" s="8"/>
      <c r="ER2105" s="8"/>
      <c r="ES2105" s="8"/>
      <c r="ET2105" s="8"/>
      <c r="EU2105" s="8"/>
      <c r="EV2105" s="8"/>
      <c r="EW2105" s="8"/>
      <c r="EX2105" s="8"/>
      <c r="EY2105" s="8"/>
      <c r="EZ2105" s="8"/>
      <c r="FA2105" s="8"/>
      <c r="FB2105" s="8"/>
      <c r="FC2105" s="8"/>
      <c r="FD2105" s="8"/>
      <c r="FE2105" s="8"/>
      <c r="FF2105" s="8"/>
      <c r="FG2105" s="8"/>
      <c r="FH2105" s="8"/>
      <c r="FI2105" s="8"/>
      <c r="FJ2105" s="8"/>
    </row>
    <row r="2106" spans="1:166" x14ac:dyDescent="0.25">
      <c r="A2106" t="s">
        <v>83</v>
      </c>
      <c r="B2106" t="s">
        <v>250</v>
      </c>
      <c r="C2106" s="6">
        <v>39462</v>
      </c>
      <c r="D2106" s="5"/>
      <c r="E2106" s="6"/>
      <c r="G2106">
        <v>92</v>
      </c>
      <c r="H2106" t="s">
        <v>17</v>
      </c>
      <c r="I2106" s="7">
        <v>10</v>
      </c>
      <c r="J2106">
        <v>1000</v>
      </c>
      <c r="K2106" s="5">
        <f t="shared" si="59"/>
        <v>100</v>
      </c>
      <c r="L2106" s="5"/>
      <c r="M2106" s="8"/>
      <c r="N2106" s="8"/>
      <c r="O2106" s="8"/>
      <c r="P2106" s="8"/>
      <c r="Q2106" s="5"/>
      <c r="R2106" s="5"/>
      <c r="S2106" s="5"/>
      <c r="T2106" s="5"/>
      <c r="U2106" s="5"/>
      <c r="V2106" s="5"/>
      <c r="W2106" s="5"/>
      <c r="X2106" s="8"/>
      <c r="Y2106" s="8"/>
      <c r="Z2106" s="8"/>
      <c r="AA2106" s="8"/>
      <c r="AB2106" s="8"/>
      <c r="AC2106" s="5"/>
      <c r="AD2106" s="8"/>
      <c r="AE2106" s="8"/>
      <c r="AF2106" s="8"/>
      <c r="AG2106" s="8"/>
      <c r="AH2106" s="8"/>
      <c r="AI2106" s="8"/>
      <c r="AJ2106" s="5"/>
      <c r="AK2106" s="8">
        <v>3.19</v>
      </c>
      <c r="AL2106" s="8"/>
      <c r="AM2106" s="8"/>
      <c r="AN2106" s="8"/>
      <c r="AO2106" s="8"/>
      <c r="AP2106" s="8"/>
      <c r="AQ2106" s="9"/>
      <c r="AR2106" s="8"/>
      <c r="AS2106" s="8"/>
      <c r="AT2106" s="8"/>
      <c r="AU2106" s="5"/>
      <c r="AV2106" s="5"/>
      <c r="AW2106" s="5"/>
      <c r="AX2106" s="5"/>
      <c r="AY2106" s="5"/>
      <c r="AZ2106" s="5"/>
      <c r="BA2106" s="5"/>
      <c r="BB2106" s="5"/>
      <c r="BC2106" s="5"/>
      <c r="BD2106" s="5"/>
      <c r="BE2106" s="5"/>
      <c r="BF2106" s="5"/>
      <c r="BG2106" s="5"/>
      <c r="BH2106" s="5"/>
      <c r="BI2106" s="8"/>
      <c r="BJ2106" s="5"/>
      <c r="BK2106" s="5"/>
      <c r="BL2106" s="5"/>
      <c r="BM2106" s="8"/>
      <c r="BN2106" s="8"/>
      <c r="BO2106" s="7"/>
      <c r="BP2106" s="5"/>
      <c r="BQ2106" s="5"/>
      <c r="BR2106" s="5"/>
      <c r="BS2106" s="5"/>
      <c r="BT2106" s="7"/>
      <c r="BU2106" s="7"/>
      <c r="BV2106" s="7"/>
      <c r="BW2106" s="7"/>
      <c r="BX2106" s="7"/>
      <c r="BY2106" s="7"/>
      <c r="BZ2106" s="7"/>
      <c r="CA2106" s="5"/>
      <c r="CB2106" s="5">
        <v>206</v>
      </c>
      <c r="CC2106" s="5">
        <v>79.239999999999995</v>
      </c>
      <c r="CD2106" s="5"/>
      <c r="CE2106" s="5"/>
      <c r="CF2106" s="5"/>
      <c r="CG2106" s="5"/>
      <c r="CH2106" s="5"/>
      <c r="CI2106" s="5"/>
      <c r="CJ2106" s="5"/>
      <c r="CK2106" s="8"/>
      <c r="CL2106" s="5"/>
      <c r="CM2106" s="5"/>
      <c r="CN2106" s="8"/>
      <c r="CO2106" s="5"/>
      <c r="CP2106" s="5"/>
      <c r="CQ2106" s="5"/>
      <c r="CR2106" s="8"/>
      <c r="CS2106" s="8"/>
      <c r="CT2106" s="8"/>
      <c r="CU2106" s="8"/>
      <c r="CV2106" s="8"/>
      <c r="CW2106" s="8"/>
      <c r="CX2106" s="8"/>
      <c r="CY2106" s="8"/>
      <c r="CZ2106" s="8"/>
      <c r="DA2106" s="8"/>
      <c r="DB2106" s="8"/>
      <c r="DC2106" s="8"/>
      <c r="DD2106" s="8"/>
      <c r="DE2106" s="8"/>
      <c r="DF2106" s="8"/>
      <c r="DG2106" s="8"/>
      <c r="DH2106" s="8"/>
      <c r="DI2106" s="8"/>
      <c r="DJ2106" s="8"/>
      <c r="DK2106" s="8"/>
      <c r="DL2106" s="8"/>
      <c r="DM2106" s="8"/>
      <c r="DN2106" s="8"/>
      <c r="DO2106" s="8"/>
      <c r="DP2106" s="8"/>
      <c r="DQ2106" s="8"/>
      <c r="DR2106" s="8"/>
      <c r="DS2106" s="8"/>
      <c r="DT2106" s="8"/>
      <c r="DU2106" s="8"/>
      <c r="DV2106" s="8"/>
      <c r="DW2106" s="8"/>
      <c r="DX2106" s="8"/>
      <c r="DY2106" s="8"/>
      <c r="DZ2106" s="8"/>
      <c r="EA2106" s="8"/>
      <c r="EB2106" s="8"/>
      <c r="EC2106" s="8"/>
      <c r="ED2106" s="8"/>
      <c r="EE2106" s="8"/>
      <c r="EF2106" s="8"/>
      <c r="EG2106" s="8"/>
      <c r="EH2106" s="8"/>
      <c r="EI2106" s="8"/>
      <c r="EJ2106" s="8"/>
      <c r="EK2106" s="8"/>
      <c r="EL2106" s="8"/>
      <c r="EM2106" s="8"/>
      <c r="EN2106" s="8"/>
      <c r="EO2106" s="8"/>
      <c r="EP2106" s="8"/>
      <c r="EQ2106" s="8"/>
      <c r="ER2106" s="8"/>
      <c r="ES2106" s="8"/>
      <c r="ET2106" s="8"/>
      <c r="EU2106" s="8"/>
      <c r="EV2106" s="8"/>
      <c r="EW2106" s="8"/>
      <c r="EX2106" s="8"/>
      <c r="EY2106" s="8"/>
      <c r="EZ2106" s="8"/>
      <c r="FA2106" s="8"/>
      <c r="FB2106" s="8"/>
      <c r="FC2106" s="8"/>
      <c r="FD2106" s="8"/>
      <c r="FE2106" s="8"/>
      <c r="FF2106" s="8"/>
      <c r="FG2106" s="8"/>
      <c r="FH2106" s="8"/>
      <c r="FI2106" s="8"/>
      <c r="FJ2106" s="8"/>
    </row>
    <row r="2107" spans="1:166" x14ac:dyDescent="0.25">
      <c r="A2107" t="s">
        <v>83</v>
      </c>
      <c r="B2107" t="s">
        <v>250</v>
      </c>
      <c r="C2107" s="6">
        <v>39476</v>
      </c>
      <c r="D2107" s="5"/>
      <c r="E2107" s="6"/>
      <c r="G2107">
        <v>106</v>
      </c>
      <c r="H2107" t="s">
        <v>17</v>
      </c>
      <c r="I2107" s="7">
        <v>10</v>
      </c>
      <c r="J2107">
        <v>1000</v>
      </c>
      <c r="K2107" s="5">
        <f t="shared" si="59"/>
        <v>100</v>
      </c>
      <c r="L2107" s="5"/>
      <c r="M2107" s="8"/>
      <c r="N2107" s="8"/>
      <c r="O2107" s="8"/>
      <c r="P2107" s="8"/>
      <c r="Q2107" s="5"/>
      <c r="R2107" s="5"/>
      <c r="S2107" s="5"/>
      <c r="T2107" s="5"/>
      <c r="U2107" s="5"/>
      <c r="V2107" s="5"/>
      <c r="W2107" s="5"/>
      <c r="X2107" s="8"/>
      <c r="Y2107" s="8"/>
      <c r="Z2107" s="8"/>
      <c r="AA2107" s="8"/>
      <c r="AB2107" s="8"/>
      <c r="AC2107" s="5"/>
      <c r="AD2107" s="8"/>
      <c r="AE2107" s="8"/>
      <c r="AF2107" s="8"/>
      <c r="AG2107" s="8"/>
      <c r="AH2107" s="8"/>
      <c r="AI2107" s="8"/>
      <c r="AJ2107" s="5"/>
      <c r="AK2107" s="8"/>
      <c r="AL2107" s="8"/>
      <c r="AM2107" s="8"/>
      <c r="AN2107" s="8"/>
      <c r="AO2107" s="8"/>
      <c r="AP2107" s="8"/>
      <c r="AQ2107" s="9"/>
      <c r="AR2107" s="8"/>
      <c r="AS2107" s="8"/>
      <c r="AT2107" s="8"/>
      <c r="AU2107" s="5"/>
      <c r="AV2107" s="5"/>
      <c r="AW2107" s="5"/>
      <c r="AX2107" s="5"/>
      <c r="AY2107" s="5"/>
      <c r="AZ2107" s="5"/>
      <c r="BA2107" s="5"/>
      <c r="BB2107" s="5"/>
      <c r="BC2107" s="5"/>
      <c r="BD2107" s="5"/>
      <c r="BE2107" s="5"/>
      <c r="BF2107" s="5"/>
      <c r="BG2107" s="5"/>
      <c r="BH2107" s="5"/>
      <c r="BI2107" s="8"/>
      <c r="BJ2107" s="5"/>
      <c r="BK2107" s="5"/>
      <c r="BL2107" s="5"/>
      <c r="BM2107" s="8"/>
      <c r="BN2107" s="8"/>
      <c r="BO2107" s="7"/>
      <c r="BP2107" s="5"/>
      <c r="BQ2107" s="5"/>
      <c r="BR2107" s="5"/>
      <c r="BS2107" s="5"/>
      <c r="BT2107" s="7"/>
      <c r="BU2107" s="7"/>
      <c r="BV2107" s="7"/>
      <c r="BW2107" s="7"/>
      <c r="BX2107" s="7"/>
      <c r="BY2107" s="7"/>
      <c r="BZ2107" s="7"/>
      <c r="CA2107" s="5"/>
      <c r="CB2107" s="5"/>
      <c r="CC2107" s="5"/>
      <c r="CD2107" s="5"/>
      <c r="CE2107" s="5"/>
      <c r="CF2107" s="5"/>
      <c r="CG2107" s="5"/>
      <c r="CH2107" s="5"/>
      <c r="CI2107" s="5"/>
      <c r="CJ2107" s="5"/>
      <c r="CK2107" s="8"/>
      <c r="CL2107" s="5"/>
      <c r="CM2107" s="5"/>
      <c r="CN2107" s="8"/>
      <c r="CO2107" s="5"/>
      <c r="CP2107" s="5"/>
      <c r="CQ2107" s="5"/>
      <c r="CR2107" s="8"/>
      <c r="CS2107" s="8"/>
      <c r="CT2107" s="8"/>
      <c r="CU2107" s="8"/>
      <c r="CV2107" s="8"/>
      <c r="CW2107" s="8"/>
      <c r="CX2107" s="8"/>
      <c r="CY2107" s="8"/>
      <c r="CZ2107" s="8"/>
      <c r="DA2107" s="8"/>
      <c r="DB2107" s="8"/>
      <c r="DC2107" s="8"/>
      <c r="DD2107" s="8"/>
      <c r="DE2107" s="8"/>
      <c r="DF2107" s="8"/>
      <c r="DG2107" s="8"/>
      <c r="DH2107" s="8"/>
      <c r="DI2107" s="8"/>
      <c r="DJ2107" s="8"/>
      <c r="DK2107" s="8"/>
      <c r="DL2107" s="8"/>
      <c r="DM2107" s="8"/>
      <c r="DN2107" s="8"/>
      <c r="DO2107" s="8"/>
      <c r="DP2107" s="8"/>
      <c r="DQ2107" s="8"/>
      <c r="DR2107" s="8"/>
      <c r="DS2107" s="8"/>
      <c r="DT2107" s="8"/>
      <c r="DU2107" s="8"/>
      <c r="DV2107" s="8"/>
      <c r="DW2107" s="8"/>
      <c r="DX2107" s="8"/>
      <c r="DY2107" s="8"/>
      <c r="DZ2107" s="8"/>
      <c r="EA2107" s="8"/>
      <c r="EB2107" s="8"/>
      <c r="EC2107" s="8"/>
      <c r="ED2107" s="8"/>
      <c r="EE2107" s="8"/>
      <c r="EF2107" s="8"/>
      <c r="EG2107" s="8"/>
      <c r="EH2107" s="8"/>
      <c r="EI2107" s="8"/>
      <c r="EJ2107" s="8"/>
      <c r="EK2107" s="8"/>
      <c r="EL2107" s="8"/>
      <c r="EM2107" s="8"/>
      <c r="EN2107" s="8"/>
      <c r="EO2107" s="8"/>
      <c r="EP2107" s="8"/>
      <c r="EQ2107" s="8"/>
      <c r="ER2107" s="8"/>
      <c r="ES2107" s="8"/>
      <c r="ET2107" s="8"/>
      <c r="EU2107" s="8"/>
      <c r="EV2107" s="8"/>
      <c r="EW2107" s="8"/>
      <c r="EX2107" s="8"/>
      <c r="EY2107" s="8"/>
      <c r="EZ2107" s="8"/>
      <c r="FA2107" s="8"/>
      <c r="FB2107" s="8"/>
      <c r="FC2107" s="8"/>
      <c r="FD2107" s="8"/>
      <c r="FE2107" s="8"/>
      <c r="FF2107" s="8"/>
      <c r="FG2107" s="8"/>
      <c r="FH2107" s="8"/>
      <c r="FI2107" s="8"/>
      <c r="FJ2107" s="8"/>
    </row>
    <row r="2108" spans="1:166" x14ac:dyDescent="0.25">
      <c r="A2108" t="s">
        <v>83</v>
      </c>
      <c r="B2108" t="s">
        <v>250</v>
      </c>
      <c r="C2108" s="6">
        <v>39485</v>
      </c>
      <c r="D2108" s="5"/>
      <c r="E2108" s="6"/>
      <c r="G2108">
        <v>115</v>
      </c>
      <c r="H2108" t="s">
        <v>17</v>
      </c>
      <c r="I2108" s="7">
        <v>10</v>
      </c>
      <c r="J2108">
        <v>1000</v>
      </c>
      <c r="K2108" s="5">
        <f t="shared" si="59"/>
        <v>100</v>
      </c>
      <c r="L2108" s="5"/>
      <c r="M2108" s="8"/>
      <c r="N2108" s="8"/>
      <c r="O2108" s="8"/>
      <c r="P2108" s="8"/>
      <c r="Q2108" s="5"/>
      <c r="R2108" s="5"/>
      <c r="S2108" s="5"/>
      <c r="T2108" s="5"/>
      <c r="U2108" s="5"/>
      <c r="V2108" s="5"/>
      <c r="W2108" s="5"/>
      <c r="X2108" s="8"/>
      <c r="Y2108" s="8"/>
      <c r="Z2108" s="8"/>
      <c r="AA2108" s="8"/>
      <c r="AB2108" s="8"/>
      <c r="AC2108" s="5"/>
      <c r="AD2108" s="8"/>
      <c r="AE2108" s="8"/>
      <c r="AF2108" s="8"/>
      <c r="AG2108" s="8"/>
      <c r="AH2108" s="8"/>
      <c r="AI2108" s="8"/>
      <c r="AJ2108" s="5"/>
      <c r="AK2108" s="8">
        <v>3.58</v>
      </c>
      <c r="AL2108" s="8"/>
      <c r="AM2108" s="8"/>
      <c r="AN2108" s="8"/>
      <c r="AO2108" s="8"/>
      <c r="AP2108" s="8"/>
      <c r="AQ2108" s="9"/>
      <c r="AR2108" s="8"/>
      <c r="AS2108" s="8"/>
      <c r="AT2108" s="8"/>
      <c r="AU2108" s="5"/>
      <c r="AV2108" s="5"/>
      <c r="AW2108" s="5"/>
      <c r="AX2108" s="5"/>
      <c r="AY2108" s="5"/>
      <c r="AZ2108" s="5"/>
      <c r="BA2108" s="5"/>
      <c r="BB2108" s="5"/>
      <c r="BC2108" s="5"/>
      <c r="BD2108" s="5"/>
      <c r="BE2108" s="5"/>
      <c r="BF2108" s="5"/>
      <c r="BG2108" s="5"/>
      <c r="BH2108" s="5"/>
      <c r="BI2108" s="8"/>
      <c r="BJ2108" s="5"/>
      <c r="BK2108" s="5"/>
      <c r="BL2108" s="5"/>
      <c r="BM2108" s="8"/>
      <c r="BN2108" s="8"/>
      <c r="BO2108" s="7"/>
      <c r="BP2108" s="5"/>
      <c r="BQ2108" s="5"/>
      <c r="BR2108" s="5"/>
      <c r="BS2108" s="5"/>
      <c r="BT2108" s="7"/>
      <c r="BU2108" s="7"/>
      <c r="BV2108" s="7"/>
      <c r="BW2108" s="7"/>
      <c r="BX2108" s="7"/>
      <c r="BY2108" s="7"/>
      <c r="BZ2108" s="7"/>
      <c r="CA2108" s="5"/>
      <c r="CB2108" s="5">
        <v>46.2</v>
      </c>
      <c r="CC2108" s="5">
        <v>179.95</v>
      </c>
      <c r="CD2108" s="5"/>
      <c r="CE2108" s="5"/>
      <c r="CF2108" s="5"/>
      <c r="CG2108" s="5"/>
      <c r="CH2108" s="5"/>
      <c r="CI2108" s="5"/>
      <c r="CJ2108" s="5"/>
      <c r="CK2108" s="8"/>
      <c r="CL2108" s="5"/>
      <c r="CM2108" s="5"/>
      <c r="CN2108" s="8"/>
      <c r="CO2108" s="5"/>
      <c r="CP2108" s="5"/>
      <c r="CQ2108" s="5"/>
      <c r="CR2108" s="8"/>
      <c r="CS2108" s="8"/>
      <c r="CT2108" s="8"/>
      <c r="CU2108" s="8"/>
      <c r="CV2108" s="8"/>
      <c r="CW2108" s="8"/>
      <c r="CX2108" s="8"/>
      <c r="CY2108" s="8"/>
      <c r="CZ2108" s="8"/>
      <c r="DA2108" s="8"/>
      <c r="DB2108" s="8"/>
      <c r="DC2108" s="8"/>
      <c r="DD2108" s="8"/>
      <c r="DE2108" s="8"/>
      <c r="DF2108" s="8"/>
      <c r="DG2108" s="8"/>
      <c r="DH2108" s="8"/>
      <c r="DI2108" s="8"/>
      <c r="DJ2108" s="8"/>
      <c r="DK2108" s="8"/>
      <c r="DL2108" s="8"/>
      <c r="DM2108" s="8"/>
      <c r="DN2108" s="8"/>
      <c r="DO2108" s="8"/>
      <c r="DP2108" s="8"/>
      <c r="DQ2108" s="8"/>
      <c r="DR2108" s="8"/>
      <c r="DS2108" s="8"/>
      <c r="DT2108" s="8"/>
      <c r="DU2108" s="8"/>
      <c r="DV2108" s="8"/>
      <c r="DW2108" s="8"/>
      <c r="DX2108" s="8"/>
      <c r="DY2108" s="8"/>
      <c r="DZ2108" s="8"/>
      <c r="EA2108" s="8"/>
      <c r="EB2108" s="8"/>
      <c r="EC2108" s="8"/>
      <c r="ED2108" s="8"/>
      <c r="EE2108" s="8"/>
      <c r="EF2108" s="8"/>
      <c r="EG2108" s="8"/>
      <c r="EH2108" s="8"/>
      <c r="EI2108" s="8"/>
      <c r="EJ2108" s="8"/>
      <c r="EK2108" s="8"/>
      <c r="EL2108" s="8"/>
      <c r="EM2108" s="8"/>
      <c r="EN2108" s="8"/>
      <c r="EO2108" s="8"/>
      <c r="EP2108" s="8"/>
      <c r="EQ2108" s="8"/>
      <c r="ER2108" s="8"/>
      <c r="ES2108" s="8"/>
      <c r="ET2108" s="8"/>
      <c r="EU2108" s="8"/>
      <c r="EV2108" s="8"/>
      <c r="EW2108" s="8"/>
      <c r="EX2108" s="8"/>
      <c r="EY2108" s="8"/>
      <c r="EZ2108" s="8"/>
      <c r="FA2108" s="8"/>
      <c r="FB2108" s="8"/>
      <c r="FC2108" s="8"/>
      <c r="FD2108" s="8"/>
      <c r="FE2108" s="8"/>
      <c r="FF2108" s="8"/>
      <c r="FG2108" s="8"/>
      <c r="FH2108" s="8"/>
      <c r="FI2108" s="8"/>
      <c r="FJ2108" s="8"/>
    </row>
    <row r="2109" spans="1:166" x14ac:dyDescent="0.25">
      <c r="A2109" t="s">
        <v>83</v>
      </c>
      <c r="B2109" t="s">
        <v>250</v>
      </c>
      <c r="C2109" s="6">
        <v>39505</v>
      </c>
      <c r="D2109" s="5"/>
      <c r="E2109" s="6"/>
      <c r="G2109">
        <v>135</v>
      </c>
      <c r="H2109" t="s">
        <v>17</v>
      </c>
      <c r="I2109" s="7">
        <v>10</v>
      </c>
      <c r="J2109">
        <v>1000</v>
      </c>
      <c r="K2109" s="5">
        <f t="shared" si="59"/>
        <v>100</v>
      </c>
      <c r="L2109" s="5"/>
      <c r="M2109" s="8"/>
      <c r="N2109" s="8"/>
      <c r="O2109" s="8"/>
      <c r="P2109" s="8"/>
      <c r="Q2109" s="5"/>
      <c r="R2109" s="5"/>
      <c r="S2109" s="5"/>
      <c r="T2109" s="5"/>
      <c r="U2109" s="5"/>
      <c r="V2109" s="5"/>
      <c r="W2109" s="5"/>
      <c r="X2109" s="8"/>
      <c r="Y2109" s="8"/>
      <c r="Z2109" s="8"/>
      <c r="AA2109" s="8"/>
      <c r="AB2109" s="8"/>
      <c r="AC2109" s="5"/>
      <c r="AD2109" s="8"/>
      <c r="AE2109" s="8"/>
      <c r="AF2109" s="8"/>
      <c r="AG2109" s="8"/>
      <c r="AH2109" s="8"/>
      <c r="AI2109" s="8"/>
      <c r="AJ2109" s="5"/>
      <c r="AK2109" s="8">
        <v>3.72</v>
      </c>
      <c r="AL2109" s="8"/>
      <c r="AM2109" s="8"/>
      <c r="AN2109" s="8"/>
      <c r="AO2109" s="8"/>
      <c r="AP2109" s="8"/>
      <c r="AQ2109" s="9"/>
      <c r="AR2109" s="8"/>
      <c r="AS2109" s="8"/>
      <c r="AT2109" s="8"/>
      <c r="AU2109" s="5"/>
      <c r="AV2109" s="5"/>
      <c r="AW2109" s="5"/>
      <c r="AX2109" s="5"/>
      <c r="AY2109" s="5"/>
      <c r="AZ2109" s="5"/>
      <c r="BA2109" s="5"/>
      <c r="BB2109" s="5"/>
      <c r="BC2109" s="5"/>
      <c r="BD2109" s="5"/>
      <c r="BE2109" s="5"/>
      <c r="BF2109" s="5"/>
      <c r="BG2109" s="5"/>
      <c r="BH2109" s="5"/>
      <c r="BI2109" s="8"/>
      <c r="BJ2109" s="5"/>
      <c r="BK2109" s="5"/>
      <c r="BL2109" s="5"/>
      <c r="BM2109" s="8"/>
      <c r="BN2109" s="8"/>
      <c r="BO2109" s="7"/>
      <c r="BP2109" s="5"/>
      <c r="BQ2109" s="5"/>
      <c r="BR2109" s="5"/>
      <c r="BS2109" s="5"/>
      <c r="BT2109" s="7"/>
      <c r="BU2109" s="7"/>
      <c r="BV2109" s="7"/>
      <c r="BW2109" s="7"/>
      <c r="BX2109" s="7"/>
      <c r="BY2109" s="7"/>
      <c r="BZ2109" s="7"/>
      <c r="CA2109" s="5"/>
      <c r="CB2109" s="5">
        <v>6.72</v>
      </c>
      <c r="CC2109" s="5">
        <v>200.12</v>
      </c>
      <c r="CD2109" s="5">
        <v>0</v>
      </c>
      <c r="CE2109" s="5"/>
      <c r="CF2109" s="5"/>
      <c r="CG2109" s="5"/>
      <c r="CH2109" s="5"/>
      <c r="CI2109" s="5"/>
      <c r="CJ2109" s="5"/>
      <c r="CK2109" s="8"/>
      <c r="CL2109" s="5"/>
      <c r="CM2109" s="5"/>
      <c r="CN2109" s="8"/>
      <c r="CO2109" s="5"/>
      <c r="CP2109" s="5"/>
      <c r="CQ2109" s="5"/>
      <c r="CR2109" s="8"/>
      <c r="CS2109" s="8"/>
      <c r="CT2109" s="8"/>
      <c r="CU2109" s="8"/>
      <c r="CV2109" s="8"/>
      <c r="CW2109" s="8"/>
      <c r="CX2109" s="8"/>
      <c r="CY2109" s="8"/>
      <c r="CZ2109" s="8"/>
      <c r="DA2109" s="8"/>
      <c r="DB2109" s="8"/>
      <c r="DC2109" s="8"/>
      <c r="DD2109" s="8"/>
      <c r="DE2109" s="8"/>
      <c r="DF2109" s="8"/>
      <c r="DG2109" s="8"/>
      <c r="DH2109" s="8"/>
      <c r="DI2109" s="8"/>
      <c r="DJ2109" s="8"/>
      <c r="DK2109" s="8"/>
      <c r="DL2109" s="8"/>
      <c r="DM2109" s="8"/>
      <c r="DN2109" s="8"/>
      <c r="DO2109" s="8"/>
      <c r="DP2109" s="8"/>
      <c r="DQ2109" s="8"/>
      <c r="DR2109" s="8"/>
      <c r="DS2109" s="8"/>
      <c r="DT2109" s="8"/>
      <c r="DU2109" s="8"/>
      <c r="DV2109" s="8"/>
      <c r="DW2109" s="8"/>
      <c r="DX2109" s="8"/>
      <c r="DY2109" s="8"/>
      <c r="DZ2109" s="8"/>
      <c r="EA2109" s="8"/>
      <c r="EB2109" s="8"/>
      <c r="EC2109" s="8"/>
      <c r="ED2109" s="8"/>
      <c r="EE2109" s="8"/>
      <c r="EF2109" s="8"/>
      <c r="EG2109" s="8"/>
      <c r="EH2109" s="8"/>
      <c r="EI2109" s="8"/>
      <c r="EJ2109" s="8"/>
      <c r="EK2109" s="8"/>
      <c r="EL2109" s="8"/>
      <c r="EM2109" s="8"/>
      <c r="EN2109" s="8"/>
      <c r="EO2109" s="8"/>
      <c r="EP2109" s="8"/>
      <c r="EQ2109" s="8"/>
      <c r="ER2109" s="8"/>
      <c r="ES2109" s="8"/>
      <c r="ET2109" s="8"/>
      <c r="EU2109" s="8"/>
      <c r="EV2109" s="8"/>
      <c r="EW2109" s="8"/>
      <c r="EX2109" s="8"/>
      <c r="EY2109" s="8"/>
      <c r="EZ2109" s="8"/>
      <c r="FA2109" s="8"/>
      <c r="FB2109" s="8"/>
      <c r="FC2109" s="8"/>
      <c r="FD2109" s="8"/>
      <c r="FE2109" s="8"/>
      <c r="FF2109" s="8"/>
      <c r="FG2109" s="8"/>
      <c r="FH2109" s="8"/>
      <c r="FI2109" s="8"/>
      <c r="FJ2109" s="8"/>
    </row>
    <row r="2110" spans="1:166" x14ac:dyDescent="0.25">
      <c r="A2110" t="s">
        <v>83</v>
      </c>
      <c r="B2110" t="s">
        <v>250</v>
      </c>
      <c r="C2110" s="6">
        <v>39513</v>
      </c>
      <c r="D2110" s="5">
        <v>8</v>
      </c>
      <c r="E2110" t="s">
        <v>208</v>
      </c>
      <c r="F2110" t="s">
        <v>14</v>
      </c>
      <c r="G2110">
        <v>143</v>
      </c>
      <c r="H2110" t="s">
        <v>17</v>
      </c>
      <c r="I2110" s="7">
        <v>10</v>
      </c>
      <c r="J2110">
        <v>1000</v>
      </c>
      <c r="K2110" s="5">
        <f t="shared" si="59"/>
        <v>100</v>
      </c>
      <c r="L2110" s="5"/>
      <c r="M2110" s="8"/>
      <c r="N2110" s="8"/>
      <c r="O2110" s="8"/>
      <c r="P2110" s="8"/>
      <c r="Q2110" s="5"/>
      <c r="R2110" s="5"/>
      <c r="S2110" s="5"/>
      <c r="T2110" s="5"/>
      <c r="U2110" s="5">
        <v>143</v>
      </c>
      <c r="V2110" s="5"/>
      <c r="W2110" s="5"/>
      <c r="X2110" s="8"/>
      <c r="Y2110" s="8"/>
      <c r="Z2110" s="8"/>
      <c r="AA2110" s="8"/>
      <c r="AB2110" s="8"/>
      <c r="AC2110" s="5"/>
      <c r="AD2110" s="8"/>
      <c r="AE2110" s="8"/>
      <c r="AF2110" s="8"/>
      <c r="AG2110" s="8"/>
      <c r="AH2110" s="8"/>
      <c r="AI2110" s="8"/>
      <c r="AJ2110" s="5"/>
      <c r="AK2110" s="8"/>
      <c r="AL2110" s="8"/>
      <c r="AM2110" s="8"/>
      <c r="AN2110" s="8"/>
      <c r="AO2110" s="8"/>
      <c r="AP2110" s="8"/>
      <c r="AQ2110" s="9"/>
      <c r="AR2110" s="8"/>
      <c r="AS2110" s="8"/>
      <c r="AT2110" s="8"/>
      <c r="AU2110" s="5"/>
      <c r="AV2110" s="5"/>
      <c r="AW2110" s="5"/>
      <c r="AX2110" s="5"/>
      <c r="AY2110" s="5"/>
      <c r="AZ2110" s="5"/>
      <c r="BA2110" s="5"/>
      <c r="BB2110" s="5"/>
      <c r="BC2110" s="5"/>
      <c r="BD2110" s="5"/>
      <c r="BE2110" s="5"/>
      <c r="BF2110" s="5"/>
      <c r="BG2110" s="5"/>
      <c r="BH2110" s="5"/>
      <c r="BI2110" s="8"/>
      <c r="BJ2110" s="5"/>
      <c r="BK2110" s="5"/>
      <c r="BL2110" s="5"/>
      <c r="BM2110" s="8"/>
      <c r="BN2110" s="8"/>
      <c r="BO2110" s="7"/>
      <c r="BP2110" s="5"/>
      <c r="BQ2110" s="5"/>
      <c r="BR2110" s="5"/>
      <c r="BS2110" s="5"/>
      <c r="BT2110" s="7"/>
      <c r="BU2110" s="7"/>
      <c r="BV2110" s="7"/>
      <c r="BW2110" s="7"/>
      <c r="BX2110" s="7"/>
      <c r="BY2110" s="7"/>
      <c r="BZ2110" s="7"/>
      <c r="CA2110" s="5"/>
      <c r="CB2110" s="5"/>
      <c r="CC2110" s="5"/>
      <c r="CD2110" s="5"/>
      <c r="CE2110" s="5"/>
      <c r="CF2110" s="5"/>
      <c r="CG2110" s="5"/>
      <c r="CH2110" s="5"/>
      <c r="CI2110" s="5"/>
      <c r="CJ2110" s="5"/>
      <c r="CK2110" s="8"/>
      <c r="CL2110" s="5"/>
      <c r="CM2110" s="5"/>
      <c r="CN2110" s="8"/>
      <c r="CO2110" s="5"/>
      <c r="CP2110" s="5"/>
      <c r="CQ2110" s="5"/>
      <c r="CR2110" s="8"/>
      <c r="CS2110" s="8"/>
      <c r="CT2110" s="8"/>
      <c r="CU2110" s="8"/>
      <c r="CV2110" s="8"/>
      <c r="CW2110" s="8"/>
      <c r="CX2110" s="8"/>
      <c r="CY2110" s="8"/>
      <c r="CZ2110" s="8"/>
      <c r="DA2110" s="8"/>
      <c r="DB2110" s="8"/>
      <c r="DC2110" s="8"/>
      <c r="DD2110" s="8"/>
      <c r="DE2110" s="8"/>
      <c r="DF2110" s="8"/>
      <c r="DG2110" s="8"/>
      <c r="DH2110" s="8"/>
      <c r="DI2110" s="8"/>
      <c r="DJ2110" s="8"/>
      <c r="DK2110" s="8"/>
      <c r="DL2110" s="8"/>
      <c r="DM2110" s="8"/>
      <c r="DN2110" s="8"/>
      <c r="DO2110" s="8"/>
      <c r="DP2110" s="8"/>
      <c r="DQ2110" s="8"/>
      <c r="DR2110" s="8"/>
      <c r="DS2110" s="8"/>
      <c r="DT2110" s="8"/>
      <c r="DU2110" s="8"/>
      <c r="DV2110" s="8"/>
      <c r="DW2110" s="8"/>
      <c r="DX2110" s="8"/>
      <c r="DY2110" s="8"/>
      <c r="DZ2110" s="8"/>
      <c r="EA2110" s="8"/>
      <c r="EB2110" s="8"/>
      <c r="EC2110" s="8"/>
      <c r="ED2110" s="8"/>
      <c r="EE2110" s="8"/>
      <c r="EF2110" s="8"/>
      <c r="EG2110" s="8"/>
      <c r="EH2110" s="8"/>
      <c r="EI2110" s="8"/>
      <c r="EJ2110" s="8"/>
      <c r="EK2110" s="8"/>
      <c r="EL2110" s="8"/>
      <c r="EM2110" s="8"/>
      <c r="EN2110" s="8"/>
      <c r="EO2110" s="8"/>
      <c r="EP2110" s="8"/>
      <c r="EQ2110" s="8"/>
      <c r="ER2110" s="8"/>
      <c r="ES2110" s="8"/>
      <c r="ET2110" s="8"/>
      <c r="EU2110" s="8"/>
      <c r="EV2110" s="8"/>
      <c r="EW2110" s="8"/>
      <c r="EX2110" s="8"/>
      <c r="EY2110" s="8"/>
      <c r="EZ2110" s="8"/>
      <c r="FA2110" s="8"/>
      <c r="FB2110" s="8"/>
      <c r="FC2110" s="8"/>
      <c r="FD2110" s="8"/>
      <c r="FE2110" s="8"/>
      <c r="FF2110" s="8"/>
      <c r="FG2110" s="8"/>
      <c r="FH2110" s="8"/>
      <c r="FI2110" s="8"/>
      <c r="FJ2110" s="8"/>
    </row>
    <row r="2111" spans="1:166" x14ac:dyDescent="0.25">
      <c r="A2111" t="s">
        <v>83</v>
      </c>
      <c r="B2111" t="s">
        <v>250</v>
      </c>
      <c r="C2111" s="6">
        <v>39540</v>
      </c>
      <c r="D2111" s="5"/>
      <c r="E2111" s="6"/>
      <c r="G2111">
        <v>170</v>
      </c>
      <c r="H2111" t="s">
        <v>17</v>
      </c>
      <c r="I2111" s="7">
        <v>10</v>
      </c>
      <c r="J2111">
        <v>1000</v>
      </c>
      <c r="K2111" s="5">
        <f t="shared" si="59"/>
        <v>100</v>
      </c>
      <c r="L2111" s="5"/>
      <c r="M2111" s="8"/>
      <c r="N2111" s="8"/>
      <c r="O2111" s="8"/>
      <c r="P2111" s="8"/>
      <c r="Q2111" s="5"/>
      <c r="R2111" s="5"/>
      <c r="S2111" s="5"/>
      <c r="T2111" s="5"/>
      <c r="U2111" s="5"/>
      <c r="V2111" s="5"/>
      <c r="W2111" s="5"/>
      <c r="X2111" s="8"/>
      <c r="Y2111" s="8"/>
      <c r="Z2111" s="8"/>
      <c r="AA2111" s="8"/>
      <c r="AB2111" s="8"/>
      <c r="AC2111" s="5"/>
      <c r="AD2111" s="8"/>
      <c r="AE2111" s="8"/>
      <c r="AF2111" s="8"/>
      <c r="AG2111" s="8"/>
      <c r="AH2111" s="8"/>
      <c r="AI2111" s="8"/>
      <c r="AJ2111" s="5"/>
      <c r="AK2111" s="8">
        <v>2.2999999999999998</v>
      </c>
      <c r="AL2111" s="8"/>
      <c r="AM2111" s="8"/>
      <c r="AN2111" s="8"/>
      <c r="AO2111" s="8"/>
      <c r="AP2111" s="8"/>
      <c r="AQ2111" s="9"/>
      <c r="AR2111" s="8"/>
      <c r="AS2111" s="8"/>
      <c r="AT2111" s="8"/>
      <c r="AU2111" s="5"/>
      <c r="AV2111" s="5"/>
      <c r="AW2111" s="5"/>
      <c r="AX2111" s="5"/>
      <c r="AY2111" s="5"/>
      <c r="AZ2111" s="5"/>
      <c r="BA2111" s="5"/>
      <c r="BB2111" s="5"/>
      <c r="BC2111" s="5"/>
      <c r="BD2111" s="5"/>
      <c r="BE2111" s="5"/>
      <c r="BF2111" s="5"/>
      <c r="BG2111" s="5"/>
      <c r="BH2111" s="5"/>
      <c r="BI2111" s="8"/>
      <c r="BJ2111" s="5"/>
      <c r="BK2111" s="5"/>
      <c r="BL2111" s="5"/>
      <c r="BM2111" s="8"/>
      <c r="BN2111" s="8"/>
      <c r="BO2111" s="7"/>
      <c r="BP2111" s="5"/>
      <c r="BQ2111" s="5"/>
      <c r="BR2111" s="5"/>
      <c r="BS2111" s="5"/>
      <c r="BT2111" s="7"/>
      <c r="BU2111" s="7"/>
      <c r="BV2111" s="7"/>
      <c r="BW2111" s="7"/>
      <c r="BX2111" s="7"/>
      <c r="BY2111" s="7"/>
      <c r="BZ2111" s="7"/>
      <c r="CA2111" s="5"/>
      <c r="CB2111" s="5">
        <v>0</v>
      </c>
      <c r="CC2111" s="5">
        <v>161.31</v>
      </c>
      <c r="CD2111" s="5">
        <v>93.039528764098719</v>
      </c>
      <c r="CE2111" s="5"/>
      <c r="CF2111" s="5"/>
      <c r="CG2111" s="5"/>
      <c r="CH2111" s="5"/>
      <c r="CI2111" s="5"/>
      <c r="CJ2111" s="5"/>
      <c r="CK2111" s="8"/>
      <c r="CL2111" s="5"/>
      <c r="CM2111" s="5"/>
      <c r="CN2111" s="8"/>
      <c r="CO2111" s="5"/>
      <c r="CP2111" s="5"/>
      <c r="CQ2111" s="5"/>
      <c r="CR2111" s="8"/>
      <c r="CS2111" s="8"/>
      <c r="CT2111" s="8"/>
      <c r="CU2111" s="8"/>
      <c r="CV2111" s="8"/>
      <c r="CW2111" s="8"/>
      <c r="CX2111" s="8"/>
      <c r="CY2111" s="8"/>
      <c r="CZ2111" s="8"/>
      <c r="DA2111" s="8"/>
      <c r="DB2111" s="8"/>
      <c r="DC2111" s="8"/>
      <c r="DD2111" s="8"/>
      <c r="DE2111" s="8"/>
      <c r="DF2111" s="8"/>
      <c r="DG2111" s="8"/>
      <c r="DH2111" s="8"/>
      <c r="DI2111" s="8"/>
      <c r="DJ2111" s="8"/>
      <c r="DK2111" s="8"/>
      <c r="DL2111" s="8"/>
      <c r="DM2111" s="8"/>
      <c r="DN2111" s="8"/>
      <c r="DO2111" s="8"/>
      <c r="DP2111" s="8"/>
      <c r="DQ2111" s="8"/>
      <c r="DR2111" s="8"/>
      <c r="DS2111" s="8"/>
      <c r="DT2111" s="8"/>
      <c r="DU2111" s="8"/>
      <c r="DV2111" s="8"/>
      <c r="DW2111" s="8"/>
      <c r="DX2111" s="8"/>
      <c r="DY2111" s="8"/>
      <c r="DZ2111" s="8"/>
      <c r="EA2111" s="8"/>
      <c r="EB2111" s="8"/>
      <c r="EC2111" s="8"/>
      <c r="ED2111" s="8"/>
      <c r="EE2111" s="8"/>
      <c r="EF2111" s="8"/>
      <c r="EG2111" s="8"/>
      <c r="EH2111" s="8"/>
      <c r="EI2111" s="8"/>
      <c r="EJ2111" s="8"/>
      <c r="EK2111" s="8"/>
      <c r="EL2111" s="8"/>
      <c r="EM2111" s="8"/>
      <c r="EN2111" s="8"/>
      <c r="EO2111" s="8"/>
      <c r="EP2111" s="8"/>
      <c r="EQ2111" s="8"/>
      <c r="ER2111" s="8"/>
      <c r="ES2111" s="8"/>
      <c r="ET2111" s="8"/>
      <c r="EU2111" s="8"/>
      <c r="EV2111" s="8"/>
      <c r="EW2111" s="8"/>
      <c r="EX2111" s="8"/>
      <c r="EY2111" s="8"/>
      <c r="EZ2111" s="8"/>
      <c r="FA2111" s="8"/>
      <c r="FB2111" s="8"/>
      <c r="FC2111" s="8"/>
      <c r="FD2111" s="8"/>
      <c r="FE2111" s="8"/>
      <c r="FF2111" s="8"/>
      <c r="FG2111" s="8"/>
      <c r="FH2111" s="8"/>
      <c r="FI2111" s="8"/>
      <c r="FJ2111" s="8"/>
    </row>
    <row r="2112" spans="1:166" x14ac:dyDescent="0.25">
      <c r="A2112" t="s">
        <v>83</v>
      </c>
      <c r="B2112" t="s">
        <v>250</v>
      </c>
      <c r="C2112" s="6">
        <v>39542</v>
      </c>
      <c r="D2112" s="5">
        <v>9</v>
      </c>
      <c r="E2112" s="6" t="s">
        <v>207</v>
      </c>
      <c r="F2112" t="s">
        <v>15</v>
      </c>
      <c r="G2112">
        <v>172</v>
      </c>
      <c r="H2112" t="s">
        <v>17</v>
      </c>
      <c r="I2112" s="7">
        <v>10</v>
      </c>
      <c r="J2112">
        <v>1000</v>
      </c>
      <c r="K2112" s="5">
        <f t="shared" si="59"/>
        <v>100</v>
      </c>
      <c r="L2112" s="5"/>
      <c r="M2112" s="8"/>
      <c r="N2112" s="8"/>
      <c r="O2112" s="8"/>
      <c r="P2112" s="8"/>
      <c r="Q2112" s="5"/>
      <c r="R2112" s="5"/>
      <c r="S2112" s="5"/>
      <c r="T2112" s="5"/>
      <c r="U2112" s="5"/>
      <c r="V2112" s="5">
        <v>172</v>
      </c>
      <c r="W2112" s="5"/>
      <c r="X2112" s="8"/>
      <c r="Y2112" s="8"/>
      <c r="Z2112" s="8"/>
      <c r="AA2112" s="8"/>
      <c r="AB2112" s="8"/>
      <c r="AC2112" s="5"/>
      <c r="AD2112" s="8"/>
      <c r="AE2112" s="8"/>
      <c r="AF2112" s="8"/>
      <c r="AG2112" s="8"/>
      <c r="AH2112" s="8"/>
      <c r="AI2112" s="8"/>
      <c r="AJ2112" s="5"/>
      <c r="AK2112" s="8"/>
      <c r="AL2112" s="8"/>
      <c r="AM2112" s="8"/>
      <c r="AN2112" s="8"/>
      <c r="AO2112" s="8"/>
      <c r="AP2112" s="8"/>
      <c r="AQ2112" s="9"/>
      <c r="AR2112" s="8"/>
      <c r="AS2112" s="8"/>
      <c r="AT2112" s="8"/>
      <c r="AU2112" s="5"/>
      <c r="AV2112" s="5"/>
      <c r="AW2112" s="5"/>
      <c r="AX2112" s="5"/>
      <c r="AY2112" s="5"/>
      <c r="AZ2112" s="5"/>
      <c r="BA2112" s="5"/>
      <c r="BB2112" s="5"/>
      <c r="BC2112" s="5"/>
      <c r="BD2112" s="5"/>
      <c r="BE2112" s="5"/>
      <c r="BF2112" s="5"/>
      <c r="BG2112" s="5"/>
      <c r="BH2112" s="5"/>
      <c r="BI2112" s="8"/>
      <c r="BJ2112" s="5"/>
      <c r="BK2112" s="5"/>
      <c r="BL2112" s="5"/>
      <c r="BM2112" s="8"/>
      <c r="BN2112" s="8"/>
      <c r="BO2112" s="7"/>
      <c r="BP2112" s="5"/>
      <c r="BQ2112" s="5"/>
      <c r="BR2112" s="5"/>
      <c r="BS2112" s="5"/>
      <c r="BT2112" s="7"/>
      <c r="BU2112" s="7"/>
      <c r="BV2112" s="7"/>
      <c r="BW2112" s="7"/>
      <c r="BX2112" s="7"/>
      <c r="BY2112" s="7"/>
      <c r="BZ2112" s="7"/>
      <c r="CA2112" s="5"/>
      <c r="CB2112" s="5"/>
      <c r="CC2112" s="5"/>
      <c r="CD2112" s="5"/>
      <c r="CE2112" s="5"/>
      <c r="CF2112" s="5"/>
      <c r="CG2112" s="5"/>
      <c r="CH2112" s="5"/>
      <c r="CI2112" s="5"/>
      <c r="CJ2112" s="5"/>
      <c r="CK2112" s="8"/>
      <c r="CL2112" s="5"/>
      <c r="CM2112" s="5"/>
      <c r="CN2112" s="8"/>
      <c r="CO2112" s="5"/>
      <c r="CP2112" s="5"/>
      <c r="CQ2112" s="5"/>
      <c r="CR2112" s="8"/>
      <c r="CS2112" s="8"/>
      <c r="CT2112" s="8"/>
      <c r="CU2112" s="8"/>
      <c r="CV2112" s="8"/>
      <c r="CW2112" s="8"/>
      <c r="CX2112" s="8"/>
      <c r="CY2112" s="8"/>
      <c r="CZ2112" s="8"/>
      <c r="DA2112" s="8"/>
      <c r="DB2112" s="8"/>
      <c r="DC2112" s="8"/>
      <c r="DD2112" s="8"/>
      <c r="DE2112" s="8"/>
      <c r="DF2112" s="8"/>
      <c r="DG2112" s="8"/>
      <c r="DH2112" s="8"/>
      <c r="DI2112" s="8"/>
      <c r="DJ2112" s="8"/>
      <c r="DK2112" s="8"/>
      <c r="DL2112" s="8"/>
      <c r="DM2112" s="8"/>
      <c r="DN2112" s="8"/>
      <c r="DO2112" s="8"/>
      <c r="DP2112" s="8"/>
      <c r="DQ2112" s="8"/>
      <c r="DR2112" s="8"/>
      <c r="DS2112" s="8"/>
      <c r="DT2112" s="8"/>
      <c r="DU2112" s="8"/>
      <c r="DV2112" s="8"/>
      <c r="DW2112" s="8"/>
      <c r="DX2112" s="8"/>
      <c r="DY2112" s="8"/>
      <c r="DZ2112" s="8"/>
      <c r="EA2112" s="8"/>
      <c r="EB2112" s="8"/>
      <c r="EC2112" s="8"/>
      <c r="ED2112" s="8"/>
      <c r="EE2112" s="8"/>
      <c r="EF2112" s="8"/>
      <c r="EG2112" s="8"/>
      <c r="EH2112" s="8"/>
      <c r="EI2112" s="8"/>
      <c r="EJ2112" s="8"/>
      <c r="EK2112" s="8"/>
      <c r="EL2112" s="8"/>
      <c r="EM2112" s="8"/>
      <c r="EN2112" s="8"/>
      <c r="EO2112" s="8"/>
      <c r="EP2112" s="8"/>
      <c r="EQ2112" s="8"/>
      <c r="ER2112" s="8"/>
      <c r="ES2112" s="8"/>
      <c r="ET2112" s="8"/>
      <c r="EU2112" s="8"/>
      <c r="EV2112" s="8"/>
      <c r="EW2112" s="8"/>
      <c r="EX2112" s="8"/>
      <c r="EY2112" s="8"/>
      <c r="EZ2112" s="8"/>
      <c r="FA2112" s="8"/>
      <c r="FB2112" s="8"/>
      <c r="FC2112" s="8"/>
      <c r="FD2112" s="8"/>
      <c r="FE2112" s="8"/>
      <c r="FF2112" s="8"/>
      <c r="FG2112" s="8"/>
      <c r="FH2112" s="8"/>
      <c r="FI2112" s="8"/>
      <c r="FJ2112" s="8"/>
    </row>
    <row r="2113" spans="1:95" x14ac:dyDescent="0.25">
      <c r="A2113" t="s">
        <v>83</v>
      </c>
      <c r="B2113" t="s">
        <v>250</v>
      </c>
      <c r="C2113" s="6">
        <v>39413</v>
      </c>
      <c r="D2113" s="5"/>
      <c r="H2113" t="s">
        <v>17</v>
      </c>
      <c r="I2113" s="7">
        <v>10</v>
      </c>
      <c r="J2113">
        <v>1000</v>
      </c>
      <c r="K2113" s="5">
        <f t="shared" si="59"/>
        <v>100</v>
      </c>
      <c r="AC2113" s="5"/>
      <c r="AE2113" s="8"/>
      <c r="AF2113" s="8"/>
      <c r="AG2113" s="8"/>
      <c r="AH2113" s="8"/>
      <c r="AI2113" s="8"/>
      <c r="AJ2113" s="5"/>
      <c r="AK2113" s="8"/>
      <c r="AL2113" s="8"/>
      <c r="AM2113" s="8"/>
      <c r="AN2113" s="8"/>
      <c r="AO2113" s="8"/>
      <c r="AP2113" s="8"/>
      <c r="AQ2113" s="9"/>
      <c r="AS2113" s="8"/>
      <c r="AT2113" s="8"/>
      <c r="AU2113" s="5"/>
      <c r="AV2113" s="5"/>
      <c r="AW2113" s="5"/>
      <c r="AX2113" s="5"/>
      <c r="AY2113" s="5"/>
      <c r="AZ2113" s="5"/>
      <c r="BA2113" s="5"/>
      <c r="BB2113" s="5"/>
      <c r="BC2113" s="5"/>
      <c r="BD2113" s="5"/>
      <c r="BE2113" s="5"/>
      <c r="BF2113" s="5"/>
      <c r="BG2113" s="5"/>
      <c r="BH2113" s="5"/>
      <c r="BJ2113" s="5"/>
      <c r="BK2113" s="5"/>
      <c r="BL2113" s="5"/>
      <c r="BO2113" s="7"/>
      <c r="BP2113" s="5"/>
      <c r="BQ2113" s="5"/>
      <c r="BR2113" s="5"/>
      <c r="BS2113" s="5"/>
      <c r="BT2113" s="7"/>
      <c r="BU2113" s="7"/>
      <c r="BV2113" s="7"/>
      <c r="BW2113" s="7"/>
      <c r="BX2113" s="7"/>
      <c r="BY2113" s="7"/>
      <c r="BZ2113" s="7"/>
      <c r="CA2113" s="5"/>
      <c r="CB2113" s="5"/>
      <c r="CC2113" s="5"/>
      <c r="CD2113" s="5"/>
      <c r="CE2113" s="5"/>
      <c r="CF2113" s="5"/>
      <c r="CG2113" s="5"/>
      <c r="CH2113" s="5"/>
      <c r="CI2113" s="5"/>
      <c r="CJ2113" s="5"/>
      <c r="CL2113" s="5">
        <v>195.767692189889</v>
      </c>
      <c r="CM2113" s="5"/>
      <c r="CO2113" s="5"/>
      <c r="CP2113" s="5"/>
      <c r="CQ2113" s="5"/>
    </row>
    <row r="2114" spans="1:95" x14ac:dyDescent="0.25">
      <c r="A2114" t="s">
        <v>83</v>
      </c>
      <c r="B2114" t="s">
        <v>250</v>
      </c>
      <c r="C2114" s="6">
        <v>39421</v>
      </c>
      <c r="D2114" s="5"/>
      <c r="H2114" t="s">
        <v>17</v>
      </c>
      <c r="I2114" s="7">
        <v>10</v>
      </c>
      <c r="J2114">
        <v>1000</v>
      </c>
      <c r="K2114" s="5">
        <f t="shared" si="59"/>
        <v>100</v>
      </c>
      <c r="AC2114" s="5"/>
      <c r="AE2114" s="8"/>
      <c r="AF2114" s="8"/>
      <c r="AG2114" s="8"/>
      <c r="AH2114" s="8"/>
      <c r="AI2114" s="8"/>
      <c r="AJ2114" s="5"/>
      <c r="AK2114" s="8"/>
      <c r="AL2114" s="8"/>
      <c r="AM2114" s="8"/>
      <c r="AN2114" s="8"/>
      <c r="AO2114" s="8"/>
      <c r="AP2114" s="8"/>
      <c r="AQ2114" s="9"/>
      <c r="AS2114" s="8"/>
      <c r="AT2114" s="8"/>
      <c r="AU2114" s="5"/>
      <c r="AV2114" s="5"/>
      <c r="AW2114" s="5"/>
      <c r="AX2114" s="5"/>
      <c r="AY2114" s="5"/>
      <c r="AZ2114" s="5"/>
      <c r="BA2114" s="5"/>
      <c r="BB2114" s="5"/>
      <c r="BC2114" s="5"/>
      <c r="BD2114" s="5"/>
      <c r="BE2114" s="5"/>
      <c r="BF2114" s="5"/>
      <c r="BG2114" s="5"/>
      <c r="BH2114" s="5"/>
      <c r="BJ2114" s="5"/>
      <c r="BK2114" s="5"/>
      <c r="BL2114" s="5"/>
      <c r="BO2114" s="7"/>
      <c r="BP2114" s="5"/>
      <c r="BQ2114" s="5"/>
      <c r="BR2114" s="5"/>
      <c r="BS2114" s="5"/>
      <c r="BT2114" s="7"/>
      <c r="BU2114" s="7"/>
      <c r="BV2114" s="7"/>
      <c r="BW2114" s="7"/>
      <c r="BX2114" s="7"/>
      <c r="BY2114" s="7"/>
      <c r="BZ2114" s="7"/>
      <c r="CA2114" s="5"/>
      <c r="CB2114" s="5"/>
      <c r="CC2114" s="5"/>
      <c r="CD2114" s="5"/>
      <c r="CE2114" s="5"/>
      <c r="CF2114" s="5"/>
      <c r="CG2114" s="5"/>
      <c r="CH2114" s="5"/>
      <c r="CI2114" s="5"/>
      <c r="CJ2114" s="5"/>
      <c r="CL2114" s="5">
        <v>212.67578121304209</v>
      </c>
      <c r="CM2114" s="5"/>
      <c r="CO2114" s="5"/>
      <c r="CP2114" s="5"/>
      <c r="CQ2114" s="5"/>
    </row>
    <row r="2115" spans="1:95" x14ac:dyDescent="0.25">
      <c r="A2115" t="s">
        <v>83</v>
      </c>
      <c r="B2115" t="s">
        <v>250</v>
      </c>
      <c r="C2115" s="6">
        <v>39427</v>
      </c>
      <c r="D2115" s="5"/>
      <c r="H2115" t="s">
        <v>17</v>
      </c>
      <c r="I2115" s="7">
        <v>10</v>
      </c>
      <c r="J2115">
        <v>1000</v>
      </c>
      <c r="K2115" s="5">
        <f t="shared" si="59"/>
        <v>100</v>
      </c>
      <c r="AC2115" s="5"/>
      <c r="AE2115" s="8"/>
      <c r="AF2115" s="8"/>
      <c r="AG2115" s="8"/>
      <c r="AH2115" s="8"/>
      <c r="AI2115" s="8"/>
      <c r="AJ2115" s="5"/>
      <c r="AK2115" s="8"/>
      <c r="AL2115" s="8"/>
      <c r="AM2115" s="8"/>
      <c r="AN2115" s="8"/>
      <c r="AO2115" s="8"/>
      <c r="AP2115" s="8"/>
      <c r="AQ2115" s="9"/>
      <c r="AS2115" s="8"/>
      <c r="AT2115" s="8"/>
      <c r="AU2115" s="5"/>
      <c r="AV2115" s="5"/>
      <c r="AW2115" s="5"/>
      <c r="AX2115" s="5"/>
      <c r="AY2115" s="5"/>
      <c r="AZ2115" s="5"/>
      <c r="BA2115" s="5"/>
      <c r="BB2115" s="5"/>
      <c r="BC2115" s="5"/>
      <c r="BD2115" s="5"/>
      <c r="BE2115" s="5"/>
      <c r="BF2115" s="5"/>
      <c r="BG2115" s="5"/>
      <c r="BH2115" s="5"/>
      <c r="BJ2115" s="5"/>
      <c r="BK2115" s="5"/>
      <c r="BL2115" s="5"/>
      <c r="BO2115" s="7"/>
      <c r="BP2115" s="5"/>
      <c r="BQ2115" s="5"/>
      <c r="BR2115" s="5"/>
      <c r="BS2115" s="5"/>
      <c r="BT2115" s="7"/>
      <c r="BU2115" s="7"/>
      <c r="BV2115" s="7"/>
      <c r="BW2115" s="7"/>
      <c r="BX2115" s="7"/>
      <c r="BY2115" s="7"/>
      <c r="BZ2115" s="7"/>
      <c r="CA2115" s="5"/>
      <c r="CB2115" s="5"/>
      <c r="CC2115" s="5"/>
      <c r="CD2115" s="5"/>
      <c r="CE2115" s="5"/>
      <c r="CF2115" s="5"/>
      <c r="CG2115" s="5"/>
      <c r="CH2115" s="5"/>
      <c r="CI2115" s="5"/>
      <c r="CJ2115" s="5"/>
      <c r="CL2115" s="5">
        <v>185.93559099424019</v>
      </c>
      <c r="CM2115" s="5"/>
      <c r="CO2115" s="5"/>
      <c r="CP2115" s="5"/>
      <c r="CQ2115" s="5"/>
    </row>
    <row r="2116" spans="1:95" x14ac:dyDescent="0.25">
      <c r="A2116" t="s">
        <v>83</v>
      </c>
      <c r="B2116" t="s">
        <v>250</v>
      </c>
      <c r="C2116" s="6">
        <v>39430</v>
      </c>
      <c r="D2116" s="5"/>
      <c r="H2116" t="s">
        <v>17</v>
      </c>
      <c r="I2116" s="7">
        <v>10</v>
      </c>
      <c r="J2116">
        <v>1000</v>
      </c>
      <c r="K2116" s="5">
        <f t="shared" si="59"/>
        <v>100</v>
      </c>
      <c r="AC2116" s="5"/>
      <c r="AE2116" s="8"/>
      <c r="AF2116" s="8"/>
      <c r="AG2116" s="8"/>
      <c r="AH2116" s="8"/>
      <c r="AI2116" s="8"/>
      <c r="AJ2116" s="5"/>
      <c r="AK2116" s="8"/>
      <c r="AL2116" s="8"/>
      <c r="AM2116" s="8"/>
      <c r="AN2116" s="8"/>
      <c r="AO2116" s="8"/>
      <c r="AP2116" s="8"/>
      <c r="AQ2116" s="9"/>
      <c r="AS2116" s="8"/>
      <c r="AT2116" s="8"/>
      <c r="AU2116" s="5"/>
      <c r="AV2116" s="5"/>
      <c r="AW2116" s="5"/>
      <c r="AX2116" s="5"/>
      <c r="AY2116" s="5"/>
      <c r="AZ2116" s="5"/>
      <c r="BA2116" s="5"/>
      <c r="BB2116" s="5"/>
      <c r="BC2116" s="5"/>
      <c r="BD2116" s="5"/>
      <c r="BE2116" s="5"/>
      <c r="BF2116" s="5"/>
      <c r="BG2116" s="5"/>
      <c r="BH2116" s="5"/>
      <c r="BJ2116" s="5"/>
      <c r="BK2116" s="5"/>
      <c r="BL2116" s="5"/>
      <c r="BO2116" s="7"/>
      <c r="BP2116" s="5"/>
      <c r="BQ2116" s="5"/>
      <c r="BR2116" s="5"/>
      <c r="BS2116" s="5"/>
      <c r="BT2116" s="7"/>
      <c r="BU2116" s="7"/>
      <c r="BV2116" s="7"/>
      <c r="BW2116" s="7"/>
      <c r="BX2116" s="7"/>
      <c r="BY2116" s="7"/>
      <c r="BZ2116" s="7"/>
      <c r="CA2116" s="5"/>
      <c r="CB2116" s="5"/>
      <c r="CC2116" s="5"/>
      <c r="CD2116" s="5"/>
      <c r="CE2116" s="5"/>
      <c r="CF2116" s="5"/>
      <c r="CG2116" s="5"/>
      <c r="CH2116" s="5"/>
      <c r="CI2116" s="5"/>
      <c r="CJ2116" s="5"/>
      <c r="CL2116" s="5">
        <v>232.06148077096819</v>
      </c>
      <c r="CM2116" s="5"/>
      <c r="CO2116" s="5"/>
      <c r="CP2116" s="5"/>
      <c r="CQ2116" s="5"/>
    </row>
    <row r="2117" spans="1:95" x14ac:dyDescent="0.25">
      <c r="A2117" t="s">
        <v>83</v>
      </c>
      <c r="B2117" t="s">
        <v>250</v>
      </c>
      <c r="C2117" s="6">
        <v>39434</v>
      </c>
      <c r="D2117" s="5"/>
      <c r="H2117" t="s">
        <v>17</v>
      </c>
      <c r="I2117" s="7">
        <v>10</v>
      </c>
      <c r="J2117">
        <v>1000</v>
      </c>
      <c r="K2117" s="5">
        <f t="shared" si="59"/>
        <v>100</v>
      </c>
      <c r="AC2117" s="5"/>
      <c r="AE2117" s="8"/>
      <c r="AF2117" s="8"/>
      <c r="AG2117" s="8"/>
      <c r="AH2117" s="8"/>
      <c r="AI2117" s="8"/>
      <c r="AJ2117" s="5"/>
      <c r="AK2117" s="8"/>
      <c r="AL2117" s="8"/>
      <c r="AM2117" s="8"/>
      <c r="AN2117" s="8"/>
      <c r="AO2117" s="8"/>
      <c r="AP2117" s="8"/>
      <c r="AQ2117" s="9"/>
      <c r="AS2117" s="8"/>
      <c r="AT2117" s="8"/>
      <c r="AU2117" s="5"/>
      <c r="AV2117" s="5"/>
      <c r="AW2117" s="5"/>
      <c r="AX2117" s="5"/>
      <c r="AY2117" s="5"/>
      <c r="AZ2117" s="5"/>
      <c r="BA2117" s="5"/>
      <c r="BB2117" s="5"/>
      <c r="BC2117" s="5"/>
      <c r="BD2117" s="5"/>
      <c r="BE2117" s="5"/>
      <c r="BF2117" s="5"/>
      <c r="BG2117" s="5"/>
      <c r="BH2117" s="5"/>
      <c r="BJ2117" s="5"/>
      <c r="BK2117" s="5"/>
      <c r="BL2117" s="5"/>
      <c r="BO2117" s="7"/>
      <c r="BP2117" s="5"/>
      <c r="BQ2117" s="5"/>
      <c r="BR2117" s="5"/>
      <c r="BS2117" s="5"/>
      <c r="BT2117" s="7"/>
      <c r="BU2117" s="7"/>
      <c r="BV2117" s="7"/>
      <c r="BW2117" s="7"/>
      <c r="BX2117" s="7"/>
      <c r="BY2117" s="7"/>
      <c r="BZ2117" s="7"/>
      <c r="CA2117" s="5"/>
      <c r="CB2117" s="5"/>
      <c r="CC2117" s="5"/>
      <c r="CD2117" s="5"/>
      <c r="CE2117" s="5"/>
      <c r="CF2117" s="5"/>
      <c r="CG2117" s="5"/>
      <c r="CH2117" s="5"/>
      <c r="CI2117" s="5"/>
      <c r="CJ2117" s="5"/>
      <c r="CL2117" s="5">
        <v>215.7549678495844</v>
      </c>
      <c r="CM2117" s="5"/>
      <c r="CO2117" s="5"/>
      <c r="CP2117" s="5"/>
      <c r="CQ2117" s="5"/>
    </row>
    <row r="2118" spans="1:95" x14ac:dyDescent="0.25">
      <c r="A2118" t="s">
        <v>83</v>
      </c>
      <c r="B2118" t="s">
        <v>250</v>
      </c>
      <c r="C2118" s="6">
        <v>39436</v>
      </c>
      <c r="D2118" s="5"/>
      <c r="H2118" t="s">
        <v>17</v>
      </c>
      <c r="I2118" s="7">
        <v>10</v>
      </c>
      <c r="J2118">
        <v>1000</v>
      </c>
      <c r="K2118" s="5">
        <f t="shared" si="59"/>
        <v>100</v>
      </c>
      <c r="AC2118" s="5"/>
      <c r="AE2118" s="8"/>
      <c r="AF2118" s="8"/>
      <c r="AG2118" s="8"/>
      <c r="AH2118" s="8"/>
      <c r="AI2118" s="8"/>
      <c r="AJ2118" s="5"/>
      <c r="AK2118" s="8"/>
      <c r="AL2118" s="8"/>
      <c r="AM2118" s="8"/>
      <c r="AN2118" s="8"/>
      <c r="AO2118" s="8"/>
      <c r="AP2118" s="8"/>
      <c r="AQ2118" s="9"/>
      <c r="AS2118" s="8"/>
      <c r="AT2118" s="8"/>
      <c r="AU2118" s="5"/>
      <c r="AV2118" s="5"/>
      <c r="AW2118" s="5"/>
      <c r="AX2118" s="5"/>
      <c r="AY2118" s="5"/>
      <c r="AZ2118" s="5"/>
      <c r="BA2118" s="5"/>
      <c r="BB2118" s="5"/>
      <c r="BC2118" s="5"/>
      <c r="BD2118" s="5"/>
      <c r="BE2118" s="5"/>
      <c r="BF2118" s="5"/>
      <c r="BG2118" s="5"/>
      <c r="BH2118" s="5"/>
      <c r="BJ2118" s="5"/>
      <c r="BK2118" s="5"/>
      <c r="BL2118" s="5"/>
      <c r="BO2118" s="7"/>
      <c r="BP2118" s="5"/>
      <c r="BQ2118" s="5"/>
      <c r="BR2118" s="5"/>
      <c r="BS2118" s="5"/>
      <c r="BT2118" s="7"/>
      <c r="BU2118" s="7"/>
      <c r="BV2118" s="7"/>
      <c r="BW2118" s="7"/>
      <c r="BX2118" s="7"/>
      <c r="BY2118" s="7"/>
      <c r="BZ2118" s="7"/>
      <c r="CA2118" s="5"/>
      <c r="CB2118" s="5"/>
      <c r="CC2118" s="5"/>
      <c r="CD2118" s="5"/>
      <c r="CE2118" s="5"/>
      <c r="CF2118" s="5"/>
      <c r="CG2118" s="5"/>
      <c r="CH2118" s="5"/>
      <c r="CI2118" s="5"/>
      <c r="CJ2118" s="5"/>
      <c r="CL2118" s="5">
        <v>216.91744026960961</v>
      </c>
      <c r="CM2118" s="5"/>
      <c r="CO2118" s="5"/>
      <c r="CP2118" s="5"/>
      <c r="CQ2118" s="5"/>
    </row>
    <row r="2119" spans="1:95" x14ac:dyDescent="0.25">
      <c r="A2119" t="s">
        <v>83</v>
      </c>
      <c r="B2119" t="s">
        <v>250</v>
      </c>
      <c r="C2119" s="6">
        <v>39444</v>
      </c>
      <c r="D2119" s="5"/>
      <c r="H2119" t="s">
        <v>17</v>
      </c>
      <c r="I2119" s="7">
        <v>10</v>
      </c>
      <c r="J2119">
        <v>1000</v>
      </c>
      <c r="K2119" s="5">
        <f t="shared" si="59"/>
        <v>100</v>
      </c>
      <c r="AC2119" s="5"/>
      <c r="AE2119" s="8"/>
      <c r="AF2119" s="8"/>
      <c r="AG2119" s="8"/>
      <c r="AH2119" s="8"/>
      <c r="AI2119" s="8"/>
      <c r="AJ2119" s="5"/>
      <c r="AK2119" s="8"/>
      <c r="AL2119" s="8"/>
      <c r="AM2119" s="8"/>
      <c r="AN2119" s="8"/>
      <c r="AO2119" s="8"/>
      <c r="AP2119" s="8"/>
      <c r="AQ2119" s="9"/>
      <c r="AS2119" s="8"/>
      <c r="AT2119" s="8"/>
      <c r="AU2119" s="5"/>
      <c r="AV2119" s="5"/>
      <c r="AW2119" s="5"/>
      <c r="AX2119" s="5"/>
      <c r="AY2119" s="5"/>
      <c r="AZ2119" s="5"/>
      <c r="BA2119" s="5"/>
      <c r="BB2119" s="5"/>
      <c r="BC2119" s="5"/>
      <c r="BD2119" s="5"/>
      <c r="BE2119" s="5"/>
      <c r="BF2119" s="5"/>
      <c r="BG2119" s="5"/>
      <c r="BH2119" s="5"/>
      <c r="BJ2119" s="5"/>
      <c r="BK2119" s="5"/>
      <c r="BL2119" s="5"/>
      <c r="BO2119" s="7"/>
      <c r="BP2119" s="5"/>
      <c r="BQ2119" s="5"/>
      <c r="BR2119" s="5"/>
      <c r="BS2119" s="5"/>
      <c r="BT2119" s="7"/>
      <c r="BU2119" s="7"/>
      <c r="BV2119" s="7"/>
      <c r="BW2119" s="7"/>
      <c r="BX2119" s="7"/>
      <c r="BY2119" s="7"/>
      <c r="BZ2119" s="7"/>
      <c r="CA2119" s="5"/>
      <c r="CB2119" s="5"/>
      <c r="CC2119" s="5"/>
      <c r="CD2119" s="5"/>
      <c r="CE2119" s="5"/>
      <c r="CF2119" s="5"/>
      <c r="CG2119" s="5"/>
      <c r="CH2119" s="5"/>
      <c r="CI2119" s="5"/>
      <c r="CJ2119" s="5"/>
      <c r="CL2119" s="5">
        <v>212.08101224706539</v>
      </c>
      <c r="CM2119" s="5"/>
      <c r="CO2119" s="5"/>
      <c r="CP2119" s="5"/>
      <c r="CQ2119" s="5"/>
    </row>
    <row r="2120" spans="1:95" x14ac:dyDescent="0.25">
      <c r="A2120" t="s">
        <v>83</v>
      </c>
      <c r="B2120" t="s">
        <v>250</v>
      </c>
      <c r="C2120" s="6">
        <v>39454</v>
      </c>
      <c r="D2120" s="5"/>
      <c r="H2120" t="s">
        <v>17</v>
      </c>
      <c r="I2120" s="7">
        <v>10</v>
      </c>
      <c r="J2120">
        <v>1000</v>
      </c>
      <c r="K2120" s="5">
        <f t="shared" si="59"/>
        <v>100</v>
      </c>
      <c r="AC2120" s="5"/>
      <c r="AE2120" s="8"/>
      <c r="AF2120" s="8"/>
      <c r="AG2120" s="8"/>
      <c r="AH2120" s="8"/>
      <c r="AI2120" s="8"/>
      <c r="AJ2120" s="5"/>
      <c r="AK2120" s="8"/>
      <c r="AL2120" s="8"/>
      <c r="AM2120" s="8"/>
      <c r="AN2120" s="8"/>
      <c r="AO2120" s="8"/>
      <c r="AP2120" s="8"/>
      <c r="AQ2120" s="9"/>
      <c r="AS2120" s="8"/>
      <c r="AT2120" s="8"/>
      <c r="AU2120" s="5"/>
      <c r="AV2120" s="5"/>
      <c r="AW2120" s="5"/>
      <c r="AX2120" s="5"/>
      <c r="AY2120" s="5"/>
      <c r="AZ2120" s="5"/>
      <c r="BA2120" s="5"/>
      <c r="BB2120" s="5"/>
      <c r="BC2120" s="5"/>
      <c r="BD2120" s="5"/>
      <c r="BE2120" s="5"/>
      <c r="BF2120" s="5"/>
      <c r="BG2120" s="5"/>
      <c r="BH2120" s="5"/>
      <c r="BJ2120" s="5"/>
      <c r="BK2120" s="5"/>
      <c r="BL2120" s="5"/>
      <c r="BO2120" s="7"/>
      <c r="BP2120" s="5"/>
      <c r="BQ2120" s="5"/>
      <c r="BR2120" s="5"/>
      <c r="BS2120" s="5"/>
      <c r="BT2120" s="7"/>
      <c r="BU2120" s="7"/>
      <c r="BV2120" s="7"/>
      <c r="BW2120" s="7"/>
      <c r="BX2120" s="7"/>
      <c r="BY2120" s="7"/>
      <c r="BZ2120" s="7"/>
      <c r="CA2120" s="5"/>
      <c r="CB2120" s="5"/>
      <c r="CC2120" s="5"/>
      <c r="CD2120" s="5"/>
      <c r="CE2120" s="5"/>
      <c r="CF2120" s="5"/>
      <c r="CG2120" s="5"/>
      <c r="CH2120" s="5"/>
      <c r="CI2120" s="5"/>
      <c r="CJ2120" s="5"/>
      <c r="CL2120" s="5">
        <v>227.43764323424489</v>
      </c>
      <c r="CM2120" s="5"/>
      <c r="CO2120" s="5"/>
      <c r="CP2120" s="5"/>
      <c r="CQ2120" s="5"/>
    </row>
    <row r="2121" spans="1:95" x14ac:dyDescent="0.25">
      <c r="A2121" t="s">
        <v>83</v>
      </c>
      <c r="B2121" t="s">
        <v>250</v>
      </c>
      <c r="C2121" s="6">
        <v>39460</v>
      </c>
      <c r="D2121" s="5"/>
      <c r="H2121" t="s">
        <v>17</v>
      </c>
      <c r="I2121" s="7">
        <v>10</v>
      </c>
      <c r="J2121">
        <v>1000</v>
      </c>
      <c r="K2121" s="5">
        <f t="shared" si="59"/>
        <v>100</v>
      </c>
      <c r="AC2121" s="5"/>
      <c r="AE2121" s="8"/>
      <c r="AF2121" s="8"/>
      <c r="AG2121" s="8"/>
      <c r="AH2121" s="8"/>
      <c r="AI2121" s="8"/>
      <c r="AJ2121" s="5"/>
      <c r="AK2121" s="8"/>
      <c r="AL2121" s="8"/>
      <c r="AM2121" s="8"/>
      <c r="AN2121" s="8"/>
      <c r="AO2121" s="8"/>
      <c r="AP2121" s="8"/>
      <c r="AQ2121" s="9"/>
      <c r="AS2121" s="8"/>
      <c r="AT2121" s="8"/>
      <c r="AU2121" s="5"/>
      <c r="AV2121" s="5"/>
      <c r="AW2121" s="5"/>
      <c r="AX2121" s="5"/>
      <c r="AY2121" s="5"/>
      <c r="AZ2121" s="5"/>
      <c r="BA2121" s="5"/>
      <c r="BB2121" s="5"/>
      <c r="BC2121" s="5"/>
      <c r="BD2121" s="5"/>
      <c r="BE2121" s="5"/>
      <c r="BF2121" s="5"/>
      <c r="BG2121" s="5"/>
      <c r="BH2121" s="5"/>
      <c r="BJ2121" s="5"/>
      <c r="BK2121" s="5"/>
      <c r="BL2121" s="5"/>
      <c r="BO2121" s="7"/>
      <c r="BP2121" s="5"/>
      <c r="BQ2121" s="5"/>
      <c r="BR2121" s="5"/>
      <c r="BS2121" s="5"/>
      <c r="BT2121" s="7"/>
      <c r="BU2121" s="7"/>
      <c r="BV2121" s="7"/>
      <c r="BW2121" s="7"/>
      <c r="BX2121" s="7"/>
      <c r="BY2121" s="7"/>
      <c r="BZ2121" s="7"/>
      <c r="CA2121" s="5"/>
      <c r="CB2121" s="5"/>
      <c r="CC2121" s="5"/>
      <c r="CD2121" s="5"/>
      <c r="CE2121" s="5"/>
      <c r="CF2121" s="5"/>
      <c r="CG2121" s="5"/>
      <c r="CH2121" s="5"/>
      <c r="CI2121" s="5"/>
      <c r="CJ2121" s="5"/>
      <c r="CL2121" s="5">
        <v>210.02939429042939</v>
      </c>
      <c r="CM2121" s="5"/>
      <c r="CO2121" s="5"/>
      <c r="CP2121" s="5"/>
      <c r="CQ2121" s="5"/>
    </row>
    <row r="2122" spans="1:95" x14ac:dyDescent="0.25">
      <c r="A2122" t="s">
        <v>83</v>
      </c>
      <c r="B2122" t="s">
        <v>250</v>
      </c>
      <c r="C2122" s="6">
        <v>39463</v>
      </c>
      <c r="D2122" s="5"/>
      <c r="H2122" t="s">
        <v>17</v>
      </c>
      <c r="I2122" s="7">
        <v>10</v>
      </c>
      <c r="J2122">
        <v>1000</v>
      </c>
      <c r="K2122" s="5">
        <f t="shared" si="59"/>
        <v>100</v>
      </c>
      <c r="AC2122" s="5"/>
      <c r="AE2122" s="8"/>
      <c r="AF2122" s="8"/>
      <c r="AG2122" s="8"/>
      <c r="AH2122" s="8"/>
      <c r="AI2122" s="8"/>
      <c r="AJ2122" s="5"/>
      <c r="AK2122" s="8"/>
      <c r="AL2122" s="8"/>
      <c r="AM2122" s="8"/>
      <c r="AN2122" s="8"/>
      <c r="AO2122" s="8"/>
      <c r="AP2122" s="8"/>
      <c r="AQ2122" s="9"/>
      <c r="AS2122" s="8"/>
      <c r="AT2122" s="8"/>
      <c r="AU2122" s="5"/>
      <c r="AV2122" s="5"/>
      <c r="AW2122" s="5"/>
      <c r="AX2122" s="5"/>
      <c r="AY2122" s="5"/>
      <c r="AZ2122" s="5"/>
      <c r="BA2122" s="5"/>
      <c r="BB2122" s="5"/>
      <c r="BC2122" s="5"/>
      <c r="BD2122" s="5"/>
      <c r="BE2122" s="5"/>
      <c r="BF2122" s="5"/>
      <c r="BG2122" s="5"/>
      <c r="BH2122" s="5"/>
      <c r="BJ2122" s="5"/>
      <c r="BK2122" s="5"/>
      <c r="BL2122" s="5"/>
      <c r="BO2122" s="7"/>
      <c r="BP2122" s="5"/>
      <c r="BQ2122" s="5"/>
      <c r="BR2122" s="5"/>
      <c r="BS2122" s="5"/>
      <c r="BT2122" s="7"/>
      <c r="BU2122" s="7"/>
      <c r="BV2122" s="7"/>
      <c r="BW2122" s="7"/>
      <c r="BX2122" s="7"/>
      <c r="BY2122" s="7"/>
      <c r="BZ2122" s="7"/>
      <c r="CA2122" s="5"/>
      <c r="CB2122" s="5"/>
      <c r="CC2122" s="5"/>
      <c r="CD2122" s="5"/>
      <c r="CE2122" s="5"/>
      <c r="CF2122" s="5"/>
      <c r="CG2122" s="5"/>
      <c r="CH2122" s="5"/>
      <c r="CI2122" s="5"/>
      <c r="CJ2122" s="5"/>
      <c r="CL2122" s="5">
        <v>175.33164776543731</v>
      </c>
      <c r="CM2122" s="5"/>
      <c r="CO2122" s="5"/>
      <c r="CP2122" s="5"/>
      <c r="CQ2122" s="5"/>
    </row>
    <row r="2123" spans="1:95" x14ac:dyDescent="0.25">
      <c r="A2123" t="s">
        <v>83</v>
      </c>
      <c r="B2123" t="s">
        <v>250</v>
      </c>
      <c r="C2123" s="6">
        <v>39468</v>
      </c>
      <c r="D2123" s="5"/>
      <c r="H2123" t="s">
        <v>17</v>
      </c>
      <c r="I2123" s="7">
        <v>10</v>
      </c>
      <c r="J2123">
        <v>1000</v>
      </c>
      <c r="K2123" s="5">
        <f t="shared" si="59"/>
        <v>100</v>
      </c>
      <c r="AC2123" s="5"/>
      <c r="AE2123" s="8"/>
      <c r="AF2123" s="8"/>
      <c r="AG2123" s="8"/>
      <c r="AH2123" s="8"/>
      <c r="AI2123" s="8"/>
      <c r="AJ2123" s="5"/>
      <c r="AK2123" s="8"/>
      <c r="AL2123" s="8"/>
      <c r="AM2123" s="8"/>
      <c r="AN2123" s="8"/>
      <c r="AO2123" s="8"/>
      <c r="AP2123" s="8"/>
      <c r="AQ2123" s="9"/>
      <c r="AS2123" s="8"/>
      <c r="AT2123" s="8"/>
      <c r="AU2123" s="5"/>
      <c r="AV2123" s="5"/>
      <c r="AW2123" s="5"/>
      <c r="AX2123" s="5"/>
      <c r="AY2123" s="5"/>
      <c r="AZ2123" s="5"/>
      <c r="BA2123" s="5"/>
      <c r="BB2123" s="5"/>
      <c r="BC2123" s="5"/>
      <c r="BD2123" s="5"/>
      <c r="BE2123" s="5"/>
      <c r="BF2123" s="5"/>
      <c r="BG2123" s="5"/>
      <c r="BH2123" s="5"/>
      <c r="BJ2123" s="5"/>
      <c r="BK2123" s="5"/>
      <c r="BL2123" s="5"/>
      <c r="BO2123" s="7"/>
      <c r="BP2123" s="5"/>
      <c r="BQ2123" s="5"/>
      <c r="BR2123" s="5"/>
      <c r="BS2123" s="5"/>
      <c r="BT2123" s="7"/>
      <c r="BU2123" s="7"/>
      <c r="BV2123" s="7"/>
      <c r="BW2123" s="7"/>
      <c r="BX2123" s="7"/>
      <c r="BY2123" s="7"/>
      <c r="BZ2123" s="7"/>
      <c r="CA2123" s="5"/>
      <c r="CB2123" s="5"/>
      <c r="CC2123" s="5"/>
      <c r="CD2123" s="5"/>
      <c r="CE2123" s="5"/>
      <c r="CF2123" s="5"/>
      <c r="CG2123" s="5"/>
      <c r="CH2123" s="5"/>
      <c r="CI2123" s="5"/>
      <c r="CJ2123" s="5"/>
      <c r="CL2123" s="5">
        <v>233.6876291006443</v>
      </c>
      <c r="CM2123" s="5"/>
      <c r="CO2123" s="5"/>
      <c r="CP2123" s="5"/>
      <c r="CQ2123" s="5"/>
    </row>
    <row r="2124" spans="1:95" x14ac:dyDescent="0.25">
      <c r="A2124" t="s">
        <v>83</v>
      </c>
      <c r="B2124" t="s">
        <v>250</v>
      </c>
      <c r="C2124" s="6">
        <v>39472</v>
      </c>
      <c r="D2124" s="5"/>
      <c r="H2124" t="s">
        <v>17</v>
      </c>
      <c r="I2124" s="7">
        <v>10</v>
      </c>
      <c r="J2124">
        <v>1000</v>
      </c>
      <c r="K2124" s="5">
        <f t="shared" si="59"/>
        <v>100</v>
      </c>
      <c r="AC2124" s="5"/>
      <c r="AE2124" s="8"/>
      <c r="AF2124" s="8"/>
      <c r="AG2124" s="8"/>
      <c r="AH2124" s="8"/>
      <c r="AI2124" s="8"/>
      <c r="AJ2124" s="5"/>
      <c r="AK2124" s="8"/>
      <c r="AL2124" s="8"/>
      <c r="AM2124" s="8"/>
      <c r="AN2124" s="8"/>
      <c r="AO2124" s="8"/>
      <c r="AP2124" s="8"/>
      <c r="AQ2124" s="9"/>
      <c r="AS2124" s="8"/>
      <c r="AT2124" s="8"/>
      <c r="AU2124" s="5"/>
      <c r="AV2124" s="5"/>
      <c r="AW2124" s="5"/>
      <c r="AX2124" s="5"/>
      <c r="AY2124" s="5"/>
      <c r="AZ2124" s="5"/>
      <c r="BA2124" s="5"/>
      <c r="BB2124" s="5"/>
      <c r="BC2124" s="5"/>
      <c r="BD2124" s="5"/>
      <c r="BE2124" s="5"/>
      <c r="BF2124" s="5"/>
      <c r="BG2124" s="5"/>
      <c r="BH2124" s="5"/>
      <c r="BJ2124" s="5"/>
      <c r="BK2124" s="5"/>
      <c r="BL2124" s="5"/>
      <c r="BO2124" s="7"/>
      <c r="BP2124" s="5"/>
      <c r="BQ2124" s="5"/>
      <c r="BR2124" s="5"/>
      <c r="BS2124" s="5"/>
      <c r="BT2124" s="7"/>
      <c r="BU2124" s="7"/>
      <c r="BV2124" s="7"/>
      <c r="BW2124" s="7"/>
      <c r="BX2124" s="7"/>
      <c r="BY2124" s="7"/>
      <c r="BZ2124" s="7"/>
      <c r="CA2124" s="5"/>
      <c r="CB2124" s="5"/>
      <c r="CC2124" s="5"/>
      <c r="CD2124" s="5"/>
      <c r="CE2124" s="5"/>
      <c r="CF2124" s="5"/>
      <c r="CG2124" s="5"/>
      <c r="CH2124" s="5"/>
      <c r="CI2124" s="5"/>
      <c r="CJ2124" s="5"/>
      <c r="CL2124" s="5">
        <v>224.80380216749859</v>
      </c>
      <c r="CM2124" s="5"/>
      <c r="CO2124" s="5"/>
      <c r="CP2124" s="5"/>
      <c r="CQ2124" s="5"/>
    </row>
    <row r="2125" spans="1:95" x14ac:dyDescent="0.25">
      <c r="A2125" t="s">
        <v>83</v>
      </c>
      <c r="B2125" t="s">
        <v>250</v>
      </c>
      <c r="C2125" s="6">
        <v>39478</v>
      </c>
      <c r="D2125" s="5"/>
      <c r="H2125" t="s">
        <v>17</v>
      </c>
      <c r="I2125" s="7">
        <v>10</v>
      </c>
      <c r="J2125">
        <v>1000</v>
      </c>
      <c r="K2125" s="5">
        <f t="shared" si="59"/>
        <v>100</v>
      </c>
      <c r="AC2125" s="5"/>
      <c r="AE2125" s="8"/>
      <c r="AF2125" s="8"/>
      <c r="AG2125" s="8"/>
      <c r="AH2125" s="8"/>
      <c r="AI2125" s="8"/>
      <c r="AJ2125" s="5"/>
      <c r="AK2125" s="8"/>
      <c r="AL2125" s="8"/>
      <c r="AM2125" s="8"/>
      <c r="AN2125" s="8"/>
      <c r="AO2125" s="8"/>
      <c r="AP2125" s="8"/>
      <c r="AQ2125" s="9"/>
      <c r="AS2125" s="8"/>
      <c r="AT2125" s="8"/>
      <c r="AU2125" s="5"/>
      <c r="AV2125" s="5"/>
      <c r="AW2125" s="5"/>
      <c r="AX2125" s="5"/>
      <c r="AY2125" s="5"/>
      <c r="AZ2125" s="5"/>
      <c r="BA2125" s="5"/>
      <c r="BB2125" s="5"/>
      <c r="BC2125" s="5"/>
      <c r="BD2125" s="5"/>
      <c r="BE2125" s="5"/>
      <c r="BF2125" s="5"/>
      <c r="BG2125" s="5"/>
      <c r="BH2125" s="5"/>
      <c r="BJ2125" s="5"/>
      <c r="BK2125" s="5"/>
      <c r="BL2125" s="5"/>
      <c r="BO2125" s="7"/>
      <c r="BP2125" s="5"/>
      <c r="BQ2125" s="5"/>
      <c r="BR2125" s="5"/>
      <c r="BS2125" s="5"/>
      <c r="BT2125" s="7"/>
      <c r="BU2125" s="7"/>
      <c r="BV2125" s="7"/>
      <c r="BW2125" s="7"/>
      <c r="BX2125" s="7"/>
      <c r="BY2125" s="7"/>
      <c r="BZ2125" s="7"/>
      <c r="CA2125" s="5"/>
      <c r="CB2125" s="5"/>
      <c r="CC2125" s="5"/>
      <c r="CD2125" s="5"/>
      <c r="CE2125" s="5"/>
      <c r="CF2125" s="5"/>
      <c r="CG2125" s="5"/>
      <c r="CH2125" s="5"/>
      <c r="CI2125" s="5"/>
      <c r="CJ2125" s="5"/>
      <c r="CL2125" s="5">
        <v>182.0216180732607</v>
      </c>
      <c r="CM2125" s="5"/>
      <c r="CO2125" s="5"/>
      <c r="CP2125" s="5"/>
      <c r="CQ2125" s="5"/>
    </row>
    <row r="2126" spans="1:95" x14ac:dyDescent="0.25">
      <c r="A2126" t="s">
        <v>83</v>
      </c>
      <c r="B2126" t="s">
        <v>250</v>
      </c>
      <c r="C2126" s="6">
        <v>39481</v>
      </c>
      <c r="D2126" s="5"/>
      <c r="H2126" t="s">
        <v>17</v>
      </c>
      <c r="I2126" s="7">
        <v>10</v>
      </c>
      <c r="J2126">
        <v>1000</v>
      </c>
      <c r="K2126" s="5">
        <f t="shared" si="59"/>
        <v>100</v>
      </c>
      <c r="AC2126" s="5"/>
      <c r="AE2126" s="8"/>
      <c r="AF2126" s="8"/>
      <c r="AG2126" s="8"/>
      <c r="AH2126" s="8"/>
      <c r="AI2126" s="8"/>
      <c r="AJ2126" s="5"/>
      <c r="AK2126" s="8"/>
      <c r="AL2126" s="8"/>
      <c r="AM2126" s="8"/>
      <c r="AN2126" s="8"/>
      <c r="AO2126" s="8"/>
      <c r="AP2126" s="8"/>
      <c r="AQ2126" s="9"/>
      <c r="AS2126" s="8"/>
      <c r="AT2126" s="8"/>
      <c r="AU2126" s="5"/>
      <c r="AV2126" s="5"/>
      <c r="AW2126" s="5"/>
      <c r="AX2126" s="5"/>
      <c r="AY2126" s="5"/>
      <c r="AZ2126" s="5"/>
      <c r="BA2126" s="5"/>
      <c r="BB2126" s="5"/>
      <c r="BC2126" s="5"/>
      <c r="BD2126" s="5"/>
      <c r="BE2126" s="5"/>
      <c r="BF2126" s="5"/>
      <c r="BG2126" s="5"/>
      <c r="BH2126" s="5"/>
      <c r="BJ2126" s="5"/>
      <c r="BK2126" s="5"/>
      <c r="BL2126" s="5"/>
      <c r="BO2126" s="7"/>
      <c r="BP2126" s="5"/>
      <c r="BQ2126" s="5"/>
      <c r="BR2126" s="5"/>
      <c r="BS2126" s="5"/>
      <c r="BT2126" s="7"/>
      <c r="BU2126" s="7"/>
      <c r="BV2126" s="7"/>
      <c r="BW2126" s="7"/>
      <c r="BX2126" s="7"/>
      <c r="BY2126" s="7"/>
      <c r="BZ2126" s="7"/>
      <c r="CA2126" s="5"/>
      <c r="CB2126" s="5"/>
      <c r="CC2126" s="5"/>
      <c r="CD2126" s="5"/>
      <c r="CE2126" s="5"/>
      <c r="CF2126" s="5"/>
      <c r="CG2126" s="5"/>
      <c r="CH2126" s="5"/>
      <c r="CI2126" s="5"/>
      <c r="CJ2126" s="5"/>
      <c r="CL2126" s="5">
        <v>226.7438409962121</v>
      </c>
      <c r="CM2126" s="5"/>
      <c r="CO2126" s="5"/>
      <c r="CP2126" s="5"/>
      <c r="CQ2126" s="5"/>
    </row>
    <row r="2127" spans="1:95" x14ac:dyDescent="0.25">
      <c r="A2127" t="s">
        <v>83</v>
      </c>
      <c r="B2127" t="s">
        <v>250</v>
      </c>
      <c r="C2127" s="6">
        <v>39486</v>
      </c>
      <c r="D2127" s="5"/>
      <c r="H2127" t="s">
        <v>17</v>
      </c>
      <c r="I2127" s="7">
        <v>10</v>
      </c>
      <c r="J2127">
        <v>1000</v>
      </c>
      <c r="K2127" s="5">
        <f t="shared" si="59"/>
        <v>100</v>
      </c>
      <c r="AC2127" s="5"/>
      <c r="AE2127" s="8"/>
      <c r="AF2127" s="8"/>
      <c r="AG2127" s="8"/>
      <c r="AH2127" s="8"/>
      <c r="AI2127" s="8"/>
      <c r="AJ2127" s="5"/>
      <c r="AK2127" s="8"/>
      <c r="AL2127" s="8"/>
      <c r="AM2127" s="8"/>
      <c r="AN2127" s="8"/>
      <c r="AO2127" s="8"/>
      <c r="AP2127" s="8"/>
      <c r="AQ2127" s="9"/>
      <c r="AS2127" s="8"/>
      <c r="AT2127" s="8"/>
      <c r="AU2127" s="5"/>
      <c r="AV2127" s="5"/>
      <c r="AW2127" s="5"/>
      <c r="AX2127" s="5"/>
      <c r="AY2127" s="5"/>
      <c r="AZ2127" s="5"/>
      <c r="BA2127" s="5"/>
      <c r="BB2127" s="5"/>
      <c r="BC2127" s="5"/>
      <c r="BD2127" s="5"/>
      <c r="BE2127" s="5"/>
      <c r="BF2127" s="5"/>
      <c r="BG2127" s="5"/>
      <c r="BH2127" s="5"/>
      <c r="BJ2127" s="5"/>
      <c r="BK2127" s="5"/>
      <c r="BL2127" s="5"/>
      <c r="BO2127" s="7"/>
      <c r="BP2127" s="5"/>
      <c r="BQ2127" s="5"/>
      <c r="BR2127" s="5"/>
      <c r="BS2127" s="5"/>
      <c r="BT2127" s="7"/>
      <c r="BU2127" s="7"/>
      <c r="BV2127" s="7"/>
      <c r="BW2127" s="7"/>
      <c r="BX2127" s="7"/>
      <c r="BY2127" s="7"/>
      <c r="BZ2127" s="7"/>
      <c r="CA2127" s="5"/>
      <c r="CB2127" s="5"/>
      <c r="CC2127" s="5"/>
      <c r="CD2127" s="5"/>
      <c r="CE2127" s="5"/>
      <c r="CF2127" s="5"/>
      <c r="CG2127" s="5"/>
      <c r="CH2127" s="5"/>
      <c r="CI2127" s="5"/>
      <c r="CJ2127" s="5"/>
      <c r="CL2127" s="5">
        <v>214.5275640271758</v>
      </c>
      <c r="CM2127" s="5"/>
      <c r="CO2127" s="5"/>
      <c r="CP2127" s="5"/>
      <c r="CQ2127" s="5"/>
    </row>
    <row r="2128" spans="1:95" x14ac:dyDescent="0.25">
      <c r="A2128" t="s">
        <v>83</v>
      </c>
      <c r="B2128" t="s">
        <v>250</v>
      </c>
      <c r="C2128" s="6">
        <v>39493</v>
      </c>
      <c r="D2128" s="5"/>
      <c r="H2128" t="s">
        <v>17</v>
      </c>
      <c r="I2128" s="7">
        <v>10</v>
      </c>
      <c r="J2128">
        <v>1000</v>
      </c>
      <c r="K2128" s="5">
        <f t="shared" si="59"/>
        <v>100</v>
      </c>
      <c r="AC2128" s="5"/>
      <c r="AE2128" s="8"/>
      <c r="AF2128" s="8"/>
      <c r="AG2128" s="8"/>
      <c r="AH2128" s="8"/>
      <c r="AI2128" s="8"/>
      <c r="AJ2128" s="5"/>
      <c r="AK2128" s="8"/>
      <c r="AL2128" s="8"/>
      <c r="AM2128" s="8"/>
      <c r="AN2128" s="8"/>
      <c r="AO2128" s="8"/>
      <c r="AP2128" s="8"/>
      <c r="AQ2128" s="9"/>
      <c r="AS2128" s="8"/>
      <c r="AT2128" s="8"/>
      <c r="AU2128" s="5"/>
      <c r="AV2128" s="5"/>
      <c r="AW2128" s="5"/>
      <c r="AX2128" s="5"/>
      <c r="AY2128" s="5"/>
      <c r="AZ2128" s="5"/>
      <c r="BA2128" s="5"/>
      <c r="BB2128" s="5"/>
      <c r="BC2128" s="5"/>
      <c r="BD2128" s="5"/>
      <c r="BE2128" s="5"/>
      <c r="BF2128" s="5"/>
      <c r="BG2128" s="5"/>
      <c r="BH2128" s="5"/>
      <c r="BJ2128" s="5"/>
      <c r="BK2128" s="5"/>
      <c r="BL2128" s="5"/>
      <c r="BO2128" s="7"/>
      <c r="BP2128" s="5"/>
      <c r="BQ2128" s="5"/>
      <c r="BR2128" s="5"/>
      <c r="BS2128" s="5"/>
      <c r="BT2128" s="7"/>
      <c r="BU2128" s="7"/>
      <c r="BV2128" s="7"/>
      <c r="BW2128" s="7"/>
      <c r="BX2128" s="7"/>
      <c r="BY2128" s="7"/>
      <c r="BZ2128" s="7"/>
      <c r="CA2128" s="5"/>
      <c r="CB2128" s="5"/>
      <c r="CC2128" s="5"/>
      <c r="CD2128" s="5"/>
      <c r="CE2128" s="5"/>
      <c r="CF2128" s="5"/>
      <c r="CG2128" s="5"/>
      <c r="CH2128" s="5"/>
      <c r="CI2128" s="5"/>
      <c r="CJ2128" s="5"/>
      <c r="CL2128" s="5">
        <v>212.93715207362359</v>
      </c>
      <c r="CM2128" s="5"/>
      <c r="CO2128" s="5"/>
      <c r="CP2128" s="5"/>
      <c r="CQ2128" s="5"/>
    </row>
    <row r="2129" spans="1:166" x14ac:dyDescent="0.25">
      <c r="A2129" t="s">
        <v>83</v>
      </c>
      <c r="B2129" t="s">
        <v>250</v>
      </c>
      <c r="C2129" s="6">
        <v>39498</v>
      </c>
      <c r="D2129" s="5"/>
      <c r="H2129" t="s">
        <v>17</v>
      </c>
      <c r="I2129" s="7">
        <v>10</v>
      </c>
      <c r="J2129">
        <v>1000</v>
      </c>
      <c r="K2129" s="5">
        <f t="shared" si="59"/>
        <v>100</v>
      </c>
      <c r="AC2129" s="5"/>
      <c r="AE2129" s="8"/>
      <c r="AF2129" s="8"/>
      <c r="AG2129" s="8"/>
      <c r="AH2129" s="8"/>
      <c r="AI2129" s="8"/>
      <c r="AJ2129" s="5"/>
      <c r="AK2129" s="8"/>
      <c r="AL2129" s="8"/>
      <c r="AM2129" s="8"/>
      <c r="AN2129" s="8"/>
      <c r="AO2129" s="8"/>
      <c r="AP2129" s="8"/>
      <c r="AQ2129" s="9"/>
      <c r="AS2129" s="8"/>
      <c r="AT2129" s="8"/>
      <c r="AU2129" s="5"/>
      <c r="AV2129" s="5"/>
      <c r="AW2129" s="5"/>
      <c r="AX2129" s="5"/>
      <c r="AY2129" s="5"/>
      <c r="AZ2129" s="5"/>
      <c r="BA2129" s="5"/>
      <c r="BB2129" s="5"/>
      <c r="BC2129" s="5"/>
      <c r="BD2129" s="5"/>
      <c r="BE2129" s="5"/>
      <c r="BF2129" s="5"/>
      <c r="BG2129" s="5"/>
      <c r="BH2129" s="5"/>
      <c r="BJ2129" s="5"/>
      <c r="BK2129" s="5"/>
      <c r="BL2129" s="5"/>
      <c r="BO2129" s="7"/>
      <c r="BP2129" s="5"/>
      <c r="BQ2129" s="5"/>
      <c r="BR2129" s="5"/>
      <c r="BS2129" s="5"/>
      <c r="BT2129" s="7"/>
      <c r="BU2129" s="7"/>
      <c r="BV2129" s="7"/>
      <c r="BW2129" s="7"/>
      <c r="BX2129" s="7"/>
      <c r="BY2129" s="7"/>
      <c r="BZ2129" s="7"/>
      <c r="CA2129" s="5"/>
      <c r="CB2129" s="5"/>
      <c r="CC2129" s="5"/>
      <c r="CD2129" s="5"/>
      <c r="CE2129" s="5"/>
      <c r="CF2129" s="5"/>
      <c r="CG2129" s="5"/>
      <c r="CH2129" s="5"/>
      <c r="CI2129" s="5"/>
      <c r="CJ2129" s="5"/>
      <c r="CL2129" s="5">
        <v>179.21050475858641</v>
      </c>
      <c r="CM2129" s="5"/>
      <c r="CO2129" s="5"/>
      <c r="CP2129" s="5"/>
      <c r="CQ2129" s="5"/>
    </row>
    <row r="2130" spans="1:166" x14ac:dyDescent="0.25">
      <c r="A2130" t="s">
        <v>83</v>
      </c>
      <c r="B2130" t="s">
        <v>250</v>
      </c>
      <c r="C2130" s="6">
        <v>39501</v>
      </c>
      <c r="D2130" s="5"/>
      <c r="H2130" t="s">
        <v>17</v>
      </c>
      <c r="I2130" s="7">
        <v>10</v>
      </c>
      <c r="J2130">
        <v>1000</v>
      </c>
      <c r="K2130" s="5">
        <f t="shared" si="59"/>
        <v>100</v>
      </c>
      <c r="AC2130" s="5"/>
      <c r="AE2130" s="8"/>
      <c r="AF2130" s="8"/>
      <c r="AG2130" s="8"/>
      <c r="AH2130" s="8"/>
      <c r="AI2130" s="8"/>
      <c r="AJ2130" s="5"/>
      <c r="AK2130" s="8"/>
      <c r="AL2130" s="8"/>
      <c r="AM2130" s="8"/>
      <c r="AN2130" s="8"/>
      <c r="AO2130" s="8"/>
      <c r="AP2130" s="8"/>
      <c r="AQ2130" s="9"/>
      <c r="AS2130" s="8"/>
      <c r="AT2130" s="8"/>
      <c r="AU2130" s="5"/>
      <c r="AV2130" s="5"/>
      <c r="AW2130" s="5"/>
      <c r="AX2130" s="5"/>
      <c r="AY2130" s="5"/>
      <c r="AZ2130" s="5"/>
      <c r="BA2130" s="5"/>
      <c r="BB2130" s="5"/>
      <c r="BC2130" s="5"/>
      <c r="BD2130" s="5"/>
      <c r="BE2130" s="5"/>
      <c r="BF2130" s="5"/>
      <c r="BG2130" s="5"/>
      <c r="BH2130" s="5"/>
      <c r="BJ2130" s="5"/>
      <c r="BK2130" s="5"/>
      <c r="BL2130" s="5"/>
      <c r="BO2130" s="7"/>
      <c r="BP2130" s="5"/>
      <c r="BQ2130" s="5"/>
      <c r="BR2130" s="5"/>
      <c r="BS2130" s="5"/>
      <c r="BT2130" s="7"/>
      <c r="BU2130" s="7"/>
      <c r="BV2130" s="7"/>
      <c r="BW2130" s="7"/>
      <c r="BX2130" s="7"/>
      <c r="BY2130" s="7"/>
      <c r="BZ2130" s="7"/>
      <c r="CA2130" s="5"/>
      <c r="CB2130" s="5"/>
      <c r="CC2130" s="5"/>
      <c r="CD2130" s="5"/>
      <c r="CE2130" s="5"/>
      <c r="CF2130" s="5"/>
      <c r="CG2130" s="5"/>
      <c r="CH2130" s="5"/>
      <c r="CI2130" s="5"/>
      <c r="CJ2130" s="5"/>
      <c r="CL2130" s="5">
        <v>216.1593532847032</v>
      </c>
      <c r="CM2130" s="5"/>
      <c r="CO2130" s="5"/>
      <c r="CP2130" s="5"/>
      <c r="CQ2130" s="5"/>
    </row>
    <row r="2131" spans="1:166" x14ac:dyDescent="0.25">
      <c r="A2131" t="s">
        <v>83</v>
      </c>
      <c r="B2131" t="s">
        <v>250</v>
      </c>
      <c r="C2131" s="6">
        <v>39511</v>
      </c>
      <c r="D2131" s="5"/>
      <c r="H2131" t="s">
        <v>17</v>
      </c>
      <c r="I2131" s="7">
        <v>10</v>
      </c>
      <c r="J2131">
        <v>1000</v>
      </c>
      <c r="K2131" s="5">
        <f t="shared" si="59"/>
        <v>100</v>
      </c>
      <c r="AC2131" s="5"/>
      <c r="AE2131" s="8"/>
      <c r="AF2131" s="8"/>
      <c r="AG2131" s="8"/>
      <c r="AH2131" s="8"/>
      <c r="AI2131" s="8"/>
      <c r="AJ2131" s="5"/>
      <c r="AK2131" s="8"/>
      <c r="AL2131" s="8"/>
      <c r="AM2131" s="8"/>
      <c r="AN2131" s="8"/>
      <c r="AO2131" s="8"/>
      <c r="AP2131" s="8"/>
      <c r="AQ2131" s="9"/>
      <c r="AS2131" s="8"/>
      <c r="AT2131" s="8"/>
      <c r="AU2131" s="5"/>
      <c r="AV2131" s="5"/>
      <c r="AW2131" s="5"/>
      <c r="AX2131" s="5"/>
      <c r="AY2131" s="5"/>
      <c r="AZ2131" s="5"/>
      <c r="BA2131" s="5"/>
      <c r="BB2131" s="5"/>
      <c r="BC2131" s="5"/>
      <c r="BD2131" s="5"/>
      <c r="BE2131" s="5"/>
      <c r="BF2131" s="5"/>
      <c r="BG2131" s="5"/>
      <c r="BH2131" s="5"/>
      <c r="BJ2131" s="5"/>
      <c r="BK2131" s="5"/>
      <c r="BL2131" s="5"/>
      <c r="BO2131" s="7"/>
      <c r="BP2131" s="5"/>
      <c r="BQ2131" s="5"/>
      <c r="BR2131" s="5"/>
      <c r="BS2131" s="5"/>
      <c r="BT2131" s="7"/>
      <c r="BU2131" s="7"/>
      <c r="BV2131" s="7"/>
      <c r="BW2131" s="7"/>
      <c r="BX2131" s="7"/>
      <c r="BY2131" s="7"/>
      <c r="BZ2131" s="7"/>
      <c r="CA2131" s="5"/>
      <c r="CB2131" s="5"/>
      <c r="CC2131" s="5"/>
      <c r="CD2131" s="5"/>
      <c r="CE2131" s="5"/>
      <c r="CF2131" s="5"/>
      <c r="CG2131" s="5"/>
      <c r="CH2131" s="5"/>
      <c r="CI2131" s="5"/>
      <c r="CJ2131" s="5"/>
      <c r="CL2131" s="5">
        <v>182.1228643461416</v>
      </c>
      <c r="CM2131" s="5"/>
      <c r="CO2131" s="5"/>
      <c r="CP2131" s="5"/>
      <c r="CQ2131" s="5"/>
    </row>
    <row r="2132" spans="1:166" x14ac:dyDescent="0.25">
      <c r="A2132" t="s">
        <v>83</v>
      </c>
      <c r="B2132" t="s">
        <v>250</v>
      </c>
      <c r="C2132" s="6">
        <v>39516</v>
      </c>
      <c r="D2132" s="5"/>
      <c r="H2132" t="s">
        <v>17</v>
      </c>
      <c r="I2132" s="7">
        <v>10</v>
      </c>
      <c r="J2132">
        <v>1000</v>
      </c>
      <c r="K2132" s="5">
        <f t="shared" si="59"/>
        <v>100</v>
      </c>
      <c r="AC2132" s="5"/>
      <c r="AE2132" s="8"/>
      <c r="AF2132" s="8"/>
      <c r="AG2132" s="8"/>
      <c r="AH2132" s="8"/>
      <c r="AI2132" s="8"/>
      <c r="AJ2132" s="5"/>
      <c r="AK2132" s="8"/>
      <c r="AL2132" s="8"/>
      <c r="AM2132" s="8"/>
      <c r="AN2132" s="8"/>
      <c r="AO2132" s="8"/>
      <c r="AP2132" s="8"/>
      <c r="AQ2132" s="9"/>
      <c r="AS2132" s="8"/>
      <c r="AT2132" s="8"/>
      <c r="AU2132" s="5"/>
      <c r="AV2132" s="5"/>
      <c r="AW2132" s="5"/>
      <c r="AX2132" s="5"/>
      <c r="AY2132" s="5"/>
      <c r="AZ2132" s="5"/>
      <c r="BA2132" s="5"/>
      <c r="BB2132" s="5"/>
      <c r="BC2132" s="5"/>
      <c r="BD2132" s="5"/>
      <c r="BE2132" s="5"/>
      <c r="BF2132" s="5"/>
      <c r="BG2132" s="5"/>
      <c r="BH2132" s="5"/>
      <c r="BJ2132" s="5"/>
      <c r="BK2132" s="5"/>
      <c r="BL2132" s="5"/>
      <c r="BO2132" s="7"/>
      <c r="BP2132" s="5"/>
      <c r="BQ2132" s="5"/>
      <c r="BR2132" s="5"/>
      <c r="BS2132" s="5"/>
      <c r="BT2132" s="7"/>
      <c r="BU2132" s="7"/>
      <c r="BV2132" s="7"/>
      <c r="BW2132" s="7"/>
      <c r="BX2132" s="7"/>
      <c r="BY2132" s="7"/>
      <c r="BZ2132" s="7"/>
      <c r="CA2132" s="5"/>
      <c r="CB2132" s="5"/>
      <c r="CC2132" s="5"/>
      <c r="CD2132" s="5"/>
      <c r="CE2132" s="5"/>
      <c r="CF2132" s="5"/>
      <c r="CG2132" s="5"/>
      <c r="CH2132" s="5"/>
      <c r="CI2132" s="5"/>
      <c r="CJ2132" s="5"/>
      <c r="CL2132" s="5">
        <v>147.3149123267716</v>
      </c>
      <c r="CM2132" s="5"/>
      <c r="CO2132" s="5"/>
      <c r="CP2132" s="5"/>
      <c r="CQ2132" s="5"/>
    </row>
    <row r="2133" spans="1:166" x14ac:dyDescent="0.25">
      <c r="A2133" t="s">
        <v>83</v>
      </c>
      <c r="B2133" t="s">
        <v>250</v>
      </c>
      <c r="C2133" s="6">
        <v>39519</v>
      </c>
      <c r="D2133" s="5"/>
      <c r="H2133" t="s">
        <v>17</v>
      </c>
      <c r="I2133" s="7">
        <v>10</v>
      </c>
      <c r="J2133">
        <v>1000</v>
      </c>
      <c r="K2133" s="5">
        <f t="shared" si="59"/>
        <v>100</v>
      </c>
      <c r="AC2133" s="5"/>
      <c r="AE2133" s="8"/>
      <c r="AF2133" s="8"/>
      <c r="AG2133" s="8"/>
      <c r="AH2133" s="8"/>
      <c r="AI2133" s="8"/>
      <c r="AJ2133" s="5"/>
      <c r="AK2133" s="8"/>
      <c r="AL2133" s="8"/>
      <c r="AM2133" s="8"/>
      <c r="AN2133" s="8"/>
      <c r="AO2133" s="8"/>
      <c r="AP2133" s="8"/>
      <c r="AQ2133" s="9"/>
      <c r="AS2133" s="8"/>
      <c r="AT2133" s="8"/>
      <c r="AU2133" s="5"/>
      <c r="AV2133" s="5"/>
      <c r="AW2133" s="5"/>
      <c r="AX2133" s="5"/>
      <c r="AY2133" s="5"/>
      <c r="AZ2133" s="5"/>
      <c r="BA2133" s="5"/>
      <c r="BB2133" s="5"/>
      <c r="BC2133" s="5"/>
      <c r="BD2133" s="5"/>
      <c r="BE2133" s="5"/>
      <c r="BF2133" s="5"/>
      <c r="BG2133" s="5"/>
      <c r="BH2133" s="5"/>
      <c r="BJ2133" s="5"/>
      <c r="BK2133" s="5"/>
      <c r="BL2133" s="5"/>
      <c r="BO2133" s="7"/>
      <c r="BP2133" s="5"/>
      <c r="BQ2133" s="5"/>
      <c r="BR2133" s="5"/>
      <c r="BS2133" s="5"/>
      <c r="BT2133" s="7"/>
      <c r="BU2133" s="7"/>
      <c r="BV2133" s="7"/>
      <c r="BW2133" s="7"/>
      <c r="BX2133" s="7"/>
      <c r="BY2133" s="7"/>
      <c r="BZ2133" s="7"/>
      <c r="CA2133" s="5"/>
      <c r="CB2133" s="5"/>
      <c r="CC2133" s="5"/>
      <c r="CD2133" s="5"/>
      <c r="CE2133" s="5"/>
      <c r="CF2133" s="5"/>
      <c r="CG2133" s="5"/>
      <c r="CH2133" s="5"/>
      <c r="CI2133" s="5"/>
      <c r="CJ2133" s="5"/>
      <c r="CL2133" s="5">
        <v>226.88865249723551</v>
      </c>
      <c r="CM2133" s="5"/>
      <c r="CO2133" s="5"/>
      <c r="CP2133" s="5"/>
      <c r="CQ2133" s="5"/>
    </row>
    <row r="2134" spans="1:166" x14ac:dyDescent="0.25">
      <c r="A2134" t="s">
        <v>83</v>
      </c>
      <c r="B2134" t="s">
        <v>250</v>
      </c>
      <c r="C2134" s="6">
        <v>39525</v>
      </c>
      <c r="D2134" s="5"/>
      <c r="H2134" t="s">
        <v>17</v>
      </c>
      <c r="I2134" s="7">
        <v>10</v>
      </c>
      <c r="J2134">
        <v>1000</v>
      </c>
      <c r="K2134" s="5">
        <f t="shared" si="59"/>
        <v>100</v>
      </c>
      <c r="AC2134" s="5"/>
      <c r="AE2134" s="8"/>
      <c r="AF2134" s="8"/>
      <c r="AG2134" s="8"/>
      <c r="AH2134" s="8"/>
      <c r="AI2134" s="8"/>
      <c r="AJ2134" s="5"/>
      <c r="AK2134" s="8"/>
      <c r="AL2134" s="8"/>
      <c r="AM2134" s="8"/>
      <c r="AN2134" s="8"/>
      <c r="AO2134" s="8"/>
      <c r="AP2134" s="8"/>
      <c r="AQ2134" s="9"/>
      <c r="AS2134" s="8"/>
      <c r="AT2134" s="8"/>
      <c r="AU2134" s="5"/>
      <c r="AV2134" s="5"/>
      <c r="AW2134" s="5"/>
      <c r="AX2134" s="5"/>
      <c r="AY2134" s="5"/>
      <c r="AZ2134" s="5"/>
      <c r="BA2134" s="5"/>
      <c r="BB2134" s="5"/>
      <c r="BC2134" s="5"/>
      <c r="BD2134" s="5"/>
      <c r="BE2134" s="5"/>
      <c r="BF2134" s="5"/>
      <c r="BG2134" s="5"/>
      <c r="BH2134" s="5"/>
      <c r="BJ2134" s="5"/>
      <c r="BK2134" s="5"/>
      <c r="BL2134" s="5"/>
      <c r="BO2134" s="7"/>
      <c r="BP2134" s="5"/>
      <c r="BQ2134" s="5"/>
      <c r="BR2134" s="5"/>
      <c r="BS2134" s="5"/>
      <c r="BT2134" s="7"/>
      <c r="BU2134" s="7"/>
      <c r="BV2134" s="7"/>
      <c r="BW2134" s="7"/>
      <c r="BX2134" s="7"/>
      <c r="BY2134" s="7"/>
      <c r="BZ2134" s="7"/>
      <c r="CA2134" s="5"/>
      <c r="CB2134" s="5"/>
      <c r="CC2134" s="5"/>
      <c r="CD2134" s="5"/>
      <c r="CE2134" s="5"/>
      <c r="CF2134" s="5"/>
      <c r="CG2134" s="5"/>
      <c r="CH2134" s="5"/>
      <c r="CI2134" s="5"/>
      <c r="CJ2134" s="5"/>
      <c r="CL2134" s="5">
        <v>186.74274989794921</v>
      </c>
      <c r="CM2134" s="5"/>
      <c r="CO2134" s="5"/>
      <c r="CP2134" s="5"/>
      <c r="CQ2134" s="5"/>
    </row>
    <row r="2135" spans="1:166" x14ac:dyDescent="0.25">
      <c r="A2135" t="s">
        <v>83</v>
      </c>
      <c r="B2135" t="s">
        <v>250</v>
      </c>
      <c r="C2135" s="6">
        <v>39532</v>
      </c>
      <c r="D2135" s="5"/>
      <c r="H2135" t="s">
        <v>17</v>
      </c>
      <c r="I2135" s="7">
        <v>10</v>
      </c>
      <c r="J2135">
        <v>1000</v>
      </c>
      <c r="K2135" s="5">
        <f t="shared" si="59"/>
        <v>100</v>
      </c>
      <c r="AC2135" s="5"/>
      <c r="AE2135" s="8"/>
      <c r="AF2135" s="8"/>
      <c r="AG2135" s="8"/>
      <c r="AH2135" s="8"/>
      <c r="AI2135" s="8"/>
      <c r="AJ2135" s="5"/>
      <c r="AK2135" s="8"/>
      <c r="AL2135" s="8"/>
      <c r="AM2135" s="8"/>
      <c r="AN2135" s="8"/>
      <c r="AO2135" s="8"/>
      <c r="AP2135" s="8"/>
      <c r="AQ2135" s="9"/>
      <c r="AS2135" s="8"/>
      <c r="AT2135" s="8"/>
      <c r="AU2135" s="5"/>
      <c r="AV2135" s="5"/>
      <c r="AW2135" s="5"/>
      <c r="AX2135" s="5"/>
      <c r="AY2135" s="5"/>
      <c r="AZ2135" s="5"/>
      <c r="BA2135" s="5"/>
      <c r="BB2135" s="5"/>
      <c r="BC2135" s="5"/>
      <c r="BD2135" s="5"/>
      <c r="BE2135" s="5"/>
      <c r="BF2135" s="5"/>
      <c r="BG2135" s="5"/>
      <c r="BH2135" s="5"/>
      <c r="BJ2135" s="5"/>
      <c r="BK2135" s="5"/>
      <c r="BL2135" s="5"/>
      <c r="BO2135" s="7"/>
      <c r="BP2135" s="5"/>
      <c r="BQ2135" s="5"/>
      <c r="BR2135" s="5"/>
      <c r="BS2135" s="5"/>
      <c r="BT2135" s="7"/>
      <c r="BU2135" s="7"/>
      <c r="BV2135" s="7"/>
      <c r="BW2135" s="7"/>
      <c r="BX2135" s="7"/>
      <c r="BY2135" s="7"/>
      <c r="BZ2135" s="7"/>
      <c r="CA2135" s="5"/>
      <c r="CB2135" s="5"/>
      <c r="CC2135" s="5"/>
      <c r="CD2135" s="5"/>
      <c r="CE2135" s="5"/>
      <c r="CF2135" s="5"/>
      <c r="CG2135" s="5"/>
      <c r="CH2135" s="5"/>
      <c r="CI2135" s="5"/>
      <c r="CJ2135" s="5"/>
      <c r="CL2135" s="5">
        <v>143.46668907561721</v>
      </c>
      <c r="CM2135" s="5"/>
      <c r="CO2135" s="5"/>
      <c r="CP2135" s="5"/>
      <c r="CQ2135" s="5"/>
    </row>
    <row r="2136" spans="1:166" x14ac:dyDescent="0.25">
      <c r="A2136" t="s">
        <v>83</v>
      </c>
      <c r="B2136" t="s">
        <v>250</v>
      </c>
      <c r="C2136" s="6">
        <v>39539</v>
      </c>
      <c r="D2136" s="5"/>
      <c r="H2136" t="s">
        <v>17</v>
      </c>
      <c r="I2136" s="7">
        <v>10</v>
      </c>
      <c r="J2136">
        <v>1000</v>
      </c>
      <c r="K2136" s="5">
        <f t="shared" si="59"/>
        <v>100</v>
      </c>
      <c r="AC2136" s="5"/>
      <c r="AE2136" s="8"/>
      <c r="AF2136" s="8"/>
      <c r="AG2136" s="8"/>
      <c r="AH2136" s="8"/>
      <c r="AI2136" s="8"/>
      <c r="AJ2136" s="5"/>
      <c r="AK2136" s="8"/>
      <c r="AL2136" s="8"/>
      <c r="AM2136" s="8"/>
      <c r="AN2136" s="8"/>
      <c r="AO2136" s="8"/>
      <c r="AP2136" s="8"/>
      <c r="AQ2136" s="9"/>
      <c r="AS2136" s="8"/>
      <c r="AT2136" s="8"/>
      <c r="AU2136" s="5"/>
      <c r="AV2136" s="5"/>
      <c r="AW2136" s="5"/>
      <c r="AX2136" s="5"/>
      <c r="AY2136" s="5"/>
      <c r="AZ2136" s="5"/>
      <c r="BA2136" s="5"/>
      <c r="BB2136" s="5"/>
      <c r="BC2136" s="5"/>
      <c r="BD2136" s="5"/>
      <c r="BE2136" s="5"/>
      <c r="BF2136" s="5"/>
      <c r="BG2136" s="5"/>
      <c r="BH2136" s="5"/>
      <c r="BJ2136" s="5"/>
      <c r="BK2136" s="5"/>
      <c r="BL2136" s="5"/>
      <c r="BO2136" s="7"/>
      <c r="BP2136" s="5"/>
      <c r="BQ2136" s="5"/>
      <c r="BR2136" s="5"/>
      <c r="BS2136" s="5"/>
      <c r="BT2136" s="7"/>
      <c r="BU2136" s="7"/>
      <c r="BV2136" s="7"/>
      <c r="BW2136" s="7"/>
      <c r="BX2136" s="7"/>
      <c r="BY2136" s="7"/>
      <c r="BZ2136" s="7"/>
      <c r="CA2136" s="5"/>
      <c r="CB2136" s="5"/>
      <c r="CC2136" s="5"/>
      <c r="CD2136" s="5"/>
      <c r="CE2136" s="5"/>
      <c r="CF2136" s="5"/>
      <c r="CG2136" s="5"/>
      <c r="CH2136" s="5"/>
      <c r="CI2136" s="5"/>
      <c r="CJ2136" s="5"/>
      <c r="CL2136" s="5">
        <v>112.7490830132251</v>
      </c>
      <c r="CM2136" s="5"/>
      <c r="CO2136" s="5"/>
      <c r="CP2136" s="5"/>
      <c r="CQ2136" s="5"/>
    </row>
    <row r="2137" spans="1:166" x14ac:dyDescent="0.25">
      <c r="A2137" t="s">
        <v>83</v>
      </c>
      <c r="B2137" t="s">
        <v>250</v>
      </c>
      <c r="C2137" s="6">
        <v>39548</v>
      </c>
      <c r="D2137" s="5"/>
      <c r="H2137" t="s">
        <v>17</v>
      </c>
      <c r="I2137" s="7">
        <v>10</v>
      </c>
      <c r="J2137">
        <v>1000</v>
      </c>
      <c r="K2137" s="5">
        <f t="shared" si="59"/>
        <v>100</v>
      </c>
      <c r="AC2137" s="5"/>
      <c r="AE2137" s="8"/>
      <c r="AF2137" s="8"/>
      <c r="AG2137" s="8"/>
      <c r="AH2137" s="8"/>
      <c r="AI2137" s="8"/>
      <c r="AJ2137" s="5"/>
      <c r="AK2137" s="8"/>
      <c r="AL2137" s="8"/>
      <c r="AM2137" s="8"/>
      <c r="AN2137" s="8"/>
      <c r="AO2137" s="8"/>
      <c r="AP2137" s="8"/>
      <c r="AQ2137" s="9"/>
      <c r="AS2137" s="8"/>
      <c r="AT2137" s="8"/>
      <c r="AU2137" s="5"/>
      <c r="AV2137" s="5"/>
      <c r="AW2137" s="5"/>
      <c r="AX2137" s="5"/>
      <c r="AY2137" s="5"/>
      <c r="AZ2137" s="5"/>
      <c r="BA2137" s="5"/>
      <c r="BB2137" s="5"/>
      <c r="BC2137" s="5"/>
      <c r="BD2137" s="5"/>
      <c r="BE2137" s="5"/>
      <c r="BF2137" s="5"/>
      <c r="BG2137" s="5"/>
      <c r="BH2137" s="5"/>
      <c r="BJ2137" s="5"/>
      <c r="BK2137" s="5"/>
      <c r="BL2137" s="5"/>
      <c r="BO2137" s="7"/>
      <c r="BP2137" s="5"/>
      <c r="BQ2137" s="5"/>
      <c r="BR2137" s="5"/>
      <c r="BS2137" s="5"/>
      <c r="BT2137" s="7"/>
      <c r="BU2137" s="7"/>
      <c r="BV2137" s="7"/>
      <c r="BW2137" s="7"/>
      <c r="BX2137" s="7"/>
      <c r="BY2137" s="7"/>
      <c r="BZ2137" s="7"/>
      <c r="CA2137" s="5"/>
      <c r="CB2137" s="5"/>
      <c r="CC2137" s="5"/>
      <c r="CD2137" s="5"/>
      <c r="CE2137" s="5"/>
      <c r="CF2137" s="5"/>
      <c r="CG2137" s="5"/>
      <c r="CH2137" s="5"/>
      <c r="CI2137" s="5"/>
      <c r="CJ2137" s="5"/>
      <c r="CL2137" s="5">
        <v>77.566799297651457</v>
      </c>
      <c r="CM2137" s="5"/>
      <c r="CO2137" s="5"/>
      <c r="CP2137" s="5"/>
      <c r="CQ2137" s="5"/>
    </row>
    <row r="2138" spans="1:166" x14ac:dyDescent="0.25">
      <c r="A2138" t="s">
        <v>83</v>
      </c>
      <c r="B2138" t="s">
        <v>250</v>
      </c>
      <c r="C2138" s="6"/>
      <c r="D2138" s="5">
        <v>10</v>
      </c>
      <c r="E2138" t="s">
        <v>108</v>
      </c>
      <c r="F2138" t="s">
        <v>18</v>
      </c>
      <c r="H2138" t="s">
        <v>17</v>
      </c>
      <c r="I2138" s="7">
        <v>10</v>
      </c>
      <c r="J2138">
        <v>1000</v>
      </c>
      <c r="K2138" s="5">
        <f t="shared" si="59"/>
        <v>100</v>
      </c>
      <c r="L2138" s="5"/>
      <c r="M2138" s="8"/>
      <c r="N2138" s="8"/>
      <c r="O2138" s="8"/>
      <c r="P2138" s="8"/>
      <c r="Q2138" s="5"/>
      <c r="R2138" s="5"/>
      <c r="S2138" s="5"/>
      <c r="T2138" s="5"/>
      <c r="U2138" s="5"/>
      <c r="V2138" s="5"/>
      <c r="W2138" s="5"/>
      <c r="X2138" s="8"/>
      <c r="Y2138" s="8"/>
      <c r="Z2138" s="8"/>
      <c r="AA2138" s="8"/>
      <c r="AB2138" s="8"/>
      <c r="AC2138" s="5"/>
      <c r="AD2138" s="8"/>
      <c r="AE2138" s="8"/>
      <c r="AF2138" s="8"/>
      <c r="AG2138" s="8"/>
      <c r="AH2138" s="8"/>
      <c r="AI2138" s="8"/>
      <c r="AJ2138" s="5"/>
      <c r="AK2138" s="8"/>
      <c r="AL2138" s="8"/>
      <c r="AM2138" s="8"/>
      <c r="AN2138" s="8"/>
      <c r="AO2138" s="8"/>
      <c r="AP2138" s="8"/>
      <c r="AQ2138" s="9"/>
      <c r="AR2138" s="8"/>
      <c r="AS2138" s="8"/>
      <c r="AT2138" s="8"/>
      <c r="AU2138" s="5"/>
      <c r="AV2138" s="5"/>
      <c r="AW2138" s="5"/>
      <c r="AX2138" s="5"/>
      <c r="AY2138" s="5"/>
      <c r="AZ2138" s="5"/>
      <c r="BA2138" s="5"/>
      <c r="BB2138" s="5"/>
      <c r="BC2138" s="5"/>
      <c r="BD2138" s="5"/>
      <c r="BE2138" s="5"/>
      <c r="BF2138" s="5"/>
      <c r="BG2138" s="5"/>
      <c r="BH2138" s="5"/>
      <c r="BI2138" s="8"/>
      <c r="BJ2138" s="5"/>
      <c r="BK2138" s="5"/>
      <c r="BL2138" s="5"/>
      <c r="BM2138" s="8"/>
      <c r="BN2138" s="8"/>
      <c r="BO2138" s="7">
        <v>40.623357681639028</v>
      </c>
      <c r="BP2138" s="5">
        <v>313.26000000000005</v>
      </c>
      <c r="BQ2138" s="5"/>
      <c r="BR2138" s="5"/>
      <c r="BS2138" s="5"/>
      <c r="BT2138" s="7">
        <v>13.800000000000002</v>
      </c>
      <c r="BU2138" s="7"/>
      <c r="BV2138" s="7"/>
      <c r="BW2138" s="7"/>
      <c r="BX2138" s="7"/>
      <c r="BY2138" s="7"/>
      <c r="BZ2138" s="7"/>
      <c r="CA2138" s="5"/>
      <c r="CB2138" s="5"/>
      <c r="CC2138" s="5"/>
      <c r="CD2138" s="5"/>
      <c r="CE2138" s="5"/>
      <c r="CF2138" s="5"/>
      <c r="CG2138" s="5"/>
      <c r="CH2138" s="5"/>
      <c r="CI2138" s="5"/>
      <c r="CJ2138" s="5"/>
      <c r="CK2138" s="8"/>
      <c r="CL2138" s="5"/>
      <c r="CM2138" s="5"/>
      <c r="CN2138" s="8"/>
      <c r="CO2138" s="5"/>
      <c r="CP2138" s="5"/>
      <c r="CQ2138" s="5"/>
      <c r="CR2138" s="8"/>
      <c r="CS2138" s="8"/>
      <c r="CT2138" s="8"/>
      <c r="CU2138" s="8"/>
      <c r="CV2138" s="8"/>
      <c r="CW2138" s="8"/>
      <c r="CX2138" s="8"/>
      <c r="CY2138" s="8"/>
      <c r="CZ2138" s="8"/>
      <c r="DA2138" s="8"/>
      <c r="DB2138" s="8"/>
      <c r="DC2138" s="8"/>
      <c r="DD2138" s="8"/>
      <c r="DE2138" s="8"/>
      <c r="DF2138" s="8"/>
      <c r="DG2138" s="8"/>
      <c r="DH2138" s="8"/>
      <c r="DI2138" s="8"/>
      <c r="DJ2138" s="8"/>
      <c r="DK2138" s="8"/>
      <c r="DL2138" s="8"/>
      <c r="DM2138" s="8"/>
      <c r="DN2138" s="8"/>
      <c r="DO2138" s="8"/>
      <c r="DP2138" s="8"/>
      <c r="DQ2138" s="8"/>
      <c r="DR2138" s="8"/>
      <c r="DS2138" s="8"/>
      <c r="DT2138" s="8"/>
      <c r="DU2138" s="8"/>
      <c r="DV2138" s="8"/>
      <c r="DW2138" s="8"/>
      <c r="DX2138" s="8"/>
      <c r="DY2138" s="8"/>
      <c r="DZ2138" s="8"/>
      <c r="EA2138" s="8"/>
      <c r="EB2138" s="8"/>
      <c r="EC2138" s="8"/>
      <c r="ED2138" s="8"/>
      <c r="EE2138" s="8"/>
      <c r="EF2138" s="8"/>
      <c r="EG2138" s="8"/>
      <c r="EH2138" s="8"/>
      <c r="EI2138" s="8"/>
      <c r="EJ2138" s="8"/>
      <c r="EK2138" s="8"/>
      <c r="EL2138" s="8"/>
      <c r="EM2138" s="8"/>
      <c r="EN2138" s="8"/>
      <c r="EO2138" s="8"/>
      <c r="EP2138" s="8"/>
      <c r="EQ2138" s="8"/>
      <c r="ER2138" s="8"/>
      <c r="ES2138" s="8"/>
      <c r="ET2138" s="8"/>
      <c r="EU2138" s="8"/>
      <c r="EV2138" s="8"/>
      <c r="EW2138" s="8"/>
      <c r="EX2138" s="8"/>
      <c r="EY2138" s="8"/>
      <c r="EZ2138" s="8"/>
      <c r="FA2138" s="8"/>
      <c r="FB2138" s="8"/>
      <c r="FC2138" s="8"/>
      <c r="FD2138" s="8"/>
      <c r="FE2138" s="8"/>
      <c r="FF2138" s="8"/>
      <c r="FG2138" s="8"/>
      <c r="FH2138" s="8"/>
      <c r="FI2138" s="8"/>
      <c r="FJ2138" s="8"/>
    </row>
    <row r="2139" spans="1:166" x14ac:dyDescent="0.25">
      <c r="A2139" t="s">
        <v>86</v>
      </c>
      <c r="B2139" t="s">
        <v>251</v>
      </c>
      <c r="C2139" s="6">
        <v>39370</v>
      </c>
      <c r="D2139" s="5">
        <v>1</v>
      </c>
      <c r="E2139" s="6" t="s">
        <v>209</v>
      </c>
      <c r="F2139" t="s">
        <v>10</v>
      </c>
      <c r="G2139">
        <v>0</v>
      </c>
      <c r="H2139" t="s">
        <v>17</v>
      </c>
      <c r="I2139" s="7">
        <v>10</v>
      </c>
      <c r="J2139">
        <v>1000</v>
      </c>
      <c r="K2139" s="5">
        <f t="shared" si="59"/>
        <v>100</v>
      </c>
      <c r="L2139" s="5"/>
      <c r="M2139" s="8"/>
      <c r="N2139" s="8"/>
      <c r="O2139" s="8"/>
      <c r="P2139" s="8"/>
      <c r="Q2139" s="5"/>
      <c r="R2139" s="5"/>
      <c r="S2139" s="5"/>
      <c r="T2139" s="5"/>
      <c r="U2139" s="5"/>
      <c r="V2139" s="5"/>
      <c r="W2139" s="5"/>
      <c r="X2139" s="8"/>
      <c r="Y2139" s="8"/>
      <c r="Z2139" s="8"/>
      <c r="AA2139" s="8"/>
      <c r="AB2139" s="8"/>
      <c r="AC2139" s="5"/>
      <c r="AD2139" s="8"/>
      <c r="AE2139" s="8"/>
      <c r="AF2139" s="8"/>
      <c r="AG2139" s="8"/>
      <c r="AH2139" s="8"/>
      <c r="AI2139" s="8"/>
      <c r="AJ2139" s="5"/>
      <c r="AK2139" s="8"/>
      <c r="AL2139" s="8"/>
      <c r="AM2139" s="8"/>
      <c r="AN2139" s="8"/>
      <c r="AO2139" s="8"/>
      <c r="AP2139" s="8"/>
      <c r="AQ2139" s="9"/>
      <c r="AR2139" s="8"/>
      <c r="AS2139" s="8"/>
      <c r="AT2139" s="8"/>
      <c r="AU2139" s="5"/>
      <c r="AV2139" s="5"/>
      <c r="AW2139" s="5"/>
      <c r="AX2139" s="5"/>
      <c r="AY2139" s="5"/>
      <c r="AZ2139" s="5"/>
      <c r="BA2139" s="5"/>
      <c r="BB2139" s="5"/>
      <c r="BC2139" s="5"/>
      <c r="BD2139" s="5"/>
      <c r="BE2139" s="5"/>
      <c r="BF2139" s="5"/>
      <c r="BG2139" s="5"/>
      <c r="BH2139" s="5"/>
      <c r="BI2139" s="8"/>
      <c r="BJ2139" s="5"/>
      <c r="BK2139" s="5"/>
      <c r="BL2139" s="5"/>
      <c r="BM2139" s="8"/>
      <c r="BN2139" s="8"/>
      <c r="BO2139" s="7"/>
      <c r="BP2139" s="5"/>
      <c r="BQ2139" s="5"/>
      <c r="BR2139" s="5"/>
      <c r="BS2139" s="5"/>
      <c r="BT2139" s="7"/>
      <c r="BU2139" s="7"/>
      <c r="BV2139" s="7"/>
      <c r="BW2139" s="7"/>
      <c r="BX2139" s="7"/>
      <c r="BY2139" s="7"/>
      <c r="BZ2139" s="7"/>
      <c r="CA2139" s="5"/>
      <c r="CB2139" s="5"/>
      <c r="CC2139" s="5"/>
      <c r="CD2139" s="5"/>
      <c r="CE2139" s="5"/>
      <c r="CF2139" s="5"/>
      <c r="CG2139" s="5"/>
      <c r="CH2139" s="5"/>
      <c r="CI2139" s="5"/>
      <c r="CJ2139" s="5"/>
      <c r="CK2139" s="8"/>
      <c r="CL2139" s="5"/>
      <c r="CM2139" s="5"/>
      <c r="CN2139" s="8"/>
      <c r="CO2139" s="5"/>
      <c r="CP2139" s="5"/>
      <c r="CQ2139" s="5"/>
      <c r="CR2139" s="8"/>
      <c r="CS2139" s="8"/>
      <c r="CT2139" s="8"/>
      <c r="CU2139" s="8"/>
      <c r="CV2139" s="8"/>
      <c r="CW2139" s="8"/>
      <c r="CX2139" s="8"/>
      <c r="CY2139" s="8"/>
      <c r="CZ2139" s="8"/>
      <c r="DA2139" s="8"/>
      <c r="DB2139" s="8"/>
      <c r="DC2139" s="8"/>
      <c r="DD2139" s="8"/>
      <c r="DE2139" s="8"/>
      <c r="DF2139" s="8"/>
      <c r="DG2139" s="8"/>
      <c r="DH2139" s="8"/>
      <c r="DI2139" s="8"/>
      <c r="DJ2139" s="8"/>
      <c r="DK2139" s="8"/>
      <c r="DL2139" s="8"/>
      <c r="DM2139" s="8"/>
      <c r="DN2139" s="8"/>
      <c r="DO2139" s="8"/>
      <c r="DP2139" s="8"/>
      <c r="DQ2139" s="8"/>
      <c r="DR2139" s="8"/>
      <c r="DS2139" s="8"/>
      <c r="DT2139" s="8"/>
      <c r="DU2139" s="8"/>
      <c r="DV2139" s="8"/>
      <c r="DW2139" s="8"/>
      <c r="DX2139" s="8"/>
      <c r="DY2139" s="8"/>
      <c r="DZ2139" s="8"/>
      <c r="EA2139" s="8"/>
      <c r="EB2139" s="8"/>
      <c r="EC2139" s="8"/>
      <c r="ED2139" s="8"/>
      <c r="EE2139" s="8"/>
      <c r="EF2139" s="8"/>
      <c r="EG2139" s="8"/>
      <c r="EH2139" s="8"/>
      <c r="EI2139" s="8"/>
      <c r="EJ2139" s="8"/>
      <c r="EK2139" s="8"/>
      <c r="EL2139" s="8"/>
      <c r="EM2139" s="8"/>
      <c r="EN2139" s="8"/>
      <c r="EO2139" s="8"/>
      <c r="EP2139" s="8"/>
      <c r="EQ2139" s="8"/>
      <c r="ER2139" s="8"/>
      <c r="ES2139" s="8"/>
      <c r="ET2139" s="8"/>
      <c r="EU2139" s="8"/>
      <c r="EV2139" s="8"/>
      <c r="EW2139" s="8"/>
      <c r="EX2139" s="8"/>
      <c r="EY2139" s="8"/>
      <c r="EZ2139" s="8"/>
      <c r="FA2139" s="8"/>
      <c r="FB2139" s="8"/>
      <c r="FC2139" s="8"/>
      <c r="FD2139" s="8"/>
      <c r="FE2139" s="8"/>
      <c r="FF2139" s="8"/>
      <c r="FG2139" s="8"/>
      <c r="FH2139" s="8"/>
      <c r="FI2139" s="8"/>
      <c r="FJ2139" s="8"/>
    </row>
    <row r="2140" spans="1:166" x14ac:dyDescent="0.25">
      <c r="A2140" t="s">
        <v>86</v>
      </c>
      <c r="B2140" t="s">
        <v>251</v>
      </c>
      <c r="C2140" s="6">
        <v>39377</v>
      </c>
      <c r="D2140" s="5">
        <v>3</v>
      </c>
      <c r="E2140" s="6" t="s">
        <v>205</v>
      </c>
      <c r="F2140" t="s">
        <v>88</v>
      </c>
      <c r="G2140">
        <v>7</v>
      </c>
      <c r="H2140" t="s">
        <v>17</v>
      </c>
      <c r="I2140" s="7">
        <v>10</v>
      </c>
      <c r="J2140">
        <v>1000</v>
      </c>
      <c r="K2140" s="5">
        <f t="shared" si="59"/>
        <v>100</v>
      </c>
      <c r="L2140" s="5"/>
      <c r="M2140" s="8"/>
      <c r="N2140" s="8"/>
      <c r="O2140" s="8"/>
      <c r="P2140" s="8"/>
      <c r="Q2140" s="5">
        <v>7</v>
      </c>
      <c r="R2140" s="5"/>
      <c r="S2140" s="5"/>
      <c r="T2140" s="5"/>
      <c r="U2140" s="5"/>
      <c r="V2140" s="5"/>
      <c r="W2140" s="5"/>
      <c r="X2140" s="8"/>
      <c r="Y2140" s="8"/>
      <c r="Z2140" s="8"/>
      <c r="AA2140" s="8"/>
      <c r="AB2140" s="8"/>
      <c r="AC2140" s="5"/>
      <c r="AD2140" s="8"/>
      <c r="AE2140" s="8"/>
      <c r="AF2140" s="8"/>
      <c r="AG2140" s="8"/>
      <c r="AH2140" s="8"/>
      <c r="AI2140" s="8"/>
      <c r="AJ2140" s="5"/>
      <c r="AK2140" s="8"/>
      <c r="AL2140" s="8"/>
      <c r="AM2140" s="8"/>
      <c r="AN2140" s="8"/>
      <c r="AO2140" s="8"/>
      <c r="AP2140" s="8"/>
      <c r="AQ2140" s="9"/>
      <c r="AR2140" s="8"/>
      <c r="AS2140" s="8"/>
      <c r="AT2140" s="8"/>
      <c r="AU2140" s="5"/>
      <c r="AV2140" s="5"/>
      <c r="AW2140" s="5"/>
      <c r="AX2140" s="5"/>
      <c r="AY2140" s="5"/>
      <c r="AZ2140" s="5"/>
      <c r="BA2140" s="5"/>
      <c r="BB2140" s="5"/>
      <c r="BC2140" s="5"/>
      <c r="BD2140" s="5"/>
      <c r="BE2140" s="5"/>
      <c r="BF2140" s="5"/>
      <c r="BG2140" s="5"/>
      <c r="BH2140" s="5"/>
      <c r="BI2140" s="8"/>
      <c r="BJ2140" s="5"/>
      <c r="BK2140" s="5"/>
      <c r="BL2140" s="5"/>
      <c r="BM2140" s="8"/>
      <c r="BN2140" s="8"/>
      <c r="BO2140" s="7"/>
      <c r="BP2140" s="5"/>
      <c r="BQ2140" s="5"/>
      <c r="BR2140" s="5"/>
      <c r="BS2140" s="5"/>
      <c r="BT2140" s="7"/>
      <c r="BU2140" s="7"/>
      <c r="BV2140" s="7"/>
      <c r="BW2140" s="7"/>
      <c r="BX2140" s="7"/>
      <c r="BY2140" s="7"/>
      <c r="BZ2140" s="7"/>
      <c r="CA2140" s="5"/>
      <c r="CB2140" s="5"/>
      <c r="CC2140" s="5"/>
      <c r="CD2140" s="5"/>
      <c r="CE2140" s="5"/>
      <c r="CF2140" s="5"/>
      <c r="CG2140" s="5"/>
      <c r="CH2140" s="5"/>
      <c r="CI2140" s="5"/>
      <c r="CJ2140" s="5"/>
      <c r="CK2140" s="8"/>
      <c r="CL2140" s="5"/>
      <c r="CM2140" s="5"/>
      <c r="CN2140" s="8"/>
      <c r="CO2140" s="5"/>
      <c r="CP2140" s="5"/>
      <c r="CQ2140" s="5"/>
      <c r="CR2140" s="8"/>
      <c r="CS2140" s="8"/>
      <c r="CT2140" s="8"/>
      <c r="CU2140" s="8"/>
      <c r="CV2140" s="8"/>
      <c r="CW2140" s="8"/>
      <c r="CX2140" s="8"/>
      <c r="CY2140" s="8"/>
      <c r="CZ2140" s="8"/>
      <c r="DA2140" s="8"/>
      <c r="DB2140" s="8"/>
      <c r="DC2140" s="8"/>
      <c r="DD2140" s="8"/>
      <c r="DE2140" s="8"/>
      <c r="DF2140" s="8"/>
      <c r="DG2140" s="8"/>
      <c r="DH2140" s="8"/>
      <c r="DI2140" s="8"/>
      <c r="DJ2140" s="8"/>
      <c r="DK2140" s="8"/>
      <c r="DL2140" s="8"/>
      <c r="DM2140" s="8"/>
      <c r="DN2140" s="8"/>
      <c r="DO2140" s="8"/>
      <c r="DP2140" s="8"/>
      <c r="DQ2140" s="8"/>
      <c r="DR2140" s="8"/>
      <c r="DS2140" s="8"/>
      <c r="DT2140" s="8"/>
      <c r="DU2140" s="8"/>
      <c r="DV2140" s="8"/>
      <c r="DW2140" s="8"/>
      <c r="DX2140" s="8"/>
      <c r="DY2140" s="8"/>
      <c r="DZ2140" s="8"/>
      <c r="EA2140" s="8"/>
      <c r="EB2140" s="8"/>
      <c r="EC2140" s="8"/>
      <c r="ED2140" s="8"/>
      <c r="EE2140" s="8"/>
      <c r="EF2140" s="8"/>
      <c r="EG2140" s="8"/>
      <c r="EH2140" s="8"/>
      <c r="EI2140" s="8"/>
      <c r="EJ2140" s="8"/>
      <c r="EK2140" s="8"/>
      <c r="EL2140" s="8"/>
      <c r="EM2140" s="8"/>
      <c r="EN2140" s="8"/>
      <c r="EO2140" s="8"/>
      <c r="EP2140" s="8"/>
      <c r="EQ2140" s="8"/>
      <c r="ER2140" s="8"/>
      <c r="ES2140" s="8"/>
      <c r="ET2140" s="8"/>
      <c r="EU2140" s="8"/>
      <c r="EV2140" s="8"/>
      <c r="EW2140" s="8"/>
      <c r="EX2140" s="8"/>
      <c r="EY2140" s="8"/>
      <c r="EZ2140" s="8"/>
      <c r="FA2140" s="8"/>
      <c r="FB2140" s="8"/>
      <c r="FC2140" s="8"/>
      <c r="FD2140" s="8"/>
      <c r="FE2140" s="8"/>
      <c r="FF2140" s="8"/>
      <c r="FG2140" s="8"/>
      <c r="FH2140" s="8"/>
      <c r="FI2140" s="8"/>
      <c r="FJ2140" s="8"/>
    </row>
    <row r="2141" spans="1:166" x14ac:dyDescent="0.25">
      <c r="A2141" t="s">
        <v>86</v>
      </c>
      <c r="B2141" t="s">
        <v>251</v>
      </c>
      <c r="C2141" s="6">
        <v>39420</v>
      </c>
      <c r="D2141" s="5">
        <v>4</v>
      </c>
      <c r="E2141" t="s">
        <v>210</v>
      </c>
      <c r="F2141" t="s">
        <v>12</v>
      </c>
      <c r="G2141">
        <v>50</v>
      </c>
      <c r="H2141" t="s">
        <v>17</v>
      </c>
      <c r="I2141" s="7">
        <v>10</v>
      </c>
      <c r="J2141">
        <v>1000</v>
      </c>
      <c r="K2141" s="5">
        <f t="shared" si="59"/>
        <v>100</v>
      </c>
      <c r="L2141" s="5"/>
      <c r="M2141" s="8"/>
      <c r="N2141" s="8"/>
      <c r="O2141" s="8"/>
      <c r="P2141" s="8"/>
      <c r="Q2141" s="5"/>
      <c r="R2141" s="5">
        <v>50</v>
      </c>
      <c r="S2141" s="5"/>
      <c r="T2141" s="5"/>
      <c r="U2141" s="5"/>
      <c r="V2141" s="5"/>
      <c r="W2141" s="5"/>
      <c r="X2141" s="8"/>
      <c r="Y2141" s="8"/>
      <c r="Z2141" s="8"/>
      <c r="AA2141" s="8"/>
      <c r="AB2141" s="8"/>
      <c r="AC2141" s="5"/>
      <c r="AD2141" s="8"/>
      <c r="AE2141" s="8"/>
      <c r="AF2141" s="8"/>
      <c r="AG2141" s="8"/>
      <c r="AH2141" s="8"/>
      <c r="AI2141" s="8"/>
      <c r="AJ2141" s="5"/>
      <c r="AK2141" s="8"/>
      <c r="AL2141" s="8"/>
      <c r="AM2141" s="8"/>
      <c r="AN2141" s="8"/>
      <c r="AO2141" s="8"/>
      <c r="AP2141" s="8"/>
      <c r="AQ2141" s="9"/>
      <c r="AR2141" s="8"/>
      <c r="AS2141" s="8"/>
      <c r="AT2141" s="8"/>
      <c r="AU2141" s="5"/>
      <c r="AV2141" s="5"/>
      <c r="AW2141" s="5"/>
      <c r="AX2141" s="5"/>
      <c r="AY2141" s="5"/>
      <c r="AZ2141" s="5"/>
      <c r="BA2141" s="5"/>
      <c r="BB2141" s="5"/>
      <c r="BC2141" s="5"/>
      <c r="BD2141" s="5"/>
      <c r="BE2141" s="5"/>
      <c r="BF2141" s="5"/>
      <c r="BG2141" s="5"/>
      <c r="BH2141" s="5"/>
      <c r="BI2141" s="8"/>
      <c r="BJ2141" s="5"/>
      <c r="BK2141" s="5"/>
      <c r="BL2141" s="5"/>
      <c r="BM2141" s="8"/>
      <c r="BN2141" s="8"/>
      <c r="BO2141" s="7"/>
      <c r="BP2141" s="5"/>
      <c r="BQ2141" s="5"/>
      <c r="BR2141" s="5"/>
      <c r="BS2141" s="5"/>
      <c r="BT2141" s="7"/>
      <c r="BU2141" s="7"/>
      <c r="BV2141" s="7"/>
      <c r="BW2141" s="7"/>
      <c r="BX2141" s="7"/>
      <c r="BY2141" s="7"/>
      <c r="BZ2141" s="7"/>
      <c r="CA2141" s="5"/>
      <c r="CB2141" s="5"/>
      <c r="CC2141" s="5"/>
      <c r="CD2141" s="5"/>
      <c r="CE2141" s="5"/>
      <c r="CF2141" s="5"/>
      <c r="CG2141" s="5"/>
      <c r="CH2141" s="5"/>
      <c r="CI2141" s="5"/>
      <c r="CJ2141" s="5"/>
      <c r="CK2141" s="8"/>
      <c r="CL2141" s="5">
        <v>217.94812230082931</v>
      </c>
      <c r="CM2141" s="5"/>
      <c r="CN2141" s="8"/>
      <c r="CO2141" s="5"/>
      <c r="CP2141" s="5"/>
      <c r="CQ2141" s="5"/>
      <c r="CR2141" s="8"/>
      <c r="CS2141" s="8"/>
      <c r="CT2141" s="8"/>
      <c r="CU2141" s="8"/>
      <c r="CV2141" s="8"/>
      <c r="CW2141" s="8"/>
      <c r="CX2141" s="8"/>
      <c r="CY2141" s="8"/>
      <c r="CZ2141" s="8"/>
      <c r="DA2141" s="8"/>
      <c r="DB2141" s="8"/>
      <c r="DC2141" s="8"/>
      <c r="DD2141" s="8"/>
      <c r="DE2141" s="8"/>
      <c r="DF2141" s="8"/>
      <c r="DG2141" s="8"/>
      <c r="DH2141" s="8"/>
      <c r="DI2141" s="8"/>
      <c r="DJ2141" s="8"/>
      <c r="DK2141" s="8"/>
      <c r="DL2141" s="8"/>
      <c r="DM2141" s="8"/>
      <c r="DN2141" s="8"/>
      <c r="DO2141" s="8"/>
      <c r="DP2141" s="8"/>
      <c r="DQ2141" s="8"/>
      <c r="DR2141" s="8"/>
      <c r="DS2141" s="8"/>
      <c r="DT2141" s="8"/>
      <c r="DU2141" s="8"/>
      <c r="DV2141" s="8"/>
      <c r="DW2141" s="8"/>
      <c r="DX2141" s="8"/>
      <c r="DY2141" s="8"/>
      <c r="DZ2141" s="8"/>
      <c r="EA2141" s="8"/>
      <c r="EB2141" s="8"/>
      <c r="EC2141" s="8"/>
      <c r="ED2141" s="8"/>
      <c r="EE2141" s="8"/>
      <c r="EF2141" s="8"/>
      <c r="EG2141" s="8"/>
      <c r="EH2141" s="8"/>
      <c r="EI2141" s="8"/>
      <c r="EJ2141" s="8"/>
      <c r="EK2141" s="8"/>
      <c r="EL2141" s="8"/>
      <c r="EM2141" s="8"/>
      <c r="EN2141" s="8"/>
      <c r="EO2141" s="8"/>
      <c r="EP2141" s="8"/>
      <c r="EQ2141" s="8"/>
      <c r="ER2141" s="8"/>
      <c r="ES2141" s="8"/>
      <c r="ET2141" s="8"/>
      <c r="EU2141" s="8"/>
      <c r="EV2141" s="8"/>
      <c r="EW2141" s="8"/>
      <c r="EX2141" s="8"/>
      <c r="EY2141" s="8"/>
      <c r="EZ2141" s="8"/>
      <c r="FA2141" s="8"/>
      <c r="FB2141" s="8"/>
      <c r="FC2141" s="8"/>
      <c r="FD2141" s="8"/>
      <c r="FE2141" s="8"/>
      <c r="FF2141" s="8"/>
      <c r="FG2141" s="8"/>
      <c r="FH2141" s="8"/>
      <c r="FI2141" s="8"/>
      <c r="FJ2141" s="8"/>
    </row>
    <row r="2142" spans="1:166" x14ac:dyDescent="0.25">
      <c r="A2142" t="s">
        <v>86</v>
      </c>
      <c r="B2142" t="s">
        <v>251</v>
      </c>
      <c r="C2142" s="6">
        <v>39443</v>
      </c>
      <c r="D2142" s="5">
        <v>5</v>
      </c>
      <c r="E2142" t="s">
        <v>206</v>
      </c>
      <c r="F2142" t="s">
        <v>13</v>
      </c>
      <c r="G2142">
        <v>73</v>
      </c>
      <c r="H2142" t="s">
        <v>17</v>
      </c>
      <c r="I2142" s="7">
        <v>10</v>
      </c>
      <c r="J2142">
        <v>1000</v>
      </c>
      <c r="K2142" s="5">
        <f t="shared" si="59"/>
        <v>100</v>
      </c>
      <c r="L2142" s="5"/>
      <c r="M2142" s="8"/>
      <c r="N2142" s="8"/>
      <c r="O2142" s="8"/>
      <c r="P2142" s="8"/>
      <c r="Q2142" s="5"/>
      <c r="R2142" s="5"/>
      <c r="S2142" s="5">
        <v>73</v>
      </c>
      <c r="T2142" s="5"/>
      <c r="U2142" s="5"/>
      <c r="V2142" s="5"/>
      <c r="W2142" s="5"/>
      <c r="X2142" s="8"/>
      <c r="Y2142" s="8"/>
      <c r="Z2142" s="8"/>
      <c r="AA2142" s="8"/>
      <c r="AB2142" s="8"/>
      <c r="AC2142" s="5"/>
      <c r="AD2142" s="8"/>
      <c r="AE2142" s="8"/>
      <c r="AF2142" s="8"/>
      <c r="AG2142" s="8"/>
      <c r="AH2142" s="8"/>
      <c r="AI2142" s="8"/>
      <c r="AJ2142" s="5"/>
      <c r="AK2142" s="8"/>
      <c r="AL2142" s="8"/>
      <c r="AM2142" s="8"/>
      <c r="AN2142" s="8"/>
      <c r="AO2142" s="8"/>
      <c r="AP2142" s="8"/>
      <c r="AQ2142" s="9"/>
      <c r="AR2142" s="8"/>
      <c r="AS2142" s="8"/>
      <c r="AT2142" s="8"/>
      <c r="AU2142" s="5"/>
      <c r="AV2142" s="5"/>
      <c r="AW2142" s="5"/>
      <c r="AX2142" s="5"/>
      <c r="AY2142" s="5"/>
      <c r="AZ2142" s="5"/>
      <c r="BA2142" s="5"/>
      <c r="BB2142" s="5"/>
      <c r="BC2142" s="5"/>
      <c r="BD2142" s="5"/>
      <c r="BE2142" s="5"/>
      <c r="BF2142" s="5"/>
      <c r="BG2142" s="5"/>
      <c r="BH2142" s="5"/>
      <c r="BI2142" s="8"/>
      <c r="BJ2142" s="5"/>
      <c r="BK2142" s="5"/>
      <c r="BL2142" s="5"/>
      <c r="BM2142" s="8"/>
      <c r="BN2142" s="8"/>
      <c r="BO2142" s="7"/>
      <c r="BP2142" s="5"/>
      <c r="BQ2142" s="5"/>
      <c r="BR2142" s="5"/>
      <c r="BS2142" s="5"/>
      <c r="BT2142" s="7"/>
      <c r="BU2142" s="7"/>
      <c r="BV2142" s="7"/>
      <c r="BW2142" s="7"/>
      <c r="BX2142" s="7"/>
      <c r="BY2142" s="7"/>
      <c r="BZ2142" s="7"/>
      <c r="CA2142" s="5"/>
      <c r="CB2142" s="5"/>
      <c r="CC2142" s="5"/>
      <c r="CD2142" s="5"/>
      <c r="CE2142" s="5"/>
      <c r="CF2142" s="5"/>
      <c r="CG2142" s="5"/>
      <c r="CH2142" s="5"/>
      <c r="CI2142" s="5"/>
      <c r="CJ2142" s="5"/>
      <c r="CK2142" s="8"/>
      <c r="CL2142" s="5"/>
      <c r="CM2142" s="5"/>
      <c r="CN2142" s="8"/>
      <c r="CO2142" s="5"/>
      <c r="CP2142" s="5"/>
      <c r="CQ2142" s="5"/>
      <c r="CR2142" s="8"/>
      <c r="CS2142" s="8"/>
      <c r="CT2142" s="8"/>
      <c r="CU2142" s="8"/>
      <c r="CV2142" s="8"/>
      <c r="CW2142" s="8"/>
      <c r="CX2142" s="8"/>
      <c r="CY2142" s="8"/>
      <c r="CZ2142" s="8"/>
      <c r="DA2142" s="8"/>
      <c r="DB2142" s="8"/>
      <c r="DC2142" s="8"/>
      <c r="DD2142" s="8"/>
      <c r="DE2142" s="8"/>
      <c r="DF2142" s="8"/>
      <c r="DG2142" s="8"/>
      <c r="DH2142" s="8"/>
      <c r="DI2142" s="8"/>
      <c r="DJ2142" s="8"/>
      <c r="DK2142" s="8"/>
      <c r="DL2142" s="8"/>
      <c r="DM2142" s="8"/>
      <c r="DN2142" s="8"/>
      <c r="DO2142" s="8"/>
      <c r="DP2142" s="8"/>
      <c r="DQ2142" s="8"/>
      <c r="DR2142" s="8"/>
      <c r="DS2142" s="8"/>
      <c r="DT2142" s="8"/>
      <c r="DU2142" s="8"/>
      <c r="DV2142" s="8"/>
      <c r="DW2142" s="8"/>
      <c r="DX2142" s="8"/>
      <c r="DY2142" s="8"/>
      <c r="DZ2142" s="8"/>
      <c r="EA2142" s="8"/>
      <c r="EB2142" s="8"/>
      <c r="EC2142" s="8"/>
      <c r="ED2142" s="8"/>
      <c r="EE2142" s="8"/>
      <c r="EF2142" s="8"/>
      <c r="EG2142" s="8"/>
      <c r="EH2142" s="8"/>
      <c r="EI2142" s="8"/>
      <c r="EJ2142" s="8"/>
      <c r="EK2142" s="8"/>
      <c r="EL2142" s="8"/>
      <c r="EM2142" s="8"/>
      <c r="EN2142" s="8"/>
      <c r="EO2142" s="8"/>
      <c r="EP2142" s="8"/>
      <c r="EQ2142" s="8"/>
      <c r="ER2142" s="8"/>
      <c r="ES2142" s="8"/>
      <c r="ET2142" s="8"/>
      <c r="EU2142" s="8"/>
      <c r="EV2142" s="8"/>
      <c r="EW2142" s="8"/>
      <c r="EX2142" s="8"/>
      <c r="EY2142" s="8"/>
      <c r="EZ2142" s="8"/>
      <c r="FA2142" s="8"/>
      <c r="FB2142" s="8"/>
      <c r="FC2142" s="8"/>
      <c r="FD2142" s="8"/>
      <c r="FE2142" s="8"/>
      <c r="FF2142" s="8"/>
      <c r="FG2142" s="8"/>
      <c r="FH2142" s="8"/>
      <c r="FI2142" s="8"/>
      <c r="FJ2142" s="8"/>
    </row>
    <row r="2143" spans="1:166" x14ac:dyDescent="0.25">
      <c r="A2143" t="s">
        <v>86</v>
      </c>
      <c r="B2143" t="s">
        <v>251</v>
      </c>
      <c r="C2143" s="6">
        <v>39449</v>
      </c>
      <c r="D2143" s="5"/>
      <c r="E2143" s="6"/>
      <c r="G2143">
        <v>79</v>
      </c>
      <c r="H2143" t="s">
        <v>17</v>
      </c>
      <c r="I2143" s="7">
        <v>10</v>
      </c>
      <c r="J2143">
        <v>1000</v>
      </c>
      <c r="K2143" s="5">
        <f t="shared" si="59"/>
        <v>100</v>
      </c>
      <c r="L2143" s="5"/>
      <c r="M2143" s="8"/>
      <c r="N2143" s="8"/>
      <c r="O2143" s="8"/>
      <c r="P2143" s="8"/>
      <c r="Q2143" s="5"/>
      <c r="R2143" s="5"/>
      <c r="S2143" s="5"/>
      <c r="T2143" s="5"/>
      <c r="U2143" s="5"/>
      <c r="V2143" s="5"/>
      <c r="W2143" s="5"/>
      <c r="X2143" s="8"/>
      <c r="Y2143" s="8"/>
      <c r="Z2143" s="8"/>
      <c r="AA2143" s="8"/>
      <c r="AB2143" s="8"/>
      <c r="AC2143" s="5"/>
      <c r="AD2143" s="8"/>
      <c r="AE2143" s="8"/>
      <c r="AF2143" s="8"/>
      <c r="AG2143" s="8"/>
      <c r="AH2143" s="8"/>
      <c r="AI2143" s="8"/>
      <c r="AJ2143" s="5"/>
      <c r="AK2143" s="8">
        <v>2.14</v>
      </c>
      <c r="AL2143" s="8"/>
      <c r="AM2143" s="8"/>
      <c r="AN2143" s="8"/>
      <c r="AO2143" s="8"/>
      <c r="AP2143" s="8"/>
      <c r="AQ2143" s="9"/>
      <c r="AR2143" s="8"/>
      <c r="AS2143" s="8"/>
      <c r="AT2143" s="8"/>
      <c r="AU2143" s="5"/>
      <c r="AV2143" s="5"/>
      <c r="AW2143" s="5"/>
      <c r="AX2143" s="5"/>
      <c r="AY2143" s="5"/>
      <c r="AZ2143" s="5"/>
      <c r="BA2143" s="5"/>
      <c r="BB2143" s="5"/>
      <c r="BC2143" s="5"/>
      <c r="BD2143" s="5"/>
      <c r="BE2143" s="5"/>
      <c r="BF2143" s="5"/>
      <c r="BG2143" s="5"/>
      <c r="BH2143" s="5"/>
      <c r="BI2143" s="8"/>
      <c r="BJ2143" s="5"/>
      <c r="BK2143" s="5"/>
      <c r="BL2143" s="5"/>
      <c r="BM2143" s="8"/>
      <c r="BN2143" s="8"/>
      <c r="BO2143" s="7"/>
      <c r="BP2143" s="5"/>
      <c r="BQ2143" s="5"/>
      <c r="BR2143" s="5"/>
      <c r="BS2143" s="5"/>
      <c r="BT2143" s="7"/>
      <c r="BU2143" s="7"/>
      <c r="BV2143" s="7"/>
      <c r="BW2143" s="7"/>
      <c r="BX2143" s="7"/>
      <c r="BY2143" s="7"/>
      <c r="BZ2143" s="7"/>
      <c r="CA2143" s="5"/>
      <c r="CB2143" s="5">
        <v>141.38999999999999</v>
      </c>
      <c r="CC2143" s="5">
        <v>7.44</v>
      </c>
      <c r="CD2143" s="5"/>
      <c r="CE2143" s="5"/>
      <c r="CF2143" s="5"/>
      <c r="CG2143" s="5"/>
      <c r="CH2143" s="5"/>
      <c r="CI2143" s="5"/>
      <c r="CJ2143" s="5"/>
      <c r="CK2143" s="8"/>
      <c r="CL2143" s="5">
        <v>230.60861111974589</v>
      </c>
      <c r="CM2143" s="5"/>
      <c r="CN2143" s="8"/>
      <c r="CO2143" s="5"/>
      <c r="CP2143" s="5"/>
      <c r="CQ2143" s="5"/>
      <c r="CR2143" s="8"/>
      <c r="CS2143" s="8"/>
      <c r="CT2143" s="8"/>
      <c r="CU2143" s="8"/>
      <c r="CV2143" s="8"/>
      <c r="CW2143" s="8"/>
      <c r="CX2143" s="8"/>
      <c r="CY2143" s="8"/>
      <c r="CZ2143" s="8"/>
      <c r="DA2143" s="8"/>
      <c r="DB2143" s="8"/>
      <c r="DC2143" s="8"/>
      <c r="DD2143" s="8"/>
      <c r="DE2143" s="8"/>
      <c r="DF2143" s="8"/>
      <c r="DG2143" s="8"/>
      <c r="DH2143" s="8"/>
      <c r="DI2143" s="8"/>
      <c r="DJ2143" s="8"/>
      <c r="DK2143" s="8"/>
      <c r="DL2143" s="8"/>
      <c r="DM2143" s="8"/>
      <c r="DN2143" s="8"/>
      <c r="DO2143" s="8"/>
      <c r="DP2143" s="8"/>
      <c r="DQ2143" s="8"/>
      <c r="DR2143" s="8"/>
      <c r="DS2143" s="8"/>
      <c r="DT2143" s="8"/>
      <c r="DU2143" s="8"/>
      <c r="DV2143" s="8"/>
      <c r="DW2143" s="8"/>
      <c r="DX2143" s="8"/>
      <c r="DY2143" s="8"/>
      <c r="DZ2143" s="8"/>
      <c r="EA2143" s="8"/>
      <c r="EB2143" s="8"/>
      <c r="EC2143" s="8"/>
      <c r="ED2143" s="8"/>
      <c r="EE2143" s="8"/>
      <c r="EF2143" s="8"/>
      <c r="EG2143" s="8"/>
      <c r="EH2143" s="8"/>
      <c r="EI2143" s="8"/>
      <c r="EJ2143" s="8"/>
      <c r="EK2143" s="8"/>
      <c r="EL2143" s="8"/>
      <c r="EM2143" s="8"/>
      <c r="EN2143" s="8"/>
      <c r="EO2143" s="8"/>
      <c r="EP2143" s="8"/>
      <c r="EQ2143" s="8"/>
      <c r="ER2143" s="8"/>
      <c r="ES2143" s="8"/>
      <c r="ET2143" s="8"/>
      <c r="EU2143" s="8"/>
      <c r="EV2143" s="8"/>
      <c r="EW2143" s="8"/>
      <c r="EX2143" s="8"/>
      <c r="EY2143" s="8"/>
      <c r="EZ2143" s="8"/>
      <c r="FA2143" s="8"/>
      <c r="FB2143" s="8"/>
      <c r="FC2143" s="8"/>
      <c r="FD2143" s="8"/>
      <c r="FE2143" s="8"/>
      <c r="FF2143" s="8"/>
      <c r="FG2143" s="8"/>
      <c r="FH2143" s="8"/>
      <c r="FI2143" s="8"/>
      <c r="FJ2143" s="8"/>
    </row>
    <row r="2144" spans="1:166" x14ac:dyDescent="0.25">
      <c r="A2144" t="s">
        <v>86</v>
      </c>
      <c r="B2144" t="s">
        <v>251</v>
      </c>
      <c r="C2144" s="6">
        <v>39462</v>
      </c>
      <c r="D2144" s="5"/>
      <c r="E2144" s="6"/>
      <c r="G2144">
        <v>92</v>
      </c>
      <c r="H2144" t="s">
        <v>17</v>
      </c>
      <c r="I2144" s="7">
        <v>10</v>
      </c>
      <c r="J2144">
        <v>1000</v>
      </c>
      <c r="K2144" s="5">
        <f t="shared" si="59"/>
        <v>100</v>
      </c>
      <c r="L2144" s="5"/>
      <c r="M2144" s="8"/>
      <c r="N2144" s="8"/>
      <c r="O2144" s="8"/>
      <c r="P2144" s="8"/>
      <c r="Q2144" s="5"/>
      <c r="R2144" s="5"/>
      <c r="S2144" s="5"/>
      <c r="T2144" s="5"/>
      <c r="U2144" s="5"/>
      <c r="V2144" s="5"/>
      <c r="W2144" s="5"/>
      <c r="X2144" s="8"/>
      <c r="Y2144" s="8"/>
      <c r="Z2144" s="8"/>
      <c r="AA2144" s="8"/>
      <c r="AB2144" s="8"/>
      <c r="AC2144" s="5"/>
      <c r="AD2144" s="8"/>
      <c r="AE2144" s="8"/>
      <c r="AF2144" s="8"/>
      <c r="AG2144" s="8"/>
      <c r="AH2144" s="8"/>
      <c r="AI2144" s="8"/>
      <c r="AJ2144" s="5"/>
      <c r="AK2144" s="8">
        <v>2.78</v>
      </c>
      <c r="AL2144" s="8"/>
      <c r="AM2144" s="8"/>
      <c r="AN2144" s="8"/>
      <c r="AO2144" s="8"/>
      <c r="AP2144" s="8"/>
      <c r="AQ2144" s="9"/>
      <c r="AR2144" s="8"/>
      <c r="AS2144" s="8"/>
      <c r="AT2144" s="8"/>
      <c r="AU2144" s="5"/>
      <c r="AV2144" s="5"/>
      <c r="AW2144" s="5"/>
      <c r="AX2144" s="5"/>
      <c r="AY2144" s="5"/>
      <c r="AZ2144" s="5"/>
      <c r="BA2144" s="5"/>
      <c r="BB2144" s="5"/>
      <c r="BC2144" s="5"/>
      <c r="BD2144" s="5"/>
      <c r="BE2144" s="5"/>
      <c r="BF2144" s="5"/>
      <c r="BG2144" s="5"/>
      <c r="BH2144" s="5"/>
      <c r="BI2144" s="8"/>
      <c r="BJ2144" s="5"/>
      <c r="BK2144" s="5"/>
      <c r="BL2144" s="5"/>
      <c r="BM2144" s="8"/>
      <c r="BN2144" s="8"/>
      <c r="BO2144" s="7"/>
      <c r="BP2144" s="5"/>
      <c r="BQ2144" s="5"/>
      <c r="BR2144" s="5"/>
      <c r="BS2144" s="5"/>
      <c r="BT2144" s="7"/>
      <c r="BU2144" s="7"/>
      <c r="BV2144" s="7"/>
      <c r="BW2144" s="7"/>
      <c r="BX2144" s="7"/>
      <c r="BY2144" s="7"/>
      <c r="BZ2144" s="7"/>
      <c r="CA2144" s="5"/>
      <c r="CB2144" s="5">
        <v>205.99</v>
      </c>
      <c r="CC2144" s="5">
        <v>76.849999999999994</v>
      </c>
      <c r="CD2144" s="5"/>
      <c r="CE2144" s="5"/>
      <c r="CF2144" s="5"/>
      <c r="CG2144" s="5"/>
      <c r="CH2144" s="5"/>
      <c r="CI2144" s="5"/>
      <c r="CJ2144" s="5"/>
      <c r="CK2144" s="8"/>
      <c r="CL2144" s="5"/>
      <c r="CM2144" s="5"/>
      <c r="CN2144" s="8"/>
      <c r="CO2144" s="5"/>
      <c r="CP2144" s="5"/>
      <c r="CQ2144" s="5"/>
      <c r="CR2144" s="8"/>
      <c r="CS2144" s="8"/>
      <c r="CT2144" s="8"/>
      <c r="CU2144" s="8"/>
      <c r="CV2144" s="8"/>
      <c r="CW2144" s="8"/>
      <c r="CX2144" s="8"/>
      <c r="CY2144" s="8"/>
      <c r="CZ2144" s="8"/>
      <c r="DA2144" s="8"/>
      <c r="DB2144" s="8"/>
      <c r="DC2144" s="8"/>
      <c r="DD2144" s="8"/>
      <c r="DE2144" s="8"/>
      <c r="DF2144" s="8"/>
      <c r="DG2144" s="8"/>
      <c r="DH2144" s="8"/>
      <c r="DI2144" s="8"/>
      <c r="DJ2144" s="8"/>
      <c r="DK2144" s="8"/>
      <c r="DL2144" s="8"/>
      <c r="DM2144" s="8"/>
      <c r="DN2144" s="8"/>
      <c r="DO2144" s="8"/>
      <c r="DP2144" s="8"/>
      <c r="DQ2144" s="8"/>
      <c r="DR2144" s="8"/>
      <c r="DS2144" s="8"/>
      <c r="DT2144" s="8"/>
      <c r="DU2144" s="8"/>
      <c r="DV2144" s="8"/>
      <c r="DW2144" s="8"/>
      <c r="DX2144" s="8"/>
      <c r="DY2144" s="8"/>
      <c r="DZ2144" s="8"/>
      <c r="EA2144" s="8"/>
      <c r="EB2144" s="8"/>
      <c r="EC2144" s="8"/>
      <c r="ED2144" s="8"/>
      <c r="EE2144" s="8"/>
      <c r="EF2144" s="8"/>
      <c r="EG2144" s="8"/>
      <c r="EH2144" s="8"/>
      <c r="EI2144" s="8"/>
      <c r="EJ2144" s="8"/>
      <c r="EK2144" s="8"/>
      <c r="EL2144" s="8"/>
      <c r="EM2144" s="8"/>
      <c r="EN2144" s="8"/>
      <c r="EO2144" s="8"/>
      <c r="EP2144" s="8"/>
      <c r="EQ2144" s="8"/>
      <c r="ER2144" s="8"/>
      <c r="ES2144" s="8"/>
      <c r="ET2144" s="8"/>
      <c r="EU2144" s="8"/>
      <c r="EV2144" s="8"/>
      <c r="EW2144" s="8"/>
      <c r="EX2144" s="8"/>
      <c r="EY2144" s="8"/>
      <c r="EZ2144" s="8"/>
      <c r="FA2144" s="8"/>
      <c r="FB2144" s="8"/>
      <c r="FC2144" s="8"/>
      <c r="FD2144" s="8"/>
      <c r="FE2144" s="8"/>
      <c r="FF2144" s="8"/>
      <c r="FG2144" s="8"/>
      <c r="FH2144" s="8"/>
      <c r="FI2144" s="8"/>
      <c r="FJ2144" s="8"/>
    </row>
    <row r="2145" spans="1:166" x14ac:dyDescent="0.25">
      <c r="A2145" t="s">
        <v>86</v>
      </c>
      <c r="B2145" t="s">
        <v>251</v>
      </c>
      <c r="C2145" s="6">
        <v>39476</v>
      </c>
      <c r="D2145" s="5"/>
      <c r="E2145" s="6"/>
      <c r="G2145">
        <v>106</v>
      </c>
      <c r="H2145" t="s">
        <v>17</v>
      </c>
      <c r="I2145" s="7">
        <v>10</v>
      </c>
      <c r="J2145">
        <v>1000</v>
      </c>
      <c r="K2145" s="5">
        <f t="shared" si="59"/>
        <v>100</v>
      </c>
      <c r="L2145" s="5"/>
      <c r="M2145" s="8"/>
      <c r="N2145" s="8"/>
      <c r="O2145" s="8"/>
      <c r="P2145" s="8"/>
      <c r="Q2145" s="5"/>
      <c r="R2145" s="5"/>
      <c r="S2145" s="5"/>
      <c r="T2145" s="5"/>
      <c r="U2145" s="5"/>
      <c r="V2145" s="5"/>
      <c r="W2145" s="5"/>
      <c r="X2145" s="8"/>
      <c r="Y2145" s="8"/>
      <c r="Z2145" s="8"/>
      <c r="AA2145" s="8"/>
      <c r="AB2145" s="8"/>
      <c r="AC2145" s="5"/>
      <c r="AD2145" s="8"/>
      <c r="AE2145" s="8"/>
      <c r="AF2145" s="8"/>
      <c r="AG2145" s="8"/>
      <c r="AH2145" s="8"/>
      <c r="AI2145" s="8"/>
      <c r="AJ2145" s="5"/>
      <c r="AK2145" s="8"/>
      <c r="AL2145" s="8"/>
      <c r="AM2145" s="8"/>
      <c r="AN2145" s="8"/>
      <c r="AO2145" s="8"/>
      <c r="AP2145" s="8"/>
      <c r="AQ2145" s="9"/>
      <c r="AR2145" s="8"/>
      <c r="AS2145" s="8"/>
      <c r="AT2145" s="8"/>
      <c r="AU2145" s="5"/>
      <c r="AV2145" s="5"/>
      <c r="AW2145" s="5"/>
      <c r="AX2145" s="5"/>
      <c r="AY2145" s="5"/>
      <c r="AZ2145" s="5"/>
      <c r="BA2145" s="5"/>
      <c r="BB2145" s="5"/>
      <c r="BC2145" s="5"/>
      <c r="BD2145" s="5"/>
      <c r="BE2145" s="5"/>
      <c r="BF2145" s="5"/>
      <c r="BG2145" s="5"/>
      <c r="BH2145" s="5"/>
      <c r="BI2145" s="8"/>
      <c r="BJ2145" s="5"/>
      <c r="BK2145" s="5"/>
      <c r="BL2145" s="5"/>
      <c r="BM2145" s="8"/>
      <c r="BN2145" s="8"/>
      <c r="BO2145" s="7"/>
      <c r="BP2145" s="5"/>
      <c r="BQ2145" s="5"/>
      <c r="BR2145" s="5"/>
      <c r="BS2145" s="5"/>
      <c r="BT2145" s="7"/>
      <c r="BU2145" s="7"/>
      <c r="BV2145" s="7"/>
      <c r="BW2145" s="7"/>
      <c r="BX2145" s="7"/>
      <c r="BY2145" s="7"/>
      <c r="BZ2145" s="7"/>
      <c r="CA2145" s="5"/>
      <c r="CB2145" s="5"/>
      <c r="CC2145" s="5"/>
      <c r="CD2145" s="5"/>
      <c r="CE2145" s="5"/>
      <c r="CF2145" s="5"/>
      <c r="CG2145" s="5"/>
      <c r="CH2145" s="5"/>
      <c r="CI2145" s="5"/>
      <c r="CJ2145" s="5"/>
      <c r="CK2145" s="8"/>
      <c r="CL2145" s="5"/>
      <c r="CM2145" s="5"/>
      <c r="CN2145" s="8"/>
      <c r="CO2145" s="5"/>
      <c r="CP2145" s="5"/>
      <c r="CQ2145" s="5"/>
      <c r="CR2145" s="8"/>
      <c r="CS2145" s="8"/>
      <c r="CT2145" s="8"/>
      <c r="CU2145" s="8"/>
      <c r="CV2145" s="8"/>
      <c r="CW2145" s="8"/>
      <c r="CX2145" s="8"/>
      <c r="CY2145" s="8"/>
      <c r="CZ2145" s="8"/>
      <c r="DA2145" s="8"/>
      <c r="DB2145" s="8"/>
      <c r="DC2145" s="8"/>
      <c r="DD2145" s="8"/>
      <c r="DE2145" s="8"/>
      <c r="DF2145" s="8"/>
      <c r="DG2145" s="8"/>
      <c r="DH2145" s="8"/>
      <c r="DI2145" s="8"/>
      <c r="DJ2145" s="8"/>
      <c r="DK2145" s="8"/>
      <c r="DL2145" s="8"/>
      <c r="DM2145" s="8"/>
      <c r="DN2145" s="8"/>
      <c r="DO2145" s="8"/>
      <c r="DP2145" s="8"/>
      <c r="DQ2145" s="8"/>
      <c r="DR2145" s="8"/>
      <c r="DS2145" s="8"/>
      <c r="DT2145" s="8"/>
      <c r="DU2145" s="8"/>
      <c r="DV2145" s="8"/>
      <c r="DW2145" s="8"/>
      <c r="DX2145" s="8"/>
      <c r="DY2145" s="8"/>
      <c r="DZ2145" s="8"/>
      <c r="EA2145" s="8"/>
      <c r="EB2145" s="8"/>
      <c r="EC2145" s="8"/>
      <c r="ED2145" s="8"/>
      <c r="EE2145" s="8"/>
      <c r="EF2145" s="8"/>
      <c r="EG2145" s="8"/>
      <c r="EH2145" s="8"/>
      <c r="EI2145" s="8"/>
      <c r="EJ2145" s="8"/>
      <c r="EK2145" s="8"/>
      <c r="EL2145" s="8"/>
      <c r="EM2145" s="8"/>
      <c r="EN2145" s="8"/>
      <c r="EO2145" s="8"/>
      <c r="EP2145" s="8"/>
      <c r="EQ2145" s="8"/>
      <c r="ER2145" s="8"/>
      <c r="ES2145" s="8"/>
      <c r="ET2145" s="8"/>
      <c r="EU2145" s="8"/>
      <c r="EV2145" s="8"/>
      <c r="EW2145" s="8"/>
      <c r="EX2145" s="8"/>
      <c r="EY2145" s="8"/>
      <c r="EZ2145" s="8"/>
      <c r="FA2145" s="8"/>
      <c r="FB2145" s="8"/>
      <c r="FC2145" s="8"/>
      <c r="FD2145" s="8"/>
      <c r="FE2145" s="8"/>
      <c r="FF2145" s="8"/>
      <c r="FG2145" s="8"/>
      <c r="FH2145" s="8"/>
      <c r="FI2145" s="8"/>
      <c r="FJ2145" s="8"/>
    </row>
    <row r="2146" spans="1:166" x14ac:dyDescent="0.25">
      <c r="A2146" t="s">
        <v>86</v>
      </c>
      <c r="B2146" t="s">
        <v>251</v>
      </c>
      <c r="C2146" s="6">
        <v>39485</v>
      </c>
      <c r="D2146" s="5"/>
      <c r="E2146" s="6"/>
      <c r="G2146">
        <v>115</v>
      </c>
      <c r="H2146" t="s">
        <v>17</v>
      </c>
      <c r="I2146" s="7">
        <v>10</v>
      </c>
      <c r="J2146">
        <v>1000</v>
      </c>
      <c r="K2146" s="5">
        <f t="shared" si="59"/>
        <v>100</v>
      </c>
      <c r="L2146" s="5"/>
      <c r="M2146" s="8"/>
      <c r="N2146" s="8"/>
      <c r="O2146" s="8"/>
      <c r="P2146" s="8"/>
      <c r="Q2146" s="5"/>
      <c r="R2146" s="5"/>
      <c r="S2146" s="5"/>
      <c r="T2146" s="5"/>
      <c r="U2146" s="5"/>
      <c r="V2146" s="5"/>
      <c r="W2146" s="5"/>
      <c r="X2146" s="8"/>
      <c r="Y2146" s="8"/>
      <c r="Z2146" s="8"/>
      <c r="AA2146" s="8"/>
      <c r="AB2146" s="8"/>
      <c r="AC2146" s="5"/>
      <c r="AD2146" s="8"/>
      <c r="AE2146" s="8"/>
      <c r="AF2146" s="8"/>
      <c r="AG2146" s="8"/>
      <c r="AH2146" s="8"/>
      <c r="AI2146" s="8"/>
      <c r="AJ2146" s="5"/>
      <c r="AK2146" s="8">
        <v>3.63</v>
      </c>
      <c r="AL2146" s="8"/>
      <c r="AM2146" s="8"/>
      <c r="AN2146" s="8"/>
      <c r="AO2146" s="8"/>
      <c r="AP2146" s="8"/>
      <c r="AQ2146" s="9"/>
      <c r="AR2146" s="8"/>
      <c r="AS2146" s="8"/>
      <c r="AT2146" s="8"/>
      <c r="AU2146" s="5"/>
      <c r="AV2146" s="5"/>
      <c r="AW2146" s="5"/>
      <c r="AX2146" s="5"/>
      <c r="AY2146" s="5"/>
      <c r="AZ2146" s="5"/>
      <c r="BA2146" s="5"/>
      <c r="BB2146" s="5"/>
      <c r="BC2146" s="5"/>
      <c r="BD2146" s="5"/>
      <c r="BE2146" s="5"/>
      <c r="BF2146" s="5"/>
      <c r="BG2146" s="5"/>
      <c r="BH2146" s="5"/>
      <c r="BI2146" s="8"/>
      <c r="BJ2146" s="5"/>
      <c r="BK2146" s="5"/>
      <c r="BL2146" s="5"/>
      <c r="BM2146" s="8"/>
      <c r="BN2146" s="8"/>
      <c r="BO2146" s="7"/>
      <c r="BP2146" s="5"/>
      <c r="BQ2146" s="5"/>
      <c r="BR2146" s="5"/>
      <c r="BS2146" s="5"/>
      <c r="BT2146" s="7"/>
      <c r="BU2146" s="7"/>
      <c r="BV2146" s="7"/>
      <c r="BW2146" s="7"/>
      <c r="BX2146" s="7"/>
      <c r="BY2146" s="7"/>
      <c r="BZ2146" s="7"/>
      <c r="CA2146" s="5"/>
      <c r="CB2146" s="5">
        <v>20.22</v>
      </c>
      <c r="CC2146" s="5">
        <v>177.83</v>
      </c>
      <c r="CD2146" s="5"/>
      <c r="CE2146" s="5"/>
      <c r="CF2146" s="5"/>
      <c r="CG2146" s="5"/>
      <c r="CH2146" s="5"/>
      <c r="CI2146" s="5"/>
      <c r="CJ2146" s="5"/>
      <c r="CK2146" s="8"/>
      <c r="CL2146" s="5"/>
      <c r="CM2146" s="5"/>
      <c r="CN2146" s="8"/>
      <c r="CO2146" s="5"/>
      <c r="CP2146" s="5"/>
      <c r="CQ2146" s="5"/>
      <c r="CR2146" s="8"/>
      <c r="CS2146" s="8"/>
      <c r="CT2146" s="8"/>
      <c r="CU2146" s="8"/>
      <c r="CV2146" s="8"/>
      <c r="CW2146" s="8"/>
      <c r="CX2146" s="8"/>
      <c r="CY2146" s="8"/>
      <c r="CZ2146" s="8"/>
      <c r="DA2146" s="8"/>
      <c r="DB2146" s="8"/>
      <c r="DC2146" s="8"/>
      <c r="DD2146" s="8"/>
      <c r="DE2146" s="8"/>
      <c r="DF2146" s="8"/>
      <c r="DG2146" s="8"/>
      <c r="DH2146" s="8"/>
      <c r="DI2146" s="8"/>
      <c r="DJ2146" s="8"/>
      <c r="DK2146" s="8"/>
      <c r="DL2146" s="8"/>
      <c r="DM2146" s="8"/>
      <c r="DN2146" s="8"/>
      <c r="DO2146" s="8"/>
      <c r="DP2146" s="8"/>
      <c r="DQ2146" s="8"/>
      <c r="DR2146" s="8"/>
      <c r="DS2146" s="8"/>
      <c r="DT2146" s="8"/>
      <c r="DU2146" s="8"/>
      <c r="DV2146" s="8"/>
      <c r="DW2146" s="8"/>
      <c r="DX2146" s="8"/>
      <c r="DY2146" s="8"/>
      <c r="DZ2146" s="8"/>
      <c r="EA2146" s="8"/>
      <c r="EB2146" s="8"/>
      <c r="EC2146" s="8"/>
      <c r="ED2146" s="8"/>
      <c r="EE2146" s="8"/>
      <c r="EF2146" s="8"/>
      <c r="EG2146" s="8"/>
      <c r="EH2146" s="8"/>
      <c r="EI2146" s="8"/>
      <c r="EJ2146" s="8"/>
      <c r="EK2146" s="8"/>
      <c r="EL2146" s="8"/>
      <c r="EM2146" s="8"/>
      <c r="EN2146" s="8"/>
      <c r="EO2146" s="8"/>
      <c r="EP2146" s="8"/>
      <c r="EQ2146" s="8"/>
      <c r="ER2146" s="8"/>
      <c r="ES2146" s="8"/>
      <c r="ET2146" s="8"/>
      <c r="EU2146" s="8"/>
      <c r="EV2146" s="8"/>
      <c r="EW2146" s="8"/>
      <c r="EX2146" s="8"/>
      <c r="EY2146" s="8"/>
      <c r="EZ2146" s="8"/>
      <c r="FA2146" s="8"/>
      <c r="FB2146" s="8"/>
      <c r="FC2146" s="8"/>
      <c r="FD2146" s="8"/>
      <c r="FE2146" s="8"/>
      <c r="FF2146" s="8"/>
      <c r="FG2146" s="8"/>
      <c r="FH2146" s="8"/>
      <c r="FI2146" s="8"/>
      <c r="FJ2146" s="8"/>
    </row>
    <row r="2147" spans="1:166" x14ac:dyDescent="0.25">
      <c r="A2147" t="s">
        <v>86</v>
      </c>
      <c r="B2147" t="s">
        <v>251</v>
      </c>
      <c r="C2147" s="6">
        <v>39505</v>
      </c>
      <c r="D2147" s="5"/>
      <c r="E2147" s="6"/>
      <c r="G2147">
        <v>135</v>
      </c>
      <c r="H2147" t="s">
        <v>17</v>
      </c>
      <c r="I2147" s="7">
        <v>10</v>
      </c>
      <c r="J2147">
        <v>1000</v>
      </c>
      <c r="K2147" s="5">
        <f t="shared" si="59"/>
        <v>100</v>
      </c>
      <c r="L2147" s="5"/>
      <c r="M2147" s="8"/>
      <c r="N2147" s="8"/>
      <c r="O2147" s="8"/>
      <c r="P2147" s="8"/>
      <c r="Q2147" s="5"/>
      <c r="R2147" s="5"/>
      <c r="S2147" s="5"/>
      <c r="T2147" s="5"/>
      <c r="U2147" s="5"/>
      <c r="V2147" s="5"/>
      <c r="W2147" s="5"/>
      <c r="X2147" s="8"/>
      <c r="Y2147" s="8"/>
      <c r="Z2147" s="8"/>
      <c r="AA2147" s="8"/>
      <c r="AB2147" s="8"/>
      <c r="AC2147" s="5"/>
      <c r="AD2147" s="8"/>
      <c r="AE2147" s="8"/>
      <c r="AF2147" s="8"/>
      <c r="AG2147" s="8"/>
      <c r="AH2147" s="8"/>
      <c r="AI2147" s="8"/>
      <c r="AJ2147" s="5"/>
      <c r="AK2147" s="8">
        <v>3.4</v>
      </c>
      <c r="AL2147" s="8"/>
      <c r="AM2147" s="8"/>
      <c r="AN2147" s="8"/>
      <c r="AO2147" s="8"/>
      <c r="AP2147" s="8"/>
      <c r="AQ2147" s="9"/>
      <c r="AR2147" s="8"/>
      <c r="AS2147" s="8"/>
      <c r="AT2147" s="8"/>
      <c r="AU2147" s="5"/>
      <c r="AV2147" s="5"/>
      <c r="AW2147" s="5"/>
      <c r="AX2147" s="5"/>
      <c r="AY2147" s="5"/>
      <c r="AZ2147" s="5"/>
      <c r="BA2147" s="5"/>
      <c r="BB2147" s="5"/>
      <c r="BC2147" s="5"/>
      <c r="BD2147" s="5"/>
      <c r="BE2147" s="5"/>
      <c r="BF2147" s="5"/>
      <c r="BG2147" s="5"/>
      <c r="BH2147" s="5"/>
      <c r="BI2147" s="8"/>
      <c r="BJ2147" s="5"/>
      <c r="BK2147" s="5"/>
      <c r="BL2147" s="5"/>
      <c r="BM2147" s="8"/>
      <c r="BN2147" s="8"/>
      <c r="BO2147" s="7"/>
      <c r="BP2147" s="5"/>
      <c r="BQ2147" s="5"/>
      <c r="BR2147" s="5"/>
      <c r="BS2147" s="5"/>
      <c r="BT2147" s="7"/>
      <c r="BU2147" s="7"/>
      <c r="BV2147" s="7"/>
      <c r="BW2147" s="7"/>
      <c r="BX2147" s="7"/>
      <c r="BY2147" s="7"/>
      <c r="BZ2147" s="7"/>
      <c r="CA2147" s="5"/>
      <c r="CB2147" s="5">
        <v>10.3</v>
      </c>
      <c r="CC2147" s="5">
        <v>212.59</v>
      </c>
      <c r="CD2147" s="5">
        <v>0.58447479649342526</v>
      </c>
      <c r="CE2147" s="5"/>
      <c r="CF2147" s="5"/>
      <c r="CG2147" s="5"/>
      <c r="CH2147" s="5"/>
      <c r="CI2147" s="5"/>
      <c r="CJ2147" s="5"/>
      <c r="CK2147" s="8"/>
      <c r="CL2147" s="5">
        <v>221.385201322038</v>
      </c>
      <c r="CM2147" s="5"/>
      <c r="CN2147" s="8"/>
      <c r="CO2147" s="5"/>
      <c r="CP2147" s="5"/>
      <c r="CQ2147" s="5"/>
      <c r="CR2147" s="8"/>
      <c r="CS2147" s="8"/>
      <c r="CT2147" s="8"/>
      <c r="CU2147" s="8"/>
      <c r="CV2147" s="8"/>
      <c r="CW2147" s="8"/>
      <c r="CX2147" s="8"/>
      <c r="CY2147" s="8"/>
      <c r="CZ2147" s="8"/>
      <c r="DA2147" s="8"/>
      <c r="DB2147" s="8"/>
      <c r="DC2147" s="8"/>
      <c r="DD2147" s="8"/>
      <c r="DE2147" s="8"/>
      <c r="DF2147" s="8"/>
      <c r="DG2147" s="8"/>
      <c r="DH2147" s="8"/>
      <c r="DI2147" s="8"/>
      <c r="DJ2147" s="8"/>
      <c r="DK2147" s="8"/>
      <c r="DL2147" s="8"/>
      <c r="DM2147" s="8"/>
      <c r="DN2147" s="8"/>
      <c r="DO2147" s="8"/>
      <c r="DP2147" s="8"/>
      <c r="DQ2147" s="8"/>
      <c r="DR2147" s="8"/>
      <c r="DS2147" s="8"/>
      <c r="DT2147" s="8"/>
      <c r="DU2147" s="8"/>
      <c r="DV2147" s="8"/>
      <c r="DW2147" s="8"/>
      <c r="DX2147" s="8"/>
      <c r="DY2147" s="8"/>
      <c r="DZ2147" s="8"/>
      <c r="EA2147" s="8"/>
      <c r="EB2147" s="8"/>
      <c r="EC2147" s="8"/>
      <c r="ED2147" s="8"/>
      <c r="EE2147" s="8"/>
      <c r="EF2147" s="8"/>
      <c r="EG2147" s="8"/>
      <c r="EH2147" s="8"/>
      <c r="EI2147" s="8"/>
      <c r="EJ2147" s="8"/>
      <c r="EK2147" s="8"/>
      <c r="EL2147" s="8"/>
      <c r="EM2147" s="8"/>
      <c r="EN2147" s="8"/>
      <c r="EO2147" s="8"/>
      <c r="EP2147" s="8"/>
      <c r="EQ2147" s="8"/>
      <c r="ER2147" s="8"/>
      <c r="ES2147" s="8"/>
      <c r="ET2147" s="8"/>
      <c r="EU2147" s="8"/>
      <c r="EV2147" s="8"/>
      <c r="EW2147" s="8"/>
      <c r="EX2147" s="8"/>
      <c r="EY2147" s="8"/>
      <c r="EZ2147" s="8"/>
      <c r="FA2147" s="8"/>
      <c r="FB2147" s="8"/>
      <c r="FC2147" s="8"/>
      <c r="FD2147" s="8"/>
      <c r="FE2147" s="8"/>
      <c r="FF2147" s="8"/>
      <c r="FG2147" s="8"/>
      <c r="FH2147" s="8"/>
      <c r="FI2147" s="8"/>
      <c r="FJ2147" s="8"/>
    </row>
    <row r="2148" spans="1:166" x14ac:dyDescent="0.25">
      <c r="A2148" t="s">
        <v>86</v>
      </c>
      <c r="B2148" t="s">
        <v>251</v>
      </c>
      <c r="C2148" s="6">
        <v>39513</v>
      </c>
      <c r="D2148" s="5">
        <v>8</v>
      </c>
      <c r="E2148" t="s">
        <v>208</v>
      </c>
      <c r="F2148" t="s">
        <v>14</v>
      </c>
      <c r="G2148">
        <v>143</v>
      </c>
      <c r="H2148" t="s">
        <v>17</v>
      </c>
      <c r="I2148" s="7">
        <v>10</v>
      </c>
      <c r="J2148">
        <v>1000</v>
      </c>
      <c r="K2148" s="5">
        <f t="shared" si="59"/>
        <v>100</v>
      </c>
      <c r="L2148" s="5"/>
      <c r="M2148" s="8"/>
      <c r="N2148" s="8"/>
      <c r="O2148" s="8"/>
      <c r="P2148" s="8"/>
      <c r="Q2148" s="5"/>
      <c r="R2148" s="5"/>
      <c r="S2148" s="5"/>
      <c r="T2148" s="5"/>
      <c r="U2148" s="5">
        <v>143</v>
      </c>
      <c r="V2148" s="5"/>
      <c r="W2148" s="5"/>
      <c r="X2148" s="8"/>
      <c r="Y2148" s="8"/>
      <c r="Z2148" s="8"/>
      <c r="AA2148" s="8"/>
      <c r="AB2148" s="8"/>
      <c r="AC2148" s="5"/>
      <c r="AD2148" s="8"/>
      <c r="AE2148" s="8"/>
      <c r="AF2148" s="8"/>
      <c r="AG2148" s="8"/>
      <c r="AH2148" s="8"/>
      <c r="AI2148" s="8"/>
      <c r="AJ2148" s="5"/>
      <c r="AK2148" s="8"/>
      <c r="AL2148" s="8"/>
      <c r="AM2148" s="8"/>
      <c r="AN2148" s="8"/>
      <c r="AO2148" s="8"/>
      <c r="AP2148" s="8"/>
      <c r="AQ2148" s="9"/>
      <c r="AR2148" s="8"/>
      <c r="AS2148" s="8"/>
      <c r="AT2148" s="8"/>
      <c r="AU2148" s="5"/>
      <c r="AV2148" s="5"/>
      <c r="AW2148" s="5"/>
      <c r="AX2148" s="5"/>
      <c r="AY2148" s="5"/>
      <c r="AZ2148" s="5"/>
      <c r="BA2148" s="5"/>
      <c r="BB2148" s="5"/>
      <c r="BC2148" s="5"/>
      <c r="BD2148" s="5"/>
      <c r="BE2148" s="5"/>
      <c r="BF2148" s="5"/>
      <c r="BG2148" s="5"/>
      <c r="BH2148" s="5"/>
      <c r="BI2148" s="8"/>
      <c r="BJ2148" s="5"/>
      <c r="BK2148" s="5"/>
      <c r="BL2148" s="5"/>
      <c r="BM2148" s="8"/>
      <c r="BN2148" s="8"/>
      <c r="BO2148" s="7"/>
      <c r="BP2148" s="5"/>
      <c r="BQ2148" s="5"/>
      <c r="BR2148" s="5"/>
      <c r="BS2148" s="5"/>
      <c r="BT2148" s="7"/>
      <c r="BU2148" s="7"/>
      <c r="BV2148" s="7"/>
      <c r="BW2148" s="7"/>
      <c r="BX2148" s="7"/>
      <c r="BY2148" s="7"/>
      <c r="BZ2148" s="7"/>
      <c r="CA2148" s="5"/>
      <c r="CB2148" s="5"/>
      <c r="CC2148" s="5"/>
      <c r="CD2148" s="5"/>
      <c r="CE2148" s="5"/>
      <c r="CF2148" s="5"/>
      <c r="CG2148" s="5"/>
      <c r="CH2148" s="5"/>
      <c r="CI2148" s="5"/>
      <c r="CJ2148" s="5"/>
      <c r="CK2148" s="8"/>
      <c r="CL2148" s="5"/>
      <c r="CM2148" s="5"/>
      <c r="CN2148" s="8"/>
      <c r="CO2148" s="5"/>
      <c r="CP2148" s="5"/>
      <c r="CQ2148" s="5"/>
      <c r="CR2148" s="8"/>
      <c r="CS2148" s="8"/>
      <c r="CT2148" s="8"/>
      <c r="CU2148" s="8"/>
      <c r="CV2148" s="8"/>
      <c r="CW2148" s="8"/>
      <c r="CX2148" s="8"/>
      <c r="CY2148" s="8"/>
      <c r="CZ2148" s="8"/>
      <c r="DA2148" s="8"/>
      <c r="DB2148" s="8"/>
      <c r="DC2148" s="8"/>
      <c r="DD2148" s="8"/>
      <c r="DE2148" s="8"/>
      <c r="DF2148" s="8"/>
      <c r="DG2148" s="8"/>
      <c r="DH2148" s="8"/>
      <c r="DI2148" s="8"/>
      <c r="DJ2148" s="8"/>
      <c r="DK2148" s="8"/>
      <c r="DL2148" s="8"/>
      <c r="DM2148" s="8"/>
      <c r="DN2148" s="8"/>
      <c r="DO2148" s="8"/>
      <c r="DP2148" s="8"/>
      <c r="DQ2148" s="8"/>
      <c r="DR2148" s="8"/>
      <c r="DS2148" s="8"/>
      <c r="DT2148" s="8"/>
      <c r="DU2148" s="8"/>
      <c r="DV2148" s="8"/>
      <c r="DW2148" s="8"/>
      <c r="DX2148" s="8"/>
      <c r="DY2148" s="8"/>
      <c r="DZ2148" s="8"/>
      <c r="EA2148" s="8"/>
      <c r="EB2148" s="8"/>
      <c r="EC2148" s="8"/>
      <c r="ED2148" s="8"/>
      <c r="EE2148" s="8"/>
      <c r="EF2148" s="8"/>
      <c r="EG2148" s="8"/>
      <c r="EH2148" s="8"/>
      <c r="EI2148" s="8"/>
      <c r="EJ2148" s="8"/>
      <c r="EK2148" s="8"/>
      <c r="EL2148" s="8"/>
      <c r="EM2148" s="8"/>
      <c r="EN2148" s="8"/>
      <c r="EO2148" s="8"/>
      <c r="EP2148" s="8"/>
      <c r="EQ2148" s="8"/>
      <c r="ER2148" s="8"/>
      <c r="ES2148" s="8"/>
      <c r="ET2148" s="8"/>
      <c r="EU2148" s="8"/>
      <c r="EV2148" s="8"/>
      <c r="EW2148" s="8"/>
      <c r="EX2148" s="8"/>
      <c r="EY2148" s="8"/>
      <c r="EZ2148" s="8"/>
      <c r="FA2148" s="8"/>
      <c r="FB2148" s="8"/>
      <c r="FC2148" s="8"/>
      <c r="FD2148" s="8"/>
      <c r="FE2148" s="8"/>
      <c r="FF2148" s="8"/>
      <c r="FG2148" s="8"/>
      <c r="FH2148" s="8"/>
      <c r="FI2148" s="8"/>
      <c r="FJ2148" s="8"/>
    </row>
    <row r="2149" spans="1:166" x14ac:dyDescent="0.25">
      <c r="A2149" t="s">
        <v>86</v>
      </c>
      <c r="B2149" t="s">
        <v>251</v>
      </c>
      <c r="C2149" s="6">
        <v>39540</v>
      </c>
      <c r="D2149" s="5">
        <v>9</v>
      </c>
      <c r="E2149" s="6" t="s">
        <v>207</v>
      </c>
      <c r="F2149" t="s">
        <v>15</v>
      </c>
      <c r="G2149">
        <v>170</v>
      </c>
      <c r="H2149" t="s">
        <v>17</v>
      </c>
      <c r="I2149" s="7">
        <v>10</v>
      </c>
      <c r="J2149">
        <v>1000</v>
      </c>
      <c r="K2149" s="5">
        <f t="shared" si="59"/>
        <v>100</v>
      </c>
      <c r="L2149" s="5"/>
      <c r="M2149" s="8"/>
      <c r="N2149" s="8"/>
      <c r="O2149" s="8"/>
      <c r="P2149" s="8"/>
      <c r="Q2149" s="5"/>
      <c r="R2149" s="5"/>
      <c r="S2149" s="5"/>
      <c r="T2149" s="5"/>
      <c r="U2149" s="5"/>
      <c r="V2149" s="5">
        <v>170</v>
      </c>
      <c r="W2149" s="5"/>
      <c r="X2149" s="8"/>
      <c r="Y2149" s="8"/>
      <c r="Z2149" s="8"/>
      <c r="AA2149" s="8"/>
      <c r="AB2149" s="8"/>
      <c r="AC2149" s="5"/>
      <c r="AD2149" s="8"/>
      <c r="AE2149" s="8"/>
      <c r="AF2149" s="8"/>
      <c r="AG2149" s="8"/>
      <c r="AH2149" s="8"/>
      <c r="AI2149" s="8"/>
      <c r="AJ2149" s="5"/>
      <c r="AK2149" s="8">
        <v>2.27</v>
      </c>
      <c r="AL2149" s="8"/>
      <c r="AM2149" s="8"/>
      <c r="AN2149" s="8"/>
      <c r="AO2149" s="8"/>
      <c r="AP2149" s="8"/>
      <c r="AQ2149" s="9"/>
      <c r="AR2149" s="8"/>
      <c r="AS2149" s="8"/>
      <c r="AT2149" s="8"/>
      <c r="AU2149" s="5"/>
      <c r="AV2149" s="5"/>
      <c r="AW2149" s="5"/>
      <c r="AX2149" s="5"/>
      <c r="AY2149" s="5"/>
      <c r="AZ2149" s="5"/>
      <c r="BA2149" s="5"/>
      <c r="BB2149" s="5"/>
      <c r="BC2149" s="5"/>
      <c r="BD2149" s="5"/>
      <c r="BE2149" s="5"/>
      <c r="BF2149" s="5"/>
      <c r="BG2149" s="5"/>
      <c r="BH2149" s="5"/>
      <c r="BI2149" s="8"/>
      <c r="BJ2149" s="5"/>
      <c r="BK2149" s="5"/>
      <c r="BL2149" s="5"/>
      <c r="BM2149" s="8"/>
      <c r="BN2149" s="8"/>
      <c r="BO2149" s="7"/>
      <c r="BT2149" s="7"/>
      <c r="BU2149" s="7"/>
      <c r="BV2149" s="7"/>
      <c r="BW2149" s="7"/>
      <c r="BX2149" s="7"/>
      <c r="BY2149" s="7"/>
      <c r="BZ2149" s="7"/>
      <c r="CA2149" s="5"/>
      <c r="CB2149" s="5">
        <v>0</v>
      </c>
      <c r="CC2149" s="5">
        <v>163.9</v>
      </c>
      <c r="CD2149" s="5">
        <v>107.09855374389439</v>
      </c>
      <c r="CE2149" s="5"/>
      <c r="CF2149" s="5"/>
      <c r="CG2149" s="5"/>
      <c r="CH2149" s="5"/>
      <c r="CI2149" s="5"/>
      <c r="CJ2149" s="5"/>
      <c r="CK2149" s="8"/>
      <c r="CL2149" s="5"/>
      <c r="CM2149" s="5"/>
      <c r="CN2149" s="8"/>
      <c r="CO2149" s="5"/>
      <c r="CP2149" s="5"/>
      <c r="CQ2149" s="5"/>
      <c r="CR2149" s="8"/>
      <c r="CS2149" s="8"/>
      <c r="CT2149" s="8"/>
      <c r="CU2149" s="8"/>
      <c r="CV2149" s="8"/>
      <c r="CW2149" s="8"/>
      <c r="CX2149" s="8"/>
      <c r="CY2149" s="8"/>
      <c r="CZ2149" s="8"/>
      <c r="DA2149" s="8"/>
      <c r="DB2149" s="8"/>
      <c r="DC2149" s="8"/>
      <c r="DD2149" s="8"/>
      <c r="DE2149" s="8"/>
      <c r="DF2149" s="8"/>
      <c r="DG2149" s="8"/>
      <c r="DH2149" s="8"/>
      <c r="DI2149" s="8"/>
      <c r="DJ2149" s="8"/>
      <c r="DK2149" s="8"/>
      <c r="DL2149" s="8"/>
      <c r="DM2149" s="8"/>
      <c r="DN2149" s="8"/>
      <c r="DO2149" s="8"/>
      <c r="DP2149" s="8"/>
      <c r="DQ2149" s="8"/>
      <c r="DR2149" s="8"/>
      <c r="DS2149" s="8"/>
      <c r="DT2149" s="8"/>
      <c r="DU2149" s="8"/>
      <c r="DV2149" s="8"/>
      <c r="DW2149" s="8"/>
      <c r="DX2149" s="8"/>
      <c r="DY2149" s="8"/>
      <c r="DZ2149" s="8"/>
      <c r="EA2149" s="8"/>
      <c r="EB2149" s="8"/>
      <c r="EC2149" s="8"/>
      <c r="ED2149" s="8"/>
      <c r="EE2149" s="8"/>
      <c r="EF2149" s="8"/>
      <c r="EG2149" s="8"/>
      <c r="EH2149" s="8"/>
      <c r="EI2149" s="8"/>
      <c r="EJ2149" s="8"/>
      <c r="EK2149" s="8"/>
      <c r="EL2149" s="8"/>
      <c r="EM2149" s="8"/>
      <c r="EN2149" s="8"/>
      <c r="EO2149" s="8"/>
      <c r="EP2149" s="8"/>
      <c r="EQ2149" s="8"/>
      <c r="ER2149" s="8"/>
      <c r="ES2149" s="8"/>
      <c r="ET2149" s="8"/>
      <c r="EU2149" s="8"/>
      <c r="EV2149" s="8"/>
      <c r="EW2149" s="8"/>
      <c r="EX2149" s="8"/>
      <c r="EY2149" s="8"/>
      <c r="EZ2149" s="8"/>
      <c r="FA2149" s="8"/>
      <c r="FB2149" s="8"/>
      <c r="FC2149" s="8"/>
      <c r="FD2149" s="8"/>
      <c r="FE2149" s="8"/>
      <c r="FF2149" s="8"/>
      <c r="FG2149" s="8"/>
      <c r="FH2149" s="8"/>
      <c r="FI2149" s="8"/>
      <c r="FJ2149" s="8"/>
    </row>
    <row r="2150" spans="1:166" x14ac:dyDescent="0.25">
      <c r="A2150" t="s">
        <v>86</v>
      </c>
      <c r="B2150" t="s">
        <v>251</v>
      </c>
      <c r="C2150" s="6">
        <v>39413</v>
      </c>
      <c r="D2150" s="5"/>
      <c r="H2150" t="s">
        <v>17</v>
      </c>
      <c r="I2150" s="7">
        <v>10</v>
      </c>
      <c r="J2150">
        <v>1000</v>
      </c>
      <c r="K2150" s="5">
        <f t="shared" ref="K2150:K2213" si="60">1000000/I2150/J2150</f>
        <v>100</v>
      </c>
      <c r="AC2150" s="5"/>
      <c r="AE2150" s="8"/>
      <c r="AF2150" s="8"/>
      <c r="AG2150" s="8"/>
      <c r="AH2150" s="8"/>
      <c r="AI2150" s="8"/>
      <c r="AJ2150" s="5"/>
      <c r="AK2150" s="8"/>
      <c r="AL2150" s="8"/>
      <c r="AM2150" s="8"/>
      <c r="AN2150" s="8"/>
      <c r="AO2150" s="8"/>
      <c r="AP2150" s="8"/>
      <c r="AQ2150" s="9"/>
      <c r="AS2150" s="8"/>
      <c r="AT2150" s="8"/>
      <c r="AU2150" s="5"/>
      <c r="AV2150" s="5"/>
      <c r="AW2150" s="5"/>
      <c r="AX2150" s="5"/>
      <c r="AY2150" s="5"/>
      <c r="AZ2150" s="5"/>
      <c r="BA2150" s="5"/>
      <c r="BB2150" s="5"/>
      <c r="BC2150" s="5"/>
      <c r="BD2150" s="5"/>
      <c r="BE2150" s="5"/>
      <c r="BF2150" s="5"/>
      <c r="BG2150" s="5"/>
      <c r="BH2150" s="5"/>
      <c r="BJ2150" s="5"/>
      <c r="BK2150" s="5"/>
      <c r="BL2150" s="5"/>
      <c r="BO2150" s="7"/>
      <c r="BP2150" s="5"/>
      <c r="BQ2150" s="5"/>
      <c r="BR2150" s="5"/>
      <c r="BS2150" s="5"/>
      <c r="BT2150" s="7"/>
      <c r="BU2150" s="7"/>
      <c r="BV2150" s="7"/>
      <c r="BW2150" s="7"/>
      <c r="BX2150" s="7"/>
      <c r="BY2150" s="7"/>
      <c r="BZ2150" s="7"/>
      <c r="CA2150" s="5"/>
      <c r="CB2150" s="5"/>
      <c r="CC2150" s="5"/>
      <c r="CD2150" s="5"/>
      <c r="CE2150" s="5"/>
      <c r="CF2150" s="5"/>
      <c r="CG2150" s="5"/>
      <c r="CH2150" s="5"/>
      <c r="CI2150" s="5"/>
      <c r="CJ2150" s="5"/>
      <c r="CL2150" s="5">
        <v>179.04830630681039</v>
      </c>
      <c r="CM2150" s="5"/>
      <c r="CO2150" s="5"/>
      <c r="CP2150" s="5"/>
      <c r="CQ2150" s="5"/>
    </row>
    <row r="2151" spans="1:166" x14ac:dyDescent="0.25">
      <c r="A2151" t="s">
        <v>86</v>
      </c>
      <c r="B2151" t="s">
        <v>251</v>
      </c>
      <c r="C2151" s="6">
        <v>39419</v>
      </c>
      <c r="D2151" s="5"/>
      <c r="H2151" t="s">
        <v>17</v>
      </c>
      <c r="I2151" s="7">
        <v>10</v>
      </c>
      <c r="J2151">
        <v>1000</v>
      </c>
      <c r="K2151" s="5">
        <f t="shared" si="60"/>
        <v>100</v>
      </c>
      <c r="AC2151" s="5"/>
      <c r="AE2151" s="8"/>
      <c r="AF2151" s="8"/>
      <c r="AG2151" s="8"/>
      <c r="AH2151" s="8"/>
      <c r="AI2151" s="8"/>
      <c r="AJ2151" s="5"/>
      <c r="AK2151" s="8"/>
      <c r="AL2151" s="8"/>
      <c r="AM2151" s="8"/>
      <c r="AN2151" s="8"/>
      <c r="AO2151" s="8"/>
      <c r="AP2151" s="8"/>
      <c r="AQ2151" s="9"/>
      <c r="AS2151" s="8"/>
      <c r="AT2151" s="8"/>
      <c r="AU2151" s="5"/>
      <c r="AV2151" s="5"/>
      <c r="AW2151" s="5"/>
      <c r="AX2151" s="5"/>
      <c r="AY2151" s="5"/>
      <c r="AZ2151" s="5"/>
      <c r="BA2151" s="5"/>
      <c r="BB2151" s="5"/>
      <c r="BC2151" s="5"/>
      <c r="BD2151" s="5"/>
      <c r="BE2151" s="5"/>
      <c r="BF2151" s="5"/>
      <c r="BG2151" s="5"/>
      <c r="BH2151" s="5"/>
      <c r="BJ2151" s="5"/>
      <c r="BK2151" s="5"/>
      <c r="BL2151" s="5"/>
      <c r="BO2151" s="7"/>
      <c r="BP2151" s="5"/>
      <c r="BQ2151" s="5"/>
      <c r="BR2151" s="5"/>
      <c r="BS2151" s="5"/>
      <c r="BT2151" s="7"/>
      <c r="BU2151" s="7"/>
      <c r="BV2151" s="7"/>
      <c r="BW2151" s="7"/>
      <c r="BX2151" s="7"/>
      <c r="BY2151" s="7"/>
      <c r="BZ2151" s="7"/>
      <c r="CA2151" s="5"/>
      <c r="CB2151" s="5"/>
      <c r="CC2151" s="5"/>
      <c r="CD2151" s="5"/>
      <c r="CE2151" s="5"/>
      <c r="CF2151" s="5"/>
      <c r="CG2151" s="5"/>
      <c r="CH2151" s="5"/>
      <c r="CI2151" s="5"/>
      <c r="CJ2151" s="5"/>
      <c r="CL2151" s="5">
        <v>187.602531574344</v>
      </c>
      <c r="CM2151" s="5"/>
      <c r="CO2151" s="5"/>
      <c r="CP2151" s="5"/>
      <c r="CQ2151" s="5"/>
    </row>
    <row r="2152" spans="1:166" x14ac:dyDescent="0.25">
      <c r="A2152" t="s">
        <v>86</v>
      </c>
      <c r="B2152" t="s">
        <v>251</v>
      </c>
      <c r="C2152" s="6">
        <v>39421</v>
      </c>
      <c r="D2152" s="5"/>
      <c r="H2152" t="s">
        <v>17</v>
      </c>
      <c r="I2152" s="7">
        <v>10</v>
      </c>
      <c r="J2152">
        <v>1000</v>
      </c>
      <c r="K2152" s="5">
        <f t="shared" si="60"/>
        <v>100</v>
      </c>
      <c r="AC2152" s="5"/>
      <c r="AE2152" s="8"/>
      <c r="AF2152" s="8"/>
      <c r="AG2152" s="8"/>
      <c r="AH2152" s="8"/>
      <c r="AI2152" s="8"/>
      <c r="AJ2152" s="5"/>
      <c r="AK2152" s="8"/>
      <c r="AL2152" s="8"/>
      <c r="AM2152" s="8"/>
      <c r="AN2152" s="8"/>
      <c r="AO2152" s="8"/>
      <c r="AP2152" s="8"/>
      <c r="AQ2152" s="9"/>
      <c r="AS2152" s="8"/>
      <c r="AT2152" s="8"/>
      <c r="AU2152" s="5"/>
      <c r="AV2152" s="5"/>
      <c r="AW2152" s="5"/>
      <c r="AX2152" s="5"/>
      <c r="AY2152" s="5"/>
      <c r="AZ2152" s="5"/>
      <c r="BA2152" s="5"/>
      <c r="BB2152" s="5"/>
      <c r="BC2152" s="5"/>
      <c r="BD2152" s="5"/>
      <c r="BE2152" s="5"/>
      <c r="BF2152" s="5"/>
      <c r="BG2152" s="5"/>
      <c r="BH2152" s="5"/>
      <c r="BJ2152" s="5"/>
      <c r="BK2152" s="5"/>
      <c r="BL2152" s="5"/>
      <c r="BO2152" s="7"/>
      <c r="BP2152" s="5"/>
      <c r="BQ2152" s="5"/>
      <c r="BR2152" s="5"/>
      <c r="BS2152" s="5"/>
      <c r="BT2152" s="7"/>
      <c r="BU2152" s="7"/>
      <c r="BV2152" s="7"/>
      <c r="BW2152" s="7"/>
      <c r="BX2152" s="7"/>
      <c r="BY2152" s="7"/>
      <c r="BZ2152" s="7"/>
      <c r="CA2152" s="5"/>
      <c r="CB2152" s="5"/>
      <c r="CC2152" s="5"/>
      <c r="CD2152" s="5"/>
      <c r="CE2152" s="5"/>
      <c r="CF2152" s="5"/>
      <c r="CG2152" s="5"/>
      <c r="CH2152" s="5"/>
      <c r="CI2152" s="5"/>
      <c r="CJ2152" s="5"/>
      <c r="CL2152" s="5">
        <v>199.45121278308349</v>
      </c>
      <c r="CM2152" s="5"/>
      <c r="CO2152" s="5"/>
      <c r="CP2152" s="5"/>
      <c r="CQ2152" s="5"/>
    </row>
    <row r="2153" spans="1:166" x14ac:dyDescent="0.25">
      <c r="A2153" t="s">
        <v>86</v>
      </c>
      <c r="B2153" t="s">
        <v>251</v>
      </c>
      <c r="C2153" s="6">
        <v>39424</v>
      </c>
      <c r="D2153" s="5"/>
      <c r="H2153" t="s">
        <v>17</v>
      </c>
      <c r="I2153" s="7">
        <v>10</v>
      </c>
      <c r="J2153">
        <v>1000</v>
      </c>
      <c r="K2153" s="5">
        <f t="shared" si="60"/>
        <v>100</v>
      </c>
      <c r="AC2153" s="5"/>
      <c r="AE2153" s="8"/>
      <c r="AF2153" s="8"/>
      <c r="AG2153" s="8"/>
      <c r="AH2153" s="8"/>
      <c r="AI2153" s="8"/>
      <c r="AJ2153" s="5"/>
      <c r="AK2153" s="8"/>
      <c r="AL2153" s="8"/>
      <c r="AM2153" s="8"/>
      <c r="AN2153" s="8"/>
      <c r="AO2153" s="8"/>
      <c r="AP2153" s="8"/>
      <c r="AQ2153" s="9"/>
      <c r="AS2153" s="8"/>
      <c r="AT2153" s="8"/>
      <c r="AU2153" s="5"/>
      <c r="AV2153" s="5"/>
      <c r="AW2153" s="5"/>
      <c r="AX2153" s="5"/>
      <c r="AY2153" s="5"/>
      <c r="AZ2153" s="5"/>
      <c r="BA2153" s="5"/>
      <c r="BB2153" s="5"/>
      <c r="BC2153" s="5"/>
      <c r="BD2153" s="5"/>
      <c r="BE2153" s="5"/>
      <c r="BF2153" s="5"/>
      <c r="BG2153" s="5"/>
      <c r="BH2153" s="5"/>
      <c r="BJ2153" s="5"/>
      <c r="BK2153" s="5"/>
      <c r="BL2153" s="5"/>
      <c r="BO2153" s="7"/>
      <c r="BP2153" s="5"/>
      <c r="BQ2153" s="5"/>
      <c r="BR2153" s="5"/>
      <c r="BS2153" s="5"/>
      <c r="BT2153" s="7"/>
      <c r="BU2153" s="7"/>
      <c r="BV2153" s="7"/>
      <c r="BW2153" s="7"/>
      <c r="BX2153" s="7"/>
      <c r="BY2153" s="7"/>
      <c r="BZ2153" s="7"/>
      <c r="CA2153" s="5"/>
      <c r="CB2153" s="5"/>
      <c r="CC2153" s="5"/>
      <c r="CD2153" s="5"/>
      <c r="CE2153" s="5"/>
      <c r="CF2153" s="5"/>
      <c r="CG2153" s="5"/>
      <c r="CH2153" s="5"/>
      <c r="CI2153" s="5"/>
      <c r="CJ2153" s="5"/>
      <c r="CL2153" s="5">
        <v>218.56063428467871</v>
      </c>
      <c r="CM2153" s="5"/>
      <c r="CO2153" s="5"/>
      <c r="CP2153" s="5"/>
      <c r="CQ2153" s="5"/>
    </row>
    <row r="2154" spans="1:166" x14ac:dyDescent="0.25">
      <c r="A2154" t="s">
        <v>86</v>
      </c>
      <c r="B2154" t="s">
        <v>251</v>
      </c>
      <c r="C2154" s="6">
        <v>39427</v>
      </c>
      <c r="D2154" s="5"/>
      <c r="H2154" t="s">
        <v>17</v>
      </c>
      <c r="I2154" s="7">
        <v>10</v>
      </c>
      <c r="J2154">
        <v>1000</v>
      </c>
      <c r="K2154" s="5">
        <f t="shared" si="60"/>
        <v>100</v>
      </c>
      <c r="AC2154" s="5"/>
      <c r="AE2154" s="8"/>
      <c r="AF2154" s="8"/>
      <c r="AG2154" s="8"/>
      <c r="AH2154" s="8"/>
      <c r="AI2154" s="8"/>
      <c r="AJ2154" s="5"/>
      <c r="AK2154" s="8"/>
      <c r="AL2154" s="8"/>
      <c r="AM2154" s="8"/>
      <c r="AN2154" s="8"/>
      <c r="AO2154" s="8"/>
      <c r="AP2154" s="8"/>
      <c r="AQ2154" s="9"/>
      <c r="AS2154" s="8"/>
      <c r="AT2154" s="8"/>
      <c r="AU2154" s="5"/>
      <c r="AV2154" s="5"/>
      <c r="AW2154" s="5"/>
      <c r="AX2154" s="5"/>
      <c r="AY2154" s="5"/>
      <c r="AZ2154" s="5"/>
      <c r="BA2154" s="5"/>
      <c r="BB2154" s="5"/>
      <c r="BC2154" s="5"/>
      <c r="BD2154" s="5"/>
      <c r="BE2154" s="5"/>
      <c r="BF2154" s="5"/>
      <c r="BG2154" s="5"/>
      <c r="BH2154" s="5"/>
      <c r="BJ2154" s="5"/>
      <c r="BK2154" s="5"/>
      <c r="BL2154" s="5"/>
      <c r="BO2154" s="7"/>
      <c r="BP2154" s="5"/>
      <c r="BQ2154" s="5"/>
      <c r="BR2154" s="5"/>
      <c r="BS2154" s="5"/>
      <c r="BT2154" s="7"/>
      <c r="BU2154" s="7"/>
      <c r="BV2154" s="7"/>
      <c r="BW2154" s="7"/>
      <c r="BX2154" s="7"/>
      <c r="BY2154" s="7"/>
      <c r="BZ2154" s="7"/>
      <c r="CA2154" s="5"/>
      <c r="CB2154" s="5"/>
      <c r="CC2154" s="5"/>
      <c r="CD2154" s="5"/>
      <c r="CE2154" s="5"/>
      <c r="CF2154" s="5"/>
      <c r="CG2154" s="5"/>
      <c r="CH2154" s="5"/>
      <c r="CI2154" s="5"/>
      <c r="CJ2154" s="5"/>
      <c r="CL2154" s="5">
        <v>194.35853533435991</v>
      </c>
      <c r="CM2154" s="5"/>
      <c r="CO2154" s="5"/>
      <c r="CP2154" s="5"/>
      <c r="CQ2154" s="5"/>
    </row>
    <row r="2155" spans="1:166" x14ac:dyDescent="0.25">
      <c r="A2155" t="s">
        <v>86</v>
      </c>
      <c r="B2155" t="s">
        <v>251</v>
      </c>
      <c r="C2155" s="6">
        <v>39429</v>
      </c>
      <c r="D2155" s="5"/>
      <c r="H2155" t="s">
        <v>17</v>
      </c>
      <c r="I2155" s="7">
        <v>10</v>
      </c>
      <c r="J2155">
        <v>1000</v>
      </c>
      <c r="K2155" s="5">
        <f t="shared" si="60"/>
        <v>100</v>
      </c>
      <c r="AC2155" s="5"/>
      <c r="AE2155" s="8"/>
      <c r="AF2155" s="8"/>
      <c r="AG2155" s="8"/>
      <c r="AH2155" s="8"/>
      <c r="AI2155" s="8"/>
      <c r="AJ2155" s="5"/>
      <c r="AK2155" s="8"/>
      <c r="AL2155" s="8"/>
      <c r="AM2155" s="8"/>
      <c r="AN2155" s="8"/>
      <c r="AO2155" s="8"/>
      <c r="AP2155" s="8"/>
      <c r="AQ2155" s="9"/>
      <c r="AS2155" s="8"/>
      <c r="AT2155" s="8"/>
      <c r="AU2155" s="5"/>
      <c r="AV2155" s="5"/>
      <c r="AW2155" s="5"/>
      <c r="AX2155" s="5"/>
      <c r="AY2155" s="5"/>
      <c r="AZ2155" s="5"/>
      <c r="BA2155" s="5"/>
      <c r="BB2155" s="5"/>
      <c r="BC2155" s="5"/>
      <c r="BD2155" s="5"/>
      <c r="BE2155" s="5"/>
      <c r="BF2155" s="5"/>
      <c r="BG2155" s="5"/>
      <c r="BH2155" s="5"/>
      <c r="BJ2155" s="5"/>
      <c r="BK2155" s="5"/>
      <c r="BL2155" s="5"/>
      <c r="BO2155" s="7"/>
      <c r="BP2155" s="5"/>
      <c r="BQ2155" s="5"/>
      <c r="BR2155" s="5"/>
      <c r="BS2155" s="5"/>
      <c r="BT2155" s="7"/>
      <c r="BU2155" s="7"/>
      <c r="BV2155" s="7"/>
      <c r="BW2155" s="7"/>
      <c r="BX2155" s="7"/>
      <c r="BY2155" s="7"/>
      <c r="BZ2155" s="7"/>
      <c r="CA2155" s="5"/>
      <c r="CB2155" s="5"/>
      <c r="CC2155" s="5"/>
      <c r="CD2155" s="5"/>
      <c r="CE2155" s="5"/>
      <c r="CF2155" s="5"/>
      <c r="CG2155" s="5"/>
      <c r="CH2155" s="5"/>
      <c r="CI2155" s="5"/>
      <c r="CJ2155" s="5"/>
      <c r="CL2155" s="5">
        <v>198.16240776129769</v>
      </c>
      <c r="CM2155" s="5"/>
      <c r="CO2155" s="5"/>
      <c r="CP2155" s="5"/>
      <c r="CQ2155" s="5"/>
    </row>
    <row r="2156" spans="1:166" x14ac:dyDescent="0.25">
      <c r="A2156" t="s">
        <v>86</v>
      </c>
      <c r="B2156" t="s">
        <v>251</v>
      </c>
      <c r="C2156" s="6">
        <v>39432</v>
      </c>
      <c r="D2156" s="5"/>
      <c r="H2156" t="s">
        <v>17</v>
      </c>
      <c r="I2156" s="7">
        <v>10</v>
      </c>
      <c r="J2156">
        <v>1000</v>
      </c>
      <c r="K2156" s="5">
        <f t="shared" si="60"/>
        <v>100</v>
      </c>
      <c r="AC2156" s="5"/>
      <c r="AE2156" s="8"/>
      <c r="AF2156" s="8"/>
      <c r="AG2156" s="8"/>
      <c r="AH2156" s="8"/>
      <c r="AI2156" s="8"/>
      <c r="AJ2156" s="5"/>
      <c r="AK2156" s="8"/>
      <c r="AL2156" s="8"/>
      <c r="AM2156" s="8"/>
      <c r="AN2156" s="8"/>
      <c r="AO2156" s="8"/>
      <c r="AP2156" s="8"/>
      <c r="AQ2156" s="9"/>
      <c r="AS2156" s="8"/>
      <c r="AT2156" s="8"/>
      <c r="AU2156" s="5"/>
      <c r="AV2156" s="5"/>
      <c r="AW2156" s="5"/>
      <c r="AX2156" s="5"/>
      <c r="AY2156" s="5"/>
      <c r="AZ2156" s="5"/>
      <c r="BA2156" s="5"/>
      <c r="BB2156" s="5"/>
      <c r="BC2156" s="5"/>
      <c r="BD2156" s="5"/>
      <c r="BE2156" s="5"/>
      <c r="BF2156" s="5"/>
      <c r="BG2156" s="5"/>
      <c r="BH2156" s="5"/>
      <c r="BJ2156" s="5"/>
      <c r="BK2156" s="5"/>
      <c r="BL2156" s="5"/>
      <c r="BO2156" s="7"/>
      <c r="BP2156" s="5"/>
      <c r="BQ2156" s="5"/>
      <c r="BR2156" s="5"/>
      <c r="BS2156" s="5"/>
      <c r="BT2156" s="7"/>
      <c r="BU2156" s="7"/>
      <c r="BV2156" s="7"/>
      <c r="BW2156" s="7"/>
      <c r="BX2156" s="7"/>
      <c r="BY2156" s="7"/>
      <c r="BZ2156" s="7"/>
      <c r="CA2156" s="5"/>
      <c r="CB2156" s="5"/>
      <c r="CC2156" s="5"/>
      <c r="CD2156" s="5"/>
      <c r="CE2156" s="5"/>
      <c r="CF2156" s="5"/>
      <c r="CG2156" s="5"/>
      <c r="CH2156" s="5"/>
      <c r="CI2156" s="5"/>
      <c r="CJ2156" s="5"/>
      <c r="CL2156" s="5">
        <v>229.02822643779879</v>
      </c>
      <c r="CM2156" s="5"/>
      <c r="CO2156" s="5"/>
      <c r="CP2156" s="5"/>
      <c r="CQ2156" s="5"/>
    </row>
    <row r="2157" spans="1:166" x14ac:dyDescent="0.25">
      <c r="A2157" t="s">
        <v>86</v>
      </c>
      <c r="B2157" t="s">
        <v>251</v>
      </c>
      <c r="C2157" s="6">
        <v>39434</v>
      </c>
      <c r="D2157" s="5"/>
      <c r="H2157" t="s">
        <v>17</v>
      </c>
      <c r="I2157" s="7">
        <v>10</v>
      </c>
      <c r="J2157">
        <v>1000</v>
      </c>
      <c r="K2157" s="5">
        <f t="shared" si="60"/>
        <v>100</v>
      </c>
      <c r="AC2157" s="5"/>
      <c r="AE2157" s="8"/>
      <c r="AF2157" s="8"/>
      <c r="AG2157" s="8"/>
      <c r="AH2157" s="8"/>
      <c r="AI2157" s="8"/>
      <c r="AJ2157" s="5"/>
      <c r="AK2157" s="8"/>
      <c r="AL2157" s="8"/>
      <c r="AM2157" s="8"/>
      <c r="AN2157" s="8"/>
      <c r="AO2157" s="8"/>
      <c r="AP2157" s="8"/>
      <c r="AQ2157" s="9"/>
      <c r="AS2157" s="8"/>
      <c r="AT2157" s="8"/>
      <c r="AU2157" s="5"/>
      <c r="AV2157" s="5"/>
      <c r="AW2157" s="5"/>
      <c r="AX2157" s="5"/>
      <c r="AY2157" s="5"/>
      <c r="AZ2157" s="5"/>
      <c r="BA2157" s="5"/>
      <c r="BB2157" s="5"/>
      <c r="BC2157" s="5"/>
      <c r="BD2157" s="5"/>
      <c r="BE2157" s="5"/>
      <c r="BF2157" s="5"/>
      <c r="BG2157" s="5"/>
      <c r="BH2157" s="5"/>
      <c r="BJ2157" s="5"/>
      <c r="BK2157" s="5"/>
      <c r="BL2157" s="5"/>
      <c r="BO2157" s="7"/>
      <c r="BP2157" s="5"/>
      <c r="BQ2157" s="5"/>
      <c r="BR2157" s="5"/>
      <c r="BS2157" s="5"/>
      <c r="BT2157" s="7"/>
      <c r="BU2157" s="7"/>
      <c r="BV2157" s="7"/>
      <c r="BW2157" s="7"/>
      <c r="BX2157" s="7"/>
      <c r="BY2157" s="7"/>
      <c r="BZ2157" s="7"/>
      <c r="CA2157" s="5"/>
      <c r="CB2157" s="5"/>
      <c r="CC2157" s="5"/>
      <c r="CD2157" s="5"/>
      <c r="CE2157" s="5"/>
      <c r="CF2157" s="5"/>
      <c r="CG2157" s="5"/>
      <c r="CH2157" s="5"/>
      <c r="CI2157" s="5"/>
      <c r="CJ2157" s="5"/>
      <c r="CL2157" s="5">
        <v>215.56997818594871</v>
      </c>
      <c r="CM2157" s="5"/>
      <c r="CO2157" s="5"/>
      <c r="CP2157" s="5"/>
      <c r="CQ2157" s="5"/>
    </row>
    <row r="2158" spans="1:166" x14ac:dyDescent="0.25">
      <c r="A2158" t="s">
        <v>86</v>
      </c>
      <c r="B2158" t="s">
        <v>251</v>
      </c>
      <c r="C2158" s="6">
        <v>39436</v>
      </c>
      <c r="D2158" s="5"/>
      <c r="H2158" t="s">
        <v>17</v>
      </c>
      <c r="I2158" s="7">
        <v>10</v>
      </c>
      <c r="J2158">
        <v>1000</v>
      </c>
      <c r="K2158" s="5">
        <f t="shared" si="60"/>
        <v>100</v>
      </c>
      <c r="AC2158" s="5"/>
      <c r="AE2158" s="8"/>
      <c r="AF2158" s="8"/>
      <c r="AG2158" s="8"/>
      <c r="AH2158" s="8"/>
      <c r="AI2158" s="8"/>
      <c r="AJ2158" s="5"/>
      <c r="AK2158" s="8"/>
      <c r="AL2158" s="8"/>
      <c r="AM2158" s="8"/>
      <c r="AN2158" s="8"/>
      <c r="AO2158" s="8"/>
      <c r="AP2158" s="8"/>
      <c r="AQ2158" s="9"/>
      <c r="AS2158" s="8"/>
      <c r="AT2158" s="8"/>
      <c r="AU2158" s="5"/>
      <c r="AV2158" s="5"/>
      <c r="AW2158" s="5"/>
      <c r="AX2158" s="5"/>
      <c r="AY2158" s="5"/>
      <c r="AZ2158" s="5"/>
      <c r="BA2158" s="5"/>
      <c r="BB2158" s="5"/>
      <c r="BC2158" s="5"/>
      <c r="BD2158" s="5"/>
      <c r="BE2158" s="5"/>
      <c r="BF2158" s="5"/>
      <c r="BG2158" s="5"/>
      <c r="BH2158" s="5"/>
      <c r="BJ2158" s="5"/>
      <c r="BK2158" s="5"/>
      <c r="BL2158" s="5"/>
      <c r="BO2158" s="7"/>
      <c r="BP2158" s="5"/>
      <c r="BQ2158" s="5"/>
      <c r="BR2158" s="5"/>
      <c r="BS2158" s="5"/>
      <c r="BT2158" s="7"/>
      <c r="BU2158" s="7"/>
      <c r="BV2158" s="7"/>
      <c r="BW2158" s="7"/>
      <c r="BX2158" s="7"/>
      <c r="BY2158" s="7"/>
      <c r="BZ2158" s="7"/>
      <c r="CA2158" s="5"/>
      <c r="CB2158" s="5"/>
      <c r="CC2158" s="5"/>
      <c r="CD2158" s="5"/>
      <c r="CE2158" s="5"/>
      <c r="CF2158" s="5"/>
      <c r="CG2158" s="5"/>
      <c r="CH2158" s="5"/>
      <c r="CI2158" s="5"/>
      <c r="CJ2158" s="5"/>
      <c r="CL2158" s="5">
        <v>217.95682178042409</v>
      </c>
      <c r="CM2158" s="5"/>
      <c r="CO2158" s="5"/>
      <c r="CP2158" s="5"/>
      <c r="CQ2158" s="5"/>
    </row>
    <row r="2159" spans="1:166" x14ac:dyDescent="0.25">
      <c r="A2159" t="s">
        <v>86</v>
      </c>
      <c r="B2159" t="s">
        <v>251</v>
      </c>
      <c r="C2159" s="6">
        <v>39440</v>
      </c>
      <c r="D2159" s="5"/>
      <c r="H2159" t="s">
        <v>17</v>
      </c>
      <c r="I2159" s="7">
        <v>10</v>
      </c>
      <c r="J2159">
        <v>1000</v>
      </c>
      <c r="K2159" s="5">
        <f t="shared" si="60"/>
        <v>100</v>
      </c>
      <c r="AC2159" s="5"/>
      <c r="AE2159" s="8"/>
      <c r="AF2159" s="8"/>
      <c r="AG2159" s="8"/>
      <c r="AH2159" s="8"/>
      <c r="AI2159" s="8"/>
      <c r="AJ2159" s="5"/>
      <c r="AK2159" s="8"/>
      <c r="AL2159" s="8"/>
      <c r="AM2159" s="8"/>
      <c r="AN2159" s="8"/>
      <c r="AO2159" s="8"/>
      <c r="AP2159" s="8"/>
      <c r="AQ2159" s="9"/>
      <c r="AS2159" s="8"/>
      <c r="AT2159" s="8"/>
      <c r="AU2159" s="5"/>
      <c r="AV2159" s="5"/>
      <c r="AW2159" s="5"/>
      <c r="AX2159" s="5"/>
      <c r="AY2159" s="5"/>
      <c r="AZ2159" s="5"/>
      <c r="BA2159" s="5"/>
      <c r="BB2159" s="5"/>
      <c r="BC2159" s="5"/>
      <c r="BD2159" s="5"/>
      <c r="BE2159" s="5"/>
      <c r="BF2159" s="5"/>
      <c r="BG2159" s="5"/>
      <c r="BH2159" s="5"/>
      <c r="BJ2159" s="5"/>
      <c r="BK2159" s="5"/>
      <c r="BL2159" s="5"/>
      <c r="BO2159" s="7"/>
      <c r="BP2159" s="5"/>
      <c r="BQ2159" s="5"/>
      <c r="BR2159" s="5"/>
      <c r="BS2159" s="5"/>
      <c r="BT2159" s="7"/>
      <c r="BU2159" s="7"/>
      <c r="BV2159" s="7"/>
      <c r="BW2159" s="7"/>
      <c r="BX2159" s="7"/>
      <c r="BY2159" s="7"/>
      <c r="BZ2159" s="7"/>
      <c r="CA2159" s="5"/>
      <c r="CB2159" s="5"/>
      <c r="CC2159" s="5"/>
      <c r="CD2159" s="5"/>
      <c r="CE2159" s="5"/>
      <c r="CF2159" s="5"/>
      <c r="CG2159" s="5"/>
      <c r="CH2159" s="5"/>
      <c r="CI2159" s="5"/>
      <c r="CJ2159" s="5"/>
      <c r="CL2159" s="5">
        <v>220.80157863012619</v>
      </c>
      <c r="CM2159" s="5"/>
      <c r="CO2159" s="5"/>
      <c r="CP2159" s="5"/>
      <c r="CQ2159" s="5"/>
    </row>
    <row r="2160" spans="1:166" x14ac:dyDescent="0.25">
      <c r="A2160" t="s">
        <v>86</v>
      </c>
      <c r="B2160" t="s">
        <v>251</v>
      </c>
      <c r="C2160" s="6">
        <v>39444</v>
      </c>
      <c r="D2160" s="5"/>
      <c r="H2160" t="s">
        <v>17</v>
      </c>
      <c r="I2160" s="7">
        <v>10</v>
      </c>
      <c r="J2160">
        <v>1000</v>
      </c>
      <c r="K2160" s="5">
        <f t="shared" si="60"/>
        <v>100</v>
      </c>
      <c r="AC2160" s="5"/>
      <c r="AE2160" s="8"/>
      <c r="AF2160" s="8"/>
      <c r="AG2160" s="8"/>
      <c r="AH2160" s="8"/>
      <c r="AI2160" s="8"/>
      <c r="AJ2160" s="5"/>
      <c r="AK2160" s="8"/>
      <c r="AL2160" s="8"/>
      <c r="AM2160" s="8"/>
      <c r="AN2160" s="8"/>
      <c r="AO2160" s="8"/>
      <c r="AP2160" s="8"/>
      <c r="AQ2160" s="9"/>
      <c r="AS2160" s="8"/>
      <c r="AT2160" s="8"/>
      <c r="AU2160" s="5"/>
      <c r="AV2160" s="5"/>
      <c r="AW2160" s="5"/>
      <c r="AX2160" s="5"/>
      <c r="AY2160" s="5"/>
      <c r="AZ2160" s="5"/>
      <c r="BA2160" s="5"/>
      <c r="BB2160" s="5"/>
      <c r="BC2160" s="5"/>
      <c r="BD2160" s="5"/>
      <c r="BE2160" s="5"/>
      <c r="BF2160" s="5"/>
      <c r="BG2160" s="5"/>
      <c r="BH2160" s="5"/>
      <c r="BJ2160" s="5"/>
      <c r="BK2160" s="5"/>
      <c r="BL2160" s="5"/>
      <c r="BO2160" s="7"/>
      <c r="BP2160" s="5"/>
      <c r="BQ2160" s="5"/>
      <c r="BR2160" s="5"/>
      <c r="BS2160" s="5"/>
      <c r="BT2160" s="7"/>
      <c r="BU2160" s="7"/>
      <c r="BV2160" s="7"/>
      <c r="BW2160" s="7"/>
      <c r="BX2160" s="7"/>
      <c r="BY2160" s="7"/>
      <c r="BZ2160" s="7"/>
      <c r="CA2160" s="5"/>
      <c r="CB2160" s="5"/>
      <c r="CC2160" s="5"/>
      <c r="CD2160" s="5"/>
      <c r="CE2160" s="5"/>
      <c r="CF2160" s="5"/>
      <c r="CG2160" s="5"/>
      <c r="CH2160" s="5"/>
      <c r="CI2160" s="5"/>
      <c r="CJ2160" s="5"/>
      <c r="CL2160" s="5">
        <v>212.85419405609429</v>
      </c>
      <c r="CM2160" s="5"/>
      <c r="CO2160" s="5"/>
      <c r="CP2160" s="5"/>
      <c r="CQ2160" s="5"/>
    </row>
    <row r="2161" spans="1:95" x14ac:dyDescent="0.25">
      <c r="A2161" t="s">
        <v>86</v>
      </c>
      <c r="B2161" t="s">
        <v>251</v>
      </c>
      <c r="C2161" s="6">
        <v>39447</v>
      </c>
      <c r="D2161" s="5"/>
      <c r="H2161" t="s">
        <v>17</v>
      </c>
      <c r="I2161" s="7">
        <v>10</v>
      </c>
      <c r="J2161">
        <v>1000</v>
      </c>
      <c r="K2161" s="5">
        <f t="shared" si="60"/>
        <v>100</v>
      </c>
      <c r="AC2161" s="5"/>
      <c r="AE2161" s="8"/>
      <c r="AF2161" s="8"/>
      <c r="AG2161" s="8"/>
      <c r="AH2161" s="8"/>
      <c r="AI2161" s="8"/>
      <c r="AJ2161" s="5"/>
      <c r="AK2161" s="8"/>
      <c r="AL2161" s="8"/>
      <c r="AM2161" s="8"/>
      <c r="AN2161" s="8"/>
      <c r="AO2161" s="8"/>
      <c r="AP2161" s="8"/>
      <c r="AQ2161" s="9"/>
      <c r="AS2161" s="8"/>
      <c r="AT2161" s="8"/>
      <c r="AU2161" s="5"/>
      <c r="AV2161" s="5"/>
      <c r="AW2161" s="5"/>
      <c r="AX2161" s="5"/>
      <c r="AY2161" s="5"/>
      <c r="AZ2161" s="5"/>
      <c r="BA2161" s="5"/>
      <c r="BB2161" s="5"/>
      <c r="BC2161" s="5"/>
      <c r="BD2161" s="5"/>
      <c r="BE2161" s="5"/>
      <c r="BF2161" s="5"/>
      <c r="BG2161" s="5"/>
      <c r="BH2161" s="5"/>
      <c r="BJ2161" s="5"/>
      <c r="BK2161" s="5"/>
      <c r="BL2161" s="5"/>
      <c r="BO2161" s="7"/>
      <c r="BP2161" s="5"/>
      <c r="BQ2161" s="5"/>
      <c r="BR2161" s="5"/>
      <c r="BS2161" s="5"/>
      <c r="BT2161" s="7"/>
      <c r="BU2161" s="7"/>
      <c r="BV2161" s="7"/>
      <c r="BW2161" s="7"/>
      <c r="BX2161" s="7"/>
      <c r="BY2161" s="7"/>
      <c r="BZ2161" s="7"/>
      <c r="CA2161" s="5"/>
      <c r="CB2161" s="5"/>
      <c r="CC2161" s="5"/>
      <c r="CD2161" s="5"/>
      <c r="CE2161" s="5"/>
      <c r="CF2161" s="5"/>
      <c r="CG2161" s="5"/>
      <c r="CH2161" s="5"/>
      <c r="CI2161" s="5"/>
      <c r="CJ2161" s="5"/>
      <c r="CL2161" s="5">
        <v>189.94043414777761</v>
      </c>
      <c r="CM2161" s="5"/>
      <c r="CO2161" s="5"/>
      <c r="CP2161" s="5"/>
      <c r="CQ2161" s="5"/>
    </row>
    <row r="2162" spans="1:95" x14ac:dyDescent="0.25">
      <c r="A2162" t="s">
        <v>86</v>
      </c>
      <c r="B2162" t="s">
        <v>251</v>
      </c>
      <c r="C2162" s="6">
        <v>39451</v>
      </c>
      <c r="D2162" s="5"/>
      <c r="H2162" t="s">
        <v>17</v>
      </c>
      <c r="I2162" s="7">
        <v>10</v>
      </c>
      <c r="J2162">
        <v>1000</v>
      </c>
      <c r="K2162" s="5">
        <f t="shared" si="60"/>
        <v>100</v>
      </c>
      <c r="AC2162" s="5"/>
      <c r="AE2162" s="8"/>
      <c r="AF2162" s="8"/>
      <c r="AG2162" s="8"/>
      <c r="AH2162" s="8"/>
      <c r="AI2162" s="8"/>
      <c r="AJ2162" s="5"/>
      <c r="AK2162" s="8"/>
      <c r="AL2162" s="8"/>
      <c r="AM2162" s="8"/>
      <c r="AN2162" s="8"/>
      <c r="AO2162" s="8"/>
      <c r="AP2162" s="8"/>
      <c r="AQ2162" s="9"/>
      <c r="AS2162" s="8"/>
      <c r="AT2162" s="8"/>
      <c r="AU2162" s="5"/>
      <c r="AV2162" s="5"/>
      <c r="AW2162" s="5"/>
      <c r="AX2162" s="5"/>
      <c r="AY2162" s="5"/>
      <c r="AZ2162" s="5"/>
      <c r="BA2162" s="5"/>
      <c r="BB2162" s="5"/>
      <c r="BC2162" s="5"/>
      <c r="BD2162" s="5"/>
      <c r="BE2162" s="5"/>
      <c r="BF2162" s="5"/>
      <c r="BG2162" s="5"/>
      <c r="BH2162" s="5"/>
      <c r="BJ2162" s="5"/>
      <c r="BK2162" s="5"/>
      <c r="BL2162" s="5"/>
      <c r="BO2162" s="7"/>
      <c r="BP2162" s="5"/>
      <c r="BQ2162" s="5"/>
      <c r="BR2162" s="5"/>
      <c r="BS2162" s="5"/>
      <c r="BT2162" s="7"/>
      <c r="BU2162" s="7"/>
      <c r="BV2162" s="7"/>
      <c r="BW2162" s="7"/>
      <c r="BX2162" s="7"/>
      <c r="BY2162" s="7"/>
      <c r="BZ2162" s="7"/>
      <c r="CA2162" s="5"/>
      <c r="CB2162" s="5"/>
      <c r="CC2162" s="5"/>
      <c r="CD2162" s="5"/>
      <c r="CE2162" s="5"/>
      <c r="CF2162" s="5"/>
      <c r="CG2162" s="5"/>
      <c r="CH2162" s="5"/>
      <c r="CI2162" s="5"/>
      <c r="CJ2162" s="5"/>
      <c r="CL2162" s="5">
        <v>217.9819853022332</v>
      </c>
      <c r="CM2162" s="5"/>
      <c r="CO2162" s="5"/>
      <c r="CP2162" s="5"/>
      <c r="CQ2162" s="5"/>
    </row>
    <row r="2163" spans="1:95" x14ac:dyDescent="0.25">
      <c r="A2163" t="s">
        <v>86</v>
      </c>
      <c r="B2163" t="s">
        <v>251</v>
      </c>
      <c r="C2163" s="6">
        <v>39454</v>
      </c>
      <c r="D2163" s="5"/>
      <c r="H2163" t="s">
        <v>17</v>
      </c>
      <c r="I2163" s="7">
        <v>10</v>
      </c>
      <c r="J2163">
        <v>1000</v>
      </c>
      <c r="K2163" s="5">
        <f t="shared" si="60"/>
        <v>100</v>
      </c>
      <c r="AC2163" s="5"/>
      <c r="AE2163" s="8"/>
      <c r="AF2163" s="8"/>
      <c r="AG2163" s="8"/>
      <c r="AH2163" s="8"/>
      <c r="AI2163" s="8"/>
      <c r="AJ2163" s="5"/>
      <c r="AK2163" s="8"/>
      <c r="AL2163" s="8"/>
      <c r="AM2163" s="8"/>
      <c r="AN2163" s="8"/>
      <c r="AO2163" s="8"/>
      <c r="AP2163" s="8"/>
      <c r="AQ2163" s="9"/>
      <c r="AS2163" s="8"/>
      <c r="AT2163" s="8"/>
      <c r="AU2163" s="5"/>
      <c r="AV2163" s="5"/>
      <c r="AW2163" s="5"/>
      <c r="AX2163" s="5"/>
      <c r="AY2163" s="5"/>
      <c r="AZ2163" s="5"/>
      <c r="BA2163" s="5"/>
      <c r="BB2163" s="5"/>
      <c r="BC2163" s="5"/>
      <c r="BD2163" s="5"/>
      <c r="BE2163" s="5"/>
      <c r="BF2163" s="5"/>
      <c r="BG2163" s="5"/>
      <c r="BH2163" s="5"/>
      <c r="BJ2163" s="5"/>
      <c r="BK2163" s="5"/>
      <c r="BL2163" s="5"/>
      <c r="BO2163" s="7"/>
      <c r="BP2163" s="5"/>
      <c r="BQ2163" s="5"/>
      <c r="BR2163" s="5"/>
      <c r="BS2163" s="5"/>
      <c r="BT2163" s="7"/>
      <c r="BU2163" s="7"/>
      <c r="BV2163" s="7"/>
      <c r="BW2163" s="7"/>
      <c r="BX2163" s="7"/>
      <c r="BY2163" s="7"/>
      <c r="BZ2163" s="7"/>
      <c r="CA2163" s="5"/>
      <c r="CB2163" s="5"/>
      <c r="CC2163" s="5"/>
      <c r="CD2163" s="5"/>
      <c r="CE2163" s="5"/>
      <c r="CF2163" s="5"/>
      <c r="CG2163" s="5"/>
      <c r="CH2163" s="5"/>
      <c r="CI2163" s="5"/>
      <c r="CJ2163" s="5"/>
      <c r="CL2163" s="5">
        <v>229.0939208672205</v>
      </c>
      <c r="CM2163" s="5"/>
      <c r="CO2163" s="5"/>
      <c r="CP2163" s="5"/>
      <c r="CQ2163" s="5"/>
    </row>
    <row r="2164" spans="1:95" x14ac:dyDescent="0.25">
      <c r="A2164" t="s">
        <v>86</v>
      </c>
      <c r="B2164" t="s">
        <v>251</v>
      </c>
      <c r="C2164" s="6">
        <v>39457</v>
      </c>
      <c r="D2164" s="5"/>
      <c r="H2164" t="s">
        <v>17</v>
      </c>
      <c r="I2164" s="7">
        <v>10</v>
      </c>
      <c r="J2164">
        <v>1000</v>
      </c>
      <c r="K2164" s="5">
        <f t="shared" si="60"/>
        <v>100</v>
      </c>
      <c r="AC2164" s="5"/>
      <c r="AE2164" s="8"/>
      <c r="AF2164" s="8"/>
      <c r="AG2164" s="8"/>
      <c r="AH2164" s="8"/>
      <c r="AI2164" s="8"/>
      <c r="AJ2164" s="5"/>
      <c r="AK2164" s="8"/>
      <c r="AL2164" s="8"/>
      <c r="AM2164" s="8"/>
      <c r="AN2164" s="8"/>
      <c r="AO2164" s="8"/>
      <c r="AP2164" s="8"/>
      <c r="AQ2164" s="9"/>
      <c r="AS2164" s="8"/>
      <c r="AT2164" s="8"/>
      <c r="AU2164" s="5"/>
      <c r="AV2164" s="5"/>
      <c r="AW2164" s="5"/>
      <c r="AX2164" s="5"/>
      <c r="AY2164" s="5"/>
      <c r="AZ2164" s="5"/>
      <c r="BA2164" s="5"/>
      <c r="BB2164" s="5"/>
      <c r="BC2164" s="5"/>
      <c r="BD2164" s="5"/>
      <c r="BE2164" s="5"/>
      <c r="BF2164" s="5"/>
      <c r="BG2164" s="5"/>
      <c r="BH2164" s="5"/>
      <c r="BJ2164" s="5"/>
      <c r="BK2164" s="5"/>
      <c r="BL2164" s="5"/>
      <c r="BO2164" s="7"/>
      <c r="BP2164" s="5"/>
      <c r="BQ2164" s="5"/>
      <c r="BR2164" s="5"/>
      <c r="BS2164" s="5"/>
      <c r="BT2164" s="7"/>
      <c r="BU2164" s="7"/>
      <c r="BV2164" s="7"/>
      <c r="BW2164" s="7"/>
      <c r="BX2164" s="7"/>
      <c r="BY2164" s="7"/>
      <c r="BZ2164" s="7"/>
      <c r="CA2164" s="5"/>
      <c r="CB2164" s="5"/>
      <c r="CC2164" s="5"/>
      <c r="CD2164" s="5"/>
      <c r="CE2164" s="5"/>
      <c r="CF2164" s="5"/>
      <c r="CG2164" s="5"/>
      <c r="CH2164" s="5"/>
      <c r="CI2164" s="5"/>
      <c r="CJ2164" s="5"/>
      <c r="CL2164" s="5">
        <v>216.2429846115472</v>
      </c>
      <c r="CM2164" s="5"/>
      <c r="CO2164" s="5"/>
      <c r="CP2164" s="5"/>
      <c r="CQ2164" s="5"/>
    </row>
    <row r="2165" spans="1:95" x14ac:dyDescent="0.25">
      <c r="A2165" t="s">
        <v>86</v>
      </c>
      <c r="B2165" t="s">
        <v>251</v>
      </c>
      <c r="C2165" s="6">
        <v>39460</v>
      </c>
      <c r="D2165" s="5"/>
      <c r="H2165" t="s">
        <v>17</v>
      </c>
      <c r="I2165" s="7">
        <v>10</v>
      </c>
      <c r="J2165">
        <v>1000</v>
      </c>
      <c r="K2165" s="5">
        <f t="shared" si="60"/>
        <v>100</v>
      </c>
      <c r="AC2165" s="5"/>
      <c r="AE2165" s="8"/>
      <c r="AF2165" s="8"/>
      <c r="AG2165" s="8"/>
      <c r="AH2165" s="8"/>
      <c r="AI2165" s="8"/>
      <c r="AJ2165" s="5"/>
      <c r="AK2165" s="8"/>
      <c r="AL2165" s="8"/>
      <c r="AM2165" s="8"/>
      <c r="AN2165" s="8"/>
      <c r="AO2165" s="8"/>
      <c r="AP2165" s="8"/>
      <c r="AQ2165" s="9"/>
      <c r="AS2165" s="8"/>
      <c r="AT2165" s="8"/>
      <c r="AU2165" s="5"/>
      <c r="AV2165" s="5"/>
      <c r="AW2165" s="5"/>
      <c r="AX2165" s="5"/>
      <c r="AY2165" s="5"/>
      <c r="AZ2165" s="5"/>
      <c r="BA2165" s="5"/>
      <c r="BB2165" s="5"/>
      <c r="BC2165" s="5"/>
      <c r="BD2165" s="5"/>
      <c r="BE2165" s="5"/>
      <c r="BF2165" s="5"/>
      <c r="BG2165" s="5"/>
      <c r="BH2165" s="5"/>
      <c r="BJ2165" s="5"/>
      <c r="BK2165" s="5"/>
      <c r="BL2165" s="5"/>
      <c r="BO2165" s="7"/>
      <c r="BP2165" s="5"/>
      <c r="BQ2165" s="5"/>
      <c r="BR2165" s="5"/>
      <c r="BS2165" s="5"/>
      <c r="BT2165" s="7"/>
      <c r="BU2165" s="7"/>
      <c r="BV2165" s="7"/>
      <c r="BW2165" s="7"/>
      <c r="BX2165" s="7"/>
      <c r="BY2165" s="7"/>
      <c r="BZ2165" s="7"/>
      <c r="CA2165" s="5"/>
      <c r="CB2165" s="5"/>
      <c r="CC2165" s="5"/>
      <c r="CD2165" s="5"/>
      <c r="CE2165" s="5"/>
      <c r="CF2165" s="5"/>
      <c r="CG2165" s="5"/>
      <c r="CH2165" s="5"/>
      <c r="CI2165" s="5"/>
      <c r="CJ2165" s="5"/>
      <c r="CL2165" s="5">
        <v>196.95837923669001</v>
      </c>
      <c r="CM2165" s="5"/>
      <c r="CO2165" s="5"/>
      <c r="CP2165" s="5"/>
      <c r="CQ2165" s="5"/>
    </row>
    <row r="2166" spans="1:95" x14ac:dyDescent="0.25">
      <c r="A2166" t="s">
        <v>86</v>
      </c>
      <c r="B2166" t="s">
        <v>251</v>
      </c>
      <c r="C2166" s="6">
        <v>39461</v>
      </c>
      <c r="D2166" s="5"/>
      <c r="H2166" t="s">
        <v>17</v>
      </c>
      <c r="I2166" s="7">
        <v>10</v>
      </c>
      <c r="J2166">
        <v>1000</v>
      </c>
      <c r="K2166" s="5">
        <f t="shared" si="60"/>
        <v>100</v>
      </c>
      <c r="AC2166" s="5"/>
      <c r="AE2166" s="8"/>
      <c r="AF2166" s="8"/>
      <c r="AG2166" s="8"/>
      <c r="AH2166" s="8"/>
      <c r="AI2166" s="8"/>
      <c r="AJ2166" s="5"/>
      <c r="AK2166" s="8"/>
      <c r="AL2166" s="8"/>
      <c r="AM2166" s="8"/>
      <c r="AN2166" s="8"/>
      <c r="AO2166" s="8"/>
      <c r="AP2166" s="8"/>
      <c r="AQ2166" s="9"/>
      <c r="AS2166" s="8"/>
      <c r="AT2166" s="8"/>
      <c r="AU2166" s="5"/>
      <c r="AV2166" s="5"/>
      <c r="AW2166" s="5"/>
      <c r="AX2166" s="5"/>
      <c r="AY2166" s="5"/>
      <c r="AZ2166" s="5"/>
      <c r="BA2166" s="5"/>
      <c r="BB2166" s="5"/>
      <c r="BC2166" s="5"/>
      <c r="BD2166" s="5"/>
      <c r="BE2166" s="5"/>
      <c r="BF2166" s="5"/>
      <c r="BG2166" s="5"/>
      <c r="BH2166" s="5"/>
      <c r="BJ2166" s="5"/>
      <c r="BK2166" s="5"/>
      <c r="BL2166" s="5"/>
      <c r="BO2166" s="7"/>
      <c r="BP2166" s="5"/>
      <c r="BQ2166" s="5"/>
      <c r="BR2166" s="5"/>
      <c r="BS2166" s="5"/>
      <c r="BT2166" s="7"/>
      <c r="BU2166" s="7"/>
      <c r="BV2166" s="7"/>
      <c r="BW2166" s="7"/>
      <c r="BX2166" s="7"/>
      <c r="BY2166" s="7"/>
      <c r="BZ2166" s="7"/>
      <c r="CA2166" s="5"/>
      <c r="CB2166" s="5"/>
      <c r="CC2166" s="5"/>
      <c r="CD2166" s="5"/>
      <c r="CE2166" s="5"/>
      <c r="CF2166" s="5"/>
      <c r="CG2166" s="5"/>
      <c r="CH2166" s="5"/>
      <c r="CI2166" s="5"/>
      <c r="CJ2166" s="5"/>
      <c r="CL2166" s="5">
        <v>186.9936067569169</v>
      </c>
      <c r="CM2166" s="5"/>
      <c r="CO2166" s="5"/>
      <c r="CP2166" s="5"/>
      <c r="CQ2166" s="5"/>
    </row>
    <row r="2167" spans="1:95" x14ac:dyDescent="0.25">
      <c r="A2167" t="s">
        <v>86</v>
      </c>
      <c r="B2167" t="s">
        <v>251</v>
      </c>
      <c r="C2167" s="6">
        <v>39468</v>
      </c>
      <c r="D2167" s="5"/>
      <c r="H2167" t="s">
        <v>17</v>
      </c>
      <c r="I2167" s="7">
        <v>10</v>
      </c>
      <c r="J2167">
        <v>1000</v>
      </c>
      <c r="K2167" s="5">
        <f t="shared" si="60"/>
        <v>100</v>
      </c>
      <c r="AC2167" s="5"/>
      <c r="AE2167" s="8"/>
      <c r="AF2167" s="8"/>
      <c r="AG2167" s="8"/>
      <c r="AH2167" s="8"/>
      <c r="AI2167" s="8"/>
      <c r="AJ2167" s="5"/>
      <c r="AK2167" s="8"/>
      <c r="AL2167" s="8"/>
      <c r="AM2167" s="8"/>
      <c r="AN2167" s="8"/>
      <c r="AO2167" s="8"/>
      <c r="AP2167" s="8"/>
      <c r="AQ2167" s="9"/>
      <c r="AS2167" s="8"/>
      <c r="AT2167" s="8"/>
      <c r="AU2167" s="5"/>
      <c r="AV2167" s="5"/>
      <c r="AW2167" s="5"/>
      <c r="AX2167" s="5"/>
      <c r="AY2167" s="5"/>
      <c r="AZ2167" s="5"/>
      <c r="BA2167" s="5"/>
      <c r="BB2167" s="5"/>
      <c r="BC2167" s="5"/>
      <c r="BD2167" s="5"/>
      <c r="BE2167" s="5"/>
      <c r="BF2167" s="5"/>
      <c r="BG2167" s="5"/>
      <c r="BH2167" s="5"/>
      <c r="BJ2167" s="5"/>
      <c r="BK2167" s="5"/>
      <c r="BL2167" s="5"/>
      <c r="BO2167" s="7"/>
      <c r="BP2167" s="5"/>
      <c r="BQ2167" s="5"/>
      <c r="BR2167" s="5"/>
      <c r="BS2167" s="5"/>
      <c r="BT2167" s="7"/>
      <c r="BU2167" s="7"/>
      <c r="BV2167" s="7"/>
      <c r="BW2167" s="7"/>
      <c r="BX2167" s="7"/>
      <c r="BY2167" s="7"/>
      <c r="BZ2167" s="7"/>
      <c r="CA2167" s="5"/>
      <c r="CB2167" s="5"/>
      <c r="CC2167" s="5"/>
      <c r="CD2167" s="5"/>
      <c r="CE2167" s="5"/>
      <c r="CF2167" s="5"/>
      <c r="CG2167" s="5"/>
      <c r="CH2167" s="5"/>
      <c r="CI2167" s="5"/>
      <c r="CJ2167" s="5"/>
      <c r="CL2167" s="5">
        <v>237.799227607066</v>
      </c>
      <c r="CM2167" s="5"/>
      <c r="CO2167" s="5"/>
      <c r="CP2167" s="5"/>
      <c r="CQ2167" s="5"/>
    </row>
    <row r="2168" spans="1:95" x14ac:dyDescent="0.25">
      <c r="A2168" t="s">
        <v>86</v>
      </c>
      <c r="B2168" t="s">
        <v>251</v>
      </c>
      <c r="C2168" s="6">
        <v>39472</v>
      </c>
      <c r="D2168" s="5"/>
      <c r="H2168" t="s">
        <v>17</v>
      </c>
      <c r="I2168" s="7">
        <v>10</v>
      </c>
      <c r="J2168">
        <v>1000</v>
      </c>
      <c r="K2168" s="5">
        <f t="shared" si="60"/>
        <v>100</v>
      </c>
      <c r="AC2168" s="5"/>
      <c r="AE2168" s="8"/>
      <c r="AF2168" s="8"/>
      <c r="AG2168" s="8"/>
      <c r="AH2168" s="8"/>
      <c r="AI2168" s="8"/>
      <c r="AJ2168" s="5"/>
      <c r="AK2168" s="8"/>
      <c r="AL2168" s="8"/>
      <c r="AM2168" s="8"/>
      <c r="AN2168" s="8"/>
      <c r="AO2168" s="8"/>
      <c r="AP2168" s="8"/>
      <c r="AQ2168" s="9"/>
      <c r="AS2168" s="8"/>
      <c r="AT2168" s="8"/>
      <c r="AU2168" s="5"/>
      <c r="AV2168" s="5"/>
      <c r="AW2168" s="5"/>
      <c r="AX2168" s="5"/>
      <c r="AY2168" s="5"/>
      <c r="AZ2168" s="5"/>
      <c r="BA2168" s="5"/>
      <c r="BB2168" s="5"/>
      <c r="BC2168" s="5"/>
      <c r="BD2168" s="5"/>
      <c r="BE2168" s="5"/>
      <c r="BF2168" s="5"/>
      <c r="BG2168" s="5"/>
      <c r="BH2168" s="5"/>
      <c r="BJ2168" s="5"/>
      <c r="BK2168" s="5"/>
      <c r="BL2168" s="5"/>
      <c r="BO2168" s="7"/>
      <c r="BP2168" s="5"/>
      <c r="BQ2168" s="5"/>
      <c r="BR2168" s="5"/>
      <c r="BS2168" s="5"/>
      <c r="BT2168" s="7"/>
      <c r="BU2168" s="7"/>
      <c r="BV2168" s="7"/>
      <c r="BW2168" s="7"/>
      <c r="BX2168" s="7"/>
      <c r="BY2168" s="7"/>
      <c r="BZ2168" s="7"/>
      <c r="CA2168" s="5"/>
      <c r="CB2168" s="5"/>
      <c r="CC2168" s="5"/>
      <c r="CD2168" s="5"/>
      <c r="CE2168" s="5"/>
      <c r="CF2168" s="5"/>
      <c r="CG2168" s="5"/>
      <c r="CH2168" s="5"/>
      <c r="CI2168" s="5"/>
      <c r="CJ2168" s="5"/>
      <c r="CL2168" s="5">
        <v>224.77005291575909</v>
      </c>
      <c r="CM2168" s="5"/>
      <c r="CO2168" s="5"/>
      <c r="CP2168" s="5"/>
      <c r="CQ2168" s="5"/>
    </row>
    <row r="2169" spans="1:95" x14ac:dyDescent="0.25">
      <c r="A2169" t="s">
        <v>86</v>
      </c>
      <c r="B2169" t="s">
        <v>251</v>
      </c>
      <c r="C2169" s="6">
        <v>39475</v>
      </c>
      <c r="D2169" s="5"/>
      <c r="H2169" t="s">
        <v>17</v>
      </c>
      <c r="I2169" s="7">
        <v>10</v>
      </c>
      <c r="J2169">
        <v>1000</v>
      </c>
      <c r="K2169" s="5">
        <f t="shared" si="60"/>
        <v>100</v>
      </c>
      <c r="AC2169" s="5"/>
      <c r="AE2169" s="8"/>
      <c r="AF2169" s="8"/>
      <c r="AG2169" s="8"/>
      <c r="AH2169" s="8"/>
      <c r="AI2169" s="8"/>
      <c r="AJ2169" s="5"/>
      <c r="AK2169" s="8"/>
      <c r="AL2169" s="8"/>
      <c r="AM2169" s="8"/>
      <c r="AN2169" s="8"/>
      <c r="AO2169" s="8"/>
      <c r="AP2169" s="8"/>
      <c r="AQ2169" s="9"/>
      <c r="AS2169" s="8"/>
      <c r="AT2169" s="8"/>
      <c r="AU2169" s="5"/>
      <c r="AV2169" s="5"/>
      <c r="AW2169" s="5"/>
      <c r="AX2169" s="5"/>
      <c r="AY2169" s="5"/>
      <c r="AZ2169" s="5"/>
      <c r="BA2169" s="5"/>
      <c r="BB2169" s="5"/>
      <c r="BC2169" s="5"/>
      <c r="BD2169" s="5"/>
      <c r="BE2169" s="5"/>
      <c r="BF2169" s="5"/>
      <c r="BG2169" s="5"/>
      <c r="BH2169" s="5"/>
      <c r="BJ2169" s="5"/>
      <c r="BK2169" s="5"/>
      <c r="BL2169" s="5"/>
      <c r="BO2169" s="7"/>
      <c r="BP2169" s="5"/>
      <c r="BQ2169" s="5"/>
      <c r="BR2169" s="5"/>
      <c r="BS2169" s="5"/>
      <c r="BT2169" s="7"/>
      <c r="BU2169" s="7"/>
      <c r="BV2169" s="7"/>
      <c r="BW2169" s="7"/>
      <c r="BX2169" s="7"/>
      <c r="BY2169" s="7"/>
      <c r="BZ2169" s="7"/>
      <c r="CA2169" s="5"/>
      <c r="CB2169" s="5"/>
      <c r="CC2169" s="5"/>
      <c r="CD2169" s="5"/>
      <c r="CE2169" s="5"/>
      <c r="CF2169" s="5"/>
      <c r="CG2169" s="5"/>
      <c r="CH2169" s="5"/>
      <c r="CI2169" s="5"/>
      <c r="CJ2169" s="5"/>
      <c r="CL2169" s="5">
        <v>195.21988064538161</v>
      </c>
      <c r="CM2169" s="5"/>
      <c r="CO2169" s="5"/>
      <c r="CP2169" s="5"/>
      <c r="CQ2169" s="5"/>
    </row>
    <row r="2170" spans="1:95" x14ac:dyDescent="0.25">
      <c r="A2170" t="s">
        <v>86</v>
      </c>
      <c r="B2170" t="s">
        <v>251</v>
      </c>
      <c r="C2170" s="6">
        <v>39478</v>
      </c>
      <c r="D2170" s="5"/>
      <c r="H2170" t="s">
        <v>17</v>
      </c>
      <c r="I2170" s="7">
        <v>10</v>
      </c>
      <c r="J2170">
        <v>1000</v>
      </c>
      <c r="K2170" s="5">
        <f t="shared" si="60"/>
        <v>100</v>
      </c>
      <c r="AC2170" s="5"/>
      <c r="AE2170" s="8"/>
      <c r="AF2170" s="8"/>
      <c r="AG2170" s="8"/>
      <c r="AH2170" s="8"/>
      <c r="AI2170" s="8"/>
      <c r="AJ2170" s="5"/>
      <c r="AK2170" s="8"/>
      <c r="AL2170" s="8"/>
      <c r="AM2170" s="8"/>
      <c r="AN2170" s="8"/>
      <c r="AO2170" s="8"/>
      <c r="AP2170" s="8"/>
      <c r="AQ2170" s="9"/>
      <c r="AS2170" s="8"/>
      <c r="AT2170" s="8"/>
      <c r="AU2170" s="5"/>
      <c r="AV2170" s="5"/>
      <c r="AW2170" s="5"/>
      <c r="AX2170" s="5"/>
      <c r="AY2170" s="5"/>
      <c r="AZ2170" s="5"/>
      <c r="BA2170" s="5"/>
      <c r="BB2170" s="5"/>
      <c r="BC2170" s="5"/>
      <c r="BD2170" s="5"/>
      <c r="BE2170" s="5"/>
      <c r="BF2170" s="5"/>
      <c r="BG2170" s="5"/>
      <c r="BH2170" s="5"/>
      <c r="BJ2170" s="5"/>
      <c r="BK2170" s="5"/>
      <c r="BL2170" s="5"/>
      <c r="BO2170" s="7"/>
      <c r="BP2170" s="5"/>
      <c r="BQ2170" s="5"/>
      <c r="BR2170" s="5"/>
      <c r="BS2170" s="5"/>
      <c r="BT2170" s="7"/>
      <c r="BU2170" s="7"/>
      <c r="BV2170" s="7"/>
      <c r="BW2170" s="7"/>
      <c r="BX2170" s="7"/>
      <c r="BY2170" s="7"/>
      <c r="BZ2170" s="7"/>
      <c r="CA2170" s="5"/>
      <c r="CB2170" s="5"/>
      <c r="CC2170" s="5"/>
      <c r="CD2170" s="5"/>
      <c r="CE2170" s="5"/>
      <c r="CF2170" s="5"/>
      <c r="CG2170" s="5"/>
      <c r="CH2170" s="5"/>
      <c r="CI2170" s="5"/>
      <c r="CJ2170" s="5"/>
      <c r="CL2170" s="5">
        <v>221.2843980296181</v>
      </c>
      <c r="CM2170" s="5"/>
      <c r="CO2170" s="5"/>
      <c r="CP2170" s="5"/>
      <c r="CQ2170" s="5"/>
    </row>
    <row r="2171" spans="1:95" x14ac:dyDescent="0.25">
      <c r="A2171" t="s">
        <v>86</v>
      </c>
      <c r="B2171" t="s">
        <v>251</v>
      </c>
      <c r="C2171" s="6">
        <v>39481</v>
      </c>
      <c r="D2171" s="5"/>
      <c r="H2171" t="s">
        <v>17</v>
      </c>
      <c r="I2171" s="7">
        <v>10</v>
      </c>
      <c r="J2171">
        <v>1000</v>
      </c>
      <c r="K2171" s="5">
        <f t="shared" si="60"/>
        <v>100</v>
      </c>
      <c r="AC2171" s="5"/>
      <c r="AE2171" s="8"/>
      <c r="AF2171" s="8"/>
      <c r="AG2171" s="8"/>
      <c r="AH2171" s="8"/>
      <c r="AI2171" s="8"/>
      <c r="AJ2171" s="5"/>
      <c r="AK2171" s="8"/>
      <c r="AL2171" s="8"/>
      <c r="AM2171" s="8"/>
      <c r="AN2171" s="8"/>
      <c r="AO2171" s="8"/>
      <c r="AP2171" s="8"/>
      <c r="AQ2171" s="9"/>
      <c r="AS2171" s="8"/>
      <c r="AT2171" s="8"/>
      <c r="AU2171" s="5"/>
      <c r="AV2171" s="5"/>
      <c r="AW2171" s="5"/>
      <c r="AX2171" s="5"/>
      <c r="AY2171" s="5"/>
      <c r="AZ2171" s="5"/>
      <c r="BA2171" s="5"/>
      <c r="BB2171" s="5"/>
      <c r="BC2171" s="5"/>
      <c r="BD2171" s="5"/>
      <c r="BE2171" s="5"/>
      <c r="BF2171" s="5"/>
      <c r="BG2171" s="5"/>
      <c r="BH2171" s="5"/>
      <c r="BJ2171" s="5"/>
      <c r="BK2171" s="5"/>
      <c r="BL2171" s="5"/>
      <c r="BO2171" s="7"/>
      <c r="BP2171" s="5"/>
      <c r="BQ2171" s="5"/>
      <c r="BR2171" s="5"/>
      <c r="BS2171" s="5"/>
      <c r="BT2171" s="7"/>
      <c r="BU2171" s="7"/>
      <c r="BV2171" s="7"/>
      <c r="BW2171" s="7"/>
      <c r="BX2171" s="7"/>
      <c r="BY2171" s="7"/>
      <c r="BZ2171" s="7"/>
      <c r="CA2171" s="5"/>
      <c r="CB2171" s="5"/>
      <c r="CC2171" s="5"/>
      <c r="CD2171" s="5"/>
      <c r="CE2171" s="5"/>
      <c r="CF2171" s="5"/>
      <c r="CG2171" s="5"/>
      <c r="CH2171" s="5"/>
      <c r="CI2171" s="5"/>
      <c r="CJ2171" s="5"/>
      <c r="CL2171" s="5">
        <v>218.67269626164631</v>
      </c>
      <c r="CM2171" s="5"/>
      <c r="CO2171" s="5"/>
      <c r="CP2171" s="5"/>
      <c r="CQ2171" s="5"/>
    </row>
    <row r="2172" spans="1:95" x14ac:dyDescent="0.25">
      <c r="A2172" t="s">
        <v>86</v>
      </c>
      <c r="B2172" t="s">
        <v>251</v>
      </c>
      <c r="C2172" s="6">
        <v>39486</v>
      </c>
      <c r="D2172" s="5"/>
      <c r="H2172" t="s">
        <v>17</v>
      </c>
      <c r="I2172" s="7">
        <v>10</v>
      </c>
      <c r="J2172">
        <v>1000</v>
      </c>
      <c r="K2172" s="5">
        <f t="shared" si="60"/>
        <v>100</v>
      </c>
      <c r="AC2172" s="5"/>
      <c r="AE2172" s="8"/>
      <c r="AF2172" s="8"/>
      <c r="AG2172" s="8"/>
      <c r="AH2172" s="8"/>
      <c r="AI2172" s="8"/>
      <c r="AJ2172" s="5"/>
      <c r="AK2172" s="8"/>
      <c r="AL2172" s="8"/>
      <c r="AM2172" s="8"/>
      <c r="AN2172" s="8"/>
      <c r="AO2172" s="8"/>
      <c r="AP2172" s="8"/>
      <c r="AQ2172" s="9"/>
      <c r="AS2172" s="8"/>
      <c r="AT2172" s="8"/>
      <c r="AU2172" s="5"/>
      <c r="AV2172" s="5"/>
      <c r="AW2172" s="5"/>
      <c r="AX2172" s="5"/>
      <c r="AY2172" s="5"/>
      <c r="AZ2172" s="5"/>
      <c r="BA2172" s="5"/>
      <c r="BB2172" s="5"/>
      <c r="BC2172" s="5"/>
      <c r="BD2172" s="5"/>
      <c r="BE2172" s="5"/>
      <c r="BF2172" s="5"/>
      <c r="BG2172" s="5"/>
      <c r="BH2172" s="5"/>
      <c r="BJ2172" s="5"/>
      <c r="BK2172" s="5"/>
      <c r="BL2172" s="5"/>
      <c r="BO2172" s="7"/>
      <c r="BP2172" s="5"/>
      <c r="BQ2172" s="5"/>
      <c r="BR2172" s="5"/>
      <c r="BS2172" s="5"/>
      <c r="BT2172" s="7"/>
      <c r="BU2172" s="7"/>
      <c r="BV2172" s="7"/>
      <c r="BW2172" s="7"/>
      <c r="BX2172" s="7"/>
      <c r="BY2172" s="7"/>
      <c r="BZ2172" s="7"/>
      <c r="CA2172" s="5"/>
      <c r="CB2172" s="5"/>
      <c r="CC2172" s="5"/>
      <c r="CD2172" s="5"/>
      <c r="CE2172" s="5"/>
      <c r="CF2172" s="5"/>
      <c r="CG2172" s="5"/>
      <c r="CH2172" s="5"/>
      <c r="CI2172" s="5"/>
      <c r="CJ2172" s="5"/>
      <c r="CL2172" s="5">
        <v>203.46205456959211</v>
      </c>
      <c r="CM2172" s="5"/>
      <c r="CO2172" s="5"/>
      <c r="CP2172" s="5"/>
      <c r="CQ2172" s="5"/>
    </row>
    <row r="2173" spans="1:95" x14ac:dyDescent="0.25">
      <c r="A2173" t="s">
        <v>86</v>
      </c>
      <c r="B2173" t="s">
        <v>251</v>
      </c>
      <c r="C2173" s="6">
        <v>39488</v>
      </c>
      <c r="D2173" s="5"/>
      <c r="H2173" t="s">
        <v>17</v>
      </c>
      <c r="I2173" s="7">
        <v>10</v>
      </c>
      <c r="J2173">
        <v>1000</v>
      </c>
      <c r="K2173" s="5">
        <f t="shared" si="60"/>
        <v>100</v>
      </c>
      <c r="AC2173" s="5"/>
      <c r="AE2173" s="8"/>
      <c r="AF2173" s="8"/>
      <c r="AG2173" s="8"/>
      <c r="AH2173" s="8"/>
      <c r="AI2173" s="8"/>
      <c r="AJ2173" s="5"/>
      <c r="AK2173" s="8"/>
      <c r="AL2173" s="8"/>
      <c r="AM2173" s="8"/>
      <c r="AN2173" s="8"/>
      <c r="AO2173" s="8"/>
      <c r="AP2173" s="8"/>
      <c r="AQ2173" s="9"/>
      <c r="AS2173" s="8"/>
      <c r="AT2173" s="8"/>
      <c r="AU2173" s="5"/>
      <c r="AV2173" s="5"/>
      <c r="AW2173" s="5"/>
      <c r="AX2173" s="5"/>
      <c r="AY2173" s="5"/>
      <c r="AZ2173" s="5"/>
      <c r="BA2173" s="5"/>
      <c r="BB2173" s="5"/>
      <c r="BC2173" s="5"/>
      <c r="BD2173" s="5"/>
      <c r="BE2173" s="5"/>
      <c r="BF2173" s="5"/>
      <c r="BG2173" s="5"/>
      <c r="BH2173" s="5"/>
      <c r="BJ2173" s="5"/>
      <c r="BK2173" s="5"/>
      <c r="BL2173" s="5"/>
      <c r="BO2173" s="7"/>
      <c r="BP2173" s="5"/>
      <c r="BQ2173" s="5"/>
      <c r="BR2173" s="5"/>
      <c r="BS2173" s="5"/>
      <c r="BT2173" s="7"/>
      <c r="BU2173" s="7"/>
      <c r="BV2173" s="7"/>
      <c r="BW2173" s="7"/>
      <c r="BX2173" s="7"/>
      <c r="BY2173" s="7"/>
      <c r="BZ2173" s="7"/>
      <c r="CA2173" s="5"/>
      <c r="CB2173" s="5"/>
      <c r="CC2173" s="5"/>
      <c r="CD2173" s="5"/>
      <c r="CE2173" s="5"/>
      <c r="CF2173" s="5"/>
      <c r="CG2173" s="5"/>
      <c r="CH2173" s="5"/>
      <c r="CI2173" s="5"/>
      <c r="CJ2173" s="5"/>
      <c r="CL2173" s="5">
        <v>197.6123273379641</v>
      </c>
      <c r="CM2173" s="5"/>
      <c r="CO2173" s="5"/>
      <c r="CP2173" s="5"/>
      <c r="CQ2173" s="5"/>
    </row>
    <row r="2174" spans="1:95" x14ac:dyDescent="0.25">
      <c r="A2174" t="s">
        <v>86</v>
      </c>
      <c r="B2174" t="s">
        <v>251</v>
      </c>
      <c r="C2174" s="6">
        <v>39491</v>
      </c>
      <c r="D2174" s="5"/>
      <c r="H2174" t="s">
        <v>17</v>
      </c>
      <c r="I2174" s="7">
        <v>10</v>
      </c>
      <c r="J2174">
        <v>1000</v>
      </c>
      <c r="K2174" s="5">
        <f t="shared" si="60"/>
        <v>100</v>
      </c>
      <c r="AC2174" s="5"/>
      <c r="AE2174" s="8"/>
      <c r="AF2174" s="8"/>
      <c r="AG2174" s="8"/>
      <c r="AH2174" s="8"/>
      <c r="AI2174" s="8"/>
      <c r="AJ2174" s="5"/>
      <c r="AK2174" s="8"/>
      <c r="AL2174" s="8"/>
      <c r="AM2174" s="8"/>
      <c r="AN2174" s="8"/>
      <c r="AO2174" s="8"/>
      <c r="AP2174" s="8"/>
      <c r="AQ2174" s="9"/>
      <c r="AS2174" s="8"/>
      <c r="AT2174" s="8"/>
      <c r="AU2174" s="5"/>
      <c r="AV2174" s="5"/>
      <c r="AW2174" s="5"/>
      <c r="AX2174" s="5"/>
      <c r="AY2174" s="5"/>
      <c r="AZ2174" s="5"/>
      <c r="BA2174" s="5"/>
      <c r="BB2174" s="5"/>
      <c r="BC2174" s="5"/>
      <c r="BD2174" s="5"/>
      <c r="BE2174" s="5"/>
      <c r="BF2174" s="5"/>
      <c r="BG2174" s="5"/>
      <c r="BH2174" s="5"/>
      <c r="BJ2174" s="5"/>
      <c r="BK2174" s="5"/>
      <c r="BL2174" s="5"/>
      <c r="BO2174" s="7"/>
      <c r="BP2174" s="5"/>
      <c r="BQ2174" s="5"/>
      <c r="BR2174" s="5"/>
      <c r="BS2174" s="5"/>
      <c r="BT2174" s="7"/>
      <c r="BU2174" s="7"/>
      <c r="BV2174" s="7"/>
      <c r="BW2174" s="7"/>
      <c r="BX2174" s="7"/>
      <c r="BY2174" s="7"/>
      <c r="BZ2174" s="7"/>
      <c r="CA2174" s="5"/>
      <c r="CB2174" s="5"/>
      <c r="CC2174" s="5"/>
      <c r="CD2174" s="5"/>
      <c r="CE2174" s="5"/>
      <c r="CF2174" s="5"/>
      <c r="CG2174" s="5"/>
      <c r="CH2174" s="5"/>
      <c r="CI2174" s="5"/>
      <c r="CJ2174" s="5"/>
      <c r="CL2174" s="5">
        <v>236.25056855361501</v>
      </c>
      <c r="CM2174" s="5"/>
      <c r="CO2174" s="5"/>
      <c r="CP2174" s="5"/>
      <c r="CQ2174" s="5"/>
    </row>
    <row r="2175" spans="1:95" x14ac:dyDescent="0.25">
      <c r="A2175" t="s">
        <v>86</v>
      </c>
      <c r="B2175" t="s">
        <v>251</v>
      </c>
      <c r="C2175" s="6">
        <v>39493</v>
      </c>
      <c r="D2175" s="5"/>
      <c r="H2175" t="s">
        <v>17</v>
      </c>
      <c r="I2175" s="7">
        <v>10</v>
      </c>
      <c r="J2175">
        <v>1000</v>
      </c>
      <c r="K2175" s="5">
        <f t="shared" si="60"/>
        <v>100</v>
      </c>
      <c r="AC2175" s="5"/>
      <c r="AE2175" s="8"/>
      <c r="AF2175" s="8"/>
      <c r="AG2175" s="8"/>
      <c r="AH2175" s="8"/>
      <c r="AI2175" s="8"/>
      <c r="AJ2175" s="5"/>
      <c r="AK2175" s="8"/>
      <c r="AL2175" s="8"/>
      <c r="AM2175" s="8"/>
      <c r="AN2175" s="8"/>
      <c r="AO2175" s="8"/>
      <c r="AP2175" s="8"/>
      <c r="AQ2175" s="9"/>
      <c r="AS2175" s="8"/>
      <c r="AT2175" s="8"/>
      <c r="AU2175" s="5"/>
      <c r="AV2175" s="5"/>
      <c r="AW2175" s="5"/>
      <c r="AX2175" s="5"/>
      <c r="AY2175" s="5"/>
      <c r="AZ2175" s="5"/>
      <c r="BA2175" s="5"/>
      <c r="BB2175" s="5"/>
      <c r="BC2175" s="5"/>
      <c r="BD2175" s="5"/>
      <c r="BE2175" s="5"/>
      <c r="BF2175" s="5"/>
      <c r="BG2175" s="5"/>
      <c r="BH2175" s="5"/>
      <c r="BJ2175" s="5"/>
      <c r="BK2175" s="5"/>
      <c r="BL2175" s="5"/>
      <c r="BO2175" s="7"/>
      <c r="BP2175" s="5"/>
      <c r="BQ2175" s="5"/>
      <c r="BR2175" s="5"/>
      <c r="BS2175" s="5"/>
      <c r="BT2175" s="7"/>
      <c r="BU2175" s="7"/>
      <c r="BV2175" s="7"/>
      <c r="BW2175" s="7"/>
      <c r="BX2175" s="7"/>
      <c r="BY2175" s="7"/>
      <c r="BZ2175" s="7"/>
      <c r="CA2175" s="5"/>
      <c r="CB2175" s="5"/>
      <c r="CC2175" s="5"/>
      <c r="CD2175" s="5"/>
      <c r="CE2175" s="5"/>
      <c r="CF2175" s="5"/>
      <c r="CG2175" s="5"/>
      <c r="CH2175" s="5"/>
      <c r="CI2175" s="5"/>
      <c r="CJ2175" s="5"/>
      <c r="CL2175" s="5">
        <v>227.34504632200381</v>
      </c>
      <c r="CM2175" s="5"/>
      <c r="CO2175" s="5"/>
      <c r="CP2175" s="5"/>
      <c r="CQ2175" s="5"/>
    </row>
    <row r="2176" spans="1:95" x14ac:dyDescent="0.25">
      <c r="A2176" t="s">
        <v>86</v>
      </c>
      <c r="B2176" t="s">
        <v>251</v>
      </c>
      <c r="C2176" s="6">
        <v>39495</v>
      </c>
      <c r="D2176" s="5"/>
      <c r="H2176" t="s">
        <v>17</v>
      </c>
      <c r="I2176" s="7">
        <v>10</v>
      </c>
      <c r="J2176">
        <v>1000</v>
      </c>
      <c r="K2176" s="5">
        <f t="shared" si="60"/>
        <v>100</v>
      </c>
      <c r="AC2176" s="5"/>
      <c r="AE2176" s="8"/>
      <c r="AF2176" s="8"/>
      <c r="AG2176" s="8"/>
      <c r="AH2176" s="8"/>
      <c r="AI2176" s="8"/>
      <c r="AJ2176" s="5"/>
      <c r="AK2176" s="8"/>
      <c r="AL2176" s="8"/>
      <c r="AM2176" s="8"/>
      <c r="AN2176" s="8"/>
      <c r="AO2176" s="8"/>
      <c r="AP2176" s="8"/>
      <c r="AQ2176" s="9"/>
      <c r="AS2176" s="8"/>
      <c r="AT2176" s="8"/>
      <c r="AU2176" s="5"/>
      <c r="AV2176" s="5"/>
      <c r="AW2176" s="5"/>
      <c r="AX2176" s="5"/>
      <c r="AY2176" s="5"/>
      <c r="AZ2176" s="5"/>
      <c r="BA2176" s="5"/>
      <c r="BB2176" s="5"/>
      <c r="BC2176" s="5"/>
      <c r="BD2176" s="5"/>
      <c r="BE2176" s="5"/>
      <c r="BF2176" s="5"/>
      <c r="BG2176" s="5"/>
      <c r="BH2176" s="5"/>
      <c r="BJ2176" s="5"/>
      <c r="BK2176" s="5"/>
      <c r="BL2176" s="5"/>
      <c r="BO2176" s="7"/>
      <c r="BP2176" s="5"/>
      <c r="BQ2176" s="5"/>
      <c r="BR2176" s="5"/>
      <c r="BS2176" s="5"/>
      <c r="BT2176" s="7"/>
      <c r="BU2176" s="7"/>
      <c r="BV2176" s="7"/>
      <c r="BW2176" s="7"/>
      <c r="BX2176" s="7"/>
      <c r="BY2176" s="7"/>
      <c r="BZ2176" s="7"/>
      <c r="CA2176" s="5"/>
      <c r="CB2176" s="5"/>
      <c r="CC2176" s="5"/>
      <c r="CD2176" s="5"/>
      <c r="CE2176" s="5"/>
      <c r="CF2176" s="5"/>
      <c r="CG2176" s="5"/>
      <c r="CH2176" s="5"/>
      <c r="CI2176" s="5"/>
      <c r="CJ2176" s="5"/>
      <c r="CL2176" s="5">
        <v>217.66221351354741</v>
      </c>
      <c r="CM2176" s="5"/>
      <c r="CO2176" s="5"/>
      <c r="CP2176" s="5"/>
      <c r="CQ2176" s="5"/>
    </row>
    <row r="2177" spans="1:166" x14ac:dyDescent="0.25">
      <c r="A2177" t="s">
        <v>86</v>
      </c>
      <c r="B2177" t="s">
        <v>251</v>
      </c>
      <c r="C2177" s="6">
        <v>39498</v>
      </c>
      <c r="D2177" s="5"/>
      <c r="H2177" t="s">
        <v>17</v>
      </c>
      <c r="I2177" s="7">
        <v>10</v>
      </c>
      <c r="J2177">
        <v>1000</v>
      </c>
      <c r="K2177" s="5">
        <f t="shared" si="60"/>
        <v>100</v>
      </c>
      <c r="AC2177" s="5"/>
      <c r="AE2177" s="8"/>
      <c r="AF2177" s="8"/>
      <c r="AG2177" s="8"/>
      <c r="AH2177" s="8"/>
      <c r="AI2177" s="8"/>
      <c r="AJ2177" s="5"/>
      <c r="AK2177" s="8"/>
      <c r="AL2177" s="8"/>
      <c r="AM2177" s="8"/>
      <c r="AN2177" s="8"/>
      <c r="AO2177" s="8"/>
      <c r="AP2177" s="8"/>
      <c r="AQ2177" s="9"/>
      <c r="AS2177" s="8"/>
      <c r="AT2177" s="8"/>
      <c r="AU2177" s="5"/>
      <c r="AV2177" s="5"/>
      <c r="AW2177" s="5"/>
      <c r="AX2177" s="5"/>
      <c r="AY2177" s="5"/>
      <c r="AZ2177" s="5"/>
      <c r="BA2177" s="5"/>
      <c r="BB2177" s="5"/>
      <c r="BC2177" s="5"/>
      <c r="BD2177" s="5"/>
      <c r="BE2177" s="5"/>
      <c r="BF2177" s="5"/>
      <c r="BG2177" s="5"/>
      <c r="BH2177" s="5"/>
      <c r="BJ2177" s="5"/>
      <c r="BK2177" s="5"/>
      <c r="BL2177" s="5"/>
      <c r="BO2177" s="7"/>
      <c r="BP2177" s="5"/>
      <c r="BQ2177" s="5"/>
      <c r="BR2177" s="5"/>
      <c r="BS2177" s="5"/>
      <c r="BT2177" s="7"/>
      <c r="BU2177" s="7"/>
      <c r="BV2177" s="7"/>
      <c r="BW2177" s="7"/>
      <c r="BX2177" s="7"/>
      <c r="BY2177" s="7"/>
      <c r="BZ2177" s="7"/>
      <c r="CA2177" s="5"/>
      <c r="CB2177" s="5"/>
      <c r="CC2177" s="5"/>
      <c r="CD2177" s="5"/>
      <c r="CE2177" s="5"/>
      <c r="CF2177" s="5"/>
      <c r="CG2177" s="5"/>
      <c r="CH2177" s="5"/>
      <c r="CI2177" s="5"/>
      <c r="CJ2177" s="5"/>
      <c r="CL2177" s="5">
        <v>229.64640069345549</v>
      </c>
      <c r="CM2177" s="5"/>
      <c r="CO2177" s="5"/>
      <c r="CP2177" s="5"/>
      <c r="CQ2177" s="5"/>
    </row>
    <row r="2178" spans="1:166" x14ac:dyDescent="0.25">
      <c r="A2178" t="s">
        <v>86</v>
      </c>
      <c r="B2178" t="s">
        <v>251</v>
      </c>
      <c r="C2178" s="6">
        <v>39500</v>
      </c>
      <c r="D2178" s="5"/>
      <c r="H2178" t="s">
        <v>17</v>
      </c>
      <c r="I2178" s="7">
        <v>10</v>
      </c>
      <c r="J2178">
        <v>1000</v>
      </c>
      <c r="K2178" s="5">
        <f t="shared" si="60"/>
        <v>100</v>
      </c>
      <c r="AC2178" s="5"/>
      <c r="AE2178" s="8"/>
      <c r="AF2178" s="8"/>
      <c r="AG2178" s="8"/>
      <c r="AH2178" s="8"/>
      <c r="AI2178" s="8"/>
      <c r="AJ2178" s="5"/>
      <c r="AK2178" s="8"/>
      <c r="AL2178" s="8"/>
      <c r="AM2178" s="8"/>
      <c r="AN2178" s="8"/>
      <c r="AO2178" s="8"/>
      <c r="AP2178" s="8"/>
      <c r="AQ2178" s="9"/>
      <c r="AS2178" s="8"/>
      <c r="AT2178" s="8"/>
      <c r="AU2178" s="5"/>
      <c r="AV2178" s="5"/>
      <c r="AW2178" s="5"/>
      <c r="AX2178" s="5"/>
      <c r="AY2178" s="5"/>
      <c r="AZ2178" s="5"/>
      <c r="BA2178" s="5"/>
      <c r="BB2178" s="5"/>
      <c r="BC2178" s="5"/>
      <c r="BD2178" s="5"/>
      <c r="BE2178" s="5"/>
      <c r="BF2178" s="5"/>
      <c r="BG2178" s="5"/>
      <c r="BH2178" s="5"/>
      <c r="BJ2178" s="5"/>
      <c r="BK2178" s="5"/>
      <c r="BL2178" s="5"/>
      <c r="BO2178" s="7"/>
      <c r="BP2178" s="5"/>
      <c r="BQ2178" s="5"/>
      <c r="BR2178" s="5"/>
      <c r="BS2178" s="5"/>
      <c r="BT2178" s="7"/>
      <c r="BU2178" s="7"/>
      <c r="BV2178" s="7"/>
      <c r="BW2178" s="7"/>
      <c r="BX2178" s="7"/>
      <c r="BY2178" s="7"/>
      <c r="BZ2178" s="7"/>
      <c r="CA2178" s="5"/>
      <c r="CB2178" s="5"/>
      <c r="CC2178" s="5"/>
      <c r="CD2178" s="5"/>
      <c r="CE2178" s="5"/>
      <c r="CF2178" s="5"/>
      <c r="CG2178" s="5"/>
      <c r="CH2178" s="5"/>
      <c r="CI2178" s="5"/>
      <c r="CJ2178" s="5"/>
      <c r="CL2178" s="5">
        <v>193.93208845660681</v>
      </c>
      <c r="CM2178" s="5"/>
      <c r="CO2178" s="5"/>
      <c r="CP2178" s="5"/>
      <c r="CQ2178" s="5"/>
    </row>
    <row r="2179" spans="1:166" x14ac:dyDescent="0.25">
      <c r="A2179" t="s">
        <v>86</v>
      </c>
      <c r="B2179" t="s">
        <v>251</v>
      </c>
      <c r="C2179" s="6">
        <v>39502</v>
      </c>
      <c r="D2179" s="5"/>
      <c r="H2179" t="s">
        <v>17</v>
      </c>
      <c r="I2179" s="7">
        <v>10</v>
      </c>
      <c r="J2179">
        <v>1000</v>
      </c>
      <c r="K2179" s="5">
        <f t="shared" si="60"/>
        <v>100</v>
      </c>
      <c r="AC2179" s="5"/>
      <c r="AE2179" s="8"/>
      <c r="AF2179" s="8"/>
      <c r="AG2179" s="8"/>
      <c r="AH2179" s="8"/>
      <c r="AI2179" s="8"/>
      <c r="AJ2179" s="5"/>
      <c r="AK2179" s="8"/>
      <c r="AL2179" s="8"/>
      <c r="AM2179" s="8"/>
      <c r="AN2179" s="8"/>
      <c r="AO2179" s="8"/>
      <c r="AP2179" s="8"/>
      <c r="AQ2179" s="9"/>
      <c r="AS2179" s="8"/>
      <c r="AT2179" s="8"/>
      <c r="AU2179" s="5"/>
      <c r="AV2179" s="5"/>
      <c r="AW2179" s="5"/>
      <c r="AX2179" s="5"/>
      <c r="AY2179" s="5"/>
      <c r="AZ2179" s="5"/>
      <c r="BA2179" s="5"/>
      <c r="BB2179" s="5"/>
      <c r="BC2179" s="5"/>
      <c r="BD2179" s="5"/>
      <c r="BE2179" s="5"/>
      <c r="BF2179" s="5"/>
      <c r="BG2179" s="5"/>
      <c r="BH2179" s="5"/>
      <c r="BJ2179" s="5"/>
      <c r="BK2179" s="5"/>
      <c r="BL2179" s="5"/>
      <c r="BO2179" s="7"/>
      <c r="BP2179" s="5"/>
      <c r="BQ2179" s="5"/>
      <c r="BR2179" s="5"/>
      <c r="BS2179" s="5"/>
      <c r="BT2179" s="7"/>
      <c r="BU2179" s="7"/>
      <c r="BV2179" s="7"/>
      <c r="BW2179" s="7"/>
      <c r="BX2179" s="7"/>
      <c r="BY2179" s="7"/>
      <c r="BZ2179" s="7"/>
      <c r="CA2179" s="5"/>
      <c r="CB2179" s="5"/>
      <c r="CC2179" s="5"/>
      <c r="CD2179" s="5"/>
      <c r="CE2179" s="5"/>
      <c r="CF2179" s="5"/>
      <c r="CG2179" s="5"/>
      <c r="CH2179" s="5"/>
      <c r="CI2179" s="5"/>
      <c r="CJ2179" s="5"/>
      <c r="CL2179" s="5">
        <v>189.14632399407051</v>
      </c>
      <c r="CM2179" s="5"/>
      <c r="CO2179" s="5"/>
      <c r="CP2179" s="5"/>
      <c r="CQ2179" s="5"/>
    </row>
    <row r="2180" spans="1:166" x14ac:dyDescent="0.25">
      <c r="A2180" t="s">
        <v>86</v>
      </c>
      <c r="B2180" t="s">
        <v>251</v>
      </c>
      <c r="C2180" s="6">
        <v>39511</v>
      </c>
      <c r="D2180" s="5"/>
      <c r="H2180" t="s">
        <v>17</v>
      </c>
      <c r="I2180" s="7">
        <v>10</v>
      </c>
      <c r="J2180">
        <v>1000</v>
      </c>
      <c r="K2180" s="5">
        <f t="shared" si="60"/>
        <v>100</v>
      </c>
      <c r="AC2180" s="5"/>
      <c r="AE2180" s="8"/>
      <c r="AF2180" s="8"/>
      <c r="AG2180" s="8"/>
      <c r="AH2180" s="8"/>
      <c r="AI2180" s="8"/>
      <c r="AJ2180" s="5"/>
      <c r="AK2180" s="8"/>
      <c r="AL2180" s="8"/>
      <c r="AM2180" s="8"/>
      <c r="AN2180" s="8"/>
      <c r="AO2180" s="8"/>
      <c r="AP2180" s="8"/>
      <c r="AQ2180" s="9"/>
      <c r="AS2180" s="8"/>
      <c r="AT2180" s="8"/>
      <c r="AU2180" s="5"/>
      <c r="AV2180" s="5"/>
      <c r="AW2180" s="5"/>
      <c r="AX2180" s="5"/>
      <c r="AY2180" s="5"/>
      <c r="AZ2180" s="5"/>
      <c r="BA2180" s="5"/>
      <c r="BB2180" s="5"/>
      <c r="BC2180" s="5"/>
      <c r="BD2180" s="5"/>
      <c r="BE2180" s="5"/>
      <c r="BF2180" s="5"/>
      <c r="BG2180" s="5"/>
      <c r="BH2180" s="5"/>
      <c r="BJ2180" s="5"/>
      <c r="BK2180" s="5"/>
      <c r="BL2180" s="5"/>
      <c r="BO2180" s="7"/>
      <c r="BP2180" s="5"/>
      <c r="BQ2180" s="5"/>
      <c r="BR2180" s="5"/>
      <c r="BS2180" s="5"/>
      <c r="BT2180" s="7"/>
      <c r="BU2180" s="7"/>
      <c r="BV2180" s="7"/>
      <c r="BW2180" s="7"/>
      <c r="BX2180" s="7"/>
      <c r="BY2180" s="7"/>
      <c r="BZ2180" s="7"/>
      <c r="CA2180" s="5"/>
      <c r="CB2180" s="5"/>
      <c r="CC2180" s="5"/>
      <c r="CD2180" s="5"/>
      <c r="CE2180" s="5"/>
      <c r="CF2180" s="5"/>
      <c r="CG2180" s="5"/>
      <c r="CH2180" s="5"/>
      <c r="CI2180" s="5"/>
      <c r="CJ2180" s="5"/>
      <c r="CL2180" s="5">
        <v>207.05220175045429</v>
      </c>
      <c r="CM2180" s="5"/>
      <c r="CO2180" s="5"/>
      <c r="CP2180" s="5"/>
      <c r="CQ2180" s="5"/>
    </row>
    <row r="2181" spans="1:166" x14ac:dyDescent="0.25">
      <c r="A2181" t="s">
        <v>86</v>
      </c>
      <c r="B2181" t="s">
        <v>251</v>
      </c>
      <c r="C2181" s="6">
        <v>39516</v>
      </c>
      <c r="D2181" s="5"/>
      <c r="H2181" t="s">
        <v>17</v>
      </c>
      <c r="I2181" s="7">
        <v>10</v>
      </c>
      <c r="J2181">
        <v>1000</v>
      </c>
      <c r="K2181" s="5">
        <f t="shared" si="60"/>
        <v>100</v>
      </c>
      <c r="AC2181" s="5"/>
      <c r="AE2181" s="8"/>
      <c r="AF2181" s="8"/>
      <c r="AG2181" s="8"/>
      <c r="AH2181" s="8"/>
      <c r="AI2181" s="8"/>
      <c r="AJ2181" s="5"/>
      <c r="AK2181" s="8"/>
      <c r="AL2181" s="8"/>
      <c r="AM2181" s="8"/>
      <c r="AN2181" s="8"/>
      <c r="AO2181" s="8"/>
      <c r="AP2181" s="8"/>
      <c r="AQ2181" s="9"/>
      <c r="AS2181" s="8"/>
      <c r="AT2181" s="8"/>
      <c r="AU2181" s="5"/>
      <c r="AV2181" s="5"/>
      <c r="AW2181" s="5"/>
      <c r="AX2181" s="5"/>
      <c r="AY2181" s="5"/>
      <c r="AZ2181" s="5"/>
      <c r="BA2181" s="5"/>
      <c r="BB2181" s="5"/>
      <c r="BC2181" s="5"/>
      <c r="BD2181" s="5"/>
      <c r="BE2181" s="5"/>
      <c r="BF2181" s="5"/>
      <c r="BG2181" s="5"/>
      <c r="BH2181" s="5"/>
      <c r="BJ2181" s="5"/>
      <c r="BK2181" s="5"/>
      <c r="BL2181" s="5"/>
      <c r="BO2181" s="7"/>
      <c r="BP2181" s="5"/>
      <c r="BQ2181" s="5"/>
      <c r="BR2181" s="5"/>
      <c r="BS2181" s="5"/>
      <c r="BT2181" s="7"/>
      <c r="BU2181" s="7"/>
      <c r="BV2181" s="7"/>
      <c r="BW2181" s="7"/>
      <c r="BX2181" s="7"/>
      <c r="BY2181" s="7"/>
      <c r="BZ2181" s="7"/>
      <c r="CA2181" s="5"/>
      <c r="CB2181" s="5"/>
      <c r="CC2181" s="5"/>
      <c r="CD2181" s="5"/>
      <c r="CE2181" s="5"/>
      <c r="CF2181" s="5"/>
      <c r="CG2181" s="5"/>
      <c r="CH2181" s="5"/>
      <c r="CI2181" s="5"/>
      <c r="CJ2181" s="5"/>
      <c r="CL2181" s="5">
        <v>182.2196477122927</v>
      </c>
      <c r="CM2181" s="5"/>
      <c r="CO2181" s="5"/>
      <c r="CP2181" s="5"/>
      <c r="CQ2181" s="5"/>
    </row>
    <row r="2182" spans="1:166" x14ac:dyDescent="0.25">
      <c r="A2182" t="s">
        <v>86</v>
      </c>
      <c r="B2182" t="s">
        <v>251</v>
      </c>
      <c r="C2182" s="6">
        <v>39519</v>
      </c>
      <c r="D2182" s="5"/>
      <c r="H2182" t="s">
        <v>17</v>
      </c>
      <c r="I2182" s="7">
        <v>10</v>
      </c>
      <c r="J2182">
        <v>1000</v>
      </c>
      <c r="K2182" s="5">
        <f t="shared" si="60"/>
        <v>100</v>
      </c>
      <c r="AC2182" s="5"/>
      <c r="AE2182" s="8"/>
      <c r="AF2182" s="8"/>
      <c r="AG2182" s="8"/>
      <c r="AH2182" s="8"/>
      <c r="AI2182" s="8"/>
      <c r="AJ2182" s="5"/>
      <c r="AK2182" s="8"/>
      <c r="AL2182" s="8"/>
      <c r="AM2182" s="8"/>
      <c r="AN2182" s="8"/>
      <c r="AO2182" s="8"/>
      <c r="AP2182" s="8"/>
      <c r="AQ2182" s="9"/>
      <c r="AS2182" s="8"/>
      <c r="AT2182" s="8"/>
      <c r="AU2182" s="5"/>
      <c r="AV2182" s="5"/>
      <c r="AW2182" s="5"/>
      <c r="AX2182" s="5"/>
      <c r="AY2182" s="5"/>
      <c r="AZ2182" s="5"/>
      <c r="BA2182" s="5"/>
      <c r="BB2182" s="5"/>
      <c r="BC2182" s="5"/>
      <c r="BD2182" s="5"/>
      <c r="BE2182" s="5"/>
      <c r="BF2182" s="5"/>
      <c r="BG2182" s="5"/>
      <c r="BH2182" s="5"/>
      <c r="BJ2182" s="5"/>
      <c r="BK2182" s="5"/>
      <c r="BL2182" s="5"/>
      <c r="BO2182" s="7"/>
      <c r="BP2182" s="5"/>
      <c r="BQ2182" s="5"/>
      <c r="BR2182" s="5"/>
      <c r="BS2182" s="5"/>
      <c r="BT2182" s="7"/>
      <c r="BU2182" s="7"/>
      <c r="BV2182" s="7"/>
      <c r="BW2182" s="7"/>
      <c r="BX2182" s="7"/>
      <c r="BY2182" s="7"/>
      <c r="BZ2182" s="7"/>
      <c r="CA2182" s="5"/>
      <c r="CB2182" s="5"/>
      <c r="CC2182" s="5"/>
      <c r="CD2182" s="5"/>
      <c r="CE2182" s="5"/>
      <c r="CF2182" s="5"/>
      <c r="CG2182" s="5"/>
      <c r="CH2182" s="5"/>
      <c r="CI2182" s="5"/>
      <c r="CJ2182" s="5"/>
      <c r="CL2182" s="5">
        <v>219.9040134991894</v>
      </c>
      <c r="CM2182" s="5"/>
      <c r="CO2182" s="5"/>
      <c r="CP2182" s="5"/>
      <c r="CQ2182" s="5"/>
    </row>
    <row r="2183" spans="1:166" x14ac:dyDescent="0.25">
      <c r="A2183" t="s">
        <v>86</v>
      </c>
      <c r="B2183" t="s">
        <v>251</v>
      </c>
      <c r="C2183" s="6">
        <v>39525</v>
      </c>
      <c r="D2183" s="5"/>
      <c r="H2183" t="s">
        <v>17</v>
      </c>
      <c r="I2183" s="7">
        <v>10</v>
      </c>
      <c r="J2183">
        <v>1000</v>
      </c>
      <c r="K2183" s="5">
        <f t="shared" si="60"/>
        <v>100</v>
      </c>
      <c r="AC2183" s="5"/>
      <c r="AE2183" s="8"/>
      <c r="AF2183" s="8"/>
      <c r="AG2183" s="8"/>
      <c r="AH2183" s="8"/>
      <c r="AI2183" s="8"/>
      <c r="AJ2183" s="5"/>
      <c r="AK2183" s="8"/>
      <c r="AL2183" s="8"/>
      <c r="AM2183" s="8"/>
      <c r="AN2183" s="8"/>
      <c r="AO2183" s="8"/>
      <c r="AP2183" s="8"/>
      <c r="AQ2183" s="9"/>
      <c r="AS2183" s="8"/>
      <c r="AT2183" s="8"/>
      <c r="AU2183" s="5"/>
      <c r="AV2183" s="5"/>
      <c r="AW2183" s="5"/>
      <c r="AX2183" s="5"/>
      <c r="AY2183" s="5"/>
      <c r="AZ2183" s="5"/>
      <c r="BA2183" s="5"/>
      <c r="BB2183" s="5"/>
      <c r="BC2183" s="5"/>
      <c r="BD2183" s="5"/>
      <c r="BE2183" s="5"/>
      <c r="BF2183" s="5"/>
      <c r="BG2183" s="5"/>
      <c r="BH2183" s="5"/>
      <c r="BJ2183" s="5"/>
      <c r="BK2183" s="5"/>
      <c r="BL2183" s="5"/>
      <c r="BO2183" s="7"/>
      <c r="BP2183" s="5"/>
      <c r="BQ2183" s="5"/>
      <c r="BR2183" s="5"/>
      <c r="BS2183" s="5"/>
      <c r="BT2183" s="7"/>
      <c r="BU2183" s="7"/>
      <c r="BV2183" s="7"/>
      <c r="BW2183" s="7"/>
      <c r="BX2183" s="7"/>
      <c r="BY2183" s="7"/>
      <c r="BZ2183" s="7"/>
      <c r="CA2183" s="5"/>
      <c r="CB2183" s="5"/>
      <c r="CC2183" s="5"/>
      <c r="CD2183" s="5"/>
      <c r="CE2183" s="5"/>
      <c r="CF2183" s="5"/>
      <c r="CG2183" s="5"/>
      <c r="CH2183" s="5"/>
      <c r="CI2183" s="5"/>
      <c r="CJ2183" s="5"/>
      <c r="CL2183" s="5">
        <v>183.3563976319935</v>
      </c>
      <c r="CM2183" s="5"/>
      <c r="CO2183" s="5"/>
      <c r="CP2183" s="5"/>
      <c r="CQ2183" s="5"/>
    </row>
    <row r="2184" spans="1:166" x14ac:dyDescent="0.25">
      <c r="A2184" t="s">
        <v>86</v>
      </c>
      <c r="B2184" t="s">
        <v>251</v>
      </c>
      <c r="C2184" s="6">
        <v>39532</v>
      </c>
      <c r="D2184" s="5"/>
      <c r="H2184" t="s">
        <v>17</v>
      </c>
      <c r="I2184" s="7">
        <v>10</v>
      </c>
      <c r="J2184">
        <v>1000</v>
      </c>
      <c r="K2184" s="5">
        <f t="shared" si="60"/>
        <v>100</v>
      </c>
      <c r="AC2184" s="5"/>
      <c r="AE2184" s="8"/>
      <c r="AF2184" s="8"/>
      <c r="AG2184" s="8"/>
      <c r="AH2184" s="8"/>
      <c r="AI2184" s="8"/>
      <c r="AJ2184" s="5"/>
      <c r="AK2184" s="8"/>
      <c r="AL2184" s="8"/>
      <c r="AM2184" s="8"/>
      <c r="AN2184" s="8"/>
      <c r="AO2184" s="8"/>
      <c r="AP2184" s="8"/>
      <c r="AQ2184" s="9"/>
      <c r="AS2184" s="8"/>
      <c r="AT2184" s="8"/>
      <c r="AU2184" s="5"/>
      <c r="AV2184" s="5"/>
      <c r="AW2184" s="5"/>
      <c r="AX2184" s="5"/>
      <c r="AY2184" s="5"/>
      <c r="AZ2184" s="5"/>
      <c r="BA2184" s="5"/>
      <c r="BB2184" s="5"/>
      <c r="BC2184" s="5"/>
      <c r="BD2184" s="5"/>
      <c r="BE2184" s="5"/>
      <c r="BF2184" s="5"/>
      <c r="BG2184" s="5"/>
      <c r="BH2184" s="5"/>
      <c r="BJ2184" s="5"/>
      <c r="BK2184" s="5"/>
      <c r="BL2184" s="5"/>
      <c r="BO2184" s="7"/>
      <c r="BP2184" s="5"/>
      <c r="BQ2184" s="5"/>
      <c r="BR2184" s="5"/>
      <c r="BS2184" s="5"/>
      <c r="BT2184" s="7"/>
      <c r="BU2184" s="7"/>
      <c r="BV2184" s="7"/>
      <c r="BW2184" s="7"/>
      <c r="BX2184" s="7"/>
      <c r="BY2184" s="7"/>
      <c r="BZ2184" s="7"/>
      <c r="CA2184" s="5"/>
      <c r="CB2184" s="5"/>
      <c r="CC2184" s="5"/>
      <c r="CD2184" s="5"/>
      <c r="CE2184" s="5"/>
      <c r="CF2184" s="5"/>
      <c r="CG2184" s="5"/>
      <c r="CH2184" s="5"/>
      <c r="CI2184" s="5"/>
      <c r="CJ2184" s="5"/>
      <c r="CL2184" s="5">
        <v>148.53481551197211</v>
      </c>
      <c r="CM2184" s="5"/>
      <c r="CO2184" s="5"/>
      <c r="CP2184" s="5"/>
      <c r="CQ2184" s="5"/>
    </row>
    <row r="2185" spans="1:166" x14ac:dyDescent="0.25">
      <c r="A2185" t="s">
        <v>86</v>
      </c>
      <c r="B2185" t="s">
        <v>251</v>
      </c>
      <c r="C2185" s="6">
        <v>39539</v>
      </c>
      <c r="D2185" s="5"/>
      <c r="H2185" t="s">
        <v>17</v>
      </c>
      <c r="I2185" s="7">
        <v>10</v>
      </c>
      <c r="J2185">
        <v>1000</v>
      </c>
      <c r="K2185" s="5">
        <f t="shared" si="60"/>
        <v>100</v>
      </c>
      <c r="AC2185" s="5"/>
      <c r="AE2185" s="8"/>
      <c r="AF2185" s="8"/>
      <c r="AG2185" s="8"/>
      <c r="AH2185" s="8"/>
      <c r="AI2185" s="8"/>
      <c r="AJ2185" s="5"/>
      <c r="AK2185" s="8"/>
      <c r="AL2185" s="8"/>
      <c r="AM2185" s="8"/>
      <c r="AN2185" s="8"/>
      <c r="AO2185" s="8"/>
      <c r="AP2185" s="8"/>
      <c r="AQ2185" s="9"/>
      <c r="AS2185" s="8"/>
      <c r="AT2185" s="8"/>
      <c r="AU2185" s="5"/>
      <c r="AV2185" s="5"/>
      <c r="AW2185" s="5"/>
      <c r="AX2185" s="5"/>
      <c r="AY2185" s="5"/>
      <c r="AZ2185" s="5"/>
      <c r="BA2185" s="5"/>
      <c r="BB2185" s="5"/>
      <c r="BC2185" s="5"/>
      <c r="BD2185" s="5"/>
      <c r="BE2185" s="5"/>
      <c r="BF2185" s="5"/>
      <c r="BG2185" s="5"/>
      <c r="BH2185" s="5"/>
      <c r="BJ2185" s="5"/>
      <c r="BK2185" s="5"/>
      <c r="BL2185" s="5"/>
      <c r="BO2185" s="7"/>
      <c r="BP2185" s="5"/>
      <c r="BQ2185" s="5"/>
      <c r="BR2185" s="5"/>
      <c r="BS2185" s="5"/>
      <c r="BT2185" s="7"/>
      <c r="BU2185" s="7"/>
      <c r="BV2185" s="7"/>
      <c r="BW2185" s="7"/>
      <c r="BX2185" s="7"/>
      <c r="BY2185" s="7"/>
      <c r="BZ2185" s="7"/>
      <c r="CA2185" s="5"/>
      <c r="CB2185" s="5"/>
      <c r="CC2185" s="5"/>
      <c r="CD2185" s="5"/>
      <c r="CE2185" s="5"/>
      <c r="CF2185" s="5"/>
      <c r="CG2185" s="5"/>
      <c r="CH2185" s="5"/>
      <c r="CI2185" s="5"/>
      <c r="CJ2185" s="5"/>
      <c r="CL2185" s="5">
        <v>133.04331245505969</v>
      </c>
      <c r="CM2185" s="5"/>
      <c r="CO2185" s="5"/>
      <c r="CP2185" s="5"/>
      <c r="CQ2185" s="5"/>
    </row>
    <row r="2186" spans="1:166" x14ac:dyDescent="0.25">
      <c r="A2186" t="s">
        <v>86</v>
      </c>
      <c r="B2186" t="s">
        <v>251</v>
      </c>
      <c r="C2186" s="6">
        <v>39548</v>
      </c>
      <c r="D2186" s="5"/>
      <c r="H2186" t="s">
        <v>17</v>
      </c>
      <c r="I2186" s="7">
        <v>10</v>
      </c>
      <c r="J2186">
        <v>1000</v>
      </c>
      <c r="K2186" s="5">
        <f t="shared" si="60"/>
        <v>100</v>
      </c>
      <c r="AC2186" s="5"/>
      <c r="AE2186" s="8"/>
      <c r="AF2186" s="8"/>
      <c r="AG2186" s="8"/>
      <c r="AH2186" s="8"/>
      <c r="AI2186" s="8"/>
      <c r="AJ2186" s="5"/>
      <c r="AK2186" s="8"/>
      <c r="AL2186" s="8"/>
      <c r="AM2186" s="8"/>
      <c r="AN2186" s="8"/>
      <c r="AO2186" s="8"/>
      <c r="AP2186" s="8"/>
      <c r="AQ2186" s="9"/>
      <c r="AS2186" s="8"/>
      <c r="AT2186" s="8"/>
      <c r="AU2186" s="5"/>
      <c r="AV2186" s="5"/>
      <c r="AW2186" s="5"/>
      <c r="AX2186" s="5"/>
      <c r="AY2186" s="5"/>
      <c r="AZ2186" s="5"/>
      <c r="BA2186" s="5"/>
      <c r="BB2186" s="5"/>
      <c r="BC2186" s="5"/>
      <c r="BD2186" s="5"/>
      <c r="BE2186" s="5"/>
      <c r="BF2186" s="5"/>
      <c r="BG2186" s="5"/>
      <c r="BH2186" s="5"/>
      <c r="BJ2186" s="5"/>
      <c r="BK2186" s="5"/>
      <c r="BL2186" s="5"/>
      <c r="BO2186" s="7"/>
      <c r="BT2186" s="7"/>
      <c r="BU2186" s="7"/>
      <c r="BV2186" s="7"/>
      <c r="BW2186" s="7"/>
      <c r="BX2186" s="7"/>
      <c r="BY2186" s="7"/>
      <c r="BZ2186" s="7"/>
      <c r="CA2186" s="5"/>
      <c r="CB2186" s="5"/>
      <c r="CC2186" s="5"/>
      <c r="CD2186" s="5"/>
      <c r="CE2186" s="5"/>
      <c r="CF2186" s="5"/>
      <c r="CG2186" s="5"/>
      <c r="CH2186" s="5"/>
      <c r="CI2186" s="5"/>
      <c r="CJ2186" s="5"/>
      <c r="CL2186" s="5">
        <v>114.8952063080514</v>
      </c>
      <c r="CM2186" s="5"/>
      <c r="CO2186" s="5"/>
      <c r="CP2186" s="5"/>
      <c r="CQ2186" s="5"/>
    </row>
    <row r="2187" spans="1:166" x14ac:dyDescent="0.25">
      <c r="A2187" t="s">
        <v>86</v>
      </c>
      <c r="B2187" t="s">
        <v>251</v>
      </c>
      <c r="D2187" s="5">
        <v>10</v>
      </c>
      <c r="E2187" t="s">
        <v>108</v>
      </c>
      <c r="F2187" t="s">
        <v>18</v>
      </c>
      <c r="H2187" t="s">
        <v>17</v>
      </c>
      <c r="I2187" s="7">
        <v>10</v>
      </c>
      <c r="J2187">
        <v>1000</v>
      </c>
      <c r="K2187" s="5">
        <f t="shared" si="60"/>
        <v>100</v>
      </c>
      <c r="L2187" s="5"/>
      <c r="M2187" s="8"/>
      <c r="N2187" s="8"/>
      <c r="O2187" s="8"/>
      <c r="P2187" s="8"/>
      <c r="Q2187" s="5"/>
      <c r="R2187" s="5"/>
      <c r="S2187" s="5"/>
      <c r="T2187" s="5"/>
      <c r="U2187" s="5"/>
      <c r="V2187" s="5"/>
      <c r="W2187" s="5"/>
      <c r="X2187" s="8"/>
      <c r="Y2187" s="8"/>
      <c r="Z2187" s="8"/>
      <c r="AA2187" s="8"/>
      <c r="AB2187" s="8"/>
      <c r="AC2187" s="5"/>
      <c r="AD2187" s="8"/>
      <c r="AE2187" s="8"/>
      <c r="AF2187" s="8"/>
      <c r="AG2187" s="8"/>
      <c r="AH2187" s="8"/>
      <c r="AI2187" s="8"/>
      <c r="AJ2187" s="5"/>
      <c r="AK2187" s="8"/>
      <c r="AL2187" s="8"/>
      <c r="AM2187" s="8"/>
      <c r="AN2187" s="8"/>
      <c r="AO2187" s="8"/>
      <c r="AP2187" s="8"/>
      <c r="AQ2187" s="9"/>
      <c r="AR2187" s="8"/>
      <c r="AS2187" s="8"/>
      <c r="AT2187" s="8"/>
      <c r="AU2187" s="5"/>
      <c r="AV2187" s="5"/>
      <c r="AW2187" s="5"/>
      <c r="AX2187" s="5"/>
      <c r="AY2187" s="5"/>
      <c r="AZ2187" s="5"/>
      <c r="BA2187" s="5"/>
      <c r="BB2187" s="5"/>
      <c r="BC2187" s="5"/>
      <c r="BD2187" s="5"/>
      <c r="BE2187" s="5"/>
      <c r="BF2187" s="5"/>
      <c r="BG2187" s="5"/>
      <c r="BH2187" s="5"/>
      <c r="BI2187" s="8"/>
      <c r="BJ2187" s="5"/>
      <c r="BK2187" s="5"/>
      <c r="BL2187" s="5"/>
      <c r="BM2187" s="8"/>
      <c r="BN2187" s="8"/>
      <c r="BO2187" s="7">
        <v>42.242189910736322</v>
      </c>
      <c r="BP2187" s="5">
        <v>295.10000000000002</v>
      </c>
      <c r="BQ2187" s="5"/>
      <c r="BR2187" s="5"/>
      <c r="BS2187" s="5"/>
      <c r="BT2187" s="7">
        <v>13.000000000000002</v>
      </c>
      <c r="BU2187" s="7"/>
      <c r="BV2187" s="7"/>
      <c r="BW2187" s="7"/>
      <c r="BX2187" s="7"/>
      <c r="BY2187" s="7"/>
      <c r="BZ2187" s="7"/>
      <c r="CA2187" s="5"/>
      <c r="CB2187" s="5"/>
      <c r="CC2187" s="5"/>
      <c r="CD2187" s="5"/>
      <c r="CE2187" s="5"/>
      <c r="CF2187" s="5"/>
      <c r="CG2187" s="5"/>
      <c r="CH2187" s="5"/>
      <c r="CI2187" s="5"/>
      <c r="CJ2187" s="5"/>
      <c r="CK2187" s="8"/>
      <c r="CL2187" s="5"/>
      <c r="CM2187" s="5"/>
      <c r="CN2187" s="8"/>
      <c r="CO2187" s="5"/>
      <c r="CP2187" s="5"/>
      <c r="CQ2187" s="5"/>
      <c r="CR2187" s="8"/>
      <c r="CS2187" s="8"/>
      <c r="CT2187" s="8"/>
      <c r="CU2187" s="8"/>
      <c r="CV2187" s="8"/>
      <c r="CW2187" s="8"/>
      <c r="CX2187" s="8"/>
      <c r="CY2187" s="8"/>
      <c r="CZ2187" s="8"/>
      <c r="DA2187" s="8"/>
      <c r="DB2187" s="8"/>
      <c r="DC2187" s="8"/>
      <c r="DD2187" s="8"/>
      <c r="DE2187" s="8"/>
      <c r="DF2187" s="8"/>
      <c r="DG2187" s="8"/>
      <c r="DH2187" s="8"/>
      <c r="DI2187" s="8"/>
      <c r="DJ2187" s="8"/>
      <c r="DK2187" s="8"/>
      <c r="DL2187" s="8"/>
      <c r="DM2187" s="8"/>
      <c r="DN2187" s="8"/>
      <c r="DO2187" s="8"/>
      <c r="DP2187" s="8"/>
      <c r="DQ2187" s="8"/>
      <c r="DR2187" s="8"/>
      <c r="DS2187" s="8"/>
      <c r="DT2187" s="8"/>
      <c r="DU2187" s="8"/>
      <c r="DV2187" s="8"/>
      <c r="DW2187" s="8"/>
      <c r="DX2187" s="8"/>
      <c r="DY2187" s="8"/>
      <c r="DZ2187" s="8"/>
      <c r="EA2187" s="8"/>
      <c r="EB2187" s="8"/>
      <c r="EC2187" s="8"/>
      <c r="ED2187" s="8"/>
      <c r="EE2187" s="8"/>
      <c r="EF2187" s="8"/>
      <c r="EG2187" s="8"/>
      <c r="EH2187" s="8"/>
      <c r="EI2187" s="8"/>
      <c r="EJ2187" s="8"/>
      <c r="EK2187" s="8"/>
      <c r="EL2187" s="8"/>
      <c r="EM2187" s="8"/>
      <c r="EN2187" s="8"/>
      <c r="EO2187" s="8"/>
      <c r="EP2187" s="8"/>
      <c r="EQ2187" s="8"/>
      <c r="ER2187" s="8"/>
      <c r="ES2187" s="8"/>
      <c r="ET2187" s="8"/>
      <c r="EU2187" s="8"/>
      <c r="EV2187" s="8"/>
      <c r="EW2187" s="8"/>
      <c r="EX2187" s="8"/>
      <c r="EY2187" s="8"/>
      <c r="EZ2187" s="8"/>
      <c r="FA2187" s="8"/>
      <c r="FB2187" s="8"/>
      <c r="FC2187" s="8"/>
      <c r="FD2187" s="8"/>
      <c r="FE2187" s="8"/>
      <c r="FF2187" s="8"/>
      <c r="FG2187" s="8"/>
      <c r="FH2187" s="8"/>
      <c r="FI2187" s="8"/>
      <c r="FJ2187" s="8"/>
    </row>
    <row r="2188" spans="1:166" x14ac:dyDescent="0.25">
      <c r="A2188" t="s">
        <v>78</v>
      </c>
      <c r="B2188" t="s">
        <v>248</v>
      </c>
      <c r="C2188" s="6">
        <v>39736</v>
      </c>
      <c r="D2188" s="5">
        <v>1</v>
      </c>
      <c r="E2188" s="6" t="s">
        <v>209</v>
      </c>
      <c r="F2188" t="s">
        <v>10</v>
      </c>
      <c r="G2188">
        <v>0</v>
      </c>
      <c r="H2188" t="s">
        <v>17</v>
      </c>
      <c r="I2188" s="7">
        <v>9</v>
      </c>
      <c r="J2188">
        <v>1000</v>
      </c>
      <c r="K2188" s="5">
        <f t="shared" si="60"/>
        <v>111.11111111111111</v>
      </c>
      <c r="L2188" s="5"/>
      <c r="M2188" s="8"/>
      <c r="N2188" s="8"/>
      <c r="O2188" s="8"/>
      <c r="P2188" s="8"/>
      <c r="Q2188" s="5"/>
      <c r="R2188" s="5"/>
      <c r="S2188" s="5"/>
      <c r="T2188" s="5"/>
      <c r="U2188" s="5"/>
      <c r="V2188" s="5"/>
      <c r="W2188" s="5"/>
      <c r="X2188" s="8"/>
      <c r="Y2188" s="8"/>
      <c r="Z2188" s="8"/>
      <c r="AA2188" s="8"/>
      <c r="AB2188" s="8"/>
      <c r="AC2188" s="5"/>
      <c r="AD2188" s="8"/>
      <c r="AE2188" s="8"/>
      <c r="AF2188" s="8"/>
      <c r="AG2188" s="8"/>
      <c r="AH2188" s="8"/>
      <c r="AI2188" s="8"/>
      <c r="AJ2188" s="5"/>
      <c r="AK2188" s="8"/>
      <c r="AL2188" s="8"/>
      <c r="AM2188" s="8"/>
      <c r="AN2188" s="8"/>
      <c r="AO2188" s="8"/>
      <c r="AP2188" s="8"/>
      <c r="AQ2188" s="9"/>
      <c r="AR2188" s="8"/>
      <c r="AS2188" s="8"/>
      <c r="AT2188" s="8"/>
      <c r="AU2188" s="5"/>
      <c r="AV2188" s="5"/>
      <c r="AW2188" s="5"/>
      <c r="AX2188" s="5"/>
      <c r="AY2188" s="5"/>
      <c r="AZ2188" s="5"/>
      <c r="BA2188" s="5"/>
      <c r="BB2188" s="5"/>
      <c r="BC2188" s="5"/>
      <c r="BD2188" s="5"/>
      <c r="BE2188" s="5"/>
      <c r="BF2188" s="5"/>
      <c r="BG2188" s="5"/>
      <c r="BH2188" s="5"/>
      <c r="BI2188" s="8"/>
      <c r="BJ2188" s="5"/>
      <c r="BK2188" s="5"/>
      <c r="BL2188" s="5"/>
      <c r="BM2188" s="8"/>
      <c r="BN2188" s="8"/>
      <c r="BO2188" s="7"/>
      <c r="BP2188" s="5"/>
      <c r="BQ2188" s="5"/>
      <c r="BR2188" s="5"/>
      <c r="BS2188" s="5"/>
      <c r="BT2188" s="7"/>
      <c r="BU2188" s="7"/>
      <c r="BV2188" s="7"/>
      <c r="BW2188" s="7"/>
      <c r="BX2188" s="7"/>
      <c r="BY2188" s="7"/>
      <c r="BZ2188" s="7"/>
      <c r="CA2188" s="5"/>
      <c r="CB2188" s="5"/>
      <c r="CC2188" s="5"/>
      <c r="CD2188" s="5"/>
      <c r="CE2188" s="5"/>
      <c r="CF2188" s="5"/>
      <c r="CG2188" s="5"/>
      <c r="CH2188" s="5"/>
      <c r="CI2188" s="5"/>
      <c r="CJ2188" s="5"/>
      <c r="CK2188" s="8"/>
      <c r="CL2188" s="5"/>
      <c r="CM2188" s="5"/>
      <c r="CN2188" s="8"/>
      <c r="CO2188" s="5"/>
      <c r="CP2188" s="5"/>
      <c r="CQ2188" s="5"/>
      <c r="CR2188" s="8"/>
      <c r="CS2188" s="8"/>
      <c r="CT2188" s="8"/>
      <c r="CU2188" s="8"/>
      <c r="CV2188" s="8"/>
      <c r="CW2188" s="8"/>
      <c r="CX2188" s="8"/>
      <c r="CY2188" s="8"/>
      <c r="CZ2188" s="8"/>
      <c r="DA2188" s="8"/>
      <c r="DB2188" s="8"/>
      <c r="DC2188" s="8"/>
      <c r="DD2188" s="8"/>
      <c r="DE2188" s="8"/>
      <c r="DF2188" s="8"/>
      <c r="DG2188" s="8"/>
      <c r="DH2188" s="8"/>
      <c r="DI2188" s="8"/>
      <c r="DJ2188" s="8"/>
      <c r="DK2188" s="8"/>
      <c r="DL2188" s="8"/>
      <c r="DM2188" s="8"/>
      <c r="DN2188" s="8"/>
      <c r="DO2188" s="8"/>
      <c r="DP2188" s="8"/>
      <c r="DQ2188" s="8"/>
      <c r="DR2188" s="8"/>
      <c r="DS2188" s="8"/>
      <c r="DT2188" s="8"/>
      <c r="DU2188" s="8"/>
      <c r="DV2188" s="8"/>
      <c r="DW2188" s="8"/>
      <c r="DX2188" s="8"/>
      <c r="DY2188" s="8"/>
      <c r="DZ2188" s="8"/>
      <c r="EA2188" s="8"/>
      <c r="EB2188" s="8"/>
      <c r="EC2188" s="8"/>
      <c r="ED2188" s="8"/>
      <c r="EE2188" s="8"/>
      <c r="EF2188" s="8"/>
      <c r="EG2188" s="8"/>
      <c r="EH2188" s="8"/>
      <c r="EI2188" s="8"/>
      <c r="EJ2188" s="8"/>
      <c r="EK2188" s="8"/>
      <c r="EL2188" s="8"/>
      <c r="EM2188" s="8"/>
      <c r="EN2188" s="8"/>
      <c r="EO2188" s="8"/>
      <c r="EP2188" s="8"/>
      <c r="EQ2188" s="8"/>
      <c r="ER2188" s="8"/>
      <c r="ES2188" s="8"/>
      <c r="ET2188" s="8"/>
      <c r="EU2188" s="8"/>
      <c r="EV2188" s="8"/>
      <c r="EW2188" s="8"/>
      <c r="EX2188" s="8"/>
      <c r="EY2188" s="8"/>
      <c r="EZ2188" s="8"/>
      <c r="FA2188" s="8"/>
      <c r="FB2188" s="8"/>
      <c r="FC2188" s="8"/>
      <c r="FD2188" s="8"/>
      <c r="FE2188" s="8"/>
      <c r="FF2188" s="8"/>
      <c r="FG2188" s="8"/>
      <c r="FH2188" s="8"/>
      <c r="FI2188" s="8"/>
      <c r="FJ2188" s="8"/>
    </row>
    <row r="2189" spans="1:166" x14ac:dyDescent="0.25">
      <c r="A2189" t="s">
        <v>78</v>
      </c>
      <c r="B2189" t="s">
        <v>248</v>
      </c>
      <c r="C2189" s="6">
        <v>39745</v>
      </c>
      <c r="D2189" s="5">
        <v>3</v>
      </c>
      <c r="E2189" s="6" t="s">
        <v>205</v>
      </c>
      <c r="F2189" t="s">
        <v>88</v>
      </c>
      <c r="G2189">
        <v>9</v>
      </c>
      <c r="H2189" t="s">
        <v>17</v>
      </c>
      <c r="I2189" s="7">
        <v>9</v>
      </c>
      <c r="J2189">
        <v>1000</v>
      </c>
      <c r="K2189" s="5">
        <f t="shared" si="60"/>
        <v>111.11111111111111</v>
      </c>
      <c r="L2189" s="5"/>
      <c r="M2189" s="8"/>
      <c r="N2189" s="8"/>
      <c r="O2189" s="8"/>
      <c r="P2189" s="8"/>
      <c r="Q2189" s="5">
        <v>9</v>
      </c>
      <c r="R2189" s="5"/>
      <c r="S2189" s="5"/>
      <c r="T2189" s="5"/>
      <c r="U2189" s="5"/>
      <c r="V2189" s="5"/>
      <c r="W2189" s="5"/>
      <c r="X2189" s="8"/>
      <c r="Y2189" s="8"/>
      <c r="Z2189" s="8"/>
      <c r="AA2189" s="8"/>
      <c r="AB2189" s="8"/>
      <c r="AC2189" s="5"/>
      <c r="AD2189" s="8"/>
      <c r="AE2189" s="8"/>
      <c r="AF2189" s="8"/>
      <c r="AG2189" s="8"/>
      <c r="AH2189" s="8"/>
      <c r="AI2189" s="8"/>
      <c r="AJ2189" s="5"/>
      <c r="AK2189" s="8"/>
      <c r="AL2189" s="8"/>
      <c r="AM2189" s="8"/>
      <c r="AN2189" s="8"/>
      <c r="AO2189" s="8"/>
      <c r="AP2189" s="8"/>
      <c r="AQ2189" s="9"/>
      <c r="AR2189" s="8"/>
      <c r="AS2189" s="8"/>
      <c r="AT2189" s="8"/>
      <c r="AU2189" s="5"/>
      <c r="AV2189" s="5"/>
      <c r="AW2189" s="5"/>
      <c r="AX2189" s="5"/>
      <c r="AY2189" s="5"/>
      <c r="AZ2189" s="5"/>
      <c r="BA2189" s="5"/>
      <c r="BB2189" s="5"/>
      <c r="BC2189" s="5"/>
      <c r="BD2189" s="5"/>
      <c r="BE2189" s="5"/>
      <c r="BF2189" s="5"/>
      <c r="BG2189" s="5"/>
      <c r="BH2189" s="5"/>
      <c r="BI2189" s="8"/>
      <c r="BJ2189" s="5"/>
      <c r="BK2189" s="5"/>
      <c r="BL2189" s="5"/>
      <c r="BM2189" s="8"/>
      <c r="BN2189" s="8"/>
      <c r="BO2189" s="7"/>
      <c r="BP2189" s="5"/>
      <c r="BQ2189" s="5"/>
      <c r="BR2189" s="5"/>
      <c r="BS2189" s="5"/>
      <c r="BT2189" s="7"/>
      <c r="BU2189" s="7"/>
      <c r="BV2189" s="7"/>
      <c r="BW2189" s="7"/>
      <c r="BX2189" s="7"/>
      <c r="BY2189" s="7"/>
      <c r="BZ2189" s="7"/>
      <c r="CA2189" s="5"/>
      <c r="CB2189" s="5"/>
      <c r="CC2189" s="5"/>
      <c r="CD2189" s="5"/>
      <c r="CE2189" s="5"/>
      <c r="CF2189" s="5"/>
      <c r="CG2189" s="5"/>
      <c r="CH2189" s="5"/>
      <c r="CI2189" s="5"/>
      <c r="CJ2189" s="5"/>
      <c r="CK2189" s="8"/>
      <c r="CL2189" s="5"/>
      <c r="CM2189" s="5"/>
      <c r="CN2189" s="8"/>
      <c r="CO2189" s="5"/>
      <c r="CP2189" s="5"/>
      <c r="CQ2189" s="5"/>
      <c r="CR2189" s="8"/>
      <c r="CS2189" s="8"/>
      <c r="CT2189" s="8"/>
      <c r="CU2189" s="8"/>
      <c r="CV2189" s="8"/>
      <c r="CW2189" s="8"/>
      <c r="CX2189" s="8"/>
      <c r="CY2189" s="8"/>
      <c r="CZ2189" s="8"/>
      <c r="DA2189" s="8"/>
      <c r="DB2189" s="8"/>
      <c r="DC2189" s="8"/>
      <c r="DD2189" s="8"/>
      <c r="DE2189" s="8"/>
      <c r="DF2189" s="8"/>
      <c r="DG2189" s="8"/>
      <c r="DH2189" s="8"/>
      <c r="DI2189" s="8"/>
      <c r="DJ2189" s="8"/>
      <c r="DK2189" s="8"/>
      <c r="DL2189" s="8"/>
      <c r="DM2189" s="8"/>
      <c r="DN2189" s="8"/>
      <c r="DO2189" s="8"/>
      <c r="DP2189" s="8"/>
      <c r="DQ2189" s="8"/>
      <c r="DR2189" s="8"/>
      <c r="DS2189" s="8"/>
      <c r="DT2189" s="8"/>
      <c r="DU2189" s="8"/>
      <c r="DV2189" s="8"/>
      <c r="DW2189" s="8"/>
      <c r="DX2189" s="8"/>
      <c r="DY2189" s="8"/>
      <c r="DZ2189" s="8"/>
      <c r="EA2189" s="8"/>
      <c r="EB2189" s="8"/>
      <c r="EC2189" s="8"/>
      <c r="ED2189" s="8"/>
      <c r="EE2189" s="8"/>
      <c r="EF2189" s="8"/>
      <c r="EG2189" s="8"/>
      <c r="EH2189" s="8"/>
      <c r="EI2189" s="8"/>
      <c r="EJ2189" s="8"/>
      <c r="EK2189" s="8"/>
      <c r="EL2189" s="8"/>
      <c r="EM2189" s="8"/>
      <c r="EN2189" s="8"/>
      <c r="EO2189" s="8"/>
      <c r="EP2189" s="8"/>
      <c r="EQ2189" s="8"/>
      <c r="ER2189" s="8"/>
      <c r="ES2189" s="8"/>
      <c r="ET2189" s="8"/>
      <c r="EU2189" s="8"/>
      <c r="EV2189" s="8"/>
      <c r="EW2189" s="8"/>
      <c r="EX2189" s="8"/>
      <c r="EY2189" s="8"/>
      <c r="EZ2189" s="8"/>
      <c r="FA2189" s="8"/>
      <c r="FB2189" s="8"/>
      <c r="FC2189" s="8"/>
      <c r="FD2189" s="8"/>
      <c r="FE2189" s="8"/>
      <c r="FF2189" s="8"/>
      <c r="FG2189" s="8"/>
      <c r="FH2189" s="8"/>
      <c r="FI2189" s="8"/>
      <c r="FJ2189" s="8"/>
    </row>
    <row r="2190" spans="1:166" x14ac:dyDescent="0.25">
      <c r="A2190" t="s">
        <v>78</v>
      </c>
      <c r="B2190" t="s">
        <v>248</v>
      </c>
      <c r="C2190" s="6">
        <v>39764</v>
      </c>
      <c r="D2190" s="5"/>
      <c r="G2190">
        <v>28</v>
      </c>
      <c r="H2190" t="s">
        <v>17</v>
      </c>
      <c r="I2190" s="7">
        <v>9</v>
      </c>
      <c r="J2190">
        <v>1000</v>
      </c>
      <c r="K2190" s="5">
        <f t="shared" si="60"/>
        <v>111.11111111111111</v>
      </c>
      <c r="AC2190" s="5"/>
      <c r="AE2190" s="8"/>
      <c r="AF2190" s="8"/>
      <c r="AG2190" s="8"/>
      <c r="AH2190" s="8"/>
      <c r="AI2190" s="8"/>
      <c r="AJ2190" s="5"/>
      <c r="AK2190" s="8"/>
      <c r="AL2190" s="8"/>
      <c r="AM2190" s="8"/>
      <c r="AN2190" s="8"/>
      <c r="AO2190" s="8"/>
      <c r="AP2190" s="8"/>
      <c r="AQ2190" s="9"/>
      <c r="AS2190" s="8"/>
      <c r="AT2190" s="8"/>
      <c r="AU2190" s="5"/>
      <c r="AV2190" s="5"/>
      <c r="AW2190" s="5"/>
      <c r="AX2190" s="5"/>
      <c r="AY2190" s="5"/>
      <c r="AZ2190" s="5"/>
      <c r="BA2190" s="5"/>
      <c r="BB2190" s="5"/>
      <c r="BC2190" s="5"/>
      <c r="BD2190" s="5"/>
      <c r="BE2190" s="5"/>
      <c r="BF2190" s="5"/>
      <c r="BG2190" s="5"/>
      <c r="BH2190" s="5"/>
      <c r="BJ2190" s="5"/>
      <c r="BK2190" s="5"/>
      <c r="BL2190" s="5"/>
      <c r="BO2190" s="7"/>
      <c r="BP2190" s="5"/>
      <c r="BQ2190" s="5"/>
      <c r="BR2190" s="5"/>
      <c r="BS2190" s="5"/>
      <c r="BT2190" s="7"/>
      <c r="BU2190" s="7"/>
      <c r="BV2190" s="7"/>
      <c r="BW2190" s="7"/>
      <c r="BX2190" s="7"/>
      <c r="BY2190" s="7"/>
      <c r="BZ2190" s="7"/>
      <c r="CA2190" s="5"/>
      <c r="CB2190" s="5"/>
      <c r="CC2190" s="5"/>
      <c r="CD2190" s="5"/>
      <c r="CE2190" s="5"/>
      <c r="CF2190" s="5"/>
      <c r="CG2190" s="5"/>
      <c r="CH2190" s="5"/>
      <c r="CI2190" s="5"/>
      <c r="CJ2190" s="5"/>
      <c r="CL2190" s="5">
        <v>162.66823054203411</v>
      </c>
      <c r="CM2190" s="5"/>
      <c r="CO2190" s="5"/>
      <c r="CP2190" s="5"/>
      <c r="CQ2190" s="5"/>
    </row>
    <row r="2191" spans="1:166" x14ac:dyDescent="0.25">
      <c r="A2191" t="s">
        <v>78</v>
      </c>
      <c r="B2191" t="s">
        <v>248</v>
      </c>
      <c r="C2191" s="6">
        <v>39776</v>
      </c>
      <c r="D2191" s="5"/>
      <c r="G2191">
        <v>40</v>
      </c>
      <c r="H2191" t="s">
        <v>17</v>
      </c>
      <c r="I2191" s="7">
        <v>9</v>
      </c>
      <c r="J2191">
        <v>1000</v>
      </c>
      <c r="K2191" s="5">
        <f t="shared" si="60"/>
        <v>111.11111111111111</v>
      </c>
      <c r="AC2191" s="5"/>
      <c r="AE2191" s="8"/>
      <c r="AF2191" s="8"/>
      <c r="AG2191" s="8"/>
      <c r="AH2191" s="8"/>
      <c r="AI2191" s="8"/>
      <c r="AJ2191" s="5"/>
      <c r="AK2191" s="8"/>
      <c r="AL2191" s="8"/>
      <c r="AM2191" s="8"/>
      <c r="AN2191" s="8"/>
      <c r="AO2191" s="8"/>
      <c r="AP2191" s="8"/>
      <c r="AQ2191" s="9"/>
      <c r="AS2191" s="8"/>
      <c r="AT2191" s="8"/>
      <c r="AU2191" s="5"/>
      <c r="AV2191" s="5"/>
      <c r="AW2191" s="5"/>
      <c r="AX2191" s="5"/>
      <c r="AY2191" s="5"/>
      <c r="AZ2191" s="5"/>
      <c r="BA2191" s="5"/>
      <c r="BB2191" s="5"/>
      <c r="BC2191" s="5"/>
      <c r="BD2191" s="5"/>
      <c r="BE2191" s="5"/>
      <c r="BF2191" s="5"/>
      <c r="BG2191" s="5"/>
      <c r="BH2191" s="5"/>
      <c r="BJ2191" s="5"/>
      <c r="BK2191" s="5"/>
      <c r="BL2191" s="5"/>
      <c r="BO2191" s="7"/>
      <c r="BP2191" s="5"/>
      <c r="BQ2191" s="5"/>
      <c r="BR2191" s="5"/>
      <c r="BS2191" s="5"/>
      <c r="BT2191" s="7"/>
      <c r="BU2191" s="7"/>
      <c r="BV2191" s="7"/>
      <c r="BW2191" s="7"/>
      <c r="BX2191" s="7"/>
      <c r="BY2191" s="7"/>
      <c r="BZ2191" s="7"/>
      <c r="CA2191" s="5"/>
      <c r="CB2191" s="5"/>
      <c r="CC2191" s="5"/>
      <c r="CD2191" s="5"/>
      <c r="CE2191" s="5"/>
      <c r="CF2191" s="5"/>
      <c r="CG2191" s="5"/>
      <c r="CH2191" s="5"/>
      <c r="CI2191" s="5"/>
      <c r="CJ2191" s="5"/>
      <c r="CL2191" s="5">
        <v>195.50913966225821</v>
      </c>
      <c r="CM2191" s="5"/>
      <c r="CO2191" s="5"/>
      <c r="CP2191" s="5"/>
      <c r="CQ2191" s="5"/>
    </row>
    <row r="2192" spans="1:166" x14ac:dyDescent="0.25">
      <c r="A2192" t="s">
        <v>78</v>
      </c>
      <c r="B2192" t="s">
        <v>248</v>
      </c>
      <c r="C2192" s="6">
        <v>39783</v>
      </c>
      <c r="D2192" s="5"/>
      <c r="G2192">
        <v>47</v>
      </c>
      <c r="H2192" t="s">
        <v>17</v>
      </c>
      <c r="I2192" s="7">
        <v>9</v>
      </c>
      <c r="J2192">
        <v>1000</v>
      </c>
      <c r="K2192" s="5">
        <f t="shared" si="60"/>
        <v>111.11111111111111</v>
      </c>
      <c r="AC2192" s="5"/>
      <c r="AE2192" s="8"/>
      <c r="AF2192" s="8"/>
      <c r="AG2192" s="8"/>
      <c r="AH2192" s="8"/>
      <c r="AI2192" s="8"/>
      <c r="AJ2192" s="5"/>
      <c r="AK2192" s="8"/>
      <c r="AL2192" s="8"/>
      <c r="AM2192" s="8"/>
      <c r="AN2192" s="8"/>
      <c r="AO2192" s="8"/>
      <c r="AP2192" s="8"/>
      <c r="AQ2192" s="9"/>
      <c r="AS2192" s="8"/>
      <c r="AT2192" s="8"/>
      <c r="AU2192" s="5"/>
      <c r="AV2192" s="5"/>
      <c r="AW2192" s="5"/>
      <c r="AX2192" s="5"/>
      <c r="AY2192" s="5"/>
      <c r="AZ2192" s="5"/>
      <c r="BA2192" s="5"/>
      <c r="BB2192" s="5"/>
      <c r="BC2192" s="5"/>
      <c r="BD2192" s="5"/>
      <c r="BE2192" s="5"/>
      <c r="BF2192" s="5"/>
      <c r="BG2192" s="5"/>
      <c r="BH2192" s="5"/>
      <c r="BJ2192" s="5"/>
      <c r="BK2192" s="5"/>
      <c r="BL2192" s="5"/>
      <c r="BO2192" s="7"/>
      <c r="BP2192" s="5"/>
      <c r="BQ2192" s="5"/>
      <c r="BR2192" s="5"/>
      <c r="BS2192" s="5"/>
      <c r="BT2192" s="7"/>
      <c r="BU2192" s="7"/>
      <c r="BV2192" s="7"/>
      <c r="BW2192" s="7"/>
      <c r="BX2192" s="7"/>
      <c r="BY2192" s="7"/>
      <c r="BZ2192" s="7"/>
      <c r="CA2192" s="5"/>
      <c r="CB2192" s="5"/>
      <c r="CC2192" s="5"/>
      <c r="CD2192" s="5"/>
      <c r="CE2192" s="5"/>
      <c r="CF2192" s="5"/>
      <c r="CG2192" s="5"/>
      <c r="CH2192" s="5"/>
      <c r="CI2192" s="5"/>
      <c r="CJ2192" s="5"/>
      <c r="CL2192" s="5">
        <v>203.1272210521214</v>
      </c>
      <c r="CM2192" s="5"/>
      <c r="CO2192" s="5"/>
      <c r="CP2192" s="5"/>
      <c r="CQ2192" s="5"/>
    </row>
    <row r="2193" spans="1:166" x14ac:dyDescent="0.25">
      <c r="A2193" t="s">
        <v>78</v>
      </c>
      <c r="B2193" t="s">
        <v>248</v>
      </c>
      <c r="C2193" s="6">
        <v>39788</v>
      </c>
      <c r="D2193" s="5">
        <v>4</v>
      </c>
      <c r="E2193" t="s">
        <v>210</v>
      </c>
      <c r="F2193" t="s">
        <v>12</v>
      </c>
      <c r="G2193">
        <v>52</v>
      </c>
      <c r="H2193" t="s">
        <v>17</v>
      </c>
      <c r="I2193" s="7">
        <v>9</v>
      </c>
      <c r="J2193">
        <v>1000</v>
      </c>
      <c r="K2193" s="5">
        <f t="shared" si="60"/>
        <v>111.11111111111111</v>
      </c>
      <c r="L2193" s="5"/>
      <c r="M2193" s="8"/>
      <c r="N2193" s="8"/>
      <c r="O2193" s="8"/>
      <c r="P2193" s="8"/>
      <c r="Q2193" s="5"/>
      <c r="R2193" s="5">
        <v>52</v>
      </c>
      <c r="S2193" s="5"/>
      <c r="T2193" s="5"/>
      <c r="U2193" s="5"/>
      <c r="V2193" s="5"/>
      <c r="W2193" s="5"/>
      <c r="X2193" s="8"/>
      <c r="Y2193" s="8"/>
      <c r="Z2193" s="8"/>
      <c r="AA2193" s="8"/>
      <c r="AB2193" s="8"/>
      <c r="AC2193" s="5"/>
      <c r="AD2193" s="8"/>
      <c r="AE2193" s="8"/>
      <c r="AF2193" s="8"/>
      <c r="AG2193" s="8"/>
      <c r="AH2193" s="8"/>
      <c r="AI2193" s="8"/>
      <c r="AJ2193" s="5"/>
      <c r="AK2193" s="8"/>
      <c r="AL2193" s="8"/>
      <c r="AM2193" s="8"/>
      <c r="AN2193" s="8"/>
      <c r="AO2193" s="8"/>
      <c r="AP2193" s="8"/>
      <c r="AQ2193" s="9"/>
      <c r="AR2193" s="8"/>
      <c r="AS2193" s="8"/>
      <c r="AT2193" s="8"/>
      <c r="AU2193" s="5"/>
      <c r="AV2193" s="5"/>
      <c r="AW2193" s="5"/>
      <c r="AX2193" s="5"/>
      <c r="AY2193" s="5"/>
      <c r="AZ2193" s="5"/>
      <c r="BA2193" s="5"/>
      <c r="BB2193" s="5"/>
      <c r="BC2193" s="5"/>
      <c r="BD2193" s="5"/>
      <c r="BE2193" s="5"/>
      <c r="BF2193" s="5"/>
      <c r="BG2193" s="5"/>
      <c r="BH2193" s="5"/>
      <c r="BI2193" s="8"/>
      <c r="BJ2193" s="5"/>
      <c r="BK2193" s="5"/>
      <c r="BL2193" s="5"/>
      <c r="BM2193" s="8"/>
      <c r="BN2193" s="8"/>
      <c r="BO2193" s="7"/>
      <c r="BP2193" s="5"/>
      <c r="BQ2193" s="5"/>
      <c r="BR2193" s="5"/>
      <c r="BS2193" s="5"/>
      <c r="BT2193" s="7"/>
      <c r="BU2193" s="7"/>
      <c r="BV2193" s="7"/>
      <c r="BW2193" s="7"/>
      <c r="BX2193" s="7"/>
      <c r="BY2193" s="7"/>
      <c r="BZ2193" s="7"/>
      <c r="CA2193" s="5"/>
      <c r="CB2193" s="5"/>
      <c r="CC2193" s="5"/>
      <c r="CD2193" s="5"/>
      <c r="CE2193" s="5"/>
      <c r="CF2193" s="5"/>
      <c r="CG2193" s="5"/>
      <c r="CH2193" s="5"/>
      <c r="CI2193" s="5"/>
      <c r="CJ2193" s="5"/>
      <c r="CK2193" s="8"/>
      <c r="CL2193" s="5"/>
      <c r="CM2193" s="5"/>
      <c r="CN2193" s="8"/>
      <c r="CO2193" s="5"/>
      <c r="CP2193" s="5"/>
      <c r="CQ2193" s="5"/>
      <c r="CR2193" s="8"/>
      <c r="CS2193" s="8"/>
      <c r="CT2193" s="8"/>
      <c r="CU2193" s="8"/>
      <c r="CV2193" s="8"/>
      <c r="CW2193" s="8"/>
      <c r="CX2193" s="8"/>
      <c r="CY2193" s="8"/>
      <c r="CZ2193" s="8"/>
      <c r="DA2193" s="8"/>
      <c r="DB2193" s="8"/>
      <c r="DC2193" s="8"/>
      <c r="DD2193" s="8"/>
      <c r="DE2193" s="8"/>
      <c r="DF2193" s="8"/>
      <c r="DG2193" s="8"/>
      <c r="DH2193" s="8"/>
      <c r="DI2193" s="8"/>
      <c r="DJ2193" s="8"/>
      <c r="DK2193" s="8"/>
      <c r="DL2193" s="8"/>
      <c r="DM2193" s="8"/>
      <c r="DN2193" s="8"/>
      <c r="DO2193" s="8"/>
      <c r="DP2193" s="8"/>
      <c r="DQ2193" s="8"/>
      <c r="DR2193" s="8"/>
      <c r="DS2193" s="8"/>
      <c r="DT2193" s="8"/>
      <c r="DU2193" s="8"/>
      <c r="DV2193" s="8"/>
      <c r="DW2193" s="8"/>
      <c r="DX2193" s="8"/>
      <c r="DY2193" s="8"/>
      <c r="DZ2193" s="8"/>
      <c r="EA2193" s="8"/>
      <c r="EB2193" s="8"/>
      <c r="EC2193" s="8"/>
      <c r="ED2193" s="8"/>
      <c r="EE2193" s="8"/>
      <c r="EF2193" s="8"/>
      <c r="EG2193" s="8"/>
      <c r="EH2193" s="8"/>
      <c r="EI2193" s="8"/>
      <c r="EJ2193" s="8"/>
      <c r="EK2193" s="8"/>
      <c r="EL2193" s="8"/>
      <c r="EM2193" s="8"/>
      <c r="EN2193" s="8"/>
      <c r="EO2193" s="8"/>
      <c r="EP2193" s="8"/>
      <c r="EQ2193" s="8"/>
      <c r="ER2193" s="8"/>
      <c r="ES2193" s="8"/>
      <c r="ET2193" s="8"/>
      <c r="EU2193" s="8"/>
      <c r="EV2193" s="8"/>
      <c r="EW2193" s="8"/>
      <c r="EX2193" s="8"/>
      <c r="EY2193" s="8"/>
      <c r="EZ2193" s="8"/>
      <c r="FA2193" s="8"/>
      <c r="FB2193" s="8"/>
      <c r="FC2193" s="8"/>
      <c r="FD2193" s="8"/>
      <c r="FE2193" s="8"/>
      <c r="FF2193" s="8"/>
      <c r="FG2193" s="8"/>
      <c r="FH2193" s="8"/>
      <c r="FI2193" s="8"/>
      <c r="FJ2193" s="8"/>
    </row>
    <row r="2194" spans="1:166" x14ac:dyDescent="0.25">
      <c r="A2194" t="s">
        <v>78</v>
      </c>
      <c r="B2194" t="s">
        <v>248</v>
      </c>
      <c r="C2194" s="6">
        <v>39792</v>
      </c>
      <c r="G2194">
        <v>56</v>
      </c>
      <c r="H2194" t="s">
        <v>17</v>
      </c>
      <c r="I2194" s="7">
        <v>9</v>
      </c>
      <c r="J2194">
        <v>1000</v>
      </c>
      <c r="K2194" s="5">
        <f t="shared" si="60"/>
        <v>111.11111111111111</v>
      </c>
      <c r="M2194" s="5">
        <v>221</v>
      </c>
      <c r="N2194" s="7">
        <v>9.8659999999999997</v>
      </c>
      <c r="O2194" s="7"/>
      <c r="P2194" s="7"/>
      <c r="AC2194" s="5"/>
      <c r="AE2194" s="8"/>
      <c r="AF2194" s="8"/>
      <c r="AG2194" s="8"/>
      <c r="AH2194" s="8"/>
      <c r="AI2194" s="8"/>
      <c r="AJ2194" s="5"/>
      <c r="AK2194" s="8"/>
      <c r="AL2194" s="8"/>
      <c r="AM2194" s="8"/>
      <c r="AN2194" s="8"/>
      <c r="AO2194" s="8"/>
      <c r="AP2194" s="8"/>
      <c r="AS2194" s="8"/>
      <c r="AT2194" s="8"/>
      <c r="AU2194" s="5"/>
      <c r="AV2194" s="5"/>
      <c r="AW2194" s="5"/>
      <c r="AX2194" s="5"/>
      <c r="AY2194" s="5"/>
      <c r="AZ2194" s="5"/>
      <c r="BA2194" s="5"/>
      <c r="BB2194" s="5"/>
      <c r="BC2194" s="5"/>
      <c r="BD2194" s="5"/>
      <c r="BE2194" s="5"/>
      <c r="BF2194" s="5"/>
      <c r="BG2194" s="5"/>
      <c r="BH2194" s="5"/>
      <c r="BJ2194" s="5"/>
      <c r="BK2194" s="5"/>
      <c r="BL2194" s="5"/>
      <c r="BO2194" s="7"/>
      <c r="BP2194" s="5"/>
      <c r="BQ2194" s="5"/>
      <c r="BR2194" s="5"/>
      <c r="BS2194" s="5"/>
      <c r="BT2194" s="7"/>
      <c r="BU2194" s="7"/>
      <c r="BV2194" s="7"/>
      <c r="BW2194" s="7"/>
      <c r="BX2194" s="7"/>
      <c r="BY2194" s="7"/>
      <c r="BZ2194" s="7"/>
      <c r="CA2194" s="5"/>
      <c r="CB2194" s="5"/>
      <c r="CC2194" s="5"/>
      <c r="CD2194" s="5"/>
      <c r="CE2194" s="5"/>
      <c r="CF2194" s="5"/>
      <c r="CG2194" s="5"/>
      <c r="CH2194" s="5"/>
      <c r="CI2194" s="5"/>
      <c r="CJ2194" s="5"/>
      <c r="CL2194" s="5"/>
      <c r="CM2194" s="5"/>
      <c r="CO2194" s="5"/>
      <c r="CP2194" s="5"/>
      <c r="CQ2194" s="5"/>
    </row>
    <row r="2195" spans="1:166" x14ac:dyDescent="0.25">
      <c r="A2195" t="s">
        <v>78</v>
      </c>
      <c r="B2195" t="s">
        <v>248</v>
      </c>
      <c r="C2195" s="6">
        <v>39793</v>
      </c>
      <c r="D2195" s="5"/>
      <c r="G2195">
        <v>57</v>
      </c>
      <c r="H2195" t="s">
        <v>17</v>
      </c>
      <c r="I2195" s="7">
        <v>9</v>
      </c>
      <c r="J2195">
        <v>1000</v>
      </c>
      <c r="K2195" s="5">
        <f t="shared" si="60"/>
        <v>111.11111111111111</v>
      </c>
      <c r="AC2195" s="5"/>
      <c r="AE2195" s="8"/>
      <c r="AF2195" s="8"/>
      <c r="AG2195" s="8"/>
      <c r="AH2195" s="8"/>
      <c r="AI2195" s="8"/>
      <c r="AJ2195" s="5"/>
      <c r="AK2195" s="8"/>
      <c r="AL2195" s="8"/>
      <c r="AM2195" s="8"/>
      <c r="AN2195" s="8"/>
      <c r="AO2195" s="8"/>
      <c r="AP2195" s="8"/>
      <c r="AQ2195" s="9"/>
      <c r="AS2195" s="8"/>
      <c r="AT2195" s="8"/>
      <c r="AU2195" s="5"/>
      <c r="AV2195" s="5"/>
      <c r="AW2195" s="5"/>
      <c r="AX2195" s="5"/>
      <c r="AY2195" s="5"/>
      <c r="AZ2195" s="5"/>
      <c r="BA2195" s="5"/>
      <c r="BB2195" s="5"/>
      <c r="BC2195" s="5"/>
      <c r="BD2195" s="5"/>
      <c r="BE2195" s="5"/>
      <c r="BF2195" s="5"/>
      <c r="BG2195" s="5"/>
      <c r="BH2195" s="5"/>
      <c r="BJ2195" s="5"/>
      <c r="BK2195" s="5"/>
      <c r="BL2195" s="5"/>
      <c r="BO2195" s="7"/>
      <c r="BP2195" s="5"/>
      <c r="BQ2195" s="5"/>
      <c r="BR2195" s="5"/>
      <c r="BS2195" s="5"/>
      <c r="BT2195" s="7"/>
      <c r="BU2195" s="7"/>
      <c r="BV2195" s="7"/>
      <c r="BW2195" s="7"/>
      <c r="BX2195" s="7"/>
      <c r="BY2195" s="7"/>
      <c r="BZ2195" s="7"/>
      <c r="CA2195" s="5"/>
      <c r="CB2195" s="5"/>
      <c r="CC2195" s="5"/>
      <c r="CD2195" s="5"/>
      <c r="CE2195" s="5"/>
      <c r="CF2195" s="5"/>
      <c r="CG2195" s="5"/>
      <c r="CH2195" s="5"/>
      <c r="CI2195" s="5"/>
      <c r="CJ2195" s="5"/>
      <c r="CL2195" s="5">
        <v>177.98480135371349</v>
      </c>
      <c r="CM2195" s="5"/>
      <c r="CO2195" s="5"/>
      <c r="CP2195" s="5"/>
      <c r="CQ2195" s="5"/>
    </row>
    <row r="2196" spans="1:166" x14ac:dyDescent="0.25">
      <c r="A2196" t="s">
        <v>78</v>
      </c>
      <c r="B2196" t="s">
        <v>248</v>
      </c>
      <c r="C2196" s="6">
        <v>39797</v>
      </c>
      <c r="D2196" s="5"/>
      <c r="G2196">
        <v>61</v>
      </c>
      <c r="H2196" t="s">
        <v>17</v>
      </c>
      <c r="I2196" s="7">
        <v>9</v>
      </c>
      <c r="J2196">
        <v>1000</v>
      </c>
      <c r="K2196" s="5">
        <f t="shared" si="60"/>
        <v>111.11111111111111</v>
      </c>
      <c r="AC2196" s="5"/>
      <c r="AE2196" s="8"/>
      <c r="AF2196" s="8"/>
      <c r="AG2196" s="8"/>
      <c r="AH2196" s="8"/>
      <c r="AI2196" s="8"/>
      <c r="AJ2196" s="5"/>
      <c r="AK2196" s="8"/>
      <c r="AL2196" s="8"/>
      <c r="AM2196" s="8"/>
      <c r="AN2196" s="8"/>
      <c r="AO2196" s="8"/>
      <c r="AP2196" s="8"/>
      <c r="AQ2196" s="9"/>
      <c r="AS2196" s="8"/>
      <c r="AT2196" s="8"/>
      <c r="AU2196" s="5"/>
      <c r="AV2196" s="5"/>
      <c r="AW2196" s="5"/>
      <c r="AX2196" s="5"/>
      <c r="AY2196" s="5"/>
      <c r="AZ2196" s="5"/>
      <c r="BA2196" s="5"/>
      <c r="BB2196" s="5"/>
      <c r="BC2196" s="5"/>
      <c r="BD2196" s="5"/>
      <c r="BE2196" s="5"/>
      <c r="BF2196" s="5"/>
      <c r="BG2196" s="5"/>
      <c r="BH2196" s="5"/>
      <c r="BJ2196" s="5"/>
      <c r="BK2196" s="5"/>
      <c r="BL2196" s="5"/>
      <c r="BO2196" s="7"/>
      <c r="BP2196" s="5"/>
      <c r="BQ2196" s="5"/>
      <c r="BR2196" s="5"/>
      <c r="BS2196" s="5"/>
      <c r="BT2196" s="7"/>
      <c r="BU2196" s="7"/>
      <c r="BV2196" s="7"/>
      <c r="BW2196" s="7"/>
      <c r="BX2196" s="7"/>
      <c r="BY2196" s="7"/>
      <c r="BZ2196" s="7"/>
      <c r="CA2196" s="5"/>
      <c r="CB2196" s="5"/>
      <c r="CC2196" s="5"/>
      <c r="CD2196" s="5"/>
      <c r="CE2196" s="5"/>
      <c r="CF2196" s="5"/>
      <c r="CG2196" s="5"/>
      <c r="CH2196" s="5"/>
      <c r="CI2196" s="5"/>
      <c r="CJ2196" s="5"/>
      <c r="CL2196" s="5">
        <v>203.07787734666749</v>
      </c>
      <c r="CM2196" s="5"/>
      <c r="CO2196" s="5"/>
      <c r="CP2196" s="5"/>
      <c r="CQ2196" s="5"/>
    </row>
    <row r="2197" spans="1:166" x14ac:dyDescent="0.25">
      <c r="A2197" t="s">
        <v>78</v>
      </c>
      <c r="B2197" t="s">
        <v>248</v>
      </c>
      <c r="C2197" s="6">
        <v>39799</v>
      </c>
      <c r="G2197">
        <v>63</v>
      </c>
      <c r="H2197" t="s">
        <v>17</v>
      </c>
      <c r="I2197" s="7">
        <v>9</v>
      </c>
      <c r="J2197">
        <v>1000</v>
      </c>
      <c r="K2197" s="5">
        <f t="shared" si="60"/>
        <v>111.11111111111111</v>
      </c>
      <c r="M2197" s="5">
        <v>231</v>
      </c>
      <c r="N2197" s="7">
        <v>11.227</v>
      </c>
      <c r="O2197" s="7"/>
      <c r="P2197" s="7"/>
      <c r="AC2197" s="5"/>
      <c r="AE2197" s="8"/>
      <c r="AF2197" s="8"/>
      <c r="AG2197" s="8"/>
      <c r="AH2197" s="8"/>
      <c r="AI2197" s="8"/>
      <c r="AJ2197" s="5"/>
      <c r="AK2197" s="8"/>
      <c r="AL2197" s="8"/>
      <c r="AM2197" s="8"/>
      <c r="AN2197" s="8"/>
      <c r="AO2197" s="8"/>
      <c r="AP2197" s="8"/>
      <c r="AS2197" s="8"/>
      <c r="AT2197" s="8"/>
      <c r="AU2197" s="5"/>
      <c r="AV2197" s="5"/>
      <c r="AW2197" s="5"/>
      <c r="AX2197" s="5"/>
      <c r="AY2197" s="5"/>
      <c r="AZ2197" s="5"/>
      <c r="BA2197" s="5"/>
      <c r="BB2197" s="5"/>
      <c r="BC2197" s="5"/>
      <c r="BD2197" s="5"/>
      <c r="BE2197" s="5"/>
      <c r="BF2197" s="5"/>
      <c r="BG2197" s="5"/>
      <c r="BH2197" s="5"/>
      <c r="BJ2197" s="5"/>
      <c r="BK2197" s="5"/>
      <c r="BL2197" s="5"/>
      <c r="BO2197" s="7"/>
      <c r="BP2197" s="5"/>
      <c r="BQ2197" s="5"/>
      <c r="BR2197" s="5"/>
      <c r="BS2197" s="5"/>
      <c r="BT2197" s="7"/>
      <c r="BU2197" s="7"/>
      <c r="BV2197" s="7"/>
      <c r="BW2197" s="7"/>
      <c r="BX2197" s="7"/>
      <c r="BY2197" s="7"/>
      <c r="BZ2197" s="7"/>
      <c r="CA2197" s="5"/>
      <c r="CB2197" s="5"/>
      <c r="CC2197" s="5"/>
      <c r="CD2197" s="5"/>
      <c r="CE2197" s="5"/>
      <c r="CF2197" s="5"/>
      <c r="CG2197" s="5"/>
      <c r="CH2197" s="5"/>
      <c r="CI2197" s="5"/>
      <c r="CJ2197" s="5"/>
      <c r="CL2197" s="5"/>
      <c r="CM2197" s="5"/>
      <c r="CO2197" s="5"/>
      <c r="CP2197" s="5"/>
      <c r="CQ2197" s="5"/>
    </row>
    <row r="2198" spans="1:166" x14ac:dyDescent="0.25">
      <c r="A2198" t="s">
        <v>78</v>
      </c>
      <c r="B2198" t="s">
        <v>248</v>
      </c>
      <c r="C2198" s="6">
        <v>39806</v>
      </c>
      <c r="D2198" s="5"/>
      <c r="G2198">
        <v>70</v>
      </c>
      <c r="H2198" t="s">
        <v>17</v>
      </c>
      <c r="I2198" s="7">
        <v>9</v>
      </c>
      <c r="J2198">
        <v>1000</v>
      </c>
      <c r="K2198" s="5">
        <f t="shared" si="60"/>
        <v>111.11111111111111</v>
      </c>
      <c r="M2198" s="5">
        <v>336.59999999999997</v>
      </c>
      <c r="N2198" s="7">
        <v>13.509</v>
      </c>
      <c r="O2198" s="7"/>
      <c r="P2198" s="7"/>
      <c r="AC2198" s="5"/>
      <c r="AE2198" s="8"/>
      <c r="AF2198" s="8"/>
      <c r="AG2198" s="8"/>
      <c r="AH2198" s="8"/>
      <c r="AI2198" s="8"/>
      <c r="AJ2198" s="5"/>
      <c r="AK2198" s="8"/>
      <c r="AL2198" s="8"/>
      <c r="AM2198" s="8"/>
      <c r="AN2198" s="8"/>
      <c r="AO2198" s="8"/>
      <c r="AP2198" s="8"/>
      <c r="AQ2198" s="9"/>
      <c r="AS2198" s="8"/>
      <c r="AT2198" s="8"/>
      <c r="AU2198" s="5"/>
      <c r="AV2198" s="5"/>
      <c r="AW2198" s="5"/>
      <c r="AX2198" s="5"/>
      <c r="AY2198" s="5"/>
      <c r="AZ2198" s="5"/>
      <c r="BA2198" s="5"/>
      <c r="BB2198" s="5"/>
      <c r="BC2198" s="5"/>
      <c r="BD2198" s="5"/>
      <c r="BE2198" s="5"/>
      <c r="BF2198" s="5"/>
      <c r="BG2198" s="5"/>
      <c r="BH2198" s="5"/>
      <c r="BJ2198" s="5"/>
      <c r="BK2198" s="5"/>
      <c r="BL2198" s="5"/>
      <c r="BO2198" s="7"/>
      <c r="BP2198" s="5"/>
      <c r="BQ2198" s="5"/>
      <c r="BR2198" s="5"/>
      <c r="BS2198" s="5"/>
      <c r="BT2198" s="7"/>
      <c r="BU2198" s="7"/>
      <c r="BV2198" s="7"/>
      <c r="BW2198" s="7"/>
      <c r="BX2198" s="7"/>
      <c r="BY2198" s="7"/>
      <c r="BZ2198" s="7"/>
      <c r="CA2198" s="5"/>
      <c r="CB2198" s="5"/>
      <c r="CC2198" s="5"/>
      <c r="CD2198" s="5"/>
      <c r="CE2198" s="5"/>
      <c r="CF2198" s="5"/>
      <c r="CG2198" s="5"/>
      <c r="CH2198" s="5"/>
      <c r="CI2198" s="5"/>
      <c r="CJ2198" s="5"/>
      <c r="CL2198" s="5">
        <v>162.66131058764159</v>
      </c>
      <c r="CM2198" s="5"/>
      <c r="CO2198" s="5"/>
      <c r="CP2198" s="5"/>
      <c r="CQ2198" s="5"/>
    </row>
    <row r="2199" spans="1:166" x14ac:dyDescent="0.25">
      <c r="A2199" t="s">
        <v>78</v>
      </c>
      <c r="B2199" t="s">
        <v>248</v>
      </c>
      <c r="C2199" s="6">
        <v>39808</v>
      </c>
      <c r="D2199" s="5">
        <v>5</v>
      </c>
      <c r="E2199" t="s">
        <v>206</v>
      </c>
      <c r="F2199" t="s">
        <v>13</v>
      </c>
      <c r="G2199">
        <v>72</v>
      </c>
      <c r="H2199" t="s">
        <v>17</v>
      </c>
      <c r="I2199" s="7">
        <v>9</v>
      </c>
      <c r="J2199">
        <v>1000</v>
      </c>
      <c r="K2199" s="5">
        <f t="shared" si="60"/>
        <v>111.11111111111111</v>
      </c>
      <c r="L2199" s="5"/>
      <c r="M2199" s="8"/>
      <c r="N2199" s="8"/>
      <c r="O2199" s="8"/>
      <c r="P2199" s="8"/>
      <c r="Q2199" s="5"/>
      <c r="R2199" s="5"/>
      <c r="S2199" s="5">
        <v>72</v>
      </c>
      <c r="T2199" s="5"/>
      <c r="U2199" s="5"/>
      <c r="V2199" s="5"/>
      <c r="W2199" s="5"/>
      <c r="X2199" s="8"/>
      <c r="Y2199" s="8"/>
      <c r="Z2199" s="8"/>
      <c r="AA2199" s="8"/>
      <c r="AB2199" s="8"/>
      <c r="AC2199" s="5"/>
      <c r="AD2199" s="8"/>
      <c r="AE2199" s="8"/>
      <c r="AF2199" s="8"/>
      <c r="AG2199" s="8"/>
      <c r="AH2199" s="8"/>
      <c r="AI2199" s="8"/>
      <c r="AJ2199" s="5"/>
      <c r="AK2199" s="8"/>
      <c r="AL2199" s="8"/>
      <c r="AM2199" s="8"/>
      <c r="AN2199" s="8"/>
      <c r="AO2199" s="8"/>
      <c r="AP2199" s="8"/>
      <c r="AQ2199" s="9"/>
      <c r="AR2199" s="8"/>
      <c r="AS2199" s="8"/>
      <c r="AT2199" s="8"/>
      <c r="AU2199" s="5"/>
      <c r="AV2199" s="5"/>
      <c r="AW2199" s="5"/>
      <c r="AX2199" s="5"/>
      <c r="AY2199" s="5"/>
      <c r="AZ2199" s="5"/>
      <c r="BA2199" s="5"/>
      <c r="BB2199" s="5"/>
      <c r="BC2199" s="5"/>
      <c r="BD2199" s="5"/>
      <c r="BE2199" s="5"/>
      <c r="BF2199" s="5"/>
      <c r="BG2199" s="5"/>
      <c r="BH2199" s="5"/>
      <c r="BI2199" s="8"/>
      <c r="BJ2199" s="5"/>
      <c r="BK2199" s="5"/>
      <c r="BL2199" s="5"/>
      <c r="BM2199" s="8"/>
      <c r="BN2199" s="8"/>
      <c r="BO2199" s="7"/>
      <c r="BP2199" s="5"/>
      <c r="BQ2199" s="5"/>
      <c r="BR2199" s="5"/>
      <c r="BS2199" s="5"/>
      <c r="BT2199" s="7"/>
      <c r="BU2199" s="7"/>
      <c r="BV2199" s="7"/>
      <c r="BW2199" s="7"/>
      <c r="BX2199" s="7"/>
      <c r="BY2199" s="7"/>
      <c r="BZ2199" s="7"/>
      <c r="CA2199" s="5"/>
      <c r="CB2199" s="5"/>
      <c r="CC2199" s="5"/>
      <c r="CD2199" s="5"/>
      <c r="CE2199" s="5"/>
      <c r="CF2199" s="5"/>
      <c r="CG2199" s="5"/>
      <c r="CH2199" s="5"/>
      <c r="CI2199" s="5"/>
      <c r="CJ2199" s="5"/>
      <c r="CK2199" s="8"/>
      <c r="CL2199" s="5"/>
      <c r="CM2199" s="5"/>
      <c r="CN2199" s="8"/>
      <c r="CO2199" s="5"/>
      <c r="CP2199" s="5"/>
      <c r="CQ2199" s="5"/>
      <c r="CR2199" s="8"/>
      <c r="CS2199" s="8"/>
      <c r="CT2199" s="8"/>
      <c r="CU2199" s="8"/>
      <c r="CV2199" s="8"/>
      <c r="CW2199" s="8"/>
      <c r="CX2199" s="8"/>
      <c r="CY2199" s="8"/>
      <c r="CZ2199" s="8"/>
      <c r="DA2199" s="8"/>
      <c r="DB2199" s="8"/>
      <c r="DC2199" s="8"/>
      <c r="DD2199" s="8"/>
      <c r="DE2199" s="8"/>
      <c r="DF2199" s="8"/>
      <c r="DG2199" s="8"/>
      <c r="DH2199" s="8"/>
      <c r="DI2199" s="8"/>
      <c r="DJ2199" s="8"/>
      <c r="DK2199" s="8"/>
      <c r="DL2199" s="8"/>
      <c r="DM2199" s="8"/>
      <c r="DN2199" s="8"/>
      <c r="DO2199" s="8"/>
      <c r="DP2199" s="8"/>
      <c r="DQ2199" s="8"/>
      <c r="DR2199" s="8"/>
      <c r="DS2199" s="8"/>
      <c r="DT2199" s="8"/>
      <c r="DU2199" s="8"/>
      <c r="DV2199" s="8"/>
      <c r="DW2199" s="8"/>
      <c r="DX2199" s="8"/>
      <c r="DY2199" s="8"/>
      <c r="DZ2199" s="8"/>
      <c r="EA2199" s="8"/>
      <c r="EB2199" s="8"/>
      <c r="EC2199" s="8"/>
      <c r="ED2199" s="8"/>
      <c r="EE2199" s="8"/>
      <c r="EF2199" s="8"/>
      <c r="EG2199" s="8"/>
      <c r="EH2199" s="8"/>
      <c r="EI2199" s="8"/>
      <c r="EJ2199" s="8"/>
      <c r="EK2199" s="8"/>
      <c r="EL2199" s="8"/>
      <c r="EM2199" s="8"/>
      <c r="EN2199" s="8"/>
      <c r="EO2199" s="8"/>
      <c r="EP2199" s="8"/>
      <c r="EQ2199" s="8"/>
      <c r="ER2199" s="8"/>
      <c r="ES2199" s="8"/>
      <c r="ET2199" s="8"/>
      <c r="EU2199" s="8"/>
      <c r="EV2199" s="8"/>
      <c r="EW2199" s="8"/>
      <c r="EX2199" s="8"/>
      <c r="EY2199" s="8"/>
      <c r="EZ2199" s="8"/>
      <c r="FA2199" s="8"/>
      <c r="FB2199" s="8"/>
      <c r="FC2199" s="8"/>
      <c r="FD2199" s="8"/>
      <c r="FE2199" s="8"/>
      <c r="FF2199" s="8"/>
      <c r="FG2199" s="8"/>
      <c r="FH2199" s="8"/>
      <c r="FI2199" s="8"/>
      <c r="FJ2199" s="8"/>
    </row>
    <row r="2200" spans="1:166" x14ac:dyDescent="0.25">
      <c r="A2200" t="s">
        <v>78</v>
      </c>
      <c r="B2200" t="s">
        <v>248</v>
      </c>
      <c r="C2200" s="6">
        <v>39812</v>
      </c>
      <c r="D2200" s="5"/>
      <c r="E2200" s="6"/>
      <c r="G2200">
        <v>76</v>
      </c>
      <c r="H2200" t="s">
        <v>17</v>
      </c>
      <c r="I2200" s="7">
        <v>9</v>
      </c>
      <c r="J2200">
        <v>1000</v>
      </c>
      <c r="K2200" s="5">
        <f t="shared" si="60"/>
        <v>111.11111111111111</v>
      </c>
      <c r="L2200" s="5"/>
      <c r="M2200" s="8"/>
      <c r="N2200" s="8"/>
      <c r="O2200" s="8"/>
      <c r="P2200" s="8"/>
      <c r="Q2200" s="5"/>
      <c r="R2200" s="5"/>
      <c r="S2200" s="5"/>
      <c r="T2200" s="5"/>
      <c r="U2200" s="5"/>
      <c r="V2200" s="5"/>
      <c r="W2200" s="5"/>
      <c r="X2200" s="8"/>
      <c r="Y2200" s="8"/>
      <c r="Z2200" s="8"/>
      <c r="AA2200" s="8"/>
      <c r="AB2200" s="8"/>
      <c r="AC2200" s="5"/>
      <c r="AD2200" s="8"/>
      <c r="AE2200" s="8"/>
      <c r="AF2200" s="8"/>
      <c r="AG2200" s="8"/>
      <c r="AH2200" s="8"/>
      <c r="AI2200" s="8"/>
      <c r="AJ2200" s="5"/>
      <c r="AK2200" s="8"/>
      <c r="AL2200" s="8"/>
      <c r="AM2200" s="8"/>
      <c r="AN2200" s="8"/>
      <c r="AO2200" s="8"/>
      <c r="AP2200" s="8"/>
      <c r="AQ2200" s="9"/>
      <c r="AR2200" s="8"/>
      <c r="AS2200" s="8"/>
      <c r="AT2200" s="8"/>
      <c r="AU2200" s="5"/>
      <c r="AV2200" s="5"/>
      <c r="AW2200" s="5"/>
      <c r="AX2200" s="5"/>
      <c r="AY2200" s="5"/>
      <c r="AZ2200" s="5"/>
      <c r="BA2200" s="5"/>
      <c r="BB2200" s="5"/>
      <c r="BC2200" s="5"/>
      <c r="BD2200" s="5"/>
      <c r="BE2200" s="5"/>
      <c r="BF2200" s="5"/>
      <c r="BG2200" s="5"/>
      <c r="BH2200" s="5"/>
      <c r="BI2200" s="8"/>
      <c r="BJ2200" s="5"/>
      <c r="BK2200" s="5"/>
      <c r="BL2200" s="5"/>
      <c r="BM2200" s="8"/>
      <c r="BN2200" s="8"/>
      <c r="BO2200" s="7"/>
      <c r="BP2200" s="5"/>
      <c r="BQ2200" s="5"/>
      <c r="BR2200" s="5"/>
      <c r="BS2200" s="5"/>
      <c r="BT2200" s="7"/>
      <c r="BU2200" s="7"/>
      <c r="BV2200" s="7"/>
      <c r="BW2200" s="7"/>
      <c r="BX2200" s="7"/>
      <c r="BY2200" s="7"/>
      <c r="BZ2200" s="7"/>
      <c r="CA2200" s="5"/>
      <c r="CB2200" s="5"/>
      <c r="CC2200" s="5"/>
      <c r="CD2200" s="5"/>
      <c r="CE2200" s="5"/>
      <c r="CF2200" s="5"/>
      <c r="CG2200" s="5"/>
      <c r="CH2200" s="5"/>
      <c r="CI2200" s="5"/>
      <c r="CJ2200" s="5"/>
      <c r="CK2200" s="8"/>
      <c r="CL2200" s="5">
        <v>195.604180297792</v>
      </c>
      <c r="CM2200" s="5"/>
      <c r="CN2200" s="8"/>
      <c r="CO2200" s="5"/>
      <c r="CP2200" s="5"/>
      <c r="CQ2200" s="5"/>
      <c r="CR2200" s="8"/>
      <c r="CS2200" s="8"/>
      <c r="CT2200" s="8"/>
      <c r="CU2200" s="8"/>
      <c r="CV2200" s="8"/>
      <c r="CW2200" s="8"/>
      <c r="CX2200" s="8"/>
      <c r="CY2200" s="8"/>
      <c r="CZ2200" s="8"/>
      <c r="DA2200" s="8"/>
      <c r="DB2200" s="8"/>
      <c r="DC2200" s="8"/>
      <c r="DD2200" s="8"/>
      <c r="DE2200" s="8"/>
      <c r="DF2200" s="8"/>
      <c r="DG2200" s="8"/>
      <c r="DH2200" s="8"/>
      <c r="DI2200" s="8"/>
      <c r="DJ2200" s="8"/>
      <c r="DK2200" s="8"/>
      <c r="DL2200" s="8"/>
      <c r="DM2200" s="8"/>
      <c r="DN2200" s="8"/>
      <c r="DO2200" s="8"/>
      <c r="DP2200" s="8"/>
      <c r="DQ2200" s="8"/>
      <c r="DR2200" s="8"/>
      <c r="DS2200" s="8"/>
      <c r="DT2200" s="8"/>
      <c r="DU2200" s="8"/>
      <c r="DV2200" s="8"/>
      <c r="DW2200" s="8"/>
      <c r="DX2200" s="8"/>
      <c r="DY2200" s="8"/>
      <c r="DZ2200" s="8"/>
      <c r="EA2200" s="8"/>
      <c r="EB2200" s="8"/>
      <c r="EC2200" s="8"/>
      <c r="ED2200" s="8"/>
      <c r="EE2200" s="8"/>
      <c r="EF2200" s="8"/>
      <c r="EG2200" s="8"/>
      <c r="EH2200" s="8"/>
      <c r="EI2200" s="8"/>
      <c r="EJ2200" s="8"/>
      <c r="EK2200" s="8"/>
      <c r="EL2200" s="8"/>
      <c r="EM2200" s="8"/>
      <c r="EN2200" s="8"/>
      <c r="EO2200" s="8"/>
      <c r="EP2200" s="8"/>
      <c r="EQ2200" s="8"/>
      <c r="ER2200" s="8"/>
      <c r="ES2200" s="8"/>
      <c r="ET2200" s="8"/>
      <c r="EU2200" s="8"/>
      <c r="EV2200" s="8"/>
      <c r="EW2200" s="8"/>
      <c r="EX2200" s="8"/>
      <c r="EY2200" s="8"/>
      <c r="EZ2200" s="8"/>
      <c r="FA2200" s="8"/>
      <c r="FB2200" s="8"/>
      <c r="FC2200" s="8"/>
      <c r="FD2200" s="8"/>
      <c r="FE2200" s="8"/>
      <c r="FF2200" s="8"/>
      <c r="FG2200" s="8"/>
      <c r="FH2200" s="8"/>
      <c r="FI2200" s="8"/>
      <c r="FJ2200" s="8"/>
    </row>
    <row r="2201" spans="1:166" x14ac:dyDescent="0.25">
      <c r="A2201" t="s">
        <v>78</v>
      </c>
      <c r="B2201" t="s">
        <v>248</v>
      </c>
      <c r="C2201" s="6">
        <v>39813</v>
      </c>
      <c r="G2201">
        <v>77</v>
      </c>
      <c r="H2201" t="s">
        <v>17</v>
      </c>
      <c r="I2201" s="7">
        <v>9</v>
      </c>
      <c r="J2201">
        <v>1000</v>
      </c>
      <c r="K2201" s="5">
        <f t="shared" si="60"/>
        <v>111.11111111111111</v>
      </c>
      <c r="M2201" s="5">
        <v>457.40000000000003</v>
      </c>
      <c r="N2201" s="7">
        <v>14.443</v>
      </c>
      <c r="O2201" s="7"/>
      <c r="P2201" s="7"/>
      <c r="AC2201" s="5">
        <v>62.900000000000006</v>
      </c>
      <c r="AE2201" s="8"/>
      <c r="AF2201" s="8"/>
      <c r="AG2201" s="8"/>
      <c r="AH2201" s="8"/>
      <c r="AI2201" s="8"/>
      <c r="AJ2201" s="5">
        <v>68.3</v>
      </c>
      <c r="AK2201" s="8">
        <v>0.89621024999999999</v>
      </c>
      <c r="AL2201" s="8"/>
      <c r="AM2201" s="8"/>
      <c r="AN2201" s="8"/>
      <c r="AO2201" s="8"/>
      <c r="AP2201" s="8"/>
      <c r="AQ2201" s="9">
        <f>AK2201/AJ2201</f>
        <v>1.3121672767203513E-2</v>
      </c>
      <c r="AS2201" s="8"/>
      <c r="AT2201" s="8"/>
      <c r="AU2201" s="5">
        <v>7.5749999999999993</v>
      </c>
      <c r="AV2201" s="5"/>
      <c r="AW2201" s="5"/>
      <c r="AX2201" s="5"/>
      <c r="AY2201" s="5">
        <v>1.375</v>
      </c>
      <c r="AZ2201" s="5"/>
      <c r="BA2201" s="5"/>
      <c r="BB2201" s="5"/>
      <c r="BC2201" s="5"/>
      <c r="BD2201" s="5"/>
      <c r="BE2201" s="5"/>
      <c r="BF2201" s="5"/>
      <c r="BG2201" s="5">
        <v>0</v>
      </c>
      <c r="BH2201" s="5">
        <v>8.9499999999999993</v>
      </c>
      <c r="BJ2201" s="5"/>
      <c r="BK2201" s="5">
        <f>AC2201+AJ2201+BH2201</f>
        <v>140.14999999999998</v>
      </c>
      <c r="BL2201" s="5"/>
      <c r="BM2201" s="8">
        <f>BH2201/BK2201</f>
        <v>6.386014983945773E-2</v>
      </c>
      <c r="BN2201" s="8"/>
      <c r="BO2201" s="7"/>
      <c r="BP2201" s="5"/>
      <c r="BQ2201" s="5"/>
      <c r="BR2201" s="5"/>
      <c r="BS2201" s="5"/>
      <c r="BT2201" s="7"/>
      <c r="BU2201" s="7"/>
      <c r="BV2201" s="7"/>
      <c r="BW2201" s="7"/>
      <c r="BX2201" s="8">
        <f>AC2201/BK2201</f>
        <v>0.44880485194434544</v>
      </c>
      <c r="BY2201" s="8">
        <f>AJ2201/BK2201</f>
        <v>0.48733499821619697</v>
      </c>
      <c r="BZ2201" s="8">
        <f>BH2201/BK2201</f>
        <v>6.386014983945773E-2</v>
      </c>
      <c r="CA2201" s="5">
        <f>CB2201+CC2201+CD2201+CE2201+CF2201+CG2201</f>
        <v>274.3</v>
      </c>
      <c r="CB2201" s="5">
        <v>101.75</v>
      </c>
      <c r="CC2201" s="5">
        <v>5.25</v>
      </c>
      <c r="CD2201" s="5">
        <v>0</v>
      </c>
      <c r="CE2201" s="5"/>
      <c r="CF2201" s="5">
        <v>159.35</v>
      </c>
      <c r="CG2201" s="5">
        <v>7.95</v>
      </c>
      <c r="CH2201" s="9">
        <f>AK2201/CA2201</f>
        <v>3.2672630331753551E-3</v>
      </c>
      <c r="CI2201" s="5"/>
      <c r="CJ2201" s="5"/>
      <c r="CL2201" s="5"/>
      <c r="CM2201" s="5"/>
      <c r="CO2201" s="5"/>
      <c r="CP2201" s="5"/>
      <c r="CQ2201" s="5"/>
    </row>
    <row r="2202" spans="1:166" x14ac:dyDescent="0.25">
      <c r="A2202" t="s">
        <v>78</v>
      </c>
      <c r="B2202" t="s">
        <v>248</v>
      </c>
      <c r="C2202" s="6">
        <v>39818</v>
      </c>
      <c r="D2202" s="5"/>
      <c r="G2202">
        <v>82</v>
      </c>
      <c r="H2202" t="s">
        <v>17</v>
      </c>
      <c r="I2202" s="7">
        <v>9</v>
      </c>
      <c r="J2202">
        <v>1000</v>
      </c>
      <c r="K2202" s="5">
        <f t="shared" si="60"/>
        <v>111.11111111111111</v>
      </c>
      <c r="AC2202" s="5"/>
      <c r="AE2202" s="8"/>
      <c r="AF2202" s="8"/>
      <c r="AG2202" s="8"/>
      <c r="AH2202" s="8"/>
      <c r="AI2202" s="8"/>
      <c r="AJ2202" s="5"/>
      <c r="AK2202" s="8"/>
      <c r="AL2202" s="8"/>
      <c r="AM2202" s="8"/>
      <c r="AN2202" s="8"/>
      <c r="AO2202" s="8"/>
      <c r="AP2202" s="8"/>
      <c r="AQ2202" s="9"/>
      <c r="AS2202" s="8"/>
      <c r="AT2202" s="8"/>
      <c r="AU2202" s="5"/>
      <c r="AV2202" s="5"/>
      <c r="AW2202" s="5"/>
      <c r="AX2202" s="5"/>
      <c r="AY2202" s="5"/>
      <c r="AZ2202" s="5"/>
      <c r="BA2202" s="5"/>
      <c r="BB2202" s="5"/>
      <c r="BC2202" s="5"/>
      <c r="BD2202" s="5"/>
      <c r="BE2202" s="5"/>
      <c r="BF2202" s="5"/>
      <c r="BG2202" s="5"/>
      <c r="BH2202" s="5"/>
      <c r="BJ2202" s="5"/>
      <c r="BK2202" s="5"/>
      <c r="BL2202" s="5"/>
      <c r="BO2202" s="7"/>
      <c r="BP2202" s="5"/>
      <c r="BQ2202" s="5"/>
      <c r="BR2202" s="5"/>
      <c r="BS2202" s="5"/>
      <c r="BT2202" s="7"/>
      <c r="BU2202" s="7"/>
      <c r="BV2202" s="7"/>
      <c r="BW2202" s="7"/>
      <c r="BX2202" s="7"/>
      <c r="BY2202" s="7"/>
      <c r="BZ2202" s="7"/>
      <c r="CA2202" s="5"/>
      <c r="CB2202" s="5"/>
      <c r="CC2202" s="5"/>
      <c r="CD2202" s="5"/>
      <c r="CE2202" s="5"/>
      <c r="CF2202" s="5"/>
      <c r="CG2202" s="5"/>
      <c r="CH2202" s="5"/>
      <c r="CI2202" s="5"/>
      <c r="CJ2202" s="5"/>
      <c r="CL2202" s="5">
        <v>165.60589680109749</v>
      </c>
      <c r="CM2202" s="5"/>
      <c r="CO2202" s="5"/>
      <c r="CP2202" s="5"/>
      <c r="CQ2202" s="5"/>
    </row>
    <row r="2203" spans="1:166" x14ac:dyDescent="0.25">
      <c r="A2203" t="s">
        <v>78</v>
      </c>
      <c r="B2203" t="s">
        <v>248</v>
      </c>
      <c r="C2203" s="6">
        <v>39820</v>
      </c>
      <c r="G2203">
        <v>84</v>
      </c>
      <c r="H2203" t="s">
        <v>17</v>
      </c>
      <c r="I2203" s="7">
        <v>9</v>
      </c>
      <c r="J2203">
        <v>1000</v>
      </c>
      <c r="K2203" s="5">
        <f t="shared" si="60"/>
        <v>111.11111111111111</v>
      </c>
      <c r="M2203" s="5">
        <v>669.5</v>
      </c>
      <c r="N2203" s="7">
        <v>18.5</v>
      </c>
      <c r="O2203" s="7"/>
      <c r="P2203" s="7"/>
      <c r="AC2203" s="5"/>
      <c r="AE2203" s="8"/>
      <c r="AF2203" s="8"/>
      <c r="AG2203" s="8"/>
      <c r="AH2203" s="8"/>
      <c r="AI2203" s="8"/>
      <c r="AJ2203" s="5"/>
      <c r="AK2203" s="8"/>
      <c r="AL2203" s="8"/>
      <c r="AM2203" s="8"/>
      <c r="AN2203" s="8"/>
      <c r="AO2203" s="8"/>
      <c r="AP2203" s="8"/>
      <c r="AS2203" s="8"/>
      <c r="AT2203" s="8"/>
      <c r="AU2203" s="5"/>
      <c r="AV2203" s="5"/>
      <c r="AW2203" s="5"/>
      <c r="AX2203" s="5"/>
      <c r="AY2203" s="5"/>
      <c r="AZ2203" s="5"/>
      <c r="BA2203" s="5"/>
      <c r="BB2203" s="5"/>
      <c r="BC2203" s="5"/>
      <c r="BD2203" s="5"/>
      <c r="BE2203" s="5"/>
      <c r="BF2203" s="5"/>
      <c r="BG2203" s="5"/>
      <c r="BH2203" s="5"/>
      <c r="BJ2203" s="5"/>
      <c r="BK2203" s="5"/>
      <c r="BL2203" s="5"/>
      <c r="BO2203" s="7"/>
      <c r="BP2203" s="5"/>
      <c r="BQ2203" s="5"/>
      <c r="BR2203" s="5"/>
      <c r="BS2203" s="5"/>
      <c r="BT2203" s="7"/>
      <c r="BU2203" s="7"/>
      <c r="BV2203" s="7"/>
      <c r="BW2203" s="7"/>
      <c r="BX2203" s="7"/>
      <c r="BY2203" s="7"/>
      <c r="BZ2203" s="7"/>
      <c r="CA2203" s="5"/>
      <c r="CB2203" s="5"/>
      <c r="CC2203" s="5"/>
      <c r="CD2203" s="5"/>
      <c r="CE2203" s="5"/>
      <c r="CF2203" s="5"/>
      <c r="CG2203" s="5"/>
      <c r="CH2203" s="5"/>
      <c r="CI2203" s="5"/>
      <c r="CJ2203" s="5"/>
      <c r="CL2203" s="5"/>
      <c r="CM2203" s="5"/>
      <c r="CO2203" s="5"/>
      <c r="CP2203" s="5"/>
      <c r="CQ2203" s="5"/>
    </row>
    <row r="2204" spans="1:166" x14ac:dyDescent="0.25">
      <c r="A2204" t="s">
        <v>78</v>
      </c>
      <c r="B2204" t="s">
        <v>248</v>
      </c>
      <c r="C2204" s="6">
        <v>39826</v>
      </c>
      <c r="D2204" s="5"/>
      <c r="E2204" s="6"/>
      <c r="G2204">
        <v>90</v>
      </c>
      <c r="H2204" t="s">
        <v>17</v>
      </c>
      <c r="I2204" s="7">
        <v>9</v>
      </c>
      <c r="J2204">
        <v>1000</v>
      </c>
      <c r="K2204" s="5">
        <f t="shared" si="60"/>
        <v>111.11111111111111</v>
      </c>
      <c r="L2204" s="5"/>
      <c r="M2204" s="8"/>
      <c r="N2204" s="8"/>
      <c r="O2204" s="8"/>
      <c r="P2204" s="8"/>
      <c r="Q2204" s="5"/>
      <c r="R2204" s="5"/>
      <c r="S2204" s="5"/>
      <c r="T2204" s="5"/>
      <c r="U2204" s="5"/>
      <c r="V2204" s="5"/>
      <c r="W2204" s="5"/>
      <c r="X2204" s="8"/>
      <c r="Y2204" s="8"/>
      <c r="Z2204" s="8"/>
      <c r="AA2204" s="8"/>
      <c r="AB2204" s="8"/>
      <c r="AC2204" s="5"/>
      <c r="AD2204" s="8"/>
      <c r="AE2204" s="8"/>
      <c r="AF2204" s="8"/>
      <c r="AG2204" s="8"/>
      <c r="AH2204" s="8"/>
      <c r="AI2204" s="8"/>
      <c r="AJ2204" s="5"/>
      <c r="AK2204" s="8"/>
      <c r="AL2204" s="8"/>
      <c r="AM2204" s="8"/>
      <c r="AN2204" s="8"/>
      <c r="AO2204" s="8"/>
      <c r="AP2204" s="8"/>
      <c r="AQ2204" s="9"/>
      <c r="AR2204" s="8"/>
      <c r="AS2204" s="8"/>
      <c r="AT2204" s="8"/>
      <c r="AU2204" s="5"/>
      <c r="AV2204" s="5"/>
      <c r="AW2204" s="5"/>
      <c r="AX2204" s="5"/>
      <c r="AY2204" s="5"/>
      <c r="AZ2204" s="5"/>
      <c r="BA2204" s="5"/>
      <c r="BB2204" s="5"/>
      <c r="BC2204" s="5"/>
      <c r="BD2204" s="5"/>
      <c r="BE2204" s="5"/>
      <c r="BF2204" s="5"/>
      <c r="BG2204" s="5"/>
      <c r="BH2204" s="5"/>
      <c r="BI2204" s="8"/>
      <c r="BJ2204" s="5"/>
      <c r="BK2204" s="5"/>
      <c r="BL2204" s="5"/>
      <c r="BM2204" s="8"/>
      <c r="BN2204" s="8"/>
      <c r="BO2204" s="7"/>
      <c r="BP2204" s="5"/>
      <c r="BQ2204" s="5"/>
      <c r="BR2204" s="5"/>
      <c r="BS2204" s="5"/>
      <c r="BT2204" s="7"/>
      <c r="BU2204" s="7"/>
      <c r="BV2204" s="7"/>
      <c r="BW2204" s="7"/>
      <c r="BX2204" s="7"/>
      <c r="BY2204" s="7"/>
      <c r="BZ2204" s="7"/>
      <c r="CA2204" s="5"/>
      <c r="CB2204" s="5"/>
      <c r="CC2204" s="5"/>
      <c r="CD2204" s="5"/>
      <c r="CE2204" s="5"/>
      <c r="CF2204" s="5"/>
      <c r="CG2204" s="5"/>
      <c r="CH2204" s="5"/>
      <c r="CI2204" s="5"/>
      <c r="CJ2204" s="5"/>
      <c r="CK2204" s="8"/>
      <c r="CL2204" s="5">
        <v>136.18680852285991</v>
      </c>
      <c r="CM2204" s="5"/>
      <c r="CN2204" s="8"/>
      <c r="CO2204" s="5"/>
      <c r="CP2204" s="5"/>
      <c r="CQ2204" s="5"/>
      <c r="CR2204" s="8"/>
      <c r="CS2204" s="8"/>
      <c r="CT2204" s="8"/>
      <c r="CU2204" s="8"/>
      <c r="CV2204" s="8"/>
      <c r="CW2204" s="8"/>
      <c r="CX2204" s="8"/>
      <c r="CY2204" s="8"/>
      <c r="CZ2204" s="8"/>
      <c r="DA2204" s="8"/>
      <c r="DB2204" s="8"/>
      <c r="DC2204" s="8"/>
      <c r="DD2204" s="8"/>
      <c r="DE2204" s="8"/>
      <c r="DF2204" s="8"/>
      <c r="DG2204" s="8"/>
      <c r="DH2204" s="8"/>
      <c r="DI2204" s="8"/>
      <c r="DJ2204" s="8"/>
      <c r="DK2204" s="8"/>
      <c r="DL2204" s="8"/>
      <c r="DM2204" s="8"/>
      <c r="DN2204" s="8"/>
      <c r="DO2204" s="8"/>
      <c r="DP2204" s="8"/>
      <c r="DQ2204" s="8"/>
      <c r="DR2204" s="8"/>
      <c r="DS2204" s="8"/>
      <c r="DT2204" s="8"/>
      <c r="DU2204" s="8"/>
      <c r="DV2204" s="8"/>
      <c r="DW2204" s="8"/>
      <c r="DX2204" s="8"/>
      <c r="DY2204" s="8"/>
      <c r="DZ2204" s="8"/>
      <c r="EA2204" s="8"/>
      <c r="EB2204" s="8"/>
      <c r="EC2204" s="8"/>
      <c r="ED2204" s="8"/>
      <c r="EE2204" s="8"/>
      <c r="EF2204" s="8"/>
      <c r="EG2204" s="8"/>
      <c r="EH2204" s="8"/>
      <c r="EI2204" s="8"/>
      <c r="EJ2204" s="8"/>
      <c r="EK2204" s="8"/>
      <c r="EL2204" s="8"/>
      <c r="EM2204" s="8"/>
      <c r="EN2204" s="8"/>
      <c r="EO2204" s="8"/>
      <c r="EP2204" s="8"/>
      <c r="EQ2204" s="8"/>
      <c r="ER2204" s="8"/>
      <c r="ES2204" s="8"/>
      <c r="ET2204" s="8"/>
      <c r="EU2204" s="8"/>
      <c r="EV2204" s="8"/>
      <c r="EW2204" s="8"/>
      <c r="EX2204" s="8"/>
      <c r="EY2204" s="8"/>
      <c r="EZ2204" s="8"/>
      <c r="FA2204" s="8"/>
      <c r="FB2204" s="8"/>
      <c r="FC2204" s="8"/>
      <c r="FD2204" s="8"/>
      <c r="FE2204" s="8"/>
      <c r="FF2204" s="8"/>
      <c r="FG2204" s="8"/>
      <c r="FH2204" s="8"/>
      <c r="FI2204" s="8"/>
      <c r="FJ2204" s="8"/>
    </row>
    <row r="2205" spans="1:166" x14ac:dyDescent="0.25">
      <c r="A2205" t="s">
        <v>78</v>
      </c>
      <c r="B2205" t="s">
        <v>248</v>
      </c>
      <c r="C2205" s="6">
        <v>39827</v>
      </c>
      <c r="G2205">
        <v>91</v>
      </c>
      <c r="H2205" t="s">
        <v>17</v>
      </c>
      <c r="I2205" s="7">
        <v>9</v>
      </c>
      <c r="J2205">
        <v>1000</v>
      </c>
      <c r="K2205" s="5">
        <f t="shared" si="60"/>
        <v>111.11111111111111</v>
      </c>
      <c r="M2205" s="5">
        <v>713.5</v>
      </c>
      <c r="N2205" s="7">
        <v>18.55</v>
      </c>
      <c r="O2205" s="7"/>
      <c r="P2205" s="7"/>
      <c r="AC2205" s="5">
        <v>166.41260003475134</v>
      </c>
      <c r="AE2205" s="8"/>
      <c r="AF2205" s="8"/>
      <c r="AG2205" s="8"/>
      <c r="AH2205" s="8"/>
      <c r="AI2205" s="8"/>
      <c r="AJ2205" s="5">
        <v>122.55723133584175</v>
      </c>
      <c r="AK2205" s="8">
        <v>1.6564797888873593</v>
      </c>
      <c r="AL2205" s="8"/>
      <c r="AM2205" s="8"/>
      <c r="AN2205" s="8"/>
      <c r="AO2205" s="8"/>
      <c r="AP2205" s="8"/>
      <c r="AQ2205" s="9">
        <f>AK2205/AJ2205</f>
        <v>1.3515969403291531E-2</v>
      </c>
      <c r="AS2205" s="8"/>
      <c r="AT2205" s="8"/>
      <c r="AU2205" s="5">
        <v>23.925737481165399</v>
      </c>
      <c r="AV2205" s="5"/>
      <c r="AW2205" s="5"/>
      <c r="AX2205" s="5"/>
      <c r="AY2205" s="5">
        <v>64.438209209495739</v>
      </c>
      <c r="AZ2205" s="5"/>
      <c r="BA2205" s="5"/>
      <c r="BB2205" s="5"/>
      <c r="BC2205" s="5"/>
      <c r="BD2205" s="5"/>
      <c r="BE2205" s="5"/>
      <c r="BF2205" s="5"/>
      <c r="BG2205" s="5">
        <v>0</v>
      </c>
      <c r="BH2205" s="5">
        <v>88.363946690661137</v>
      </c>
      <c r="BJ2205" s="5"/>
      <c r="BK2205" s="5">
        <f>AC2205+AJ2205+BH2205</f>
        <v>377.33377806125418</v>
      </c>
      <c r="BL2205" s="5"/>
      <c r="BM2205" s="8">
        <f>BH2205/BK2205</f>
        <v>0.23417979472889025</v>
      </c>
      <c r="BN2205" s="8"/>
      <c r="BO2205" s="7"/>
      <c r="BP2205" s="5"/>
      <c r="BQ2205" s="5"/>
      <c r="BR2205" s="5"/>
      <c r="BS2205" s="5"/>
      <c r="BT2205" s="7"/>
      <c r="BU2205" s="7"/>
      <c r="BV2205" s="7"/>
      <c r="BW2205" s="7"/>
      <c r="BX2205" s="8">
        <f>AC2205/BK2205</f>
        <v>0.44102227181934633</v>
      </c>
      <c r="BY2205" s="8">
        <f>AJ2205/BK2205</f>
        <v>0.32479793345176355</v>
      </c>
      <c r="BZ2205" s="8">
        <f>BH2205/BK2205</f>
        <v>0.23417979472889025</v>
      </c>
      <c r="CA2205" s="5">
        <f>CB2205+CC2205+CD2205+CE2205+CF2205+CG2205</f>
        <v>542.97753600037743</v>
      </c>
      <c r="CB2205" s="5">
        <v>142.74388304681446</v>
      </c>
      <c r="CC2205" s="5">
        <v>81.62423889415372</v>
      </c>
      <c r="CD2205" s="5">
        <v>0</v>
      </c>
      <c r="CE2205" s="5"/>
      <c r="CF2205" s="5">
        <v>257.70144665778304</v>
      </c>
      <c r="CG2205" s="5">
        <v>60.907967401626195</v>
      </c>
      <c r="CH2205" s="9">
        <f>AK2205/CA2205</f>
        <v>3.0507335553679477E-3</v>
      </c>
      <c r="CI2205" s="5"/>
      <c r="CJ2205" s="5"/>
      <c r="CL2205" s="5"/>
      <c r="CM2205" s="5"/>
      <c r="CO2205" s="5"/>
      <c r="CP2205" s="5"/>
      <c r="CQ2205" s="5"/>
    </row>
    <row r="2206" spans="1:166" x14ac:dyDescent="0.25">
      <c r="A2206" t="s">
        <v>78</v>
      </c>
      <c r="B2206" t="s">
        <v>248</v>
      </c>
      <c r="C2206" s="6">
        <v>39829</v>
      </c>
      <c r="D2206" s="5"/>
      <c r="G2206">
        <v>93</v>
      </c>
      <c r="H2206" t="s">
        <v>17</v>
      </c>
      <c r="I2206" s="7">
        <v>9</v>
      </c>
      <c r="J2206">
        <v>1000</v>
      </c>
      <c r="K2206" s="5">
        <f t="shared" si="60"/>
        <v>111.11111111111111</v>
      </c>
      <c r="AC2206" s="5"/>
      <c r="AE2206" s="8"/>
      <c r="AF2206" s="8"/>
      <c r="AG2206" s="8"/>
      <c r="AH2206" s="8"/>
      <c r="AI2206" s="8"/>
      <c r="AJ2206" s="5"/>
      <c r="AK2206" s="8"/>
      <c r="AL2206" s="8"/>
      <c r="AM2206" s="8"/>
      <c r="AN2206" s="8"/>
      <c r="AO2206" s="8"/>
      <c r="AP2206" s="8"/>
      <c r="AQ2206" s="9"/>
      <c r="AS2206" s="8"/>
      <c r="AT2206" s="8"/>
      <c r="AU2206" s="5"/>
      <c r="AV2206" s="5"/>
      <c r="AW2206" s="5"/>
      <c r="AX2206" s="5"/>
      <c r="AY2206" s="5"/>
      <c r="AZ2206" s="5"/>
      <c r="BA2206" s="5"/>
      <c r="BB2206" s="5"/>
      <c r="BC2206" s="5"/>
      <c r="BD2206" s="5"/>
      <c r="BE2206" s="5"/>
      <c r="BF2206" s="5"/>
      <c r="BG2206" s="5"/>
      <c r="BH2206" s="5"/>
      <c r="BJ2206" s="5"/>
      <c r="BK2206" s="5"/>
      <c r="BL2206" s="5"/>
      <c r="BO2206" s="7"/>
      <c r="BP2206" s="5"/>
      <c r="BQ2206" s="5"/>
      <c r="BR2206" s="5"/>
      <c r="BS2206" s="5"/>
      <c r="BT2206" s="7"/>
      <c r="BU2206" s="7"/>
      <c r="BV2206" s="7"/>
      <c r="BW2206" s="7"/>
      <c r="BX2206" s="7"/>
      <c r="BY2206" s="7"/>
      <c r="BZ2206" s="7"/>
      <c r="CA2206" s="5"/>
      <c r="CB2206" s="5"/>
      <c r="CC2206" s="5"/>
      <c r="CD2206" s="5"/>
      <c r="CE2206" s="5"/>
      <c r="CF2206" s="5"/>
      <c r="CG2206" s="5"/>
      <c r="CH2206" s="5"/>
      <c r="CI2206" s="5"/>
      <c r="CJ2206" s="5"/>
      <c r="CL2206" s="5">
        <v>120.19918999547799</v>
      </c>
      <c r="CM2206" s="5"/>
      <c r="CO2206" s="5"/>
      <c r="CP2206" s="5"/>
      <c r="CQ2206" s="5"/>
    </row>
    <row r="2207" spans="1:166" x14ac:dyDescent="0.25">
      <c r="A2207" t="s">
        <v>78</v>
      </c>
      <c r="B2207" t="s">
        <v>248</v>
      </c>
      <c r="C2207" s="6">
        <v>39831</v>
      </c>
      <c r="D2207" s="5"/>
      <c r="G2207">
        <v>95</v>
      </c>
      <c r="H2207" t="s">
        <v>17</v>
      </c>
      <c r="I2207" s="7">
        <v>9</v>
      </c>
      <c r="J2207">
        <v>1000</v>
      </c>
      <c r="K2207" s="5">
        <f t="shared" si="60"/>
        <v>111.11111111111111</v>
      </c>
      <c r="AC2207" s="5"/>
      <c r="AE2207" s="8"/>
      <c r="AF2207" s="8"/>
      <c r="AG2207" s="8"/>
      <c r="AH2207" s="8"/>
      <c r="AI2207" s="8"/>
      <c r="AJ2207" s="5"/>
      <c r="AK2207" s="8"/>
      <c r="AL2207" s="8"/>
      <c r="AM2207" s="8"/>
      <c r="AN2207" s="8"/>
      <c r="AO2207" s="8"/>
      <c r="AP2207" s="8"/>
      <c r="AQ2207" s="9"/>
      <c r="AS2207" s="8"/>
      <c r="AT2207" s="8"/>
      <c r="AU2207" s="5"/>
      <c r="AV2207" s="5"/>
      <c r="AW2207" s="5"/>
      <c r="AX2207" s="5"/>
      <c r="AY2207" s="5"/>
      <c r="AZ2207" s="5"/>
      <c r="BA2207" s="5"/>
      <c r="BB2207" s="5"/>
      <c r="BC2207" s="5"/>
      <c r="BD2207" s="5"/>
      <c r="BE2207" s="5"/>
      <c r="BF2207" s="5"/>
      <c r="BG2207" s="5"/>
      <c r="BH2207" s="5"/>
      <c r="BJ2207" s="5"/>
      <c r="BK2207" s="5"/>
      <c r="BL2207" s="5"/>
      <c r="BO2207" s="7"/>
      <c r="BP2207" s="5"/>
      <c r="BQ2207" s="5"/>
      <c r="BR2207" s="5"/>
      <c r="BS2207" s="5"/>
      <c r="BT2207" s="7"/>
      <c r="BU2207" s="7"/>
      <c r="BV2207" s="7"/>
      <c r="BW2207" s="7"/>
      <c r="BX2207" s="7"/>
      <c r="BY2207" s="7"/>
      <c r="BZ2207" s="7"/>
      <c r="CA2207" s="5"/>
      <c r="CB2207" s="5"/>
      <c r="CC2207" s="5"/>
      <c r="CD2207" s="5"/>
      <c r="CE2207" s="5"/>
      <c r="CF2207" s="5"/>
      <c r="CG2207" s="5"/>
      <c r="CH2207" s="5"/>
      <c r="CI2207" s="5"/>
      <c r="CJ2207" s="5"/>
      <c r="CL2207" s="5">
        <v>209.8638301525543</v>
      </c>
      <c r="CM2207" s="5"/>
      <c r="CO2207" s="5"/>
      <c r="CP2207" s="5"/>
      <c r="CQ2207" s="5"/>
    </row>
    <row r="2208" spans="1:166" x14ac:dyDescent="0.25">
      <c r="A2208" t="s">
        <v>78</v>
      </c>
      <c r="B2208" t="s">
        <v>248</v>
      </c>
      <c r="C2208" s="6">
        <v>39832</v>
      </c>
      <c r="D2208" s="5">
        <v>6</v>
      </c>
      <c r="E2208" t="s">
        <v>239</v>
      </c>
      <c r="F2208" t="s">
        <v>89</v>
      </c>
      <c r="G2208">
        <v>96</v>
      </c>
      <c r="H2208" t="s">
        <v>17</v>
      </c>
      <c r="I2208" s="7">
        <v>9</v>
      </c>
      <c r="J2208">
        <v>1000</v>
      </c>
      <c r="K2208" s="5">
        <f t="shared" si="60"/>
        <v>111.11111111111111</v>
      </c>
      <c r="T2208">
        <v>96</v>
      </c>
      <c r="AC2208" s="5"/>
      <c r="AE2208" s="8"/>
      <c r="AF2208" s="8"/>
      <c r="AG2208" s="8"/>
      <c r="AH2208" s="8"/>
      <c r="AI2208" s="8"/>
      <c r="AJ2208" s="5"/>
      <c r="AK2208" s="8"/>
      <c r="AL2208" s="8"/>
      <c r="AM2208" s="8"/>
      <c r="AN2208" s="8"/>
      <c r="AO2208" s="8"/>
      <c r="AP2208" s="8"/>
      <c r="AQ2208" s="9"/>
      <c r="AS2208" s="8"/>
      <c r="AT2208" s="8"/>
      <c r="AU2208" s="5"/>
      <c r="AV2208" s="5"/>
      <c r="AW2208" s="5"/>
      <c r="AX2208" s="5"/>
      <c r="AY2208" s="5"/>
      <c r="AZ2208" s="5"/>
      <c r="BA2208" s="5"/>
      <c r="BB2208" s="5"/>
      <c r="BC2208" s="5"/>
      <c r="BD2208" s="5"/>
      <c r="BE2208" s="5"/>
      <c r="BF2208" s="5"/>
      <c r="BG2208" s="5"/>
      <c r="BH2208" s="5"/>
      <c r="BJ2208" s="5"/>
      <c r="BK2208" s="5"/>
      <c r="BL2208" s="5"/>
      <c r="BO2208" s="7"/>
      <c r="BP2208" s="5"/>
      <c r="BQ2208" s="5"/>
      <c r="BR2208" s="5"/>
      <c r="BS2208" s="5"/>
      <c r="BT2208" s="7"/>
      <c r="BU2208" s="7"/>
      <c r="BV2208" s="7"/>
      <c r="BW2208" s="7"/>
      <c r="BX2208" s="7"/>
      <c r="BY2208" s="7"/>
      <c r="BZ2208" s="7"/>
      <c r="CA2208" s="5"/>
      <c r="CB2208" s="5"/>
      <c r="CC2208" s="5"/>
      <c r="CD2208" s="5"/>
      <c r="CE2208" s="5"/>
      <c r="CF2208" s="5"/>
      <c r="CG2208" s="5"/>
      <c r="CH2208" s="5"/>
      <c r="CI2208" s="5"/>
      <c r="CJ2208" s="5"/>
      <c r="CL2208" s="5"/>
      <c r="CM2208" s="5"/>
      <c r="CO2208" s="5"/>
      <c r="CP2208" s="5"/>
      <c r="CQ2208" s="5"/>
    </row>
    <row r="2209" spans="1:166" x14ac:dyDescent="0.25">
      <c r="A2209" t="s">
        <v>78</v>
      </c>
      <c r="B2209" t="s">
        <v>248</v>
      </c>
      <c r="C2209" s="6">
        <v>39833</v>
      </c>
      <c r="G2209">
        <v>97</v>
      </c>
      <c r="H2209" t="s">
        <v>17</v>
      </c>
      <c r="I2209" s="7">
        <v>9</v>
      </c>
      <c r="J2209">
        <v>1000</v>
      </c>
      <c r="K2209" s="5">
        <f t="shared" si="60"/>
        <v>111.11111111111111</v>
      </c>
      <c r="M2209" s="5">
        <v>714</v>
      </c>
      <c r="N2209" s="7">
        <v>19</v>
      </c>
      <c r="O2209" s="7"/>
      <c r="P2209" s="7"/>
      <c r="AC2209" s="5"/>
      <c r="AE2209" s="8"/>
      <c r="AF2209" s="8"/>
      <c r="AG2209" s="8"/>
      <c r="AH2209" s="8"/>
      <c r="AI2209" s="8"/>
      <c r="AJ2209" s="5"/>
      <c r="AK2209" s="8"/>
      <c r="AL2209" s="8"/>
      <c r="AM2209" s="8"/>
      <c r="AN2209" s="8"/>
      <c r="AO2209" s="8"/>
      <c r="AP2209" s="8"/>
      <c r="AS2209" s="8"/>
      <c r="AT2209" s="8"/>
      <c r="AU2209" s="5"/>
      <c r="AV2209" s="5"/>
      <c r="AW2209" s="5"/>
      <c r="AX2209" s="5"/>
      <c r="AY2209" s="5"/>
      <c r="AZ2209" s="5"/>
      <c r="BA2209" s="5"/>
      <c r="BB2209" s="5"/>
      <c r="BC2209" s="5"/>
      <c r="BD2209" s="5"/>
      <c r="BE2209" s="5"/>
      <c r="BF2209" s="5"/>
      <c r="BG2209" s="5"/>
      <c r="BH2209" s="5"/>
      <c r="BJ2209" s="5"/>
      <c r="BK2209" s="5"/>
      <c r="BL2209" s="5"/>
      <c r="BO2209" s="7"/>
      <c r="BP2209" s="5"/>
      <c r="BQ2209" s="5"/>
      <c r="BR2209" s="5"/>
      <c r="BS2209" s="5"/>
      <c r="BT2209" s="7"/>
      <c r="BU2209" s="7"/>
      <c r="BV2209" s="7"/>
      <c r="BW2209" s="7"/>
      <c r="BX2209" s="7"/>
      <c r="BY2209" s="7"/>
      <c r="BZ2209" s="7"/>
      <c r="CA2209" s="5"/>
      <c r="CB2209" s="5"/>
      <c r="CC2209" s="5"/>
      <c r="CD2209" s="5"/>
      <c r="CE2209" s="5"/>
      <c r="CF2209" s="5"/>
      <c r="CG2209" s="5"/>
      <c r="CH2209" s="5"/>
      <c r="CI2209" s="5"/>
      <c r="CJ2209" s="5"/>
      <c r="CL2209" s="5"/>
      <c r="CM2209" s="5"/>
      <c r="CO2209" s="5"/>
      <c r="CP2209" s="5"/>
      <c r="CQ2209" s="5"/>
    </row>
    <row r="2210" spans="1:166" x14ac:dyDescent="0.25">
      <c r="A2210" t="s">
        <v>78</v>
      </c>
      <c r="B2210" t="s">
        <v>248</v>
      </c>
      <c r="C2210" s="6">
        <v>39838</v>
      </c>
      <c r="D2210" s="5"/>
      <c r="G2210">
        <v>102</v>
      </c>
      <c r="H2210" t="s">
        <v>17</v>
      </c>
      <c r="I2210" s="7">
        <v>9</v>
      </c>
      <c r="J2210">
        <v>1000</v>
      </c>
      <c r="K2210" s="5">
        <f t="shared" si="60"/>
        <v>111.11111111111111</v>
      </c>
      <c r="AC2210" s="5"/>
      <c r="AE2210" s="8"/>
      <c r="AF2210" s="8"/>
      <c r="AG2210" s="8"/>
      <c r="AH2210" s="8"/>
      <c r="AI2210" s="8"/>
      <c r="AJ2210" s="5"/>
      <c r="AK2210" s="8"/>
      <c r="AL2210" s="8"/>
      <c r="AM2210" s="8"/>
      <c r="AN2210" s="8"/>
      <c r="AO2210" s="8"/>
      <c r="AP2210" s="8"/>
      <c r="AQ2210" s="9"/>
      <c r="AS2210" s="8"/>
      <c r="AT2210" s="8"/>
      <c r="AU2210" s="5"/>
      <c r="AV2210" s="5"/>
      <c r="AW2210" s="5"/>
      <c r="AX2210" s="5"/>
      <c r="AY2210" s="5"/>
      <c r="AZ2210" s="5"/>
      <c r="BA2210" s="5"/>
      <c r="BB2210" s="5"/>
      <c r="BC2210" s="5"/>
      <c r="BD2210" s="5"/>
      <c r="BE2210" s="5"/>
      <c r="BF2210" s="5"/>
      <c r="BG2210" s="5"/>
      <c r="BH2210" s="5"/>
      <c r="BJ2210" s="5"/>
      <c r="BK2210" s="5"/>
      <c r="BL2210" s="5"/>
      <c r="BO2210" s="7"/>
      <c r="BP2210" s="5"/>
      <c r="BQ2210" s="5"/>
      <c r="BR2210" s="5"/>
      <c r="BS2210" s="5"/>
      <c r="BT2210" s="7"/>
      <c r="BU2210" s="7"/>
      <c r="BV2210" s="7"/>
      <c r="BW2210" s="7"/>
      <c r="BX2210" s="7"/>
      <c r="BY2210" s="7"/>
      <c r="BZ2210" s="7"/>
      <c r="CA2210" s="5"/>
      <c r="CB2210" s="5"/>
      <c r="CC2210" s="5"/>
      <c r="CD2210" s="5"/>
      <c r="CE2210" s="5"/>
      <c r="CF2210" s="5"/>
      <c r="CG2210" s="5"/>
      <c r="CH2210" s="5"/>
      <c r="CI2210" s="5"/>
      <c r="CJ2210" s="5"/>
      <c r="CL2210" s="5">
        <v>201.79521932829061</v>
      </c>
      <c r="CM2210" s="5"/>
      <c r="CO2210" s="5"/>
      <c r="CP2210" s="5"/>
      <c r="CQ2210" s="5"/>
    </row>
    <row r="2211" spans="1:166" x14ac:dyDescent="0.25">
      <c r="A2211" t="s">
        <v>78</v>
      </c>
      <c r="B2211" t="s">
        <v>248</v>
      </c>
      <c r="C2211" s="6">
        <v>39840</v>
      </c>
      <c r="D2211" s="5"/>
      <c r="G2211">
        <v>104</v>
      </c>
      <c r="H2211" t="s">
        <v>17</v>
      </c>
      <c r="I2211" s="7">
        <v>9</v>
      </c>
      <c r="J2211">
        <v>1000</v>
      </c>
      <c r="K2211" s="5">
        <f t="shared" si="60"/>
        <v>111.11111111111111</v>
      </c>
      <c r="AC2211" s="5"/>
      <c r="AE2211" s="8"/>
      <c r="AF2211" s="8"/>
      <c r="AG2211" s="8"/>
      <c r="AH2211" s="8"/>
      <c r="AI2211" s="8"/>
      <c r="AJ2211" s="5"/>
      <c r="AK2211" s="8"/>
      <c r="AL2211" s="8"/>
      <c r="AM2211" s="8"/>
      <c r="AN2211" s="8"/>
      <c r="AO2211" s="8"/>
      <c r="AP2211" s="8"/>
      <c r="AQ2211" s="9"/>
      <c r="AS2211" s="8"/>
      <c r="AT2211" s="8"/>
      <c r="AU2211" s="5"/>
      <c r="AV2211" s="5"/>
      <c r="AW2211" s="5"/>
      <c r="AX2211" s="5"/>
      <c r="AY2211" s="5"/>
      <c r="AZ2211" s="5"/>
      <c r="BA2211" s="5"/>
      <c r="BB2211" s="5"/>
      <c r="BC2211" s="5"/>
      <c r="BD2211" s="5"/>
      <c r="BE2211" s="5"/>
      <c r="BF2211" s="5"/>
      <c r="BG2211" s="5"/>
      <c r="BH2211" s="5"/>
      <c r="BJ2211" s="5"/>
      <c r="BK2211" s="5"/>
      <c r="BL2211" s="5"/>
      <c r="BO2211" s="7"/>
      <c r="BP2211" s="5"/>
      <c r="BQ2211" s="5"/>
      <c r="BR2211" s="5"/>
      <c r="BS2211" s="5"/>
      <c r="BT2211" s="7"/>
      <c r="BU2211" s="7"/>
      <c r="BV2211" s="7"/>
      <c r="BW2211" s="7"/>
      <c r="BX2211" s="7"/>
      <c r="BY2211" s="7"/>
      <c r="BZ2211" s="7"/>
      <c r="CA2211" s="5"/>
      <c r="CB2211" s="5"/>
      <c r="CC2211" s="5"/>
      <c r="CD2211" s="5"/>
      <c r="CE2211" s="5"/>
      <c r="CF2211" s="5"/>
      <c r="CG2211" s="5"/>
      <c r="CH2211" s="5"/>
      <c r="CI2211" s="5"/>
      <c r="CJ2211" s="5"/>
      <c r="CL2211" s="5">
        <v>185.04730166604801</v>
      </c>
      <c r="CM2211" s="5"/>
      <c r="CO2211" s="5"/>
      <c r="CP2211" s="5"/>
      <c r="CQ2211" s="5"/>
    </row>
    <row r="2212" spans="1:166" x14ac:dyDescent="0.25">
      <c r="A2212" t="s">
        <v>78</v>
      </c>
      <c r="B2212" t="s">
        <v>248</v>
      </c>
      <c r="C2212" s="6">
        <v>39841</v>
      </c>
      <c r="G2212">
        <v>105</v>
      </c>
      <c r="H2212" t="s">
        <v>17</v>
      </c>
      <c r="I2212" s="7">
        <v>9</v>
      </c>
      <c r="J2212">
        <v>1000</v>
      </c>
      <c r="K2212" s="5">
        <f t="shared" si="60"/>
        <v>111.11111111111111</v>
      </c>
      <c r="M2212" s="5">
        <v>731.5</v>
      </c>
      <c r="N2212" s="7">
        <v>20.399999999999999</v>
      </c>
      <c r="O2212" s="7"/>
      <c r="P2212" s="7"/>
      <c r="AC2212" s="5"/>
      <c r="AE2212" s="8"/>
      <c r="AF2212" s="8"/>
      <c r="AG2212" s="8"/>
      <c r="AH2212" s="8"/>
      <c r="AI2212" s="8"/>
      <c r="AJ2212" s="5"/>
      <c r="AK2212" s="8"/>
      <c r="AL2212" s="8"/>
      <c r="AM2212" s="8"/>
      <c r="AN2212" s="8"/>
      <c r="AO2212" s="8"/>
      <c r="AP2212" s="8"/>
      <c r="AS2212" s="8"/>
      <c r="AT2212" s="8"/>
      <c r="AU2212" s="5"/>
      <c r="AV2212" s="5"/>
      <c r="AW2212" s="5"/>
      <c r="AX2212" s="5"/>
      <c r="AY2212" s="5"/>
      <c r="AZ2212" s="5"/>
      <c r="BA2212" s="5"/>
      <c r="BB2212" s="5"/>
      <c r="BC2212" s="5"/>
      <c r="BD2212" s="5"/>
      <c r="BE2212" s="5"/>
      <c r="BF2212" s="5"/>
      <c r="BG2212" s="5"/>
      <c r="BH2212" s="5"/>
      <c r="BJ2212" s="5"/>
      <c r="BK2212" s="5"/>
      <c r="BL2212" s="5"/>
      <c r="BO2212" s="7"/>
      <c r="BP2212" s="5"/>
      <c r="BQ2212" s="5"/>
      <c r="BR2212" s="5"/>
      <c r="BS2212" s="5"/>
      <c r="BT2212" s="7"/>
      <c r="BU2212" s="7"/>
      <c r="BV2212" s="7"/>
      <c r="BW2212" s="7"/>
      <c r="BX2212" s="7"/>
      <c r="BY2212" s="7"/>
      <c r="BZ2212" s="7"/>
      <c r="CA2212" s="5"/>
      <c r="CB2212" s="5"/>
      <c r="CC2212" s="5"/>
      <c r="CD2212" s="5"/>
      <c r="CE2212" s="5"/>
      <c r="CF2212" s="5"/>
      <c r="CG2212" s="5"/>
      <c r="CH2212" s="5"/>
      <c r="CI2212" s="5"/>
      <c r="CJ2212" s="5"/>
      <c r="CL2212" s="5"/>
      <c r="CM2212" s="5"/>
      <c r="CO2212" s="5"/>
      <c r="CP2212" s="5"/>
      <c r="CQ2212" s="5"/>
    </row>
    <row r="2213" spans="1:166" x14ac:dyDescent="0.25">
      <c r="A2213" t="s">
        <v>78</v>
      </c>
      <c r="B2213" t="s">
        <v>248</v>
      </c>
      <c r="C2213" s="6">
        <v>39847</v>
      </c>
      <c r="D2213" s="5"/>
      <c r="G2213">
        <v>111</v>
      </c>
      <c r="H2213" t="s">
        <v>17</v>
      </c>
      <c r="I2213" s="7">
        <v>9</v>
      </c>
      <c r="J2213">
        <v>1000</v>
      </c>
      <c r="K2213" s="5">
        <f t="shared" si="60"/>
        <v>111.11111111111111</v>
      </c>
      <c r="AC2213" s="5"/>
      <c r="AE2213" s="8"/>
      <c r="AF2213" s="8"/>
      <c r="AG2213" s="8"/>
      <c r="AH2213" s="8"/>
      <c r="AI2213" s="8"/>
      <c r="AJ2213" s="5"/>
      <c r="AK2213" s="8"/>
      <c r="AL2213" s="8"/>
      <c r="AM2213" s="8"/>
      <c r="AN2213" s="8"/>
      <c r="AO2213" s="8"/>
      <c r="AP2213" s="8"/>
      <c r="AQ2213" s="9"/>
      <c r="AS2213" s="8"/>
      <c r="AT2213" s="8"/>
      <c r="AU2213" s="5"/>
      <c r="AV2213" s="5"/>
      <c r="AW2213" s="5"/>
      <c r="AX2213" s="5"/>
      <c r="AY2213" s="5"/>
      <c r="AZ2213" s="5"/>
      <c r="BA2213" s="5"/>
      <c r="BB2213" s="5"/>
      <c r="BC2213" s="5"/>
      <c r="BD2213" s="5"/>
      <c r="BE2213" s="5"/>
      <c r="BF2213" s="5"/>
      <c r="BG2213" s="5"/>
      <c r="BH2213" s="5"/>
      <c r="BJ2213" s="5"/>
      <c r="BK2213" s="5"/>
      <c r="BL2213" s="5"/>
      <c r="BO2213" s="7"/>
      <c r="BP2213" s="5"/>
      <c r="BQ2213" s="5"/>
      <c r="BR2213" s="5"/>
      <c r="BS2213" s="5"/>
      <c r="BT2213" s="7"/>
      <c r="BU2213" s="7"/>
      <c r="BV2213" s="7"/>
      <c r="BW2213" s="7"/>
      <c r="BX2213" s="7"/>
      <c r="BY2213" s="7"/>
      <c r="BZ2213" s="7"/>
      <c r="CA2213" s="5"/>
      <c r="CB2213" s="5"/>
      <c r="CC2213" s="5"/>
      <c r="CD2213" s="5"/>
      <c r="CE2213" s="5"/>
      <c r="CF2213" s="5"/>
      <c r="CG2213" s="5"/>
      <c r="CH2213" s="5"/>
      <c r="CI2213" s="5"/>
      <c r="CJ2213" s="5"/>
      <c r="CL2213" s="5">
        <v>143.36874526369101</v>
      </c>
      <c r="CM2213" s="5"/>
      <c r="CO2213" s="5"/>
      <c r="CP2213" s="5"/>
      <c r="CQ2213" s="5"/>
    </row>
    <row r="2214" spans="1:166" x14ac:dyDescent="0.25">
      <c r="A2214" t="s">
        <v>78</v>
      </c>
      <c r="B2214" t="s">
        <v>248</v>
      </c>
      <c r="C2214" s="6">
        <v>39848</v>
      </c>
      <c r="G2214">
        <v>112</v>
      </c>
      <c r="H2214" t="s">
        <v>17</v>
      </c>
      <c r="I2214" s="7">
        <v>9</v>
      </c>
      <c r="J2214">
        <v>1000</v>
      </c>
      <c r="K2214" s="5">
        <f t="shared" ref="K2214:K2277" si="61">1000000/I2214/J2214</f>
        <v>111.11111111111111</v>
      </c>
      <c r="M2214" s="5">
        <v>734.5</v>
      </c>
      <c r="N2214" s="7">
        <v>21.2</v>
      </c>
      <c r="O2214" s="7"/>
      <c r="P2214" s="7"/>
      <c r="AC2214" s="5"/>
      <c r="AE2214" s="8"/>
      <c r="AF2214" s="8"/>
      <c r="AG2214" s="8"/>
      <c r="AH2214" s="8"/>
      <c r="AI2214" s="8"/>
      <c r="AJ2214" s="5"/>
      <c r="AK2214" s="8"/>
      <c r="AL2214" s="8"/>
      <c r="AM2214" s="8"/>
      <c r="AN2214" s="8"/>
      <c r="AO2214" s="8"/>
      <c r="AP2214" s="8"/>
      <c r="AS2214" s="8"/>
      <c r="AT2214" s="8"/>
      <c r="AU2214" s="5"/>
      <c r="AV2214" s="5"/>
      <c r="AW2214" s="5"/>
      <c r="AX2214" s="5"/>
      <c r="AY2214" s="5"/>
      <c r="AZ2214" s="5"/>
      <c r="BA2214" s="5"/>
      <c r="BB2214" s="5"/>
      <c r="BC2214" s="5"/>
      <c r="BD2214" s="5"/>
      <c r="BE2214" s="5"/>
      <c r="BF2214" s="5"/>
      <c r="BG2214" s="5"/>
      <c r="BH2214" s="5"/>
      <c r="BJ2214" s="5"/>
      <c r="BK2214" s="5"/>
      <c r="BL2214" s="5"/>
      <c r="BO2214" s="7"/>
      <c r="BP2214" s="5"/>
      <c r="BQ2214" s="5"/>
      <c r="BR2214" s="5"/>
      <c r="BS2214" s="5"/>
      <c r="BT2214" s="7"/>
      <c r="BU2214" s="7"/>
      <c r="BV2214" s="7"/>
      <c r="BW2214" s="7"/>
      <c r="BX2214" s="7"/>
      <c r="BY2214" s="7"/>
      <c r="BZ2214" s="7"/>
      <c r="CA2214" s="5"/>
      <c r="CB2214" s="5"/>
      <c r="CC2214" s="5"/>
      <c r="CD2214" s="5"/>
      <c r="CE2214" s="5"/>
      <c r="CF2214" s="5"/>
      <c r="CG2214" s="5"/>
      <c r="CH2214" s="5"/>
      <c r="CI2214" s="5"/>
      <c r="CJ2214" s="5"/>
      <c r="CL2214" s="5"/>
      <c r="CM2214" s="5"/>
      <c r="CO2214" s="5"/>
      <c r="CP2214" s="5"/>
      <c r="CQ2214" s="5"/>
    </row>
    <row r="2215" spans="1:166" x14ac:dyDescent="0.25">
      <c r="A2215" t="s">
        <v>78</v>
      </c>
      <c r="B2215" t="s">
        <v>248</v>
      </c>
      <c r="C2215" s="6">
        <v>39850</v>
      </c>
      <c r="D2215" s="5"/>
      <c r="G2215">
        <v>114</v>
      </c>
      <c r="H2215" t="s">
        <v>17</v>
      </c>
      <c r="I2215" s="7">
        <v>9</v>
      </c>
      <c r="J2215">
        <v>1000</v>
      </c>
      <c r="K2215" s="5">
        <f t="shared" si="61"/>
        <v>111.11111111111111</v>
      </c>
      <c r="AC2215" s="5"/>
      <c r="AE2215" s="8"/>
      <c r="AF2215" s="8"/>
      <c r="AG2215" s="8"/>
      <c r="AH2215" s="8"/>
      <c r="AI2215" s="8"/>
      <c r="AJ2215" s="5"/>
      <c r="AK2215" s="8"/>
      <c r="AL2215" s="8"/>
      <c r="AM2215" s="8"/>
      <c r="AN2215" s="8"/>
      <c r="AO2215" s="8"/>
      <c r="AP2215" s="8"/>
      <c r="AQ2215" s="9"/>
      <c r="AS2215" s="8"/>
      <c r="AT2215" s="8"/>
      <c r="AU2215" s="5"/>
      <c r="AV2215" s="5"/>
      <c r="AW2215" s="5"/>
      <c r="AX2215" s="5"/>
      <c r="AY2215" s="5"/>
      <c r="AZ2215" s="5"/>
      <c r="BA2215" s="5"/>
      <c r="BB2215" s="5"/>
      <c r="BC2215" s="5"/>
      <c r="BD2215" s="5"/>
      <c r="BE2215" s="5"/>
      <c r="BF2215" s="5"/>
      <c r="BG2215" s="5"/>
      <c r="BH2215" s="5"/>
      <c r="BJ2215" s="5"/>
      <c r="BK2215" s="5"/>
      <c r="BL2215" s="5"/>
      <c r="BO2215" s="7"/>
      <c r="BP2215" s="5"/>
      <c r="BQ2215" s="5"/>
      <c r="BR2215" s="5"/>
      <c r="BS2215" s="5"/>
      <c r="BT2215" s="7"/>
      <c r="BU2215" s="7"/>
      <c r="BV2215" s="7"/>
      <c r="BW2215" s="7"/>
      <c r="BX2215" s="7"/>
      <c r="BY2215" s="7"/>
      <c r="BZ2215" s="7"/>
      <c r="CA2215" s="5"/>
      <c r="CB2215" s="5"/>
      <c r="CC2215" s="5"/>
      <c r="CD2215" s="5"/>
      <c r="CE2215" s="5"/>
      <c r="CF2215" s="5"/>
      <c r="CG2215" s="5"/>
      <c r="CH2215" s="5"/>
      <c r="CI2215" s="5"/>
      <c r="CJ2215" s="5"/>
      <c r="CL2215" s="5">
        <v>113.27236356579741</v>
      </c>
      <c r="CM2215" s="5"/>
      <c r="CO2215" s="5"/>
      <c r="CP2215" s="5"/>
      <c r="CQ2215" s="5"/>
    </row>
    <row r="2216" spans="1:166" x14ac:dyDescent="0.25">
      <c r="A2216" t="s">
        <v>78</v>
      </c>
      <c r="B2216" t="s">
        <v>248</v>
      </c>
      <c r="C2216" s="6">
        <v>39852</v>
      </c>
      <c r="D2216" s="5"/>
      <c r="E2216" s="6"/>
      <c r="G2216">
        <v>116</v>
      </c>
      <c r="H2216" t="s">
        <v>17</v>
      </c>
      <c r="I2216" s="7">
        <v>9</v>
      </c>
      <c r="J2216">
        <v>1000</v>
      </c>
      <c r="K2216" s="5">
        <f t="shared" si="61"/>
        <v>111.11111111111111</v>
      </c>
      <c r="L2216" s="5"/>
      <c r="M2216" s="8"/>
      <c r="N2216" s="8"/>
      <c r="O2216" s="8"/>
      <c r="P2216" s="8"/>
      <c r="Q2216" s="5"/>
      <c r="R2216" s="5"/>
      <c r="S2216" s="5"/>
      <c r="T2216" s="5"/>
      <c r="U2216" s="5"/>
      <c r="V2216" s="5"/>
      <c r="W2216" s="5"/>
      <c r="X2216" s="8"/>
      <c r="Y2216" s="8"/>
      <c r="Z2216" s="8"/>
      <c r="AA2216" s="8"/>
      <c r="AB2216" s="8"/>
      <c r="AC2216" s="5"/>
      <c r="AD2216" s="8"/>
      <c r="AE2216" s="8"/>
      <c r="AF2216" s="8"/>
      <c r="AG2216" s="8"/>
      <c r="AH2216" s="8"/>
      <c r="AI2216" s="8"/>
      <c r="AJ2216" s="5"/>
      <c r="AK2216" s="8"/>
      <c r="AL2216" s="8"/>
      <c r="AM2216" s="8"/>
      <c r="AN2216" s="8"/>
      <c r="AO2216" s="8"/>
      <c r="AP2216" s="8"/>
      <c r="AQ2216" s="9"/>
      <c r="AR2216" s="8"/>
      <c r="AS2216" s="8"/>
      <c r="AT2216" s="8"/>
      <c r="AU2216" s="5"/>
      <c r="AV2216" s="5"/>
      <c r="AW2216" s="5"/>
      <c r="AX2216" s="5"/>
      <c r="AY2216" s="5"/>
      <c r="AZ2216" s="5"/>
      <c r="BA2216" s="5"/>
      <c r="BB2216" s="5"/>
      <c r="BC2216" s="5"/>
      <c r="BD2216" s="5"/>
      <c r="BE2216" s="5"/>
      <c r="BF2216" s="5"/>
      <c r="BG2216" s="5"/>
      <c r="BH2216" s="5"/>
      <c r="BI2216" s="8"/>
      <c r="BJ2216" s="5"/>
      <c r="BK2216" s="5"/>
      <c r="BL2216" s="5"/>
      <c r="BM2216" s="8"/>
      <c r="BN2216" s="8"/>
      <c r="BO2216" s="7"/>
      <c r="BP2216" s="5"/>
      <c r="BQ2216" s="5"/>
      <c r="BR2216" s="5"/>
      <c r="BS2216" s="5"/>
      <c r="BT2216" s="7"/>
      <c r="BU2216" s="7"/>
      <c r="BV2216" s="7"/>
      <c r="BW2216" s="7"/>
      <c r="BX2216" s="7"/>
      <c r="BY2216" s="7"/>
      <c r="BZ2216" s="7"/>
      <c r="CA2216" s="5"/>
      <c r="CB2216" s="5"/>
      <c r="CC2216" s="5"/>
      <c r="CD2216" s="5"/>
      <c r="CE2216" s="5"/>
      <c r="CF2216" s="5"/>
      <c r="CG2216" s="5"/>
      <c r="CH2216" s="5"/>
      <c r="CI2216" s="5"/>
      <c r="CJ2216" s="5"/>
      <c r="CK2216" s="8"/>
      <c r="CL2216" s="5">
        <v>208.36816978573569</v>
      </c>
      <c r="CM2216" s="5"/>
      <c r="CN2216" s="8"/>
      <c r="CO2216" s="5"/>
      <c r="CP2216" s="5"/>
      <c r="CQ2216" s="5"/>
      <c r="CR2216" s="8"/>
      <c r="CS2216" s="8"/>
      <c r="CT2216" s="8"/>
      <c r="CU2216" s="8"/>
      <c r="CV2216" s="8"/>
      <c r="CW2216" s="8"/>
      <c r="CX2216" s="8"/>
      <c r="CY2216" s="8"/>
      <c r="CZ2216" s="8"/>
      <c r="DA2216" s="8"/>
      <c r="DB2216" s="8"/>
      <c r="DC2216" s="8"/>
      <c r="DD2216" s="8"/>
      <c r="DE2216" s="8"/>
      <c r="DF2216" s="8"/>
      <c r="DG2216" s="8"/>
      <c r="DH2216" s="8"/>
      <c r="DI2216" s="8"/>
      <c r="DJ2216" s="8"/>
      <c r="DK2216" s="8"/>
      <c r="DL2216" s="8"/>
      <c r="DM2216" s="8"/>
      <c r="DN2216" s="8"/>
      <c r="DO2216" s="8"/>
      <c r="DP2216" s="8"/>
      <c r="DQ2216" s="8"/>
      <c r="DR2216" s="8"/>
      <c r="DS2216" s="8"/>
      <c r="DT2216" s="8"/>
      <c r="DU2216" s="8"/>
      <c r="DV2216" s="8"/>
      <c r="DW2216" s="8"/>
      <c r="DX2216" s="8"/>
      <c r="DY2216" s="8"/>
      <c r="DZ2216" s="8"/>
      <c r="EA2216" s="8"/>
      <c r="EB2216" s="8"/>
      <c r="EC2216" s="8"/>
      <c r="ED2216" s="8"/>
      <c r="EE2216" s="8"/>
      <c r="EF2216" s="8"/>
      <c r="EG2216" s="8"/>
      <c r="EH2216" s="8"/>
      <c r="EI2216" s="8"/>
      <c r="EJ2216" s="8"/>
      <c r="EK2216" s="8"/>
      <c r="EL2216" s="8"/>
      <c r="EM2216" s="8"/>
      <c r="EN2216" s="8"/>
      <c r="EO2216" s="8"/>
      <c r="EP2216" s="8"/>
      <c r="EQ2216" s="8"/>
      <c r="ER2216" s="8"/>
      <c r="ES2216" s="8"/>
      <c r="ET2216" s="8"/>
      <c r="EU2216" s="8"/>
      <c r="EV2216" s="8"/>
      <c r="EW2216" s="8"/>
      <c r="EX2216" s="8"/>
      <c r="EY2216" s="8"/>
      <c r="EZ2216" s="8"/>
      <c r="FA2216" s="8"/>
      <c r="FB2216" s="8"/>
      <c r="FC2216" s="8"/>
      <c r="FD2216" s="8"/>
      <c r="FE2216" s="8"/>
      <c r="FF2216" s="8"/>
      <c r="FG2216" s="8"/>
      <c r="FH2216" s="8"/>
      <c r="FI2216" s="8"/>
      <c r="FJ2216" s="8"/>
    </row>
    <row r="2217" spans="1:166" x14ac:dyDescent="0.25">
      <c r="A2217" t="s">
        <v>78</v>
      </c>
      <c r="B2217" t="s">
        <v>248</v>
      </c>
      <c r="C2217" s="6">
        <v>39853</v>
      </c>
      <c r="G2217">
        <v>117</v>
      </c>
      <c r="H2217" t="s">
        <v>17</v>
      </c>
      <c r="I2217" s="7">
        <v>9</v>
      </c>
      <c r="J2217">
        <v>1000</v>
      </c>
      <c r="K2217" s="5">
        <f t="shared" si="61"/>
        <v>111.11111111111111</v>
      </c>
      <c r="AC2217" s="5">
        <v>175.87743236660998</v>
      </c>
      <c r="AE2217" s="8"/>
      <c r="AF2217" s="8"/>
      <c r="AG2217" s="8"/>
      <c r="AH2217" s="8"/>
      <c r="AI2217" s="8"/>
      <c r="AJ2217" s="5">
        <v>176.80679618546245</v>
      </c>
      <c r="AK2217" s="8">
        <v>2.2269497431384311</v>
      </c>
      <c r="AL2217" s="8"/>
      <c r="AM2217" s="8"/>
      <c r="AN2217" s="8"/>
      <c r="AO2217" s="8"/>
      <c r="AP2217" s="8"/>
      <c r="AQ2217" s="9">
        <f>AK2217/AJ2217</f>
        <v>1.2595385421737182E-2</v>
      </c>
      <c r="AS2217" s="8"/>
      <c r="AT2217" s="8"/>
      <c r="AU2217" s="5">
        <v>0.39080321767319004</v>
      </c>
      <c r="AV2217" s="5"/>
      <c r="AW2217" s="5"/>
      <c r="AX2217" s="5"/>
      <c r="AY2217" s="5">
        <v>377.00550406824652</v>
      </c>
      <c r="AZ2217" s="5"/>
      <c r="BA2217" s="5"/>
      <c r="BB2217" s="5"/>
      <c r="BC2217" s="5"/>
      <c r="BD2217" s="5"/>
      <c r="BE2217" s="5"/>
      <c r="BF2217" s="5"/>
      <c r="BG2217" s="5">
        <v>0</v>
      </c>
      <c r="BH2217" s="5">
        <v>377.39630728591976</v>
      </c>
      <c r="BJ2217" s="5"/>
      <c r="BK2217" s="5">
        <f>AC2217+AJ2217+BH2217</f>
        <v>730.08053583799222</v>
      </c>
      <c r="BL2217" s="5"/>
      <c r="BM2217" s="8">
        <f>BH2217/BK2217</f>
        <v>0.51692421419335788</v>
      </c>
      <c r="BN2217" s="8"/>
      <c r="BO2217" s="7"/>
      <c r="BP2217" s="5"/>
      <c r="BQ2217" s="5"/>
      <c r="BR2217" s="5"/>
      <c r="BS2217" s="5"/>
      <c r="BT2217" s="7"/>
      <c r="BU2217" s="7"/>
      <c r="BV2217" s="7"/>
      <c r="BW2217" s="7"/>
      <c r="BX2217" s="8">
        <f>AC2217/BK2217</f>
        <v>0.24090141256092587</v>
      </c>
      <c r="BY2217" s="8">
        <f>AJ2217/BK2217</f>
        <v>0.24217437324571625</v>
      </c>
      <c r="BZ2217" s="8">
        <f>BH2217/BK2217</f>
        <v>0.51692421419335788</v>
      </c>
      <c r="CA2217" s="5">
        <f>CB2217+CC2217+CD2217+CE2217+CF2217+CG2217</f>
        <v>392.14517734833629</v>
      </c>
      <c r="CB2217" s="5">
        <v>3.75</v>
      </c>
      <c r="CC2217" s="5">
        <v>122.46170717259236</v>
      </c>
      <c r="CD2217" s="5">
        <v>0</v>
      </c>
      <c r="CE2217" s="5"/>
      <c r="CF2217" s="5">
        <v>129.21402717976378</v>
      </c>
      <c r="CG2217" s="5">
        <v>136.71944299598016</v>
      </c>
      <c r="CH2217" s="9">
        <f>AK2217/CA2217</f>
        <v>5.6788910632458636E-3</v>
      </c>
      <c r="CI2217" s="5"/>
      <c r="CJ2217" s="5"/>
      <c r="CL2217" s="5"/>
      <c r="CM2217" s="5"/>
      <c r="CO2217" s="5"/>
      <c r="CP2217" s="5"/>
      <c r="CQ2217" s="5"/>
    </row>
    <row r="2218" spans="1:166" x14ac:dyDescent="0.25">
      <c r="A2218" t="s">
        <v>78</v>
      </c>
      <c r="B2218" t="s">
        <v>248</v>
      </c>
      <c r="C2218" s="6">
        <v>39854</v>
      </c>
      <c r="D2218" s="5"/>
      <c r="G2218">
        <v>118</v>
      </c>
      <c r="H2218" t="s">
        <v>17</v>
      </c>
      <c r="I2218" s="7">
        <v>9</v>
      </c>
      <c r="J2218">
        <v>1000</v>
      </c>
      <c r="K2218" s="5">
        <f t="shared" si="61"/>
        <v>111.11111111111111</v>
      </c>
      <c r="M2218" s="5">
        <v>728</v>
      </c>
      <c r="N2218" s="7">
        <v>20.9</v>
      </c>
      <c r="O2218" s="7"/>
      <c r="P2218" s="7"/>
      <c r="AC2218" s="5"/>
      <c r="AE2218" s="8"/>
      <c r="AF2218" s="8"/>
      <c r="AG2218" s="8"/>
      <c r="AH2218" s="8"/>
      <c r="AI2218" s="8"/>
      <c r="AJ2218" s="5"/>
      <c r="AK2218" s="8"/>
      <c r="AL2218" s="8"/>
      <c r="AM2218" s="8"/>
      <c r="AN2218" s="8"/>
      <c r="AO2218" s="8"/>
      <c r="AP2218" s="8"/>
      <c r="AQ2218" s="9"/>
      <c r="AS2218" s="8"/>
      <c r="AT2218" s="8"/>
      <c r="AU2218" s="5"/>
      <c r="AV2218" s="5"/>
      <c r="AW2218" s="5"/>
      <c r="AX2218" s="5"/>
      <c r="AY2218" s="5"/>
      <c r="AZ2218" s="5"/>
      <c r="BA2218" s="5"/>
      <c r="BB2218" s="5"/>
      <c r="BC2218" s="5"/>
      <c r="BD2218" s="5"/>
      <c r="BE2218" s="5"/>
      <c r="BF2218" s="5"/>
      <c r="BG2218" s="5"/>
      <c r="BH2218" s="5"/>
      <c r="BJ2218" s="5"/>
      <c r="BK2218" s="5"/>
      <c r="BL2218" s="5"/>
      <c r="BO2218" s="7"/>
      <c r="BP2218" s="5"/>
      <c r="BQ2218" s="5"/>
      <c r="BR2218" s="5"/>
      <c r="BS2218" s="5"/>
      <c r="BT2218" s="7"/>
      <c r="BU2218" s="7"/>
      <c r="BV2218" s="7"/>
      <c r="BW2218" s="7"/>
      <c r="BX2218" s="7"/>
      <c r="BY2218" s="7"/>
      <c r="BZ2218" s="7"/>
      <c r="CA2218" s="5"/>
      <c r="CB2218" s="5"/>
      <c r="CC2218" s="5"/>
      <c r="CD2218" s="5"/>
      <c r="CE2218" s="5"/>
      <c r="CF2218" s="5"/>
      <c r="CG2218" s="5"/>
      <c r="CH2218" s="5"/>
      <c r="CI2218" s="5"/>
      <c r="CJ2218" s="5"/>
      <c r="CL2218" s="5">
        <v>201.06999963024879</v>
      </c>
      <c r="CM2218" s="5"/>
      <c r="CO2218" s="5"/>
      <c r="CP2218" s="5"/>
      <c r="CQ2218" s="5"/>
    </row>
    <row r="2219" spans="1:166" x14ac:dyDescent="0.25">
      <c r="A2219" t="s">
        <v>78</v>
      </c>
      <c r="B2219" t="s">
        <v>248</v>
      </c>
      <c r="C2219" s="6">
        <v>39857</v>
      </c>
      <c r="D2219" s="5"/>
      <c r="G2219">
        <v>121</v>
      </c>
      <c r="H2219" t="s">
        <v>17</v>
      </c>
      <c r="I2219" s="7">
        <v>9</v>
      </c>
      <c r="J2219">
        <v>1000</v>
      </c>
      <c r="K2219" s="5">
        <f t="shared" si="61"/>
        <v>111.11111111111111</v>
      </c>
      <c r="AC2219" s="5"/>
      <c r="AE2219" s="8"/>
      <c r="AF2219" s="8"/>
      <c r="AG2219" s="8"/>
      <c r="AH2219" s="8"/>
      <c r="AI2219" s="8"/>
      <c r="AJ2219" s="5"/>
      <c r="AK2219" s="8"/>
      <c r="AL2219" s="8"/>
      <c r="AM2219" s="8"/>
      <c r="AN2219" s="8"/>
      <c r="AO2219" s="8"/>
      <c r="AP2219" s="8"/>
      <c r="AQ2219" s="9"/>
      <c r="AS2219" s="8"/>
      <c r="AT2219" s="8"/>
      <c r="AU2219" s="5"/>
      <c r="AV2219" s="5"/>
      <c r="AW2219" s="5"/>
      <c r="AX2219" s="5"/>
      <c r="AY2219" s="5"/>
      <c r="AZ2219" s="5"/>
      <c r="BA2219" s="5"/>
      <c r="BB2219" s="5"/>
      <c r="BC2219" s="5"/>
      <c r="BD2219" s="5"/>
      <c r="BE2219" s="5"/>
      <c r="BF2219" s="5"/>
      <c r="BG2219" s="5"/>
      <c r="BH2219" s="5"/>
      <c r="BJ2219" s="5"/>
      <c r="BK2219" s="5"/>
      <c r="BL2219" s="5"/>
      <c r="BO2219" s="7"/>
      <c r="BP2219" s="5"/>
      <c r="BQ2219" s="5"/>
      <c r="BR2219" s="5"/>
      <c r="BS2219" s="5"/>
      <c r="BT2219" s="7"/>
      <c r="BU2219" s="7"/>
      <c r="BV2219" s="7"/>
      <c r="BW2219" s="7"/>
      <c r="BX2219" s="7"/>
      <c r="BY2219" s="7"/>
      <c r="BZ2219" s="7"/>
      <c r="CA2219" s="5"/>
      <c r="CB2219" s="5"/>
      <c r="CC2219" s="5"/>
      <c r="CD2219" s="5"/>
      <c r="CE2219" s="5"/>
      <c r="CF2219" s="5"/>
      <c r="CG2219" s="5"/>
      <c r="CH2219" s="5"/>
      <c r="CI2219" s="5"/>
      <c r="CJ2219" s="5"/>
      <c r="CL2219" s="5">
        <v>174.55406349104911</v>
      </c>
      <c r="CM2219" s="5"/>
      <c r="CO2219" s="5"/>
      <c r="CP2219" s="5"/>
      <c r="CQ2219" s="5"/>
    </row>
    <row r="2220" spans="1:166" x14ac:dyDescent="0.25">
      <c r="A2220" t="s">
        <v>78</v>
      </c>
      <c r="B2220" t="s">
        <v>248</v>
      </c>
      <c r="C2220" s="6">
        <v>39864</v>
      </c>
      <c r="D2220" s="5"/>
      <c r="G2220">
        <v>128</v>
      </c>
      <c r="H2220" t="s">
        <v>17</v>
      </c>
      <c r="I2220" s="7">
        <v>9</v>
      </c>
      <c r="J2220">
        <v>1000</v>
      </c>
      <c r="K2220" s="5">
        <f t="shared" si="61"/>
        <v>111.11111111111111</v>
      </c>
      <c r="AC2220" s="5"/>
      <c r="AE2220" s="8"/>
      <c r="AF2220" s="8"/>
      <c r="AG2220" s="8"/>
      <c r="AH2220" s="8"/>
      <c r="AI2220" s="8"/>
      <c r="AJ2220" s="5"/>
      <c r="AK2220" s="8"/>
      <c r="AL2220" s="8"/>
      <c r="AM2220" s="8"/>
      <c r="AN2220" s="8"/>
      <c r="AO2220" s="8"/>
      <c r="AP2220" s="8"/>
      <c r="AQ2220" s="9"/>
      <c r="AS2220" s="8"/>
      <c r="AT2220" s="8"/>
      <c r="AU2220" s="5"/>
      <c r="AV2220" s="5"/>
      <c r="AW2220" s="5"/>
      <c r="AX2220" s="5"/>
      <c r="AY2220" s="5"/>
      <c r="AZ2220" s="5"/>
      <c r="BA2220" s="5"/>
      <c r="BB2220" s="5"/>
      <c r="BC2220" s="5"/>
      <c r="BD2220" s="5"/>
      <c r="BE2220" s="5"/>
      <c r="BF2220" s="5"/>
      <c r="BG2220" s="5"/>
      <c r="BH2220" s="5"/>
      <c r="BJ2220" s="5"/>
      <c r="BK2220" s="5"/>
      <c r="BL2220" s="5"/>
      <c r="BO2220" s="7"/>
      <c r="BP2220" s="5"/>
      <c r="BQ2220" s="5"/>
      <c r="BR2220" s="5"/>
      <c r="BS2220" s="5"/>
      <c r="BT2220" s="7"/>
      <c r="BU2220" s="7"/>
      <c r="BV2220" s="7"/>
      <c r="BW2220" s="7"/>
      <c r="BX2220" s="7"/>
      <c r="BY2220" s="7"/>
      <c r="BZ2220" s="7"/>
      <c r="CA2220" s="5"/>
      <c r="CB2220" s="5"/>
      <c r="CC2220" s="5"/>
      <c r="CD2220" s="5"/>
      <c r="CE2220" s="5"/>
      <c r="CF2220" s="5"/>
      <c r="CG2220" s="5"/>
      <c r="CH2220" s="5"/>
      <c r="CI2220" s="5"/>
      <c r="CJ2220" s="5"/>
      <c r="CL2220" s="5">
        <v>215.36117148059751</v>
      </c>
      <c r="CM2220" s="5"/>
      <c r="CO2220" s="5"/>
      <c r="CP2220" s="5"/>
      <c r="CQ2220" s="5"/>
    </row>
    <row r="2221" spans="1:166" x14ac:dyDescent="0.25">
      <c r="A2221" t="s">
        <v>78</v>
      </c>
      <c r="B2221" t="s">
        <v>248</v>
      </c>
      <c r="C2221" s="6">
        <v>39870</v>
      </c>
      <c r="D2221" s="5"/>
      <c r="G2221">
        <v>134</v>
      </c>
      <c r="H2221" t="s">
        <v>17</v>
      </c>
      <c r="I2221" s="7">
        <v>9</v>
      </c>
      <c r="J2221">
        <v>1000</v>
      </c>
      <c r="K2221" s="5">
        <f t="shared" si="61"/>
        <v>111.11111111111111</v>
      </c>
      <c r="AC2221" s="5"/>
      <c r="AE2221" s="8"/>
      <c r="AF2221" s="8"/>
      <c r="AG2221" s="8"/>
      <c r="AH2221" s="8"/>
      <c r="AI2221" s="8"/>
      <c r="AJ2221" s="5"/>
      <c r="AK2221" s="8"/>
      <c r="AL2221" s="8"/>
      <c r="AM2221" s="8"/>
      <c r="AN2221" s="8"/>
      <c r="AO2221" s="8"/>
      <c r="AP2221" s="8"/>
      <c r="AQ2221" s="9"/>
      <c r="AS2221" s="8"/>
      <c r="AT2221" s="8"/>
      <c r="AU2221" s="5"/>
      <c r="AV2221" s="5"/>
      <c r="AW2221" s="5"/>
      <c r="AX2221" s="5"/>
      <c r="AY2221" s="5"/>
      <c r="AZ2221" s="5"/>
      <c r="BA2221" s="5"/>
      <c r="BB2221" s="5"/>
      <c r="BC2221" s="5"/>
      <c r="BD2221" s="5"/>
      <c r="BE2221" s="5"/>
      <c r="BF2221" s="5"/>
      <c r="BG2221" s="5"/>
      <c r="BH2221" s="5"/>
      <c r="BJ2221" s="5"/>
      <c r="BK2221" s="5"/>
      <c r="BL2221" s="5"/>
      <c r="BO2221" s="7"/>
      <c r="BP2221" s="5"/>
      <c r="BQ2221" s="5"/>
      <c r="BR2221" s="5"/>
      <c r="BS2221" s="5"/>
      <c r="BT2221" s="7"/>
      <c r="BU2221" s="7"/>
      <c r="BV2221" s="7"/>
      <c r="BW2221" s="7"/>
      <c r="BX2221" s="7"/>
      <c r="BY2221" s="7"/>
      <c r="BZ2221" s="7"/>
      <c r="CA2221" s="5"/>
      <c r="CB2221" s="5"/>
      <c r="CC2221" s="5"/>
      <c r="CD2221" s="5"/>
      <c r="CE2221" s="5"/>
      <c r="CF2221" s="5"/>
      <c r="CG2221" s="5"/>
      <c r="CH2221" s="5"/>
      <c r="CI2221" s="5"/>
      <c r="CJ2221" s="5"/>
      <c r="CL2221" s="5">
        <v>182.03213888723221</v>
      </c>
      <c r="CM2221" s="5"/>
      <c r="CO2221" s="5"/>
      <c r="CP2221" s="5"/>
      <c r="CQ2221" s="5"/>
    </row>
    <row r="2222" spans="1:166" x14ac:dyDescent="0.25">
      <c r="A2222" t="s">
        <v>78</v>
      </c>
      <c r="B2222" t="s">
        <v>248</v>
      </c>
      <c r="C2222" s="6">
        <v>39874</v>
      </c>
      <c r="G2222">
        <v>138</v>
      </c>
      <c r="H2222" t="s">
        <v>17</v>
      </c>
      <c r="I2222" s="7">
        <v>9</v>
      </c>
      <c r="J2222">
        <v>1000</v>
      </c>
      <c r="K2222" s="5">
        <f t="shared" si="61"/>
        <v>111.11111111111111</v>
      </c>
      <c r="AC2222" s="5">
        <v>231.63356572995815</v>
      </c>
      <c r="AE2222" s="8"/>
      <c r="AF2222" s="8"/>
      <c r="AG2222" s="8"/>
      <c r="AH2222" s="8"/>
      <c r="AI2222" s="8"/>
      <c r="AJ2222" s="5">
        <v>185.21822110127789</v>
      </c>
      <c r="AK2222" s="8">
        <v>2.3518657090970745</v>
      </c>
      <c r="AL2222" s="8"/>
      <c r="AM2222" s="8"/>
      <c r="AN2222" s="8"/>
      <c r="AO2222" s="8"/>
      <c r="AP2222" s="8"/>
      <c r="AQ2222" s="9">
        <f>AK2222/AJ2222</f>
        <v>1.2697809616749678E-2</v>
      </c>
      <c r="AS2222" s="8"/>
      <c r="AT2222" s="8"/>
      <c r="AU2222" s="5">
        <v>0</v>
      </c>
      <c r="AV2222" s="5"/>
      <c r="AW2222" s="5"/>
      <c r="AX2222" s="5"/>
      <c r="AY2222" s="5">
        <v>582.00641581683703</v>
      </c>
      <c r="AZ2222" s="5"/>
      <c r="BA2222" s="5"/>
      <c r="BB2222" s="5"/>
      <c r="BC2222" s="5"/>
      <c r="BD2222" s="5"/>
      <c r="BE2222" s="5"/>
      <c r="BF2222" s="5"/>
      <c r="BG2222" s="5">
        <v>173.65153576892561</v>
      </c>
      <c r="BH2222" s="5">
        <v>755.65795158576259</v>
      </c>
      <c r="BJ2222" s="5"/>
      <c r="BK2222" s="5">
        <f>AC2222+AJ2222+BH2222</f>
        <v>1172.5097384169985</v>
      </c>
      <c r="BL2222" s="5"/>
      <c r="BM2222" s="8">
        <f>BH2222/BK2222</f>
        <v>0.64447904083591989</v>
      </c>
      <c r="BN2222" s="8"/>
      <c r="BO2222" s="7"/>
      <c r="BP2222" s="5"/>
      <c r="BQ2222" s="5"/>
      <c r="BR2222" s="5"/>
      <c r="BS2222" s="5"/>
      <c r="BT2222" s="7"/>
      <c r="BU2222" s="7"/>
      <c r="BV2222" s="7"/>
      <c r="BW2222" s="7"/>
      <c r="BX2222" s="8">
        <f>AC2222/BK2222</f>
        <v>0.19755363912174057</v>
      </c>
      <c r="BY2222" s="8">
        <f>AJ2222/BK2222</f>
        <v>0.1579673200423396</v>
      </c>
      <c r="BZ2222" s="8">
        <f>BH2222/BK2222</f>
        <v>0.64447904083591989</v>
      </c>
      <c r="CA2222" s="5">
        <f>CB2222+CC2222+CD2222+CE2222+CF2222+CG2222</f>
        <v>510.28130314097115</v>
      </c>
      <c r="CB2222" s="5">
        <v>5.5</v>
      </c>
      <c r="CC2222" s="5">
        <v>112.34560638396519</v>
      </c>
      <c r="CD2222" s="5">
        <v>27.148950528928921</v>
      </c>
      <c r="CE2222" s="5"/>
      <c r="CF2222" s="5">
        <v>151.28890102261118</v>
      </c>
      <c r="CG2222" s="5">
        <v>213.99784520546586</v>
      </c>
      <c r="CH2222" s="9">
        <f>AK2222/CA2222</f>
        <v>4.6089592046984016E-3</v>
      </c>
      <c r="CI2222" s="5"/>
      <c r="CJ2222" s="5"/>
      <c r="CL2222" s="5"/>
      <c r="CM2222" s="5"/>
      <c r="CO2222" s="5"/>
      <c r="CP2222" s="5"/>
      <c r="CQ2222" s="5"/>
    </row>
    <row r="2223" spans="1:166" x14ac:dyDescent="0.25">
      <c r="A2223" t="s">
        <v>78</v>
      </c>
      <c r="B2223" t="s">
        <v>248</v>
      </c>
      <c r="C2223" s="6">
        <v>39877</v>
      </c>
      <c r="D2223" s="5"/>
      <c r="G2223">
        <v>141</v>
      </c>
      <c r="H2223" t="s">
        <v>17</v>
      </c>
      <c r="I2223" s="7">
        <v>9</v>
      </c>
      <c r="J2223">
        <v>1000</v>
      </c>
      <c r="K2223" s="5">
        <f t="shared" si="61"/>
        <v>111.11111111111111</v>
      </c>
      <c r="AC2223" s="5"/>
      <c r="AE2223" s="8"/>
      <c r="AF2223" s="8"/>
      <c r="AG2223" s="8"/>
      <c r="AH2223" s="8"/>
      <c r="AI2223" s="8"/>
      <c r="AJ2223" s="5"/>
      <c r="AK2223" s="8"/>
      <c r="AL2223" s="8"/>
      <c r="AM2223" s="8"/>
      <c r="AN2223" s="8"/>
      <c r="AO2223" s="8"/>
      <c r="AP2223" s="8"/>
      <c r="AQ2223" s="9"/>
      <c r="AS2223" s="8"/>
      <c r="AT2223" s="8"/>
      <c r="AU2223" s="5"/>
      <c r="AV2223" s="5"/>
      <c r="AW2223" s="5"/>
      <c r="AX2223" s="5"/>
      <c r="AY2223" s="5"/>
      <c r="AZ2223" s="5"/>
      <c r="BA2223" s="5"/>
      <c r="BB2223" s="5"/>
      <c r="BC2223" s="5"/>
      <c r="BD2223" s="5"/>
      <c r="BE2223" s="5"/>
      <c r="BF2223" s="5"/>
      <c r="BG2223" s="5"/>
      <c r="BH2223" s="5"/>
      <c r="BJ2223" s="5"/>
      <c r="BK2223" s="5"/>
      <c r="BL2223" s="5"/>
      <c r="BO2223" s="7"/>
      <c r="BP2223" s="5"/>
      <c r="BQ2223" s="5"/>
      <c r="BR2223" s="5"/>
      <c r="BS2223" s="5"/>
      <c r="BT2223" s="7"/>
      <c r="BU2223" s="7"/>
      <c r="BV2223" s="7"/>
      <c r="BW2223" s="7"/>
      <c r="BX2223" s="7"/>
      <c r="BY2223" s="7"/>
      <c r="BZ2223" s="7"/>
      <c r="CA2223" s="5"/>
      <c r="CB2223" s="5"/>
      <c r="CC2223" s="5"/>
      <c r="CD2223" s="5"/>
      <c r="CE2223" s="5"/>
      <c r="CF2223" s="5"/>
      <c r="CG2223" s="5"/>
      <c r="CH2223" s="5"/>
      <c r="CI2223" s="5"/>
      <c r="CJ2223" s="5"/>
      <c r="CL2223" s="5">
        <v>156.26474901223011</v>
      </c>
      <c r="CM2223" s="5"/>
      <c r="CO2223" s="5"/>
      <c r="CP2223" s="5"/>
      <c r="CQ2223" s="5"/>
    </row>
    <row r="2224" spans="1:166" x14ac:dyDescent="0.25">
      <c r="A2224" t="s">
        <v>78</v>
      </c>
      <c r="B2224" t="s">
        <v>248</v>
      </c>
      <c r="C2224" s="6">
        <v>39884</v>
      </c>
      <c r="D2224" s="5"/>
      <c r="G2224">
        <v>148</v>
      </c>
      <c r="H2224" t="s">
        <v>17</v>
      </c>
      <c r="I2224" s="7">
        <v>9</v>
      </c>
      <c r="J2224">
        <v>1000</v>
      </c>
      <c r="K2224" s="5">
        <f t="shared" si="61"/>
        <v>111.11111111111111</v>
      </c>
      <c r="AC2224" s="5"/>
      <c r="AE2224" s="8"/>
      <c r="AF2224" s="8"/>
      <c r="AG2224" s="8"/>
      <c r="AH2224" s="8"/>
      <c r="AI2224" s="8"/>
      <c r="AJ2224" s="5"/>
      <c r="AK2224" s="8"/>
      <c r="AL2224" s="8"/>
      <c r="AM2224" s="8"/>
      <c r="AN2224" s="8"/>
      <c r="AO2224" s="8"/>
      <c r="AP2224" s="8"/>
      <c r="AQ2224" s="9"/>
      <c r="AS2224" s="8"/>
      <c r="AT2224" s="8"/>
      <c r="AU2224" s="5"/>
      <c r="AV2224" s="5"/>
      <c r="AW2224" s="5"/>
      <c r="AX2224" s="5"/>
      <c r="AY2224" s="5"/>
      <c r="AZ2224" s="5"/>
      <c r="BA2224" s="5"/>
      <c r="BB2224" s="5"/>
      <c r="BC2224" s="5"/>
      <c r="BD2224" s="5"/>
      <c r="BE2224" s="5"/>
      <c r="BF2224" s="5"/>
      <c r="BG2224" s="5"/>
      <c r="BH2224" s="5"/>
      <c r="BJ2224" s="5"/>
      <c r="BK2224" s="5"/>
      <c r="BL2224" s="5"/>
      <c r="BO2224" s="7"/>
      <c r="BP2224" s="5"/>
      <c r="BQ2224" s="5"/>
      <c r="BR2224" s="5"/>
      <c r="BS2224" s="5"/>
      <c r="BT2224" s="7"/>
      <c r="BU2224" s="7"/>
      <c r="BV2224" s="7"/>
      <c r="BW2224" s="7"/>
      <c r="BX2224" s="7"/>
      <c r="BY2224" s="7"/>
      <c r="BZ2224" s="7"/>
      <c r="CA2224" s="5"/>
      <c r="CB2224" s="5"/>
      <c r="CC2224" s="5"/>
      <c r="CD2224" s="5"/>
      <c r="CE2224" s="5"/>
      <c r="CF2224" s="5"/>
      <c r="CG2224" s="5"/>
      <c r="CH2224" s="5"/>
      <c r="CI2224" s="5"/>
      <c r="CJ2224" s="5"/>
      <c r="CL2224" s="5">
        <v>124.7457093411479</v>
      </c>
      <c r="CM2224" s="5"/>
      <c r="CO2224" s="5"/>
      <c r="CP2224" s="5"/>
      <c r="CQ2224" s="5"/>
    </row>
    <row r="2225" spans="1:166" x14ac:dyDescent="0.25">
      <c r="A2225" t="s">
        <v>78</v>
      </c>
      <c r="B2225" t="s">
        <v>248</v>
      </c>
      <c r="C2225" s="6">
        <v>39885</v>
      </c>
      <c r="D2225" s="5">
        <v>9</v>
      </c>
      <c r="E2225" s="6" t="s">
        <v>207</v>
      </c>
      <c r="F2225" t="s">
        <v>15</v>
      </c>
      <c r="G2225">
        <v>149</v>
      </c>
      <c r="H2225" t="s">
        <v>17</v>
      </c>
      <c r="I2225" s="7">
        <v>9</v>
      </c>
      <c r="J2225">
        <v>1000</v>
      </c>
      <c r="K2225" s="5">
        <f t="shared" si="61"/>
        <v>111.11111111111111</v>
      </c>
      <c r="L2225" s="5"/>
      <c r="M2225" s="8"/>
      <c r="N2225" s="8"/>
      <c r="O2225" s="8"/>
      <c r="P2225" s="8"/>
      <c r="Q2225" s="5"/>
      <c r="R2225" s="5"/>
      <c r="S2225" s="5"/>
      <c r="T2225" s="5"/>
      <c r="U2225" s="5"/>
      <c r="V2225" s="5">
        <v>149</v>
      </c>
      <c r="W2225" s="5"/>
      <c r="X2225" s="8"/>
      <c r="Y2225" s="8"/>
      <c r="Z2225" s="8"/>
      <c r="AA2225" s="8"/>
      <c r="AB2225" s="8"/>
      <c r="AC2225" s="5"/>
      <c r="AD2225" s="8"/>
      <c r="AE2225" s="8"/>
      <c r="AF2225" s="8"/>
      <c r="AG2225" s="8"/>
      <c r="AH2225" s="8"/>
      <c r="AI2225" s="8"/>
      <c r="AJ2225" s="5"/>
      <c r="AK2225" s="8"/>
      <c r="AL2225" s="8"/>
      <c r="AM2225" s="8"/>
      <c r="AN2225" s="8"/>
      <c r="AO2225" s="8"/>
      <c r="AP2225" s="8"/>
      <c r="AQ2225" s="9"/>
      <c r="AR2225" s="8"/>
      <c r="AS2225" s="8"/>
      <c r="AT2225" s="8"/>
      <c r="AU2225" s="5"/>
      <c r="AV2225" s="5"/>
      <c r="AW2225" s="5"/>
      <c r="AX2225" s="5"/>
      <c r="AY2225" s="5"/>
      <c r="AZ2225" s="5"/>
      <c r="BA2225" s="5"/>
      <c r="BB2225" s="5"/>
      <c r="BC2225" s="5"/>
      <c r="BD2225" s="5"/>
      <c r="BE2225" s="5"/>
      <c r="BF2225" s="5"/>
      <c r="BG2225" s="5"/>
      <c r="BH2225" s="5"/>
      <c r="BI2225" s="8"/>
      <c r="BJ2225" s="5"/>
      <c r="BK2225" s="5"/>
      <c r="BL2225" s="5"/>
      <c r="BM2225" s="8"/>
      <c r="BN2225" s="8"/>
      <c r="BO2225" s="7"/>
      <c r="BP2225" s="5"/>
      <c r="BQ2225" s="5"/>
      <c r="BR2225" s="5"/>
      <c r="BS2225" s="5"/>
      <c r="BT2225" s="7"/>
      <c r="BU2225" s="7"/>
      <c r="BV2225" s="7"/>
      <c r="BW2225" s="7"/>
      <c r="BX2225" s="7"/>
      <c r="BY2225" s="7"/>
      <c r="BZ2225" s="7"/>
      <c r="CA2225" s="5"/>
      <c r="CB2225" s="5"/>
      <c r="CC2225" s="5"/>
      <c r="CD2225" s="5"/>
      <c r="CE2225" s="5"/>
      <c r="CF2225" s="5"/>
      <c r="CG2225" s="5"/>
      <c r="CH2225" s="5"/>
      <c r="CI2225" s="5"/>
      <c r="CJ2225" s="5"/>
      <c r="CK2225" s="8"/>
      <c r="CL2225" s="5"/>
      <c r="CM2225" s="5"/>
      <c r="CN2225" s="8"/>
      <c r="CO2225" s="5"/>
      <c r="CP2225" s="5"/>
      <c r="CQ2225" s="5"/>
      <c r="CR2225" s="8"/>
      <c r="CS2225" s="8"/>
      <c r="CT2225" s="8"/>
      <c r="CU2225" s="8"/>
      <c r="CV2225" s="8"/>
      <c r="CW2225" s="8"/>
      <c r="CX2225" s="8"/>
      <c r="CY2225" s="8"/>
      <c r="CZ2225" s="8"/>
      <c r="DA2225" s="8"/>
      <c r="DB2225" s="8"/>
      <c r="DC2225" s="8"/>
      <c r="DD2225" s="8"/>
      <c r="DE2225" s="8"/>
      <c r="DF2225" s="8"/>
      <c r="DG2225" s="8"/>
      <c r="DH2225" s="8"/>
      <c r="DI2225" s="8"/>
      <c r="DJ2225" s="8"/>
      <c r="DK2225" s="8"/>
      <c r="DL2225" s="8"/>
      <c r="DM2225" s="8"/>
      <c r="DN2225" s="8"/>
      <c r="DO2225" s="8"/>
      <c r="DP2225" s="8"/>
      <c r="DQ2225" s="8"/>
      <c r="DR2225" s="8"/>
      <c r="DS2225" s="8"/>
      <c r="DT2225" s="8"/>
      <c r="DU2225" s="8"/>
      <c r="DV2225" s="8"/>
      <c r="DW2225" s="8"/>
      <c r="DX2225" s="8"/>
      <c r="DY2225" s="8"/>
      <c r="DZ2225" s="8"/>
      <c r="EA2225" s="8"/>
      <c r="EB2225" s="8"/>
      <c r="EC2225" s="8"/>
      <c r="ED2225" s="8"/>
      <c r="EE2225" s="8"/>
      <c r="EF2225" s="8"/>
      <c r="EG2225" s="8"/>
      <c r="EH2225" s="8"/>
      <c r="EI2225" s="8"/>
      <c r="EJ2225" s="8"/>
      <c r="EK2225" s="8"/>
      <c r="EL2225" s="8"/>
      <c r="EM2225" s="8"/>
      <c r="EN2225" s="8"/>
      <c r="EO2225" s="8"/>
      <c r="EP2225" s="8"/>
      <c r="EQ2225" s="8"/>
      <c r="ER2225" s="8"/>
      <c r="ES2225" s="8"/>
      <c r="ET2225" s="8"/>
      <c r="EU2225" s="8"/>
      <c r="EV2225" s="8"/>
      <c r="EW2225" s="8"/>
      <c r="EX2225" s="8"/>
      <c r="EY2225" s="8"/>
      <c r="EZ2225" s="8"/>
      <c r="FA2225" s="8"/>
      <c r="FB2225" s="8"/>
      <c r="FC2225" s="8"/>
      <c r="FD2225" s="8"/>
      <c r="FE2225" s="8"/>
      <c r="FF2225" s="8"/>
      <c r="FG2225" s="8"/>
      <c r="FH2225" s="8"/>
      <c r="FI2225" s="8"/>
      <c r="FJ2225" s="8"/>
    </row>
    <row r="2226" spans="1:166" x14ac:dyDescent="0.25">
      <c r="A2226" t="s">
        <v>78</v>
      </c>
      <c r="B2226" t="s">
        <v>248</v>
      </c>
      <c r="C2226" s="6">
        <v>39895</v>
      </c>
      <c r="D2226" s="5"/>
      <c r="G2226">
        <v>159</v>
      </c>
      <c r="H2226" t="s">
        <v>17</v>
      </c>
      <c r="I2226" s="7">
        <v>9</v>
      </c>
      <c r="J2226">
        <v>1000</v>
      </c>
      <c r="K2226" s="5">
        <f t="shared" si="61"/>
        <v>111.11111111111111</v>
      </c>
      <c r="AC2226" s="5"/>
      <c r="AE2226" s="8"/>
      <c r="AF2226" s="8"/>
      <c r="AG2226" s="8"/>
      <c r="AH2226" s="8"/>
      <c r="AI2226" s="8"/>
      <c r="AJ2226" s="5"/>
      <c r="AK2226" s="8"/>
      <c r="AL2226" s="8"/>
      <c r="AM2226" s="8"/>
      <c r="AN2226" s="8"/>
      <c r="AO2226" s="8"/>
      <c r="AP2226" s="8"/>
      <c r="AQ2226" s="9"/>
      <c r="AS2226" s="8"/>
      <c r="AT2226" s="8"/>
      <c r="AU2226" s="5"/>
      <c r="AV2226" s="5"/>
      <c r="AW2226" s="5"/>
      <c r="AX2226" s="5"/>
      <c r="AY2226" s="5"/>
      <c r="AZ2226" s="5"/>
      <c r="BA2226" s="5"/>
      <c r="BB2226" s="5"/>
      <c r="BC2226" s="5"/>
      <c r="BD2226" s="5"/>
      <c r="BE2226" s="5"/>
      <c r="BF2226" s="5"/>
      <c r="BG2226" s="5"/>
      <c r="BH2226" s="5"/>
      <c r="BJ2226" s="5"/>
      <c r="BK2226" s="5"/>
      <c r="BL2226" s="5"/>
      <c r="BO2226" s="7"/>
      <c r="BP2226" s="5"/>
      <c r="BQ2226" s="5"/>
      <c r="BR2226" s="5"/>
      <c r="BS2226" s="5"/>
      <c r="BT2226" s="7"/>
      <c r="BU2226" s="7"/>
      <c r="BV2226" s="7"/>
      <c r="BW2226" s="7"/>
      <c r="BX2226" s="7"/>
      <c r="BY2226" s="7"/>
      <c r="BZ2226" s="7"/>
      <c r="CA2226" s="5"/>
      <c r="CB2226" s="5"/>
      <c r="CC2226" s="5"/>
      <c r="CD2226" s="5"/>
      <c r="CE2226" s="5"/>
      <c r="CF2226" s="5"/>
      <c r="CG2226" s="5"/>
      <c r="CH2226" s="5"/>
      <c r="CI2226" s="5"/>
      <c r="CJ2226" s="5"/>
      <c r="CL2226" s="5">
        <v>100.0290311036871</v>
      </c>
      <c r="CM2226" s="5"/>
      <c r="CO2226" s="5"/>
      <c r="CP2226" s="5"/>
      <c r="CQ2226" s="5"/>
    </row>
    <row r="2227" spans="1:166" x14ac:dyDescent="0.25">
      <c r="A2227" t="s">
        <v>78</v>
      </c>
      <c r="B2227" t="s">
        <v>248</v>
      </c>
      <c r="C2227" s="6">
        <v>39902</v>
      </c>
      <c r="G2227">
        <v>166</v>
      </c>
      <c r="H2227" t="s">
        <v>17</v>
      </c>
      <c r="I2227" s="7">
        <v>9</v>
      </c>
      <c r="J2227">
        <v>1000</v>
      </c>
      <c r="K2227" s="5">
        <f t="shared" si="61"/>
        <v>111.11111111111111</v>
      </c>
      <c r="AC2227" s="5">
        <v>303.79426598572218</v>
      </c>
      <c r="AE2227" s="8"/>
      <c r="AF2227" s="8"/>
      <c r="AG2227" s="8"/>
      <c r="AH2227" s="8"/>
      <c r="AI2227" s="8"/>
      <c r="AJ2227" s="5">
        <v>153.52409181598955</v>
      </c>
      <c r="AK2227" s="8">
        <v>1.5804483579241098</v>
      </c>
      <c r="AL2227" s="8"/>
      <c r="AM2227" s="8"/>
      <c r="AN2227" s="8"/>
      <c r="AO2227" s="8"/>
      <c r="AP2227" s="8"/>
      <c r="AQ2227" s="9">
        <f>AK2227/AJ2227</f>
        <v>1.0294464792004104E-2</v>
      </c>
      <c r="AS2227" s="8"/>
      <c r="AT2227" s="8"/>
      <c r="AU2227" s="5">
        <v>0</v>
      </c>
      <c r="AV2227" s="5"/>
      <c r="AW2227" s="5"/>
      <c r="AX2227" s="5"/>
      <c r="AY2227" s="5">
        <v>18.018259796394769</v>
      </c>
      <c r="AZ2227" s="5"/>
      <c r="BA2227" s="5"/>
      <c r="BB2227" s="5"/>
      <c r="BC2227" s="5"/>
      <c r="BD2227" s="5"/>
      <c r="BE2227" s="5"/>
      <c r="BF2227" s="5"/>
      <c r="BG2227" s="5">
        <v>654.87867911035244</v>
      </c>
      <c r="BH2227" s="5">
        <v>672.89693890674721</v>
      </c>
      <c r="BJ2227" s="5"/>
      <c r="BK2227" s="5">
        <f>AC2227+AJ2227+BH2227</f>
        <v>1130.2152967084589</v>
      </c>
      <c r="BL2227" s="5"/>
      <c r="BM2227" s="8">
        <f>BH2227/BK2227</f>
        <v>0.59537058192933145</v>
      </c>
      <c r="BN2227" s="8"/>
      <c r="BO2227" s="7"/>
      <c r="BP2227" s="5"/>
      <c r="BQ2227" s="5"/>
      <c r="BR2227" s="5"/>
      <c r="BS2227" s="5"/>
      <c r="BT2227" s="7"/>
      <c r="BU2227" s="7"/>
      <c r="BV2227" s="7"/>
      <c r="BW2227" s="7"/>
      <c r="BX2227" s="8">
        <f>AC2227/BK2227</f>
        <v>0.26879327051267687</v>
      </c>
      <c r="BY2227" s="8">
        <f>AJ2227/BK2227</f>
        <v>0.13583614755799164</v>
      </c>
      <c r="BZ2227" s="8">
        <f>BH2227/BK2227</f>
        <v>0.59537058192933145</v>
      </c>
      <c r="CA2227" s="5"/>
      <c r="CB2227" s="5">
        <v>9.9375</v>
      </c>
      <c r="CC2227" s="5">
        <v>14.242895966259345</v>
      </c>
      <c r="CD2227" s="5">
        <v>111.83354273536435</v>
      </c>
      <c r="CE2227" s="5"/>
      <c r="CF2227" s="5"/>
      <c r="CG2227" s="5"/>
      <c r="CH2227" s="5"/>
      <c r="CI2227" s="5"/>
      <c r="CJ2227" s="5"/>
      <c r="CL2227" s="5"/>
      <c r="CM2227" s="5"/>
      <c r="CO2227" s="5"/>
      <c r="CP2227" s="5"/>
      <c r="CQ2227" s="5"/>
    </row>
    <row r="2228" spans="1:166" x14ac:dyDescent="0.25">
      <c r="A2228" t="s">
        <v>78</v>
      </c>
      <c r="B2228" t="s">
        <v>248</v>
      </c>
      <c r="C2228" s="6">
        <v>39906</v>
      </c>
      <c r="D2228" s="5">
        <v>10</v>
      </c>
      <c r="E2228" t="s">
        <v>108</v>
      </c>
      <c r="F2228" t="s">
        <v>18</v>
      </c>
      <c r="G2228">
        <v>170</v>
      </c>
      <c r="H2228" t="s">
        <v>17</v>
      </c>
      <c r="I2228" s="7">
        <v>9</v>
      </c>
      <c r="J2228">
        <v>1000</v>
      </c>
      <c r="K2228" s="5">
        <f t="shared" si="61"/>
        <v>111.11111111111111</v>
      </c>
      <c r="L2228" s="5"/>
      <c r="M2228" s="8"/>
      <c r="N2228" s="8"/>
      <c r="O2228" s="8"/>
      <c r="P2228" s="8"/>
      <c r="Q2228" s="5"/>
      <c r="R2228" s="5"/>
      <c r="S2228" s="5"/>
      <c r="T2228" s="5"/>
      <c r="U2228" s="5"/>
      <c r="V2228" s="5"/>
      <c r="W2228" s="5"/>
      <c r="X2228" s="8"/>
      <c r="Y2228" s="8"/>
      <c r="Z2228" s="8"/>
      <c r="AA2228" s="8"/>
      <c r="AB2228" s="8"/>
      <c r="AC2228" s="5"/>
      <c r="AD2228" s="8"/>
      <c r="AE2228" s="8"/>
      <c r="AF2228" s="8"/>
      <c r="AG2228" s="8"/>
      <c r="AH2228" s="8"/>
      <c r="AI2228" s="8"/>
      <c r="AJ2228" s="5"/>
      <c r="AK2228" s="8"/>
      <c r="AL2228" s="8"/>
      <c r="AM2228" s="8"/>
      <c r="AN2228" s="8"/>
      <c r="AO2228" s="8"/>
      <c r="AP2228" s="8"/>
      <c r="AQ2228" s="9"/>
      <c r="AR2228" s="8"/>
      <c r="AS2228" s="8"/>
      <c r="AT2228" s="8"/>
      <c r="AU2228" s="5"/>
      <c r="AV2228" s="5"/>
      <c r="AW2228" s="5"/>
      <c r="AX2228" s="5"/>
      <c r="AY2228" s="5"/>
      <c r="AZ2228" s="5"/>
      <c r="BA2228" s="5"/>
      <c r="BB2228" s="5"/>
      <c r="BC2228" s="5"/>
      <c r="BD2228" s="5"/>
      <c r="BE2228" s="5"/>
      <c r="BF2228" s="5"/>
      <c r="BG2228" s="5"/>
      <c r="BH2228" s="5"/>
      <c r="BI2228" s="8"/>
      <c r="BJ2228" s="5"/>
      <c r="BK2228" s="5"/>
      <c r="BL2228" s="5"/>
      <c r="BM2228" s="8"/>
      <c r="BN2228" s="8"/>
      <c r="BO2228" s="7">
        <v>40.5</v>
      </c>
      <c r="BP2228" s="5">
        <v>202.35347560975612</v>
      </c>
      <c r="BQ2228" s="5"/>
      <c r="BR2228" s="5"/>
      <c r="BS2228" s="5"/>
      <c r="BT2228" s="7">
        <v>8.9142500268615024</v>
      </c>
      <c r="BU2228" s="7"/>
      <c r="BV2228" s="7"/>
      <c r="BW2228" s="7"/>
      <c r="BX2228" s="7"/>
      <c r="BY2228" s="7"/>
      <c r="BZ2228" s="7"/>
      <c r="CA2228" s="5"/>
      <c r="CB2228" s="5"/>
      <c r="CC2228" s="5"/>
      <c r="CD2228" s="5"/>
      <c r="CE2228" s="5"/>
      <c r="CF2228" s="5"/>
      <c r="CG2228" s="5"/>
      <c r="CH2228" s="5"/>
      <c r="CI2228" s="5"/>
      <c r="CJ2228" s="5"/>
      <c r="CK2228" s="8"/>
      <c r="CL2228" s="5"/>
      <c r="CM2228" s="5"/>
      <c r="CN2228" s="8"/>
      <c r="CO2228" s="5"/>
      <c r="CP2228" s="5"/>
      <c r="CQ2228" s="5"/>
      <c r="CR2228" s="8"/>
      <c r="CS2228" s="8"/>
      <c r="CT2228" s="8"/>
      <c r="CU2228" s="8"/>
      <c r="CV2228" s="8"/>
      <c r="CW2228" s="8"/>
      <c r="CX2228" s="8"/>
      <c r="CY2228" s="8"/>
      <c r="CZ2228" s="8"/>
      <c r="DA2228" s="8"/>
      <c r="DB2228" s="8"/>
      <c r="DC2228" s="8"/>
      <c r="DD2228" s="8"/>
      <c r="DE2228" s="8"/>
      <c r="DF2228" s="8"/>
      <c r="DG2228" s="8"/>
      <c r="DH2228" s="8"/>
      <c r="DI2228" s="8"/>
      <c r="DJ2228" s="8"/>
      <c r="DK2228" s="8"/>
      <c r="DL2228" s="8"/>
      <c r="DM2228" s="8"/>
      <c r="DN2228" s="8"/>
      <c r="DO2228" s="8"/>
      <c r="DP2228" s="8"/>
      <c r="DQ2228" s="8"/>
      <c r="DR2228" s="8"/>
      <c r="DS2228" s="8"/>
      <c r="DT2228" s="8"/>
      <c r="DU2228" s="8"/>
      <c r="DV2228" s="8"/>
      <c r="DW2228" s="8"/>
      <c r="DX2228" s="8"/>
      <c r="DY2228" s="8"/>
      <c r="DZ2228" s="8"/>
      <c r="EA2228" s="8"/>
      <c r="EB2228" s="8"/>
      <c r="EC2228" s="8"/>
      <c r="ED2228" s="8"/>
      <c r="EE2228" s="8"/>
      <c r="EF2228" s="8"/>
      <c r="EG2228" s="8"/>
      <c r="EH2228" s="8"/>
      <c r="EI2228" s="8"/>
      <c r="EJ2228" s="8"/>
      <c r="EK2228" s="8"/>
      <c r="EL2228" s="8"/>
      <c r="EM2228" s="8"/>
      <c r="EN2228" s="8"/>
      <c r="EO2228" s="8"/>
      <c r="EP2228" s="8"/>
      <c r="EQ2228" s="8"/>
      <c r="ER2228" s="8"/>
      <c r="ES2228" s="8"/>
      <c r="ET2228" s="8"/>
      <c r="EU2228" s="8"/>
      <c r="EV2228" s="8"/>
      <c r="EW2228" s="8"/>
      <c r="EX2228" s="8"/>
      <c r="EY2228" s="8"/>
      <c r="EZ2228" s="8"/>
      <c r="FA2228" s="8"/>
      <c r="FB2228" s="8"/>
      <c r="FC2228" s="8"/>
      <c r="FD2228" s="8"/>
      <c r="FE2228" s="8"/>
      <c r="FF2228" s="8"/>
      <c r="FG2228" s="8"/>
      <c r="FH2228" s="8"/>
      <c r="FI2228" s="8"/>
      <c r="FJ2228" s="8"/>
    </row>
    <row r="2229" spans="1:166" x14ac:dyDescent="0.25">
      <c r="A2229" t="s">
        <v>78</v>
      </c>
      <c r="B2229" t="s">
        <v>248</v>
      </c>
      <c r="C2229" s="6">
        <v>39946</v>
      </c>
      <c r="D2229" s="5"/>
      <c r="G2229">
        <v>210</v>
      </c>
      <c r="H2229" t="s">
        <v>17</v>
      </c>
      <c r="I2229" s="7">
        <v>9</v>
      </c>
      <c r="J2229">
        <v>1000</v>
      </c>
      <c r="K2229" s="5">
        <f t="shared" si="61"/>
        <v>111.11111111111111</v>
      </c>
      <c r="AC2229" s="5"/>
      <c r="AE2229" s="8"/>
      <c r="AF2229" s="8"/>
      <c r="AG2229" s="8"/>
      <c r="AH2229" s="8"/>
      <c r="AI2229" s="8"/>
      <c r="AJ2229" s="5"/>
      <c r="AK2229" s="8"/>
      <c r="AL2229" s="8"/>
      <c r="AM2229" s="8"/>
      <c r="AN2229" s="8"/>
      <c r="AO2229" s="8"/>
      <c r="AP2229" s="8"/>
      <c r="AQ2229" s="9"/>
      <c r="AS2229" s="8"/>
      <c r="AT2229" s="8"/>
      <c r="AU2229" s="5"/>
      <c r="AV2229" s="5"/>
      <c r="AW2229" s="5"/>
      <c r="AX2229" s="5"/>
      <c r="AY2229" s="5"/>
      <c r="AZ2229" s="5"/>
      <c r="BA2229" s="5"/>
      <c r="BB2229" s="5"/>
      <c r="BC2229" s="5"/>
      <c r="BD2229" s="5"/>
      <c r="BE2229" s="5"/>
      <c r="BF2229" s="5"/>
      <c r="BG2229" s="5"/>
      <c r="BH2229" s="5"/>
      <c r="BJ2229" s="5"/>
      <c r="BK2229" s="5"/>
      <c r="BL2229" s="5"/>
      <c r="BO2229" s="7"/>
      <c r="BP2229" s="5"/>
      <c r="BQ2229" s="5"/>
      <c r="BR2229" s="5"/>
      <c r="BS2229" s="5"/>
      <c r="BT2229" s="7"/>
      <c r="BU2229" s="7"/>
      <c r="BV2229" s="7"/>
      <c r="BW2229" s="7"/>
      <c r="BX2229" s="7"/>
      <c r="BY2229" s="7"/>
      <c r="BZ2229" s="7"/>
      <c r="CA2229" s="5"/>
      <c r="CB2229" s="5"/>
      <c r="CC2229" s="5"/>
      <c r="CD2229" s="5"/>
      <c r="CE2229" s="5"/>
      <c r="CF2229" s="5"/>
      <c r="CG2229" s="5"/>
      <c r="CH2229" s="5"/>
      <c r="CI2229" s="5"/>
      <c r="CJ2229" s="5"/>
      <c r="CL2229" s="5">
        <v>108.5327642646903</v>
      </c>
      <c r="CM2229" s="5"/>
      <c r="CO2229" s="5"/>
      <c r="CP2229" s="5"/>
      <c r="CQ2229" s="5"/>
    </row>
    <row r="2230" spans="1:166" x14ac:dyDescent="0.25">
      <c r="A2230" t="s">
        <v>81</v>
      </c>
      <c r="B2230" t="s">
        <v>249</v>
      </c>
      <c r="C2230" s="6">
        <v>39736</v>
      </c>
      <c r="D2230" s="5">
        <v>1</v>
      </c>
      <c r="E2230" s="6" t="s">
        <v>209</v>
      </c>
      <c r="F2230" t="s">
        <v>10</v>
      </c>
      <c r="G2230">
        <v>0</v>
      </c>
      <c r="H2230" t="s">
        <v>17</v>
      </c>
      <c r="I2230" s="7">
        <v>9</v>
      </c>
      <c r="J2230">
        <v>1000</v>
      </c>
      <c r="K2230" s="5">
        <f t="shared" si="61"/>
        <v>111.11111111111111</v>
      </c>
      <c r="L2230" s="5"/>
      <c r="M2230" s="8"/>
      <c r="N2230" s="8"/>
      <c r="O2230" s="8"/>
      <c r="P2230" s="8"/>
      <c r="Q2230" s="5"/>
      <c r="R2230" s="5"/>
      <c r="S2230" s="5"/>
      <c r="T2230" s="5"/>
      <c r="U2230" s="5"/>
      <c r="V2230" s="5"/>
      <c r="W2230" s="5"/>
      <c r="X2230" s="8"/>
      <c r="Y2230" s="8"/>
      <c r="Z2230" s="8"/>
      <c r="AA2230" s="8"/>
      <c r="AB2230" s="8"/>
      <c r="AC2230" s="5"/>
      <c r="AD2230" s="8"/>
      <c r="AE2230" s="8"/>
      <c r="AF2230" s="8"/>
      <c r="AG2230" s="8"/>
      <c r="AH2230" s="8"/>
      <c r="AI2230" s="8"/>
      <c r="AJ2230" s="5"/>
      <c r="AK2230" s="8"/>
      <c r="AL2230" s="8"/>
      <c r="AM2230" s="8"/>
      <c r="AN2230" s="8"/>
      <c r="AO2230" s="8"/>
      <c r="AP2230" s="8"/>
      <c r="AQ2230" s="9"/>
      <c r="AR2230" s="8"/>
      <c r="AS2230" s="8"/>
      <c r="AT2230" s="8"/>
      <c r="AU2230" s="5"/>
      <c r="AV2230" s="5"/>
      <c r="AW2230" s="5"/>
      <c r="AX2230" s="5"/>
      <c r="AY2230" s="5"/>
      <c r="AZ2230" s="5"/>
      <c r="BA2230" s="5"/>
      <c r="BB2230" s="5"/>
      <c r="BC2230" s="5"/>
      <c r="BD2230" s="5"/>
      <c r="BE2230" s="5"/>
      <c r="BF2230" s="5"/>
      <c r="BG2230" s="5"/>
      <c r="BH2230" s="5"/>
      <c r="BI2230" s="8"/>
      <c r="BJ2230" s="5"/>
      <c r="BK2230" s="5"/>
      <c r="BL2230" s="5"/>
      <c r="BM2230" s="8"/>
      <c r="BN2230" s="8"/>
      <c r="BO2230" s="7"/>
      <c r="BP2230" s="5"/>
      <c r="BQ2230" s="5"/>
      <c r="BR2230" s="5"/>
      <c r="BS2230" s="5"/>
      <c r="BT2230" s="7"/>
      <c r="BU2230" s="7"/>
      <c r="BV2230" s="7"/>
      <c r="BW2230" s="7"/>
      <c r="BX2230" s="7"/>
      <c r="BY2230" s="7"/>
      <c r="BZ2230" s="7"/>
      <c r="CA2230" s="5"/>
      <c r="CB2230" s="5"/>
      <c r="CC2230" s="5"/>
      <c r="CD2230" s="5"/>
      <c r="CE2230" s="5"/>
      <c r="CF2230" s="5"/>
      <c r="CG2230" s="5"/>
      <c r="CH2230" s="5"/>
      <c r="CI2230" s="5"/>
      <c r="CJ2230" s="5"/>
      <c r="CK2230" s="8"/>
      <c r="CL2230" s="5"/>
      <c r="CM2230" s="5"/>
      <c r="CN2230" s="8"/>
      <c r="CO2230" s="5"/>
      <c r="CP2230" s="5"/>
      <c r="CQ2230" s="5"/>
      <c r="CR2230" s="8"/>
      <c r="CS2230" s="8"/>
      <c r="CT2230" s="8"/>
      <c r="CU2230" s="8"/>
      <c r="CV2230" s="8"/>
      <c r="CW2230" s="8"/>
      <c r="CX2230" s="8"/>
      <c r="CY2230" s="8"/>
      <c r="CZ2230" s="8"/>
      <c r="DA2230" s="8"/>
      <c r="DB2230" s="8"/>
      <c r="DC2230" s="8"/>
      <c r="DD2230" s="8"/>
      <c r="DE2230" s="8"/>
      <c r="DF2230" s="8"/>
      <c r="DG2230" s="8"/>
      <c r="DH2230" s="8"/>
      <c r="DI2230" s="8"/>
      <c r="DJ2230" s="8"/>
      <c r="DK2230" s="8"/>
      <c r="DL2230" s="8"/>
      <c r="DM2230" s="8"/>
      <c r="DN2230" s="8"/>
      <c r="DO2230" s="8"/>
      <c r="DP2230" s="8"/>
      <c r="DQ2230" s="8"/>
      <c r="DR2230" s="8"/>
      <c r="DS2230" s="8"/>
      <c r="DT2230" s="8"/>
      <c r="DU2230" s="8"/>
      <c r="DV2230" s="8"/>
      <c r="DW2230" s="8"/>
      <c r="DX2230" s="8"/>
      <c r="DY2230" s="8"/>
      <c r="DZ2230" s="8"/>
      <c r="EA2230" s="8"/>
      <c r="EB2230" s="8"/>
      <c r="EC2230" s="8"/>
      <c r="ED2230" s="8"/>
      <c r="EE2230" s="8"/>
      <c r="EF2230" s="8"/>
      <c r="EG2230" s="8"/>
      <c r="EH2230" s="8"/>
      <c r="EI2230" s="8"/>
      <c r="EJ2230" s="8"/>
      <c r="EK2230" s="8"/>
      <c r="EL2230" s="8"/>
      <c r="EM2230" s="8"/>
      <c r="EN2230" s="8"/>
      <c r="EO2230" s="8"/>
      <c r="EP2230" s="8"/>
      <c r="EQ2230" s="8"/>
      <c r="ER2230" s="8"/>
      <c r="ES2230" s="8"/>
      <c r="ET2230" s="8"/>
      <c r="EU2230" s="8"/>
      <c r="EV2230" s="8"/>
      <c r="EW2230" s="8"/>
      <c r="EX2230" s="8"/>
      <c r="EY2230" s="8"/>
      <c r="EZ2230" s="8"/>
      <c r="FA2230" s="8"/>
      <c r="FB2230" s="8"/>
      <c r="FC2230" s="8"/>
      <c r="FD2230" s="8"/>
      <c r="FE2230" s="8"/>
      <c r="FF2230" s="8"/>
      <c r="FG2230" s="8"/>
      <c r="FH2230" s="8"/>
      <c r="FI2230" s="8"/>
      <c r="FJ2230" s="8"/>
    </row>
    <row r="2231" spans="1:166" x14ac:dyDescent="0.25">
      <c r="A2231" t="s">
        <v>81</v>
      </c>
      <c r="B2231" t="s">
        <v>249</v>
      </c>
      <c r="C2231" s="6">
        <v>39745</v>
      </c>
      <c r="D2231" s="5">
        <v>3</v>
      </c>
      <c r="E2231" s="6" t="s">
        <v>205</v>
      </c>
      <c r="F2231" t="s">
        <v>88</v>
      </c>
      <c r="G2231">
        <v>9</v>
      </c>
      <c r="H2231" t="s">
        <v>17</v>
      </c>
      <c r="I2231" s="7">
        <v>9</v>
      </c>
      <c r="J2231">
        <v>1000</v>
      </c>
      <c r="K2231" s="5">
        <f t="shared" si="61"/>
        <v>111.11111111111111</v>
      </c>
      <c r="L2231" s="5"/>
      <c r="M2231" s="8"/>
      <c r="N2231" s="8"/>
      <c r="O2231" s="8"/>
      <c r="P2231" s="8"/>
      <c r="Q2231" s="5">
        <v>9</v>
      </c>
      <c r="R2231" s="5"/>
      <c r="S2231" s="5"/>
      <c r="T2231" s="5"/>
      <c r="U2231" s="5"/>
      <c r="V2231" s="5"/>
      <c r="W2231" s="5"/>
      <c r="X2231" s="8"/>
      <c r="Y2231" s="8"/>
      <c r="Z2231" s="8"/>
      <c r="AA2231" s="8"/>
      <c r="AB2231" s="8"/>
      <c r="AC2231" s="5"/>
      <c r="AD2231" s="8"/>
      <c r="AE2231" s="8"/>
      <c r="AF2231" s="8"/>
      <c r="AG2231" s="8"/>
      <c r="AH2231" s="8"/>
      <c r="AI2231" s="8"/>
      <c r="AJ2231" s="5"/>
      <c r="AK2231" s="8"/>
      <c r="AL2231" s="8"/>
      <c r="AM2231" s="8"/>
      <c r="AN2231" s="8"/>
      <c r="AO2231" s="8"/>
      <c r="AP2231" s="8"/>
      <c r="AQ2231" s="9"/>
      <c r="AR2231" s="8"/>
      <c r="AS2231" s="8"/>
      <c r="AT2231" s="8"/>
      <c r="AU2231" s="5"/>
      <c r="AV2231" s="5"/>
      <c r="AW2231" s="5"/>
      <c r="AX2231" s="5"/>
      <c r="AY2231" s="5"/>
      <c r="AZ2231" s="5"/>
      <c r="BA2231" s="5"/>
      <c r="BB2231" s="5"/>
      <c r="BC2231" s="5"/>
      <c r="BD2231" s="5"/>
      <c r="BE2231" s="5"/>
      <c r="BF2231" s="5"/>
      <c r="BG2231" s="5"/>
      <c r="BH2231" s="5"/>
      <c r="BI2231" s="8"/>
      <c r="BJ2231" s="5"/>
      <c r="BK2231" s="5"/>
      <c r="BL2231" s="5"/>
      <c r="BM2231" s="8"/>
      <c r="BN2231" s="8"/>
      <c r="BO2231" s="7"/>
      <c r="BP2231" s="5"/>
      <c r="BQ2231" s="5"/>
      <c r="BR2231" s="5"/>
      <c r="BS2231" s="5"/>
      <c r="BT2231" s="7"/>
      <c r="BU2231" s="7"/>
      <c r="BV2231" s="7"/>
      <c r="BW2231" s="7"/>
      <c r="BX2231" s="7"/>
      <c r="BY2231" s="7"/>
      <c r="BZ2231" s="7"/>
      <c r="CA2231" s="5"/>
      <c r="CB2231" s="5"/>
      <c r="CC2231" s="5"/>
      <c r="CD2231" s="5"/>
      <c r="CE2231" s="5"/>
      <c r="CF2231" s="5"/>
      <c r="CG2231" s="5"/>
      <c r="CH2231" s="5"/>
      <c r="CI2231" s="5"/>
      <c r="CJ2231" s="5"/>
      <c r="CK2231" s="8"/>
      <c r="CL2231" s="5"/>
      <c r="CM2231" s="5"/>
      <c r="CN2231" s="8"/>
      <c r="CO2231" s="5"/>
      <c r="CP2231" s="5"/>
      <c r="CQ2231" s="5"/>
      <c r="CR2231" s="8"/>
      <c r="CS2231" s="8"/>
      <c r="CT2231" s="8"/>
      <c r="CU2231" s="8"/>
      <c r="CV2231" s="8"/>
      <c r="CW2231" s="8"/>
      <c r="CX2231" s="8"/>
      <c r="CY2231" s="8"/>
      <c r="CZ2231" s="8"/>
      <c r="DA2231" s="8"/>
      <c r="DB2231" s="8"/>
      <c r="DC2231" s="8"/>
      <c r="DD2231" s="8"/>
      <c r="DE2231" s="8"/>
      <c r="DF2231" s="8"/>
      <c r="DG2231" s="8"/>
      <c r="DH2231" s="8"/>
      <c r="DI2231" s="8"/>
      <c r="DJ2231" s="8"/>
      <c r="DK2231" s="8"/>
      <c r="DL2231" s="8"/>
      <c r="DM2231" s="8"/>
      <c r="DN2231" s="8"/>
      <c r="DO2231" s="8"/>
      <c r="DP2231" s="8"/>
      <c r="DQ2231" s="8"/>
      <c r="DR2231" s="8"/>
      <c r="DS2231" s="8"/>
      <c r="DT2231" s="8"/>
      <c r="DU2231" s="8"/>
      <c r="DV2231" s="8"/>
      <c r="DW2231" s="8"/>
      <c r="DX2231" s="8"/>
      <c r="DY2231" s="8"/>
      <c r="DZ2231" s="8"/>
      <c r="EA2231" s="8"/>
      <c r="EB2231" s="8"/>
      <c r="EC2231" s="8"/>
      <c r="ED2231" s="8"/>
      <c r="EE2231" s="8"/>
      <c r="EF2231" s="8"/>
      <c r="EG2231" s="8"/>
      <c r="EH2231" s="8"/>
      <c r="EI2231" s="8"/>
      <c r="EJ2231" s="8"/>
      <c r="EK2231" s="8"/>
      <c r="EL2231" s="8"/>
      <c r="EM2231" s="8"/>
      <c r="EN2231" s="8"/>
      <c r="EO2231" s="8"/>
      <c r="EP2231" s="8"/>
      <c r="EQ2231" s="8"/>
      <c r="ER2231" s="8"/>
      <c r="ES2231" s="8"/>
      <c r="ET2231" s="8"/>
      <c r="EU2231" s="8"/>
      <c r="EV2231" s="8"/>
      <c r="EW2231" s="8"/>
      <c r="EX2231" s="8"/>
      <c r="EY2231" s="8"/>
      <c r="EZ2231" s="8"/>
      <c r="FA2231" s="8"/>
      <c r="FB2231" s="8"/>
      <c r="FC2231" s="8"/>
      <c r="FD2231" s="8"/>
      <c r="FE2231" s="8"/>
      <c r="FF2231" s="8"/>
      <c r="FG2231" s="8"/>
      <c r="FH2231" s="8"/>
      <c r="FI2231" s="8"/>
      <c r="FJ2231" s="8"/>
    </row>
    <row r="2232" spans="1:166" x14ac:dyDescent="0.25">
      <c r="A2232" t="s">
        <v>81</v>
      </c>
      <c r="B2232" t="s">
        <v>249</v>
      </c>
      <c r="C2232" s="6">
        <v>39764</v>
      </c>
      <c r="D2232" s="5"/>
      <c r="G2232">
        <v>28</v>
      </c>
      <c r="H2232" t="s">
        <v>17</v>
      </c>
      <c r="I2232" s="7">
        <v>9</v>
      </c>
      <c r="J2232">
        <v>1000</v>
      </c>
      <c r="K2232" s="5">
        <f t="shared" si="61"/>
        <v>111.11111111111111</v>
      </c>
      <c r="AC2232" s="5"/>
      <c r="AE2232" s="8"/>
      <c r="AF2232" s="8"/>
      <c r="AG2232" s="8"/>
      <c r="AH2232" s="8"/>
      <c r="AI2232" s="8"/>
      <c r="AJ2232" s="5"/>
      <c r="AK2232" s="8"/>
      <c r="AL2232" s="8"/>
      <c r="AM2232" s="8"/>
      <c r="AN2232" s="8"/>
      <c r="AO2232" s="8"/>
      <c r="AP2232" s="8"/>
      <c r="AQ2232" s="9"/>
      <c r="AS2232" s="8"/>
      <c r="AT2232" s="8"/>
      <c r="AU2232" s="5"/>
      <c r="AV2232" s="5"/>
      <c r="AW2232" s="5"/>
      <c r="AX2232" s="5"/>
      <c r="AY2232" s="5"/>
      <c r="AZ2232" s="5"/>
      <c r="BA2232" s="5"/>
      <c r="BB2232" s="5"/>
      <c r="BC2232" s="5"/>
      <c r="BD2232" s="5"/>
      <c r="BE2232" s="5"/>
      <c r="BF2232" s="5"/>
      <c r="BG2232" s="5"/>
      <c r="BH2232" s="5"/>
      <c r="BJ2232" s="5"/>
      <c r="BK2232" s="5"/>
      <c r="BL2232" s="5"/>
      <c r="BO2232" s="7"/>
      <c r="BP2232" s="5"/>
      <c r="BQ2232" s="5"/>
      <c r="BR2232" s="5"/>
      <c r="BS2232" s="5"/>
      <c r="BT2232" s="7"/>
      <c r="BU2232" s="7"/>
      <c r="BV2232" s="7"/>
      <c r="BW2232" s="7"/>
      <c r="BX2232" s="7"/>
      <c r="BY2232" s="7"/>
      <c r="BZ2232" s="7"/>
      <c r="CA2232" s="5"/>
      <c r="CB2232" s="5"/>
      <c r="CC2232" s="5"/>
      <c r="CD2232" s="5"/>
      <c r="CE2232" s="5"/>
      <c r="CF2232" s="5"/>
      <c r="CG2232" s="5"/>
      <c r="CH2232" s="5"/>
      <c r="CI2232" s="5"/>
      <c r="CJ2232" s="5"/>
      <c r="CL2232" s="5">
        <v>159.94203966648891</v>
      </c>
      <c r="CM2232" s="5"/>
      <c r="CO2232" s="5"/>
      <c r="CP2232" s="5"/>
      <c r="CQ2232" s="5"/>
    </row>
    <row r="2233" spans="1:166" x14ac:dyDescent="0.25">
      <c r="A2233" t="s">
        <v>81</v>
      </c>
      <c r="B2233" t="s">
        <v>249</v>
      </c>
      <c r="C2233" s="6">
        <v>39776</v>
      </c>
      <c r="D2233" s="5"/>
      <c r="G2233">
        <v>40</v>
      </c>
      <c r="H2233" t="s">
        <v>17</v>
      </c>
      <c r="I2233" s="7">
        <v>9</v>
      </c>
      <c r="J2233">
        <v>1000</v>
      </c>
      <c r="K2233" s="5">
        <f t="shared" si="61"/>
        <v>111.11111111111111</v>
      </c>
      <c r="AC2233" s="5"/>
      <c r="AE2233" s="8"/>
      <c r="AF2233" s="8"/>
      <c r="AG2233" s="8"/>
      <c r="AH2233" s="8"/>
      <c r="AI2233" s="8"/>
      <c r="AJ2233" s="5"/>
      <c r="AK2233" s="8"/>
      <c r="AL2233" s="8"/>
      <c r="AM2233" s="8"/>
      <c r="AN2233" s="8"/>
      <c r="AO2233" s="8"/>
      <c r="AP2233" s="8"/>
      <c r="AQ2233" s="9"/>
      <c r="AS2233" s="8"/>
      <c r="AT2233" s="8"/>
      <c r="AU2233" s="5"/>
      <c r="AV2233" s="5"/>
      <c r="AW2233" s="5"/>
      <c r="AX2233" s="5"/>
      <c r="AY2233" s="5"/>
      <c r="AZ2233" s="5"/>
      <c r="BA2233" s="5"/>
      <c r="BB2233" s="5"/>
      <c r="BC2233" s="5"/>
      <c r="BD2233" s="5"/>
      <c r="BE2233" s="5"/>
      <c r="BF2233" s="5"/>
      <c r="BG2233" s="5"/>
      <c r="BH2233" s="5"/>
      <c r="BJ2233" s="5"/>
      <c r="BK2233" s="5"/>
      <c r="BL2233" s="5"/>
      <c r="BO2233" s="7"/>
      <c r="BP2233" s="5"/>
      <c r="BQ2233" s="5"/>
      <c r="BR2233" s="5"/>
      <c r="BS2233" s="5"/>
      <c r="BT2233" s="7"/>
      <c r="BU2233" s="7"/>
      <c r="BV2233" s="7"/>
      <c r="BW2233" s="7"/>
      <c r="BX2233" s="7"/>
      <c r="BY2233" s="7"/>
      <c r="BZ2233" s="7"/>
      <c r="CA2233" s="5"/>
      <c r="CB2233" s="5"/>
      <c r="CC2233" s="5"/>
      <c r="CD2233" s="5"/>
      <c r="CE2233" s="5"/>
      <c r="CF2233" s="5"/>
      <c r="CG2233" s="5"/>
      <c r="CH2233" s="5"/>
      <c r="CI2233" s="5"/>
      <c r="CJ2233" s="5"/>
      <c r="CL2233" s="5">
        <v>194.47608139365451</v>
      </c>
      <c r="CM2233" s="5"/>
      <c r="CO2233" s="5"/>
      <c r="CP2233" s="5"/>
      <c r="CQ2233" s="5"/>
    </row>
    <row r="2234" spans="1:166" x14ac:dyDescent="0.25">
      <c r="A2234" t="s">
        <v>81</v>
      </c>
      <c r="B2234" t="s">
        <v>249</v>
      </c>
      <c r="C2234" s="6">
        <v>39783</v>
      </c>
      <c r="D2234" s="5"/>
      <c r="G2234">
        <v>47</v>
      </c>
      <c r="H2234" t="s">
        <v>17</v>
      </c>
      <c r="I2234" s="7">
        <v>9</v>
      </c>
      <c r="J2234">
        <v>1000</v>
      </c>
      <c r="K2234" s="5">
        <f t="shared" si="61"/>
        <v>111.11111111111111</v>
      </c>
      <c r="AC2234" s="5"/>
      <c r="AE2234" s="8"/>
      <c r="AF2234" s="8"/>
      <c r="AG2234" s="8"/>
      <c r="AH2234" s="8"/>
      <c r="AI2234" s="8"/>
      <c r="AJ2234" s="5"/>
      <c r="AK2234" s="8"/>
      <c r="AL2234" s="8"/>
      <c r="AM2234" s="8"/>
      <c r="AN2234" s="8"/>
      <c r="AO2234" s="8"/>
      <c r="AP2234" s="8"/>
      <c r="AQ2234" s="9"/>
      <c r="AS2234" s="8"/>
      <c r="AT2234" s="8"/>
      <c r="AU2234" s="5"/>
      <c r="AV2234" s="5"/>
      <c r="AW2234" s="5"/>
      <c r="AX2234" s="5"/>
      <c r="AY2234" s="5"/>
      <c r="AZ2234" s="5"/>
      <c r="BA2234" s="5"/>
      <c r="BB2234" s="5"/>
      <c r="BC2234" s="5"/>
      <c r="BD2234" s="5"/>
      <c r="BE2234" s="5"/>
      <c r="BF2234" s="5"/>
      <c r="BG2234" s="5"/>
      <c r="BH2234" s="5"/>
      <c r="BJ2234" s="5"/>
      <c r="BK2234" s="5"/>
      <c r="BL2234" s="5"/>
      <c r="BO2234" s="7"/>
      <c r="BP2234" s="5"/>
      <c r="BQ2234" s="5"/>
      <c r="BR2234" s="5"/>
      <c r="BS2234" s="5"/>
      <c r="BT2234" s="7"/>
      <c r="BU2234" s="7"/>
      <c r="BV2234" s="7"/>
      <c r="BW2234" s="7"/>
      <c r="BX2234" s="7"/>
      <c r="BY2234" s="7"/>
      <c r="BZ2234" s="7"/>
      <c r="CA2234" s="5"/>
      <c r="CB2234" s="5"/>
      <c r="CC2234" s="5"/>
      <c r="CD2234" s="5"/>
      <c r="CE2234" s="5"/>
      <c r="CF2234" s="5"/>
      <c r="CG2234" s="5"/>
      <c r="CH2234" s="5"/>
      <c r="CI2234" s="5"/>
      <c r="CJ2234" s="5"/>
      <c r="CL2234" s="5">
        <v>202.37627497135841</v>
      </c>
      <c r="CM2234" s="5"/>
      <c r="CO2234" s="5"/>
      <c r="CP2234" s="5"/>
      <c r="CQ2234" s="5"/>
    </row>
    <row r="2235" spans="1:166" x14ac:dyDescent="0.25">
      <c r="A2235" t="s">
        <v>81</v>
      </c>
      <c r="B2235" t="s">
        <v>249</v>
      </c>
      <c r="C2235" s="6">
        <v>39785</v>
      </c>
      <c r="D2235" s="5"/>
      <c r="G2235">
        <v>49</v>
      </c>
      <c r="H2235" t="s">
        <v>17</v>
      </c>
      <c r="I2235" s="7">
        <v>9</v>
      </c>
      <c r="J2235">
        <v>1000</v>
      </c>
      <c r="K2235" s="5">
        <f t="shared" si="61"/>
        <v>111.11111111111111</v>
      </c>
      <c r="AC2235" s="5"/>
      <c r="AE2235" s="8"/>
      <c r="AF2235" s="8"/>
      <c r="AG2235" s="8"/>
      <c r="AH2235" s="8"/>
      <c r="AI2235" s="8"/>
      <c r="AJ2235" s="5"/>
      <c r="AK2235" s="8"/>
      <c r="AL2235" s="8"/>
      <c r="AM2235" s="8"/>
      <c r="AN2235" s="8"/>
      <c r="AO2235" s="8"/>
      <c r="AP2235" s="8"/>
      <c r="AQ2235" s="9"/>
      <c r="AS2235" s="8"/>
      <c r="AT2235" s="8"/>
      <c r="AU2235" s="5"/>
      <c r="AV2235" s="5"/>
      <c r="AW2235" s="5"/>
      <c r="AX2235" s="5"/>
      <c r="AY2235" s="5"/>
      <c r="AZ2235" s="5"/>
      <c r="BA2235" s="5"/>
      <c r="BB2235" s="5"/>
      <c r="BC2235" s="5"/>
      <c r="BD2235" s="5"/>
      <c r="BE2235" s="5"/>
      <c r="BF2235" s="5"/>
      <c r="BG2235" s="5"/>
      <c r="BH2235" s="5"/>
      <c r="BJ2235" s="5"/>
      <c r="BK2235" s="5"/>
      <c r="BL2235" s="5"/>
      <c r="BO2235" s="7"/>
      <c r="BP2235" s="5"/>
      <c r="BQ2235" s="5"/>
      <c r="BR2235" s="5"/>
      <c r="BS2235" s="5"/>
      <c r="BT2235" s="7"/>
      <c r="BU2235" s="7"/>
      <c r="BV2235" s="7"/>
      <c r="BW2235" s="7"/>
      <c r="BX2235" s="7"/>
      <c r="BY2235" s="7"/>
      <c r="BZ2235" s="7"/>
      <c r="CA2235" s="5"/>
      <c r="CB2235" s="5"/>
      <c r="CC2235" s="5"/>
      <c r="CD2235" s="5"/>
      <c r="CE2235" s="5"/>
      <c r="CF2235" s="5"/>
      <c r="CG2235" s="5"/>
      <c r="CH2235" s="5"/>
      <c r="CI2235" s="5"/>
      <c r="CJ2235" s="5"/>
      <c r="CL2235" s="5">
        <v>186.59437633725861</v>
      </c>
      <c r="CM2235" s="5"/>
      <c r="CO2235" s="5"/>
      <c r="CP2235" s="5"/>
      <c r="CQ2235" s="5"/>
    </row>
    <row r="2236" spans="1:166" x14ac:dyDescent="0.25">
      <c r="A2236" t="s">
        <v>81</v>
      </c>
      <c r="B2236" t="s">
        <v>249</v>
      </c>
      <c r="C2236" s="6">
        <v>39787</v>
      </c>
      <c r="D2236" s="5"/>
      <c r="G2236">
        <v>51</v>
      </c>
      <c r="H2236" t="s">
        <v>17</v>
      </c>
      <c r="I2236" s="7">
        <v>9</v>
      </c>
      <c r="J2236">
        <v>1000</v>
      </c>
      <c r="K2236" s="5">
        <f t="shared" si="61"/>
        <v>111.11111111111111</v>
      </c>
      <c r="AC2236" s="5"/>
      <c r="AE2236" s="8"/>
      <c r="AF2236" s="8"/>
      <c r="AG2236" s="8"/>
      <c r="AH2236" s="8"/>
      <c r="AI2236" s="8"/>
      <c r="AJ2236" s="5"/>
      <c r="AK2236" s="8"/>
      <c r="AL2236" s="8"/>
      <c r="AM2236" s="8"/>
      <c r="AN2236" s="8"/>
      <c r="AO2236" s="8"/>
      <c r="AP2236" s="8"/>
      <c r="AQ2236" s="9"/>
      <c r="AS2236" s="8"/>
      <c r="AT2236" s="8"/>
      <c r="AU2236" s="5"/>
      <c r="AV2236" s="5"/>
      <c r="AW2236" s="5"/>
      <c r="AX2236" s="5"/>
      <c r="AY2236" s="5"/>
      <c r="AZ2236" s="5"/>
      <c r="BA2236" s="5"/>
      <c r="BB2236" s="5"/>
      <c r="BC2236" s="5"/>
      <c r="BD2236" s="5"/>
      <c r="BE2236" s="5"/>
      <c r="BF2236" s="5"/>
      <c r="BG2236" s="5"/>
      <c r="BH2236" s="5"/>
      <c r="BJ2236" s="5"/>
      <c r="BK2236" s="5"/>
      <c r="BL2236" s="5"/>
      <c r="BO2236" s="7"/>
      <c r="BP2236" s="5"/>
      <c r="BQ2236" s="5"/>
      <c r="BR2236" s="5"/>
      <c r="BS2236" s="5"/>
      <c r="BT2236" s="7"/>
      <c r="BU2236" s="7"/>
      <c r="BV2236" s="7"/>
      <c r="BW2236" s="7"/>
      <c r="BX2236" s="7"/>
      <c r="BY2236" s="7"/>
      <c r="BZ2236" s="7"/>
      <c r="CA2236" s="5"/>
      <c r="CB2236" s="5"/>
      <c r="CC2236" s="5"/>
      <c r="CD2236" s="5"/>
      <c r="CE2236" s="5"/>
      <c r="CF2236" s="5"/>
      <c r="CG2236" s="5"/>
      <c r="CH2236" s="5"/>
      <c r="CI2236" s="5"/>
      <c r="CJ2236" s="5"/>
      <c r="CL2236" s="5">
        <v>182.62266136777231</v>
      </c>
      <c r="CM2236" s="5"/>
      <c r="CO2236" s="5"/>
      <c r="CP2236" s="5"/>
      <c r="CQ2236" s="5"/>
    </row>
    <row r="2237" spans="1:166" x14ac:dyDescent="0.25">
      <c r="A2237" t="s">
        <v>81</v>
      </c>
      <c r="B2237" t="s">
        <v>249</v>
      </c>
      <c r="C2237" s="6">
        <v>39788</v>
      </c>
      <c r="D2237" s="5">
        <v>4</v>
      </c>
      <c r="E2237" t="s">
        <v>210</v>
      </c>
      <c r="F2237" t="s">
        <v>12</v>
      </c>
      <c r="G2237">
        <v>52</v>
      </c>
      <c r="H2237" t="s">
        <v>17</v>
      </c>
      <c r="I2237" s="7">
        <v>9</v>
      </c>
      <c r="J2237">
        <v>1000</v>
      </c>
      <c r="K2237" s="5">
        <f t="shared" si="61"/>
        <v>111.11111111111111</v>
      </c>
      <c r="L2237" s="5"/>
      <c r="M2237" s="8"/>
      <c r="N2237" s="8"/>
      <c r="O2237" s="8"/>
      <c r="P2237" s="8"/>
      <c r="Q2237" s="5"/>
      <c r="R2237" s="5">
        <v>52</v>
      </c>
      <c r="S2237" s="5"/>
      <c r="T2237" s="5"/>
      <c r="U2237" s="5"/>
      <c r="V2237" s="5"/>
      <c r="W2237" s="5"/>
      <c r="X2237" s="8"/>
      <c r="Y2237" s="8"/>
      <c r="Z2237" s="8"/>
      <c r="AA2237" s="8"/>
      <c r="AB2237" s="8"/>
      <c r="AC2237" s="5"/>
      <c r="AD2237" s="8"/>
      <c r="AE2237" s="8"/>
      <c r="AF2237" s="8"/>
      <c r="AG2237" s="8"/>
      <c r="AH2237" s="8"/>
      <c r="AI2237" s="8"/>
      <c r="AJ2237" s="5"/>
      <c r="AK2237" s="8"/>
      <c r="AL2237" s="8"/>
      <c r="AM2237" s="8"/>
      <c r="AN2237" s="8"/>
      <c r="AO2237" s="8"/>
      <c r="AP2237" s="8"/>
      <c r="AQ2237" s="9"/>
      <c r="AR2237" s="8"/>
      <c r="AS2237" s="8"/>
      <c r="AT2237" s="8"/>
      <c r="AU2237" s="5"/>
      <c r="AV2237" s="5"/>
      <c r="AW2237" s="5"/>
      <c r="AX2237" s="5"/>
      <c r="AY2237" s="5"/>
      <c r="AZ2237" s="5"/>
      <c r="BA2237" s="5"/>
      <c r="BB2237" s="5"/>
      <c r="BC2237" s="5"/>
      <c r="BD2237" s="5"/>
      <c r="BE2237" s="5"/>
      <c r="BF2237" s="5"/>
      <c r="BG2237" s="5"/>
      <c r="BH2237" s="5"/>
      <c r="BI2237" s="8"/>
      <c r="BJ2237" s="5"/>
      <c r="BK2237" s="5"/>
      <c r="BL2237" s="5"/>
      <c r="BM2237" s="8"/>
      <c r="BN2237" s="8"/>
      <c r="BO2237" s="7"/>
      <c r="BP2237" s="5"/>
      <c r="BQ2237" s="5"/>
      <c r="BR2237" s="5"/>
      <c r="BS2237" s="5"/>
      <c r="BT2237" s="7"/>
      <c r="BU2237" s="7"/>
      <c r="BV2237" s="7"/>
      <c r="BW2237" s="7"/>
      <c r="BX2237" s="7"/>
      <c r="BY2237" s="7"/>
      <c r="BZ2237" s="7"/>
      <c r="CA2237" s="5"/>
      <c r="CB2237" s="5"/>
      <c r="CC2237" s="5"/>
      <c r="CD2237" s="5"/>
      <c r="CE2237" s="5"/>
      <c r="CF2237" s="5"/>
      <c r="CG2237" s="5"/>
      <c r="CH2237" s="5"/>
      <c r="CI2237" s="5"/>
      <c r="CJ2237" s="5"/>
      <c r="CK2237" s="8"/>
      <c r="CL2237" s="5"/>
      <c r="CM2237" s="5"/>
      <c r="CN2237" s="8"/>
      <c r="CO2237" s="5"/>
      <c r="CP2237" s="5"/>
      <c r="CQ2237" s="5"/>
      <c r="CR2237" s="8"/>
      <c r="CS2237" s="8"/>
      <c r="CT2237" s="8"/>
      <c r="CU2237" s="8"/>
      <c r="CV2237" s="8"/>
      <c r="CW2237" s="8"/>
      <c r="CX2237" s="8"/>
      <c r="CY2237" s="8"/>
      <c r="CZ2237" s="8"/>
      <c r="DA2237" s="8"/>
      <c r="DB2237" s="8"/>
      <c r="DC2237" s="8"/>
      <c r="DD2237" s="8"/>
      <c r="DE2237" s="8"/>
      <c r="DF2237" s="8"/>
      <c r="DG2237" s="8"/>
      <c r="DH2237" s="8"/>
      <c r="DI2237" s="8"/>
      <c r="DJ2237" s="8"/>
      <c r="DK2237" s="8"/>
      <c r="DL2237" s="8"/>
      <c r="DM2237" s="8"/>
      <c r="DN2237" s="8"/>
      <c r="DO2237" s="8"/>
      <c r="DP2237" s="8"/>
      <c r="DQ2237" s="8"/>
      <c r="DR2237" s="8"/>
      <c r="DS2237" s="8"/>
      <c r="DT2237" s="8"/>
      <c r="DU2237" s="8"/>
      <c r="DV2237" s="8"/>
      <c r="DW2237" s="8"/>
      <c r="DX2237" s="8"/>
      <c r="DY2237" s="8"/>
      <c r="DZ2237" s="8"/>
      <c r="EA2237" s="8"/>
      <c r="EB2237" s="8"/>
      <c r="EC2237" s="8"/>
      <c r="ED2237" s="8"/>
      <c r="EE2237" s="8"/>
      <c r="EF2237" s="8"/>
      <c r="EG2237" s="8"/>
      <c r="EH2237" s="8"/>
      <c r="EI2237" s="8"/>
      <c r="EJ2237" s="8"/>
      <c r="EK2237" s="8"/>
      <c r="EL2237" s="8"/>
      <c r="EM2237" s="8"/>
      <c r="EN2237" s="8"/>
      <c r="EO2237" s="8"/>
      <c r="EP2237" s="8"/>
      <c r="EQ2237" s="8"/>
      <c r="ER2237" s="8"/>
      <c r="ES2237" s="8"/>
      <c r="ET2237" s="8"/>
      <c r="EU2237" s="8"/>
      <c r="EV2237" s="8"/>
      <c r="EW2237" s="8"/>
      <c r="EX2237" s="8"/>
      <c r="EY2237" s="8"/>
      <c r="EZ2237" s="8"/>
      <c r="FA2237" s="8"/>
      <c r="FB2237" s="8"/>
      <c r="FC2237" s="8"/>
      <c r="FD2237" s="8"/>
      <c r="FE2237" s="8"/>
      <c r="FF2237" s="8"/>
      <c r="FG2237" s="8"/>
      <c r="FH2237" s="8"/>
      <c r="FI2237" s="8"/>
      <c r="FJ2237" s="8"/>
    </row>
    <row r="2238" spans="1:166" x14ac:dyDescent="0.25">
      <c r="A2238" t="s">
        <v>81</v>
      </c>
      <c r="B2238" t="s">
        <v>249</v>
      </c>
      <c r="C2238" s="6">
        <v>39792</v>
      </c>
      <c r="G2238">
        <v>56</v>
      </c>
      <c r="H2238" t="s">
        <v>17</v>
      </c>
      <c r="I2238" s="7">
        <v>9</v>
      </c>
      <c r="J2238">
        <v>1000</v>
      </c>
      <c r="K2238" s="5">
        <f t="shared" si="61"/>
        <v>111.11111111111111</v>
      </c>
      <c r="M2238" s="5">
        <v>208</v>
      </c>
      <c r="N2238" s="7">
        <v>9.1999999999999993</v>
      </c>
      <c r="O2238" s="7"/>
      <c r="P2238" s="7"/>
      <c r="AC2238" s="5"/>
      <c r="AE2238" s="8"/>
      <c r="AF2238" s="8"/>
      <c r="AG2238" s="8"/>
      <c r="AH2238" s="8"/>
      <c r="AI2238" s="8"/>
      <c r="AJ2238" s="5"/>
      <c r="AK2238" s="8"/>
      <c r="AL2238" s="8"/>
      <c r="AM2238" s="8"/>
      <c r="AN2238" s="8"/>
      <c r="AO2238" s="8"/>
      <c r="AP2238" s="8"/>
      <c r="AS2238" s="8"/>
      <c r="AT2238" s="8"/>
      <c r="AU2238" s="5"/>
      <c r="AV2238" s="5"/>
      <c r="AW2238" s="5"/>
      <c r="AX2238" s="5"/>
      <c r="AY2238" s="5"/>
      <c r="AZ2238" s="5"/>
      <c r="BA2238" s="5"/>
      <c r="BB2238" s="5"/>
      <c r="BC2238" s="5"/>
      <c r="BD2238" s="5"/>
      <c r="BE2238" s="5"/>
      <c r="BF2238" s="5"/>
      <c r="BG2238" s="5"/>
      <c r="BH2238" s="5"/>
      <c r="BJ2238" s="5"/>
      <c r="BK2238" s="5"/>
      <c r="BL2238" s="5"/>
      <c r="BO2238" s="7"/>
      <c r="BP2238" s="5"/>
      <c r="BQ2238" s="5"/>
      <c r="BR2238" s="5"/>
      <c r="BS2238" s="5"/>
      <c r="BT2238" s="7"/>
      <c r="BU2238" s="7"/>
      <c r="BV2238" s="7"/>
      <c r="BW2238" s="7"/>
      <c r="BX2238" s="7"/>
      <c r="BY2238" s="7"/>
      <c r="BZ2238" s="7"/>
      <c r="CA2238" s="5"/>
      <c r="CB2238" s="5"/>
      <c r="CC2238" s="5"/>
      <c r="CD2238" s="5"/>
      <c r="CE2238" s="5"/>
      <c r="CF2238" s="5"/>
      <c r="CG2238" s="5"/>
      <c r="CH2238" s="5"/>
      <c r="CI2238" s="5"/>
      <c r="CJ2238" s="5"/>
      <c r="CL2238" s="5"/>
      <c r="CM2238" s="5"/>
      <c r="CO2238" s="5"/>
      <c r="CP2238" s="5"/>
      <c r="CQ2238" s="5"/>
    </row>
    <row r="2239" spans="1:166" x14ac:dyDescent="0.25">
      <c r="A2239" t="s">
        <v>81</v>
      </c>
      <c r="B2239" t="s">
        <v>249</v>
      </c>
      <c r="C2239" s="6">
        <v>39793</v>
      </c>
      <c r="D2239" s="5"/>
      <c r="G2239">
        <v>57</v>
      </c>
      <c r="H2239" t="s">
        <v>17</v>
      </c>
      <c r="I2239" s="7">
        <v>9</v>
      </c>
      <c r="J2239">
        <v>1000</v>
      </c>
      <c r="K2239" s="5">
        <f t="shared" si="61"/>
        <v>111.11111111111111</v>
      </c>
      <c r="AC2239" s="5"/>
      <c r="AE2239" s="8"/>
      <c r="AF2239" s="8"/>
      <c r="AG2239" s="8"/>
      <c r="AH2239" s="8"/>
      <c r="AI2239" s="8"/>
      <c r="AJ2239" s="5"/>
      <c r="AK2239" s="8"/>
      <c r="AL2239" s="8"/>
      <c r="AM2239" s="8"/>
      <c r="AN2239" s="8"/>
      <c r="AO2239" s="8"/>
      <c r="AP2239" s="8"/>
      <c r="AQ2239" s="9"/>
      <c r="AS2239" s="8"/>
      <c r="AT2239" s="8"/>
      <c r="AU2239" s="5"/>
      <c r="AV2239" s="5"/>
      <c r="AW2239" s="5"/>
      <c r="AX2239" s="5"/>
      <c r="AY2239" s="5"/>
      <c r="AZ2239" s="5"/>
      <c r="BA2239" s="5"/>
      <c r="BB2239" s="5"/>
      <c r="BC2239" s="5"/>
      <c r="BD2239" s="5"/>
      <c r="BE2239" s="5"/>
      <c r="BF2239" s="5"/>
      <c r="BG2239" s="5"/>
      <c r="BH2239" s="5"/>
      <c r="BJ2239" s="5"/>
      <c r="BK2239" s="5"/>
      <c r="BL2239" s="5"/>
      <c r="BO2239" s="7"/>
      <c r="BP2239" s="5"/>
      <c r="BQ2239" s="5"/>
      <c r="BR2239" s="5"/>
      <c r="BS2239" s="5"/>
      <c r="BT2239" s="7"/>
      <c r="BU2239" s="7"/>
      <c r="BV2239" s="7"/>
      <c r="BW2239" s="7"/>
      <c r="BX2239" s="7"/>
      <c r="BY2239" s="7"/>
      <c r="BZ2239" s="7"/>
      <c r="CA2239" s="5"/>
      <c r="CB2239" s="5"/>
      <c r="CC2239" s="5"/>
      <c r="CD2239" s="5"/>
      <c r="CE2239" s="5"/>
      <c r="CF2239" s="5"/>
      <c r="CG2239" s="5"/>
      <c r="CH2239" s="5"/>
      <c r="CI2239" s="5"/>
      <c r="CJ2239" s="5"/>
      <c r="CL2239" s="5">
        <v>184.1537545999937</v>
      </c>
      <c r="CM2239" s="5"/>
      <c r="CO2239" s="5"/>
      <c r="CP2239" s="5"/>
      <c r="CQ2239" s="5"/>
    </row>
    <row r="2240" spans="1:166" x14ac:dyDescent="0.25">
      <c r="A2240" t="s">
        <v>81</v>
      </c>
      <c r="B2240" t="s">
        <v>249</v>
      </c>
      <c r="C2240" s="6">
        <v>39797</v>
      </c>
      <c r="D2240" s="5"/>
      <c r="G2240">
        <v>61</v>
      </c>
      <c r="H2240" t="s">
        <v>17</v>
      </c>
      <c r="I2240" s="7">
        <v>9</v>
      </c>
      <c r="J2240">
        <v>1000</v>
      </c>
      <c r="K2240" s="5">
        <f t="shared" si="61"/>
        <v>111.11111111111111</v>
      </c>
      <c r="AC2240" s="5"/>
      <c r="AE2240" s="8"/>
      <c r="AF2240" s="8"/>
      <c r="AG2240" s="8"/>
      <c r="AH2240" s="8"/>
      <c r="AI2240" s="8"/>
      <c r="AJ2240" s="5"/>
      <c r="AK2240" s="8"/>
      <c r="AL2240" s="8"/>
      <c r="AM2240" s="8"/>
      <c r="AN2240" s="8"/>
      <c r="AO2240" s="8"/>
      <c r="AP2240" s="8"/>
      <c r="AQ2240" s="9"/>
      <c r="AS2240" s="8"/>
      <c r="AT2240" s="8"/>
      <c r="AU2240" s="5"/>
      <c r="AV2240" s="5"/>
      <c r="AW2240" s="5"/>
      <c r="AX2240" s="5"/>
      <c r="AY2240" s="5"/>
      <c r="AZ2240" s="5"/>
      <c r="BA2240" s="5"/>
      <c r="BB2240" s="5"/>
      <c r="BC2240" s="5"/>
      <c r="BD2240" s="5"/>
      <c r="BE2240" s="5"/>
      <c r="BF2240" s="5"/>
      <c r="BG2240" s="5"/>
      <c r="BH2240" s="5"/>
      <c r="BJ2240" s="5"/>
      <c r="BK2240" s="5"/>
      <c r="BL2240" s="5"/>
      <c r="BO2240" s="7"/>
      <c r="BP2240" s="5"/>
      <c r="BQ2240" s="5"/>
      <c r="BR2240" s="5"/>
      <c r="BS2240" s="5"/>
      <c r="BT2240" s="7"/>
      <c r="BU2240" s="7"/>
      <c r="BV2240" s="7"/>
      <c r="BW2240" s="7"/>
      <c r="BX2240" s="7"/>
      <c r="BY2240" s="7"/>
      <c r="BZ2240" s="7"/>
      <c r="CA2240" s="5"/>
      <c r="CB2240" s="5"/>
      <c r="CC2240" s="5"/>
      <c r="CD2240" s="5"/>
      <c r="CE2240" s="5"/>
      <c r="CF2240" s="5"/>
      <c r="CG2240" s="5"/>
      <c r="CH2240" s="5"/>
      <c r="CI2240" s="5"/>
      <c r="CJ2240" s="5"/>
      <c r="CL2240" s="5">
        <v>210.20585101627361</v>
      </c>
      <c r="CM2240" s="5"/>
      <c r="CO2240" s="5"/>
      <c r="CP2240" s="5"/>
      <c r="CQ2240" s="5"/>
    </row>
    <row r="2241" spans="1:166" x14ac:dyDescent="0.25">
      <c r="A2241" t="s">
        <v>81</v>
      </c>
      <c r="B2241" t="s">
        <v>249</v>
      </c>
      <c r="C2241" s="6">
        <v>39799</v>
      </c>
      <c r="G2241">
        <v>63</v>
      </c>
      <c r="H2241" t="s">
        <v>17</v>
      </c>
      <c r="I2241" s="7">
        <v>9</v>
      </c>
      <c r="J2241">
        <v>1000</v>
      </c>
      <c r="K2241" s="5">
        <f t="shared" si="61"/>
        <v>111.11111111111111</v>
      </c>
      <c r="M2241" s="5">
        <v>282.10000000000002</v>
      </c>
      <c r="N2241" s="7">
        <v>12.202999999999999</v>
      </c>
      <c r="O2241" s="7"/>
      <c r="P2241" s="7"/>
      <c r="AC2241" s="5"/>
      <c r="AE2241" s="8"/>
      <c r="AF2241" s="8"/>
      <c r="AG2241" s="8"/>
      <c r="AH2241" s="8"/>
      <c r="AI2241" s="8"/>
      <c r="AJ2241" s="5"/>
      <c r="AK2241" s="8"/>
      <c r="AL2241" s="8"/>
      <c r="AM2241" s="8"/>
      <c r="AN2241" s="8"/>
      <c r="AO2241" s="8"/>
      <c r="AP2241" s="8"/>
      <c r="AS2241" s="8"/>
      <c r="AT2241" s="8"/>
      <c r="AU2241" s="5"/>
      <c r="AV2241" s="5"/>
      <c r="AW2241" s="5"/>
      <c r="AX2241" s="5"/>
      <c r="AY2241" s="5"/>
      <c r="AZ2241" s="5"/>
      <c r="BA2241" s="5"/>
      <c r="BB2241" s="5"/>
      <c r="BC2241" s="5"/>
      <c r="BD2241" s="5"/>
      <c r="BE2241" s="5"/>
      <c r="BF2241" s="5"/>
      <c r="BG2241" s="5"/>
      <c r="BH2241" s="5"/>
      <c r="BJ2241" s="5"/>
      <c r="BK2241" s="5"/>
      <c r="BL2241" s="5"/>
      <c r="BO2241" s="7"/>
      <c r="BP2241" s="5"/>
      <c r="BQ2241" s="5"/>
      <c r="BR2241" s="5"/>
      <c r="BS2241" s="5"/>
      <c r="BT2241" s="7"/>
      <c r="BU2241" s="7"/>
      <c r="BV2241" s="7"/>
      <c r="BW2241" s="7"/>
      <c r="BX2241" s="7"/>
      <c r="BY2241" s="7"/>
      <c r="BZ2241" s="7"/>
      <c r="CA2241" s="5"/>
      <c r="CB2241" s="5"/>
      <c r="CC2241" s="5"/>
      <c r="CD2241" s="5"/>
      <c r="CE2241" s="5"/>
      <c r="CF2241" s="5"/>
      <c r="CG2241" s="5"/>
      <c r="CH2241" s="5"/>
      <c r="CI2241" s="5"/>
      <c r="CJ2241" s="5"/>
      <c r="CL2241" s="5"/>
      <c r="CM2241" s="5"/>
      <c r="CO2241" s="5"/>
      <c r="CP2241" s="5"/>
      <c r="CQ2241" s="5"/>
    </row>
    <row r="2242" spans="1:166" x14ac:dyDescent="0.25">
      <c r="A2242" t="s">
        <v>81</v>
      </c>
      <c r="B2242" t="s">
        <v>249</v>
      </c>
      <c r="C2242" s="6">
        <v>39801</v>
      </c>
      <c r="D2242" s="5"/>
      <c r="G2242">
        <v>65</v>
      </c>
      <c r="H2242" t="s">
        <v>17</v>
      </c>
      <c r="I2242" s="7">
        <v>9</v>
      </c>
      <c r="J2242">
        <v>1000</v>
      </c>
      <c r="K2242" s="5">
        <f t="shared" si="61"/>
        <v>111.11111111111111</v>
      </c>
      <c r="AC2242" s="5"/>
      <c r="AE2242" s="8"/>
      <c r="AF2242" s="8"/>
      <c r="AG2242" s="8"/>
      <c r="AH2242" s="8"/>
      <c r="AI2242" s="8"/>
      <c r="AJ2242" s="5"/>
      <c r="AK2242" s="8"/>
      <c r="AL2242" s="8"/>
      <c r="AM2242" s="8"/>
      <c r="AN2242" s="8"/>
      <c r="AO2242" s="8"/>
      <c r="AP2242" s="8"/>
      <c r="AQ2242" s="9"/>
      <c r="AS2242" s="8"/>
      <c r="AT2242" s="8"/>
      <c r="AU2242" s="5"/>
      <c r="AV2242" s="5"/>
      <c r="AW2242" s="5"/>
      <c r="AX2242" s="5"/>
      <c r="AY2242" s="5"/>
      <c r="AZ2242" s="5"/>
      <c r="BA2242" s="5"/>
      <c r="BB2242" s="5"/>
      <c r="BC2242" s="5"/>
      <c r="BD2242" s="5"/>
      <c r="BE2242" s="5"/>
      <c r="BF2242" s="5"/>
      <c r="BG2242" s="5"/>
      <c r="BH2242" s="5"/>
      <c r="BJ2242" s="5"/>
      <c r="BK2242" s="5"/>
      <c r="BL2242" s="5"/>
      <c r="BO2242" s="7"/>
      <c r="BP2242" s="5"/>
      <c r="BQ2242" s="5"/>
      <c r="BR2242" s="5"/>
      <c r="BS2242" s="5"/>
      <c r="BT2242" s="7"/>
      <c r="BU2242" s="7"/>
      <c r="BV2242" s="7"/>
      <c r="BW2242" s="7"/>
      <c r="BX2242" s="7"/>
      <c r="BY2242" s="7"/>
      <c r="BZ2242" s="7"/>
      <c r="CA2242" s="5"/>
      <c r="CB2242" s="5"/>
      <c r="CC2242" s="5"/>
      <c r="CD2242" s="5"/>
      <c r="CE2242" s="5"/>
      <c r="CF2242" s="5"/>
      <c r="CG2242" s="5"/>
      <c r="CH2242" s="5"/>
      <c r="CI2242" s="5"/>
      <c r="CJ2242" s="5"/>
      <c r="CL2242" s="5">
        <v>196.60936714483711</v>
      </c>
      <c r="CM2242" s="5"/>
      <c r="CO2242" s="5"/>
      <c r="CP2242" s="5"/>
      <c r="CQ2242" s="5"/>
    </row>
    <row r="2243" spans="1:166" x14ac:dyDescent="0.25">
      <c r="A2243" t="s">
        <v>81</v>
      </c>
      <c r="B2243" t="s">
        <v>249</v>
      </c>
      <c r="C2243" s="6">
        <v>39806</v>
      </c>
      <c r="D2243" s="5"/>
      <c r="G2243">
        <v>70</v>
      </c>
      <c r="H2243" t="s">
        <v>17</v>
      </c>
      <c r="I2243" s="7">
        <v>9</v>
      </c>
      <c r="J2243">
        <v>1000</v>
      </c>
      <c r="K2243" s="5">
        <f t="shared" si="61"/>
        <v>111.11111111111111</v>
      </c>
      <c r="M2243" s="5">
        <v>390</v>
      </c>
      <c r="N2243" s="7">
        <v>14.2</v>
      </c>
      <c r="O2243" s="7"/>
      <c r="P2243" s="7"/>
      <c r="AC2243" s="5"/>
      <c r="AE2243" s="8"/>
      <c r="AF2243" s="8"/>
      <c r="AG2243" s="8"/>
      <c r="AH2243" s="8"/>
      <c r="AI2243" s="8"/>
      <c r="AJ2243" s="5"/>
      <c r="AK2243" s="8"/>
      <c r="AL2243" s="8"/>
      <c r="AM2243" s="8"/>
      <c r="AN2243" s="8"/>
      <c r="AO2243" s="8"/>
      <c r="AP2243" s="8"/>
      <c r="AQ2243" s="9"/>
      <c r="AS2243" s="8"/>
      <c r="AT2243" s="8"/>
      <c r="AU2243" s="5"/>
      <c r="AV2243" s="5"/>
      <c r="AW2243" s="5"/>
      <c r="AX2243" s="5"/>
      <c r="AY2243" s="5"/>
      <c r="AZ2243" s="5"/>
      <c r="BA2243" s="5"/>
      <c r="BB2243" s="5"/>
      <c r="BC2243" s="5"/>
      <c r="BD2243" s="5"/>
      <c r="BE2243" s="5"/>
      <c r="BF2243" s="5"/>
      <c r="BG2243" s="5"/>
      <c r="BH2243" s="5"/>
      <c r="BJ2243" s="5"/>
      <c r="BK2243" s="5"/>
      <c r="BL2243" s="5"/>
      <c r="BO2243" s="7"/>
      <c r="BP2243" s="5"/>
      <c r="BQ2243" s="5"/>
      <c r="BR2243" s="5"/>
      <c r="BS2243" s="5"/>
      <c r="BT2243" s="7"/>
      <c r="BU2243" s="7"/>
      <c r="BV2243" s="7"/>
      <c r="BW2243" s="7"/>
      <c r="BX2243" s="7"/>
      <c r="BY2243" s="7"/>
      <c r="BZ2243" s="7"/>
      <c r="CA2243" s="5"/>
      <c r="CB2243" s="5"/>
      <c r="CC2243" s="5"/>
      <c r="CD2243" s="5"/>
      <c r="CE2243" s="5"/>
      <c r="CF2243" s="5"/>
      <c r="CG2243" s="5"/>
      <c r="CH2243" s="5"/>
      <c r="CI2243" s="5"/>
      <c r="CJ2243" s="5"/>
      <c r="CL2243" s="5">
        <v>171.95323397813669</v>
      </c>
      <c r="CM2243" s="5"/>
      <c r="CO2243" s="5"/>
      <c r="CP2243" s="5"/>
      <c r="CQ2243" s="5"/>
    </row>
    <row r="2244" spans="1:166" x14ac:dyDescent="0.25">
      <c r="A2244" t="s">
        <v>81</v>
      </c>
      <c r="B2244" t="s">
        <v>249</v>
      </c>
      <c r="C2244" s="6">
        <v>39808</v>
      </c>
      <c r="D2244" s="5">
        <v>5</v>
      </c>
      <c r="E2244" t="s">
        <v>206</v>
      </c>
      <c r="F2244" t="s">
        <v>13</v>
      </c>
      <c r="G2244">
        <v>72</v>
      </c>
      <c r="H2244" t="s">
        <v>17</v>
      </c>
      <c r="I2244" s="7">
        <v>9</v>
      </c>
      <c r="J2244">
        <v>1000</v>
      </c>
      <c r="K2244" s="5">
        <f t="shared" si="61"/>
        <v>111.11111111111111</v>
      </c>
      <c r="L2244" s="5"/>
      <c r="M2244" s="8"/>
      <c r="N2244" s="8"/>
      <c r="O2244" s="8"/>
      <c r="P2244" s="8"/>
      <c r="Q2244" s="5"/>
      <c r="R2244" s="5"/>
      <c r="S2244" s="5">
        <v>72</v>
      </c>
      <c r="T2244" s="5"/>
      <c r="U2244" s="5"/>
      <c r="V2244" s="5"/>
      <c r="W2244" s="5"/>
      <c r="X2244" s="8"/>
      <c r="Y2244" s="8"/>
      <c r="Z2244" s="8"/>
      <c r="AA2244" s="8"/>
      <c r="AB2244" s="8"/>
      <c r="AC2244" s="5"/>
      <c r="AD2244" s="8"/>
      <c r="AE2244" s="8"/>
      <c r="AF2244" s="8"/>
      <c r="AG2244" s="8"/>
      <c r="AH2244" s="8"/>
      <c r="AI2244" s="8"/>
      <c r="AJ2244" s="5"/>
      <c r="AK2244" s="8"/>
      <c r="AL2244" s="8"/>
      <c r="AM2244" s="8"/>
      <c r="AN2244" s="8"/>
      <c r="AO2244" s="8"/>
      <c r="AP2244" s="8"/>
      <c r="AQ2244" s="9"/>
      <c r="AR2244" s="8"/>
      <c r="AS2244" s="8"/>
      <c r="AT2244" s="8"/>
      <c r="AU2244" s="5"/>
      <c r="AV2244" s="5"/>
      <c r="AW2244" s="5"/>
      <c r="AX2244" s="5"/>
      <c r="AY2244" s="5"/>
      <c r="AZ2244" s="5"/>
      <c r="BA2244" s="5"/>
      <c r="BB2244" s="5"/>
      <c r="BC2244" s="5"/>
      <c r="BD2244" s="5"/>
      <c r="BE2244" s="5"/>
      <c r="BF2244" s="5"/>
      <c r="BG2244" s="5"/>
      <c r="BH2244" s="5"/>
      <c r="BI2244" s="8"/>
      <c r="BJ2244" s="5"/>
      <c r="BK2244" s="5"/>
      <c r="BL2244" s="5"/>
      <c r="BM2244" s="8"/>
      <c r="BN2244" s="8"/>
      <c r="BO2244" s="7"/>
      <c r="BP2244" s="5"/>
      <c r="BQ2244" s="5"/>
      <c r="BR2244" s="5"/>
      <c r="BS2244" s="5"/>
      <c r="BT2244" s="7"/>
      <c r="BU2244" s="7"/>
      <c r="BV2244" s="7"/>
      <c r="BW2244" s="7"/>
      <c r="BX2244" s="7"/>
      <c r="BY2244" s="7"/>
      <c r="BZ2244" s="7"/>
      <c r="CA2244" s="5"/>
      <c r="CB2244" s="5"/>
      <c r="CC2244" s="5"/>
      <c r="CD2244" s="5"/>
      <c r="CE2244" s="5"/>
      <c r="CF2244" s="5"/>
      <c r="CG2244" s="5"/>
      <c r="CH2244" s="5"/>
      <c r="CI2244" s="5"/>
      <c r="CJ2244" s="5"/>
      <c r="CK2244" s="8"/>
      <c r="CL2244" s="5"/>
      <c r="CM2244" s="5"/>
      <c r="CN2244" s="8"/>
      <c r="CO2244" s="5"/>
      <c r="CP2244" s="5"/>
      <c r="CQ2244" s="5"/>
      <c r="CR2244" s="8"/>
      <c r="CS2244" s="8"/>
      <c r="CT2244" s="8"/>
      <c r="CU2244" s="8"/>
      <c r="CV2244" s="8"/>
      <c r="CW2244" s="8"/>
      <c r="CX2244" s="8"/>
      <c r="CY2244" s="8"/>
      <c r="CZ2244" s="8"/>
      <c r="DA2244" s="8"/>
      <c r="DB2244" s="8"/>
      <c r="DC2244" s="8"/>
      <c r="DD2244" s="8"/>
      <c r="DE2244" s="8"/>
      <c r="DF2244" s="8"/>
      <c r="DG2244" s="8"/>
      <c r="DH2244" s="8"/>
      <c r="DI2244" s="8"/>
      <c r="DJ2244" s="8"/>
      <c r="DK2244" s="8"/>
      <c r="DL2244" s="8"/>
      <c r="DM2244" s="8"/>
      <c r="DN2244" s="8"/>
      <c r="DO2244" s="8"/>
      <c r="DP2244" s="8"/>
      <c r="DQ2244" s="8"/>
      <c r="DR2244" s="8"/>
      <c r="DS2244" s="8"/>
      <c r="DT2244" s="8"/>
      <c r="DU2244" s="8"/>
      <c r="DV2244" s="8"/>
      <c r="DW2244" s="8"/>
      <c r="DX2244" s="8"/>
      <c r="DY2244" s="8"/>
      <c r="DZ2244" s="8"/>
      <c r="EA2244" s="8"/>
      <c r="EB2244" s="8"/>
      <c r="EC2244" s="8"/>
      <c r="ED2244" s="8"/>
      <c r="EE2244" s="8"/>
      <c r="EF2244" s="8"/>
      <c r="EG2244" s="8"/>
      <c r="EH2244" s="8"/>
      <c r="EI2244" s="8"/>
      <c r="EJ2244" s="8"/>
      <c r="EK2244" s="8"/>
      <c r="EL2244" s="8"/>
      <c r="EM2244" s="8"/>
      <c r="EN2244" s="8"/>
      <c r="EO2244" s="8"/>
      <c r="EP2244" s="8"/>
      <c r="EQ2244" s="8"/>
      <c r="ER2244" s="8"/>
      <c r="ES2244" s="8"/>
      <c r="ET2244" s="8"/>
      <c r="EU2244" s="8"/>
      <c r="EV2244" s="8"/>
      <c r="EW2244" s="8"/>
      <c r="EX2244" s="8"/>
      <c r="EY2244" s="8"/>
      <c r="EZ2244" s="8"/>
      <c r="FA2244" s="8"/>
      <c r="FB2244" s="8"/>
      <c r="FC2244" s="8"/>
      <c r="FD2244" s="8"/>
      <c r="FE2244" s="8"/>
      <c r="FF2244" s="8"/>
      <c r="FG2244" s="8"/>
      <c r="FH2244" s="8"/>
      <c r="FI2244" s="8"/>
      <c r="FJ2244" s="8"/>
    </row>
    <row r="2245" spans="1:166" x14ac:dyDescent="0.25">
      <c r="A2245" t="s">
        <v>81</v>
      </c>
      <c r="B2245" t="s">
        <v>249</v>
      </c>
      <c r="C2245" s="6">
        <v>39812</v>
      </c>
      <c r="D2245" s="5"/>
      <c r="E2245" s="6"/>
      <c r="G2245">
        <v>76</v>
      </c>
      <c r="H2245" t="s">
        <v>17</v>
      </c>
      <c r="I2245" s="7">
        <v>9</v>
      </c>
      <c r="J2245">
        <v>1000</v>
      </c>
      <c r="K2245" s="5">
        <f t="shared" si="61"/>
        <v>111.11111111111111</v>
      </c>
      <c r="L2245" s="5"/>
      <c r="M2245" s="8"/>
      <c r="N2245" s="8"/>
      <c r="O2245" s="8"/>
      <c r="P2245" s="8"/>
      <c r="Q2245" s="5"/>
      <c r="R2245" s="5"/>
      <c r="S2245" s="5"/>
      <c r="T2245" s="5"/>
      <c r="U2245" s="5"/>
      <c r="V2245" s="5"/>
      <c r="W2245" s="5"/>
      <c r="X2245" s="8"/>
      <c r="Y2245" s="8"/>
      <c r="Z2245" s="8"/>
      <c r="AA2245" s="8"/>
      <c r="AB2245" s="8"/>
      <c r="AC2245" s="5"/>
      <c r="AD2245" s="8"/>
      <c r="AE2245" s="8"/>
      <c r="AF2245" s="8"/>
      <c r="AG2245" s="8"/>
      <c r="AH2245" s="8"/>
      <c r="AI2245" s="8"/>
      <c r="AJ2245" s="5"/>
      <c r="AK2245" s="8"/>
      <c r="AL2245" s="8"/>
      <c r="AM2245" s="8"/>
      <c r="AN2245" s="8"/>
      <c r="AO2245" s="8"/>
      <c r="AP2245" s="8"/>
      <c r="AQ2245" s="9"/>
      <c r="AR2245" s="8"/>
      <c r="AS2245" s="8"/>
      <c r="AT2245" s="8"/>
      <c r="AU2245" s="5"/>
      <c r="AV2245" s="5"/>
      <c r="AW2245" s="5"/>
      <c r="AX2245" s="5"/>
      <c r="AY2245" s="5"/>
      <c r="AZ2245" s="5"/>
      <c r="BA2245" s="5"/>
      <c r="BB2245" s="5"/>
      <c r="BC2245" s="5"/>
      <c r="BD2245" s="5"/>
      <c r="BE2245" s="5"/>
      <c r="BF2245" s="5"/>
      <c r="BG2245" s="5"/>
      <c r="BH2245" s="5"/>
      <c r="BI2245" s="8"/>
      <c r="BJ2245" s="5"/>
      <c r="BK2245" s="5"/>
      <c r="BL2245" s="5"/>
      <c r="BM2245" s="8"/>
      <c r="BN2245" s="8"/>
      <c r="BO2245" s="7"/>
      <c r="BP2245" s="5"/>
      <c r="BQ2245" s="5"/>
      <c r="BR2245" s="5"/>
      <c r="BS2245" s="5"/>
      <c r="BT2245" s="7"/>
      <c r="BU2245" s="7"/>
      <c r="BV2245" s="7"/>
      <c r="BW2245" s="7"/>
      <c r="BX2245" s="7"/>
      <c r="BY2245" s="7"/>
      <c r="BZ2245" s="7"/>
      <c r="CA2245" s="5"/>
      <c r="CB2245" s="5"/>
      <c r="CC2245" s="5"/>
      <c r="CD2245" s="5"/>
      <c r="CE2245" s="5"/>
      <c r="CF2245" s="5"/>
      <c r="CG2245" s="5"/>
      <c r="CH2245" s="5"/>
      <c r="CI2245" s="5"/>
      <c r="CJ2245" s="5"/>
      <c r="CK2245" s="8"/>
      <c r="CL2245" s="5">
        <v>206.13211784395759</v>
      </c>
      <c r="CM2245" s="5"/>
      <c r="CN2245" s="8"/>
      <c r="CO2245" s="5"/>
      <c r="CP2245" s="5"/>
      <c r="CQ2245" s="5"/>
      <c r="CR2245" s="8"/>
      <c r="CS2245" s="8"/>
      <c r="CT2245" s="8"/>
      <c r="CU2245" s="8"/>
      <c r="CV2245" s="8"/>
      <c r="CW2245" s="8"/>
      <c r="CX2245" s="8"/>
      <c r="CY2245" s="8"/>
      <c r="CZ2245" s="8"/>
      <c r="DA2245" s="8"/>
      <c r="DB2245" s="8"/>
      <c r="DC2245" s="8"/>
      <c r="DD2245" s="8"/>
      <c r="DE2245" s="8"/>
      <c r="DF2245" s="8"/>
      <c r="DG2245" s="8"/>
      <c r="DH2245" s="8"/>
      <c r="DI2245" s="8"/>
      <c r="DJ2245" s="8"/>
      <c r="DK2245" s="8"/>
      <c r="DL2245" s="8"/>
      <c r="DM2245" s="8"/>
      <c r="DN2245" s="8"/>
      <c r="DO2245" s="8"/>
      <c r="DP2245" s="8"/>
      <c r="DQ2245" s="8"/>
      <c r="DR2245" s="8"/>
      <c r="DS2245" s="8"/>
      <c r="DT2245" s="8"/>
      <c r="DU2245" s="8"/>
      <c r="DV2245" s="8"/>
      <c r="DW2245" s="8"/>
      <c r="DX2245" s="8"/>
      <c r="DY2245" s="8"/>
      <c r="DZ2245" s="8"/>
      <c r="EA2245" s="8"/>
      <c r="EB2245" s="8"/>
      <c r="EC2245" s="8"/>
      <c r="ED2245" s="8"/>
      <c r="EE2245" s="8"/>
      <c r="EF2245" s="8"/>
      <c r="EG2245" s="8"/>
      <c r="EH2245" s="8"/>
      <c r="EI2245" s="8"/>
      <c r="EJ2245" s="8"/>
      <c r="EK2245" s="8"/>
      <c r="EL2245" s="8"/>
      <c r="EM2245" s="8"/>
      <c r="EN2245" s="8"/>
      <c r="EO2245" s="8"/>
      <c r="EP2245" s="8"/>
      <c r="EQ2245" s="8"/>
      <c r="ER2245" s="8"/>
      <c r="ES2245" s="8"/>
      <c r="ET2245" s="8"/>
      <c r="EU2245" s="8"/>
      <c r="EV2245" s="8"/>
      <c r="EW2245" s="8"/>
      <c r="EX2245" s="8"/>
      <c r="EY2245" s="8"/>
      <c r="EZ2245" s="8"/>
      <c r="FA2245" s="8"/>
      <c r="FB2245" s="8"/>
      <c r="FC2245" s="8"/>
      <c r="FD2245" s="8"/>
      <c r="FE2245" s="8"/>
      <c r="FF2245" s="8"/>
      <c r="FG2245" s="8"/>
      <c r="FH2245" s="8"/>
      <c r="FI2245" s="8"/>
      <c r="FJ2245" s="8"/>
    </row>
    <row r="2246" spans="1:166" x14ac:dyDescent="0.25">
      <c r="A2246" t="s">
        <v>81</v>
      </c>
      <c r="B2246" t="s">
        <v>249</v>
      </c>
      <c r="C2246" s="6">
        <v>39813</v>
      </c>
      <c r="G2246">
        <v>77</v>
      </c>
      <c r="H2246" t="s">
        <v>17</v>
      </c>
      <c r="I2246" s="7">
        <v>9</v>
      </c>
      <c r="J2246">
        <v>1000</v>
      </c>
      <c r="K2246" s="5">
        <f t="shared" si="61"/>
        <v>111.11111111111111</v>
      </c>
      <c r="M2246" s="5">
        <v>497</v>
      </c>
      <c r="N2246" s="7">
        <v>15.05</v>
      </c>
      <c r="O2246" s="7"/>
      <c r="P2246" s="7"/>
      <c r="AC2246" s="5">
        <v>77.150000000000006</v>
      </c>
      <c r="AE2246" s="8"/>
      <c r="AF2246" s="8"/>
      <c r="AG2246" s="8"/>
      <c r="AH2246" s="8"/>
      <c r="AI2246" s="8"/>
      <c r="AJ2246" s="5">
        <v>81.925000000000011</v>
      </c>
      <c r="AK2246" s="8">
        <v>1.0829949999999999</v>
      </c>
      <c r="AL2246" s="8"/>
      <c r="AM2246" s="8"/>
      <c r="AN2246" s="8"/>
      <c r="AO2246" s="8"/>
      <c r="AP2246" s="8"/>
      <c r="AQ2246" s="9">
        <f>AK2246/AJ2246</f>
        <v>1.3219346963686296E-2</v>
      </c>
      <c r="AS2246" s="8"/>
      <c r="AT2246" s="8"/>
      <c r="AU2246" s="5">
        <v>10.125</v>
      </c>
      <c r="AV2246" s="5"/>
      <c r="AW2246" s="5"/>
      <c r="AX2246" s="5"/>
      <c r="AY2246" s="5">
        <v>1.625</v>
      </c>
      <c r="AZ2246" s="5"/>
      <c r="BA2246" s="5"/>
      <c r="BB2246" s="5"/>
      <c r="BC2246" s="5"/>
      <c r="BD2246" s="5"/>
      <c r="BE2246" s="5"/>
      <c r="BF2246" s="5"/>
      <c r="BG2246" s="5">
        <v>0</v>
      </c>
      <c r="BH2246" s="5">
        <v>11.75</v>
      </c>
      <c r="BJ2246" s="5"/>
      <c r="BK2246" s="5">
        <f>AC2246+AJ2246+BH2246</f>
        <v>170.82500000000002</v>
      </c>
      <c r="BL2246" s="5"/>
      <c r="BM2246" s="8">
        <f>BH2246/BK2246</f>
        <v>6.8783843114298249E-2</v>
      </c>
      <c r="BN2246" s="8"/>
      <c r="BO2246" s="7"/>
      <c r="BP2246" s="5"/>
      <c r="BQ2246" s="5"/>
      <c r="BR2246" s="5"/>
      <c r="BS2246" s="5"/>
      <c r="BT2246" s="7"/>
      <c r="BU2246" s="7"/>
      <c r="BV2246" s="7"/>
      <c r="BW2246" s="7"/>
      <c r="BX2246" s="8">
        <f>AC2246/BK2246</f>
        <v>0.45163178691643496</v>
      </c>
      <c r="BY2246" s="8">
        <f>AJ2246/BK2246</f>
        <v>0.47958436996926679</v>
      </c>
      <c r="BZ2246" s="8">
        <f>BH2246/BK2246</f>
        <v>6.8783843114298249E-2</v>
      </c>
      <c r="CA2246" s="5">
        <f>CB2246+CC2246+CD2246+CE2246+CF2246+CG2246</f>
        <v>338.65</v>
      </c>
      <c r="CB2246" s="5">
        <v>142.5</v>
      </c>
      <c r="CC2246" s="5">
        <v>6.5</v>
      </c>
      <c r="CD2246" s="5">
        <v>0</v>
      </c>
      <c r="CE2246" s="5"/>
      <c r="CF2246" s="5">
        <v>180.29999999999998</v>
      </c>
      <c r="CG2246" s="5">
        <v>9.35</v>
      </c>
      <c r="CH2246" s="9">
        <f>AK2246/CA2246</f>
        <v>3.1979772626605642E-3</v>
      </c>
      <c r="CI2246" s="5"/>
      <c r="CJ2246" s="5"/>
      <c r="CL2246" s="5"/>
      <c r="CM2246" s="5"/>
      <c r="CO2246" s="5"/>
      <c r="CP2246" s="5"/>
      <c r="CQ2246" s="5"/>
    </row>
    <row r="2247" spans="1:166" x14ac:dyDescent="0.25">
      <c r="A2247" t="s">
        <v>81</v>
      </c>
      <c r="B2247" t="s">
        <v>249</v>
      </c>
      <c r="C2247" s="6">
        <v>39818</v>
      </c>
      <c r="D2247" s="5"/>
      <c r="G2247">
        <v>82</v>
      </c>
      <c r="H2247" t="s">
        <v>17</v>
      </c>
      <c r="I2247" s="7">
        <v>9</v>
      </c>
      <c r="J2247">
        <v>1000</v>
      </c>
      <c r="K2247" s="5">
        <f t="shared" si="61"/>
        <v>111.11111111111111</v>
      </c>
      <c r="AC2247" s="5"/>
      <c r="AE2247" s="8"/>
      <c r="AF2247" s="8"/>
      <c r="AG2247" s="8"/>
      <c r="AH2247" s="8"/>
      <c r="AI2247" s="8"/>
      <c r="AJ2247" s="5"/>
      <c r="AK2247" s="8"/>
      <c r="AL2247" s="8"/>
      <c r="AM2247" s="8"/>
      <c r="AN2247" s="8"/>
      <c r="AO2247" s="8"/>
      <c r="AP2247" s="8"/>
      <c r="AQ2247" s="9"/>
      <c r="AS2247" s="8"/>
      <c r="AT2247" s="8"/>
      <c r="AU2247" s="5"/>
      <c r="AV2247" s="5"/>
      <c r="AW2247" s="5"/>
      <c r="AX2247" s="5"/>
      <c r="AY2247" s="5"/>
      <c r="AZ2247" s="5"/>
      <c r="BA2247" s="5"/>
      <c r="BB2247" s="5"/>
      <c r="BC2247" s="5"/>
      <c r="BD2247" s="5"/>
      <c r="BE2247" s="5"/>
      <c r="BF2247" s="5"/>
      <c r="BG2247" s="5"/>
      <c r="BH2247" s="5"/>
      <c r="BJ2247" s="5"/>
      <c r="BK2247" s="5"/>
      <c r="BL2247" s="5"/>
      <c r="BO2247" s="7"/>
      <c r="BP2247" s="5"/>
      <c r="BQ2247" s="5"/>
      <c r="BR2247" s="5"/>
      <c r="BS2247" s="5"/>
      <c r="BT2247" s="7"/>
      <c r="BU2247" s="7"/>
      <c r="BV2247" s="7"/>
      <c r="BW2247" s="7"/>
      <c r="BX2247" s="7"/>
      <c r="BY2247" s="7"/>
      <c r="BZ2247" s="7"/>
      <c r="CA2247" s="5"/>
      <c r="CB2247" s="5"/>
      <c r="CC2247" s="5"/>
      <c r="CD2247" s="5"/>
      <c r="CE2247" s="5"/>
      <c r="CF2247" s="5"/>
      <c r="CG2247" s="5"/>
      <c r="CH2247" s="5"/>
      <c r="CI2247" s="5"/>
      <c r="CJ2247" s="5"/>
      <c r="CL2247" s="5">
        <v>179.63750069613471</v>
      </c>
      <c r="CM2247" s="5"/>
      <c r="CO2247" s="5"/>
      <c r="CP2247" s="5"/>
      <c r="CQ2247" s="5"/>
    </row>
    <row r="2248" spans="1:166" x14ac:dyDescent="0.25">
      <c r="A2248" t="s">
        <v>81</v>
      </c>
      <c r="B2248" t="s">
        <v>249</v>
      </c>
      <c r="C2248" s="6">
        <v>39819</v>
      </c>
      <c r="D2248" s="5"/>
      <c r="G2248">
        <v>83</v>
      </c>
      <c r="H2248" t="s">
        <v>17</v>
      </c>
      <c r="I2248" s="7">
        <v>9</v>
      </c>
      <c r="J2248">
        <v>1000</v>
      </c>
      <c r="K2248" s="5">
        <f t="shared" si="61"/>
        <v>111.11111111111111</v>
      </c>
      <c r="AC2248" s="5"/>
      <c r="AE2248" s="8"/>
      <c r="AF2248" s="8"/>
      <c r="AG2248" s="8"/>
      <c r="AH2248" s="8"/>
      <c r="AI2248" s="8"/>
      <c r="AJ2248" s="5"/>
      <c r="AK2248" s="8"/>
      <c r="AL2248" s="8"/>
      <c r="AM2248" s="8"/>
      <c r="AN2248" s="8"/>
      <c r="AO2248" s="8"/>
      <c r="AP2248" s="8"/>
      <c r="AQ2248" s="9"/>
      <c r="AS2248" s="8"/>
      <c r="AT2248" s="8"/>
      <c r="AU2248" s="5"/>
      <c r="AV2248" s="5"/>
      <c r="AW2248" s="5"/>
      <c r="AX2248" s="5"/>
      <c r="AY2248" s="5"/>
      <c r="AZ2248" s="5"/>
      <c r="BA2248" s="5"/>
      <c r="BB2248" s="5"/>
      <c r="BC2248" s="5"/>
      <c r="BD2248" s="5"/>
      <c r="BE2248" s="5"/>
      <c r="BF2248" s="5"/>
      <c r="BG2248" s="5"/>
      <c r="BH2248" s="5"/>
      <c r="BJ2248" s="5"/>
      <c r="BK2248" s="5"/>
      <c r="BL2248" s="5"/>
      <c r="BO2248" s="7"/>
      <c r="BP2248" s="5"/>
      <c r="BQ2248" s="5"/>
      <c r="BR2248" s="5"/>
      <c r="BS2248" s="5"/>
      <c r="BT2248" s="7"/>
      <c r="BU2248" s="7"/>
      <c r="BV2248" s="7"/>
      <c r="BW2248" s="7"/>
      <c r="BX2248" s="7"/>
      <c r="BY2248" s="7"/>
      <c r="BZ2248" s="7"/>
      <c r="CA2248" s="5"/>
      <c r="CB2248" s="5"/>
      <c r="CC2248" s="5"/>
      <c r="CD2248" s="5"/>
      <c r="CE2248" s="5"/>
      <c r="CF2248" s="5"/>
      <c r="CG2248" s="5"/>
      <c r="CH2248" s="5"/>
      <c r="CI2248" s="5"/>
      <c r="CJ2248" s="5"/>
      <c r="CL2248" s="5">
        <v>173.73718371826951</v>
      </c>
      <c r="CM2248" s="5"/>
      <c r="CO2248" s="5"/>
      <c r="CP2248" s="5"/>
      <c r="CQ2248" s="5"/>
    </row>
    <row r="2249" spans="1:166" x14ac:dyDescent="0.25">
      <c r="A2249" t="s">
        <v>81</v>
      </c>
      <c r="B2249" t="s">
        <v>249</v>
      </c>
      <c r="C2249" s="6">
        <v>39820</v>
      </c>
      <c r="G2249">
        <v>84</v>
      </c>
      <c r="H2249" t="s">
        <v>17</v>
      </c>
      <c r="I2249" s="7">
        <v>9</v>
      </c>
      <c r="J2249">
        <v>1000</v>
      </c>
      <c r="K2249" s="5">
        <f t="shared" si="61"/>
        <v>111.11111111111111</v>
      </c>
      <c r="M2249" s="5">
        <v>630</v>
      </c>
      <c r="N2249" s="7">
        <v>17.95</v>
      </c>
      <c r="O2249" s="7"/>
      <c r="P2249" s="7"/>
      <c r="AC2249" s="5"/>
      <c r="AE2249" s="8"/>
      <c r="AF2249" s="8"/>
      <c r="AG2249" s="8"/>
      <c r="AH2249" s="8"/>
      <c r="AI2249" s="8"/>
      <c r="AJ2249" s="5"/>
      <c r="AK2249" s="8"/>
      <c r="AL2249" s="8"/>
      <c r="AM2249" s="8"/>
      <c r="AN2249" s="8"/>
      <c r="AO2249" s="8"/>
      <c r="AP2249" s="8"/>
      <c r="AS2249" s="8"/>
      <c r="AT2249" s="8"/>
      <c r="AU2249" s="5"/>
      <c r="AV2249" s="5"/>
      <c r="AW2249" s="5"/>
      <c r="AX2249" s="5"/>
      <c r="AY2249" s="5"/>
      <c r="AZ2249" s="5"/>
      <c r="BA2249" s="5"/>
      <c r="BB2249" s="5"/>
      <c r="BC2249" s="5"/>
      <c r="BD2249" s="5"/>
      <c r="BE2249" s="5"/>
      <c r="BF2249" s="5"/>
      <c r="BG2249" s="5"/>
      <c r="BH2249" s="5"/>
      <c r="BJ2249" s="5"/>
      <c r="BK2249" s="5"/>
      <c r="BL2249" s="5"/>
      <c r="BO2249" s="7"/>
      <c r="BP2249" s="5"/>
      <c r="BQ2249" s="5"/>
      <c r="BR2249" s="5"/>
      <c r="BS2249" s="5"/>
      <c r="BT2249" s="7"/>
      <c r="BU2249" s="7"/>
      <c r="BV2249" s="7"/>
      <c r="BW2249" s="7"/>
      <c r="BX2249" s="7"/>
      <c r="BY2249" s="7"/>
      <c r="BZ2249" s="7"/>
      <c r="CA2249" s="5"/>
      <c r="CB2249" s="5"/>
      <c r="CC2249" s="5"/>
      <c r="CD2249" s="5"/>
      <c r="CE2249" s="5"/>
      <c r="CF2249" s="5"/>
      <c r="CG2249" s="5"/>
      <c r="CH2249" s="5"/>
      <c r="CI2249" s="5"/>
      <c r="CJ2249" s="5"/>
      <c r="CL2249" s="5"/>
      <c r="CM2249" s="5"/>
      <c r="CO2249" s="5"/>
      <c r="CP2249" s="5"/>
      <c r="CQ2249" s="5"/>
    </row>
    <row r="2250" spans="1:166" x14ac:dyDescent="0.25">
      <c r="A2250" t="s">
        <v>81</v>
      </c>
      <c r="B2250" t="s">
        <v>249</v>
      </c>
      <c r="C2250" s="6">
        <v>39822</v>
      </c>
      <c r="D2250" s="5"/>
      <c r="G2250">
        <v>86</v>
      </c>
      <c r="H2250" t="s">
        <v>17</v>
      </c>
      <c r="I2250" s="7">
        <v>9</v>
      </c>
      <c r="J2250">
        <v>1000</v>
      </c>
      <c r="K2250" s="5">
        <f t="shared" si="61"/>
        <v>111.11111111111111</v>
      </c>
      <c r="AC2250" s="5"/>
      <c r="AE2250" s="8"/>
      <c r="AF2250" s="8"/>
      <c r="AG2250" s="8"/>
      <c r="AH2250" s="8"/>
      <c r="AI2250" s="8"/>
      <c r="AJ2250" s="5"/>
      <c r="AK2250" s="8"/>
      <c r="AL2250" s="8"/>
      <c r="AM2250" s="8"/>
      <c r="AN2250" s="8"/>
      <c r="AO2250" s="8"/>
      <c r="AP2250" s="8"/>
      <c r="AQ2250" s="9"/>
      <c r="AS2250" s="8"/>
      <c r="AT2250" s="8"/>
      <c r="AU2250" s="5"/>
      <c r="AV2250" s="5"/>
      <c r="AW2250" s="5"/>
      <c r="AX2250" s="5"/>
      <c r="AY2250" s="5"/>
      <c r="AZ2250" s="5"/>
      <c r="BA2250" s="5"/>
      <c r="BB2250" s="5"/>
      <c r="BC2250" s="5"/>
      <c r="BD2250" s="5"/>
      <c r="BE2250" s="5"/>
      <c r="BF2250" s="5"/>
      <c r="BG2250" s="5"/>
      <c r="BH2250" s="5"/>
      <c r="BJ2250" s="5"/>
      <c r="BK2250" s="5"/>
      <c r="BL2250" s="5"/>
      <c r="BO2250" s="7"/>
      <c r="BP2250" s="5"/>
      <c r="BQ2250" s="5"/>
      <c r="BR2250" s="5"/>
      <c r="BS2250" s="5"/>
      <c r="BT2250" s="7"/>
      <c r="BU2250" s="7"/>
      <c r="BV2250" s="7"/>
      <c r="BW2250" s="7"/>
      <c r="BX2250" s="7"/>
      <c r="BY2250" s="7"/>
      <c r="BZ2250" s="7"/>
      <c r="CA2250" s="5"/>
      <c r="CB2250" s="5"/>
      <c r="CC2250" s="5"/>
      <c r="CD2250" s="5"/>
      <c r="CE2250" s="5"/>
      <c r="CF2250" s="5"/>
      <c r="CG2250" s="5"/>
      <c r="CH2250" s="5"/>
      <c r="CI2250" s="5"/>
      <c r="CJ2250" s="5"/>
      <c r="CL2250" s="5">
        <v>168.56198894572361</v>
      </c>
      <c r="CM2250" s="5"/>
      <c r="CO2250" s="5"/>
      <c r="CP2250" s="5"/>
      <c r="CQ2250" s="5"/>
    </row>
    <row r="2251" spans="1:166" x14ac:dyDescent="0.25">
      <c r="A2251" t="s">
        <v>81</v>
      </c>
      <c r="B2251" t="s">
        <v>249</v>
      </c>
      <c r="C2251" s="6">
        <v>39824</v>
      </c>
      <c r="D2251" s="5"/>
      <c r="G2251">
        <v>88</v>
      </c>
      <c r="H2251" t="s">
        <v>17</v>
      </c>
      <c r="I2251" s="7">
        <v>9</v>
      </c>
      <c r="J2251">
        <v>1000</v>
      </c>
      <c r="K2251" s="5">
        <f t="shared" si="61"/>
        <v>111.11111111111111</v>
      </c>
      <c r="AC2251" s="5"/>
      <c r="AE2251" s="8"/>
      <c r="AF2251" s="8"/>
      <c r="AG2251" s="8"/>
      <c r="AH2251" s="8"/>
      <c r="AI2251" s="8"/>
      <c r="AJ2251" s="5"/>
      <c r="AK2251" s="8"/>
      <c r="AL2251" s="8"/>
      <c r="AM2251" s="8"/>
      <c r="AN2251" s="8"/>
      <c r="AO2251" s="8"/>
      <c r="AP2251" s="8"/>
      <c r="AQ2251" s="9"/>
      <c r="AS2251" s="8"/>
      <c r="AT2251" s="8"/>
      <c r="AU2251" s="5"/>
      <c r="AV2251" s="5"/>
      <c r="AW2251" s="5"/>
      <c r="AX2251" s="5"/>
      <c r="AY2251" s="5"/>
      <c r="AZ2251" s="5"/>
      <c r="BA2251" s="5"/>
      <c r="BB2251" s="5"/>
      <c r="BC2251" s="5"/>
      <c r="BD2251" s="5"/>
      <c r="BE2251" s="5"/>
      <c r="BF2251" s="5"/>
      <c r="BG2251" s="5"/>
      <c r="BH2251" s="5"/>
      <c r="BJ2251" s="5"/>
      <c r="BK2251" s="5"/>
      <c r="BL2251" s="5"/>
      <c r="BO2251" s="7"/>
      <c r="BP2251" s="5"/>
      <c r="BQ2251" s="5"/>
      <c r="BR2251" s="5"/>
      <c r="BS2251" s="5"/>
      <c r="BT2251" s="7"/>
      <c r="BU2251" s="7"/>
      <c r="BV2251" s="7"/>
      <c r="BW2251" s="7"/>
      <c r="BX2251" s="7"/>
      <c r="BY2251" s="7"/>
      <c r="BZ2251" s="7"/>
      <c r="CA2251" s="5"/>
      <c r="CB2251" s="5"/>
      <c r="CC2251" s="5"/>
      <c r="CD2251" s="5"/>
      <c r="CE2251" s="5"/>
      <c r="CF2251" s="5"/>
      <c r="CG2251" s="5"/>
      <c r="CH2251" s="5"/>
      <c r="CI2251" s="5"/>
      <c r="CJ2251" s="5"/>
      <c r="CL2251" s="5">
        <v>153.65752861061301</v>
      </c>
      <c r="CM2251" s="5"/>
      <c r="CO2251" s="5"/>
      <c r="CP2251" s="5"/>
      <c r="CQ2251" s="5"/>
    </row>
    <row r="2252" spans="1:166" x14ac:dyDescent="0.25">
      <c r="A2252" t="s">
        <v>81</v>
      </c>
      <c r="B2252" t="s">
        <v>249</v>
      </c>
      <c r="C2252" s="6">
        <v>39826</v>
      </c>
      <c r="D2252" s="5"/>
      <c r="E2252" s="6"/>
      <c r="G2252">
        <v>90</v>
      </c>
      <c r="H2252" t="s">
        <v>17</v>
      </c>
      <c r="I2252" s="7">
        <v>9</v>
      </c>
      <c r="J2252">
        <v>1000</v>
      </c>
      <c r="K2252" s="5">
        <f t="shared" si="61"/>
        <v>111.11111111111111</v>
      </c>
      <c r="L2252" s="5"/>
      <c r="M2252" s="8"/>
      <c r="N2252" s="8"/>
      <c r="O2252" s="8"/>
      <c r="P2252" s="8"/>
      <c r="Q2252" s="5"/>
      <c r="R2252" s="5"/>
      <c r="S2252" s="5"/>
      <c r="T2252" s="5"/>
      <c r="U2252" s="5"/>
      <c r="V2252" s="5"/>
      <c r="W2252" s="5"/>
      <c r="X2252" s="8"/>
      <c r="Y2252" s="8"/>
      <c r="Z2252" s="8"/>
      <c r="AA2252" s="8"/>
      <c r="AB2252" s="8"/>
      <c r="AC2252" s="5"/>
      <c r="AD2252" s="8"/>
      <c r="AE2252" s="8"/>
      <c r="AF2252" s="8"/>
      <c r="AG2252" s="8"/>
      <c r="AH2252" s="8"/>
      <c r="AI2252" s="8"/>
      <c r="AJ2252" s="5"/>
      <c r="AK2252" s="8"/>
      <c r="AL2252" s="8"/>
      <c r="AM2252" s="8"/>
      <c r="AN2252" s="8"/>
      <c r="AO2252" s="8"/>
      <c r="AP2252" s="8"/>
      <c r="AQ2252" s="9"/>
      <c r="AR2252" s="8"/>
      <c r="AS2252" s="8"/>
      <c r="AT2252" s="8"/>
      <c r="AU2252" s="5"/>
      <c r="AV2252" s="5"/>
      <c r="AW2252" s="5"/>
      <c r="AX2252" s="5"/>
      <c r="AY2252" s="5"/>
      <c r="AZ2252" s="5"/>
      <c r="BA2252" s="5"/>
      <c r="BB2252" s="5"/>
      <c r="BC2252" s="5"/>
      <c r="BD2252" s="5"/>
      <c r="BE2252" s="5"/>
      <c r="BF2252" s="5"/>
      <c r="BG2252" s="5"/>
      <c r="BH2252" s="5"/>
      <c r="BI2252" s="8"/>
      <c r="BJ2252" s="5"/>
      <c r="BK2252" s="5"/>
      <c r="BL2252" s="5"/>
      <c r="BM2252" s="8"/>
      <c r="BN2252" s="8"/>
      <c r="BO2252" s="7"/>
      <c r="BP2252" s="5"/>
      <c r="BQ2252" s="5"/>
      <c r="BR2252" s="5"/>
      <c r="BS2252" s="5"/>
      <c r="BT2252" s="7"/>
      <c r="BU2252" s="7"/>
      <c r="BV2252" s="7"/>
      <c r="BW2252" s="7"/>
      <c r="BX2252" s="7"/>
      <c r="BY2252" s="7"/>
      <c r="BZ2252" s="7"/>
      <c r="CA2252" s="5"/>
      <c r="CB2252" s="5"/>
      <c r="CC2252" s="5"/>
      <c r="CD2252" s="5"/>
      <c r="CE2252" s="5"/>
      <c r="CF2252" s="5"/>
      <c r="CG2252" s="5"/>
      <c r="CH2252" s="5"/>
      <c r="CI2252" s="5"/>
      <c r="CJ2252" s="5"/>
      <c r="CK2252" s="8"/>
      <c r="CL2252" s="5">
        <v>221.5475622507422</v>
      </c>
      <c r="CM2252" s="5"/>
      <c r="CN2252" s="8"/>
      <c r="CO2252" s="5"/>
      <c r="CP2252" s="5"/>
      <c r="CQ2252" s="5"/>
      <c r="CR2252" s="8"/>
      <c r="CS2252" s="8"/>
      <c r="CT2252" s="8"/>
      <c r="CU2252" s="8"/>
      <c r="CV2252" s="8"/>
      <c r="CW2252" s="8"/>
      <c r="CX2252" s="8"/>
      <c r="CY2252" s="8"/>
      <c r="CZ2252" s="8"/>
      <c r="DA2252" s="8"/>
      <c r="DB2252" s="8"/>
      <c r="DC2252" s="8"/>
      <c r="DD2252" s="8"/>
      <c r="DE2252" s="8"/>
      <c r="DF2252" s="8"/>
      <c r="DG2252" s="8"/>
      <c r="DH2252" s="8"/>
      <c r="DI2252" s="8"/>
      <c r="DJ2252" s="8"/>
      <c r="DK2252" s="8"/>
      <c r="DL2252" s="8"/>
      <c r="DM2252" s="8"/>
      <c r="DN2252" s="8"/>
      <c r="DO2252" s="8"/>
      <c r="DP2252" s="8"/>
      <c r="DQ2252" s="8"/>
      <c r="DR2252" s="8"/>
      <c r="DS2252" s="8"/>
      <c r="DT2252" s="8"/>
      <c r="DU2252" s="8"/>
      <c r="DV2252" s="8"/>
      <c r="DW2252" s="8"/>
      <c r="DX2252" s="8"/>
      <c r="DY2252" s="8"/>
      <c r="DZ2252" s="8"/>
      <c r="EA2252" s="8"/>
      <c r="EB2252" s="8"/>
      <c r="EC2252" s="8"/>
      <c r="ED2252" s="8"/>
      <c r="EE2252" s="8"/>
      <c r="EF2252" s="8"/>
      <c r="EG2252" s="8"/>
      <c r="EH2252" s="8"/>
      <c r="EI2252" s="8"/>
      <c r="EJ2252" s="8"/>
      <c r="EK2252" s="8"/>
      <c r="EL2252" s="8"/>
      <c r="EM2252" s="8"/>
      <c r="EN2252" s="8"/>
      <c r="EO2252" s="8"/>
      <c r="EP2252" s="8"/>
      <c r="EQ2252" s="8"/>
      <c r="ER2252" s="8"/>
      <c r="ES2252" s="8"/>
      <c r="ET2252" s="8"/>
      <c r="EU2252" s="8"/>
      <c r="EV2252" s="8"/>
      <c r="EW2252" s="8"/>
      <c r="EX2252" s="8"/>
      <c r="EY2252" s="8"/>
      <c r="EZ2252" s="8"/>
      <c r="FA2252" s="8"/>
      <c r="FB2252" s="8"/>
      <c r="FC2252" s="8"/>
      <c r="FD2252" s="8"/>
      <c r="FE2252" s="8"/>
      <c r="FF2252" s="8"/>
      <c r="FG2252" s="8"/>
      <c r="FH2252" s="8"/>
      <c r="FI2252" s="8"/>
      <c r="FJ2252" s="8"/>
    </row>
    <row r="2253" spans="1:166" x14ac:dyDescent="0.25">
      <c r="A2253" t="s">
        <v>81</v>
      </c>
      <c r="B2253" t="s">
        <v>249</v>
      </c>
      <c r="C2253" s="6">
        <v>39827</v>
      </c>
      <c r="G2253">
        <v>91</v>
      </c>
      <c r="H2253" t="s">
        <v>17</v>
      </c>
      <c r="I2253" s="7">
        <v>9</v>
      </c>
      <c r="J2253">
        <v>1000</v>
      </c>
      <c r="K2253" s="5">
        <f t="shared" si="61"/>
        <v>111.11111111111111</v>
      </c>
      <c r="M2253" s="5">
        <v>704.5</v>
      </c>
      <c r="N2253" s="7">
        <v>18.7</v>
      </c>
      <c r="O2253" s="7"/>
      <c r="P2253" s="7"/>
      <c r="AC2253" s="5">
        <v>170.75948212536977</v>
      </c>
      <c r="AE2253" s="8"/>
      <c r="AF2253" s="8"/>
      <c r="AG2253" s="8"/>
      <c r="AH2253" s="8"/>
      <c r="AI2253" s="8"/>
      <c r="AJ2253" s="5">
        <v>144.18009403761172</v>
      </c>
      <c r="AK2253" s="8">
        <v>2.0743332161258103</v>
      </c>
      <c r="AL2253" s="8"/>
      <c r="AM2253" s="8"/>
      <c r="AN2253" s="8"/>
      <c r="AO2253" s="8"/>
      <c r="AP2253" s="8"/>
      <c r="AQ2253" s="9">
        <f>AK2253/AJ2253</f>
        <v>1.4387098510177741E-2</v>
      </c>
      <c r="AS2253" s="8"/>
      <c r="AT2253" s="8"/>
      <c r="AU2253" s="5">
        <v>26.828820484179019</v>
      </c>
      <c r="AV2253" s="5"/>
      <c r="AW2253" s="5"/>
      <c r="AX2253" s="5"/>
      <c r="AY2253" s="5">
        <v>58.383204012186013</v>
      </c>
      <c r="AZ2253" s="5"/>
      <c r="BA2253" s="5"/>
      <c r="BB2253" s="5"/>
      <c r="BC2253" s="5"/>
      <c r="BD2253" s="5"/>
      <c r="BE2253" s="5"/>
      <c r="BF2253" s="5"/>
      <c r="BG2253" s="5">
        <v>0</v>
      </c>
      <c r="BH2253" s="5">
        <v>85.212024496365032</v>
      </c>
      <c r="BJ2253" s="5"/>
      <c r="BK2253" s="5">
        <f>AC2253+AJ2253+BH2253</f>
        <v>400.15160065934651</v>
      </c>
      <c r="BL2253" s="5"/>
      <c r="BM2253" s="8">
        <f>BH2253/BK2253</f>
        <v>0.21294935308507482</v>
      </c>
      <c r="BN2253" s="8"/>
      <c r="BO2253" s="7"/>
      <c r="BP2253" s="5"/>
      <c r="BQ2253" s="5"/>
      <c r="BR2253" s="5"/>
      <c r="BS2253" s="5"/>
      <c r="BT2253" s="7"/>
      <c r="BU2253" s="7"/>
      <c r="BV2253" s="7"/>
      <c r="BW2253" s="7"/>
      <c r="BX2253" s="8">
        <f>AC2253/BK2253</f>
        <v>0.42673697129788368</v>
      </c>
      <c r="BY2253" s="8">
        <f>AJ2253/BK2253</f>
        <v>0.36031367561704153</v>
      </c>
      <c r="BZ2253" s="8">
        <f>BH2253/BK2253</f>
        <v>0.21294935308507482</v>
      </c>
      <c r="CA2253" s="5">
        <f>CB2253+CC2253+CD2253+CE2253+CF2253+CG2253</f>
        <v>626.69320334632096</v>
      </c>
      <c r="CB2253" s="5">
        <v>177.78918372194732</v>
      </c>
      <c r="CC2253" s="5">
        <v>84.350601397678304</v>
      </c>
      <c r="CD2253" s="5">
        <v>0</v>
      </c>
      <c r="CE2253" s="5"/>
      <c r="CF2253" s="5">
        <v>310.6148809460671</v>
      </c>
      <c r="CG2253" s="5">
        <v>53.938537280628253</v>
      </c>
      <c r="CH2253" s="9">
        <f>AK2253/CA2253</f>
        <v>3.3099660329003119E-3</v>
      </c>
      <c r="CI2253" s="5"/>
      <c r="CJ2253" s="5"/>
      <c r="CL2253" s="5"/>
      <c r="CM2253" s="5"/>
      <c r="CO2253" s="5"/>
      <c r="CP2253" s="5"/>
      <c r="CQ2253" s="5"/>
    </row>
    <row r="2254" spans="1:166" x14ac:dyDescent="0.25">
      <c r="A2254" t="s">
        <v>81</v>
      </c>
      <c r="B2254" t="s">
        <v>249</v>
      </c>
      <c r="C2254" s="6">
        <v>39832</v>
      </c>
      <c r="D2254" s="5"/>
      <c r="G2254">
        <v>96</v>
      </c>
      <c r="H2254" t="s">
        <v>17</v>
      </c>
      <c r="I2254" s="7">
        <v>9</v>
      </c>
      <c r="J2254">
        <v>1000</v>
      </c>
      <c r="K2254" s="5">
        <f t="shared" si="61"/>
        <v>111.11111111111111</v>
      </c>
      <c r="AC2254" s="5"/>
      <c r="AE2254" s="8"/>
      <c r="AF2254" s="8"/>
      <c r="AG2254" s="8"/>
      <c r="AH2254" s="8"/>
      <c r="AI2254" s="8"/>
      <c r="AJ2254" s="5"/>
      <c r="AK2254" s="8"/>
      <c r="AL2254" s="8"/>
      <c r="AM2254" s="8"/>
      <c r="AN2254" s="8"/>
      <c r="AO2254" s="8"/>
      <c r="AP2254" s="8"/>
      <c r="AQ2254" s="9"/>
      <c r="AS2254" s="8"/>
      <c r="AT2254" s="8"/>
      <c r="AU2254" s="5"/>
      <c r="AV2254" s="5"/>
      <c r="AW2254" s="5"/>
      <c r="AX2254" s="5"/>
      <c r="AY2254" s="5"/>
      <c r="AZ2254" s="5"/>
      <c r="BA2254" s="5"/>
      <c r="BB2254" s="5"/>
      <c r="BC2254" s="5"/>
      <c r="BD2254" s="5"/>
      <c r="BE2254" s="5"/>
      <c r="BF2254" s="5"/>
      <c r="BG2254" s="5"/>
      <c r="BH2254" s="5"/>
      <c r="BJ2254" s="5"/>
      <c r="BK2254" s="5"/>
      <c r="BL2254" s="5"/>
      <c r="BO2254" s="7"/>
      <c r="BP2254" s="5"/>
      <c r="BQ2254" s="5"/>
      <c r="BR2254" s="5"/>
      <c r="BS2254" s="5"/>
      <c r="BT2254" s="7"/>
      <c r="BU2254" s="7"/>
      <c r="BV2254" s="7"/>
      <c r="BW2254" s="7"/>
      <c r="BX2254" s="7"/>
      <c r="BY2254" s="7"/>
      <c r="BZ2254" s="7"/>
      <c r="CA2254" s="5"/>
      <c r="CB2254" s="5"/>
      <c r="CC2254" s="5"/>
      <c r="CD2254" s="5"/>
      <c r="CE2254" s="5"/>
      <c r="CF2254" s="5"/>
      <c r="CG2254" s="5"/>
      <c r="CH2254" s="5"/>
      <c r="CI2254" s="5"/>
      <c r="CJ2254" s="5"/>
      <c r="CL2254" s="5">
        <v>177.54369294889889</v>
      </c>
      <c r="CM2254" s="5"/>
      <c r="CO2254" s="5"/>
      <c r="CP2254" s="5"/>
      <c r="CQ2254" s="5"/>
    </row>
    <row r="2255" spans="1:166" x14ac:dyDescent="0.25">
      <c r="A2255" t="s">
        <v>81</v>
      </c>
      <c r="B2255" t="s">
        <v>249</v>
      </c>
      <c r="C2255" s="6">
        <v>39833</v>
      </c>
      <c r="G2255">
        <v>97</v>
      </c>
      <c r="H2255" t="s">
        <v>17</v>
      </c>
      <c r="I2255" s="7">
        <v>9</v>
      </c>
      <c r="J2255">
        <v>1000</v>
      </c>
      <c r="K2255" s="5">
        <f t="shared" si="61"/>
        <v>111.11111111111111</v>
      </c>
      <c r="M2255" s="5">
        <v>746.5</v>
      </c>
      <c r="N2255" s="7">
        <v>20</v>
      </c>
      <c r="O2255" s="7"/>
      <c r="P2255" s="7"/>
      <c r="AC2255" s="5"/>
      <c r="AE2255" s="8"/>
      <c r="AF2255" s="8"/>
      <c r="AG2255" s="8"/>
      <c r="AH2255" s="8"/>
      <c r="AI2255" s="8"/>
      <c r="AJ2255" s="5"/>
      <c r="AK2255" s="8"/>
      <c r="AL2255" s="8"/>
      <c r="AM2255" s="8"/>
      <c r="AN2255" s="8"/>
      <c r="AO2255" s="8"/>
      <c r="AP2255" s="8"/>
      <c r="AS2255" s="8"/>
      <c r="AT2255" s="8"/>
      <c r="AU2255" s="5"/>
      <c r="AV2255" s="5"/>
      <c r="AW2255" s="5"/>
      <c r="AX2255" s="5"/>
      <c r="AY2255" s="5"/>
      <c r="AZ2255" s="5"/>
      <c r="BA2255" s="5"/>
      <c r="BB2255" s="5"/>
      <c r="BC2255" s="5"/>
      <c r="BD2255" s="5"/>
      <c r="BE2255" s="5"/>
      <c r="BF2255" s="5"/>
      <c r="BG2255" s="5"/>
      <c r="BH2255" s="5"/>
      <c r="BJ2255" s="5"/>
      <c r="BK2255" s="5"/>
      <c r="BL2255" s="5"/>
      <c r="BO2255" s="7"/>
      <c r="BP2255" s="5"/>
      <c r="BQ2255" s="5"/>
      <c r="BR2255" s="5"/>
      <c r="BS2255" s="5"/>
      <c r="BT2255" s="7"/>
      <c r="BU2255" s="7"/>
      <c r="BV2255" s="7"/>
      <c r="BW2255" s="7"/>
      <c r="BX2255" s="7"/>
      <c r="BY2255" s="7"/>
      <c r="BZ2255" s="7"/>
      <c r="CA2255" s="5"/>
      <c r="CB2255" s="5"/>
      <c r="CC2255" s="5"/>
      <c r="CD2255" s="5"/>
      <c r="CE2255" s="5"/>
      <c r="CF2255" s="5"/>
      <c r="CG2255" s="5"/>
      <c r="CH2255" s="5"/>
      <c r="CI2255" s="5"/>
      <c r="CJ2255" s="5"/>
      <c r="CL2255" s="5"/>
      <c r="CM2255" s="5"/>
      <c r="CO2255" s="5"/>
      <c r="CP2255" s="5"/>
      <c r="CQ2255" s="5"/>
    </row>
    <row r="2256" spans="1:166" x14ac:dyDescent="0.25">
      <c r="A2256" t="s">
        <v>81</v>
      </c>
      <c r="B2256" t="s">
        <v>249</v>
      </c>
      <c r="C2256" s="6">
        <v>39840</v>
      </c>
      <c r="D2256" s="5"/>
      <c r="G2256">
        <v>104</v>
      </c>
      <c r="H2256" t="s">
        <v>17</v>
      </c>
      <c r="I2256" s="7">
        <v>9</v>
      </c>
      <c r="J2256">
        <v>1000</v>
      </c>
      <c r="K2256" s="5">
        <f t="shared" si="61"/>
        <v>111.11111111111111</v>
      </c>
      <c r="AC2256" s="5"/>
      <c r="AE2256" s="8"/>
      <c r="AF2256" s="8"/>
      <c r="AG2256" s="8"/>
      <c r="AH2256" s="8"/>
      <c r="AI2256" s="8"/>
      <c r="AJ2256" s="5"/>
      <c r="AK2256" s="8"/>
      <c r="AL2256" s="8"/>
      <c r="AM2256" s="8"/>
      <c r="AN2256" s="8"/>
      <c r="AO2256" s="8"/>
      <c r="AP2256" s="8"/>
      <c r="AQ2256" s="9"/>
      <c r="AS2256" s="8"/>
      <c r="AT2256" s="8"/>
      <c r="AU2256" s="5"/>
      <c r="AV2256" s="5"/>
      <c r="AW2256" s="5"/>
      <c r="AX2256" s="5"/>
      <c r="AY2256" s="5"/>
      <c r="AZ2256" s="5"/>
      <c r="BA2256" s="5"/>
      <c r="BB2256" s="5"/>
      <c r="BC2256" s="5"/>
      <c r="BD2256" s="5"/>
      <c r="BE2256" s="5"/>
      <c r="BF2256" s="5"/>
      <c r="BG2256" s="5"/>
      <c r="BH2256" s="5"/>
      <c r="BJ2256" s="5"/>
      <c r="BK2256" s="5"/>
      <c r="BL2256" s="5"/>
      <c r="BO2256" s="7"/>
      <c r="BP2256" s="5"/>
      <c r="BQ2256" s="5"/>
      <c r="BR2256" s="5"/>
      <c r="BS2256" s="5"/>
      <c r="BT2256" s="7"/>
      <c r="BU2256" s="7"/>
      <c r="BV2256" s="7"/>
      <c r="BW2256" s="7"/>
      <c r="BX2256" s="7"/>
      <c r="BY2256" s="7"/>
      <c r="BZ2256" s="7"/>
      <c r="CA2256" s="5"/>
      <c r="CB2256" s="5"/>
      <c r="CC2256" s="5"/>
      <c r="CD2256" s="5"/>
      <c r="CE2256" s="5"/>
      <c r="CF2256" s="5"/>
      <c r="CG2256" s="5"/>
      <c r="CH2256" s="5"/>
      <c r="CI2256" s="5"/>
      <c r="CJ2256" s="5"/>
      <c r="CL2256" s="5">
        <v>158.14745327314171</v>
      </c>
      <c r="CM2256" s="5"/>
      <c r="CO2256" s="5"/>
      <c r="CP2256" s="5"/>
      <c r="CQ2256" s="5"/>
    </row>
    <row r="2257" spans="1:166" x14ac:dyDescent="0.25">
      <c r="A2257" t="s">
        <v>81</v>
      </c>
      <c r="B2257" t="s">
        <v>249</v>
      </c>
      <c r="C2257" s="6">
        <v>39841</v>
      </c>
      <c r="D2257" s="5"/>
      <c r="G2257">
        <v>105</v>
      </c>
      <c r="H2257" t="s">
        <v>17</v>
      </c>
      <c r="I2257" s="7">
        <v>9</v>
      </c>
      <c r="J2257">
        <v>1000</v>
      </c>
      <c r="K2257" s="5">
        <f t="shared" si="61"/>
        <v>111.11111111111111</v>
      </c>
      <c r="M2257" s="5">
        <v>769</v>
      </c>
      <c r="N2257" s="7">
        <v>20.5</v>
      </c>
      <c r="O2257" s="7"/>
      <c r="P2257" s="7"/>
      <c r="AC2257" s="5"/>
      <c r="AE2257" s="8"/>
      <c r="AF2257" s="8"/>
      <c r="AG2257" s="8"/>
      <c r="AH2257" s="8"/>
      <c r="AI2257" s="8"/>
      <c r="AJ2257" s="5"/>
      <c r="AK2257" s="8"/>
      <c r="AL2257" s="8"/>
      <c r="AM2257" s="8"/>
      <c r="AN2257" s="8"/>
      <c r="AO2257" s="8"/>
      <c r="AP2257" s="8"/>
      <c r="AQ2257" s="9"/>
      <c r="AS2257" s="8"/>
      <c r="AT2257" s="8"/>
      <c r="AU2257" s="5"/>
      <c r="AV2257" s="5"/>
      <c r="AW2257" s="5"/>
      <c r="AX2257" s="5"/>
      <c r="AY2257" s="5"/>
      <c r="AZ2257" s="5"/>
      <c r="BA2257" s="5"/>
      <c r="BB2257" s="5"/>
      <c r="BC2257" s="5"/>
      <c r="BD2257" s="5"/>
      <c r="BE2257" s="5"/>
      <c r="BF2257" s="5"/>
      <c r="BG2257" s="5"/>
      <c r="BH2257" s="5"/>
      <c r="BJ2257" s="5"/>
      <c r="BK2257" s="5"/>
      <c r="BL2257" s="5"/>
      <c r="BO2257" s="7"/>
      <c r="BP2257" s="5"/>
      <c r="BQ2257" s="5"/>
      <c r="BR2257" s="5"/>
      <c r="BS2257" s="5"/>
      <c r="BT2257" s="7"/>
      <c r="BU2257" s="7"/>
      <c r="BV2257" s="7"/>
      <c r="BW2257" s="7"/>
      <c r="BX2257" s="7"/>
      <c r="BY2257" s="7"/>
      <c r="BZ2257" s="7"/>
      <c r="CA2257" s="5"/>
      <c r="CB2257" s="5"/>
      <c r="CC2257" s="5"/>
      <c r="CD2257" s="5"/>
      <c r="CE2257" s="5"/>
      <c r="CF2257" s="5"/>
      <c r="CG2257" s="5"/>
      <c r="CH2257" s="5"/>
      <c r="CI2257" s="5"/>
      <c r="CJ2257" s="5"/>
      <c r="CL2257" s="5">
        <v>147.39161924983151</v>
      </c>
      <c r="CM2257" s="5"/>
      <c r="CO2257" s="5"/>
      <c r="CP2257" s="5"/>
      <c r="CQ2257" s="5"/>
    </row>
    <row r="2258" spans="1:166" x14ac:dyDescent="0.25">
      <c r="A2258" t="s">
        <v>81</v>
      </c>
      <c r="B2258" t="s">
        <v>249</v>
      </c>
      <c r="C2258" s="6">
        <v>39843</v>
      </c>
      <c r="D2258" s="5">
        <v>6</v>
      </c>
      <c r="E2258" t="s">
        <v>239</v>
      </c>
      <c r="F2258" t="s">
        <v>89</v>
      </c>
      <c r="G2258">
        <v>107</v>
      </c>
      <c r="H2258" t="s">
        <v>17</v>
      </c>
      <c r="I2258" s="7">
        <v>9</v>
      </c>
      <c r="J2258">
        <v>1000</v>
      </c>
      <c r="K2258" s="5">
        <f t="shared" si="61"/>
        <v>111.11111111111111</v>
      </c>
      <c r="T2258">
        <v>107</v>
      </c>
      <c r="AC2258" s="5"/>
      <c r="AE2258" s="8"/>
      <c r="AF2258" s="8"/>
      <c r="AG2258" s="8"/>
      <c r="AH2258" s="8"/>
      <c r="AI2258" s="8"/>
      <c r="AJ2258" s="5"/>
      <c r="AK2258" s="8"/>
      <c r="AL2258" s="8"/>
      <c r="AM2258" s="8"/>
      <c r="AN2258" s="8"/>
      <c r="AO2258" s="8"/>
      <c r="AP2258" s="8"/>
      <c r="AQ2258" s="9"/>
      <c r="AS2258" s="8"/>
      <c r="AT2258" s="8"/>
      <c r="AU2258" s="5"/>
      <c r="AV2258" s="5"/>
      <c r="AW2258" s="5"/>
      <c r="AX2258" s="5"/>
      <c r="AY2258" s="5"/>
      <c r="AZ2258" s="5"/>
      <c r="BA2258" s="5"/>
      <c r="BB2258" s="5"/>
      <c r="BC2258" s="5"/>
      <c r="BD2258" s="5"/>
      <c r="BE2258" s="5"/>
      <c r="BF2258" s="5"/>
      <c r="BG2258" s="5"/>
      <c r="BH2258" s="5"/>
      <c r="BJ2258" s="5"/>
      <c r="BK2258" s="5"/>
      <c r="BL2258" s="5"/>
      <c r="BO2258" s="7"/>
      <c r="BP2258" s="5"/>
      <c r="BQ2258" s="5"/>
      <c r="BR2258" s="5"/>
      <c r="BS2258" s="5"/>
      <c r="BT2258" s="7"/>
      <c r="BU2258" s="7"/>
      <c r="BV2258" s="7"/>
      <c r="BW2258" s="7"/>
      <c r="BX2258" s="7"/>
      <c r="BY2258" s="7"/>
      <c r="BZ2258" s="7"/>
      <c r="CA2258" s="5"/>
      <c r="CB2258" s="5"/>
      <c r="CC2258" s="5"/>
      <c r="CD2258" s="5"/>
      <c r="CE2258" s="5"/>
      <c r="CF2258" s="5"/>
      <c r="CG2258" s="5"/>
      <c r="CH2258" s="5"/>
      <c r="CI2258" s="5"/>
      <c r="CJ2258" s="5"/>
      <c r="CL2258" s="5">
        <v>212.0022376451254</v>
      </c>
      <c r="CM2258" s="5"/>
      <c r="CO2258" s="5"/>
      <c r="CP2258" s="5"/>
      <c r="CQ2258" s="5"/>
    </row>
    <row r="2259" spans="1:166" x14ac:dyDescent="0.25">
      <c r="A2259" t="s">
        <v>81</v>
      </c>
      <c r="B2259" t="s">
        <v>249</v>
      </c>
      <c r="C2259" s="6">
        <v>39847</v>
      </c>
      <c r="D2259" s="5"/>
      <c r="G2259">
        <v>111</v>
      </c>
      <c r="H2259" t="s">
        <v>17</v>
      </c>
      <c r="I2259" s="7">
        <v>9</v>
      </c>
      <c r="J2259">
        <v>1000</v>
      </c>
      <c r="K2259" s="5">
        <f t="shared" si="61"/>
        <v>111.11111111111111</v>
      </c>
      <c r="AC2259" s="5"/>
      <c r="AE2259" s="8"/>
      <c r="AF2259" s="8"/>
      <c r="AG2259" s="8"/>
      <c r="AH2259" s="8"/>
      <c r="AI2259" s="8"/>
      <c r="AJ2259" s="5"/>
      <c r="AK2259" s="8"/>
      <c r="AL2259" s="8"/>
      <c r="AM2259" s="8"/>
      <c r="AN2259" s="8"/>
      <c r="AO2259" s="8"/>
      <c r="AP2259" s="8"/>
      <c r="AQ2259" s="9"/>
      <c r="AS2259" s="8"/>
      <c r="AT2259" s="8"/>
      <c r="AU2259" s="5"/>
      <c r="AV2259" s="5"/>
      <c r="AW2259" s="5"/>
      <c r="AX2259" s="5"/>
      <c r="AY2259" s="5"/>
      <c r="AZ2259" s="5"/>
      <c r="BA2259" s="5"/>
      <c r="BB2259" s="5"/>
      <c r="BC2259" s="5"/>
      <c r="BD2259" s="5"/>
      <c r="BE2259" s="5"/>
      <c r="BF2259" s="5"/>
      <c r="BG2259" s="5"/>
      <c r="BH2259" s="5"/>
      <c r="BJ2259" s="5"/>
      <c r="BK2259" s="5"/>
      <c r="BL2259" s="5"/>
      <c r="BO2259" s="7"/>
      <c r="BP2259" s="5"/>
      <c r="BQ2259" s="5"/>
      <c r="BR2259" s="5"/>
      <c r="BS2259" s="5"/>
      <c r="BT2259" s="7"/>
      <c r="BU2259" s="7"/>
      <c r="BV2259" s="7"/>
      <c r="BW2259" s="7"/>
      <c r="BX2259" s="7"/>
      <c r="BY2259" s="7"/>
      <c r="BZ2259" s="7"/>
      <c r="CA2259" s="5"/>
      <c r="CB2259" s="5"/>
      <c r="CC2259" s="5"/>
      <c r="CD2259" s="5"/>
      <c r="CE2259" s="5"/>
      <c r="CF2259" s="5"/>
      <c r="CG2259" s="5"/>
      <c r="CH2259" s="5"/>
      <c r="CI2259" s="5"/>
      <c r="CJ2259" s="5"/>
      <c r="CL2259" s="5">
        <v>185.96361193797381</v>
      </c>
      <c r="CM2259" s="5"/>
      <c r="CO2259" s="5"/>
      <c r="CP2259" s="5"/>
      <c r="CQ2259" s="5"/>
    </row>
    <row r="2260" spans="1:166" x14ac:dyDescent="0.25">
      <c r="A2260" t="s">
        <v>81</v>
      </c>
      <c r="B2260" t="s">
        <v>249</v>
      </c>
      <c r="C2260" s="6">
        <v>39848</v>
      </c>
      <c r="G2260">
        <v>112</v>
      </c>
      <c r="H2260" t="s">
        <v>17</v>
      </c>
      <c r="I2260" s="7">
        <v>9</v>
      </c>
      <c r="J2260">
        <v>1000</v>
      </c>
      <c r="K2260" s="5">
        <f t="shared" si="61"/>
        <v>111.11111111111111</v>
      </c>
      <c r="M2260" s="5">
        <v>786.2</v>
      </c>
      <c r="N2260" s="7">
        <v>21.5</v>
      </c>
      <c r="O2260" s="7"/>
      <c r="P2260" s="7"/>
      <c r="AC2260" s="5"/>
      <c r="AE2260" s="8"/>
      <c r="AF2260" s="8"/>
      <c r="AG2260" s="8"/>
      <c r="AH2260" s="8"/>
      <c r="AI2260" s="8"/>
      <c r="AJ2260" s="5"/>
      <c r="AK2260" s="8"/>
      <c r="AL2260" s="8"/>
      <c r="AM2260" s="8"/>
      <c r="AN2260" s="8"/>
      <c r="AO2260" s="8"/>
      <c r="AP2260" s="8"/>
      <c r="AS2260" s="8"/>
      <c r="AT2260" s="8"/>
      <c r="AU2260" s="5"/>
      <c r="AV2260" s="5"/>
      <c r="AW2260" s="5"/>
      <c r="AX2260" s="5"/>
      <c r="AY2260" s="5"/>
      <c r="AZ2260" s="5"/>
      <c r="BA2260" s="5"/>
      <c r="BB2260" s="5"/>
      <c r="BC2260" s="5"/>
      <c r="BD2260" s="5"/>
      <c r="BE2260" s="5"/>
      <c r="BF2260" s="5"/>
      <c r="BG2260" s="5"/>
      <c r="BH2260" s="5"/>
      <c r="BJ2260" s="5"/>
      <c r="BK2260" s="5"/>
      <c r="BL2260" s="5"/>
      <c r="BO2260" s="7"/>
      <c r="BP2260" s="5"/>
      <c r="BQ2260" s="5"/>
      <c r="BR2260" s="5"/>
      <c r="BS2260" s="5"/>
      <c r="BT2260" s="7"/>
      <c r="BU2260" s="7"/>
      <c r="BV2260" s="7"/>
      <c r="BW2260" s="7"/>
      <c r="BX2260" s="7"/>
      <c r="BY2260" s="7"/>
      <c r="BZ2260" s="7"/>
      <c r="CA2260" s="5"/>
      <c r="CB2260" s="5"/>
      <c r="CC2260" s="5"/>
      <c r="CD2260" s="5"/>
      <c r="CE2260" s="5"/>
      <c r="CF2260" s="5"/>
      <c r="CG2260" s="5"/>
      <c r="CH2260" s="5"/>
      <c r="CI2260" s="5"/>
      <c r="CJ2260" s="5"/>
      <c r="CL2260" s="5"/>
      <c r="CM2260" s="5"/>
      <c r="CO2260" s="5"/>
      <c r="CP2260" s="5"/>
      <c r="CQ2260" s="5"/>
    </row>
    <row r="2261" spans="1:166" x14ac:dyDescent="0.25">
      <c r="A2261" t="s">
        <v>81</v>
      </c>
      <c r="B2261" t="s">
        <v>249</v>
      </c>
      <c r="C2261" s="6">
        <v>39850</v>
      </c>
      <c r="D2261" s="5"/>
      <c r="G2261">
        <v>114</v>
      </c>
      <c r="H2261" t="s">
        <v>17</v>
      </c>
      <c r="I2261" s="7">
        <v>9</v>
      </c>
      <c r="J2261">
        <v>1000</v>
      </c>
      <c r="K2261" s="5">
        <f t="shared" si="61"/>
        <v>111.11111111111111</v>
      </c>
      <c r="AC2261" s="5"/>
      <c r="AE2261" s="8"/>
      <c r="AF2261" s="8"/>
      <c r="AG2261" s="8"/>
      <c r="AH2261" s="8"/>
      <c r="AI2261" s="8"/>
      <c r="AJ2261" s="5"/>
      <c r="AK2261" s="8"/>
      <c r="AL2261" s="8"/>
      <c r="AM2261" s="8"/>
      <c r="AN2261" s="8"/>
      <c r="AO2261" s="8"/>
      <c r="AP2261" s="8"/>
      <c r="AQ2261" s="9"/>
      <c r="AS2261" s="8"/>
      <c r="AT2261" s="8"/>
      <c r="AU2261" s="5"/>
      <c r="AV2261" s="5"/>
      <c r="AW2261" s="5"/>
      <c r="AX2261" s="5"/>
      <c r="AY2261" s="5"/>
      <c r="AZ2261" s="5"/>
      <c r="BA2261" s="5"/>
      <c r="BB2261" s="5"/>
      <c r="BC2261" s="5"/>
      <c r="BD2261" s="5"/>
      <c r="BE2261" s="5"/>
      <c r="BF2261" s="5"/>
      <c r="BG2261" s="5"/>
      <c r="BH2261" s="5"/>
      <c r="BJ2261" s="5"/>
      <c r="BK2261" s="5"/>
      <c r="BL2261" s="5"/>
      <c r="BO2261" s="7"/>
      <c r="BP2261" s="5"/>
      <c r="BQ2261" s="5"/>
      <c r="BR2261" s="5"/>
      <c r="BS2261" s="5"/>
      <c r="BT2261" s="7"/>
      <c r="BU2261" s="7"/>
      <c r="BV2261" s="7"/>
      <c r="BW2261" s="7"/>
      <c r="BX2261" s="7"/>
      <c r="BY2261" s="7"/>
      <c r="BZ2261" s="7"/>
      <c r="CA2261" s="5"/>
      <c r="CB2261" s="5"/>
      <c r="CC2261" s="5"/>
      <c r="CD2261" s="5"/>
      <c r="CE2261" s="5"/>
      <c r="CF2261" s="5"/>
      <c r="CG2261" s="5"/>
      <c r="CH2261" s="5"/>
      <c r="CI2261" s="5"/>
      <c r="CJ2261" s="5"/>
      <c r="CL2261" s="5">
        <v>156.2110917257171</v>
      </c>
      <c r="CM2261" s="5"/>
      <c r="CO2261" s="5"/>
      <c r="CP2261" s="5"/>
      <c r="CQ2261" s="5"/>
    </row>
    <row r="2262" spans="1:166" x14ac:dyDescent="0.25">
      <c r="A2262" t="s">
        <v>81</v>
      </c>
      <c r="B2262" t="s">
        <v>249</v>
      </c>
      <c r="C2262" s="6">
        <v>39851</v>
      </c>
      <c r="D2262" s="5"/>
      <c r="G2262">
        <v>115</v>
      </c>
      <c r="H2262" t="s">
        <v>17</v>
      </c>
      <c r="I2262" s="7">
        <v>9</v>
      </c>
      <c r="J2262">
        <v>1000</v>
      </c>
      <c r="K2262" s="5">
        <f t="shared" si="61"/>
        <v>111.11111111111111</v>
      </c>
      <c r="AC2262" s="5"/>
      <c r="AE2262" s="8"/>
      <c r="AF2262" s="8"/>
      <c r="AG2262" s="8"/>
      <c r="AH2262" s="8"/>
      <c r="AI2262" s="8"/>
      <c r="AJ2262" s="5"/>
      <c r="AK2262" s="8"/>
      <c r="AL2262" s="8"/>
      <c r="AM2262" s="8"/>
      <c r="AN2262" s="8"/>
      <c r="AO2262" s="8"/>
      <c r="AP2262" s="8"/>
      <c r="AQ2262" s="9"/>
      <c r="AS2262" s="8"/>
      <c r="AT2262" s="8"/>
      <c r="AU2262" s="5"/>
      <c r="AV2262" s="5"/>
      <c r="AW2262" s="5"/>
      <c r="AX2262" s="5"/>
      <c r="AY2262" s="5"/>
      <c r="AZ2262" s="5"/>
      <c r="BA2262" s="5"/>
      <c r="BB2262" s="5"/>
      <c r="BC2262" s="5"/>
      <c r="BD2262" s="5"/>
      <c r="BE2262" s="5"/>
      <c r="BF2262" s="5"/>
      <c r="BG2262" s="5"/>
      <c r="BH2262" s="5"/>
      <c r="BJ2262" s="5"/>
      <c r="BK2262" s="5"/>
      <c r="BL2262" s="5"/>
      <c r="BO2262" s="7"/>
      <c r="BP2262" s="5"/>
      <c r="BQ2262" s="5"/>
      <c r="BR2262" s="5"/>
      <c r="BS2262" s="5"/>
      <c r="BT2262" s="7"/>
      <c r="BU2262" s="7"/>
      <c r="BV2262" s="7"/>
      <c r="BW2262" s="7"/>
      <c r="BX2262" s="7"/>
      <c r="BY2262" s="7"/>
      <c r="BZ2262" s="7"/>
      <c r="CA2262" s="5"/>
      <c r="CB2262" s="5"/>
      <c r="CC2262" s="5"/>
      <c r="CD2262" s="5"/>
      <c r="CE2262" s="5"/>
      <c r="CF2262" s="5"/>
      <c r="CG2262" s="5"/>
      <c r="CH2262" s="5"/>
      <c r="CI2262" s="5"/>
      <c r="CJ2262" s="5"/>
      <c r="CL2262" s="5">
        <v>163.70769967828491</v>
      </c>
      <c r="CM2262" s="5"/>
      <c r="CO2262" s="5"/>
      <c r="CP2262" s="5"/>
      <c r="CQ2262" s="5"/>
    </row>
    <row r="2263" spans="1:166" x14ac:dyDescent="0.25">
      <c r="A2263" t="s">
        <v>81</v>
      </c>
      <c r="B2263" t="s">
        <v>249</v>
      </c>
      <c r="C2263" s="6">
        <v>39852</v>
      </c>
      <c r="D2263" s="5"/>
      <c r="E2263" s="6"/>
      <c r="G2263">
        <v>116</v>
      </c>
      <c r="H2263" t="s">
        <v>17</v>
      </c>
      <c r="I2263" s="7">
        <v>9</v>
      </c>
      <c r="J2263">
        <v>1000</v>
      </c>
      <c r="K2263" s="5">
        <f t="shared" si="61"/>
        <v>111.11111111111111</v>
      </c>
      <c r="L2263" s="5"/>
      <c r="M2263" s="8"/>
      <c r="N2263" s="8"/>
      <c r="O2263" s="8"/>
      <c r="P2263" s="8"/>
      <c r="Q2263" s="5"/>
      <c r="R2263" s="5"/>
      <c r="S2263" s="5"/>
      <c r="T2263" s="5"/>
      <c r="U2263" s="5"/>
      <c r="V2263" s="5"/>
      <c r="W2263" s="5"/>
      <c r="X2263" s="8"/>
      <c r="Y2263" s="8"/>
      <c r="Z2263" s="8"/>
      <c r="AA2263" s="8"/>
      <c r="AB2263" s="8"/>
      <c r="AC2263" s="5"/>
      <c r="AD2263" s="8"/>
      <c r="AE2263" s="8"/>
      <c r="AF2263" s="8"/>
      <c r="AG2263" s="8"/>
      <c r="AH2263" s="8"/>
      <c r="AI2263" s="8"/>
      <c r="AJ2263" s="5"/>
      <c r="AK2263" s="8"/>
      <c r="AL2263" s="8"/>
      <c r="AM2263" s="8"/>
      <c r="AN2263" s="8"/>
      <c r="AO2263" s="8"/>
      <c r="AP2263" s="8"/>
      <c r="AQ2263" s="9"/>
      <c r="AR2263" s="8"/>
      <c r="AS2263" s="8"/>
      <c r="AT2263" s="8"/>
      <c r="AU2263" s="5"/>
      <c r="AV2263" s="5"/>
      <c r="AW2263" s="5"/>
      <c r="AX2263" s="5"/>
      <c r="AY2263" s="5"/>
      <c r="AZ2263" s="5"/>
      <c r="BA2263" s="5"/>
      <c r="BB2263" s="5"/>
      <c r="BC2263" s="5"/>
      <c r="BD2263" s="5"/>
      <c r="BE2263" s="5"/>
      <c r="BF2263" s="5"/>
      <c r="BG2263" s="5"/>
      <c r="BH2263" s="5"/>
      <c r="BI2263" s="8"/>
      <c r="BJ2263" s="5"/>
      <c r="BK2263" s="5"/>
      <c r="BL2263" s="5"/>
      <c r="BM2263" s="8"/>
      <c r="BN2263" s="8"/>
      <c r="BO2263" s="7"/>
      <c r="BP2263" s="5"/>
      <c r="BQ2263" s="5"/>
      <c r="BR2263" s="5"/>
      <c r="BS2263" s="5"/>
      <c r="BT2263" s="7"/>
      <c r="BU2263" s="7"/>
      <c r="BV2263" s="7"/>
      <c r="BW2263" s="7"/>
      <c r="BX2263" s="7"/>
      <c r="BY2263" s="7"/>
      <c r="BZ2263" s="7"/>
      <c r="CA2263" s="5"/>
      <c r="CB2263" s="5"/>
      <c r="CC2263" s="5"/>
      <c r="CD2263" s="5"/>
      <c r="CE2263" s="5"/>
      <c r="CF2263" s="5"/>
      <c r="CG2263" s="5"/>
      <c r="CH2263" s="5"/>
      <c r="CI2263" s="5"/>
      <c r="CJ2263" s="5"/>
      <c r="CK2263" s="8"/>
      <c r="CL2263" s="5">
        <v>146.5671354790729</v>
      </c>
      <c r="CM2263" s="5"/>
      <c r="CN2263" s="8"/>
      <c r="CO2263" s="5"/>
      <c r="CP2263" s="5"/>
      <c r="CQ2263" s="5"/>
      <c r="CR2263" s="8"/>
      <c r="CS2263" s="8"/>
      <c r="CT2263" s="8"/>
      <c r="CU2263" s="8"/>
      <c r="CV2263" s="8"/>
      <c r="CW2263" s="8"/>
      <c r="CX2263" s="8"/>
      <c r="CY2263" s="8"/>
      <c r="CZ2263" s="8"/>
      <c r="DA2263" s="8"/>
      <c r="DB2263" s="8"/>
      <c r="DC2263" s="8"/>
      <c r="DD2263" s="8"/>
      <c r="DE2263" s="8"/>
      <c r="DF2263" s="8"/>
      <c r="DG2263" s="8"/>
      <c r="DH2263" s="8"/>
      <c r="DI2263" s="8"/>
      <c r="DJ2263" s="8"/>
      <c r="DK2263" s="8"/>
      <c r="DL2263" s="8"/>
      <c r="DM2263" s="8"/>
      <c r="DN2263" s="8"/>
      <c r="DO2263" s="8"/>
      <c r="DP2263" s="8"/>
      <c r="DQ2263" s="8"/>
      <c r="DR2263" s="8"/>
      <c r="DS2263" s="8"/>
      <c r="DT2263" s="8"/>
      <c r="DU2263" s="8"/>
      <c r="DV2263" s="8"/>
      <c r="DW2263" s="8"/>
      <c r="DX2263" s="8"/>
      <c r="DY2263" s="8"/>
      <c r="DZ2263" s="8"/>
      <c r="EA2263" s="8"/>
      <c r="EB2263" s="8"/>
      <c r="EC2263" s="8"/>
      <c r="ED2263" s="8"/>
      <c r="EE2263" s="8"/>
      <c r="EF2263" s="8"/>
      <c r="EG2263" s="8"/>
      <c r="EH2263" s="8"/>
      <c r="EI2263" s="8"/>
      <c r="EJ2263" s="8"/>
      <c r="EK2263" s="8"/>
      <c r="EL2263" s="8"/>
      <c r="EM2263" s="8"/>
      <c r="EN2263" s="8"/>
      <c r="EO2263" s="8"/>
      <c r="EP2263" s="8"/>
      <c r="EQ2263" s="8"/>
      <c r="ER2263" s="8"/>
      <c r="ES2263" s="8"/>
      <c r="ET2263" s="8"/>
      <c r="EU2263" s="8"/>
      <c r="EV2263" s="8"/>
      <c r="EW2263" s="8"/>
      <c r="EX2263" s="8"/>
      <c r="EY2263" s="8"/>
      <c r="EZ2263" s="8"/>
      <c r="FA2263" s="8"/>
      <c r="FB2263" s="8"/>
      <c r="FC2263" s="8"/>
      <c r="FD2263" s="8"/>
      <c r="FE2263" s="8"/>
      <c r="FF2263" s="8"/>
      <c r="FG2263" s="8"/>
      <c r="FH2263" s="8"/>
      <c r="FI2263" s="8"/>
      <c r="FJ2263" s="8"/>
    </row>
    <row r="2264" spans="1:166" x14ac:dyDescent="0.25">
      <c r="A2264" t="s">
        <v>81</v>
      </c>
      <c r="B2264" t="s">
        <v>249</v>
      </c>
      <c r="C2264" s="6">
        <v>39853</v>
      </c>
      <c r="G2264">
        <v>117</v>
      </c>
      <c r="H2264" t="s">
        <v>17</v>
      </c>
      <c r="I2264" s="7">
        <v>9</v>
      </c>
      <c r="J2264">
        <v>1000</v>
      </c>
      <c r="K2264" s="5">
        <f t="shared" si="61"/>
        <v>111.11111111111111</v>
      </c>
      <c r="AC2264" s="5">
        <v>208.37721345122765</v>
      </c>
      <c r="AE2264" s="8"/>
      <c r="AF2264" s="8"/>
      <c r="AG2264" s="8"/>
      <c r="AH2264" s="8"/>
      <c r="AI2264" s="8"/>
      <c r="AJ2264" s="5">
        <v>161.80892564270044</v>
      </c>
      <c r="AK2264" s="8">
        <v>2.2852746253407172</v>
      </c>
      <c r="AL2264" s="8"/>
      <c r="AM2264" s="8"/>
      <c r="AN2264" s="8"/>
      <c r="AO2264" s="8"/>
      <c r="AP2264" s="8"/>
      <c r="AQ2264" s="9">
        <f>AK2264/AJ2264</f>
        <v>1.4123291507336024E-2</v>
      </c>
      <c r="AS2264" s="8"/>
      <c r="AT2264" s="8"/>
      <c r="AU2264" s="5">
        <v>9.8987717908082404E-2</v>
      </c>
      <c r="AV2264" s="5"/>
      <c r="AW2264" s="5"/>
      <c r="AX2264" s="5"/>
      <c r="AY2264" s="5">
        <v>416.52573344522875</v>
      </c>
      <c r="AZ2264" s="5"/>
      <c r="BA2264" s="5"/>
      <c r="BB2264" s="5"/>
      <c r="BC2264" s="5"/>
      <c r="BD2264" s="5"/>
      <c r="BE2264" s="5"/>
      <c r="BF2264" s="5"/>
      <c r="BG2264" s="5">
        <v>0</v>
      </c>
      <c r="BH2264" s="5">
        <v>416.62472116313688</v>
      </c>
      <c r="BJ2264" s="5"/>
      <c r="BK2264" s="5">
        <f>AC2264+AJ2264+BH2264</f>
        <v>786.81086025706497</v>
      </c>
      <c r="BL2264" s="5"/>
      <c r="BM2264" s="8">
        <f>BH2264/BK2264</f>
        <v>0.52951063871566062</v>
      </c>
      <c r="BN2264" s="8"/>
      <c r="BO2264" s="7"/>
      <c r="BP2264" s="5"/>
      <c r="BQ2264" s="5"/>
      <c r="BR2264" s="5"/>
      <c r="BS2264" s="5"/>
      <c r="BT2264" s="7"/>
      <c r="BU2264" s="7"/>
      <c r="BV2264" s="7"/>
      <c r="BW2264" s="7"/>
      <c r="BX2264" s="8">
        <f>AC2264/BK2264</f>
        <v>0.26483774433813373</v>
      </c>
      <c r="BY2264" s="8">
        <f>AJ2264/BK2264</f>
        <v>0.20565161694620562</v>
      </c>
      <c r="BZ2264" s="8">
        <f>BH2264/BK2264</f>
        <v>0.52951063871566062</v>
      </c>
      <c r="CA2264" s="5">
        <f>CB2264+CC2264+CD2264+CE2264+CF2264+CG2264</f>
        <v>465.31583535074753</v>
      </c>
      <c r="CB2264" s="5">
        <v>1.25</v>
      </c>
      <c r="CC2264" s="5">
        <v>144.21069066639143</v>
      </c>
      <c r="CD2264" s="5">
        <v>0</v>
      </c>
      <c r="CE2264" s="5"/>
      <c r="CF2264" s="5">
        <v>143.89611999095402</v>
      </c>
      <c r="CG2264" s="5">
        <v>175.95902469340206</v>
      </c>
      <c r="CH2264" s="9">
        <f>AK2264/CA2264</f>
        <v>4.9112332994601703E-3</v>
      </c>
      <c r="CI2264" s="5"/>
      <c r="CJ2264" s="5"/>
      <c r="CL2264" s="5"/>
      <c r="CM2264" s="5"/>
      <c r="CO2264" s="5"/>
      <c r="CP2264" s="5"/>
      <c r="CQ2264" s="5"/>
    </row>
    <row r="2265" spans="1:166" x14ac:dyDescent="0.25">
      <c r="A2265" t="s">
        <v>81</v>
      </c>
      <c r="B2265" t="s">
        <v>249</v>
      </c>
      <c r="C2265" s="6">
        <v>39854</v>
      </c>
      <c r="D2265" s="5"/>
      <c r="G2265">
        <v>118</v>
      </c>
      <c r="H2265" t="s">
        <v>17</v>
      </c>
      <c r="I2265" s="7">
        <v>9</v>
      </c>
      <c r="J2265">
        <v>1000</v>
      </c>
      <c r="K2265" s="5">
        <f t="shared" si="61"/>
        <v>111.11111111111111</v>
      </c>
      <c r="M2265" s="5">
        <v>782.5</v>
      </c>
      <c r="N2265" s="7">
        <v>21.45</v>
      </c>
      <c r="O2265" s="7"/>
      <c r="P2265" s="7"/>
      <c r="AC2265" s="5"/>
      <c r="AE2265" s="8"/>
      <c r="AF2265" s="8"/>
      <c r="AG2265" s="8"/>
      <c r="AH2265" s="8"/>
      <c r="AI2265" s="8"/>
      <c r="AJ2265" s="5"/>
      <c r="AK2265" s="8"/>
      <c r="AL2265" s="8"/>
      <c r="AM2265" s="8"/>
      <c r="AN2265" s="8"/>
      <c r="AO2265" s="8"/>
      <c r="AP2265" s="8"/>
      <c r="AQ2265" s="9"/>
      <c r="AS2265" s="8"/>
      <c r="AT2265" s="8"/>
      <c r="AU2265" s="5"/>
      <c r="AV2265" s="5"/>
      <c r="AW2265" s="5"/>
      <c r="AX2265" s="5"/>
      <c r="AY2265" s="5"/>
      <c r="AZ2265" s="5"/>
      <c r="BA2265" s="5"/>
      <c r="BB2265" s="5"/>
      <c r="BC2265" s="5"/>
      <c r="BD2265" s="5"/>
      <c r="BE2265" s="5"/>
      <c r="BF2265" s="5"/>
      <c r="BG2265" s="5"/>
      <c r="BH2265" s="5"/>
      <c r="BJ2265" s="5"/>
      <c r="BK2265" s="5"/>
      <c r="BL2265" s="5"/>
      <c r="BO2265" s="7"/>
      <c r="BP2265" s="5"/>
      <c r="BQ2265" s="5"/>
      <c r="BR2265" s="5"/>
      <c r="BS2265" s="5"/>
      <c r="BT2265" s="7"/>
      <c r="BU2265" s="7"/>
      <c r="BV2265" s="7"/>
      <c r="BW2265" s="7"/>
      <c r="BX2265" s="7"/>
      <c r="BY2265" s="7"/>
      <c r="BZ2265" s="7"/>
      <c r="CA2265" s="5"/>
      <c r="CB2265" s="5"/>
      <c r="CC2265" s="5"/>
      <c r="CD2265" s="5"/>
      <c r="CE2265" s="5"/>
      <c r="CF2265" s="5"/>
      <c r="CG2265" s="5"/>
      <c r="CH2265" s="5"/>
      <c r="CI2265" s="5"/>
      <c r="CJ2265" s="5"/>
      <c r="CL2265" s="5">
        <v>210.32776502640129</v>
      </c>
      <c r="CM2265" s="5"/>
      <c r="CO2265" s="5"/>
      <c r="CP2265" s="5"/>
      <c r="CQ2265" s="5"/>
    </row>
    <row r="2266" spans="1:166" x14ac:dyDescent="0.25">
      <c r="A2266" t="s">
        <v>81</v>
      </c>
      <c r="B2266" t="s">
        <v>249</v>
      </c>
      <c r="C2266" s="6">
        <v>39857</v>
      </c>
      <c r="D2266" s="5"/>
      <c r="G2266">
        <v>121</v>
      </c>
      <c r="H2266" t="s">
        <v>17</v>
      </c>
      <c r="I2266" s="7">
        <v>9</v>
      </c>
      <c r="J2266">
        <v>1000</v>
      </c>
      <c r="K2266" s="5">
        <f t="shared" si="61"/>
        <v>111.11111111111111</v>
      </c>
      <c r="AC2266" s="5"/>
      <c r="AE2266" s="8"/>
      <c r="AF2266" s="8"/>
      <c r="AG2266" s="8"/>
      <c r="AH2266" s="8"/>
      <c r="AI2266" s="8"/>
      <c r="AJ2266" s="5"/>
      <c r="AK2266" s="8"/>
      <c r="AL2266" s="8"/>
      <c r="AM2266" s="8"/>
      <c r="AN2266" s="8"/>
      <c r="AO2266" s="8"/>
      <c r="AP2266" s="8"/>
      <c r="AQ2266" s="9"/>
      <c r="AS2266" s="8"/>
      <c r="AT2266" s="8"/>
      <c r="AU2266" s="5"/>
      <c r="AV2266" s="5"/>
      <c r="AW2266" s="5"/>
      <c r="AX2266" s="5"/>
      <c r="AY2266" s="5"/>
      <c r="AZ2266" s="5"/>
      <c r="BA2266" s="5"/>
      <c r="BB2266" s="5"/>
      <c r="BC2266" s="5"/>
      <c r="BD2266" s="5"/>
      <c r="BE2266" s="5"/>
      <c r="BF2266" s="5"/>
      <c r="BG2266" s="5"/>
      <c r="BH2266" s="5"/>
      <c r="BJ2266" s="5"/>
      <c r="BK2266" s="5"/>
      <c r="BL2266" s="5"/>
      <c r="BO2266" s="7"/>
      <c r="BP2266" s="5"/>
      <c r="BQ2266" s="5"/>
      <c r="BR2266" s="5"/>
      <c r="BS2266" s="5"/>
      <c r="BT2266" s="7"/>
      <c r="BU2266" s="7"/>
      <c r="BV2266" s="7"/>
      <c r="BW2266" s="7"/>
      <c r="BX2266" s="7"/>
      <c r="BY2266" s="7"/>
      <c r="BZ2266" s="7"/>
      <c r="CA2266" s="5"/>
      <c r="CB2266" s="5"/>
      <c r="CC2266" s="5"/>
      <c r="CD2266" s="5"/>
      <c r="CE2266" s="5"/>
      <c r="CF2266" s="5"/>
      <c r="CG2266" s="5"/>
      <c r="CH2266" s="5"/>
      <c r="CI2266" s="5"/>
      <c r="CJ2266" s="5"/>
      <c r="CL2266" s="5">
        <v>200.87993272211381</v>
      </c>
      <c r="CM2266" s="5"/>
      <c r="CO2266" s="5"/>
      <c r="CP2266" s="5"/>
      <c r="CQ2266" s="5"/>
    </row>
    <row r="2267" spans="1:166" x14ac:dyDescent="0.25">
      <c r="A2267" t="s">
        <v>81</v>
      </c>
      <c r="B2267" t="s">
        <v>249</v>
      </c>
      <c r="C2267" s="6">
        <v>39864</v>
      </c>
      <c r="D2267" s="5"/>
      <c r="G2267">
        <v>128</v>
      </c>
      <c r="H2267" t="s">
        <v>17</v>
      </c>
      <c r="I2267" s="7">
        <v>9</v>
      </c>
      <c r="J2267">
        <v>1000</v>
      </c>
      <c r="K2267" s="5">
        <f t="shared" si="61"/>
        <v>111.11111111111111</v>
      </c>
      <c r="AC2267" s="5"/>
      <c r="AE2267" s="8"/>
      <c r="AF2267" s="8"/>
      <c r="AG2267" s="8"/>
      <c r="AH2267" s="8"/>
      <c r="AI2267" s="8"/>
      <c r="AJ2267" s="5"/>
      <c r="AK2267" s="8"/>
      <c r="AL2267" s="8"/>
      <c r="AM2267" s="8"/>
      <c r="AN2267" s="8"/>
      <c r="AO2267" s="8"/>
      <c r="AP2267" s="8"/>
      <c r="AQ2267" s="9"/>
      <c r="AS2267" s="8"/>
      <c r="AT2267" s="8"/>
      <c r="AU2267" s="5"/>
      <c r="AV2267" s="5"/>
      <c r="AW2267" s="5"/>
      <c r="AX2267" s="5"/>
      <c r="AY2267" s="5"/>
      <c r="AZ2267" s="5"/>
      <c r="BA2267" s="5"/>
      <c r="BB2267" s="5"/>
      <c r="BC2267" s="5"/>
      <c r="BD2267" s="5"/>
      <c r="BE2267" s="5"/>
      <c r="BF2267" s="5"/>
      <c r="BG2267" s="5"/>
      <c r="BH2267" s="5"/>
      <c r="BJ2267" s="5"/>
      <c r="BK2267" s="5"/>
      <c r="BL2267" s="5"/>
      <c r="BO2267" s="7"/>
      <c r="BP2267" s="5"/>
      <c r="BQ2267" s="5"/>
      <c r="BR2267" s="5"/>
      <c r="BS2267" s="5"/>
      <c r="BT2267" s="7"/>
      <c r="BU2267" s="7"/>
      <c r="BV2267" s="7"/>
      <c r="BW2267" s="7"/>
      <c r="BX2267" s="7"/>
      <c r="BY2267" s="7"/>
      <c r="BZ2267" s="7"/>
      <c r="CA2267" s="5"/>
      <c r="CB2267" s="5"/>
      <c r="CC2267" s="5"/>
      <c r="CD2267" s="5"/>
      <c r="CE2267" s="5"/>
      <c r="CF2267" s="5"/>
      <c r="CG2267" s="5"/>
      <c r="CH2267" s="5"/>
      <c r="CI2267" s="5"/>
      <c r="CJ2267" s="5"/>
      <c r="CL2267" s="5">
        <v>219.0439429997503</v>
      </c>
      <c r="CM2267" s="5"/>
      <c r="CO2267" s="5"/>
      <c r="CP2267" s="5"/>
      <c r="CQ2267" s="5"/>
    </row>
    <row r="2268" spans="1:166" x14ac:dyDescent="0.25">
      <c r="A2268" t="s">
        <v>81</v>
      </c>
      <c r="B2268" t="s">
        <v>249</v>
      </c>
      <c r="C2268" s="6">
        <v>39870</v>
      </c>
      <c r="D2268" s="5"/>
      <c r="G2268">
        <v>134</v>
      </c>
      <c r="H2268" t="s">
        <v>17</v>
      </c>
      <c r="I2268" s="7">
        <v>9</v>
      </c>
      <c r="J2268">
        <v>1000</v>
      </c>
      <c r="K2268" s="5">
        <f t="shared" si="61"/>
        <v>111.11111111111111</v>
      </c>
      <c r="AC2268" s="5"/>
      <c r="AE2268" s="8"/>
      <c r="AF2268" s="8"/>
      <c r="AG2268" s="8"/>
      <c r="AH2268" s="8"/>
      <c r="AI2268" s="8"/>
      <c r="AJ2268" s="5"/>
      <c r="AK2268" s="8"/>
      <c r="AL2268" s="8"/>
      <c r="AM2268" s="8"/>
      <c r="AN2268" s="8"/>
      <c r="AO2268" s="8"/>
      <c r="AP2268" s="8"/>
      <c r="AQ2268" s="9"/>
      <c r="AS2268" s="8"/>
      <c r="AT2268" s="8"/>
      <c r="AU2268" s="5"/>
      <c r="AV2268" s="5"/>
      <c r="AW2268" s="5"/>
      <c r="AX2268" s="5"/>
      <c r="AY2268" s="5"/>
      <c r="AZ2268" s="5"/>
      <c r="BA2268" s="5"/>
      <c r="BB2268" s="5"/>
      <c r="BC2268" s="5"/>
      <c r="BD2268" s="5"/>
      <c r="BE2268" s="5"/>
      <c r="BF2268" s="5"/>
      <c r="BG2268" s="5"/>
      <c r="BH2268" s="5"/>
      <c r="BJ2268" s="5"/>
      <c r="BK2268" s="5"/>
      <c r="BL2268" s="5"/>
      <c r="BO2268" s="7"/>
      <c r="BP2268" s="5"/>
      <c r="BQ2268" s="5"/>
      <c r="BR2268" s="5"/>
      <c r="BS2268" s="5"/>
      <c r="BT2268" s="7"/>
      <c r="BU2268" s="7"/>
      <c r="BV2268" s="7"/>
      <c r="BW2268" s="7"/>
      <c r="BX2268" s="7"/>
      <c r="BY2268" s="7"/>
      <c r="BZ2268" s="7"/>
      <c r="CA2268" s="5"/>
      <c r="CB2268" s="5"/>
      <c r="CC2268" s="5"/>
      <c r="CD2268" s="5"/>
      <c r="CE2268" s="5"/>
      <c r="CF2268" s="5"/>
      <c r="CG2268" s="5"/>
      <c r="CH2268" s="5"/>
      <c r="CI2268" s="5"/>
      <c r="CJ2268" s="5"/>
      <c r="CL2268" s="5">
        <v>188.0232631315466</v>
      </c>
      <c r="CM2268" s="5"/>
      <c r="CO2268" s="5"/>
      <c r="CP2268" s="5"/>
      <c r="CQ2268" s="5"/>
    </row>
    <row r="2269" spans="1:166" x14ac:dyDescent="0.25">
      <c r="A2269" t="s">
        <v>81</v>
      </c>
      <c r="B2269" t="s">
        <v>249</v>
      </c>
      <c r="C2269" s="6">
        <v>39874</v>
      </c>
      <c r="G2269">
        <v>138</v>
      </c>
      <c r="H2269" t="s">
        <v>17</v>
      </c>
      <c r="I2269" s="7">
        <v>9</v>
      </c>
      <c r="J2269">
        <v>1000</v>
      </c>
      <c r="K2269" s="5">
        <f t="shared" si="61"/>
        <v>111.11111111111111</v>
      </c>
      <c r="AC2269" s="5">
        <v>267.23120918865612</v>
      </c>
      <c r="AE2269" s="8"/>
      <c r="AF2269" s="8"/>
      <c r="AG2269" s="8"/>
      <c r="AH2269" s="8"/>
      <c r="AI2269" s="8"/>
      <c r="AJ2269" s="5">
        <v>190.99140498662339</v>
      </c>
      <c r="AK2269" s="8">
        <v>2.5726743006989494</v>
      </c>
      <c r="AL2269" s="8"/>
      <c r="AM2269" s="8"/>
      <c r="AN2269" s="8"/>
      <c r="AO2269" s="8"/>
      <c r="AP2269" s="8"/>
      <c r="AQ2269" s="9">
        <f>AK2269/AJ2269</f>
        <v>1.3470105112212425E-2</v>
      </c>
      <c r="AS2269" s="8"/>
      <c r="AT2269" s="8"/>
      <c r="AU2269" s="5">
        <v>0</v>
      </c>
      <c r="AV2269" s="5"/>
      <c r="AW2269" s="5"/>
      <c r="AX2269" s="5"/>
      <c r="AY2269" s="5">
        <v>581.24937468701114</v>
      </c>
      <c r="AZ2269" s="5"/>
      <c r="BA2269" s="5"/>
      <c r="BB2269" s="5"/>
      <c r="BC2269" s="5"/>
      <c r="BD2269" s="5"/>
      <c r="BE2269" s="5"/>
      <c r="BF2269" s="5"/>
      <c r="BG2269" s="5">
        <v>87.315085205307412</v>
      </c>
      <c r="BH2269" s="5">
        <v>668.5644598923185</v>
      </c>
      <c r="BJ2269" s="5"/>
      <c r="BK2269" s="5">
        <f>AC2269+AJ2269+BH2269</f>
        <v>1126.787074067598</v>
      </c>
      <c r="BL2269" s="5"/>
      <c r="BM2269" s="8">
        <f>BH2269/BK2269</f>
        <v>0.59333699798211392</v>
      </c>
      <c r="BN2269" s="8"/>
      <c r="BO2269" s="7"/>
      <c r="BP2269" s="5"/>
      <c r="BQ2269" s="5"/>
      <c r="BR2269" s="5"/>
      <c r="BS2269" s="5"/>
      <c r="BT2269" s="7"/>
      <c r="BU2269" s="7"/>
      <c r="BV2269" s="7"/>
      <c r="BW2269" s="7"/>
      <c r="BX2269" s="8">
        <f>AC2269/BK2269</f>
        <v>0.23716211814888499</v>
      </c>
      <c r="BY2269" s="8">
        <f>AJ2269/BK2269</f>
        <v>0.16950088386900103</v>
      </c>
      <c r="BZ2269" s="8">
        <f>BH2269/BK2269</f>
        <v>0.59333699798211392</v>
      </c>
      <c r="CA2269" s="5">
        <f>CB2269+CC2269+CD2269+CE2269+CF2269+CG2269</f>
        <v>547.12291565455826</v>
      </c>
      <c r="CB2269" s="5">
        <v>9.5</v>
      </c>
      <c r="CC2269" s="5">
        <v>130.45344127266091</v>
      </c>
      <c r="CD2269" s="5">
        <v>14.879940602090265</v>
      </c>
      <c r="CE2269" s="5"/>
      <c r="CF2269" s="5">
        <v>165.5435631234547</v>
      </c>
      <c r="CG2269" s="5">
        <v>226.74597065635237</v>
      </c>
      <c r="CH2269" s="9">
        <f>AK2269/CA2269</f>
        <v>4.7021870718412405E-3</v>
      </c>
      <c r="CI2269" s="5"/>
      <c r="CJ2269" s="5"/>
      <c r="CL2269" s="5"/>
      <c r="CM2269" s="5"/>
      <c r="CO2269" s="5"/>
      <c r="CP2269" s="5"/>
      <c r="CQ2269" s="5"/>
    </row>
    <row r="2270" spans="1:166" x14ac:dyDescent="0.25">
      <c r="A2270" t="s">
        <v>81</v>
      </c>
      <c r="B2270" t="s">
        <v>249</v>
      </c>
      <c r="C2270" s="6">
        <v>39877</v>
      </c>
      <c r="D2270" s="5"/>
      <c r="G2270">
        <v>141</v>
      </c>
      <c r="H2270" t="s">
        <v>17</v>
      </c>
      <c r="I2270" s="7">
        <v>9</v>
      </c>
      <c r="J2270">
        <v>1000</v>
      </c>
      <c r="K2270" s="5">
        <f t="shared" si="61"/>
        <v>111.11111111111111</v>
      </c>
      <c r="AC2270" s="5"/>
      <c r="AE2270" s="8"/>
      <c r="AF2270" s="8"/>
      <c r="AG2270" s="8"/>
      <c r="AH2270" s="8"/>
      <c r="AI2270" s="8"/>
      <c r="AJ2270" s="5"/>
      <c r="AK2270" s="8"/>
      <c r="AL2270" s="8"/>
      <c r="AM2270" s="8"/>
      <c r="AN2270" s="8"/>
      <c r="AO2270" s="8"/>
      <c r="AP2270" s="8"/>
      <c r="AQ2270" s="9"/>
      <c r="AS2270" s="8"/>
      <c r="AT2270" s="8"/>
      <c r="AU2270" s="5"/>
      <c r="AV2270" s="5"/>
      <c r="AW2270" s="5"/>
      <c r="AX2270" s="5"/>
      <c r="AY2270" s="5"/>
      <c r="AZ2270" s="5"/>
      <c r="BA2270" s="5"/>
      <c r="BB2270" s="5"/>
      <c r="BC2270" s="5"/>
      <c r="BD2270" s="5"/>
      <c r="BE2270" s="5"/>
      <c r="BF2270" s="5"/>
      <c r="BG2270" s="5"/>
      <c r="BH2270" s="5"/>
      <c r="BJ2270" s="5"/>
      <c r="BK2270" s="5"/>
      <c r="BL2270" s="5"/>
      <c r="BO2270" s="7"/>
      <c r="BP2270" s="5"/>
      <c r="BQ2270" s="5"/>
      <c r="BR2270" s="5"/>
      <c r="BS2270" s="5"/>
      <c r="BT2270" s="7"/>
      <c r="BU2270" s="7"/>
      <c r="BV2270" s="7"/>
      <c r="BW2270" s="7"/>
      <c r="BX2270" s="7"/>
      <c r="BY2270" s="7"/>
      <c r="BZ2270" s="7"/>
      <c r="CA2270" s="5"/>
      <c r="CB2270" s="5"/>
      <c r="CC2270" s="5"/>
      <c r="CD2270" s="5"/>
      <c r="CE2270" s="5"/>
      <c r="CF2270" s="5"/>
      <c r="CG2270" s="5"/>
      <c r="CH2270" s="5"/>
      <c r="CI2270" s="5"/>
      <c r="CJ2270" s="5"/>
      <c r="CL2270" s="5">
        <v>163.32790311241979</v>
      </c>
      <c r="CM2270" s="5"/>
      <c r="CO2270" s="5"/>
      <c r="CP2270" s="5"/>
      <c r="CQ2270" s="5"/>
    </row>
    <row r="2271" spans="1:166" x14ac:dyDescent="0.25">
      <c r="A2271" t="s">
        <v>81</v>
      </c>
      <c r="B2271" t="s">
        <v>249</v>
      </c>
      <c r="C2271" s="6">
        <v>39878</v>
      </c>
      <c r="D2271" s="5"/>
      <c r="G2271">
        <v>142</v>
      </c>
      <c r="H2271" t="s">
        <v>17</v>
      </c>
      <c r="I2271" s="7">
        <v>9</v>
      </c>
      <c r="J2271">
        <v>1000</v>
      </c>
      <c r="K2271" s="5">
        <f t="shared" si="61"/>
        <v>111.11111111111111</v>
      </c>
      <c r="AC2271" s="5"/>
      <c r="AE2271" s="8"/>
      <c r="AF2271" s="8"/>
      <c r="AG2271" s="8"/>
      <c r="AH2271" s="8"/>
      <c r="AI2271" s="8"/>
      <c r="AJ2271" s="5"/>
      <c r="AK2271" s="8"/>
      <c r="AL2271" s="8"/>
      <c r="AM2271" s="8"/>
      <c r="AN2271" s="8"/>
      <c r="AO2271" s="8"/>
      <c r="AP2271" s="8"/>
      <c r="AQ2271" s="9"/>
      <c r="AS2271" s="8"/>
      <c r="AT2271" s="8"/>
      <c r="AU2271" s="5"/>
      <c r="AV2271" s="5"/>
      <c r="AW2271" s="5"/>
      <c r="AX2271" s="5"/>
      <c r="AY2271" s="5"/>
      <c r="AZ2271" s="5"/>
      <c r="BA2271" s="5"/>
      <c r="BB2271" s="5"/>
      <c r="BC2271" s="5"/>
      <c r="BD2271" s="5"/>
      <c r="BE2271" s="5"/>
      <c r="BF2271" s="5"/>
      <c r="BG2271" s="5"/>
      <c r="BH2271" s="5"/>
      <c r="BJ2271" s="5"/>
      <c r="BK2271" s="5"/>
      <c r="BL2271" s="5"/>
      <c r="BO2271" s="7"/>
      <c r="BP2271" s="5"/>
      <c r="BQ2271" s="5"/>
      <c r="BR2271" s="5"/>
      <c r="BS2271" s="5"/>
      <c r="BT2271" s="7"/>
      <c r="BU2271" s="7"/>
      <c r="BV2271" s="7"/>
      <c r="BW2271" s="7"/>
      <c r="BX2271" s="7"/>
      <c r="BY2271" s="7"/>
      <c r="BZ2271" s="7"/>
      <c r="CA2271" s="5"/>
      <c r="CB2271" s="5"/>
      <c r="CC2271" s="5"/>
      <c r="CD2271" s="5"/>
      <c r="CE2271" s="5"/>
      <c r="CF2271" s="5"/>
      <c r="CG2271" s="5"/>
      <c r="CH2271" s="5"/>
      <c r="CI2271" s="5"/>
      <c r="CJ2271" s="5"/>
      <c r="CL2271" s="5">
        <v>157.41382350650829</v>
      </c>
      <c r="CM2271" s="5"/>
      <c r="CO2271" s="5"/>
      <c r="CP2271" s="5"/>
      <c r="CQ2271" s="5"/>
    </row>
    <row r="2272" spans="1:166" x14ac:dyDescent="0.25">
      <c r="A2272" t="s">
        <v>81</v>
      </c>
      <c r="B2272" t="s">
        <v>249</v>
      </c>
      <c r="C2272" s="6">
        <v>39880</v>
      </c>
      <c r="D2272" s="5"/>
      <c r="G2272">
        <v>144</v>
      </c>
      <c r="H2272" t="s">
        <v>17</v>
      </c>
      <c r="I2272" s="7">
        <v>9</v>
      </c>
      <c r="J2272">
        <v>1000</v>
      </c>
      <c r="K2272" s="5">
        <f t="shared" si="61"/>
        <v>111.11111111111111</v>
      </c>
      <c r="AC2272" s="5"/>
      <c r="AE2272" s="8"/>
      <c r="AF2272" s="8"/>
      <c r="AG2272" s="8"/>
      <c r="AH2272" s="8"/>
      <c r="AI2272" s="8"/>
      <c r="AJ2272" s="5"/>
      <c r="AK2272" s="8"/>
      <c r="AL2272" s="8"/>
      <c r="AM2272" s="8"/>
      <c r="AN2272" s="8"/>
      <c r="AO2272" s="8"/>
      <c r="AP2272" s="8"/>
      <c r="AQ2272" s="9"/>
      <c r="AS2272" s="8"/>
      <c r="AT2272" s="8"/>
      <c r="AU2272" s="5"/>
      <c r="AV2272" s="5"/>
      <c r="AW2272" s="5"/>
      <c r="AX2272" s="5"/>
      <c r="AY2272" s="5"/>
      <c r="AZ2272" s="5"/>
      <c r="BA2272" s="5"/>
      <c r="BB2272" s="5"/>
      <c r="BC2272" s="5"/>
      <c r="BD2272" s="5"/>
      <c r="BE2272" s="5"/>
      <c r="BF2272" s="5"/>
      <c r="BG2272" s="5"/>
      <c r="BH2272" s="5"/>
      <c r="BJ2272" s="5"/>
      <c r="BK2272" s="5"/>
      <c r="BL2272" s="5"/>
      <c r="BO2272" s="7"/>
      <c r="BP2272" s="5"/>
      <c r="BQ2272" s="5"/>
      <c r="BR2272" s="5"/>
      <c r="BS2272" s="5"/>
      <c r="BT2272" s="7"/>
      <c r="BU2272" s="7"/>
      <c r="BV2272" s="7"/>
      <c r="BW2272" s="7"/>
      <c r="BX2272" s="7"/>
      <c r="BY2272" s="7"/>
      <c r="BZ2272" s="7"/>
      <c r="CA2272" s="5"/>
      <c r="CB2272" s="5"/>
      <c r="CC2272" s="5"/>
      <c r="CD2272" s="5"/>
      <c r="CE2272" s="5"/>
      <c r="CF2272" s="5"/>
      <c r="CG2272" s="5"/>
      <c r="CH2272" s="5"/>
      <c r="CI2272" s="5"/>
      <c r="CJ2272" s="5"/>
      <c r="CL2272" s="5">
        <v>212.43467491053721</v>
      </c>
      <c r="CM2272" s="5"/>
      <c r="CO2272" s="5"/>
      <c r="CP2272" s="5"/>
      <c r="CQ2272" s="5"/>
    </row>
    <row r="2273" spans="1:166" x14ac:dyDescent="0.25">
      <c r="A2273" t="s">
        <v>81</v>
      </c>
      <c r="B2273" t="s">
        <v>249</v>
      </c>
      <c r="C2273" s="6">
        <v>39884</v>
      </c>
      <c r="D2273" s="5"/>
      <c r="G2273">
        <v>148</v>
      </c>
      <c r="H2273" t="s">
        <v>17</v>
      </c>
      <c r="I2273" s="7">
        <v>9</v>
      </c>
      <c r="J2273">
        <v>1000</v>
      </c>
      <c r="K2273" s="5">
        <f t="shared" si="61"/>
        <v>111.11111111111111</v>
      </c>
      <c r="AC2273" s="5"/>
      <c r="AE2273" s="8"/>
      <c r="AF2273" s="8"/>
      <c r="AG2273" s="8"/>
      <c r="AH2273" s="8"/>
      <c r="AI2273" s="8"/>
      <c r="AJ2273" s="5"/>
      <c r="AK2273" s="8"/>
      <c r="AL2273" s="8"/>
      <c r="AM2273" s="8"/>
      <c r="AN2273" s="8"/>
      <c r="AO2273" s="8"/>
      <c r="AP2273" s="8"/>
      <c r="AQ2273" s="9"/>
      <c r="AS2273" s="8"/>
      <c r="AT2273" s="8"/>
      <c r="AU2273" s="5"/>
      <c r="AV2273" s="5"/>
      <c r="AW2273" s="5"/>
      <c r="AX2273" s="5"/>
      <c r="AY2273" s="5"/>
      <c r="AZ2273" s="5"/>
      <c r="BA2273" s="5"/>
      <c r="BB2273" s="5"/>
      <c r="BC2273" s="5"/>
      <c r="BD2273" s="5"/>
      <c r="BE2273" s="5"/>
      <c r="BF2273" s="5"/>
      <c r="BG2273" s="5"/>
      <c r="BH2273" s="5"/>
      <c r="BJ2273" s="5"/>
      <c r="BK2273" s="5"/>
      <c r="BL2273" s="5"/>
      <c r="BO2273" s="7"/>
      <c r="BP2273" s="5"/>
      <c r="BQ2273" s="5"/>
      <c r="BR2273" s="5"/>
      <c r="BS2273" s="5"/>
      <c r="BT2273" s="7"/>
      <c r="BU2273" s="7"/>
      <c r="BV2273" s="7"/>
      <c r="BW2273" s="7"/>
      <c r="BX2273" s="7"/>
      <c r="BY2273" s="7"/>
      <c r="BZ2273" s="7"/>
      <c r="CA2273" s="5"/>
      <c r="CB2273" s="5"/>
      <c r="CC2273" s="5"/>
      <c r="CD2273" s="5"/>
      <c r="CE2273" s="5"/>
      <c r="CF2273" s="5"/>
      <c r="CG2273" s="5"/>
      <c r="CH2273" s="5"/>
      <c r="CI2273" s="5"/>
      <c r="CJ2273" s="5"/>
      <c r="CL2273" s="5">
        <v>193.38426373593001</v>
      </c>
      <c r="CM2273" s="5"/>
      <c r="CO2273" s="5"/>
      <c r="CP2273" s="5"/>
      <c r="CQ2273" s="5"/>
    </row>
    <row r="2274" spans="1:166" x14ac:dyDescent="0.25">
      <c r="A2274" t="s">
        <v>81</v>
      </c>
      <c r="B2274" t="s">
        <v>249</v>
      </c>
      <c r="C2274" s="6">
        <v>39891</v>
      </c>
      <c r="D2274" s="5">
        <v>9</v>
      </c>
      <c r="E2274" s="6" t="s">
        <v>207</v>
      </c>
      <c r="F2274" t="s">
        <v>15</v>
      </c>
      <c r="G2274">
        <v>155</v>
      </c>
      <c r="H2274" t="s">
        <v>17</v>
      </c>
      <c r="I2274" s="7">
        <v>9</v>
      </c>
      <c r="J2274">
        <v>1000</v>
      </c>
      <c r="K2274" s="5">
        <f t="shared" si="61"/>
        <v>111.11111111111111</v>
      </c>
      <c r="L2274" s="5"/>
      <c r="M2274" s="8"/>
      <c r="N2274" s="8"/>
      <c r="O2274" s="8"/>
      <c r="P2274" s="8"/>
      <c r="Q2274" s="5"/>
      <c r="R2274" s="5"/>
      <c r="S2274" s="5"/>
      <c r="T2274" s="5"/>
      <c r="U2274" s="5"/>
      <c r="V2274" s="5">
        <v>155</v>
      </c>
      <c r="W2274" s="5"/>
      <c r="X2274" s="8"/>
      <c r="Y2274" s="8"/>
      <c r="Z2274" s="8"/>
      <c r="AA2274" s="8"/>
      <c r="AB2274" s="8"/>
      <c r="AC2274" s="5"/>
      <c r="AD2274" s="8"/>
      <c r="AE2274" s="8"/>
      <c r="AF2274" s="8"/>
      <c r="AG2274" s="8"/>
      <c r="AH2274" s="8"/>
      <c r="AI2274" s="8"/>
      <c r="AJ2274" s="5"/>
      <c r="AK2274" s="8"/>
      <c r="AL2274" s="8"/>
      <c r="AM2274" s="8"/>
      <c r="AN2274" s="8"/>
      <c r="AO2274" s="8"/>
      <c r="AP2274" s="8"/>
      <c r="AQ2274" s="9"/>
      <c r="AR2274" s="8"/>
      <c r="AS2274" s="8"/>
      <c r="AT2274" s="8"/>
      <c r="AU2274" s="5"/>
      <c r="AV2274" s="5"/>
      <c r="AW2274" s="5"/>
      <c r="AX2274" s="5"/>
      <c r="AY2274" s="5"/>
      <c r="AZ2274" s="5"/>
      <c r="BA2274" s="5"/>
      <c r="BB2274" s="5"/>
      <c r="BC2274" s="5"/>
      <c r="BD2274" s="5"/>
      <c r="BE2274" s="5"/>
      <c r="BF2274" s="5"/>
      <c r="BG2274" s="5"/>
      <c r="BH2274" s="5"/>
      <c r="BI2274" s="8"/>
      <c r="BJ2274" s="5"/>
      <c r="BK2274" s="5"/>
      <c r="BL2274" s="5"/>
      <c r="BM2274" s="8"/>
      <c r="BN2274" s="8"/>
      <c r="BO2274" s="7"/>
      <c r="BP2274" s="5"/>
      <c r="BQ2274" s="5"/>
      <c r="BR2274" s="5"/>
      <c r="BS2274" s="5"/>
      <c r="BT2274" s="7"/>
      <c r="BU2274" s="7"/>
      <c r="BV2274" s="7"/>
      <c r="BW2274" s="7"/>
      <c r="BX2274" s="7"/>
      <c r="BY2274" s="7"/>
      <c r="BZ2274" s="7"/>
      <c r="CA2274" s="5"/>
      <c r="CB2274" s="5"/>
      <c r="CC2274" s="5"/>
      <c r="CD2274" s="5"/>
      <c r="CE2274" s="5"/>
      <c r="CF2274" s="5"/>
      <c r="CG2274" s="5"/>
      <c r="CH2274" s="5"/>
      <c r="CI2274" s="5"/>
      <c r="CJ2274" s="5"/>
      <c r="CK2274" s="8"/>
      <c r="CL2274" s="5"/>
      <c r="CM2274" s="5"/>
      <c r="CN2274" s="8"/>
      <c r="CO2274" s="5"/>
      <c r="CP2274" s="5"/>
      <c r="CQ2274" s="5"/>
      <c r="CR2274" s="8"/>
      <c r="CS2274" s="8"/>
      <c r="CT2274" s="8"/>
      <c r="CU2274" s="8"/>
      <c r="CV2274" s="8"/>
      <c r="CW2274" s="8"/>
      <c r="CX2274" s="8"/>
      <c r="CY2274" s="8"/>
      <c r="CZ2274" s="8"/>
      <c r="DA2274" s="8"/>
      <c r="DB2274" s="8"/>
      <c r="DC2274" s="8"/>
      <c r="DD2274" s="8"/>
      <c r="DE2274" s="8"/>
      <c r="DF2274" s="8"/>
      <c r="DG2274" s="8"/>
      <c r="DH2274" s="8"/>
      <c r="DI2274" s="8"/>
      <c r="DJ2274" s="8"/>
      <c r="DK2274" s="8"/>
      <c r="DL2274" s="8"/>
      <c r="DM2274" s="8"/>
      <c r="DN2274" s="8"/>
      <c r="DO2274" s="8"/>
      <c r="DP2274" s="8"/>
      <c r="DQ2274" s="8"/>
      <c r="DR2274" s="8"/>
      <c r="DS2274" s="8"/>
      <c r="DT2274" s="8"/>
      <c r="DU2274" s="8"/>
      <c r="DV2274" s="8"/>
      <c r="DW2274" s="8"/>
      <c r="DX2274" s="8"/>
      <c r="DY2274" s="8"/>
      <c r="DZ2274" s="8"/>
      <c r="EA2274" s="8"/>
      <c r="EB2274" s="8"/>
      <c r="EC2274" s="8"/>
      <c r="ED2274" s="8"/>
      <c r="EE2274" s="8"/>
      <c r="EF2274" s="8"/>
      <c r="EG2274" s="8"/>
      <c r="EH2274" s="8"/>
      <c r="EI2274" s="8"/>
      <c r="EJ2274" s="8"/>
      <c r="EK2274" s="8"/>
      <c r="EL2274" s="8"/>
      <c r="EM2274" s="8"/>
      <c r="EN2274" s="8"/>
      <c r="EO2274" s="8"/>
      <c r="EP2274" s="8"/>
      <c r="EQ2274" s="8"/>
      <c r="ER2274" s="8"/>
      <c r="ES2274" s="8"/>
      <c r="ET2274" s="8"/>
      <c r="EU2274" s="8"/>
      <c r="EV2274" s="8"/>
      <c r="EW2274" s="8"/>
      <c r="EX2274" s="8"/>
      <c r="EY2274" s="8"/>
      <c r="EZ2274" s="8"/>
      <c r="FA2274" s="8"/>
      <c r="FB2274" s="8"/>
      <c r="FC2274" s="8"/>
      <c r="FD2274" s="8"/>
      <c r="FE2274" s="8"/>
      <c r="FF2274" s="8"/>
      <c r="FG2274" s="8"/>
      <c r="FH2274" s="8"/>
      <c r="FI2274" s="8"/>
      <c r="FJ2274" s="8"/>
    </row>
    <row r="2275" spans="1:166" x14ac:dyDescent="0.25">
      <c r="A2275" t="s">
        <v>81</v>
      </c>
      <c r="B2275" t="s">
        <v>249</v>
      </c>
      <c r="C2275" s="6">
        <v>39895</v>
      </c>
      <c r="D2275" s="5"/>
      <c r="G2275">
        <v>159</v>
      </c>
      <c r="H2275" t="s">
        <v>17</v>
      </c>
      <c r="I2275" s="7">
        <v>9</v>
      </c>
      <c r="J2275">
        <v>1000</v>
      </c>
      <c r="K2275" s="5">
        <f t="shared" si="61"/>
        <v>111.11111111111111</v>
      </c>
      <c r="AC2275" s="5"/>
      <c r="AE2275" s="8"/>
      <c r="AF2275" s="8"/>
      <c r="AG2275" s="8"/>
      <c r="AH2275" s="8"/>
      <c r="AI2275" s="8"/>
      <c r="AJ2275" s="5"/>
      <c r="AK2275" s="8"/>
      <c r="AL2275" s="8"/>
      <c r="AM2275" s="8"/>
      <c r="AN2275" s="8"/>
      <c r="AO2275" s="8"/>
      <c r="AP2275" s="8"/>
      <c r="AQ2275" s="9"/>
      <c r="AS2275" s="8"/>
      <c r="AT2275" s="8"/>
      <c r="AU2275" s="5"/>
      <c r="AV2275" s="5"/>
      <c r="AW2275" s="5"/>
      <c r="AX2275" s="5"/>
      <c r="AY2275" s="5"/>
      <c r="AZ2275" s="5"/>
      <c r="BA2275" s="5"/>
      <c r="BB2275" s="5"/>
      <c r="BC2275" s="5"/>
      <c r="BD2275" s="5"/>
      <c r="BE2275" s="5"/>
      <c r="BF2275" s="5"/>
      <c r="BG2275" s="5"/>
      <c r="BH2275" s="5"/>
      <c r="BJ2275" s="5"/>
      <c r="BK2275" s="5"/>
      <c r="BL2275" s="5"/>
      <c r="BO2275" s="7"/>
      <c r="BP2275" s="5"/>
      <c r="BQ2275" s="5"/>
      <c r="BR2275" s="5"/>
      <c r="BS2275" s="5"/>
      <c r="BT2275" s="7"/>
      <c r="BU2275" s="7"/>
      <c r="BV2275" s="7"/>
      <c r="BW2275" s="7"/>
      <c r="BX2275" s="7"/>
      <c r="BY2275" s="7"/>
      <c r="BZ2275" s="7"/>
      <c r="CA2275" s="5"/>
      <c r="CB2275" s="5"/>
      <c r="CC2275" s="5"/>
      <c r="CD2275" s="5"/>
      <c r="CE2275" s="5"/>
      <c r="CF2275" s="5"/>
      <c r="CG2275" s="5"/>
      <c r="CH2275" s="5"/>
      <c r="CI2275" s="5"/>
      <c r="CJ2275" s="5"/>
      <c r="CL2275" s="5">
        <v>150.2468367888242</v>
      </c>
      <c r="CM2275" s="5"/>
      <c r="CO2275" s="5"/>
      <c r="CP2275" s="5"/>
      <c r="CQ2275" s="5"/>
    </row>
    <row r="2276" spans="1:166" x14ac:dyDescent="0.25">
      <c r="A2276" t="s">
        <v>81</v>
      </c>
      <c r="B2276" t="s">
        <v>249</v>
      </c>
      <c r="C2276" s="6">
        <v>39902</v>
      </c>
      <c r="G2276">
        <v>166</v>
      </c>
      <c r="H2276" t="s">
        <v>17</v>
      </c>
      <c r="I2276" s="7">
        <v>9</v>
      </c>
      <c r="J2276">
        <v>1000</v>
      </c>
      <c r="K2276" s="5">
        <f t="shared" si="61"/>
        <v>111.11111111111111</v>
      </c>
      <c r="AC2276" s="5">
        <v>365.04914512414291</v>
      </c>
      <c r="AE2276" s="8"/>
      <c r="AF2276" s="8"/>
      <c r="AG2276" s="8"/>
      <c r="AH2276" s="8"/>
      <c r="AI2276" s="8"/>
      <c r="AJ2276" s="5">
        <v>222.85042583653325</v>
      </c>
      <c r="AK2276" s="8">
        <v>2.4634592678026306</v>
      </c>
      <c r="AL2276" s="8"/>
      <c r="AM2276" s="8"/>
      <c r="AN2276" s="8"/>
      <c r="AO2276" s="8"/>
      <c r="AP2276" s="8"/>
      <c r="AQ2276" s="9">
        <f>AK2276/AJ2276</f>
        <v>1.1054317076376798E-2</v>
      </c>
      <c r="AS2276" s="8"/>
      <c r="AT2276" s="8"/>
      <c r="AU2276" s="5">
        <v>0</v>
      </c>
      <c r="AV2276" s="5"/>
      <c r="AW2276" s="5"/>
      <c r="AX2276" s="5"/>
      <c r="AY2276" s="5">
        <v>43.08942649294022</v>
      </c>
      <c r="AZ2276" s="5"/>
      <c r="BA2276" s="5"/>
      <c r="BB2276" s="5"/>
      <c r="BC2276" s="5"/>
      <c r="BD2276" s="5"/>
      <c r="BE2276" s="5"/>
      <c r="BF2276" s="5"/>
      <c r="BG2276" s="5">
        <v>802.60319982717215</v>
      </c>
      <c r="BH2276" s="5">
        <v>845.69262632011248</v>
      </c>
      <c r="BJ2276" s="5"/>
      <c r="BK2276" s="5">
        <f>AC2276+AJ2276+BH2276</f>
        <v>1433.5921972807887</v>
      </c>
      <c r="BL2276" s="5"/>
      <c r="BM2276" s="8">
        <f>BH2276/BK2276</f>
        <v>0.589911571731631</v>
      </c>
      <c r="BN2276" s="8"/>
      <c r="BO2276" s="7"/>
      <c r="BP2276" s="5"/>
      <c r="BQ2276" s="5"/>
      <c r="BR2276" s="5"/>
      <c r="BS2276" s="5"/>
      <c r="BT2276" s="7"/>
      <c r="BU2276" s="7"/>
      <c r="BV2276" s="7"/>
      <c r="BW2276" s="7"/>
      <c r="BX2276" s="8">
        <f>AC2276/BK2276</f>
        <v>0.2546394614985778</v>
      </c>
      <c r="BY2276" s="8">
        <f>AJ2276/BK2276</f>
        <v>0.15544896676979117</v>
      </c>
      <c r="BZ2276" s="8">
        <f>BH2276/BK2276</f>
        <v>0.589911571731631</v>
      </c>
      <c r="CA2276" s="5"/>
      <c r="CB2276" s="5">
        <v>8.125</v>
      </c>
      <c r="CC2276" s="5">
        <v>9.1621512322947147</v>
      </c>
      <c r="CD2276" s="5">
        <v>131.29583409899513</v>
      </c>
      <c r="CE2276" s="5"/>
      <c r="CF2276" s="5"/>
      <c r="CG2276" s="5"/>
      <c r="CH2276" s="5"/>
      <c r="CI2276" s="5"/>
      <c r="CJ2276" s="5"/>
      <c r="CL2276" s="5"/>
      <c r="CM2276" s="5"/>
      <c r="CO2276" s="5"/>
      <c r="CP2276" s="5"/>
      <c r="CQ2276" s="5"/>
    </row>
    <row r="2277" spans="1:166" x14ac:dyDescent="0.25">
      <c r="A2277" t="s">
        <v>81</v>
      </c>
      <c r="B2277" t="s">
        <v>249</v>
      </c>
      <c r="C2277" s="6">
        <v>39910</v>
      </c>
      <c r="D2277" s="5">
        <v>10</v>
      </c>
      <c r="E2277" t="s">
        <v>108</v>
      </c>
      <c r="F2277" t="s">
        <v>18</v>
      </c>
      <c r="G2277">
        <v>174</v>
      </c>
      <c r="H2277" t="s">
        <v>17</v>
      </c>
      <c r="I2277" s="7">
        <v>9</v>
      </c>
      <c r="J2277">
        <v>1000</v>
      </c>
      <c r="K2277" s="5">
        <f t="shared" si="61"/>
        <v>111.11111111111111</v>
      </c>
      <c r="L2277" s="5"/>
      <c r="M2277" s="8"/>
      <c r="N2277" s="8"/>
      <c r="O2277" s="8"/>
      <c r="P2277" s="8"/>
      <c r="Q2277" s="5"/>
      <c r="R2277" s="5"/>
      <c r="S2277" s="5"/>
      <c r="T2277" s="5"/>
      <c r="U2277" s="5"/>
      <c r="V2277" s="5"/>
      <c r="W2277" s="5"/>
      <c r="X2277" s="8"/>
      <c r="Y2277" s="8"/>
      <c r="Z2277" s="8"/>
      <c r="AA2277" s="8"/>
      <c r="AB2277" s="8"/>
      <c r="AC2277" s="5"/>
      <c r="AD2277" s="8"/>
      <c r="AE2277" s="8"/>
      <c r="AF2277" s="8"/>
      <c r="AG2277" s="8"/>
      <c r="AH2277" s="8"/>
      <c r="AI2277" s="8"/>
      <c r="AJ2277" s="5"/>
      <c r="AK2277" s="8"/>
      <c r="AL2277" s="8"/>
      <c r="AM2277" s="8"/>
      <c r="AN2277" s="8"/>
      <c r="AO2277" s="8"/>
      <c r="AP2277" s="8"/>
      <c r="AQ2277" s="9"/>
      <c r="AR2277" s="8"/>
      <c r="AS2277" s="8"/>
      <c r="AT2277" s="8"/>
      <c r="AU2277" s="5"/>
      <c r="AV2277" s="5"/>
      <c r="AW2277" s="5"/>
      <c r="AX2277" s="5"/>
      <c r="AY2277" s="5"/>
      <c r="AZ2277" s="5"/>
      <c r="BA2277" s="5"/>
      <c r="BB2277" s="5"/>
      <c r="BC2277" s="5"/>
      <c r="BD2277" s="5"/>
      <c r="BE2277" s="5"/>
      <c r="BF2277" s="5"/>
      <c r="BG2277" s="5"/>
      <c r="BH2277" s="5"/>
      <c r="BI2277" s="8"/>
      <c r="BJ2277" s="5"/>
      <c r="BK2277" s="5"/>
      <c r="BL2277" s="5"/>
      <c r="BM2277" s="8"/>
      <c r="BN2277" s="8"/>
      <c r="BO2277" s="7">
        <v>40.6</v>
      </c>
      <c r="BP2277" s="5">
        <v>246.79564024390243</v>
      </c>
      <c r="BQ2277" s="5"/>
      <c r="BR2277" s="5"/>
      <c r="BS2277" s="5"/>
      <c r="BT2277" s="7">
        <v>10.872054636295262</v>
      </c>
      <c r="BU2277" s="7"/>
      <c r="BV2277" s="7"/>
      <c r="BW2277" s="7"/>
      <c r="BX2277" s="7"/>
      <c r="BY2277" s="7"/>
      <c r="BZ2277" s="7"/>
      <c r="CA2277" s="5"/>
      <c r="CB2277" s="5"/>
      <c r="CC2277" s="5"/>
      <c r="CD2277" s="5"/>
      <c r="CE2277" s="5"/>
      <c r="CF2277" s="5"/>
      <c r="CG2277" s="5"/>
      <c r="CH2277" s="5"/>
      <c r="CI2277" s="5"/>
      <c r="CJ2277" s="5"/>
      <c r="CK2277" s="8"/>
      <c r="CL2277" s="5"/>
      <c r="CM2277" s="5"/>
      <c r="CN2277" s="8"/>
      <c r="CO2277" s="5"/>
      <c r="CP2277" s="5"/>
      <c r="CQ2277" s="5"/>
      <c r="CR2277" s="8"/>
      <c r="CS2277" s="8"/>
      <c r="CT2277" s="8"/>
      <c r="CU2277" s="8"/>
      <c r="CV2277" s="8"/>
      <c r="CW2277" s="8"/>
      <c r="CX2277" s="8"/>
      <c r="CY2277" s="8"/>
      <c r="CZ2277" s="8"/>
      <c r="DA2277" s="8"/>
      <c r="DB2277" s="8"/>
      <c r="DC2277" s="8"/>
      <c r="DD2277" s="8"/>
      <c r="DE2277" s="8"/>
      <c r="DF2277" s="8"/>
      <c r="DG2277" s="8"/>
      <c r="DH2277" s="8"/>
      <c r="DI2277" s="8"/>
      <c r="DJ2277" s="8"/>
      <c r="DK2277" s="8"/>
      <c r="DL2277" s="8"/>
      <c r="DM2277" s="8"/>
      <c r="DN2277" s="8"/>
      <c r="DO2277" s="8"/>
      <c r="DP2277" s="8"/>
      <c r="DQ2277" s="8"/>
      <c r="DR2277" s="8"/>
      <c r="DS2277" s="8"/>
      <c r="DT2277" s="8"/>
      <c r="DU2277" s="8"/>
      <c r="DV2277" s="8"/>
      <c r="DW2277" s="8"/>
      <c r="DX2277" s="8"/>
      <c r="DY2277" s="8"/>
      <c r="DZ2277" s="8"/>
      <c r="EA2277" s="8"/>
      <c r="EB2277" s="8"/>
      <c r="EC2277" s="8"/>
      <c r="ED2277" s="8"/>
      <c r="EE2277" s="8"/>
      <c r="EF2277" s="8"/>
      <c r="EG2277" s="8"/>
      <c r="EH2277" s="8"/>
      <c r="EI2277" s="8"/>
      <c r="EJ2277" s="8"/>
      <c r="EK2277" s="8"/>
      <c r="EL2277" s="8"/>
      <c r="EM2277" s="8"/>
      <c r="EN2277" s="8"/>
      <c r="EO2277" s="8"/>
      <c r="EP2277" s="8"/>
      <c r="EQ2277" s="8"/>
      <c r="ER2277" s="8"/>
      <c r="ES2277" s="8"/>
      <c r="ET2277" s="8"/>
      <c r="EU2277" s="8"/>
      <c r="EV2277" s="8"/>
      <c r="EW2277" s="8"/>
      <c r="EX2277" s="8"/>
      <c r="EY2277" s="8"/>
      <c r="EZ2277" s="8"/>
      <c r="FA2277" s="8"/>
      <c r="FB2277" s="8"/>
      <c r="FC2277" s="8"/>
      <c r="FD2277" s="8"/>
      <c r="FE2277" s="8"/>
      <c r="FF2277" s="8"/>
      <c r="FG2277" s="8"/>
      <c r="FH2277" s="8"/>
      <c r="FI2277" s="8"/>
      <c r="FJ2277" s="8"/>
    </row>
    <row r="2278" spans="1:166" x14ac:dyDescent="0.25">
      <c r="A2278" t="s">
        <v>84</v>
      </c>
      <c r="B2278" t="s">
        <v>250</v>
      </c>
      <c r="C2278" s="6">
        <v>39736</v>
      </c>
      <c r="D2278" s="5">
        <v>1</v>
      </c>
      <c r="E2278" s="6" t="s">
        <v>209</v>
      </c>
      <c r="F2278" t="s">
        <v>10</v>
      </c>
      <c r="G2278">
        <v>0</v>
      </c>
      <c r="H2278" t="s">
        <v>17</v>
      </c>
      <c r="I2278" s="7">
        <v>9</v>
      </c>
      <c r="J2278">
        <v>1000</v>
      </c>
      <c r="K2278" s="5">
        <f t="shared" ref="K2278:K2341" si="62">1000000/I2278/J2278</f>
        <v>111.11111111111111</v>
      </c>
      <c r="L2278" s="5"/>
      <c r="M2278" s="8"/>
      <c r="N2278" s="8"/>
      <c r="O2278" s="8"/>
      <c r="P2278" s="8"/>
      <c r="Q2278" s="5"/>
      <c r="R2278" s="5"/>
      <c r="S2278" s="5"/>
      <c r="T2278" s="5"/>
      <c r="U2278" s="5"/>
      <c r="V2278" s="5"/>
      <c r="W2278" s="5"/>
      <c r="X2278" s="8"/>
      <c r="Y2278" s="8"/>
      <c r="Z2278" s="8"/>
      <c r="AA2278" s="8"/>
      <c r="AB2278" s="8"/>
      <c r="AC2278" s="5"/>
      <c r="AD2278" s="8"/>
      <c r="AE2278" s="8"/>
      <c r="AF2278" s="8"/>
      <c r="AG2278" s="8"/>
      <c r="AH2278" s="8"/>
      <c r="AI2278" s="8"/>
      <c r="AJ2278" s="5"/>
      <c r="AK2278" s="8"/>
      <c r="AL2278" s="8"/>
      <c r="AM2278" s="8"/>
      <c r="AN2278" s="8"/>
      <c r="AO2278" s="8"/>
      <c r="AP2278" s="8"/>
      <c r="AQ2278" s="9"/>
      <c r="AR2278" s="8"/>
      <c r="AS2278" s="8"/>
      <c r="AT2278" s="8"/>
      <c r="AU2278" s="5"/>
      <c r="AV2278" s="5"/>
      <c r="AW2278" s="5"/>
      <c r="AX2278" s="5"/>
      <c r="AY2278" s="5"/>
      <c r="AZ2278" s="5"/>
      <c r="BA2278" s="5"/>
      <c r="BB2278" s="5"/>
      <c r="BC2278" s="5"/>
      <c r="BD2278" s="5"/>
      <c r="BE2278" s="5"/>
      <c r="BF2278" s="5"/>
      <c r="BG2278" s="5"/>
      <c r="BH2278" s="5"/>
      <c r="BI2278" s="8"/>
      <c r="BJ2278" s="5"/>
      <c r="BK2278" s="5"/>
      <c r="BL2278" s="5"/>
      <c r="BM2278" s="8"/>
      <c r="BN2278" s="8"/>
      <c r="BO2278" s="7"/>
      <c r="BP2278" s="5"/>
      <c r="BQ2278" s="5"/>
      <c r="BR2278" s="5"/>
      <c r="BS2278" s="5"/>
      <c r="BT2278" s="7"/>
      <c r="BU2278" s="7"/>
      <c r="BV2278" s="7"/>
      <c r="BW2278" s="7"/>
      <c r="BX2278" s="7"/>
      <c r="BY2278" s="7"/>
      <c r="BZ2278" s="7"/>
      <c r="CA2278" s="5"/>
      <c r="CB2278" s="5"/>
      <c r="CC2278" s="5"/>
      <c r="CD2278" s="5"/>
      <c r="CE2278" s="5"/>
      <c r="CF2278" s="5"/>
      <c r="CG2278" s="5"/>
      <c r="CH2278" s="5"/>
      <c r="CI2278" s="5"/>
      <c r="CJ2278" s="5"/>
      <c r="CK2278" s="8"/>
      <c r="CL2278" s="5"/>
      <c r="CM2278" s="5"/>
      <c r="CN2278" s="8"/>
      <c r="CO2278" s="5"/>
      <c r="CP2278" s="5"/>
      <c r="CQ2278" s="5"/>
      <c r="CR2278" s="8"/>
      <c r="CS2278" s="8"/>
      <c r="CT2278" s="8"/>
      <c r="CU2278" s="8"/>
      <c r="CV2278" s="8"/>
      <c r="CW2278" s="8"/>
      <c r="CX2278" s="8"/>
      <c r="CY2278" s="8"/>
      <c r="CZ2278" s="8"/>
      <c r="DA2278" s="8"/>
      <c r="DB2278" s="8"/>
      <c r="DC2278" s="8"/>
      <c r="DD2278" s="8"/>
      <c r="DE2278" s="8"/>
      <c r="DF2278" s="8"/>
      <c r="DG2278" s="8"/>
      <c r="DH2278" s="8"/>
      <c r="DI2278" s="8"/>
      <c r="DJ2278" s="8"/>
      <c r="DK2278" s="8"/>
      <c r="DL2278" s="8"/>
      <c r="DM2278" s="8"/>
      <c r="DN2278" s="8"/>
      <c r="DO2278" s="8"/>
      <c r="DP2278" s="8"/>
      <c r="DQ2278" s="8"/>
      <c r="DR2278" s="8"/>
      <c r="DS2278" s="8"/>
      <c r="DT2278" s="8"/>
      <c r="DU2278" s="8"/>
      <c r="DV2278" s="8"/>
      <c r="DW2278" s="8"/>
      <c r="DX2278" s="8"/>
      <c r="DY2278" s="8"/>
      <c r="DZ2278" s="8"/>
      <c r="EA2278" s="8"/>
      <c r="EB2278" s="8"/>
      <c r="EC2278" s="8"/>
      <c r="ED2278" s="8"/>
      <c r="EE2278" s="8"/>
      <c r="EF2278" s="8"/>
      <c r="EG2278" s="8"/>
      <c r="EH2278" s="8"/>
      <c r="EI2278" s="8"/>
      <c r="EJ2278" s="8"/>
      <c r="EK2278" s="8"/>
      <c r="EL2278" s="8"/>
      <c r="EM2278" s="8"/>
      <c r="EN2278" s="8"/>
      <c r="EO2278" s="8"/>
      <c r="EP2278" s="8"/>
      <c r="EQ2278" s="8"/>
      <c r="ER2278" s="8"/>
      <c r="ES2278" s="8"/>
      <c r="ET2278" s="8"/>
      <c r="EU2278" s="8"/>
      <c r="EV2278" s="8"/>
      <c r="EW2278" s="8"/>
      <c r="EX2278" s="8"/>
      <c r="EY2278" s="8"/>
      <c r="EZ2278" s="8"/>
      <c r="FA2278" s="8"/>
      <c r="FB2278" s="8"/>
      <c r="FC2278" s="8"/>
      <c r="FD2278" s="8"/>
      <c r="FE2278" s="8"/>
      <c r="FF2278" s="8"/>
      <c r="FG2278" s="8"/>
      <c r="FH2278" s="8"/>
      <c r="FI2278" s="8"/>
      <c r="FJ2278" s="8"/>
    </row>
    <row r="2279" spans="1:166" x14ac:dyDescent="0.25">
      <c r="A2279" t="s">
        <v>84</v>
      </c>
      <c r="B2279" t="s">
        <v>250</v>
      </c>
      <c r="C2279" s="6">
        <v>39745</v>
      </c>
      <c r="D2279" s="5">
        <v>3</v>
      </c>
      <c r="E2279" s="6" t="s">
        <v>205</v>
      </c>
      <c r="F2279" t="s">
        <v>88</v>
      </c>
      <c r="G2279">
        <v>9</v>
      </c>
      <c r="H2279" t="s">
        <v>17</v>
      </c>
      <c r="I2279" s="7">
        <v>9</v>
      </c>
      <c r="J2279">
        <v>1000</v>
      </c>
      <c r="K2279" s="5">
        <f t="shared" si="62"/>
        <v>111.11111111111111</v>
      </c>
      <c r="L2279" s="5"/>
      <c r="M2279" s="8"/>
      <c r="N2279" s="8"/>
      <c r="O2279" s="8"/>
      <c r="P2279" s="8"/>
      <c r="Q2279" s="5">
        <v>9</v>
      </c>
      <c r="R2279" s="5"/>
      <c r="S2279" s="5"/>
      <c r="T2279" s="5"/>
      <c r="U2279" s="5"/>
      <c r="V2279" s="5"/>
      <c r="W2279" s="5"/>
      <c r="X2279" s="8"/>
      <c r="Y2279" s="8"/>
      <c r="Z2279" s="8"/>
      <c r="AA2279" s="8"/>
      <c r="AB2279" s="8"/>
      <c r="AC2279" s="5"/>
      <c r="AD2279" s="8"/>
      <c r="AE2279" s="8"/>
      <c r="AF2279" s="8"/>
      <c r="AG2279" s="8"/>
      <c r="AH2279" s="8"/>
      <c r="AI2279" s="8"/>
      <c r="AJ2279" s="5"/>
      <c r="AK2279" s="8"/>
      <c r="AL2279" s="8"/>
      <c r="AM2279" s="8"/>
      <c r="AN2279" s="8"/>
      <c r="AO2279" s="8"/>
      <c r="AP2279" s="8"/>
      <c r="AQ2279" s="9"/>
      <c r="AR2279" s="8"/>
      <c r="AS2279" s="8"/>
      <c r="AT2279" s="8"/>
      <c r="AU2279" s="5"/>
      <c r="AV2279" s="5"/>
      <c r="AW2279" s="5"/>
      <c r="AX2279" s="5"/>
      <c r="AY2279" s="5"/>
      <c r="AZ2279" s="5"/>
      <c r="BA2279" s="5"/>
      <c r="BB2279" s="5"/>
      <c r="BC2279" s="5"/>
      <c r="BD2279" s="5"/>
      <c r="BE2279" s="5"/>
      <c r="BF2279" s="5"/>
      <c r="BG2279" s="5"/>
      <c r="BH2279" s="5"/>
      <c r="BI2279" s="8"/>
      <c r="BJ2279" s="5"/>
      <c r="BK2279" s="5"/>
      <c r="BL2279" s="5"/>
      <c r="BM2279" s="8"/>
      <c r="BN2279" s="8"/>
      <c r="BO2279" s="7"/>
      <c r="BP2279" s="5"/>
      <c r="BQ2279" s="5"/>
      <c r="BR2279" s="5"/>
      <c r="BS2279" s="5"/>
      <c r="BT2279" s="7"/>
      <c r="BU2279" s="7"/>
      <c r="BV2279" s="7"/>
      <c r="BW2279" s="7"/>
      <c r="BX2279" s="7"/>
      <c r="BY2279" s="7"/>
      <c r="BZ2279" s="7"/>
      <c r="CA2279" s="5"/>
      <c r="CB2279" s="5"/>
      <c r="CC2279" s="5"/>
      <c r="CD2279" s="5"/>
      <c r="CE2279" s="5"/>
      <c r="CF2279" s="5"/>
      <c r="CG2279" s="5"/>
      <c r="CH2279" s="5"/>
      <c r="CI2279" s="5"/>
      <c r="CJ2279" s="5"/>
      <c r="CK2279" s="8"/>
      <c r="CL2279" s="5"/>
      <c r="CM2279" s="5"/>
      <c r="CN2279" s="8"/>
      <c r="CO2279" s="5"/>
      <c r="CP2279" s="5"/>
      <c r="CQ2279" s="5"/>
      <c r="CR2279" s="8"/>
      <c r="CS2279" s="8"/>
      <c r="CT2279" s="8"/>
      <c r="CU2279" s="8"/>
      <c r="CV2279" s="8"/>
      <c r="CW2279" s="8"/>
      <c r="CX2279" s="8"/>
      <c r="CY2279" s="8"/>
      <c r="CZ2279" s="8"/>
      <c r="DA2279" s="8"/>
      <c r="DB2279" s="8"/>
      <c r="DC2279" s="8"/>
      <c r="DD2279" s="8"/>
      <c r="DE2279" s="8"/>
      <c r="DF2279" s="8"/>
      <c r="DG2279" s="8"/>
      <c r="DH2279" s="8"/>
      <c r="DI2279" s="8"/>
      <c r="DJ2279" s="8"/>
      <c r="DK2279" s="8"/>
      <c r="DL2279" s="8"/>
      <c r="DM2279" s="8"/>
      <c r="DN2279" s="8"/>
      <c r="DO2279" s="8"/>
      <c r="DP2279" s="8"/>
      <c r="DQ2279" s="8"/>
      <c r="DR2279" s="8"/>
      <c r="DS2279" s="8"/>
      <c r="DT2279" s="8"/>
      <c r="DU2279" s="8"/>
      <c r="DV2279" s="8"/>
      <c r="DW2279" s="8"/>
      <c r="DX2279" s="8"/>
      <c r="DY2279" s="8"/>
      <c r="DZ2279" s="8"/>
      <c r="EA2279" s="8"/>
      <c r="EB2279" s="8"/>
      <c r="EC2279" s="8"/>
      <c r="ED2279" s="8"/>
      <c r="EE2279" s="8"/>
      <c r="EF2279" s="8"/>
      <c r="EG2279" s="8"/>
      <c r="EH2279" s="8"/>
      <c r="EI2279" s="8"/>
      <c r="EJ2279" s="8"/>
      <c r="EK2279" s="8"/>
      <c r="EL2279" s="8"/>
      <c r="EM2279" s="8"/>
      <c r="EN2279" s="8"/>
      <c r="EO2279" s="8"/>
      <c r="EP2279" s="8"/>
      <c r="EQ2279" s="8"/>
      <c r="ER2279" s="8"/>
      <c r="ES2279" s="8"/>
      <c r="ET2279" s="8"/>
      <c r="EU2279" s="8"/>
      <c r="EV2279" s="8"/>
      <c r="EW2279" s="8"/>
      <c r="EX2279" s="8"/>
      <c r="EY2279" s="8"/>
      <c r="EZ2279" s="8"/>
      <c r="FA2279" s="8"/>
      <c r="FB2279" s="8"/>
      <c r="FC2279" s="8"/>
      <c r="FD2279" s="8"/>
      <c r="FE2279" s="8"/>
      <c r="FF2279" s="8"/>
      <c r="FG2279" s="8"/>
      <c r="FH2279" s="8"/>
      <c r="FI2279" s="8"/>
      <c r="FJ2279" s="8"/>
    </row>
    <row r="2280" spans="1:166" x14ac:dyDescent="0.25">
      <c r="A2280" t="s">
        <v>84</v>
      </c>
      <c r="B2280" t="s">
        <v>250</v>
      </c>
      <c r="C2280" s="6">
        <v>39764</v>
      </c>
      <c r="D2280" s="5"/>
      <c r="G2280">
        <v>28</v>
      </c>
      <c r="H2280" t="s">
        <v>17</v>
      </c>
      <c r="I2280" s="7">
        <v>9</v>
      </c>
      <c r="J2280">
        <v>1000</v>
      </c>
      <c r="K2280" s="5">
        <f t="shared" si="62"/>
        <v>111.11111111111111</v>
      </c>
      <c r="AC2280" s="5"/>
      <c r="AE2280" s="8"/>
      <c r="AF2280" s="8"/>
      <c r="AG2280" s="8"/>
      <c r="AH2280" s="8"/>
      <c r="AI2280" s="8"/>
      <c r="AJ2280" s="5"/>
      <c r="AK2280" s="8"/>
      <c r="AL2280" s="8"/>
      <c r="AM2280" s="8"/>
      <c r="AN2280" s="8"/>
      <c r="AO2280" s="8"/>
      <c r="AP2280" s="8"/>
      <c r="AQ2280" s="9"/>
      <c r="AS2280" s="8"/>
      <c r="AT2280" s="8"/>
      <c r="AU2280" s="5"/>
      <c r="AV2280" s="5"/>
      <c r="AW2280" s="5"/>
      <c r="AX2280" s="5"/>
      <c r="AY2280" s="5"/>
      <c r="AZ2280" s="5"/>
      <c r="BA2280" s="5"/>
      <c r="BB2280" s="5"/>
      <c r="BC2280" s="5"/>
      <c r="BD2280" s="5"/>
      <c r="BE2280" s="5"/>
      <c r="BF2280" s="5"/>
      <c r="BG2280" s="5"/>
      <c r="BH2280" s="5"/>
      <c r="BJ2280" s="5"/>
      <c r="BK2280" s="5"/>
      <c r="BL2280" s="5"/>
      <c r="BO2280" s="7"/>
      <c r="BP2280" s="5"/>
      <c r="BQ2280" s="5"/>
      <c r="BR2280" s="5"/>
      <c r="BS2280" s="5"/>
      <c r="BT2280" s="7"/>
      <c r="BU2280" s="7"/>
      <c r="BV2280" s="7"/>
      <c r="BW2280" s="7"/>
      <c r="BX2280" s="7"/>
      <c r="BY2280" s="7"/>
      <c r="BZ2280" s="7"/>
      <c r="CA2280" s="5"/>
      <c r="CB2280" s="5"/>
      <c r="CC2280" s="5"/>
      <c r="CD2280" s="5"/>
      <c r="CE2280" s="5"/>
      <c r="CF2280" s="5"/>
      <c r="CG2280" s="5"/>
      <c r="CH2280" s="5"/>
      <c r="CI2280" s="5"/>
      <c r="CJ2280" s="5"/>
      <c r="CL2280" s="5">
        <v>155.95652741179259</v>
      </c>
      <c r="CM2280" s="5"/>
      <c r="CO2280" s="5"/>
      <c r="CP2280" s="5"/>
      <c r="CQ2280" s="5"/>
    </row>
    <row r="2281" spans="1:166" x14ac:dyDescent="0.25">
      <c r="A2281" t="s">
        <v>84</v>
      </c>
      <c r="B2281" t="s">
        <v>250</v>
      </c>
      <c r="C2281" s="6">
        <v>39776</v>
      </c>
      <c r="D2281" s="5"/>
      <c r="G2281">
        <v>40</v>
      </c>
      <c r="H2281" t="s">
        <v>17</v>
      </c>
      <c r="I2281" s="7">
        <v>9</v>
      </c>
      <c r="J2281">
        <v>1000</v>
      </c>
      <c r="K2281" s="5">
        <f t="shared" si="62"/>
        <v>111.11111111111111</v>
      </c>
      <c r="AC2281" s="5"/>
      <c r="AE2281" s="8"/>
      <c r="AF2281" s="8"/>
      <c r="AG2281" s="8"/>
      <c r="AH2281" s="8"/>
      <c r="AI2281" s="8"/>
      <c r="AJ2281" s="5"/>
      <c r="AK2281" s="8"/>
      <c r="AL2281" s="8"/>
      <c r="AM2281" s="8"/>
      <c r="AN2281" s="8"/>
      <c r="AO2281" s="8"/>
      <c r="AP2281" s="8"/>
      <c r="AQ2281" s="9"/>
      <c r="AS2281" s="8"/>
      <c r="AT2281" s="8"/>
      <c r="AU2281" s="5"/>
      <c r="AV2281" s="5"/>
      <c r="AW2281" s="5"/>
      <c r="AX2281" s="5"/>
      <c r="AY2281" s="5"/>
      <c r="AZ2281" s="5"/>
      <c r="BA2281" s="5"/>
      <c r="BB2281" s="5"/>
      <c r="BC2281" s="5"/>
      <c r="BD2281" s="5"/>
      <c r="BE2281" s="5"/>
      <c r="BF2281" s="5"/>
      <c r="BG2281" s="5"/>
      <c r="BH2281" s="5"/>
      <c r="BJ2281" s="5"/>
      <c r="BK2281" s="5"/>
      <c r="BL2281" s="5"/>
      <c r="BO2281" s="7"/>
      <c r="BP2281" s="5"/>
      <c r="BQ2281" s="5"/>
      <c r="BR2281" s="5"/>
      <c r="BS2281" s="5"/>
      <c r="BT2281" s="7"/>
      <c r="BU2281" s="7"/>
      <c r="BV2281" s="7"/>
      <c r="BW2281" s="7"/>
      <c r="BX2281" s="7"/>
      <c r="BY2281" s="7"/>
      <c r="BZ2281" s="7"/>
      <c r="CA2281" s="5"/>
      <c r="CB2281" s="5"/>
      <c r="CC2281" s="5"/>
      <c r="CD2281" s="5"/>
      <c r="CE2281" s="5"/>
      <c r="CF2281" s="5"/>
      <c r="CG2281" s="5"/>
      <c r="CH2281" s="5"/>
      <c r="CI2281" s="5"/>
      <c r="CJ2281" s="5"/>
      <c r="CL2281" s="5">
        <v>190.54995707162161</v>
      </c>
      <c r="CM2281" s="5"/>
      <c r="CO2281" s="5"/>
      <c r="CP2281" s="5"/>
      <c r="CQ2281" s="5"/>
    </row>
    <row r="2282" spans="1:166" x14ac:dyDescent="0.25">
      <c r="A2282" t="s">
        <v>84</v>
      </c>
      <c r="B2282" t="s">
        <v>250</v>
      </c>
      <c r="C2282" s="6">
        <v>39783</v>
      </c>
      <c r="D2282" s="5"/>
      <c r="G2282">
        <v>47</v>
      </c>
      <c r="H2282" t="s">
        <v>17</v>
      </c>
      <c r="I2282" s="7">
        <v>9</v>
      </c>
      <c r="J2282">
        <v>1000</v>
      </c>
      <c r="K2282" s="5">
        <f t="shared" si="62"/>
        <v>111.11111111111111</v>
      </c>
      <c r="AC2282" s="5"/>
      <c r="AE2282" s="8"/>
      <c r="AF2282" s="8"/>
      <c r="AG2282" s="8"/>
      <c r="AH2282" s="8"/>
      <c r="AI2282" s="8"/>
      <c r="AJ2282" s="5"/>
      <c r="AK2282" s="8"/>
      <c r="AL2282" s="8"/>
      <c r="AM2282" s="8"/>
      <c r="AN2282" s="8"/>
      <c r="AO2282" s="8"/>
      <c r="AP2282" s="8"/>
      <c r="AQ2282" s="9"/>
      <c r="AS2282" s="8"/>
      <c r="AT2282" s="8"/>
      <c r="AU2282" s="5"/>
      <c r="AV2282" s="5"/>
      <c r="AW2282" s="5"/>
      <c r="AX2282" s="5"/>
      <c r="AY2282" s="5"/>
      <c r="AZ2282" s="5"/>
      <c r="BA2282" s="5"/>
      <c r="BB2282" s="5"/>
      <c r="BC2282" s="5"/>
      <c r="BD2282" s="5"/>
      <c r="BE2282" s="5"/>
      <c r="BF2282" s="5"/>
      <c r="BG2282" s="5"/>
      <c r="BH2282" s="5"/>
      <c r="BJ2282" s="5"/>
      <c r="BK2282" s="5"/>
      <c r="BL2282" s="5"/>
      <c r="BO2282" s="7"/>
      <c r="BP2282" s="5"/>
      <c r="BQ2282" s="5"/>
      <c r="BR2282" s="5"/>
      <c r="BS2282" s="5"/>
      <c r="BT2282" s="7"/>
      <c r="BU2282" s="7"/>
      <c r="BV2282" s="7"/>
      <c r="BW2282" s="7"/>
      <c r="BX2282" s="7"/>
      <c r="BY2282" s="7"/>
      <c r="BZ2282" s="7"/>
      <c r="CA2282" s="5"/>
      <c r="CB2282" s="5"/>
      <c r="CC2282" s="5"/>
      <c r="CD2282" s="5"/>
      <c r="CE2282" s="5"/>
      <c r="CF2282" s="5"/>
      <c r="CG2282" s="5"/>
      <c r="CH2282" s="5"/>
      <c r="CI2282" s="5"/>
      <c r="CJ2282" s="5"/>
      <c r="CL2282" s="5">
        <v>198.25652462738461</v>
      </c>
      <c r="CM2282" s="5"/>
      <c r="CO2282" s="5"/>
      <c r="CP2282" s="5"/>
      <c r="CQ2282" s="5"/>
    </row>
    <row r="2283" spans="1:166" x14ac:dyDescent="0.25">
      <c r="A2283" t="s">
        <v>84</v>
      </c>
      <c r="B2283" t="s">
        <v>250</v>
      </c>
      <c r="C2283" s="6">
        <v>39788</v>
      </c>
      <c r="D2283" s="5">
        <v>4</v>
      </c>
      <c r="E2283" t="s">
        <v>210</v>
      </c>
      <c r="F2283" t="s">
        <v>12</v>
      </c>
      <c r="G2283">
        <v>52</v>
      </c>
      <c r="H2283" t="s">
        <v>17</v>
      </c>
      <c r="I2283" s="7">
        <v>9</v>
      </c>
      <c r="J2283">
        <v>1000</v>
      </c>
      <c r="K2283" s="5">
        <f t="shared" si="62"/>
        <v>111.11111111111111</v>
      </c>
      <c r="L2283" s="5"/>
      <c r="M2283" s="8"/>
      <c r="N2283" s="8"/>
      <c r="O2283" s="8"/>
      <c r="P2283" s="8"/>
      <c r="Q2283" s="5"/>
      <c r="R2283" s="5">
        <v>52</v>
      </c>
      <c r="S2283" s="5"/>
      <c r="T2283" s="5"/>
      <c r="U2283" s="5"/>
      <c r="V2283" s="5"/>
      <c r="W2283" s="5"/>
      <c r="X2283" s="8"/>
      <c r="Y2283" s="8"/>
      <c r="Z2283" s="8"/>
      <c r="AA2283" s="8"/>
      <c r="AB2283" s="8"/>
      <c r="AC2283" s="5"/>
      <c r="AD2283" s="8"/>
      <c r="AE2283" s="8"/>
      <c r="AF2283" s="8"/>
      <c r="AG2283" s="8"/>
      <c r="AH2283" s="8"/>
      <c r="AI2283" s="8"/>
      <c r="AJ2283" s="5"/>
      <c r="AK2283" s="8"/>
      <c r="AL2283" s="8"/>
      <c r="AM2283" s="8"/>
      <c r="AN2283" s="8"/>
      <c r="AO2283" s="8"/>
      <c r="AP2283" s="8"/>
      <c r="AQ2283" s="9"/>
      <c r="AR2283" s="8"/>
      <c r="AS2283" s="8"/>
      <c r="AT2283" s="8"/>
      <c r="AU2283" s="5"/>
      <c r="AV2283" s="5"/>
      <c r="AW2283" s="5"/>
      <c r="AX2283" s="5"/>
      <c r="AY2283" s="5"/>
      <c r="AZ2283" s="5"/>
      <c r="BA2283" s="5"/>
      <c r="BB2283" s="5"/>
      <c r="BC2283" s="5"/>
      <c r="BD2283" s="5"/>
      <c r="BE2283" s="5"/>
      <c r="BF2283" s="5"/>
      <c r="BG2283" s="5"/>
      <c r="BH2283" s="5"/>
      <c r="BI2283" s="8"/>
      <c r="BJ2283" s="5"/>
      <c r="BK2283" s="5"/>
      <c r="BL2283" s="5"/>
      <c r="BM2283" s="8"/>
      <c r="BN2283" s="8"/>
      <c r="BO2283" s="7"/>
      <c r="BP2283" s="5"/>
      <c r="BQ2283" s="5"/>
      <c r="BR2283" s="5"/>
      <c r="BS2283" s="5"/>
      <c r="BT2283" s="7"/>
      <c r="BU2283" s="7"/>
      <c r="BV2283" s="7"/>
      <c r="BW2283" s="7"/>
      <c r="BX2283" s="7"/>
      <c r="BY2283" s="7"/>
      <c r="BZ2283" s="7"/>
      <c r="CA2283" s="5"/>
      <c r="CB2283" s="5"/>
      <c r="CC2283" s="5"/>
      <c r="CD2283" s="5"/>
      <c r="CE2283" s="5"/>
      <c r="CF2283" s="5"/>
      <c r="CG2283" s="5"/>
      <c r="CH2283" s="5"/>
      <c r="CI2283" s="5"/>
      <c r="CJ2283" s="5"/>
      <c r="CK2283" s="8"/>
      <c r="CL2283" s="5"/>
      <c r="CM2283" s="5"/>
      <c r="CN2283" s="8"/>
      <c r="CO2283" s="5"/>
      <c r="CP2283" s="5"/>
      <c r="CQ2283" s="5"/>
      <c r="CR2283" s="8"/>
      <c r="CS2283" s="8"/>
      <c r="CT2283" s="8"/>
      <c r="CU2283" s="8"/>
      <c r="CV2283" s="8"/>
      <c r="CW2283" s="8"/>
      <c r="CX2283" s="8"/>
      <c r="CY2283" s="8"/>
      <c r="CZ2283" s="8"/>
      <c r="DA2283" s="8"/>
      <c r="DB2283" s="8"/>
      <c r="DC2283" s="8"/>
      <c r="DD2283" s="8"/>
      <c r="DE2283" s="8"/>
      <c r="DF2283" s="8"/>
      <c r="DG2283" s="8"/>
      <c r="DH2283" s="8"/>
      <c r="DI2283" s="8"/>
      <c r="DJ2283" s="8"/>
      <c r="DK2283" s="8"/>
      <c r="DL2283" s="8"/>
      <c r="DM2283" s="8"/>
      <c r="DN2283" s="8"/>
      <c r="DO2283" s="8"/>
      <c r="DP2283" s="8"/>
      <c r="DQ2283" s="8"/>
      <c r="DR2283" s="8"/>
      <c r="DS2283" s="8"/>
      <c r="DT2283" s="8"/>
      <c r="DU2283" s="8"/>
      <c r="DV2283" s="8"/>
      <c r="DW2283" s="8"/>
      <c r="DX2283" s="8"/>
      <c r="DY2283" s="8"/>
      <c r="DZ2283" s="8"/>
      <c r="EA2283" s="8"/>
      <c r="EB2283" s="8"/>
      <c r="EC2283" s="8"/>
      <c r="ED2283" s="8"/>
      <c r="EE2283" s="8"/>
      <c r="EF2283" s="8"/>
      <c r="EG2283" s="8"/>
      <c r="EH2283" s="8"/>
      <c r="EI2283" s="8"/>
      <c r="EJ2283" s="8"/>
      <c r="EK2283" s="8"/>
      <c r="EL2283" s="8"/>
      <c r="EM2283" s="8"/>
      <c r="EN2283" s="8"/>
      <c r="EO2283" s="8"/>
      <c r="EP2283" s="8"/>
      <c r="EQ2283" s="8"/>
      <c r="ER2283" s="8"/>
      <c r="ES2283" s="8"/>
      <c r="ET2283" s="8"/>
      <c r="EU2283" s="8"/>
      <c r="EV2283" s="8"/>
      <c r="EW2283" s="8"/>
      <c r="EX2283" s="8"/>
      <c r="EY2283" s="8"/>
      <c r="EZ2283" s="8"/>
      <c r="FA2283" s="8"/>
      <c r="FB2283" s="8"/>
      <c r="FC2283" s="8"/>
      <c r="FD2283" s="8"/>
      <c r="FE2283" s="8"/>
      <c r="FF2283" s="8"/>
      <c r="FG2283" s="8"/>
      <c r="FH2283" s="8"/>
      <c r="FI2283" s="8"/>
      <c r="FJ2283" s="8"/>
    </row>
    <row r="2284" spans="1:166" x14ac:dyDescent="0.25">
      <c r="A2284" t="s">
        <v>84</v>
      </c>
      <c r="B2284" t="s">
        <v>250</v>
      </c>
      <c r="C2284" s="6">
        <v>39792</v>
      </c>
      <c r="G2284">
        <v>56</v>
      </c>
      <c r="H2284" t="s">
        <v>17</v>
      </c>
      <c r="I2284" s="7">
        <v>9</v>
      </c>
      <c r="J2284">
        <v>1000</v>
      </c>
      <c r="K2284" s="5">
        <f t="shared" si="62"/>
        <v>111.11111111111111</v>
      </c>
      <c r="M2284" s="5">
        <v>216</v>
      </c>
      <c r="N2284" s="7">
        <v>9.6999999999999993</v>
      </c>
      <c r="O2284" s="7"/>
      <c r="P2284" s="7"/>
      <c r="AC2284" s="5"/>
      <c r="AE2284" s="8"/>
      <c r="AF2284" s="8"/>
      <c r="AG2284" s="8"/>
      <c r="AH2284" s="8"/>
      <c r="AI2284" s="8"/>
      <c r="AJ2284" s="5"/>
      <c r="AK2284" s="8"/>
      <c r="AL2284" s="8"/>
      <c r="AM2284" s="8"/>
      <c r="AN2284" s="8"/>
      <c r="AO2284" s="8"/>
      <c r="AP2284" s="8"/>
      <c r="AS2284" s="8"/>
      <c r="AT2284" s="8"/>
      <c r="AU2284" s="5"/>
      <c r="AV2284" s="5"/>
      <c r="AW2284" s="5"/>
      <c r="AX2284" s="5"/>
      <c r="AY2284" s="5"/>
      <c r="AZ2284" s="5"/>
      <c r="BA2284" s="5"/>
      <c r="BB2284" s="5"/>
      <c r="BC2284" s="5"/>
      <c r="BD2284" s="5"/>
      <c r="BE2284" s="5"/>
      <c r="BF2284" s="5"/>
      <c r="BG2284" s="5"/>
      <c r="BH2284" s="5"/>
      <c r="BJ2284" s="5"/>
      <c r="BK2284" s="5"/>
      <c r="BL2284" s="5"/>
      <c r="BO2284" s="7"/>
      <c r="BP2284" s="5"/>
      <c r="BQ2284" s="5"/>
      <c r="BR2284" s="5"/>
      <c r="BS2284" s="5"/>
      <c r="BT2284" s="7"/>
      <c r="BU2284" s="7"/>
      <c r="BV2284" s="7"/>
      <c r="BW2284" s="7"/>
      <c r="BX2284" s="7"/>
      <c r="BY2284" s="7"/>
      <c r="BZ2284" s="7"/>
      <c r="CA2284" s="5"/>
      <c r="CB2284" s="5"/>
      <c r="CC2284" s="5"/>
      <c r="CD2284" s="5"/>
      <c r="CE2284" s="5"/>
      <c r="CF2284" s="5"/>
      <c r="CG2284" s="5"/>
      <c r="CH2284" s="5"/>
      <c r="CI2284" s="5"/>
      <c r="CJ2284" s="5"/>
      <c r="CL2284" s="5"/>
      <c r="CM2284" s="5"/>
      <c r="CO2284" s="5"/>
      <c r="CP2284" s="5"/>
      <c r="CQ2284" s="5"/>
    </row>
    <row r="2285" spans="1:166" x14ac:dyDescent="0.25">
      <c r="A2285" t="s">
        <v>84</v>
      </c>
      <c r="B2285" t="s">
        <v>250</v>
      </c>
      <c r="C2285" s="6">
        <v>39793</v>
      </c>
      <c r="D2285" s="5"/>
      <c r="G2285">
        <v>57</v>
      </c>
      <c r="H2285" t="s">
        <v>17</v>
      </c>
      <c r="I2285" s="7">
        <v>9</v>
      </c>
      <c r="J2285">
        <v>1000</v>
      </c>
      <c r="K2285" s="5">
        <f t="shared" si="62"/>
        <v>111.11111111111111</v>
      </c>
      <c r="AC2285" s="5"/>
      <c r="AE2285" s="8"/>
      <c r="AF2285" s="8"/>
      <c r="AG2285" s="8"/>
      <c r="AH2285" s="8"/>
      <c r="AI2285" s="8"/>
      <c r="AJ2285" s="5"/>
      <c r="AK2285" s="8"/>
      <c r="AL2285" s="8"/>
      <c r="AM2285" s="8"/>
      <c r="AN2285" s="8"/>
      <c r="AO2285" s="8"/>
      <c r="AP2285" s="8"/>
      <c r="AQ2285" s="9"/>
      <c r="AS2285" s="8"/>
      <c r="AT2285" s="8"/>
      <c r="AU2285" s="5"/>
      <c r="AV2285" s="5"/>
      <c r="AW2285" s="5"/>
      <c r="AX2285" s="5"/>
      <c r="AY2285" s="5"/>
      <c r="AZ2285" s="5"/>
      <c r="BA2285" s="5"/>
      <c r="BB2285" s="5"/>
      <c r="BC2285" s="5"/>
      <c r="BD2285" s="5"/>
      <c r="BE2285" s="5"/>
      <c r="BF2285" s="5"/>
      <c r="BG2285" s="5"/>
      <c r="BH2285" s="5"/>
      <c r="BJ2285" s="5"/>
      <c r="BK2285" s="5"/>
      <c r="BL2285" s="5"/>
      <c r="BO2285" s="7"/>
      <c r="BP2285" s="5"/>
      <c r="BQ2285" s="5"/>
      <c r="BR2285" s="5"/>
      <c r="BS2285" s="5"/>
      <c r="BT2285" s="7"/>
      <c r="BU2285" s="7"/>
      <c r="BV2285" s="7"/>
      <c r="BW2285" s="7"/>
      <c r="BX2285" s="7"/>
      <c r="BY2285" s="7"/>
      <c r="BZ2285" s="7"/>
      <c r="CA2285" s="5"/>
      <c r="CB2285" s="5"/>
      <c r="CC2285" s="5"/>
      <c r="CD2285" s="5"/>
      <c r="CE2285" s="5"/>
      <c r="CF2285" s="5"/>
      <c r="CG2285" s="5"/>
      <c r="CH2285" s="5"/>
      <c r="CI2285" s="5"/>
      <c r="CJ2285" s="5"/>
      <c r="CL2285" s="5">
        <v>172.4257772214458</v>
      </c>
      <c r="CM2285" s="5"/>
      <c r="CO2285" s="5"/>
      <c r="CP2285" s="5"/>
      <c r="CQ2285" s="5"/>
    </row>
    <row r="2286" spans="1:166" x14ac:dyDescent="0.25">
      <c r="A2286" t="s">
        <v>84</v>
      </c>
      <c r="B2286" t="s">
        <v>250</v>
      </c>
      <c r="C2286" s="6">
        <v>39797</v>
      </c>
      <c r="D2286" s="5"/>
      <c r="G2286">
        <v>61</v>
      </c>
      <c r="H2286" t="s">
        <v>17</v>
      </c>
      <c r="I2286" s="7">
        <v>9</v>
      </c>
      <c r="J2286">
        <v>1000</v>
      </c>
      <c r="K2286" s="5">
        <f t="shared" si="62"/>
        <v>111.11111111111111</v>
      </c>
      <c r="AC2286" s="5"/>
      <c r="AE2286" s="8"/>
      <c r="AF2286" s="8"/>
      <c r="AG2286" s="8"/>
      <c r="AH2286" s="8"/>
      <c r="AI2286" s="8"/>
      <c r="AJ2286" s="5"/>
      <c r="AK2286" s="8"/>
      <c r="AL2286" s="8"/>
      <c r="AM2286" s="8"/>
      <c r="AN2286" s="8"/>
      <c r="AO2286" s="8"/>
      <c r="AP2286" s="8"/>
      <c r="AQ2286" s="9"/>
      <c r="AS2286" s="8"/>
      <c r="AT2286" s="8"/>
      <c r="AU2286" s="5"/>
      <c r="AV2286" s="5"/>
      <c r="AW2286" s="5"/>
      <c r="AX2286" s="5"/>
      <c r="AY2286" s="5"/>
      <c r="AZ2286" s="5"/>
      <c r="BA2286" s="5"/>
      <c r="BB2286" s="5"/>
      <c r="BC2286" s="5"/>
      <c r="BD2286" s="5"/>
      <c r="BE2286" s="5"/>
      <c r="BF2286" s="5"/>
      <c r="BG2286" s="5"/>
      <c r="BH2286" s="5"/>
      <c r="BJ2286" s="5"/>
      <c r="BK2286" s="5"/>
      <c r="BL2286" s="5"/>
      <c r="BO2286" s="7"/>
      <c r="BP2286" s="5"/>
      <c r="BQ2286" s="5"/>
      <c r="BR2286" s="5"/>
      <c r="BS2286" s="5"/>
      <c r="BT2286" s="7"/>
      <c r="BU2286" s="7"/>
      <c r="BV2286" s="7"/>
      <c r="BW2286" s="7"/>
      <c r="BX2286" s="7"/>
      <c r="BY2286" s="7"/>
      <c r="BZ2286" s="7"/>
      <c r="CA2286" s="5"/>
      <c r="CB2286" s="5"/>
      <c r="CC2286" s="5"/>
      <c r="CD2286" s="5"/>
      <c r="CE2286" s="5"/>
      <c r="CF2286" s="5"/>
      <c r="CG2286" s="5"/>
      <c r="CH2286" s="5"/>
      <c r="CI2286" s="5"/>
      <c r="CJ2286" s="5"/>
      <c r="CL2286" s="5">
        <v>215.51621779837049</v>
      </c>
      <c r="CM2286" s="5"/>
      <c r="CO2286" s="5"/>
      <c r="CP2286" s="5"/>
      <c r="CQ2286" s="5"/>
    </row>
    <row r="2287" spans="1:166" x14ac:dyDescent="0.25">
      <c r="A2287" t="s">
        <v>84</v>
      </c>
      <c r="B2287" t="s">
        <v>250</v>
      </c>
      <c r="C2287" s="6">
        <v>39799</v>
      </c>
      <c r="G2287">
        <v>63</v>
      </c>
      <c r="H2287" t="s">
        <v>17</v>
      </c>
      <c r="I2287" s="7">
        <v>9</v>
      </c>
      <c r="J2287">
        <v>1000</v>
      </c>
      <c r="K2287" s="5">
        <f t="shared" si="62"/>
        <v>111.11111111111111</v>
      </c>
      <c r="M2287" s="5">
        <v>267.5</v>
      </c>
      <c r="N2287" s="7">
        <v>11.65</v>
      </c>
      <c r="O2287" s="7"/>
      <c r="P2287" s="7"/>
      <c r="AC2287" s="5"/>
      <c r="AE2287" s="8"/>
      <c r="AF2287" s="8"/>
      <c r="AG2287" s="8"/>
      <c r="AH2287" s="8"/>
      <c r="AI2287" s="8"/>
      <c r="AJ2287" s="5"/>
      <c r="AK2287" s="8"/>
      <c r="AL2287" s="8"/>
      <c r="AM2287" s="8"/>
      <c r="AN2287" s="8"/>
      <c r="AO2287" s="8"/>
      <c r="AP2287" s="8"/>
      <c r="AS2287" s="8"/>
      <c r="AT2287" s="8"/>
      <c r="AU2287" s="5"/>
      <c r="AV2287" s="5"/>
      <c r="AW2287" s="5"/>
      <c r="AX2287" s="5"/>
      <c r="AY2287" s="5"/>
      <c r="AZ2287" s="5"/>
      <c r="BA2287" s="5"/>
      <c r="BB2287" s="5"/>
      <c r="BC2287" s="5"/>
      <c r="BD2287" s="5"/>
      <c r="BE2287" s="5"/>
      <c r="BF2287" s="5"/>
      <c r="BG2287" s="5"/>
      <c r="BH2287" s="5"/>
      <c r="BJ2287" s="5"/>
      <c r="BK2287" s="5"/>
      <c r="BL2287" s="5"/>
      <c r="BO2287" s="7"/>
      <c r="BP2287" s="5"/>
      <c r="BQ2287" s="5"/>
      <c r="BR2287" s="5"/>
      <c r="BS2287" s="5"/>
      <c r="BT2287" s="7"/>
      <c r="BU2287" s="7"/>
      <c r="BV2287" s="7"/>
      <c r="BW2287" s="7"/>
      <c r="BX2287" s="7"/>
      <c r="BY2287" s="7"/>
      <c r="BZ2287" s="7"/>
      <c r="CA2287" s="5"/>
      <c r="CB2287" s="5"/>
      <c r="CC2287" s="5"/>
      <c r="CD2287" s="5"/>
      <c r="CE2287" s="5"/>
      <c r="CF2287" s="5"/>
      <c r="CG2287" s="5"/>
      <c r="CH2287" s="5"/>
      <c r="CI2287" s="5"/>
      <c r="CJ2287" s="5"/>
      <c r="CL2287" s="5"/>
      <c r="CM2287" s="5"/>
      <c r="CO2287" s="5"/>
      <c r="CP2287" s="5"/>
      <c r="CQ2287" s="5"/>
    </row>
    <row r="2288" spans="1:166" x14ac:dyDescent="0.25">
      <c r="A2288" t="s">
        <v>84</v>
      </c>
      <c r="B2288" t="s">
        <v>250</v>
      </c>
      <c r="C2288" s="6">
        <v>39801</v>
      </c>
      <c r="D2288" s="5"/>
      <c r="G2288">
        <v>65</v>
      </c>
      <c r="H2288" t="s">
        <v>17</v>
      </c>
      <c r="I2288" s="7">
        <v>9</v>
      </c>
      <c r="J2288">
        <v>1000</v>
      </c>
      <c r="K2288" s="5">
        <f t="shared" si="62"/>
        <v>111.11111111111111</v>
      </c>
      <c r="AC2288" s="5"/>
      <c r="AE2288" s="8"/>
      <c r="AF2288" s="8"/>
      <c r="AG2288" s="8"/>
      <c r="AH2288" s="8"/>
      <c r="AI2288" s="8"/>
      <c r="AJ2288" s="5"/>
      <c r="AK2288" s="8"/>
      <c r="AL2288" s="8"/>
      <c r="AM2288" s="8"/>
      <c r="AN2288" s="8"/>
      <c r="AO2288" s="8"/>
      <c r="AP2288" s="8"/>
      <c r="AQ2288" s="9"/>
      <c r="AS2288" s="8"/>
      <c r="AT2288" s="8"/>
      <c r="AU2288" s="5"/>
      <c r="AV2288" s="5"/>
      <c r="AW2288" s="5"/>
      <c r="AX2288" s="5"/>
      <c r="AY2288" s="5"/>
      <c r="AZ2288" s="5"/>
      <c r="BA2288" s="5"/>
      <c r="BB2288" s="5"/>
      <c r="BC2288" s="5"/>
      <c r="BD2288" s="5"/>
      <c r="BE2288" s="5"/>
      <c r="BF2288" s="5"/>
      <c r="BG2288" s="5"/>
      <c r="BH2288" s="5"/>
      <c r="BJ2288" s="5"/>
      <c r="BK2288" s="5"/>
      <c r="BL2288" s="5"/>
      <c r="BO2288" s="7"/>
      <c r="BP2288" s="5"/>
      <c r="BQ2288" s="5"/>
      <c r="BR2288" s="5"/>
      <c r="BS2288" s="5"/>
      <c r="BT2288" s="7"/>
      <c r="BU2288" s="7"/>
      <c r="BV2288" s="7"/>
      <c r="BW2288" s="7"/>
      <c r="BX2288" s="7"/>
      <c r="BY2288" s="7"/>
      <c r="BZ2288" s="7"/>
      <c r="CA2288" s="5"/>
      <c r="CB2288" s="5"/>
      <c r="CC2288" s="5"/>
      <c r="CD2288" s="5"/>
      <c r="CE2288" s="5"/>
      <c r="CF2288" s="5"/>
      <c r="CG2288" s="5"/>
      <c r="CH2288" s="5"/>
      <c r="CI2288" s="5"/>
      <c r="CJ2288" s="5"/>
      <c r="CL2288" s="5">
        <v>191.08279992812581</v>
      </c>
      <c r="CM2288" s="5"/>
      <c r="CO2288" s="5"/>
      <c r="CP2288" s="5"/>
      <c r="CQ2288" s="5"/>
    </row>
    <row r="2289" spans="1:166" x14ac:dyDescent="0.25">
      <c r="A2289" t="s">
        <v>84</v>
      </c>
      <c r="B2289" t="s">
        <v>250</v>
      </c>
      <c r="C2289" s="6">
        <v>39804</v>
      </c>
      <c r="D2289" s="5"/>
      <c r="G2289">
        <v>68</v>
      </c>
      <c r="H2289" t="s">
        <v>17</v>
      </c>
      <c r="I2289" s="7">
        <v>9</v>
      </c>
      <c r="J2289">
        <v>1000</v>
      </c>
      <c r="K2289" s="5">
        <f t="shared" si="62"/>
        <v>111.11111111111111</v>
      </c>
      <c r="AC2289" s="5"/>
      <c r="AE2289" s="8"/>
      <c r="AF2289" s="8"/>
      <c r="AG2289" s="8"/>
      <c r="AH2289" s="8"/>
      <c r="AI2289" s="8"/>
      <c r="AJ2289" s="5"/>
      <c r="AK2289" s="8"/>
      <c r="AL2289" s="8"/>
      <c r="AM2289" s="8"/>
      <c r="AN2289" s="8"/>
      <c r="AO2289" s="8"/>
      <c r="AP2289" s="8"/>
      <c r="AQ2289" s="9"/>
      <c r="AS2289" s="8"/>
      <c r="AT2289" s="8"/>
      <c r="AU2289" s="5"/>
      <c r="AV2289" s="5"/>
      <c r="AW2289" s="5"/>
      <c r="AX2289" s="5"/>
      <c r="AY2289" s="5"/>
      <c r="AZ2289" s="5"/>
      <c r="BA2289" s="5"/>
      <c r="BB2289" s="5"/>
      <c r="BC2289" s="5"/>
      <c r="BD2289" s="5"/>
      <c r="BE2289" s="5"/>
      <c r="BF2289" s="5"/>
      <c r="BG2289" s="5"/>
      <c r="BH2289" s="5"/>
      <c r="BJ2289" s="5"/>
      <c r="BK2289" s="5"/>
      <c r="BL2289" s="5"/>
      <c r="BO2289" s="7"/>
      <c r="BP2289" s="5"/>
      <c r="BQ2289" s="5"/>
      <c r="BR2289" s="5"/>
      <c r="BS2289" s="5"/>
      <c r="BT2289" s="7"/>
      <c r="BU2289" s="7"/>
      <c r="BV2289" s="7"/>
      <c r="BW2289" s="7"/>
      <c r="BX2289" s="7"/>
      <c r="BY2289" s="7"/>
      <c r="BZ2289" s="7"/>
      <c r="CA2289" s="5"/>
      <c r="CB2289" s="5"/>
      <c r="CC2289" s="5"/>
      <c r="CD2289" s="5"/>
      <c r="CE2289" s="5"/>
      <c r="CF2289" s="5"/>
      <c r="CG2289" s="5"/>
      <c r="CH2289" s="5"/>
      <c r="CI2289" s="5"/>
      <c r="CJ2289" s="5"/>
      <c r="CL2289" s="5">
        <v>184.16053906483501</v>
      </c>
      <c r="CM2289" s="5"/>
      <c r="CO2289" s="5"/>
      <c r="CP2289" s="5"/>
      <c r="CQ2289" s="5"/>
    </row>
    <row r="2290" spans="1:166" x14ac:dyDescent="0.25">
      <c r="A2290" t="s">
        <v>84</v>
      </c>
      <c r="B2290" t="s">
        <v>250</v>
      </c>
      <c r="C2290" s="6">
        <v>39806</v>
      </c>
      <c r="D2290" s="5"/>
      <c r="G2290">
        <v>70</v>
      </c>
      <c r="H2290" t="s">
        <v>17</v>
      </c>
      <c r="I2290" s="7">
        <v>9</v>
      </c>
      <c r="J2290">
        <v>1000</v>
      </c>
      <c r="K2290" s="5">
        <f t="shared" si="62"/>
        <v>111.11111111111111</v>
      </c>
      <c r="M2290" s="5">
        <v>366.5</v>
      </c>
      <c r="N2290" s="7">
        <v>14.35</v>
      </c>
      <c r="O2290" s="7"/>
      <c r="P2290" s="7"/>
      <c r="AC2290" s="5"/>
      <c r="AE2290" s="8"/>
      <c r="AF2290" s="8"/>
      <c r="AG2290" s="8"/>
      <c r="AH2290" s="8"/>
      <c r="AI2290" s="8"/>
      <c r="AJ2290" s="5"/>
      <c r="AK2290" s="8"/>
      <c r="AL2290" s="8"/>
      <c r="AM2290" s="8"/>
      <c r="AN2290" s="8"/>
      <c r="AO2290" s="8"/>
      <c r="AP2290" s="8"/>
      <c r="AQ2290" s="9"/>
      <c r="AS2290" s="8"/>
      <c r="AT2290" s="8"/>
      <c r="AU2290" s="5"/>
      <c r="AV2290" s="5"/>
      <c r="AW2290" s="5"/>
      <c r="AX2290" s="5"/>
      <c r="AY2290" s="5"/>
      <c r="AZ2290" s="5"/>
      <c r="BA2290" s="5"/>
      <c r="BB2290" s="5"/>
      <c r="BC2290" s="5"/>
      <c r="BD2290" s="5"/>
      <c r="BE2290" s="5"/>
      <c r="BF2290" s="5"/>
      <c r="BG2290" s="5"/>
      <c r="BH2290" s="5"/>
      <c r="BJ2290" s="5"/>
      <c r="BK2290" s="5"/>
      <c r="BL2290" s="5"/>
      <c r="BO2290" s="7"/>
      <c r="BP2290" s="5"/>
      <c r="BQ2290" s="5"/>
      <c r="BR2290" s="5"/>
      <c r="BS2290" s="5"/>
      <c r="BT2290" s="7"/>
      <c r="BU2290" s="7"/>
      <c r="BV2290" s="7"/>
      <c r="BW2290" s="7"/>
      <c r="BX2290" s="7"/>
      <c r="BY2290" s="7"/>
      <c r="BZ2290" s="7"/>
      <c r="CA2290" s="5"/>
      <c r="CB2290" s="5"/>
      <c r="CC2290" s="5"/>
      <c r="CD2290" s="5"/>
      <c r="CE2290" s="5"/>
      <c r="CF2290" s="5"/>
      <c r="CG2290" s="5"/>
      <c r="CH2290" s="5"/>
      <c r="CI2290" s="5"/>
      <c r="CJ2290" s="5"/>
      <c r="CL2290" s="5">
        <v>167.2621876965467</v>
      </c>
      <c r="CM2290" s="5"/>
      <c r="CO2290" s="5"/>
      <c r="CP2290" s="5"/>
      <c r="CQ2290" s="5"/>
    </row>
    <row r="2291" spans="1:166" x14ac:dyDescent="0.25">
      <c r="A2291" t="s">
        <v>84</v>
      </c>
      <c r="B2291" t="s">
        <v>250</v>
      </c>
      <c r="C2291" s="6">
        <v>39808</v>
      </c>
      <c r="D2291" s="5">
        <v>5</v>
      </c>
      <c r="E2291" t="s">
        <v>206</v>
      </c>
      <c r="F2291" t="s">
        <v>13</v>
      </c>
      <c r="G2291">
        <v>72</v>
      </c>
      <c r="H2291" t="s">
        <v>17</v>
      </c>
      <c r="I2291" s="7">
        <v>9</v>
      </c>
      <c r="J2291">
        <v>1000</v>
      </c>
      <c r="K2291" s="5">
        <f t="shared" si="62"/>
        <v>111.11111111111111</v>
      </c>
      <c r="L2291" s="5"/>
      <c r="M2291" s="8"/>
      <c r="N2291" s="8"/>
      <c r="O2291" s="8"/>
      <c r="P2291" s="8"/>
      <c r="Q2291" s="5"/>
      <c r="R2291" s="5"/>
      <c r="S2291" s="5">
        <v>72</v>
      </c>
      <c r="T2291" s="5"/>
      <c r="U2291" s="5"/>
      <c r="V2291" s="5"/>
      <c r="W2291" s="5"/>
      <c r="X2291" s="8"/>
      <c r="Y2291" s="8"/>
      <c r="Z2291" s="8"/>
      <c r="AA2291" s="8"/>
      <c r="AB2291" s="8"/>
      <c r="AC2291" s="5"/>
      <c r="AD2291" s="8"/>
      <c r="AE2291" s="8"/>
      <c r="AF2291" s="8"/>
      <c r="AG2291" s="8"/>
      <c r="AH2291" s="8"/>
      <c r="AI2291" s="8"/>
      <c r="AJ2291" s="5"/>
      <c r="AK2291" s="8"/>
      <c r="AL2291" s="8"/>
      <c r="AM2291" s="8"/>
      <c r="AN2291" s="8"/>
      <c r="AO2291" s="8"/>
      <c r="AP2291" s="8"/>
      <c r="AQ2291" s="9"/>
      <c r="AR2291" s="8"/>
      <c r="AS2291" s="8"/>
      <c r="AT2291" s="8"/>
      <c r="AU2291" s="5"/>
      <c r="AV2291" s="5"/>
      <c r="AW2291" s="5"/>
      <c r="AX2291" s="5"/>
      <c r="AY2291" s="5"/>
      <c r="AZ2291" s="5"/>
      <c r="BA2291" s="5"/>
      <c r="BB2291" s="5"/>
      <c r="BC2291" s="5"/>
      <c r="BD2291" s="5"/>
      <c r="BE2291" s="5"/>
      <c r="BF2291" s="5"/>
      <c r="BG2291" s="5"/>
      <c r="BH2291" s="5"/>
      <c r="BI2291" s="8"/>
      <c r="BJ2291" s="5"/>
      <c r="BK2291" s="5"/>
      <c r="BL2291" s="5"/>
      <c r="BM2291" s="8"/>
      <c r="BN2291" s="8"/>
      <c r="BO2291" s="7"/>
      <c r="BP2291" s="5"/>
      <c r="BQ2291" s="5"/>
      <c r="BR2291" s="5"/>
      <c r="BS2291" s="5"/>
      <c r="BT2291" s="7"/>
      <c r="BU2291" s="7"/>
      <c r="BV2291" s="7"/>
      <c r="BW2291" s="7"/>
      <c r="BX2291" s="7"/>
      <c r="BY2291" s="7"/>
      <c r="BZ2291" s="7"/>
      <c r="CA2291" s="5"/>
      <c r="CB2291" s="5"/>
      <c r="CC2291" s="5"/>
      <c r="CD2291" s="5"/>
      <c r="CE2291" s="5"/>
      <c r="CF2291" s="5"/>
      <c r="CG2291" s="5"/>
      <c r="CH2291" s="5"/>
      <c r="CI2291" s="5"/>
      <c r="CJ2291" s="5"/>
      <c r="CK2291" s="8"/>
      <c r="CL2291" s="5">
        <v>208.1729856336832</v>
      </c>
      <c r="CM2291" s="5"/>
      <c r="CN2291" s="8"/>
      <c r="CO2291" s="5"/>
      <c r="CP2291" s="5"/>
      <c r="CQ2291" s="5"/>
      <c r="CR2291" s="8"/>
      <c r="CS2291" s="8"/>
      <c r="CT2291" s="8"/>
      <c r="CU2291" s="8"/>
      <c r="CV2291" s="8"/>
      <c r="CW2291" s="8"/>
      <c r="CX2291" s="8"/>
      <c r="CY2291" s="8"/>
      <c r="CZ2291" s="8"/>
      <c r="DA2291" s="8"/>
      <c r="DB2291" s="8"/>
      <c r="DC2291" s="8"/>
      <c r="DD2291" s="8"/>
      <c r="DE2291" s="8"/>
      <c r="DF2291" s="8"/>
      <c r="DG2291" s="8"/>
      <c r="DH2291" s="8"/>
      <c r="DI2291" s="8"/>
      <c r="DJ2291" s="8"/>
      <c r="DK2291" s="8"/>
      <c r="DL2291" s="8"/>
      <c r="DM2291" s="8"/>
      <c r="DN2291" s="8"/>
      <c r="DO2291" s="8"/>
      <c r="DP2291" s="8"/>
      <c r="DQ2291" s="8"/>
      <c r="DR2291" s="8"/>
      <c r="DS2291" s="8"/>
      <c r="DT2291" s="8"/>
      <c r="DU2291" s="8"/>
      <c r="DV2291" s="8"/>
      <c r="DW2291" s="8"/>
      <c r="DX2291" s="8"/>
      <c r="DY2291" s="8"/>
      <c r="DZ2291" s="8"/>
      <c r="EA2291" s="8"/>
      <c r="EB2291" s="8"/>
      <c r="EC2291" s="8"/>
      <c r="ED2291" s="8"/>
      <c r="EE2291" s="8"/>
      <c r="EF2291" s="8"/>
      <c r="EG2291" s="8"/>
      <c r="EH2291" s="8"/>
      <c r="EI2291" s="8"/>
      <c r="EJ2291" s="8"/>
      <c r="EK2291" s="8"/>
      <c r="EL2291" s="8"/>
      <c r="EM2291" s="8"/>
      <c r="EN2291" s="8"/>
      <c r="EO2291" s="8"/>
      <c r="EP2291" s="8"/>
      <c r="EQ2291" s="8"/>
      <c r="ER2291" s="8"/>
      <c r="ES2291" s="8"/>
      <c r="ET2291" s="8"/>
      <c r="EU2291" s="8"/>
      <c r="EV2291" s="8"/>
      <c r="EW2291" s="8"/>
      <c r="EX2291" s="8"/>
      <c r="EY2291" s="8"/>
      <c r="EZ2291" s="8"/>
      <c r="FA2291" s="8"/>
      <c r="FB2291" s="8"/>
      <c r="FC2291" s="8"/>
      <c r="FD2291" s="8"/>
      <c r="FE2291" s="8"/>
      <c r="FF2291" s="8"/>
      <c r="FG2291" s="8"/>
      <c r="FH2291" s="8"/>
      <c r="FI2291" s="8"/>
      <c r="FJ2291" s="8"/>
    </row>
    <row r="2292" spans="1:166" x14ac:dyDescent="0.25">
      <c r="A2292" t="s">
        <v>84</v>
      </c>
      <c r="B2292" t="s">
        <v>250</v>
      </c>
      <c r="C2292" s="6">
        <v>39812</v>
      </c>
      <c r="D2292" s="5"/>
      <c r="E2292" s="6"/>
      <c r="G2292">
        <v>76</v>
      </c>
      <c r="H2292" t="s">
        <v>17</v>
      </c>
      <c r="I2292" s="7">
        <v>9</v>
      </c>
      <c r="J2292">
        <v>1000</v>
      </c>
      <c r="K2292" s="5">
        <f t="shared" si="62"/>
        <v>111.11111111111111</v>
      </c>
      <c r="L2292" s="5"/>
      <c r="M2292" s="8"/>
      <c r="N2292" s="8"/>
      <c r="O2292" s="8"/>
      <c r="P2292" s="8"/>
      <c r="Q2292" s="5"/>
      <c r="R2292" s="5"/>
      <c r="S2292" s="5"/>
      <c r="T2292" s="5"/>
      <c r="U2292" s="5"/>
      <c r="V2292" s="5"/>
      <c r="W2292" s="5"/>
      <c r="X2292" s="8"/>
      <c r="Y2292" s="8"/>
      <c r="Z2292" s="8"/>
      <c r="AA2292" s="8"/>
      <c r="AB2292" s="8"/>
      <c r="AC2292" s="5"/>
      <c r="AD2292" s="8"/>
      <c r="AE2292" s="8"/>
      <c r="AF2292" s="8"/>
      <c r="AG2292" s="8"/>
      <c r="AH2292" s="8"/>
      <c r="AI2292" s="8"/>
      <c r="AJ2292" s="5"/>
      <c r="AK2292" s="8"/>
      <c r="AL2292" s="8"/>
      <c r="AM2292" s="8"/>
      <c r="AN2292" s="8"/>
      <c r="AO2292" s="8"/>
      <c r="AP2292" s="8"/>
      <c r="AQ2292" s="9"/>
      <c r="AR2292" s="8"/>
      <c r="AS2292" s="8"/>
      <c r="AT2292" s="8"/>
      <c r="AU2292" s="5"/>
      <c r="AV2292" s="5"/>
      <c r="AW2292" s="5"/>
      <c r="AX2292" s="5"/>
      <c r="AY2292" s="5"/>
      <c r="AZ2292" s="5"/>
      <c r="BA2292" s="5"/>
      <c r="BB2292" s="5"/>
      <c r="BC2292" s="5"/>
      <c r="BD2292" s="5"/>
      <c r="BE2292" s="5"/>
      <c r="BF2292" s="5"/>
      <c r="BG2292" s="5"/>
      <c r="BH2292" s="5"/>
      <c r="BI2292" s="8"/>
      <c r="BJ2292" s="5"/>
      <c r="BK2292" s="5"/>
      <c r="BL2292" s="5"/>
      <c r="BM2292" s="8"/>
      <c r="BN2292" s="8"/>
      <c r="BO2292" s="7"/>
      <c r="BP2292" s="5"/>
      <c r="BQ2292" s="5"/>
      <c r="BR2292" s="5"/>
      <c r="BS2292" s="5"/>
      <c r="BT2292" s="7"/>
      <c r="BU2292" s="7"/>
      <c r="BV2292" s="7"/>
      <c r="BW2292" s="7"/>
      <c r="BX2292" s="7"/>
      <c r="BY2292" s="7"/>
      <c r="BZ2292" s="7"/>
      <c r="CA2292" s="5"/>
      <c r="CB2292" s="5"/>
      <c r="CC2292" s="5"/>
      <c r="CD2292" s="5"/>
      <c r="CE2292" s="5"/>
      <c r="CF2292" s="5"/>
      <c r="CG2292" s="5"/>
      <c r="CH2292" s="5"/>
      <c r="CI2292" s="5"/>
      <c r="CJ2292" s="5"/>
      <c r="CK2292" s="8"/>
      <c r="CL2292" s="5">
        <v>210.821505042582</v>
      </c>
      <c r="CM2292" s="5"/>
      <c r="CN2292" s="8"/>
      <c r="CO2292" s="5"/>
      <c r="CP2292" s="5"/>
      <c r="CQ2292" s="5"/>
      <c r="CR2292" s="8"/>
      <c r="CS2292" s="8"/>
      <c r="CT2292" s="8"/>
      <c r="CU2292" s="8"/>
      <c r="CV2292" s="8"/>
      <c r="CW2292" s="8"/>
      <c r="CX2292" s="8"/>
      <c r="CY2292" s="8"/>
      <c r="CZ2292" s="8"/>
      <c r="DA2292" s="8"/>
      <c r="DB2292" s="8"/>
      <c r="DC2292" s="8"/>
      <c r="DD2292" s="8"/>
      <c r="DE2292" s="8"/>
      <c r="DF2292" s="8"/>
      <c r="DG2292" s="8"/>
      <c r="DH2292" s="8"/>
      <c r="DI2292" s="8"/>
      <c r="DJ2292" s="8"/>
      <c r="DK2292" s="8"/>
      <c r="DL2292" s="8"/>
      <c r="DM2292" s="8"/>
      <c r="DN2292" s="8"/>
      <c r="DO2292" s="8"/>
      <c r="DP2292" s="8"/>
      <c r="DQ2292" s="8"/>
      <c r="DR2292" s="8"/>
      <c r="DS2292" s="8"/>
      <c r="DT2292" s="8"/>
      <c r="DU2292" s="8"/>
      <c r="DV2292" s="8"/>
      <c r="DW2292" s="8"/>
      <c r="DX2292" s="8"/>
      <c r="DY2292" s="8"/>
      <c r="DZ2292" s="8"/>
      <c r="EA2292" s="8"/>
      <c r="EB2292" s="8"/>
      <c r="EC2292" s="8"/>
      <c r="ED2292" s="8"/>
      <c r="EE2292" s="8"/>
      <c r="EF2292" s="8"/>
      <c r="EG2292" s="8"/>
      <c r="EH2292" s="8"/>
      <c r="EI2292" s="8"/>
      <c r="EJ2292" s="8"/>
      <c r="EK2292" s="8"/>
      <c r="EL2292" s="8"/>
      <c r="EM2292" s="8"/>
      <c r="EN2292" s="8"/>
      <c r="EO2292" s="8"/>
      <c r="EP2292" s="8"/>
      <c r="EQ2292" s="8"/>
      <c r="ER2292" s="8"/>
      <c r="ES2292" s="8"/>
      <c r="ET2292" s="8"/>
      <c r="EU2292" s="8"/>
      <c r="EV2292" s="8"/>
      <c r="EW2292" s="8"/>
      <c r="EX2292" s="8"/>
      <c r="EY2292" s="8"/>
      <c r="EZ2292" s="8"/>
      <c r="FA2292" s="8"/>
      <c r="FB2292" s="8"/>
      <c r="FC2292" s="8"/>
      <c r="FD2292" s="8"/>
      <c r="FE2292" s="8"/>
      <c r="FF2292" s="8"/>
      <c r="FG2292" s="8"/>
      <c r="FH2292" s="8"/>
      <c r="FI2292" s="8"/>
      <c r="FJ2292" s="8"/>
    </row>
    <row r="2293" spans="1:166" x14ac:dyDescent="0.25">
      <c r="A2293" t="s">
        <v>84</v>
      </c>
      <c r="B2293" t="s">
        <v>250</v>
      </c>
      <c r="C2293" s="6">
        <v>39813</v>
      </c>
      <c r="G2293">
        <v>77</v>
      </c>
      <c r="H2293" t="s">
        <v>17</v>
      </c>
      <c r="I2293" s="7">
        <v>9</v>
      </c>
      <c r="J2293">
        <v>1000</v>
      </c>
      <c r="K2293" s="5">
        <f t="shared" si="62"/>
        <v>111.11111111111111</v>
      </c>
      <c r="M2293" s="5">
        <v>486</v>
      </c>
      <c r="N2293" s="7">
        <v>15</v>
      </c>
      <c r="O2293" s="7"/>
      <c r="P2293" s="7"/>
      <c r="AC2293" s="5">
        <v>85.050000000000011</v>
      </c>
      <c r="AE2293" s="8"/>
      <c r="AF2293" s="8"/>
      <c r="AG2293" s="8"/>
      <c r="AH2293" s="8"/>
      <c r="AI2293" s="8"/>
      <c r="AJ2293" s="5">
        <v>78.574999999999989</v>
      </c>
      <c r="AK2293" s="8">
        <v>0.99342825000000001</v>
      </c>
      <c r="AL2293" s="8"/>
      <c r="AM2293" s="8"/>
      <c r="AN2293" s="8"/>
      <c r="AO2293" s="8"/>
      <c r="AP2293" s="8"/>
      <c r="AQ2293" s="9">
        <f>AK2293/AJ2293</f>
        <v>1.2643057588291443E-2</v>
      </c>
      <c r="AS2293" s="8"/>
      <c r="AT2293" s="8"/>
      <c r="AU2293" s="5">
        <v>10.1</v>
      </c>
      <c r="AV2293" s="5"/>
      <c r="AW2293" s="5"/>
      <c r="AX2293" s="5"/>
      <c r="AY2293" s="5">
        <v>1.95</v>
      </c>
      <c r="AZ2293" s="5"/>
      <c r="BA2293" s="5"/>
      <c r="BB2293" s="5"/>
      <c r="BC2293" s="5"/>
      <c r="BD2293" s="5"/>
      <c r="BE2293" s="5"/>
      <c r="BF2293" s="5"/>
      <c r="BG2293" s="5">
        <v>0</v>
      </c>
      <c r="BH2293" s="5">
        <v>12.049999999999999</v>
      </c>
      <c r="BJ2293" s="5"/>
      <c r="BK2293" s="5">
        <f>AC2293+AJ2293+BH2293</f>
        <v>175.67500000000001</v>
      </c>
      <c r="BL2293" s="5"/>
      <c r="BM2293" s="8">
        <f>BH2293/BK2293</f>
        <v>6.8592571509890413E-2</v>
      </c>
      <c r="BN2293" s="8"/>
      <c r="BO2293" s="7"/>
      <c r="BP2293" s="5"/>
      <c r="BQ2293" s="5"/>
      <c r="BR2293" s="5"/>
      <c r="BS2293" s="5"/>
      <c r="BT2293" s="7"/>
      <c r="BU2293" s="7"/>
      <c r="BV2293" s="7"/>
      <c r="BW2293" s="7"/>
      <c r="BX2293" s="8">
        <f>AC2293/BK2293</f>
        <v>0.48413263127935113</v>
      </c>
      <c r="BY2293" s="8">
        <f>AJ2293/BK2293</f>
        <v>0.44727479721075841</v>
      </c>
      <c r="BZ2293" s="8">
        <f>BH2293/BK2293</f>
        <v>6.8592571509890413E-2</v>
      </c>
      <c r="CA2293" s="5">
        <f>CB2293+CC2293+CD2293+CE2293+CF2293+CG2293</f>
        <v>315.25</v>
      </c>
      <c r="CB2293" s="5">
        <v>116.5</v>
      </c>
      <c r="CC2293" s="5">
        <v>6.75</v>
      </c>
      <c r="CD2293" s="5">
        <v>0</v>
      </c>
      <c r="CE2293" s="5"/>
      <c r="CF2293" s="5">
        <v>180.45</v>
      </c>
      <c r="CG2293" s="5">
        <v>11.549999999999999</v>
      </c>
      <c r="CH2293" s="9">
        <f>AK2293/CA2293</f>
        <v>3.1512394924662966E-3</v>
      </c>
      <c r="CI2293" s="5"/>
      <c r="CJ2293" s="5"/>
      <c r="CL2293" s="5"/>
      <c r="CM2293" s="5"/>
      <c r="CO2293" s="5"/>
      <c r="CP2293" s="5"/>
      <c r="CQ2293" s="5"/>
    </row>
    <row r="2294" spans="1:166" x14ac:dyDescent="0.25">
      <c r="A2294" t="s">
        <v>84</v>
      </c>
      <c r="B2294" t="s">
        <v>250</v>
      </c>
      <c r="C2294" s="6">
        <v>39818</v>
      </c>
      <c r="D2294" s="5"/>
      <c r="G2294">
        <v>82</v>
      </c>
      <c r="H2294" t="s">
        <v>17</v>
      </c>
      <c r="I2294" s="7">
        <v>9</v>
      </c>
      <c r="J2294">
        <v>1000</v>
      </c>
      <c r="K2294" s="5">
        <f t="shared" si="62"/>
        <v>111.11111111111111</v>
      </c>
      <c r="AC2294" s="5"/>
      <c r="AE2294" s="8"/>
      <c r="AF2294" s="8"/>
      <c r="AG2294" s="8"/>
      <c r="AH2294" s="8"/>
      <c r="AI2294" s="8"/>
      <c r="AJ2294" s="5"/>
      <c r="AK2294" s="8"/>
      <c r="AL2294" s="8"/>
      <c r="AM2294" s="8"/>
      <c r="AN2294" s="8"/>
      <c r="AO2294" s="8"/>
      <c r="AP2294" s="8"/>
      <c r="AQ2294" s="9"/>
      <c r="AS2294" s="8"/>
      <c r="AT2294" s="8"/>
      <c r="AU2294" s="5"/>
      <c r="AV2294" s="5"/>
      <c r="AW2294" s="5"/>
      <c r="AX2294" s="5"/>
      <c r="AY2294" s="5"/>
      <c r="AZ2294" s="5"/>
      <c r="BA2294" s="5"/>
      <c r="BB2294" s="5"/>
      <c r="BC2294" s="5"/>
      <c r="BD2294" s="5"/>
      <c r="BE2294" s="5"/>
      <c r="BF2294" s="5"/>
      <c r="BG2294" s="5"/>
      <c r="BH2294" s="5"/>
      <c r="BJ2294" s="5"/>
      <c r="BK2294" s="5"/>
      <c r="BL2294" s="5"/>
      <c r="BO2294" s="7"/>
      <c r="BP2294" s="5"/>
      <c r="BQ2294" s="5"/>
      <c r="BR2294" s="5"/>
      <c r="BS2294" s="5"/>
      <c r="BT2294" s="7"/>
      <c r="BU2294" s="7"/>
      <c r="BV2294" s="7"/>
      <c r="BW2294" s="7"/>
      <c r="BX2294" s="7"/>
      <c r="BY2294" s="7"/>
      <c r="BZ2294" s="7"/>
      <c r="CA2294" s="5"/>
      <c r="CB2294" s="5"/>
      <c r="CC2294" s="5"/>
      <c r="CD2294" s="5"/>
      <c r="CE2294" s="5"/>
      <c r="CF2294" s="5"/>
      <c r="CG2294" s="5"/>
      <c r="CH2294" s="5"/>
      <c r="CI2294" s="5"/>
      <c r="CJ2294" s="5"/>
      <c r="CL2294" s="5">
        <v>177.22555339815219</v>
      </c>
      <c r="CM2294" s="5"/>
      <c r="CO2294" s="5"/>
      <c r="CP2294" s="5"/>
      <c r="CQ2294" s="5"/>
    </row>
    <row r="2295" spans="1:166" x14ac:dyDescent="0.25">
      <c r="A2295" t="s">
        <v>84</v>
      </c>
      <c r="B2295" t="s">
        <v>250</v>
      </c>
      <c r="C2295" s="6">
        <v>39820</v>
      </c>
      <c r="D2295" s="5"/>
      <c r="G2295">
        <v>84</v>
      </c>
      <c r="H2295" t="s">
        <v>17</v>
      </c>
      <c r="I2295" s="7">
        <v>9</v>
      </c>
      <c r="J2295">
        <v>1000</v>
      </c>
      <c r="K2295" s="5">
        <f t="shared" si="62"/>
        <v>111.11111111111111</v>
      </c>
      <c r="M2295" s="5">
        <v>589.5</v>
      </c>
      <c r="N2295" s="7">
        <v>18.100000000000001</v>
      </c>
      <c r="O2295" s="7"/>
      <c r="P2295" s="7"/>
      <c r="AC2295" s="5"/>
      <c r="AE2295" s="8"/>
      <c r="AF2295" s="8"/>
      <c r="AG2295" s="8"/>
      <c r="AH2295" s="8"/>
      <c r="AI2295" s="8"/>
      <c r="AJ2295" s="5"/>
      <c r="AK2295" s="8"/>
      <c r="AL2295" s="8"/>
      <c r="AM2295" s="8"/>
      <c r="AN2295" s="8"/>
      <c r="AO2295" s="8"/>
      <c r="AP2295" s="8"/>
      <c r="AQ2295" s="9"/>
      <c r="AS2295" s="8"/>
      <c r="AT2295" s="8"/>
      <c r="AU2295" s="5"/>
      <c r="AV2295" s="5"/>
      <c r="AW2295" s="5"/>
      <c r="AX2295" s="5"/>
      <c r="AY2295" s="5"/>
      <c r="AZ2295" s="5"/>
      <c r="BA2295" s="5"/>
      <c r="BB2295" s="5"/>
      <c r="BC2295" s="5"/>
      <c r="BD2295" s="5"/>
      <c r="BE2295" s="5"/>
      <c r="BF2295" s="5"/>
      <c r="BG2295" s="5"/>
      <c r="BH2295" s="5"/>
      <c r="BJ2295" s="5"/>
      <c r="BK2295" s="5"/>
      <c r="BL2295" s="5"/>
      <c r="BO2295" s="7"/>
      <c r="BP2295" s="5"/>
      <c r="BQ2295" s="5"/>
      <c r="BR2295" s="5"/>
      <c r="BS2295" s="5"/>
      <c r="BT2295" s="7"/>
      <c r="BU2295" s="7"/>
      <c r="BV2295" s="7"/>
      <c r="BW2295" s="7"/>
      <c r="BX2295" s="7"/>
      <c r="BY2295" s="7"/>
      <c r="BZ2295" s="7"/>
      <c r="CA2295" s="5"/>
      <c r="CB2295" s="5"/>
      <c r="CC2295" s="5"/>
      <c r="CD2295" s="5"/>
      <c r="CE2295" s="5"/>
      <c r="CF2295" s="5"/>
      <c r="CG2295" s="5"/>
      <c r="CH2295" s="5"/>
      <c r="CI2295" s="5"/>
      <c r="CJ2295" s="5"/>
      <c r="CL2295" s="5">
        <v>173.5302807469607</v>
      </c>
      <c r="CM2295" s="5"/>
      <c r="CO2295" s="5"/>
      <c r="CP2295" s="5"/>
      <c r="CQ2295" s="5"/>
    </row>
    <row r="2296" spans="1:166" x14ac:dyDescent="0.25">
      <c r="A2296" t="s">
        <v>84</v>
      </c>
      <c r="B2296" t="s">
        <v>250</v>
      </c>
      <c r="C2296" s="6">
        <v>39822</v>
      </c>
      <c r="D2296" s="5"/>
      <c r="G2296">
        <v>86</v>
      </c>
      <c r="H2296" t="s">
        <v>17</v>
      </c>
      <c r="I2296" s="7">
        <v>9</v>
      </c>
      <c r="J2296">
        <v>1000</v>
      </c>
      <c r="K2296" s="5">
        <f t="shared" si="62"/>
        <v>111.11111111111111</v>
      </c>
      <c r="AC2296" s="5"/>
      <c r="AE2296" s="8"/>
      <c r="AF2296" s="8"/>
      <c r="AG2296" s="8"/>
      <c r="AH2296" s="8"/>
      <c r="AI2296" s="8"/>
      <c r="AJ2296" s="5"/>
      <c r="AK2296" s="8"/>
      <c r="AL2296" s="8"/>
      <c r="AM2296" s="8"/>
      <c r="AN2296" s="8"/>
      <c r="AO2296" s="8"/>
      <c r="AP2296" s="8"/>
      <c r="AQ2296" s="9"/>
      <c r="AS2296" s="8"/>
      <c r="AT2296" s="8"/>
      <c r="AU2296" s="5"/>
      <c r="AV2296" s="5"/>
      <c r="AW2296" s="5"/>
      <c r="AX2296" s="5"/>
      <c r="AY2296" s="5"/>
      <c r="AZ2296" s="5"/>
      <c r="BA2296" s="5"/>
      <c r="BB2296" s="5"/>
      <c r="BC2296" s="5"/>
      <c r="BD2296" s="5"/>
      <c r="BE2296" s="5"/>
      <c r="BF2296" s="5"/>
      <c r="BG2296" s="5"/>
      <c r="BH2296" s="5"/>
      <c r="BJ2296" s="5"/>
      <c r="BK2296" s="5"/>
      <c r="BL2296" s="5"/>
      <c r="BO2296" s="7"/>
      <c r="BP2296" s="5"/>
      <c r="BQ2296" s="5"/>
      <c r="BR2296" s="5"/>
      <c r="BS2296" s="5"/>
      <c r="BT2296" s="7"/>
      <c r="BU2296" s="7"/>
      <c r="BV2296" s="7"/>
      <c r="BW2296" s="7"/>
      <c r="BX2296" s="7"/>
      <c r="BY2296" s="7"/>
      <c r="BZ2296" s="7"/>
      <c r="CA2296" s="5"/>
      <c r="CB2296" s="5"/>
      <c r="CC2296" s="5"/>
      <c r="CD2296" s="5"/>
      <c r="CE2296" s="5"/>
      <c r="CF2296" s="5"/>
      <c r="CG2296" s="5"/>
      <c r="CH2296" s="5"/>
      <c r="CI2296" s="5"/>
      <c r="CJ2296" s="5"/>
      <c r="CL2296" s="5">
        <v>221.69590762974209</v>
      </c>
      <c r="CM2296" s="5"/>
      <c r="CO2296" s="5"/>
      <c r="CP2296" s="5"/>
      <c r="CQ2296" s="5"/>
    </row>
    <row r="2297" spans="1:166" x14ac:dyDescent="0.25">
      <c r="A2297" t="s">
        <v>84</v>
      </c>
      <c r="B2297" t="s">
        <v>250</v>
      </c>
      <c r="C2297" s="6">
        <v>39826</v>
      </c>
      <c r="D2297" s="5"/>
      <c r="E2297" s="6"/>
      <c r="G2297">
        <v>90</v>
      </c>
      <c r="H2297" t="s">
        <v>17</v>
      </c>
      <c r="I2297" s="7">
        <v>9</v>
      </c>
      <c r="J2297">
        <v>1000</v>
      </c>
      <c r="K2297" s="5">
        <f t="shared" si="62"/>
        <v>111.11111111111111</v>
      </c>
      <c r="L2297" s="5"/>
      <c r="M2297" s="8"/>
      <c r="N2297" s="8"/>
      <c r="O2297" s="8"/>
      <c r="P2297" s="8"/>
      <c r="Q2297" s="5"/>
      <c r="R2297" s="5"/>
      <c r="S2297" s="5"/>
      <c r="T2297" s="5"/>
      <c r="U2297" s="5"/>
      <c r="V2297" s="5"/>
      <c r="W2297" s="5"/>
      <c r="X2297" s="8"/>
      <c r="Y2297" s="8"/>
      <c r="Z2297" s="8"/>
      <c r="AA2297" s="8"/>
      <c r="AB2297" s="8"/>
      <c r="AC2297" s="5"/>
      <c r="AD2297" s="8"/>
      <c r="AE2297" s="8"/>
      <c r="AF2297" s="8"/>
      <c r="AG2297" s="8"/>
      <c r="AH2297" s="8"/>
      <c r="AI2297" s="8"/>
      <c r="AJ2297" s="5"/>
      <c r="AK2297" s="8"/>
      <c r="AL2297" s="8"/>
      <c r="AM2297" s="8"/>
      <c r="AN2297" s="8"/>
      <c r="AO2297" s="8"/>
      <c r="AP2297" s="8"/>
      <c r="AQ2297" s="9"/>
      <c r="AR2297" s="8"/>
      <c r="AS2297" s="8"/>
      <c r="AT2297" s="8"/>
      <c r="AU2297" s="5"/>
      <c r="AV2297" s="5"/>
      <c r="AW2297" s="5"/>
      <c r="AX2297" s="5"/>
      <c r="AY2297" s="5"/>
      <c r="AZ2297" s="5"/>
      <c r="BA2297" s="5"/>
      <c r="BB2297" s="5"/>
      <c r="BC2297" s="5"/>
      <c r="BD2297" s="5"/>
      <c r="BE2297" s="5"/>
      <c r="BF2297" s="5"/>
      <c r="BG2297" s="5"/>
      <c r="BH2297" s="5"/>
      <c r="BI2297" s="8"/>
      <c r="BJ2297" s="5"/>
      <c r="BK2297" s="5"/>
      <c r="BL2297" s="5"/>
      <c r="BM2297" s="8"/>
      <c r="BN2297" s="8"/>
      <c r="BO2297" s="7"/>
      <c r="BP2297" s="5"/>
      <c r="BQ2297" s="5"/>
      <c r="BR2297" s="5"/>
      <c r="BS2297" s="5"/>
      <c r="BT2297" s="7"/>
      <c r="BU2297" s="7"/>
      <c r="BV2297" s="7"/>
      <c r="BW2297" s="7"/>
      <c r="BX2297" s="7"/>
      <c r="BY2297" s="7"/>
      <c r="BZ2297" s="7"/>
      <c r="CA2297" s="5"/>
      <c r="CB2297" s="5"/>
      <c r="CC2297" s="5"/>
      <c r="CD2297" s="5"/>
      <c r="CE2297" s="5"/>
      <c r="CF2297" s="5"/>
      <c r="CG2297" s="5"/>
      <c r="CH2297" s="5"/>
      <c r="CI2297" s="5"/>
      <c r="CJ2297" s="5"/>
      <c r="CK2297" s="8"/>
      <c r="CL2297" s="5">
        <v>200.82946184284401</v>
      </c>
      <c r="CM2297" s="5"/>
      <c r="CN2297" s="8"/>
      <c r="CO2297" s="5"/>
      <c r="CP2297" s="5"/>
      <c r="CQ2297" s="5"/>
      <c r="CR2297" s="8"/>
      <c r="CS2297" s="8"/>
      <c r="CT2297" s="8"/>
      <c r="CU2297" s="8"/>
      <c r="CV2297" s="8"/>
      <c r="CW2297" s="8"/>
      <c r="CX2297" s="8"/>
      <c r="CY2297" s="8"/>
      <c r="CZ2297" s="8"/>
      <c r="DA2297" s="8"/>
      <c r="DB2297" s="8"/>
      <c r="DC2297" s="8"/>
      <c r="DD2297" s="8"/>
      <c r="DE2297" s="8"/>
      <c r="DF2297" s="8"/>
      <c r="DG2297" s="8"/>
      <c r="DH2297" s="8"/>
      <c r="DI2297" s="8"/>
      <c r="DJ2297" s="8"/>
      <c r="DK2297" s="8"/>
      <c r="DL2297" s="8"/>
      <c r="DM2297" s="8"/>
      <c r="DN2297" s="8"/>
      <c r="DO2297" s="8"/>
      <c r="DP2297" s="8"/>
      <c r="DQ2297" s="8"/>
      <c r="DR2297" s="8"/>
      <c r="DS2297" s="8"/>
      <c r="DT2297" s="8"/>
      <c r="DU2297" s="8"/>
      <c r="DV2297" s="8"/>
      <c r="DW2297" s="8"/>
      <c r="DX2297" s="8"/>
      <c r="DY2297" s="8"/>
      <c r="DZ2297" s="8"/>
      <c r="EA2297" s="8"/>
      <c r="EB2297" s="8"/>
      <c r="EC2297" s="8"/>
      <c r="ED2297" s="8"/>
      <c r="EE2297" s="8"/>
      <c r="EF2297" s="8"/>
      <c r="EG2297" s="8"/>
      <c r="EH2297" s="8"/>
      <c r="EI2297" s="8"/>
      <c r="EJ2297" s="8"/>
      <c r="EK2297" s="8"/>
      <c r="EL2297" s="8"/>
      <c r="EM2297" s="8"/>
      <c r="EN2297" s="8"/>
      <c r="EO2297" s="8"/>
      <c r="EP2297" s="8"/>
      <c r="EQ2297" s="8"/>
      <c r="ER2297" s="8"/>
      <c r="ES2297" s="8"/>
      <c r="ET2297" s="8"/>
      <c r="EU2297" s="8"/>
      <c r="EV2297" s="8"/>
      <c r="EW2297" s="8"/>
      <c r="EX2297" s="8"/>
      <c r="EY2297" s="8"/>
      <c r="EZ2297" s="8"/>
      <c r="FA2297" s="8"/>
      <c r="FB2297" s="8"/>
      <c r="FC2297" s="8"/>
      <c r="FD2297" s="8"/>
      <c r="FE2297" s="8"/>
      <c r="FF2297" s="8"/>
      <c r="FG2297" s="8"/>
      <c r="FH2297" s="8"/>
      <c r="FI2297" s="8"/>
      <c r="FJ2297" s="8"/>
    </row>
    <row r="2298" spans="1:166" x14ac:dyDescent="0.25">
      <c r="A2298" t="s">
        <v>84</v>
      </c>
      <c r="B2298" t="s">
        <v>250</v>
      </c>
      <c r="C2298" s="6">
        <v>39827</v>
      </c>
      <c r="G2298">
        <v>91</v>
      </c>
      <c r="H2298" t="s">
        <v>17</v>
      </c>
      <c r="I2298" s="7">
        <v>9</v>
      </c>
      <c r="J2298">
        <v>1000</v>
      </c>
      <c r="K2298" s="5">
        <f t="shared" si="62"/>
        <v>111.11111111111111</v>
      </c>
      <c r="M2298" s="5">
        <v>720.5</v>
      </c>
      <c r="N2298" s="7">
        <v>19.55</v>
      </c>
      <c r="O2298" s="7"/>
      <c r="P2298" s="7"/>
      <c r="AC2298" s="5">
        <v>156.76209225758274</v>
      </c>
      <c r="AE2298" s="8"/>
      <c r="AF2298" s="8"/>
      <c r="AG2298" s="8"/>
      <c r="AH2298" s="8"/>
      <c r="AI2298" s="8"/>
      <c r="AJ2298" s="5">
        <v>118.70438991120544</v>
      </c>
      <c r="AK2298" s="8">
        <v>1.9109132625390577</v>
      </c>
      <c r="AL2298" s="8"/>
      <c r="AM2298" s="8"/>
      <c r="AN2298" s="8"/>
      <c r="AO2298" s="8"/>
      <c r="AP2298" s="8"/>
      <c r="AQ2298" s="9">
        <f>AK2298/AJ2298</f>
        <v>1.6098084190218069E-2</v>
      </c>
      <c r="AS2298" s="8"/>
      <c r="AT2298" s="8"/>
      <c r="AU2298" s="5">
        <v>25.366264577821511</v>
      </c>
      <c r="AV2298" s="5"/>
      <c r="AW2298" s="5"/>
      <c r="AX2298" s="5"/>
      <c r="AY2298" s="5">
        <v>50.878658389744423</v>
      </c>
      <c r="AZ2298" s="5"/>
      <c r="BA2298" s="5"/>
      <c r="BB2298" s="5"/>
      <c r="BC2298" s="5"/>
      <c r="BD2298" s="5"/>
      <c r="BE2298" s="5"/>
      <c r="BF2298" s="5"/>
      <c r="BG2298" s="5">
        <v>0</v>
      </c>
      <c r="BH2298" s="5">
        <v>76.244922967565927</v>
      </c>
      <c r="BJ2298" s="5"/>
      <c r="BK2298" s="5">
        <f>AC2298+AJ2298+BH2298</f>
        <v>351.71140513635407</v>
      </c>
      <c r="BL2298" s="5"/>
      <c r="BM2298" s="8">
        <f>BH2298/BK2298</f>
        <v>0.2167826287521348</v>
      </c>
      <c r="BN2298" s="8"/>
      <c r="BO2298" s="7"/>
      <c r="BP2298" s="5"/>
      <c r="BQ2298" s="5"/>
      <c r="BR2298" s="5"/>
      <c r="BS2298" s="5"/>
      <c r="BT2298" s="7"/>
      <c r="BU2298" s="7"/>
      <c r="BV2298" s="7"/>
      <c r="BW2298" s="7"/>
      <c r="BX2298" s="8">
        <f>AC2298/BK2298</f>
        <v>0.44571227992111329</v>
      </c>
      <c r="BY2298" s="8">
        <f>AJ2298/BK2298</f>
        <v>0.33750509132675194</v>
      </c>
      <c r="BZ2298" s="8">
        <f>BH2298/BK2298</f>
        <v>0.2167826287521348</v>
      </c>
      <c r="CA2298" s="5">
        <f>CB2298+CC2298+CD2298+CE2298+CF2298+CG2298</f>
        <v>578.05351765111538</v>
      </c>
      <c r="CB2298" s="5">
        <v>167.36000726873647</v>
      </c>
      <c r="CC2298" s="5">
        <v>69.161067840932446</v>
      </c>
      <c r="CD2298" s="5">
        <v>0</v>
      </c>
      <c r="CE2298" s="5"/>
      <c r="CF2298" s="5">
        <v>289.59321722544917</v>
      </c>
      <c r="CG2298" s="5">
        <v>51.939225315997305</v>
      </c>
      <c r="CH2298" s="9">
        <f>AK2298/CA2298</f>
        <v>3.3057722238313421E-3</v>
      </c>
      <c r="CI2298" s="5"/>
      <c r="CJ2298" s="5"/>
      <c r="CL2298" s="5"/>
      <c r="CM2298" s="5"/>
      <c r="CO2298" s="5"/>
      <c r="CP2298" s="5"/>
      <c r="CQ2298" s="5"/>
    </row>
    <row r="2299" spans="1:166" x14ac:dyDescent="0.25">
      <c r="A2299" t="s">
        <v>84</v>
      </c>
      <c r="B2299" t="s">
        <v>250</v>
      </c>
      <c r="C2299" s="6">
        <v>39828</v>
      </c>
      <c r="D2299" s="5"/>
      <c r="G2299">
        <v>92</v>
      </c>
      <c r="H2299" t="s">
        <v>17</v>
      </c>
      <c r="I2299" s="7">
        <v>9</v>
      </c>
      <c r="J2299">
        <v>1000</v>
      </c>
      <c r="K2299" s="5">
        <f t="shared" si="62"/>
        <v>111.11111111111111</v>
      </c>
      <c r="AC2299" s="5"/>
      <c r="AE2299" s="8"/>
      <c r="AF2299" s="8"/>
      <c r="AG2299" s="8"/>
      <c r="AH2299" s="8"/>
      <c r="AI2299" s="8"/>
      <c r="AJ2299" s="5"/>
      <c r="AK2299" s="8"/>
      <c r="AL2299" s="8"/>
      <c r="AM2299" s="8"/>
      <c r="AN2299" s="8"/>
      <c r="AO2299" s="8"/>
      <c r="AP2299" s="8"/>
      <c r="AQ2299" s="9"/>
      <c r="AS2299" s="8"/>
      <c r="AT2299" s="8"/>
      <c r="AU2299" s="5"/>
      <c r="AV2299" s="5"/>
      <c r="AW2299" s="5"/>
      <c r="AX2299" s="5"/>
      <c r="AY2299" s="5"/>
      <c r="AZ2299" s="5"/>
      <c r="BA2299" s="5"/>
      <c r="BB2299" s="5"/>
      <c r="BC2299" s="5"/>
      <c r="BD2299" s="5"/>
      <c r="BE2299" s="5"/>
      <c r="BF2299" s="5"/>
      <c r="BG2299" s="5"/>
      <c r="BH2299" s="5"/>
      <c r="BJ2299" s="5"/>
      <c r="BK2299" s="5"/>
      <c r="BL2299" s="5"/>
      <c r="BO2299" s="7"/>
      <c r="BP2299" s="5"/>
      <c r="BQ2299" s="5"/>
      <c r="BR2299" s="5"/>
      <c r="BS2299" s="5"/>
      <c r="BT2299" s="7"/>
      <c r="BU2299" s="7"/>
      <c r="BV2299" s="7"/>
      <c r="BW2299" s="7"/>
      <c r="BX2299" s="7"/>
      <c r="BY2299" s="7"/>
      <c r="BZ2299" s="7"/>
      <c r="CA2299" s="5"/>
      <c r="CB2299" s="5"/>
      <c r="CC2299" s="5"/>
      <c r="CD2299" s="5"/>
      <c r="CE2299" s="5"/>
      <c r="CF2299" s="5"/>
      <c r="CG2299" s="5"/>
      <c r="CH2299" s="5"/>
      <c r="CI2299" s="5"/>
      <c r="CJ2299" s="5"/>
      <c r="CL2299" s="5">
        <v>181.90188186126269</v>
      </c>
      <c r="CM2299" s="5"/>
      <c r="CO2299" s="5"/>
      <c r="CP2299" s="5"/>
      <c r="CQ2299" s="5"/>
    </row>
    <row r="2300" spans="1:166" x14ac:dyDescent="0.25">
      <c r="A2300" t="s">
        <v>84</v>
      </c>
      <c r="B2300" t="s">
        <v>250</v>
      </c>
      <c r="C2300" s="6">
        <v>39830</v>
      </c>
      <c r="D2300" s="5"/>
      <c r="G2300">
        <v>94</v>
      </c>
      <c r="H2300" t="s">
        <v>17</v>
      </c>
      <c r="I2300" s="7">
        <v>9</v>
      </c>
      <c r="J2300">
        <v>1000</v>
      </c>
      <c r="K2300" s="5">
        <f t="shared" si="62"/>
        <v>111.11111111111111</v>
      </c>
      <c r="AC2300" s="5"/>
      <c r="AE2300" s="8"/>
      <c r="AF2300" s="8"/>
      <c r="AG2300" s="8"/>
      <c r="AH2300" s="8"/>
      <c r="AI2300" s="8"/>
      <c r="AJ2300" s="5"/>
      <c r="AK2300" s="8"/>
      <c r="AL2300" s="8"/>
      <c r="AM2300" s="8"/>
      <c r="AN2300" s="8"/>
      <c r="AO2300" s="8"/>
      <c r="AP2300" s="8"/>
      <c r="AQ2300" s="9"/>
      <c r="AS2300" s="8"/>
      <c r="AT2300" s="8"/>
      <c r="AU2300" s="5"/>
      <c r="AV2300" s="5"/>
      <c r="AW2300" s="5"/>
      <c r="AX2300" s="5"/>
      <c r="AY2300" s="5"/>
      <c r="AZ2300" s="5"/>
      <c r="BA2300" s="5"/>
      <c r="BB2300" s="5"/>
      <c r="BC2300" s="5"/>
      <c r="BD2300" s="5"/>
      <c r="BE2300" s="5"/>
      <c r="BF2300" s="5"/>
      <c r="BG2300" s="5"/>
      <c r="BH2300" s="5"/>
      <c r="BJ2300" s="5"/>
      <c r="BK2300" s="5"/>
      <c r="BL2300" s="5"/>
      <c r="BO2300" s="7"/>
      <c r="BP2300" s="5"/>
      <c r="BQ2300" s="5"/>
      <c r="BR2300" s="5"/>
      <c r="BS2300" s="5"/>
      <c r="BT2300" s="7"/>
      <c r="BU2300" s="7"/>
      <c r="BV2300" s="7"/>
      <c r="BW2300" s="7"/>
      <c r="BX2300" s="7"/>
      <c r="BY2300" s="7"/>
      <c r="BZ2300" s="7"/>
      <c r="CA2300" s="5"/>
      <c r="CB2300" s="5"/>
      <c r="CC2300" s="5"/>
      <c r="CD2300" s="5"/>
      <c r="CE2300" s="5"/>
      <c r="CF2300" s="5"/>
      <c r="CG2300" s="5"/>
      <c r="CH2300" s="5"/>
      <c r="CI2300" s="5"/>
      <c r="CJ2300" s="5"/>
      <c r="CL2300" s="5">
        <v>207.98571089657909</v>
      </c>
      <c r="CM2300" s="5"/>
      <c r="CO2300" s="5"/>
      <c r="CP2300" s="5"/>
      <c r="CQ2300" s="5"/>
    </row>
    <row r="2301" spans="1:166" x14ac:dyDescent="0.25">
      <c r="A2301" t="s">
        <v>84</v>
      </c>
      <c r="B2301" t="s">
        <v>250</v>
      </c>
      <c r="C2301" s="6">
        <v>39832</v>
      </c>
      <c r="D2301" s="5"/>
      <c r="G2301">
        <v>96</v>
      </c>
      <c r="H2301" t="s">
        <v>17</v>
      </c>
      <c r="I2301" s="7">
        <v>9</v>
      </c>
      <c r="J2301">
        <v>1000</v>
      </c>
      <c r="K2301" s="5">
        <f t="shared" si="62"/>
        <v>111.11111111111111</v>
      </c>
      <c r="AC2301" s="5"/>
      <c r="AE2301" s="8"/>
      <c r="AF2301" s="8"/>
      <c r="AG2301" s="8"/>
      <c r="AH2301" s="8"/>
      <c r="AI2301" s="8"/>
      <c r="AJ2301" s="5"/>
      <c r="AK2301" s="8"/>
      <c r="AL2301" s="8"/>
      <c r="AM2301" s="8"/>
      <c r="AN2301" s="8"/>
      <c r="AO2301" s="8"/>
      <c r="AP2301" s="8"/>
      <c r="AQ2301" s="9"/>
      <c r="AS2301" s="8"/>
      <c r="AT2301" s="8"/>
      <c r="AU2301" s="5"/>
      <c r="AV2301" s="5"/>
      <c r="AW2301" s="5"/>
      <c r="AX2301" s="5"/>
      <c r="AY2301" s="5"/>
      <c r="AZ2301" s="5"/>
      <c r="BA2301" s="5"/>
      <c r="BB2301" s="5"/>
      <c r="BC2301" s="5"/>
      <c r="BD2301" s="5"/>
      <c r="BE2301" s="5"/>
      <c r="BF2301" s="5"/>
      <c r="BG2301" s="5"/>
      <c r="BH2301" s="5"/>
      <c r="BJ2301" s="5"/>
      <c r="BK2301" s="5"/>
      <c r="BL2301" s="5"/>
      <c r="BO2301" s="7"/>
      <c r="BP2301" s="5"/>
      <c r="BQ2301" s="5"/>
      <c r="BR2301" s="5"/>
      <c r="BS2301" s="5"/>
      <c r="BT2301" s="7"/>
      <c r="BU2301" s="7"/>
      <c r="BV2301" s="7"/>
      <c r="BW2301" s="7"/>
      <c r="BX2301" s="7"/>
      <c r="BY2301" s="7"/>
      <c r="BZ2301" s="7"/>
      <c r="CA2301" s="5"/>
      <c r="CB2301" s="5"/>
      <c r="CC2301" s="5"/>
      <c r="CD2301" s="5"/>
      <c r="CE2301" s="5"/>
      <c r="CF2301" s="5"/>
      <c r="CG2301" s="5"/>
      <c r="CH2301" s="5"/>
      <c r="CI2301" s="5"/>
      <c r="CJ2301" s="5"/>
      <c r="CL2301" s="5">
        <v>194.1774696899665</v>
      </c>
      <c r="CM2301" s="5"/>
      <c r="CO2301" s="5"/>
      <c r="CP2301" s="5"/>
      <c r="CQ2301" s="5"/>
    </row>
    <row r="2302" spans="1:166" x14ac:dyDescent="0.25">
      <c r="A2302" t="s">
        <v>84</v>
      </c>
      <c r="B2302" t="s">
        <v>250</v>
      </c>
      <c r="C2302" s="6">
        <v>39833</v>
      </c>
      <c r="G2302">
        <v>97</v>
      </c>
      <c r="H2302" t="s">
        <v>17</v>
      </c>
      <c r="I2302" s="7">
        <v>9</v>
      </c>
      <c r="J2302">
        <v>1000</v>
      </c>
      <c r="K2302" s="5">
        <f t="shared" si="62"/>
        <v>111.11111111111111</v>
      </c>
      <c r="M2302" s="5">
        <v>761.5</v>
      </c>
      <c r="N2302" s="7">
        <v>20.75</v>
      </c>
      <c r="O2302" s="7"/>
      <c r="P2302" s="7"/>
      <c r="AC2302" s="5"/>
      <c r="AE2302" s="8"/>
      <c r="AF2302" s="8"/>
      <c r="AG2302" s="8"/>
      <c r="AH2302" s="8"/>
      <c r="AI2302" s="8"/>
      <c r="AJ2302" s="5"/>
      <c r="AK2302" s="8"/>
      <c r="AL2302" s="8"/>
      <c r="AM2302" s="8"/>
      <c r="AN2302" s="8"/>
      <c r="AO2302" s="8"/>
      <c r="AP2302" s="8"/>
      <c r="AS2302" s="8"/>
      <c r="AT2302" s="8"/>
      <c r="AU2302" s="5"/>
      <c r="AV2302" s="5"/>
      <c r="AW2302" s="5"/>
      <c r="AX2302" s="5"/>
      <c r="AY2302" s="5"/>
      <c r="AZ2302" s="5"/>
      <c r="BA2302" s="5"/>
      <c r="BB2302" s="5"/>
      <c r="BC2302" s="5"/>
      <c r="BD2302" s="5"/>
      <c r="BE2302" s="5"/>
      <c r="BF2302" s="5"/>
      <c r="BG2302" s="5"/>
      <c r="BH2302" s="5"/>
      <c r="BJ2302" s="5"/>
      <c r="BK2302" s="5"/>
      <c r="BL2302" s="5"/>
      <c r="BO2302" s="7"/>
      <c r="BP2302" s="5"/>
      <c r="BQ2302" s="5"/>
      <c r="BR2302" s="5"/>
      <c r="BS2302" s="5"/>
      <c r="BT2302" s="7"/>
      <c r="BU2302" s="7"/>
      <c r="BV2302" s="7"/>
      <c r="BW2302" s="7"/>
      <c r="BX2302" s="7"/>
      <c r="BY2302" s="7"/>
      <c r="BZ2302" s="7"/>
      <c r="CA2302" s="5"/>
      <c r="CB2302" s="5"/>
      <c r="CC2302" s="5"/>
      <c r="CD2302" s="5"/>
      <c r="CE2302" s="5"/>
      <c r="CF2302" s="5"/>
      <c r="CG2302" s="5"/>
      <c r="CH2302" s="5"/>
      <c r="CI2302" s="5"/>
      <c r="CJ2302" s="5"/>
      <c r="CL2302" s="5"/>
      <c r="CM2302" s="5"/>
      <c r="CO2302" s="5"/>
      <c r="CP2302" s="5"/>
      <c r="CQ2302" s="5"/>
    </row>
    <row r="2303" spans="1:166" x14ac:dyDescent="0.25">
      <c r="A2303" t="s">
        <v>84</v>
      </c>
      <c r="B2303" t="s">
        <v>250</v>
      </c>
      <c r="C2303" s="6">
        <v>39838</v>
      </c>
      <c r="D2303" s="5"/>
      <c r="G2303">
        <v>102</v>
      </c>
      <c r="H2303" t="s">
        <v>17</v>
      </c>
      <c r="I2303" s="7">
        <v>9</v>
      </c>
      <c r="J2303">
        <v>1000</v>
      </c>
      <c r="K2303" s="5">
        <f t="shared" si="62"/>
        <v>111.11111111111111</v>
      </c>
      <c r="AC2303" s="5"/>
      <c r="AE2303" s="8"/>
      <c r="AF2303" s="8"/>
      <c r="AG2303" s="8"/>
      <c r="AH2303" s="8"/>
      <c r="AI2303" s="8"/>
      <c r="AJ2303" s="5"/>
      <c r="AK2303" s="8"/>
      <c r="AL2303" s="8"/>
      <c r="AM2303" s="8"/>
      <c r="AN2303" s="8"/>
      <c r="AO2303" s="8"/>
      <c r="AP2303" s="8"/>
      <c r="AQ2303" s="9"/>
      <c r="AS2303" s="8"/>
      <c r="AT2303" s="8"/>
      <c r="AU2303" s="5"/>
      <c r="AV2303" s="5"/>
      <c r="AW2303" s="5"/>
      <c r="AX2303" s="5"/>
      <c r="AY2303" s="5"/>
      <c r="AZ2303" s="5"/>
      <c r="BA2303" s="5"/>
      <c r="BB2303" s="5"/>
      <c r="BC2303" s="5"/>
      <c r="BD2303" s="5"/>
      <c r="BE2303" s="5"/>
      <c r="BF2303" s="5"/>
      <c r="BG2303" s="5"/>
      <c r="BH2303" s="5"/>
      <c r="BJ2303" s="5"/>
      <c r="BK2303" s="5"/>
      <c r="BL2303" s="5"/>
      <c r="BO2303" s="7"/>
      <c r="BP2303" s="5"/>
      <c r="BQ2303" s="5"/>
      <c r="BR2303" s="5"/>
      <c r="BS2303" s="5"/>
      <c r="BT2303" s="7"/>
      <c r="BU2303" s="7"/>
      <c r="BV2303" s="7"/>
      <c r="BW2303" s="7"/>
      <c r="BX2303" s="7"/>
      <c r="BY2303" s="7"/>
      <c r="BZ2303" s="7"/>
      <c r="CA2303" s="5"/>
      <c r="CB2303" s="5"/>
      <c r="CC2303" s="5"/>
      <c r="CD2303" s="5"/>
      <c r="CE2303" s="5"/>
      <c r="CF2303" s="5"/>
      <c r="CG2303" s="5"/>
      <c r="CH2303" s="5"/>
      <c r="CI2303" s="5"/>
      <c r="CJ2303" s="5"/>
      <c r="CL2303" s="5">
        <v>192.3898072383864</v>
      </c>
      <c r="CM2303" s="5"/>
      <c r="CO2303" s="5"/>
      <c r="CP2303" s="5"/>
      <c r="CQ2303" s="5"/>
    </row>
    <row r="2304" spans="1:166" x14ac:dyDescent="0.25">
      <c r="A2304" t="s">
        <v>84</v>
      </c>
      <c r="B2304" t="s">
        <v>250</v>
      </c>
      <c r="C2304" s="6">
        <v>39840</v>
      </c>
      <c r="D2304" s="5"/>
      <c r="G2304">
        <v>104</v>
      </c>
      <c r="H2304" t="s">
        <v>17</v>
      </c>
      <c r="I2304" s="7">
        <v>9</v>
      </c>
      <c r="J2304">
        <v>1000</v>
      </c>
      <c r="K2304" s="5">
        <f t="shared" si="62"/>
        <v>111.11111111111111</v>
      </c>
      <c r="AC2304" s="5"/>
      <c r="AE2304" s="8"/>
      <c r="AF2304" s="8"/>
      <c r="AG2304" s="8"/>
      <c r="AH2304" s="8"/>
      <c r="AI2304" s="8"/>
      <c r="AJ2304" s="5"/>
      <c r="AK2304" s="8"/>
      <c r="AL2304" s="8"/>
      <c r="AM2304" s="8"/>
      <c r="AN2304" s="8"/>
      <c r="AO2304" s="8"/>
      <c r="AP2304" s="8"/>
      <c r="AQ2304" s="9"/>
      <c r="AS2304" s="8"/>
      <c r="AT2304" s="8"/>
      <c r="AU2304" s="5"/>
      <c r="AV2304" s="5"/>
      <c r="AW2304" s="5"/>
      <c r="AX2304" s="5"/>
      <c r="AY2304" s="5"/>
      <c r="AZ2304" s="5"/>
      <c r="BA2304" s="5"/>
      <c r="BB2304" s="5"/>
      <c r="BC2304" s="5"/>
      <c r="BD2304" s="5"/>
      <c r="BE2304" s="5"/>
      <c r="BF2304" s="5"/>
      <c r="BG2304" s="5"/>
      <c r="BH2304" s="5"/>
      <c r="BJ2304" s="5"/>
      <c r="BK2304" s="5"/>
      <c r="BL2304" s="5"/>
      <c r="BO2304" s="7"/>
      <c r="BP2304" s="5"/>
      <c r="BQ2304" s="5"/>
      <c r="BR2304" s="5"/>
      <c r="BS2304" s="5"/>
      <c r="BT2304" s="7"/>
      <c r="BU2304" s="7"/>
      <c r="BV2304" s="7"/>
      <c r="BW2304" s="7"/>
      <c r="BX2304" s="7"/>
      <c r="BY2304" s="7"/>
      <c r="BZ2304" s="7"/>
      <c r="CA2304" s="5"/>
      <c r="CB2304" s="5"/>
      <c r="CC2304" s="5"/>
      <c r="CD2304" s="5"/>
      <c r="CE2304" s="5"/>
      <c r="CF2304" s="5"/>
      <c r="CG2304" s="5"/>
      <c r="CH2304" s="5"/>
      <c r="CI2304" s="5"/>
      <c r="CJ2304" s="5"/>
      <c r="CL2304" s="5">
        <v>210.61874116752989</v>
      </c>
      <c r="CM2304" s="5"/>
      <c r="CO2304" s="5"/>
      <c r="CP2304" s="5"/>
      <c r="CQ2304" s="5"/>
    </row>
    <row r="2305" spans="1:166" x14ac:dyDescent="0.25">
      <c r="A2305" t="s">
        <v>84</v>
      </c>
      <c r="B2305" t="s">
        <v>250</v>
      </c>
      <c r="C2305" s="6">
        <v>39841</v>
      </c>
      <c r="G2305">
        <v>105</v>
      </c>
      <c r="H2305" t="s">
        <v>17</v>
      </c>
      <c r="I2305" s="7">
        <v>9</v>
      </c>
      <c r="J2305">
        <v>1000</v>
      </c>
      <c r="K2305" s="5">
        <f t="shared" si="62"/>
        <v>111.11111111111111</v>
      </c>
      <c r="M2305" s="5">
        <v>787.5</v>
      </c>
      <c r="N2305" s="7">
        <v>21.3</v>
      </c>
      <c r="O2305" s="7"/>
      <c r="P2305" s="7"/>
      <c r="AC2305" s="5"/>
      <c r="AE2305" s="8"/>
      <c r="AF2305" s="8"/>
      <c r="AG2305" s="8"/>
      <c r="AH2305" s="8"/>
      <c r="AI2305" s="8"/>
      <c r="AJ2305" s="5"/>
      <c r="AK2305" s="8"/>
      <c r="AL2305" s="8"/>
      <c r="AM2305" s="8"/>
      <c r="AN2305" s="8"/>
      <c r="AO2305" s="8"/>
      <c r="AP2305" s="8"/>
      <c r="AS2305" s="8"/>
      <c r="AT2305" s="8"/>
      <c r="AU2305" s="5"/>
      <c r="AV2305" s="5"/>
      <c r="AW2305" s="5"/>
      <c r="AX2305" s="5"/>
      <c r="AY2305" s="5"/>
      <c r="AZ2305" s="5"/>
      <c r="BA2305" s="5"/>
      <c r="BB2305" s="5"/>
      <c r="BC2305" s="5"/>
      <c r="BD2305" s="5"/>
      <c r="BE2305" s="5"/>
      <c r="BF2305" s="5"/>
      <c r="BG2305" s="5"/>
      <c r="BH2305" s="5"/>
      <c r="BJ2305" s="5"/>
      <c r="BK2305" s="5"/>
      <c r="BL2305" s="5"/>
      <c r="BO2305" s="7"/>
      <c r="BP2305" s="5"/>
      <c r="BQ2305" s="5"/>
      <c r="BR2305" s="5"/>
      <c r="BS2305" s="5"/>
      <c r="BT2305" s="7"/>
      <c r="BU2305" s="7"/>
      <c r="BV2305" s="7"/>
      <c r="BW2305" s="7"/>
      <c r="BX2305" s="7"/>
      <c r="BY2305" s="7"/>
      <c r="BZ2305" s="7"/>
      <c r="CA2305" s="5"/>
      <c r="CB2305" s="5"/>
      <c r="CC2305" s="5"/>
      <c r="CD2305" s="5"/>
      <c r="CE2305" s="5"/>
      <c r="CF2305" s="5"/>
      <c r="CG2305" s="5"/>
      <c r="CH2305" s="5"/>
      <c r="CI2305" s="5"/>
      <c r="CJ2305" s="5"/>
      <c r="CL2305" s="5"/>
      <c r="CM2305" s="5"/>
      <c r="CO2305" s="5"/>
      <c r="CP2305" s="5"/>
      <c r="CQ2305" s="5"/>
    </row>
    <row r="2306" spans="1:166" x14ac:dyDescent="0.25">
      <c r="A2306" t="s">
        <v>84</v>
      </c>
      <c r="B2306" t="s">
        <v>250</v>
      </c>
      <c r="C2306" s="6">
        <v>39843</v>
      </c>
      <c r="D2306" s="5"/>
      <c r="G2306">
        <v>107</v>
      </c>
      <c r="H2306" t="s">
        <v>17</v>
      </c>
      <c r="I2306" s="7">
        <v>9</v>
      </c>
      <c r="J2306">
        <v>1000</v>
      </c>
      <c r="K2306" s="5">
        <f t="shared" si="62"/>
        <v>111.11111111111111</v>
      </c>
      <c r="AC2306" s="5"/>
      <c r="AE2306" s="8"/>
      <c r="AF2306" s="8"/>
      <c r="AG2306" s="8"/>
      <c r="AH2306" s="8"/>
      <c r="AI2306" s="8"/>
      <c r="AJ2306" s="5"/>
      <c r="AK2306" s="8"/>
      <c r="AL2306" s="8"/>
      <c r="AM2306" s="8"/>
      <c r="AN2306" s="8"/>
      <c r="AO2306" s="8"/>
      <c r="AP2306" s="8"/>
      <c r="AQ2306" s="9"/>
      <c r="AS2306" s="8"/>
      <c r="AT2306" s="8"/>
      <c r="AU2306" s="5"/>
      <c r="AV2306" s="5"/>
      <c r="AW2306" s="5"/>
      <c r="AX2306" s="5"/>
      <c r="AY2306" s="5"/>
      <c r="AZ2306" s="5"/>
      <c r="BA2306" s="5"/>
      <c r="BB2306" s="5"/>
      <c r="BC2306" s="5"/>
      <c r="BD2306" s="5"/>
      <c r="BE2306" s="5"/>
      <c r="BF2306" s="5"/>
      <c r="BG2306" s="5"/>
      <c r="BH2306" s="5"/>
      <c r="BJ2306" s="5"/>
      <c r="BK2306" s="5"/>
      <c r="BL2306" s="5"/>
      <c r="BO2306" s="7"/>
      <c r="BP2306" s="5"/>
      <c r="BQ2306" s="5"/>
      <c r="BR2306" s="5"/>
      <c r="BS2306" s="5"/>
      <c r="BT2306" s="7"/>
      <c r="BU2306" s="7"/>
      <c r="BV2306" s="7"/>
      <c r="BW2306" s="7"/>
      <c r="BX2306" s="7"/>
      <c r="BY2306" s="7"/>
      <c r="BZ2306" s="7"/>
      <c r="CA2306" s="5"/>
      <c r="CB2306" s="5"/>
      <c r="CC2306" s="5"/>
      <c r="CD2306" s="5"/>
      <c r="CE2306" s="5"/>
      <c r="CF2306" s="5"/>
      <c r="CG2306" s="5"/>
      <c r="CH2306" s="5"/>
      <c r="CI2306" s="5"/>
      <c r="CJ2306" s="5"/>
      <c r="CL2306" s="5">
        <v>195.63898613527491</v>
      </c>
      <c r="CM2306" s="5"/>
      <c r="CO2306" s="5"/>
      <c r="CP2306" s="5"/>
      <c r="CQ2306" s="5"/>
    </row>
    <row r="2307" spans="1:166" x14ac:dyDescent="0.25">
      <c r="A2307" t="s">
        <v>84</v>
      </c>
      <c r="B2307" t="s">
        <v>250</v>
      </c>
      <c r="C2307" s="6">
        <v>39846</v>
      </c>
      <c r="D2307" s="5"/>
      <c r="G2307">
        <v>110</v>
      </c>
      <c r="H2307" t="s">
        <v>17</v>
      </c>
      <c r="I2307" s="7">
        <v>9</v>
      </c>
      <c r="J2307">
        <v>1000</v>
      </c>
      <c r="K2307" s="5">
        <f t="shared" si="62"/>
        <v>111.11111111111111</v>
      </c>
      <c r="AC2307" s="5"/>
      <c r="AE2307" s="8"/>
      <c r="AF2307" s="8"/>
      <c r="AG2307" s="8"/>
      <c r="AH2307" s="8"/>
      <c r="AI2307" s="8"/>
      <c r="AJ2307" s="5"/>
      <c r="AK2307" s="8"/>
      <c r="AL2307" s="8"/>
      <c r="AM2307" s="8"/>
      <c r="AN2307" s="8"/>
      <c r="AO2307" s="8"/>
      <c r="AP2307" s="8"/>
      <c r="AQ2307" s="9"/>
      <c r="AS2307" s="8"/>
      <c r="AT2307" s="8"/>
      <c r="AU2307" s="5"/>
      <c r="AV2307" s="5"/>
      <c r="AW2307" s="5"/>
      <c r="AX2307" s="5"/>
      <c r="AY2307" s="5"/>
      <c r="AZ2307" s="5"/>
      <c r="BA2307" s="5"/>
      <c r="BB2307" s="5"/>
      <c r="BC2307" s="5"/>
      <c r="BD2307" s="5"/>
      <c r="BE2307" s="5"/>
      <c r="BF2307" s="5"/>
      <c r="BG2307" s="5"/>
      <c r="BH2307" s="5"/>
      <c r="BJ2307" s="5"/>
      <c r="BK2307" s="5"/>
      <c r="BL2307" s="5"/>
      <c r="BO2307" s="7"/>
      <c r="BP2307" s="5"/>
      <c r="BQ2307" s="5"/>
      <c r="BR2307" s="5"/>
      <c r="BS2307" s="5"/>
      <c r="BT2307" s="7"/>
      <c r="BU2307" s="7"/>
      <c r="BV2307" s="7"/>
      <c r="BW2307" s="7"/>
      <c r="BX2307" s="7"/>
      <c r="BY2307" s="7"/>
      <c r="BZ2307" s="7"/>
      <c r="CA2307" s="5"/>
      <c r="CB2307" s="5"/>
      <c r="CC2307" s="5"/>
      <c r="CD2307" s="5"/>
      <c r="CE2307" s="5"/>
      <c r="CF2307" s="5"/>
      <c r="CG2307" s="5"/>
      <c r="CH2307" s="5"/>
      <c r="CI2307" s="5"/>
      <c r="CJ2307" s="5"/>
      <c r="CL2307" s="5">
        <v>172.60531474390851</v>
      </c>
      <c r="CM2307" s="5"/>
      <c r="CO2307" s="5"/>
      <c r="CP2307" s="5"/>
      <c r="CQ2307" s="5"/>
    </row>
    <row r="2308" spans="1:166" x14ac:dyDescent="0.25">
      <c r="A2308" t="s">
        <v>84</v>
      </c>
      <c r="B2308" t="s">
        <v>250</v>
      </c>
      <c r="C2308" s="6">
        <v>39848</v>
      </c>
      <c r="D2308" s="5">
        <v>6</v>
      </c>
      <c r="E2308" t="s">
        <v>239</v>
      </c>
      <c r="F2308" t="s">
        <v>89</v>
      </c>
      <c r="G2308">
        <v>112</v>
      </c>
      <c r="H2308" t="s">
        <v>17</v>
      </c>
      <c r="I2308" s="7">
        <v>9</v>
      </c>
      <c r="J2308">
        <v>1000</v>
      </c>
      <c r="K2308" s="5">
        <f t="shared" si="62"/>
        <v>111.11111111111111</v>
      </c>
      <c r="T2308">
        <v>112</v>
      </c>
      <c r="AC2308" s="5"/>
      <c r="AE2308" s="8"/>
      <c r="AF2308" s="8"/>
      <c r="AG2308" s="8"/>
      <c r="AH2308" s="8"/>
      <c r="AI2308" s="8"/>
      <c r="AJ2308" s="5"/>
      <c r="AK2308" s="8"/>
      <c r="AL2308" s="8"/>
      <c r="AM2308" s="8"/>
      <c r="AN2308" s="8"/>
      <c r="AO2308" s="8"/>
      <c r="AP2308" s="8"/>
      <c r="AQ2308" s="9"/>
      <c r="AS2308" s="8"/>
      <c r="AT2308" s="8"/>
      <c r="AU2308" s="5"/>
      <c r="AV2308" s="5"/>
      <c r="AW2308" s="5"/>
      <c r="AX2308" s="5"/>
      <c r="AY2308" s="5"/>
      <c r="AZ2308" s="5"/>
      <c r="BA2308" s="5"/>
      <c r="BB2308" s="5"/>
      <c r="BC2308" s="5"/>
      <c r="BD2308" s="5"/>
      <c r="BE2308" s="5"/>
      <c r="BF2308" s="5"/>
      <c r="BG2308" s="5"/>
      <c r="BH2308" s="5"/>
      <c r="BJ2308" s="5"/>
      <c r="BK2308" s="5"/>
      <c r="BL2308" s="5"/>
      <c r="BO2308" s="7"/>
      <c r="BP2308" s="5"/>
      <c r="BQ2308" s="5"/>
      <c r="BR2308" s="5"/>
      <c r="BS2308" s="5"/>
      <c r="BT2308" s="7"/>
      <c r="BU2308" s="7"/>
      <c r="BV2308" s="7"/>
      <c r="BW2308" s="7"/>
      <c r="BX2308" s="7"/>
      <c r="BY2308" s="7"/>
      <c r="BZ2308" s="7"/>
      <c r="CA2308" s="5"/>
      <c r="CB2308" s="5"/>
      <c r="CC2308" s="5"/>
      <c r="CD2308" s="5"/>
      <c r="CE2308" s="5"/>
      <c r="CF2308" s="5"/>
      <c r="CG2308" s="5"/>
      <c r="CH2308" s="5"/>
      <c r="CI2308" s="5"/>
      <c r="CJ2308" s="5"/>
      <c r="CL2308" s="5"/>
      <c r="CM2308" s="5"/>
      <c r="CO2308" s="5"/>
      <c r="CP2308" s="5"/>
      <c r="CQ2308" s="5"/>
    </row>
    <row r="2309" spans="1:166" x14ac:dyDescent="0.25">
      <c r="A2309" t="s">
        <v>84</v>
      </c>
      <c r="B2309" t="s">
        <v>250</v>
      </c>
      <c r="C2309" s="6">
        <v>39848</v>
      </c>
      <c r="G2309">
        <v>112</v>
      </c>
      <c r="H2309" t="s">
        <v>17</v>
      </c>
      <c r="I2309" s="7">
        <v>9</v>
      </c>
      <c r="J2309">
        <v>1000</v>
      </c>
      <c r="K2309" s="5">
        <f t="shared" si="62"/>
        <v>111.11111111111111</v>
      </c>
      <c r="M2309" s="5">
        <v>804.5</v>
      </c>
      <c r="N2309" s="7">
        <v>22.7</v>
      </c>
      <c r="O2309" s="7"/>
      <c r="P2309" s="7"/>
      <c r="AC2309" s="5"/>
      <c r="AE2309" s="8"/>
      <c r="AF2309" s="8"/>
      <c r="AG2309" s="8"/>
      <c r="AH2309" s="8"/>
      <c r="AI2309" s="8"/>
      <c r="AJ2309" s="5"/>
      <c r="AK2309" s="8"/>
      <c r="AL2309" s="8"/>
      <c r="AM2309" s="8"/>
      <c r="AN2309" s="8"/>
      <c r="AO2309" s="8"/>
      <c r="AP2309" s="8"/>
      <c r="AS2309" s="8"/>
      <c r="AT2309" s="8"/>
      <c r="AU2309" s="5"/>
      <c r="AV2309" s="5"/>
      <c r="AW2309" s="5"/>
      <c r="AX2309" s="5"/>
      <c r="AY2309" s="5"/>
      <c r="AZ2309" s="5"/>
      <c r="BA2309" s="5"/>
      <c r="BB2309" s="5"/>
      <c r="BC2309" s="5"/>
      <c r="BD2309" s="5"/>
      <c r="BE2309" s="5"/>
      <c r="BF2309" s="5"/>
      <c r="BG2309" s="5"/>
      <c r="BH2309" s="5"/>
      <c r="BJ2309" s="5"/>
      <c r="BK2309" s="5"/>
      <c r="BL2309" s="5"/>
      <c r="BO2309" s="7"/>
      <c r="BP2309" s="5"/>
      <c r="BQ2309" s="5"/>
      <c r="BR2309" s="5"/>
      <c r="BS2309" s="5"/>
      <c r="BT2309" s="7"/>
      <c r="BU2309" s="7"/>
      <c r="BV2309" s="7"/>
      <c r="BW2309" s="7"/>
      <c r="BX2309" s="7"/>
      <c r="BY2309" s="7"/>
      <c r="BZ2309" s="7"/>
      <c r="CA2309" s="5"/>
      <c r="CB2309" s="5"/>
      <c r="CC2309" s="5"/>
      <c r="CD2309" s="5"/>
      <c r="CE2309" s="5"/>
      <c r="CF2309" s="5"/>
      <c r="CG2309" s="5"/>
      <c r="CH2309" s="5"/>
      <c r="CI2309" s="5"/>
      <c r="CJ2309" s="5"/>
      <c r="CL2309" s="5"/>
      <c r="CM2309" s="5"/>
      <c r="CO2309" s="5"/>
      <c r="CP2309" s="5"/>
      <c r="CQ2309" s="5"/>
    </row>
    <row r="2310" spans="1:166" x14ac:dyDescent="0.25">
      <c r="A2310" t="s">
        <v>84</v>
      </c>
      <c r="B2310" t="s">
        <v>250</v>
      </c>
      <c r="C2310" s="6">
        <v>39849</v>
      </c>
      <c r="D2310" s="5"/>
      <c r="G2310">
        <v>113</v>
      </c>
      <c r="H2310" t="s">
        <v>17</v>
      </c>
      <c r="I2310" s="7">
        <v>9</v>
      </c>
      <c r="J2310">
        <v>1000</v>
      </c>
      <c r="K2310" s="5">
        <f t="shared" si="62"/>
        <v>111.11111111111111</v>
      </c>
      <c r="AC2310" s="5"/>
      <c r="AE2310" s="8"/>
      <c r="AF2310" s="8"/>
      <c r="AG2310" s="8"/>
      <c r="AH2310" s="8"/>
      <c r="AI2310" s="8"/>
      <c r="AJ2310" s="5"/>
      <c r="AK2310" s="8"/>
      <c r="AL2310" s="8"/>
      <c r="AM2310" s="8"/>
      <c r="AN2310" s="8"/>
      <c r="AO2310" s="8"/>
      <c r="AP2310" s="8"/>
      <c r="AQ2310" s="9"/>
      <c r="AS2310" s="8"/>
      <c r="AT2310" s="8"/>
      <c r="AU2310" s="5"/>
      <c r="AV2310" s="5"/>
      <c r="AW2310" s="5"/>
      <c r="AX2310" s="5"/>
      <c r="AY2310" s="5"/>
      <c r="AZ2310" s="5"/>
      <c r="BA2310" s="5"/>
      <c r="BB2310" s="5"/>
      <c r="BC2310" s="5"/>
      <c r="BD2310" s="5"/>
      <c r="BE2310" s="5"/>
      <c r="BF2310" s="5"/>
      <c r="BG2310" s="5"/>
      <c r="BH2310" s="5"/>
      <c r="BJ2310" s="5"/>
      <c r="BK2310" s="5"/>
      <c r="BL2310" s="5"/>
      <c r="BO2310" s="7"/>
      <c r="BP2310" s="5"/>
      <c r="BQ2310" s="5"/>
      <c r="BR2310" s="5"/>
      <c r="BS2310" s="5"/>
      <c r="BT2310" s="7"/>
      <c r="BU2310" s="7"/>
      <c r="BV2310" s="7"/>
      <c r="BW2310" s="7"/>
      <c r="BX2310" s="7"/>
      <c r="BY2310" s="7"/>
      <c r="BZ2310" s="7"/>
      <c r="CA2310" s="5"/>
      <c r="CB2310" s="5"/>
      <c r="CC2310" s="5"/>
      <c r="CD2310" s="5"/>
      <c r="CE2310" s="5"/>
      <c r="CF2310" s="5"/>
      <c r="CG2310" s="5"/>
      <c r="CH2310" s="5"/>
      <c r="CI2310" s="5"/>
      <c r="CJ2310" s="5"/>
      <c r="CL2310" s="5">
        <v>212.23156441511509</v>
      </c>
      <c r="CM2310" s="5"/>
      <c r="CO2310" s="5"/>
      <c r="CP2310" s="5"/>
      <c r="CQ2310" s="5"/>
    </row>
    <row r="2311" spans="1:166" x14ac:dyDescent="0.25">
      <c r="A2311" t="s">
        <v>84</v>
      </c>
      <c r="B2311" t="s">
        <v>250</v>
      </c>
      <c r="C2311" s="6">
        <v>39852</v>
      </c>
      <c r="D2311" s="5"/>
      <c r="E2311" s="6"/>
      <c r="G2311">
        <v>116</v>
      </c>
      <c r="H2311" t="s">
        <v>17</v>
      </c>
      <c r="I2311" s="7">
        <v>9</v>
      </c>
      <c r="J2311">
        <v>1000</v>
      </c>
      <c r="K2311" s="5">
        <f t="shared" si="62"/>
        <v>111.11111111111111</v>
      </c>
      <c r="L2311" s="5"/>
      <c r="M2311" s="8"/>
      <c r="N2311" s="8"/>
      <c r="O2311" s="8"/>
      <c r="P2311" s="8"/>
      <c r="Q2311" s="5"/>
      <c r="R2311" s="5"/>
      <c r="S2311" s="5"/>
      <c r="T2311" s="5"/>
      <c r="U2311" s="5"/>
      <c r="V2311" s="5"/>
      <c r="W2311" s="5"/>
      <c r="X2311" s="8"/>
      <c r="Y2311" s="8"/>
      <c r="Z2311" s="8"/>
      <c r="AA2311" s="8"/>
      <c r="AB2311" s="8"/>
      <c r="AC2311" s="5"/>
      <c r="AD2311" s="8"/>
      <c r="AE2311" s="8"/>
      <c r="AF2311" s="8"/>
      <c r="AG2311" s="8"/>
      <c r="AH2311" s="8"/>
      <c r="AI2311" s="8"/>
      <c r="AJ2311" s="5"/>
      <c r="AK2311" s="8"/>
      <c r="AL2311" s="8"/>
      <c r="AM2311" s="8"/>
      <c r="AN2311" s="8"/>
      <c r="AO2311" s="8"/>
      <c r="AP2311" s="8"/>
      <c r="AQ2311" s="9"/>
      <c r="AR2311" s="8"/>
      <c r="AS2311" s="8"/>
      <c r="AT2311" s="8"/>
      <c r="AU2311" s="5"/>
      <c r="AV2311" s="5"/>
      <c r="AW2311" s="5"/>
      <c r="AX2311" s="5"/>
      <c r="AY2311" s="5"/>
      <c r="AZ2311" s="5"/>
      <c r="BA2311" s="5"/>
      <c r="BB2311" s="5"/>
      <c r="BC2311" s="5"/>
      <c r="BD2311" s="5"/>
      <c r="BE2311" s="5"/>
      <c r="BF2311" s="5"/>
      <c r="BG2311" s="5"/>
      <c r="BH2311" s="5"/>
      <c r="BI2311" s="8"/>
      <c r="BJ2311" s="5"/>
      <c r="BK2311" s="5"/>
      <c r="BL2311" s="5"/>
      <c r="BM2311" s="8"/>
      <c r="BN2311" s="8"/>
      <c r="BO2311" s="7"/>
      <c r="BP2311" s="5"/>
      <c r="BQ2311" s="5"/>
      <c r="BR2311" s="5"/>
      <c r="BS2311" s="5"/>
      <c r="BT2311" s="7"/>
      <c r="BU2311" s="7"/>
      <c r="BV2311" s="7"/>
      <c r="BW2311" s="7"/>
      <c r="BX2311" s="7"/>
      <c r="BY2311" s="7"/>
      <c r="BZ2311" s="7"/>
      <c r="CA2311" s="5"/>
      <c r="CB2311" s="5"/>
      <c r="CC2311" s="5"/>
      <c r="CD2311" s="5"/>
      <c r="CE2311" s="5"/>
      <c r="CF2311" s="5"/>
      <c r="CG2311" s="5"/>
      <c r="CH2311" s="5"/>
      <c r="CI2311" s="5"/>
      <c r="CJ2311" s="5"/>
      <c r="CK2311" s="8"/>
      <c r="CL2311" s="5"/>
      <c r="CM2311" s="5"/>
      <c r="CN2311" s="8"/>
      <c r="CO2311" s="5"/>
      <c r="CP2311" s="5"/>
      <c r="CQ2311" s="5"/>
      <c r="CR2311" s="8"/>
      <c r="CS2311" s="8"/>
      <c r="CT2311" s="8"/>
      <c r="CU2311" s="8"/>
      <c r="CV2311" s="8"/>
      <c r="CW2311" s="8"/>
      <c r="CX2311" s="8"/>
      <c r="CY2311" s="8"/>
      <c r="CZ2311" s="8"/>
      <c r="DA2311" s="8"/>
      <c r="DB2311" s="8"/>
      <c r="DC2311" s="8"/>
      <c r="DD2311" s="8"/>
      <c r="DE2311" s="8"/>
      <c r="DF2311" s="8"/>
      <c r="DG2311" s="8"/>
      <c r="DH2311" s="8"/>
      <c r="DI2311" s="8"/>
      <c r="DJ2311" s="8"/>
      <c r="DK2311" s="8"/>
      <c r="DL2311" s="8"/>
      <c r="DM2311" s="8"/>
      <c r="DN2311" s="8"/>
      <c r="DO2311" s="8"/>
      <c r="DP2311" s="8"/>
      <c r="DQ2311" s="8"/>
      <c r="DR2311" s="8"/>
      <c r="DS2311" s="8"/>
      <c r="DT2311" s="8"/>
      <c r="DU2311" s="8"/>
      <c r="DV2311" s="8"/>
      <c r="DW2311" s="8"/>
      <c r="DX2311" s="8"/>
      <c r="DY2311" s="8"/>
      <c r="DZ2311" s="8"/>
      <c r="EA2311" s="8"/>
      <c r="EB2311" s="8"/>
      <c r="EC2311" s="8"/>
      <c r="ED2311" s="8"/>
      <c r="EE2311" s="8"/>
      <c r="EF2311" s="8"/>
      <c r="EG2311" s="8"/>
      <c r="EH2311" s="8"/>
      <c r="EI2311" s="8"/>
      <c r="EJ2311" s="8"/>
      <c r="EK2311" s="8"/>
      <c r="EL2311" s="8"/>
      <c r="EM2311" s="8"/>
      <c r="EN2311" s="8"/>
      <c r="EO2311" s="8"/>
      <c r="EP2311" s="8"/>
      <c r="EQ2311" s="8"/>
      <c r="ER2311" s="8"/>
      <c r="ES2311" s="8"/>
      <c r="ET2311" s="8"/>
      <c r="EU2311" s="8"/>
      <c r="EV2311" s="8"/>
      <c r="EW2311" s="8"/>
      <c r="EX2311" s="8"/>
      <c r="EY2311" s="8"/>
      <c r="EZ2311" s="8"/>
      <c r="FA2311" s="8"/>
      <c r="FB2311" s="8"/>
      <c r="FC2311" s="8"/>
      <c r="FD2311" s="8"/>
      <c r="FE2311" s="8"/>
      <c r="FF2311" s="8"/>
      <c r="FG2311" s="8"/>
      <c r="FH2311" s="8"/>
      <c r="FI2311" s="8"/>
      <c r="FJ2311" s="8"/>
    </row>
    <row r="2312" spans="1:166" x14ac:dyDescent="0.25">
      <c r="A2312" t="s">
        <v>84</v>
      </c>
      <c r="B2312" t="s">
        <v>250</v>
      </c>
      <c r="C2312" s="6">
        <v>39853</v>
      </c>
      <c r="D2312" s="5"/>
      <c r="G2312">
        <v>117</v>
      </c>
      <c r="H2312" t="s">
        <v>17</v>
      </c>
      <c r="I2312" s="7">
        <v>9</v>
      </c>
      <c r="J2312">
        <v>1000</v>
      </c>
      <c r="K2312" s="5">
        <f t="shared" si="62"/>
        <v>111.11111111111111</v>
      </c>
      <c r="AC2312" s="5">
        <v>274.57061720676688</v>
      </c>
      <c r="AE2312" s="8"/>
      <c r="AF2312" s="8"/>
      <c r="AG2312" s="8"/>
      <c r="AH2312" s="8"/>
      <c r="AI2312" s="8"/>
      <c r="AJ2312" s="5">
        <v>248.52524844816804</v>
      </c>
      <c r="AK2312" s="8">
        <v>3.3775654379902238</v>
      </c>
      <c r="AL2312" s="8"/>
      <c r="AM2312" s="8"/>
      <c r="AN2312" s="8"/>
      <c r="AO2312" s="8"/>
      <c r="AP2312" s="8"/>
      <c r="AQ2312" s="9">
        <f>AK2312/AJ2312</f>
        <v>1.3590431793470845E-2</v>
      </c>
      <c r="AS2312" s="8"/>
      <c r="AT2312" s="8"/>
      <c r="AU2312" s="5">
        <v>5.5826897384252039</v>
      </c>
      <c r="AV2312" s="5"/>
      <c r="AW2312" s="5"/>
      <c r="AX2312" s="5"/>
      <c r="AY2312" s="5">
        <v>373.75570344752077</v>
      </c>
      <c r="AZ2312" s="5"/>
      <c r="BA2312" s="5"/>
      <c r="BB2312" s="5"/>
      <c r="BC2312" s="5"/>
      <c r="BD2312" s="5"/>
      <c r="BE2312" s="5"/>
      <c r="BF2312" s="5"/>
      <c r="BG2312" s="5">
        <v>0</v>
      </c>
      <c r="BH2312" s="5">
        <v>379.33839318594596</v>
      </c>
      <c r="BJ2312" s="5"/>
      <c r="BK2312" s="5">
        <f>AC2312+AJ2312+BH2312</f>
        <v>902.43425884088083</v>
      </c>
      <c r="BL2312" s="5"/>
      <c r="BM2312" s="8">
        <f>BH2312/BK2312</f>
        <v>0.42035016896763416</v>
      </c>
      <c r="BN2312" s="8"/>
      <c r="BO2312" s="7"/>
      <c r="BP2312" s="5"/>
      <c r="BQ2312" s="5"/>
      <c r="BR2312" s="5"/>
      <c r="BS2312" s="5"/>
      <c r="BT2312" s="7"/>
      <c r="BU2312" s="7"/>
      <c r="BV2312" s="7"/>
      <c r="BW2312" s="7"/>
      <c r="BX2312" s="8">
        <f>AC2312/BK2312</f>
        <v>0.30425553387061716</v>
      </c>
      <c r="BY2312" s="8">
        <f>AJ2312/BK2312</f>
        <v>0.27539429716174879</v>
      </c>
      <c r="BZ2312" s="8">
        <f>BH2312/BK2312</f>
        <v>0.42035016896763416</v>
      </c>
      <c r="CA2312" s="5">
        <f>CB2312+CC2312+CD2312+CE2312+CF2312+CG2312</f>
        <v>510.13641995760167</v>
      </c>
      <c r="CB2312" s="5">
        <v>42.27490253411306</v>
      </c>
      <c r="CC2312" s="5">
        <v>179.3744269788167</v>
      </c>
      <c r="CD2312" s="5">
        <v>0</v>
      </c>
      <c r="CE2312" s="5"/>
      <c r="CF2312" s="5">
        <v>195.9284734455625</v>
      </c>
      <c r="CG2312" s="5">
        <v>92.558616999109418</v>
      </c>
      <c r="CH2312" s="9">
        <f>AK2312/CA2312</f>
        <v>6.6209063024179676E-3</v>
      </c>
      <c r="CI2312" s="5"/>
      <c r="CJ2312" s="5"/>
      <c r="CL2312" s="5">
        <v>177.54885023962049</v>
      </c>
      <c r="CM2312" s="5"/>
      <c r="CO2312" s="5"/>
      <c r="CP2312" s="5"/>
      <c r="CQ2312" s="5"/>
    </row>
    <row r="2313" spans="1:166" x14ac:dyDescent="0.25">
      <c r="A2313" t="s">
        <v>84</v>
      </c>
      <c r="B2313" t="s">
        <v>250</v>
      </c>
      <c r="C2313" s="6">
        <v>39854</v>
      </c>
      <c r="G2313">
        <v>118</v>
      </c>
      <c r="H2313" t="s">
        <v>17</v>
      </c>
      <c r="I2313" s="7">
        <v>9</v>
      </c>
      <c r="J2313">
        <v>1000</v>
      </c>
      <c r="K2313" s="5">
        <f t="shared" si="62"/>
        <v>111.11111111111111</v>
      </c>
      <c r="M2313" s="5">
        <v>815</v>
      </c>
      <c r="N2313" s="7">
        <v>22.85</v>
      </c>
      <c r="O2313" s="7"/>
      <c r="P2313" s="7"/>
      <c r="AC2313" s="5"/>
      <c r="AE2313" s="8"/>
      <c r="AF2313" s="8"/>
      <c r="AG2313" s="8"/>
      <c r="AH2313" s="8"/>
      <c r="AI2313" s="8"/>
      <c r="AJ2313" s="5"/>
      <c r="AK2313" s="8"/>
      <c r="AL2313" s="8"/>
      <c r="AM2313" s="8"/>
      <c r="AN2313" s="8"/>
      <c r="AO2313" s="8"/>
      <c r="AP2313" s="8"/>
      <c r="AS2313" s="8"/>
      <c r="AT2313" s="8"/>
      <c r="AU2313" s="5"/>
      <c r="AV2313" s="5"/>
      <c r="AW2313" s="5"/>
      <c r="AX2313" s="5"/>
      <c r="AY2313" s="5"/>
      <c r="AZ2313" s="5"/>
      <c r="BA2313" s="5"/>
      <c r="BB2313" s="5"/>
      <c r="BC2313" s="5"/>
      <c r="BD2313" s="5"/>
      <c r="BE2313" s="5"/>
      <c r="BF2313" s="5"/>
      <c r="BG2313" s="5"/>
      <c r="BH2313" s="5"/>
      <c r="BJ2313" s="5"/>
      <c r="BK2313" s="5"/>
      <c r="BL2313" s="5"/>
      <c r="BO2313" s="7"/>
      <c r="BP2313" s="5"/>
      <c r="BQ2313" s="5"/>
      <c r="BR2313" s="5"/>
      <c r="BS2313" s="5"/>
      <c r="BT2313" s="7"/>
      <c r="BU2313" s="7"/>
      <c r="BV2313" s="7"/>
      <c r="BW2313" s="7"/>
      <c r="BX2313" s="7"/>
      <c r="BY2313" s="7"/>
      <c r="BZ2313" s="7"/>
      <c r="CA2313" s="5"/>
      <c r="CB2313" s="5"/>
      <c r="CC2313" s="5"/>
      <c r="CD2313" s="5"/>
      <c r="CE2313" s="5"/>
      <c r="CF2313" s="5"/>
      <c r="CG2313" s="5"/>
      <c r="CH2313" s="5"/>
      <c r="CI2313" s="5"/>
      <c r="CJ2313" s="5"/>
      <c r="CL2313" s="5"/>
      <c r="CM2313" s="5"/>
      <c r="CO2313" s="5"/>
      <c r="CP2313" s="5"/>
      <c r="CQ2313" s="5"/>
    </row>
    <row r="2314" spans="1:166" x14ac:dyDescent="0.25">
      <c r="A2314" t="s">
        <v>84</v>
      </c>
      <c r="B2314" t="s">
        <v>250</v>
      </c>
      <c r="C2314" s="6">
        <v>39856</v>
      </c>
      <c r="D2314" s="5"/>
      <c r="G2314">
        <v>120</v>
      </c>
      <c r="H2314" t="s">
        <v>17</v>
      </c>
      <c r="I2314" s="7">
        <v>9</v>
      </c>
      <c r="J2314">
        <v>1000</v>
      </c>
      <c r="K2314" s="5">
        <f t="shared" si="62"/>
        <v>111.11111111111111</v>
      </c>
      <c r="AC2314" s="5"/>
      <c r="AE2314" s="8"/>
      <c r="AF2314" s="8"/>
      <c r="AG2314" s="8"/>
      <c r="AH2314" s="8"/>
      <c r="AI2314" s="8"/>
      <c r="AJ2314" s="5"/>
      <c r="AK2314" s="8"/>
      <c r="AL2314" s="8"/>
      <c r="AM2314" s="8"/>
      <c r="AN2314" s="8"/>
      <c r="AO2314" s="8"/>
      <c r="AP2314" s="8"/>
      <c r="AQ2314" s="9"/>
      <c r="AS2314" s="8"/>
      <c r="AT2314" s="8"/>
      <c r="AU2314" s="5"/>
      <c r="AV2314" s="5"/>
      <c r="AW2314" s="5"/>
      <c r="AX2314" s="5"/>
      <c r="AY2314" s="5"/>
      <c r="AZ2314" s="5"/>
      <c r="BA2314" s="5"/>
      <c r="BB2314" s="5"/>
      <c r="BC2314" s="5"/>
      <c r="BD2314" s="5"/>
      <c r="BE2314" s="5"/>
      <c r="BF2314" s="5"/>
      <c r="BG2314" s="5"/>
      <c r="BH2314" s="5"/>
      <c r="BJ2314" s="5"/>
      <c r="BK2314" s="5"/>
      <c r="BL2314" s="5"/>
      <c r="BO2314" s="7"/>
      <c r="BP2314" s="5"/>
      <c r="BQ2314" s="5"/>
      <c r="BR2314" s="5"/>
      <c r="BS2314" s="5"/>
      <c r="BT2314" s="7"/>
      <c r="BU2314" s="7"/>
      <c r="BV2314" s="7"/>
      <c r="BW2314" s="7"/>
      <c r="BX2314" s="7"/>
      <c r="BY2314" s="7"/>
      <c r="BZ2314" s="7"/>
      <c r="CA2314" s="5"/>
      <c r="CB2314" s="5"/>
      <c r="CC2314" s="5"/>
      <c r="CD2314" s="5"/>
      <c r="CE2314" s="5"/>
      <c r="CF2314" s="5"/>
      <c r="CG2314" s="5"/>
      <c r="CH2314" s="5"/>
      <c r="CI2314" s="5"/>
      <c r="CJ2314" s="5"/>
      <c r="CL2314" s="5">
        <v>220.8057017052144</v>
      </c>
      <c r="CM2314" s="5"/>
      <c r="CO2314" s="5"/>
      <c r="CP2314" s="5"/>
      <c r="CQ2314" s="5"/>
    </row>
    <row r="2315" spans="1:166" x14ac:dyDescent="0.25">
      <c r="A2315" t="s">
        <v>84</v>
      </c>
      <c r="B2315" t="s">
        <v>250</v>
      </c>
      <c r="C2315" s="6">
        <v>39864</v>
      </c>
      <c r="D2315" s="5"/>
      <c r="G2315">
        <v>128</v>
      </c>
      <c r="H2315" t="s">
        <v>17</v>
      </c>
      <c r="I2315" s="7">
        <v>9</v>
      </c>
      <c r="J2315">
        <v>1000</v>
      </c>
      <c r="K2315" s="5">
        <f t="shared" si="62"/>
        <v>111.11111111111111</v>
      </c>
      <c r="AC2315" s="5"/>
      <c r="AE2315" s="8"/>
      <c r="AF2315" s="8"/>
      <c r="AG2315" s="8"/>
      <c r="AH2315" s="8"/>
      <c r="AI2315" s="8"/>
      <c r="AJ2315" s="5"/>
      <c r="AK2315" s="8"/>
      <c r="AL2315" s="8"/>
      <c r="AM2315" s="8"/>
      <c r="AN2315" s="8"/>
      <c r="AO2315" s="8"/>
      <c r="AP2315" s="8"/>
      <c r="AQ2315" s="9"/>
      <c r="AS2315" s="8"/>
      <c r="AT2315" s="8"/>
      <c r="AU2315" s="5"/>
      <c r="AV2315" s="5"/>
      <c r="AW2315" s="5"/>
      <c r="AX2315" s="5"/>
      <c r="AY2315" s="5"/>
      <c r="AZ2315" s="5"/>
      <c r="BA2315" s="5"/>
      <c r="BB2315" s="5"/>
      <c r="BC2315" s="5"/>
      <c r="BD2315" s="5"/>
      <c r="BE2315" s="5"/>
      <c r="BF2315" s="5"/>
      <c r="BG2315" s="5"/>
      <c r="BH2315" s="5"/>
      <c r="BJ2315" s="5"/>
      <c r="BK2315" s="5"/>
      <c r="BL2315" s="5"/>
      <c r="BO2315" s="7"/>
      <c r="BP2315" s="5"/>
      <c r="BQ2315" s="5"/>
      <c r="BR2315" s="5"/>
      <c r="BS2315" s="5"/>
      <c r="BT2315" s="7"/>
      <c r="BU2315" s="7"/>
      <c r="BV2315" s="7"/>
      <c r="BW2315" s="7"/>
      <c r="BX2315" s="7"/>
      <c r="BY2315" s="7"/>
      <c r="BZ2315" s="7"/>
      <c r="CA2315" s="5"/>
      <c r="CB2315" s="5"/>
      <c r="CC2315" s="5"/>
      <c r="CD2315" s="5"/>
      <c r="CE2315" s="5"/>
      <c r="CF2315" s="5"/>
      <c r="CG2315" s="5"/>
      <c r="CH2315" s="5"/>
      <c r="CI2315" s="5"/>
      <c r="CJ2315" s="5"/>
      <c r="CL2315" s="5">
        <v>220.1469781364886</v>
      </c>
      <c r="CM2315" s="5"/>
      <c r="CO2315" s="5"/>
      <c r="CP2315" s="5"/>
      <c r="CQ2315" s="5"/>
    </row>
    <row r="2316" spans="1:166" x14ac:dyDescent="0.25">
      <c r="A2316" t="s">
        <v>84</v>
      </c>
      <c r="B2316" t="s">
        <v>250</v>
      </c>
      <c r="C2316" s="6">
        <v>39870</v>
      </c>
      <c r="D2316" s="5"/>
      <c r="G2316">
        <v>134</v>
      </c>
      <c r="H2316" t="s">
        <v>17</v>
      </c>
      <c r="I2316" s="7">
        <v>9</v>
      </c>
      <c r="J2316">
        <v>1000</v>
      </c>
      <c r="K2316" s="5">
        <f t="shared" si="62"/>
        <v>111.11111111111111</v>
      </c>
      <c r="AC2316" s="5"/>
      <c r="AE2316" s="8"/>
      <c r="AF2316" s="8"/>
      <c r="AG2316" s="8"/>
      <c r="AH2316" s="8"/>
      <c r="AI2316" s="8"/>
      <c r="AJ2316" s="5"/>
      <c r="AK2316" s="8"/>
      <c r="AL2316" s="8"/>
      <c r="AM2316" s="8"/>
      <c r="AN2316" s="8"/>
      <c r="AO2316" s="8"/>
      <c r="AP2316" s="8"/>
      <c r="AQ2316" s="9"/>
      <c r="AS2316" s="8"/>
      <c r="AT2316" s="8"/>
      <c r="AU2316" s="5"/>
      <c r="AV2316" s="5"/>
      <c r="AW2316" s="5"/>
      <c r="AX2316" s="5"/>
      <c r="AY2316" s="5"/>
      <c r="AZ2316" s="5"/>
      <c r="BA2316" s="5"/>
      <c r="BB2316" s="5"/>
      <c r="BC2316" s="5"/>
      <c r="BD2316" s="5"/>
      <c r="BE2316" s="5"/>
      <c r="BF2316" s="5"/>
      <c r="BG2316" s="5"/>
      <c r="BH2316" s="5"/>
      <c r="BJ2316" s="5"/>
      <c r="BK2316" s="5"/>
      <c r="BL2316" s="5"/>
      <c r="BO2316" s="7"/>
      <c r="BP2316" s="5"/>
      <c r="BQ2316" s="5"/>
      <c r="BR2316" s="5"/>
      <c r="BS2316" s="5"/>
      <c r="BT2316" s="7"/>
      <c r="BU2316" s="7"/>
      <c r="BV2316" s="7"/>
      <c r="BW2316" s="7"/>
      <c r="BX2316" s="7"/>
      <c r="BY2316" s="7"/>
      <c r="BZ2316" s="7"/>
      <c r="CA2316" s="5"/>
      <c r="CB2316" s="5"/>
      <c r="CC2316" s="5"/>
      <c r="CD2316" s="5"/>
      <c r="CE2316" s="5"/>
      <c r="CF2316" s="5"/>
      <c r="CG2316" s="5"/>
      <c r="CH2316" s="5"/>
      <c r="CI2316" s="5"/>
      <c r="CJ2316" s="5"/>
      <c r="CL2316" s="5">
        <v>192.7408782581706</v>
      </c>
      <c r="CM2316" s="5"/>
      <c r="CO2316" s="5"/>
      <c r="CP2316" s="5"/>
      <c r="CQ2316" s="5"/>
    </row>
    <row r="2317" spans="1:166" x14ac:dyDescent="0.25">
      <c r="A2317" t="s">
        <v>84</v>
      </c>
      <c r="B2317" t="s">
        <v>250</v>
      </c>
      <c r="C2317" s="6">
        <v>39874</v>
      </c>
      <c r="G2317">
        <v>138</v>
      </c>
      <c r="H2317" t="s">
        <v>17</v>
      </c>
      <c r="I2317" s="7">
        <v>9</v>
      </c>
      <c r="J2317">
        <v>1000</v>
      </c>
      <c r="K2317" s="5">
        <f t="shared" si="62"/>
        <v>111.11111111111111</v>
      </c>
      <c r="AC2317" s="5">
        <v>306.44586362997518</v>
      </c>
      <c r="AE2317" s="8"/>
      <c r="AF2317" s="8"/>
      <c r="AG2317" s="8"/>
      <c r="AH2317" s="8"/>
      <c r="AI2317" s="8"/>
      <c r="AJ2317" s="5">
        <v>199.13221853284978</v>
      </c>
      <c r="AK2317" s="8">
        <v>2.7360661597865361</v>
      </c>
      <c r="AL2317" s="8"/>
      <c r="AM2317" s="8"/>
      <c r="AN2317" s="8"/>
      <c r="AO2317" s="8"/>
      <c r="AP2317" s="8"/>
      <c r="AQ2317" s="9">
        <f>AK2317/AJ2317</f>
        <v>1.3739947156442603E-2</v>
      </c>
      <c r="AS2317" s="8"/>
      <c r="AT2317" s="8"/>
      <c r="AU2317" s="5">
        <v>0</v>
      </c>
      <c r="AV2317" s="5"/>
      <c r="AW2317" s="5"/>
      <c r="AX2317" s="5"/>
      <c r="AY2317" s="5">
        <v>564.01301330135652</v>
      </c>
      <c r="AZ2317" s="5"/>
      <c r="BA2317" s="5"/>
      <c r="BB2317" s="5"/>
      <c r="BC2317" s="5"/>
      <c r="BD2317" s="5"/>
      <c r="BE2317" s="5"/>
      <c r="BF2317" s="5"/>
      <c r="BG2317" s="5">
        <v>84.29623445070763</v>
      </c>
      <c r="BH2317" s="5">
        <v>648.30924775206415</v>
      </c>
      <c r="BJ2317" s="5"/>
      <c r="BK2317" s="5">
        <f>AC2317+AJ2317+BH2317</f>
        <v>1153.8873299148891</v>
      </c>
      <c r="BL2317" s="5"/>
      <c r="BM2317" s="8">
        <f>BH2317/BK2317</f>
        <v>0.56184796465343245</v>
      </c>
      <c r="BN2317" s="8"/>
      <c r="BO2317" s="7"/>
      <c r="BP2317" s="5"/>
      <c r="BQ2317" s="5"/>
      <c r="BR2317" s="5"/>
      <c r="BS2317" s="5"/>
      <c r="BT2317" s="7"/>
      <c r="BU2317" s="7"/>
      <c r="BV2317" s="7"/>
      <c r="BW2317" s="7"/>
      <c r="BX2317" s="8">
        <f>AC2317/BK2317</f>
        <v>0.26557693778696634</v>
      </c>
      <c r="BY2317" s="8">
        <f>AJ2317/BK2317</f>
        <v>0.17257509755960126</v>
      </c>
      <c r="BZ2317" s="8">
        <f>BH2317/BK2317</f>
        <v>0.56184796465343245</v>
      </c>
      <c r="CA2317" s="5">
        <f>CB2317+CC2317+CD2317+CE2317+CF2317+CG2317</f>
        <v>552.0935578443474</v>
      </c>
      <c r="CB2317" s="5">
        <v>10.625</v>
      </c>
      <c r="CC2317" s="5">
        <v>126.46994633376039</v>
      </c>
      <c r="CD2317" s="5">
        <v>13.755148139236786</v>
      </c>
      <c r="CE2317" s="5"/>
      <c r="CF2317" s="5">
        <v>156.35903366530079</v>
      </c>
      <c r="CG2317" s="5">
        <v>244.88442970604945</v>
      </c>
      <c r="CH2317" s="9">
        <f>AK2317/CA2317</f>
        <v>4.9558016407029327E-3</v>
      </c>
      <c r="CI2317" s="5"/>
      <c r="CJ2317" s="5"/>
      <c r="CL2317" s="5"/>
      <c r="CM2317" s="5"/>
      <c r="CO2317" s="5"/>
      <c r="CP2317" s="5"/>
      <c r="CQ2317" s="5"/>
    </row>
    <row r="2318" spans="1:166" x14ac:dyDescent="0.25">
      <c r="A2318" t="s">
        <v>84</v>
      </c>
      <c r="B2318" t="s">
        <v>250</v>
      </c>
      <c r="C2318" s="6">
        <v>39875</v>
      </c>
      <c r="D2318" s="5"/>
      <c r="G2318">
        <v>139</v>
      </c>
      <c r="H2318" t="s">
        <v>17</v>
      </c>
      <c r="I2318" s="7">
        <v>9</v>
      </c>
      <c r="J2318">
        <v>1000</v>
      </c>
      <c r="K2318" s="5">
        <f t="shared" si="62"/>
        <v>111.11111111111111</v>
      </c>
      <c r="AC2318" s="5"/>
      <c r="AE2318" s="8"/>
      <c r="AF2318" s="8"/>
      <c r="AG2318" s="8"/>
      <c r="AH2318" s="8"/>
      <c r="AI2318" s="8"/>
      <c r="AJ2318" s="5"/>
      <c r="AK2318" s="8"/>
      <c r="AL2318" s="8"/>
      <c r="AM2318" s="8"/>
      <c r="AN2318" s="8"/>
      <c r="AO2318" s="8"/>
      <c r="AP2318" s="8"/>
      <c r="AQ2318" s="9"/>
      <c r="AS2318" s="8"/>
      <c r="AT2318" s="8"/>
      <c r="AU2318" s="5"/>
      <c r="AV2318" s="5"/>
      <c r="AW2318" s="5"/>
      <c r="AX2318" s="5"/>
      <c r="AY2318" s="5"/>
      <c r="AZ2318" s="5"/>
      <c r="BA2318" s="5"/>
      <c r="BB2318" s="5"/>
      <c r="BC2318" s="5"/>
      <c r="BD2318" s="5"/>
      <c r="BE2318" s="5"/>
      <c r="BF2318" s="5"/>
      <c r="BG2318" s="5"/>
      <c r="BH2318" s="5"/>
      <c r="BJ2318" s="5"/>
      <c r="BK2318" s="5"/>
      <c r="BL2318" s="5"/>
      <c r="BO2318" s="7"/>
      <c r="BP2318" s="5"/>
      <c r="BQ2318" s="5"/>
      <c r="BR2318" s="5"/>
      <c r="BS2318" s="5"/>
      <c r="BT2318" s="7"/>
      <c r="BU2318" s="7"/>
      <c r="BV2318" s="7"/>
      <c r="BW2318" s="7"/>
      <c r="BX2318" s="7"/>
      <c r="BY2318" s="7"/>
      <c r="BZ2318" s="7"/>
      <c r="CA2318" s="5"/>
      <c r="CB2318" s="5"/>
      <c r="CC2318" s="5"/>
      <c r="CD2318" s="5"/>
      <c r="CE2318" s="5"/>
      <c r="CF2318" s="5"/>
      <c r="CG2318" s="5"/>
      <c r="CH2318" s="5"/>
      <c r="CI2318" s="5"/>
      <c r="CJ2318" s="5"/>
      <c r="CL2318" s="5">
        <v>177.91952758054089</v>
      </c>
      <c r="CM2318" s="5"/>
      <c r="CO2318" s="5"/>
      <c r="CP2318" s="5"/>
      <c r="CQ2318" s="5"/>
    </row>
    <row r="2319" spans="1:166" x14ac:dyDescent="0.25">
      <c r="A2319" t="s">
        <v>84</v>
      </c>
      <c r="B2319" t="s">
        <v>250</v>
      </c>
      <c r="C2319" s="6">
        <v>39877</v>
      </c>
      <c r="D2319" s="5"/>
      <c r="G2319">
        <v>141</v>
      </c>
      <c r="H2319" t="s">
        <v>17</v>
      </c>
      <c r="I2319" s="7">
        <v>9</v>
      </c>
      <c r="J2319">
        <v>1000</v>
      </c>
      <c r="K2319" s="5">
        <f t="shared" si="62"/>
        <v>111.11111111111111</v>
      </c>
      <c r="AC2319" s="5"/>
      <c r="AE2319" s="8"/>
      <c r="AF2319" s="8"/>
      <c r="AG2319" s="8"/>
      <c r="AH2319" s="8"/>
      <c r="AI2319" s="8"/>
      <c r="AJ2319" s="5"/>
      <c r="AK2319" s="8"/>
      <c r="AL2319" s="8"/>
      <c r="AM2319" s="8"/>
      <c r="AN2319" s="8"/>
      <c r="AO2319" s="8"/>
      <c r="AP2319" s="8"/>
      <c r="AQ2319" s="9"/>
      <c r="AS2319" s="8"/>
      <c r="AT2319" s="8"/>
      <c r="AU2319" s="5"/>
      <c r="AV2319" s="5"/>
      <c r="AW2319" s="5"/>
      <c r="AX2319" s="5"/>
      <c r="AY2319" s="5"/>
      <c r="AZ2319" s="5"/>
      <c r="BA2319" s="5"/>
      <c r="BB2319" s="5"/>
      <c r="BC2319" s="5"/>
      <c r="BD2319" s="5"/>
      <c r="BE2319" s="5"/>
      <c r="BF2319" s="5"/>
      <c r="BG2319" s="5"/>
      <c r="BH2319" s="5"/>
      <c r="BJ2319" s="5"/>
      <c r="BK2319" s="5"/>
      <c r="BL2319" s="5"/>
      <c r="BO2319" s="7"/>
      <c r="BP2319" s="5"/>
      <c r="BQ2319" s="5"/>
      <c r="BR2319" s="5"/>
      <c r="BS2319" s="5"/>
      <c r="BT2319" s="7"/>
      <c r="BU2319" s="7"/>
      <c r="BV2319" s="7"/>
      <c r="BW2319" s="7"/>
      <c r="BX2319" s="7"/>
      <c r="BY2319" s="7"/>
      <c r="BZ2319" s="7"/>
      <c r="CA2319" s="5"/>
      <c r="CB2319" s="5"/>
      <c r="CC2319" s="5"/>
      <c r="CD2319" s="5"/>
      <c r="CE2319" s="5"/>
      <c r="CF2319" s="5"/>
      <c r="CG2319" s="5"/>
      <c r="CH2319" s="5"/>
      <c r="CI2319" s="5"/>
      <c r="CJ2319" s="5"/>
      <c r="CL2319" s="5">
        <v>216.18517130693749</v>
      </c>
      <c r="CM2319" s="5"/>
      <c r="CO2319" s="5"/>
      <c r="CP2319" s="5"/>
      <c r="CQ2319" s="5"/>
    </row>
    <row r="2320" spans="1:166" x14ac:dyDescent="0.25">
      <c r="A2320" t="s">
        <v>84</v>
      </c>
      <c r="B2320" t="s">
        <v>250</v>
      </c>
      <c r="C2320" s="6">
        <v>39884</v>
      </c>
      <c r="D2320" s="5"/>
      <c r="G2320">
        <v>148</v>
      </c>
      <c r="H2320" t="s">
        <v>17</v>
      </c>
      <c r="I2320" s="7">
        <v>9</v>
      </c>
      <c r="J2320">
        <v>1000</v>
      </c>
      <c r="K2320" s="5">
        <f t="shared" si="62"/>
        <v>111.11111111111111</v>
      </c>
      <c r="AC2320" s="5"/>
      <c r="AE2320" s="8"/>
      <c r="AF2320" s="8"/>
      <c r="AG2320" s="8"/>
      <c r="AH2320" s="8"/>
      <c r="AI2320" s="8"/>
      <c r="AJ2320" s="5"/>
      <c r="AK2320" s="8"/>
      <c r="AL2320" s="8"/>
      <c r="AM2320" s="8"/>
      <c r="AN2320" s="8"/>
      <c r="AO2320" s="8"/>
      <c r="AP2320" s="8"/>
      <c r="AQ2320" s="9"/>
      <c r="AS2320" s="8"/>
      <c r="AT2320" s="8"/>
      <c r="AU2320" s="5"/>
      <c r="AV2320" s="5"/>
      <c r="AW2320" s="5"/>
      <c r="AX2320" s="5"/>
      <c r="AY2320" s="5"/>
      <c r="AZ2320" s="5"/>
      <c r="BA2320" s="5"/>
      <c r="BB2320" s="5"/>
      <c r="BC2320" s="5"/>
      <c r="BD2320" s="5"/>
      <c r="BE2320" s="5"/>
      <c r="BF2320" s="5"/>
      <c r="BG2320" s="5"/>
      <c r="BH2320" s="5"/>
      <c r="BJ2320" s="5"/>
      <c r="BK2320" s="5"/>
      <c r="BL2320" s="5"/>
      <c r="BO2320" s="7"/>
      <c r="BP2320" s="5"/>
      <c r="BQ2320" s="5"/>
      <c r="BR2320" s="5"/>
      <c r="BS2320" s="5"/>
      <c r="BT2320" s="7"/>
      <c r="BU2320" s="7"/>
      <c r="BV2320" s="7"/>
      <c r="BW2320" s="7"/>
      <c r="BX2320" s="7"/>
      <c r="BY2320" s="7"/>
      <c r="BZ2320" s="7"/>
      <c r="CA2320" s="5"/>
      <c r="CB2320" s="5"/>
      <c r="CC2320" s="5"/>
      <c r="CD2320" s="5"/>
      <c r="CE2320" s="5"/>
      <c r="CF2320" s="5"/>
      <c r="CG2320" s="5"/>
      <c r="CH2320" s="5"/>
      <c r="CI2320" s="5"/>
      <c r="CJ2320" s="5"/>
      <c r="CL2320" s="5">
        <v>185.06286177976389</v>
      </c>
      <c r="CM2320" s="5"/>
      <c r="CO2320" s="5"/>
      <c r="CP2320" s="5"/>
      <c r="CQ2320" s="5"/>
    </row>
    <row r="2321" spans="1:166" x14ac:dyDescent="0.25">
      <c r="A2321" t="s">
        <v>84</v>
      </c>
      <c r="B2321" t="s">
        <v>250</v>
      </c>
      <c r="C2321" s="6">
        <v>39888</v>
      </c>
      <c r="D2321" s="5"/>
      <c r="G2321">
        <v>152</v>
      </c>
      <c r="H2321" t="s">
        <v>17</v>
      </c>
      <c r="I2321" s="7">
        <v>9</v>
      </c>
      <c r="J2321">
        <v>1000</v>
      </c>
      <c r="K2321" s="5">
        <f t="shared" si="62"/>
        <v>111.11111111111111</v>
      </c>
      <c r="AC2321" s="5"/>
      <c r="AE2321" s="8"/>
      <c r="AF2321" s="8"/>
      <c r="AG2321" s="8"/>
      <c r="AH2321" s="8"/>
      <c r="AI2321" s="8"/>
      <c r="AJ2321" s="5"/>
      <c r="AK2321" s="8"/>
      <c r="AL2321" s="8"/>
      <c r="AM2321" s="8"/>
      <c r="AN2321" s="8"/>
      <c r="AO2321" s="8"/>
      <c r="AP2321" s="8"/>
      <c r="AQ2321" s="9"/>
      <c r="AS2321" s="8"/>
      <c r="AT2321" s="8"/>
      <c r="AU2321" s="5"/>
      <c r="AV2321" s="5"/>
      <c r="AW2321" s="5"/>
      <c r="AX2321" s="5"/>
      <c r="AY2321" s="5"/>
      <c r="AZ2321" s="5"/>
      <c r="BA2321" s="5"/>
      <c r="BB2321" s="5"/>
      <c r="BC2321" s="5"/>
      <c r="BD2321" s="5"/>
      <c r="BE2321" s="5"/>
      <c r="BF2321" s="5"/>
      <c r="BG2321" s="5"/>
      <c r="BH2321" s="5"/>
      <c r="BJ2321" s="5"/>
      <c r="BK2321" s="5"/>
      <c r="BL2321" s="5"/>
      <c r="BO2321" s="7"/>
      <c r="BP2321" s="5"/>
      <c r="BQ2321" s="5"/>
      <c r="BR2321" s="5"/>
      <c r="BS2321" s="5"/>
      <c r="BT2321" s="7"/>
      <c r="BU2321" s="7"/>
      <c r="BV2321" s="7"/>
      <c r="BW2321" s="7"/>
      <c r="BX2321" s="7"/>
      <c r="BY2321" s="7"/>
      <c r="BZ2321" s="7"/>
      <c r="CA2321" s="5"/>
      <c r="CB2321" s="5"/>
      <c r="CC2321" s="5"/>
      <c r="CD2321" s="5"/>
      <c r="CE2321" s="5"/>
      <c r="CF2321" s="5"/>
      <c r="CG2321" s="5"/>
      <c r="CH2321" s="5"/>
      <c r="CI2321" s="5"/>
      <c r="CJ2321" s="5"/>
      <c r="CL2321" s="5">
        <v>169.0242089161182</v>
      </c>
      <c r="CM2321" s="5"/>
      <c r="CO2321" s="5"/>
      <c r="CP2321" s="5"/>
      <c r="CQ2321" s="5"/>
    </row>
    <row r="2322" spans="1:166" x14ac:dyDescent="0.25">
      <c r="A2322" t="s">
        <v>84</v>
      </c>
      <c r="B2322" t="s">
        <v>250</v>
      </c>
      <c r="C2322" s="6">
        <v>39890</v>
      </c>
      <c r="D2322" s="5"/>
      <c r="G2322">
        <v>154</v>
      </c>
      <c r="H2322" t="s">
        <v>17</v>
      </c>
      <c r="I2322" s="7">
        <v>9</v>
      </c>
      <c r="J2322">
        <v>1000</v>
      </c>
      <c r="K2322" s="5">
        <f t="shared" si="62"/>
        <v>111.11111111111111</v>
      </c>
      <c r="AC2322" s="5"/>
      <c r="AE2322" s="8"/>
      <c r="AF2322" s="8"/>
      <c r="AG2322" s="8"/>
      <c r="AH2322" s="8"/>
      <c r="AI2322" s="8"/>
      <c r="AJ2322" s="5"/>
      <c r="AK2322" s="8"/>
      <c r="AL2322" s="8"/>
      <c r="AM2322" s="8"/>
      <c r="AN2322" s="8"/>
      <c r="AO2322" s="8"/>
      <c r="AP2322" s="8"/>
      <c r="AQ2322" s="9"/>
      <c r="AS2322" s="8"/>
      <c r="AT2322" s="8"/>
      <c r="AU2322" s="5"/>
      <c r="AV2322" s="5"/>
      <c r="AW2322" s="5"/>
      <c r="AX2322" s="5"/>
      <c r="AY2322" s="5"/>
      <c r="AZ2322" s="5"/>
      <c r="BA2322" s="5"/>
      <c r="BB2322" s="5"/>
      <c r="BC2322" s="5"/>
      <c r="BD2322" s="5"/>
      <c r="BE2322" s="5"/>
      <c r="BF2322" s="5"/>
      <c r="BG2322" s="5"/>
      <c r="BH2322" s="5"/>
      <c r="BJ2322" s="5"/>
      <c r="BK2322" s="5"/>
      <c r="BL2322" s="5"/>
      <c r="BO2322" s="7"/>
      <c r="BP2322" s="5"/>
      <c r="BQ2322" s="5"/>
      <c r="BR2322" s="5"/>
      <c r="BS2322" s="5"/>
      <c r="BT2322" s="7"/>
      <c r="BU2322" s="7"/>
      <c r="BV2322" s="7"/>
      <c r="BW2322" s="7"/>
      <c r="BX2322" s="7"/>
      <c r="BY2322" s="7"/>
      <c r="BZ2322" s="7"/>
      <c r="CA2322" s="5"/>
      <c r="CB2322" s="5"/>
      <c r="CC2322" s="5"/>
      <c r="CD2322" s="5"/>
      <c r="CE2322" s="5"/>
      <c r="CF2322" s="5"/>
      <c r="CG2322" s="5"/>
      <c r="CH2322" s="5"/>
      <c r="CI2322" s="5"/>
      <c r="CJ2322" s="5"/>
      <c r="CL2322" s="5">
        <v>216.4689670192856</v>
      </c>
      <c r="CM2322" s="5"/>
      <c r="CO2322" s="5"/>
      <c r="CP2322" s="5"/>
      <c r="CQ2322" s="5"/>
    </row>
    <row r="2323" spans="1:166" x14ac:dyDescent="0.25">
      <c r="A2323" t="s">
        <v>84</v>
      </c>
      <c r="B2323" t="s">
        <v>250</v>
      </c>
      <c r="C2323" s="6">
        <v>39895</v>
      </c>
      <c r="D2323" s="5"/>
      <c r="G2323">
        <v>159</v>
      </c>
      <c r="H2323" t="s">
        <v>17</v>
      </c>
      <c r="I2323" s="7">
        <v>9</v>
      </c>
      <c r="J2323">
        <v>1000</v>
      </c>
      <c r="K2323" s="5">
        <f t="shared" si="62"/>
        <v>111.11111111111111</v>
      </c>
      <c r="AC2323" s="5"/>
      <c r="AE2323" s="8"/>
      <c r="AF2323" s="8"/>
      <c r="AG2323" s="8"/>
      <c r="AH2323" s="8"/>
      <c r="AI2323" s="8"/>
      <c r="AJ2323" s="5"/>
      <c r="AK2323" s="8"/>
      <c r="AL2323" s="8"/>
      <c r="AM2323" s="8"/>
      <c r="AN2323" s="8"/>
      <c r="AO2323" s="8"/>
      <c r="AP2323" s="8"/>
      <c r="AQ2323" s="9"/>
      <c r="AS2323" s="8"/>
      <c r="AT2323" s="8"/>
      <c r="AU2323" s="5"/>
      <c r="AV2323" s="5"/>
      <c r="AW2323" s="5"/>
      <c r="AX2323" s="5"/>
      <c r="AY2323" s="5"/>
      <c r="AZ2323" s="5"/>
      <c r="BA2323" s="5"/>
      <c r="BB2323" s="5"/>
      <c r="BC2323" s="5"/>
      <c r="BD2323" s="5"/>
      <c r="BE2323" s="5"/>
      <c r="BF2323" s="5"/>
      <c r="BG2323" s="5"/>
      <c r="BH2323" s="5"/>
      <c r="BJ2323" s="5"/>
      <c r="BK2323" s="5"/>
      <c r="BL2323" s="5"/>
      <c r="BO2323" s="7"/>
      <c r="BP2323" s="5"/>
      <c r="BQ2323" s="5"/>
      <c r="BR2323" s="5"/>
      <c r="BS2323" s="5"/>
      <c r="BT2323" s="7"/>
      <c r="BU2323" s="7"/>
      <c r="BV2323" s="7"/>
      <c r="BW2323" s="7"/>
      <c r="BX2323" s="7"/>
      <c r="BY2323" s="7"/>
      <c r="BZ2323" s="7"/>
      <c r="CA2323" s="5"/>
      <c r="CB2323" s="5"/>
      <c r="CC2323" s="5"/>
      <c r="CD2323" s="5"/>
      <c r="CE2323" s="5"/>
      <c r="CF2323" s="5"/>
      <c r="CG2323" s="5"/>
      <c r="CH2323" s="5"/>
      <c r="CI2323" s="5"/>
      <c r="CJ2323" s="5"/>
      <c r="CL2323" s="5">
        <v>190.63649529739649</v>
      </c>
      <c r="CM2323" s="5"/>
      <c r="CO2323" s="5"/>
      <c r="CP2323" s="5"/>
      <c r="CQ2323" s="5"/>
    </row>
    <row r="2324" spans="1:166" x14ac:dyDescent="0.25">
      <c r="A2324" t="s">
        <v>84</v>
      </c>
      <c r="B2324" t="s">
        <v>250</v>
      </c>
      <c r="C2324" s="6">
        <v>39901</v>
      </c>
      <c r="D2324" s="5">
        <v>9</v>
      </c>
      <c r="E2324" s="6" t="s">
        <v>207</v>
      </c>
      <c r="F2324" t="s">
        <v>15</v>
      </c>
      <c r="G2324">
        <v>165</v>
      </c>
      <c r="H2324" t="s">
        <v>17</v>
      </c>
      <c r="I2324" s="7">
        <v>9</v>
      </c>
      <c r="J2324">
        <v>1000</v>
      </c>
      <c r="K2324" s="5">
        <f t="shared" si="62"/>
        <v>111.11111111111111</v>
      </c>
      <c r="L2324" s="5"/>
      <c r="M2324" s="8"/>
      <c r="N2324" s="8"/>
      <c r="O2324" s="8"/>
      <c r="P2324" s="8"/>
      <c r="Q2324" s="5"/>
      <c r="R2324" s="5"/>
      <c r="S2324" s="5"/>
      <c r="T2324" s="5"/>
      <c r="U2324" s="5"/>
      <c r="V2324" s="5">
        <v>165</v>
      </c>
      <c r="W2324" s="5"/>
      <c r="X2324" s="8"/>
      <c r="Y2324" s="8"/>
      <c r="Z2324" s="8"/>
      <c r="AA2324" s="8"/>
      <c r="AB2324" s="8"/>
      <c r="AC2324" s="5"/>
      <c r="AD2324" s="8"/>
      <c r="AE2324" s="8"/>
      <c r="AF2324" s="8"/>
      <c r="AG2324" s="8"/>
      <c r="AH2324" s="8"/>
      <c r="AI2324" s="8"/>
      <c r="AJ2324" s="5"/>
      <c r="AK2324" s="8"/>
      <c r="AL2324" s="8"/>
      <c r="AM2324" s="8"/>
      <c r="AN2324" s="8"/>
      <c r="AO2324" s="8"/>
      <c r="AP2324" s="8"/>
      <c r="AQ2324" s="9"/>
      <c r="AR2324" s="8"/>
      <c r="AS2324" s="8"/>
      <c r="AT2324" s="8"/>
      <c r="AU2324" s="5"/>
      <c r="AV2324" s="5"/>
      <c r="AW2324" s="5"/>
      <c r="AX2324" s="5"/>
      <c r="AY2324" s="5"/>
      <c r="AZ2324" s="5"/>
      <c r="BA2324" s="5"/>
      <c r="BB2324" s="5"/>
      <c r="BC2324" s="5"/>
      <c r="BD2324" s="5"/>
      <c r="BE2324" s="5"/>
      <c r="BF2324" s="5"/>
      <c r="BG2324" s="5"/>
      <c r="BH2324" s="5"/>
      <c r="BI2324" s="8"/>
      <c r="BJ2324" s="5"/>
      <c r="BK2324" s="5"/>
      <c r="BL2324" s="5"/>
      <c r="BM2324" s="8"/>
      <c r="BN2324" s="8"/>
      <c r="BO2324" s="7"/>
      <c r="BP2324" s="5"/>
      <c r="BQ2324" s="5"/>
      <c r="BR2324" s="5"/>
      <c r="BS2324" s="5"/>
      <c r="BT2324" s="7"/>
      <c r="BU2324" s="7"/>
      <c r="BV2324" s="7"/>
      <c r="BW2324" s="7"/>
      <c r="BX2324" s="7"/>
      <c r="BY2324" s="7"/>
      <c r="BZ2324" s="7"/>
      <c r="CA2324" s="5"/>
      <c r="CB2324" s="5"/>
      <c r="CC2324" s="5">
        <v>49.1</v>
      </c>
      <c r="CD2324" s="5">
        <v>111.6</v>
      </c>
      <c r="CE2324" s="5"/>
      <c r="CF2324" s="5"/>
      <c r="CG2324" s="5"/>
      <c r="CH2324" s="5"/>
      <c r="CI2324" s="5"/>
      <c r="CJ2324" s="5"/>
      <c r="CK2324" s="8"/>
      <c r="CL2324" s="5"/>
      <c r="CM2324" s="5"/>
      <c r="CN2324" s="8"/>
      <c r="CO2324" s="5"/>
      <c r="CP2324" s="5"/>
      <c r="CQ2324" s="5"/>
      <c r="CR2324" s="8"/>
      <c r="CS2324" s="8"/>
      <c r="CT2324" s="8"/>
      <c r="CU2324" s="8"/>
      <c r="CV2324" s="8"/>
      <c r="CW2324" s="8"/>
      <c r="CX2324" s="8"/>
      <c r="CY2324" s="8"/>
      <c r="CZ2324" s="8"/>
      <c r="DA2324" s="8"/>
      <c r="DB2324" s="8"/>
      <c r="DC2324" s="8"/>
      <c r="DD2324" s="8"/>
      <c r="DE2324" s="8"/>
      <c r="DF2324" s="8"/>
      <c r="DG2324" s="8"/>
      <c r="DH2324" s="8"/>
      <c r="DI2324" s="8"/>
      <c r="DJ2324" s="8"/>
      <c r="DK2324" s="8"/>
      <c r="DL2324" s="8"/>
      <c r="DM2324" s="8"/>
      <c r="DN2324" s="8"/>
      <c r="DO2324" s="8"/>
      <c r="DP2324" s="8"/>
      <c r="DQ2324" s="8"/>
      <c r="DR2324" s="8"/>
      <c r="DS2324" s="8"/>
      <c r="DT2324" s="8"/>
      <c r="DU2324" s="8"/>
      <c r="DV2324" s="8"/>
      <c r="DW2324" s="8"/>
      <c r="DX2324" s="8"/>
      <c r="DY2324" s="8"/>
      <c r="DZ2324" s="8"/>
      <c r="EA2324" s="8"/>
      <c r="EB2324" s="8"/>
      <c r="EC2324" s="8"/>
      <c r="ED2324" s="8"/>
      <c r="EE2324" s="8"/>
      <c r="EF2324" s="8"/>
      <c r="EG2324" s="8"/>
      <c r="EH2324" s="8"/>
      <c r="EI2324" s="8"/>
      <c r="EJ2324" s="8"/>
      <c r="EK2324" s="8"/>
      <c r="EL2324" s="8"/>
      <c r="EM2324" s="8"/>
      <c r="EN2324" s="8"/>
      <c r="EO2324" s="8"/>
      <c r="EP2324" s="8"/>
      <c r="EQ2324" s="8"/>
      <c r="ER2324" s="8"/>
      <c r="ES2324" s="8"/>
      <c r="ET2324" s="8"/>
      <c r="EU2324" s="8"/>
      <c r="EV2324" s="8"/>
      <c r="EW2324" s="8"/>
      <c r="EX2324" s="8"/>
      <c r="EY2324" s="8"/>
      <c r="EZ2324" s="8"/>
      <c r="FA2324" s="8"/>
      <c r="FB2324" s="8"/>
      <c r="FC2324" s="8"/>
      <c r="FD2324" s="8"/>
      <c r="FE2324" s="8"/>
      <c r="FF2324" s="8"/>
      <c r="FG2324" s="8"/>
      <c r="FH2324" s="8"/>
      <c r="FI2324" s="8"/>
      <c r="FJ2324" s="8"/>
    </row>
    <row r="2325" spans="1:166" x14ac:dyDescent="0.25">
      <c r="A2325" t="s">
        <v>84</v>
      </c>
      <c r="B2325" t="s">
        <v>250</v>
      </c>
      <c r="C2325" s="6">
        <v>39902</v>
      </c>
      <c r="G2325">
        <v>166</v>
      </c>
      <c r="H2325" t="s">
        <v>17</v>
      </c>
      <c r="I2325" s="7">
        <v>9</v>
      </c>
      <c r="J2325">
        <v>1000</v>
      </c>
      <c r="K2325" s="5">
        <f t="shared" si="62"/>
        <v>111.11111111111111</v>
      </c>
      <c r="AC2325" s="5">
        <v>374.38668850216226</v>
      </c>
      <c r="AE2325" s="8"/>
      <c r="AF2325" s="8"/>
      <c r="AG2325" s="8"/>
      <c r="AH2325" s="8"/>
      <c r="AI2325" s="8"/>
      <c r="AJ2325" s="5">
        <v>209.10225171101098</v>
      </c>
      <c r="AK2325" s="8">
        <v>2.5412469492213821</v>
      </c>
      <c r="AL2325" s="8"/>
      <c r="AM2325" s="8"/>
      <c r="AN2325" s="8"/>
      <c r="AO2325" s="8"/>
      <c r="AP2325" s="8"/>
      <c r="AQ2325" s="9">
        <f>AK2325/AJ2325</f>
        <v>1.2153130482466077E-2</v>
      </c>
      <c r="AS2325" s="8"/>
      <c r="AT2325" s="8"/>
      <c r="AU2325" s="5">
        <v>0</v>
      </c>
      <c r="AV2325" s="5"/>
      <c r="AW2325" s="5"/>
      <c r="AX2325" s="5"/>
      <c r="AY2325" s="5">
        <v>192.68915199802353</v>
      </c>
      <c r="AZ2325" s="5"/>
      <c r="BA2325" s="5"/>
      <c r="BB2325" s="5"/>
      <c r="BC2325" s="5"/>
      <c r="BD2325" s="5"/>
      <c r="BE2325" s="5"/>
      <c r="BF2325" s="5"/>
      <c r="BG2325" s="5">
        <v>663.91857279777389</v>
      </c>
      <c r="BH2325" s="5">
        <v>856.60772479579737</v>
      </c>
      <c r="BJ2325" s="5"/>
      <c r="BK2325" s="5">
        <f>AC2325+AJ2325+BH2325</f>
        <v>1440.0966650089706</v>
      </c>
      <c r="BL2325" s="5"/>
      <c r="BM2325" s="8">
        <f>BH2325/BK2325</f>
        <v>0.59482654575167804</v>
      </c>
      <c r="BN2325" s="8"/>
      <c r="BO2325" s="7"/>
      <c r="BP2325" s="5"/>
      <c r="BQ2325" s="5"/>
      <c r="BR2325" s="5"/>
      <c r="BS2325" s="5"/>
      <c r="BT2325" s="7"/>
      <c r="BU2325" s="7"/>
      <c r="BV2325" s="7"/>
      <c r="BW2325" s="7"/>
      <c r="BX2325" s="8">
        <f>AC2325/BK2325</f>
        <v>0.25997330429192417</v>
      </c>
      <c r="BY2325" s="8">
        <f>AJ2325/BK2325</f>
        <v>0.14520014995639785</v>
      </c>
      <c r="BZ2325" s="8">
        <f>BH2325/BK2325</f>
        <v>0.59482654575167804</v>
      </c>
      <c r="CA2325" s="5"/>
      <c r="CB2325" s="5">
        <v>16.5</v>
      </c>
      <c r="CC2325" s="5">
        <v>46.586326242128742</v>
      </c>
      <c r="CD2325" s="5">
        <v>105.86694229834353</v>
      </c>
      <c r="CE2325" s="5"/>
      <c r="CF2325" s="5"/>
      <c r="CG2325" s="5"/>
      <c r="CH2325" s="5"/>
      <c r="CI2325" s="5"/>
      <c r="CJ2325" s="5"/>
      <c r="CL2325" s="5"/>
      <c r="CM2325" s="5"/>
      <c r="CO2325" s="5"/>
      <c r="CP2325" s="5"/>
      <c r="CQ2325" s="5"/>
    </row>
    <row r="2326" spans="1:166" x14ac:dyDescent="0.25">
      <c r="A2326" t="s">
        <v>84</v>
      </c>
      <c r="B2326" t="s">
        <v>250</v>
      </c>
      <c r="C2326" s="6">
        <v>39904</v>
      </c>
      <c r="D2326" s="5"/>
      <c r="G2326">
        <v>168</v>
      </c>
      <c r="H2326" t="s">
        <v>17</v>
      </c>
      <c r="I2326" s="7">
        <v>9</v>
      </c>
      <c r="J2326">
        <v>1000</v>
      </c>
      <c r="K2326" s="5">
        <f t="shared" si="62"/>
        <v>111.11111111111111</v>
      </c>
      <c r="AC2326" s="5"/>
      <c r="AE2326" s="8"/>
      <c r="AF2326" s="8"/>
      <c r="AG2326" s="8"/>
      <c r="AH2326" s="8"/>
      <c r="AI2326" s="8"/>
      <c r="AJ2326" s="5"/>
      <c r="AK2326" s="8"/>
      <c r="AL2326" s="8"/>
      <c r="AM2326" s="8"/>
      <c r="AN2326" s="8"/>
      <c r="AO2326" s="8"/>
      <c r="AP2326" s="8"/>
      <c r="AQ2326" s="9"/>
      <c r="AS2326" s="8"/>
      <c r="AT2326" s="8"/>
      <c r="AU2326" s="5"/>
      <c r="AV2326" s="5"/>
      <c r="AW2326" s="5"/>
      <c r="AX2326" s="5"/>
      <c r="AY2326" s="5"/>
      <c r="AZ2326" s="5"/>
      <c r="BA2326" s="5"/>
      <c r="BB2326" s="5"/>
      <c r="BC2326" s="5"/>
      <c r="BD2326" s="5"/>
      <c r="BE2326" s="5"/>
      <c r="BF2326" s="5"/>
      <c r="BG2326" s="5"/>
      <c r="BH2326" s="5"/>
      <c r="BJ2326" s="5"/>
      <c r="BK2326" s="5"/>
      <c r="BL2326" s="5"/>
      <c r="BO2326" s="7"/>
      <c r="BP2326" s="5"/>
      <c r="BQ2326" s="5"/>
      <c r="BR2326" s="5"/>
      <c r="BS2326" s="5"/>
      <c r="BT2326" s="7"/>
      <c r="BU2326" s="7"/>
      <c r="BV2326" s="7"/>
      <c r="BW2326" s="7"/>
      <c r="BX2326" s="7"/>
      <c r="BY2326" s="7"/>
      <c r="BZ2326" s="7"/>
      <c r="CA2326" s="5"/>
      <c r="CB2326" s="5"/>
      <c r="CC2326" s="5"/>
      <c r="CD2326" s="5"/>
      <c r="CE2326" s="5"/>
      <c r="CF2326" s="5"/>
      <c r="CG2326" s="5"/>
      <c r="CH2326" s="5"/>
      <c r="CI2326" s="5"/>
      <c r="CJ2326" s="5"/>
      <c r="CL2326" s="5">
        <v>172.51339426313459</v>
      </c>
      <c r="CM2326" s="5"/>
      <c r="CO2326" s="5"/>
      <c r="CP2326" s="5"/>
      <c r="CQ2326" s="5"/>
    </row>
    <row r="2327" spans="1:166" x14ac:dyDescent="0.25">
      <c r="A2327" t="s">
        <v>84</v>
      </c>
      <c r="B2327" t="s">
        <v>250</v>
      </c>
      <c r="C2327" s="6">
        <v>39926</v>
      </c>
      <c r="D2327" s="5">
        <v>10</v>
      </c>
      <c r="E2327" t="s">
        <v>108</v>
      </c>
      <c r="F2327" t="s">
        <v>18</v>
      </c>
      <c r="G2327">
        <v>190</v>
      </c>
      <c r="H2327" t="s">
        <v>17</v>
      </c>
      <c r="I2327" s="7">
        <v>9</v>
      </c>
      <c r="J2327">
        <v>1000</v>
      </c>
      <c r="K2327" s="5">
        <f t="shared" si="62"/>
        <v>111.11111111111111</v>
      </c>
      <c r="L2327" s="5"/>
      <c r="M2327" s="8"/>
      <c r="N2327" s="8"/>
      <c r="O2327" s="8"/>
      <c r="P2327" s="8"/>
      <c r="Q2327" s="5"/>
      <c r="R2327" s="5"/>
      <c r="S2327" s="5"/>
      <c r="T2327" s="5"/>
      <c r="U2327" s="5"/>
      <c r="V2327" s="5"/>
      <c r="W2327" s="5"/>
      <c r="X2327" s="8"/>
      <c r="Y2327" s="8"/>
      <c r="Z2327" s="8"/>
      <c r="AA2327" s="8"/>
      <c r="AB2327" s="8"/>
      <c r="AC2327" s="5"/>
      <c r="AD2327" s="8"/>
      <c r="AE2327" s="8"/>
      <c r="AF2327" s="8"/>
      <c r="AG2327" s="8"/>
      <c r="AH2327" s="8"/>
      <c r="AI2327" s="8"/>
      <c r="AJ2327" s="5"/>
      <c r="AK2327" s="8"/>
      <c r="AL2327" s="8"/>
      <c r="AM2327" s="8"/>
      <c r="AN2327" s="8"/>
      <c r="AO2327" s="8"/>
      <c r="AP2327" s="8"/>
      <c r="AQ2327" s="9"/>
      <c r="AR2327" s="8"/>
      <c r="AS2327" s="8"/>
      <c r="AT2327" s="8"/>
      <c r="AU2327" s="5"/>
      <c r="AV2327" s="5"/>
      <c r="AW2327" s="5"/>
      <c r="AX2327" s="5"/>
      <c r="AY2327" s="5"/>
      <c r="AZ2327" s="5"/>
      <c r="BA2327" s="5"/>
      <c r="BB2327" s="5"/>
      <c r="BC2327" s="5"/>
      <c r="BD2327" s="5"/>
      <c r="BE2327" s="5"/>
      <c r="BF2327" s="5"/>
      <c r="BG2327" s="5"/>
      <c r="BH2327" s="5"/>
      <c r="BI2327" s="8"/>
      <c r="BJ2327" s="5"/>
      <c r="BK2327" s="5"/>
      <c r="BL2327" s="5"/>
      <c r="BM2327" s="8"/>
      <c r="BN2327" s="8"/>
      <c r="BO2327" s="7">
        <v>40.1</v>
      </c>
      <c r="BP2327" s="5">
        <v>265.67592849223951</v>
      </c>
      <c r="BQ2327" s="5"/>
      <c r="BR2327" s="5"/>
      <c r="BS2327" s="5"/>
      <c r="BT2327" s="7">
        <v>11.703785396133899</v>
      </c>
      <c r="BU2327" s="7"/>
      <c r="BV2327" s="7"/>
      <c r="BW2327" s="7"/>
      <c r="BX2327" s="7"/>
      <c r="BY2327" s="7"/>
      <c r="BZ2327" s="7"/>
      <c r="CA2327" s="5"/>
      <c r="CB2327" s="5"/>
      <c r="CC2327" s="5"/>
      <c r="CD2327" s="5"/>
      <c r="CE2327" s="5"/>
      <c r="CF2327" s="5"/>
      <c r="CG2327" s="5"/>
      <c r="CH2327" s="5"/>
      <c r="CI2327" s="5"/>
      <c r="CJ2327" s="5"/>
      <c r="CK2327" s="8"/>
      <c r="CL2327" s="5"/>
      <c r="CM2327" s="5"/>
      <c r="CN2327" s="8"/>
      <c r="CO2327" s="5"/>
      <c r="CP2327" s="5"/>
      <c r="CQ2327" s="5"/>
      <c r="CR2327" s="8"/>
      <c r="CS2327" s="8"/>
      <c r="CT2327" s="8"/>
      <c r="CU2327" s="8"/>
      <c r="CV2327" s="8"/>
      <c r="CW2327" s="8"/>
      <c r="CX2327" s="8"/>
      <c r="CY2327" s="8"/>
      <c r="CZ2327" s="8"/>
      <c r="DA2327" s="8"/>
      <c r="DB2327" s="8"/>
      <c r="DC2327" s="8"/>
      <c r="DD2327" s="8"/>
      <c r="DE2327" s="8"/>
      <c r="DF2327" s="8"/>
      <c r="DG2327" s="8"/>
      <c r="DH2327" s="8"/>
      <c r="DI2327" s="8"/>
      <c r="DJ2327" s="8"/>
      <c r="DK2327" s="8"/>
      <c r="DL2327" s="8"/>
      <c r="DM2327" s="8"/>
      <c r="DN2327" s="8"/>
      <c r="DO2327" s="8"/>
      <c r="DP2327" s="8"/>
      <c r="DQ2327" s="8"/>
      <c r="DR2327" s="8"/>
      <c r="DS2327" s="8"/>
      <c r="DT2327" s="8"/>
      <c r="DU2327" s="8"/>
      <c r="DV2327" s="8"/>
      <c r="DW2327" s="8"/>
      <c r="DX2327" s="8"/>
      <c r="DY2327" s="8"/>
      <c r="DZ2327" s="8"/>
      <c r="EA2327" s="8"/>
      <c r="EB2327" s="8"/>
      <c r="EC2327" s="8"/>
      <c r="ED2327" s="8"/>
      <c r="EE2327" s="8"/>
      <c r="EF2327" s="8"/>
      <c r="EG2327" s="8"/>
      <c r="EH2327" s="8"/>
      <c r="EI2327" s="8"/>
      <c r="EJ2327" s="8"/>
      <c r="EK2327" s="8"/>
      <c r="EL2327" s="8"/>
      <c r="EM2327" s="8"/>
      <c r="EN2327" s="8"/>
      <c r="EO2327" s="8"/>
      <c r="EP2327" s="8"/>
      <c r="EQ2327" s="8"/>
      <c r="ER2327" s="8"/>
      <c r="ES2327" s="8"/>
      <c r="ET2327" s="8"/>
      <c r="EU2327" s="8"/>
      <c r="EV2327" s="8"/>
      <c r="EW2327" s="8"/>
      <c r="EX2327" s="8"/>
      <c r="EY2327" s="8"/>
      <c r="EZ2327" s="8"/>
      <c r="FA2327" s="8"/>
      <c r="FB2327" s="8"/>
      <c r="FC2327" s="8"/>
      <c r="FD2327" s="8"/>
      <c r="FE2327" s="8"/>
      <c r="FF2327" s="8"/>
      <c r="FG2327" s="8"/>
      <c r="FH2327" s="8"/>
      <c r="FI2327" s="8"/>
      <c r="FJ2327" s="8"/>
    </row>
    <row r="2328" spans="1:166" x14ac:dyDescent="0.25">
      <c r="A2328" t="s">
        <v>87</v>
      </c>
      <c r="B2328" t="s">
        <v>251</v>
      </c>
      <c r="C2328" s="6">
        <v>39736</v>
      </c>
      <c r="D2328" s="5">
        <v>1</v>
      </c>
      <c r="E2328" s="6" t="s">
        <v>209</v>
      </c>
      <c r="F2328" t="s">
        <v>10</v>
      </c>
      <c r="G2328">
        <v>0</v>
      </c>
      <c r="H2328" t="s">
        <v>17</v>
      </c>
      <c r="I2328" s="7">
        <v>9</v>
      </c>
      <c r="J2328">
        <v>1000</v>
      </c>
      <c r="K2328" s="5">
        <f t="shared" si="62"/>
        <v>111.11111111111111</v>
      </c>
      <c r="L2328" s="5"/>
      <c r="M2328" s="8"/>
      <c r="N2328" s="8"/>
      <c r="O2328" s="8"/>
      <c r="P2328" s="8"/>
      <c r="Q2328" s="5"/>
      <c r="R2328" s="5"/>
      <c r="S2328" s="5"/>
      <c r="T2328" s="5"/>
      <c r="U2328" s="5"/>
      <c r="V2328" s="5"/>
      <c r="W2328" s="5"/>
      <c r="X2328" s="8"/>
      <c r="Y2328" s="8"/>
      <c r="Z2328" s="8"/>
      <c r="AA2328" s="8"/>
      <c r="AB2328" s="8"/>
      <c r="AC2328" s="5"/>
      <c r="AD2328" s="8"/>
      <c r="AE2328" s="8"/>
      <c r="AF2328" s="8"/>
      <c r="AG2328" s="8"/>
      <c r="AH2328" s="8"/>
      <c r="AI2328" s="8"/>
      <c r="AJ2328" s="5"/>
      <c r="AK2328" s="8"/>
      <c r="AL2328" s="8"/>
      <c r="AM2328" s="8"/>
      <c r="AN2328" s="8"/>
      <c r="AO2328" s="8"/>
      <c r="AP2328" s="8"/>
      <c r="AQ2328" s="9"/>
      <c r="AR2328" s="8"/>
      <c r="AS2328" s="8"/>
      <c r="AT2328" s="8"/>
      <c r="AU2328" s="5"/>
      <c r="AV2328" s="5"/>
      <c r="AW2328" s="5"/>
      <c r="AX2328" s="5"/>
      <c r="AY2328" s="5"/>
      <c r="AZ2328" s="5"/>
      <c r="BA2328" s="5"/>
      <c r="BB2328" s="5"/>
      <c r="BC2328" s="5"/>
      <c r="BD2328" s="5"/>
      <c r="BE2328" s="5"/>
      <c r="BF2328" s="5"/>
      <c r="BG2328" s="5"/>
      <c r="BH2328" s="5"/>
      <c r="BI2328" s="8"/>
      <c r="BJ2328" s="5"/>
      <c r="BK2328" s="5"/>
      <c r="BL2328" s="5"/>
      <c r="BM2328" s="8"/>
      <c r="BN2328" s="8"/>
      <c r="BO2328" s="7"/>
      <c r="BP2328" s="5"/>
      <c r="BQ2328" s="5"/>
      <c r="BR2328" s="5"/>
      <c r="BS2328" s="5"/>
      <c r="BT2328" s="7"/>
      <c r="BU2328" s="7"/>
      <c r="BV2328" s="7"/>
      <c r="BW2328" s="7"/>
      <c r="BX2328" s="7"/>
      <c r="BY2328" s="7"/>
      <c r="BZ2328" s="7"/>
      <c r="CA2328" s="5"/>
      <c r="CB2328" s="5"/>
      <c r="CC2328" s="5"/>
      <c r="CD2328" s="5"/>
      <c r="CE2328" s="5"/>
      <c r="CF2328" s="5"/>
      <c r="CG2328" s="5"/>
      <c r="CH2328" s="5"/>
      <c r="CI2328" s="5"/>
      <c r="CJ2328" s="5"/>
      <c r="CK2328" s="8"/>
      <c r="CL2328" s="5"/>
      <c r="CM2328" s="5"/>
      <c r="CN2328" s="8"/>
      <c r="CO2328" s="5"/>
      <c r="CP2328" s="5"/>
      <c r="CQ2328" s="5"/>
      <c r="CR2328" s="8"/>
      <c r="CS2328" s="8"/>
      <c r="CT2328" s="8"/>
      <c r="CU2328" s="8"/>
      <c r="CV2328" s="8"/>
      <c r="CW2328" s="8"/>
      <c r="CX2328" s="8"/>
      <c r="CY2328" s="8"/>
      <c r="CZ2328" s="8"/>
      <c r="DA2328" s="8"/>
      <c r="DB2328" s="8"/>
      <c r="DC2328" s="8"/>
      <c r="DD2328" s="8"/>
      <c r="DE2328" s="8"/>
      <c r="DF2328" s="8"/>
      <c r="DG2328" s="8"/>
      <c r="DH2328" s="8"/>
      <c r="DI2328" s="8"/>
      <c r="DJ2328" s="8"/>
      <c r="DK2328" s="8"/>
      <c r="DL2328" s="8"/>
      <c r="DM2328" s="8"/>
      <c r="DN2328" s="8"/>
      <c r="DO2328" s="8"/>
      <c r="DP2328" s="8"/>
      <c r="DQ2328" s="8"/>
      <c r="DR2328" s="8"/>
      <c r="DS2328" s="8"/>
      <c r="DT2328" s="8"/>
      <c r="DU2328" s="8"/>
      <c r="DV2328" s="8"/>
      <c r="DW2328" s="8"/>
      <c r="DX2328" s="8"/>
      <c r="DY2328" s="8"/>
      <c r="DZ2328" s="8"/>
      <c r="EA2328" s="8"/>
      <c r="EB2328" s="8"/>
      <c r="EC2328" s="8"/>
      <c r="ED2328" s="8"/>
      <c r="EE2328" s="8"/>
      <c r="EF2328" s="8"/>
      <c r="EG2328" s="8"/>
      <c r="EH2328" s="8"/>
      <c r="EI2328" s="8"/>
      <c r="EJ2328" s="8"/>
      <c r="EK2328" s="8"/>
      <c r="EL2328" s="8"/>
      <c r="EM2328" s="8"/>
      <c r="EN2328" s="8"/>
      <c r="EO2328" s="8"/>
      <c r="EP2328" s="8"/>
      <c r="EQ2328" s="8"/>
      <c r="ER2328" s="8"/>
      <c r="ES2328" s="8"/>
      <c r="ET2328" s="8"/>
      <c r="EU2328" s="8"/>
      <c r="EV2328" s="8"/>
      <c r="EW2328" s="8"/>
      <c r="EX2328" s="8"/>
      <c r="EY2328" s="8"/>
      <c r="EZ2328" s="8"/>
      <c r="FA2328" s="8"/>
      <c r="FB2328" s="8"/>
      <c r="FC2328" s="8"/>
      <c r="FD2328" s="8"/>
      <c r="FE2328" s="8"/>
      <c r="FF2328" s="8"/>
      <c r="FG2328" s="8"/>
      <c r="FH2328" s="8"/>
      <c r="FI2328" s="8"/>
      <c r="FJ2328" s="8"/>
    </row>
    <row r="2329" spans="1:166" x14ac:dyDescent="0.25">
      <c r="A2329" t="s">
        <v>87</v>
      </c>
      <c r="B2329" t="s">
        <v>251</v>
      </c>
      <c r="C2329" s="6">
        <v>39745</v>
      </c>
      <c r="D2329" s="5">
        <v>3</v>
      </c>
      <c r="E2329" s="6" t="s">
        <v>205</v>
      </c>
      <c r="F2329" t="s">
        <v>88</v>
      </c>
      <c r="G2329">
        <v>9</v>
      </c>
      <c r="H2329" t="s">
        <v>17</v>
      </c>
      <c r="I2329" s="7">
        <v>9</v>
      </c>
      <c r="J2329">
        <v>1000</v>
      </c>
      <c r="K2329" s="5">
        <f t="shared" si="62"/>
        <v>111.11111111111111</v>
      </c>
      <c r="L2329" s="5"/>
      <c r="M2329" s="8"/>
      <c r="N2329" s="8"/>
      <c r="O2329" s="8"/>
      <c r="P2329" s="8"/>
      <c r="Q2329" s="5">
        <v>9</v>
      </c>
      <c r="R2329" s="5"/>
      <c r="S2329" s="5"/>
      <c r="T2329" s="5"/>
      <c r="U2329" s="5"/>
      <c r="V2329" s="5"/>
      <c r="W2329" s="5"/>
      <c r="X2329" s="8"/>
      <c r="Y2329" s="8"/>
      <c r="Z2329" s="8"/>
      <c r="AA2329" s="8"/>
      <c r="AB2329" s="8"/>
      <c r="AC2329" s="5"/>
      <c r="AD2329" s="8"/>
      <c r="AE2329" s="8"/>
      <c r="AF2329" s="8"/>
      <c r="AG2329" s="8"/>
      <c r="AH2329" s="8"/>
      <c r="AI2329" s="8"/>
      <c r="AJ2329" s="5"/>
      <c r="AK2329" s="8"/>
      <c r="AL2329" s="8"/>
      <c r="AM2329" s="8"/>
      <c r="AN2329" s="8"/>
      <c r="AO2329" s="8"/>
      <c r="AP2329" s="8"/>
      <c r="AQ2329" s="9"/>
      <c r="AR2329" s="8"/>
      <c r="AS2329" s="8"/>
      <c r="AT2329" s="8"/>
      <c r="AU2329" s="5"/>
      <c r="AV2329" s="5"/>
      <c r="AW2329" s="5"/>
      <c r="AX2329" s="5"/>
      <c r="AY2329" s="5"/>
      <c r="AZ2329" s="5"/>
      <c r="BA2329" s="5"/>
      <c r="BB2329" s="5"/>
      <c r="BC2329" s="5"/>
      <c r="BD2329" s="5"/>
      <c r="BE2329" s="5"/>
      <c r="BF2329" s="5"/>
      <c r="BG2329" s="5"/>
      <c r="BH2329" s="5"/>
      <c r="BI2329" s="8"/>
      <c r="BJ2329" s="5"/>
      <c r="BK2329" s="5"/>
      <c r="BL2329" s="5"/>
      <c r="BM2329" s="8"/>
      <c r="BN2329" s="8"/>
      <c r="BO2329" s="7"/>
      <c r="BP2329" s="5"/>
      <c r="BQ2329" s="5"/>
      <c r="BR2329" s="5"/>
      <c r="BS2329" s="5"/>
      <c r="BT2329" s="7"/>
      <c r="BU2329" s="7"/>
      <c r="BV2329" s="7"/>
      <c r="BW2329" s="7"/>
      <c r="BX2329" s="7"/>
      <c r="BY2329" s="7"/>
      <c r="BZ2329" s="7"/>
      <c r="CA2329" s="5"/>
      <c r="CB2329" s="5"/>
      <c r="CC2329" s="5"/>
      <c r="CD2329" s="5"/>
      <c r="CE2329" s="5"/>
      <c r="CF2329" s="5"/>
      <c r="CG2329" s="5"/>
      <c r="CH2329" s="5"/>
      <c r="CI2329" s="5"/>
      <c r="CJ2329" s="5"/>
      <c r="CK2329" s="8"/>
      <c r="CL2329" s="5"/>
      <c r="CM2329" s="5"/>
      <c r="CN2329" s="8"/>
      <c r="CO2329" s="5"/>
      <c r="CP2329" s="5"/>
      <c r="CQ2329" s="5"/>
      <c r="CR2329" s="8"/>
      <c r="CS2329" s="8"/>
      <c r="CT2329" s="8"/>
      <c r="CU2329" s="8"/>
      <c r="CV2329" s="8"/>
      <c r="CW2329" s="8"/>
      <c r="CX2329" s="8"/>
      <c r="CY2329" s="8"/>
      <c r="CZ2329" s="8"/>
      <c r="DA2329" s="8"/>
      <c r="DB2329" s="8"/>
      <c r="DC2329" s="8"/>
      <c r="DD2329" s="8"/>
      <c r="DE2329" s="8"/>
      <c r="DF2329" s="8"/>
      <c r="DG2329" s="8"/>
      <c r="DH2329" s="8"/>
      <c r="DI2329" s="8"/>
      <c r="DJ2329" s="8"/>
      <c r="DK2329" s="8"/>
      <c r="DL2329" s="8"/>
      <c r="DM2329" s="8"/>
      <c r="DN2329" s="8"/>
      <c r="DO2329" s="8"/>
      <c r="DP2329" s="8"/>
      <c r="DQ2329" s="8"/>
      <c r="DR2329" s="8"/>
      <c r="DS2329" s="8"/>
      <c r="DT2329" s="8"/>
      <c r="DU2329" s="8"/>
      <c r="DV2329" s="8"/>
      <c r="DW2329" s="8"/>
      <c r="DX2329" s="8"/>
      <c r="DY2329" s="8"/>
      <c r="DZ2329" s="8"/>
      <c r="EA2329" s="8"/>
      <c r="EB2329" s="8"/>
      <c r="EC2329" s="8"/>
      <c r="ED2329" s="8"/>
      <c r="EE2329" s="8"/>
      <c r="EF2329" s="8"/>
      <c r="EG2329" s="8"/>
      <c r="EH2329" s="8"/>
      <c r="EI2329" s="8"/>
      <c r="EJ2329" s="8"/>
      <c r="EK2329" s="8"/>
      <c r="EL2329" s="8"/>
      <c r="EM2329" s="8"/>
      <c r="EN2329" s="8"/>
      <c r="EO2329" s="8"/>
      <c r="EP2329" s="8"/>
      <c r="EQ2329" s="8"/>
      <c r="ER2329" s="8"/>
      <c r="ES2329" s="8"/>
      <c r="ET2329" s="8"/>
      <c r="EU2329" s="8"/>
      <c r="EV2329" s="8"/>
      <c r="EW2329" s="8"/>
      <c r="EX2329" s="8"/>
      <c r="EY2329" s="8"/>
      <c r="EZ2329" s="8"/>
      <c r="FA2329" s="8"/>
      <c r="FB2329" s="8"/>
      <c r="FC2329" s="8"/>
      <c r="FD2329" s="8"/>
      <c r="FE2329" s="8"/>
      <c r="FF2329" s="8"/>
      <c r="FG2329" s="8"/>
      <c r="FH2329" s="8"/>
      <c r="FI2329" s="8"/>
      <c r="FJ2329" s="8"/>
    </row>
    <row r="2330" spans="1:166" x14ac:dyDescent="0.25">
      <c r="A2330" t="s">
        <v>87</v>
      </c>
      <c r="B2330" t="s">
        <v>251</v>
      </c>
      <c r="C2330" s="6">
        <v>39764</v>
      </c>
      <c r="D2330" s="5"/>
      <c r="G2330">
        <v>28</v>
      </c>
      <c r="H2330" t="s">
        <v>17</v>
      </c>
      <c r="I2330" s="7">
        <v>9</v>
      </c>
      <c r="J2330">
        <v>1000</v>
      </c>
      <c r="K2330" s="5">
        <f t="shared" si="62"/>
        <v>111.11111111111111</v>
      </c>
      <c r="AC2330" s="5"/>
      <c r="AE2330" s="8"/>
      <c r="AF2330" s="8"/>
      <c r="AG2330" s="8"/>
      <c r="AH2330" s="8"/>
      <c r="AI2330" s="8"/>
      <c r="AJ2330" s="5"/>
      <c r="AK2330" s="8"/>
      <c r="AL2330" s="8"/>
      <c r="AM2330" s="8"/>
      <c r="AN2330" s="8"/>
      <c r="AO2330" s="8"/>
      <c r="AP2330" s="8"/>
      <c r="AQ2330" s="9"/>
      <c r="AS2330" s="8"/>
      <c r="AT2330" s="8"/>
      <c r="AU2330" s="5"/>
      <c r="AV2330" s="5"/>
      <c r="AW2330" s="5"/>
      <c r="AX2330" s="5"/>
      <c r="AY2330" s="5"/>
      <c r="AZ2330" s="5"/>
      <c r="BA2330" s="5"/>
      <c r="BB2330" s="5"/>
      <c r="BC2330" s="5"/>
      <c r="BD2330" s="5"/>
      <c r="BE2330" s="5"/>
      <c r="BF2330" s="5"/>
      <c r="BG2330" s="5"/>
      <c r="BH2330" s="5"/>
      <c r="BJ2330" s="5"/>
      <c r="BK2330" s="5"/>
      <c r="BL2330" s="5"/>
      <c r="BO2330" s="7"/>
      <c r="BP2330" s="5"/>
      <c r="BQ2330" s="5"/>
      <c r="BR2330" s="5"/>
      <c r="BS2330" s="5"/>
      <c r="BT2330" s="7"/>
      <c r="BU2330" s="7"/>
      <c r="BV2330" s="7"/>
      <c r="BW2330" s="7"/>
      <c r="BX2330" s="7"/>
      <c r="BY2330" s="7"/>
      <c r="BZ2330" s="7"/>
      <c r="CA2330" s="5"/>
      <c r="CB2330" s="5"/>
      <c r="CC2330" s="5"/>
      <c r="CD2330" s="5"/>
      <c r="CE2330" s="5"/>
      <c r="CF2330" s="5"/>
      <c r="CG2330" s="5"/>
      <c r="CH2330" s="5"/>
      <c r="CI2330" s="5"/>
      <c r="CJ2330" s="5"/>
      <c r="CL2330" s="5">
        <v>165.49500836407361</v>
      </c>
      <c r="CM2330" s="5"/>
      <c r="CO2330" s="5"/>
      <c r="CP2330" s="5"/>
      <c r="CQ2330" s="5"/>
    </row>
    <row r="2331" spans="1:166" x14ac:dyDescent="0.25">
      <c r="A2331" t="s">
        <v>87</v>
      </c>
      <c r="B2331" t="s">
        <v>251</v>
      </c>
      <c r="C2331" s="6">
        <v>39776</v>
      </c>
      <c r="D2331" s="5"/>
      <c r="G2331">
        <v>40</v>
      </c>
      <c r="H2331" t="s">
        <v>17</v>
      </c>
      <c r="I2331" s="7">
        <v>9</v>
      </c>
      <c r="J2331">
        <v>1000</v>
      </c>
      <c r="K2331" s="5">
        <f t="shared" si="62"/>
        <v>111.11111111111111</v>
      </c>
      <c r="AC2331" s="5"/>
      <c r="AE2331" s="8"/>
      <c r="AF2331" s="8"/>
      <c r="AG2331" s="8"/>
      <c r="AH2331" s="8"/>
      <c r="AI2331" s="8"/>
      <c r="AJ2331" s="5"/>
      <c r="AK2331" s="8"/>
      <c r="AL2331" s="8"/>
      <c r="AM2331" s="8"/>
      <c r="AN2331" s="8"/>
      <c r="AO2331" s="8"/>
      <c r="AP2331" s="8"/>
      <c r="AQ2331" s="9"/>
      <c r="AS2331" s="8"/>
      <c r="AT2331" s="8"/>
      <c r="AU2331" s="5"/>
      <c r="AV2331" s="5"/>
      <c r="AW2331" s="5"/>
      <c r="AX2331" s="5"/>
      <c r="AY2331" s="5"/>
      <c r="AZ2331" s="5"/>
      <c r="BA2331" s="5"/>
      <c r="BB2331" s="5"/>
      <c r="BC2331" s="5"/>
      <c r="BD2331" s="5"/>
      <c r="BE2331" s="5"/>
      <c r="BF2331" s="5"/>
      <c r="BG2331" s="5"/>
      <c r="BH2331" s="5"/>
      <c r="BJ2331" s="5"/>
      <c r="BK2331" s="5"/>
      <c r="BL2331" s="5"/>
      <c r="BO2331" s="7"/>
      <c r="BP2331" s="5"/>
      <c r="BQ2331" s="5"/>
      <c r="BR2331" s="5"/>
      <c r="BS2331" s="5"/>
      <c r="BT2331" s="7"/>
      <c r="BU2331" s="7"/>
      <c r="BV2331" s="7"/>
      <c r="BW2331" s="7"/>
      <c r="BX2331" s="7"/>
      <c r="BY2331" s="7"/>
      <c r="BZ2331" s="7"/>
      <c r="CA2331" s="5"/>
      <c r="CB2331" s="5"/>
      <c r="CC2331" s="5"/>
      <c r="CD2331" s="5"/>
      <c r="CE2331" s="5"/>
      <c r="CF2331" s="5"/>
      <c r="CG2331" s="5"/>
      <c r="CH2331" s="5"/>
      <c r="CI2331" s="5"/>
      <c r="CJ2331" s="5"/>
      <c r="CL2331" s="5">
        <v>200.81701557652929</v>
      </c>
      <c r="CM2331" s="5"/>
      <c r="CO2331" s="5"/>
      <c r="CP2331" s="5"/>
      <c r="CQ2331" s="5"/>
    </row>
    <row r="2332" spans="1:166" x14ac:dyDescent="0.25">
      <c r="A2332" t="s">
        <v>87</v>
      </c>
      <c r="B2332" t="s">
        <v>251</v>
      </c>
      <c r="C2332" s="6">
        <v>39783</v>
      </c>
      <c r="D2332" s="5"/>
      <c r="G2332">
        <v>47</v>
      </c>
      <c r="H2332" t="s">
        <v>17</v>
      </c>
      <c r="I2332" s="7">
        <v>9</v>
      </c>
      <c r="J2332">
        <v>1000</v>
      </c>
      <c r="K2332" s="5">
        <f t="shared" si="62"/>
        <v>111.11111111111111</v>
      </c>
      <c r="AC2332" s="5"/>
      <c r="AE2332" s="8"/>
      <c r="AF2332" s="8"/>
      <c r="AG2332" s="8"/>
      <c r="AH2332" s="8"/>
      <c r="AI2332" s="8"/>
      <c r="AJ2332" s="5"/>
      <c r="AK2332" s="8"/>
      <c r="AL2332" s="8"/>
      <c r="AM2332" s="8"/>
      <c r="AN2332" s="8"/>
      <c r="AO2332" s="8"/>
      <c r="AP2332" s="8"/>
      <c r="AQ2332" s="9"/>
      <c r="AS2332" s="8"/>
      <c r="AT2332" s="8"/>
      <c r="AU2332" s="5"/>
      <c r="AV2332" s="5"/>
      <c r="AW2332" s="5"/>
      <c r="AX2332" s="5"/>
      <c r="AY2332" s="5"/>
      <c r="AZ2332" s="5"/>
      <c r="BA2332" s="5"/>
      <c r="BB2332" s="5"/>
      <c r="BC2332" s="5"/>
      <c r="BD2332" s="5"/>
      <c r="BE2332" s="5"/>
      <c r="BF2332" s="5"/>
      <c r="BG2332" s="5"/>
      <c r="BH2332" s="5"/>
      <c r="BJ2332" s="5"/>
      <c r="BK2332" s="5"/>
      <c r="BL2332" s="5"/>
      <c r="BO2332" s="7"/>
      <c r="BP2332" s="5"/>
      <c r="BQ2332" s="5"/>
      <c r="BR2332" s="5"/>
      <c r="BS2332" s="5"/>
      <c r="BT2332" s="7"/>
      <c r="BU2332" s="7"/>
      <c r="BV2332" s="7"/>
      <c r="BW2332" s="7"/>
      <c r="BX2332" s="7"/>
      <c r="BY2332" s="7"/>
      <c r="BZ2332" s="7"/>
      <c r="CA2332" s="5"/>
      <c r="CB2332" s="5"/>
      <c r="CC2332" s="5"/>
      <c r="CD2332" s="5"/>
      <c r="CE2332" s="5"/>
      <c r="CF2332" s="5"/>
      <c r="CG2332" s="5"/>
      <c r="CH2332" s="5"/>
      <c r="CI2332" s="5"/>
      <c r="CJ2332" s="5"/>
      <c r="CL2332" s="5">
        <v>199.41261577443481</v>
      </c>
      <c r="CM2332" s="5"/>
      <c r="CO2332" s="5"/>
      <c r="CP2332" s="5"/>
      <c r="CQ2332" s="5"/>
    </row>
    <row r="2333" spans="1:166" x14ac:dyDescent="0.25">
      <c r="A2333" t="s">
        <v>87</v>
      </c>
      <c r="B2333" t="s">
        <v>251</v>
      </c>
      <c r="C2333" s="6">
        <v>39785</v>
      </c>
      <c r="D2333" s="5"/>
      <c r="G2333">
        <v>49</v>
      </c>
      <c r="H2333" t="s">
        <v>17</v>
      </c>
      <c r="I2333" s="7">
        <v>9</v>
      </c>
      <c r="J2333">
        <v>1000</v>
      </c>
      <c r="K2333" s="5">
        <f t="shared" si="62"/>
        <v>111.11111111111111</v>
      </c>
      <c r="AC2333" s="5"/>
      <c r="AE2333" s="8"/>
      <c r="AF2333" s="8"/>
      <c r="AG2333" s="8"/>
      <c r="AH2333" s="8"/>
      <c r="AI2333" s="8"/>
      <c r="AJ2333" s="5"/>
      <c r="AK2333" s="8"/>
      <c r="AL2333" s="8"/>
      <c r="AM2333" s="8"/>
      <c r="AN2333" s="8"/>
      <c r="AO2333" s="8"/>
      <c r="AP2333" s="8"/>
      <c r="AQ2333" s="9"/>
      <c r="AS2333" s="8"/>
      <c r="AT2333" s="8"/>
      <c r="AU2333" s="5"/>
      <c r="AV2333" s="5"/>
      <c r="AW2333" s="5"/>
      <c r="AX2333" s="5"/>
      <c r="AY2333" s="5"/>
      <c r="AZ2333" s="5"/>
      <c r="BA2333" s="5"/>
      <c r="BB2333" s="5"/>
      <c r="BC2333" s="5"/>
      <c r="BD2333" s="5"/>
      <c r="BE2333" s="5"/>
      <c r="BF2333" s="5"/>
      <c r="BG2333" s="5"/>
      <c r="BH2333" s="5"/>
      <c r="BJ2333" s="5"/>
      <c r="BK2333" s="5"/>
      <c r="BL2333" s="5"/>
      <c r="BO2333" s="7"/>
      <c r="BP2333" s="5"/>
      <c r="BQ2333" s="5"/>
      <c r="BR2333" s="5"/>
      <c r="BS2333" s="5"/>
      <c r="BT2333" s="7"/>
      <c r="BU2333" s="7"/>
      <c r="BV2333" s="7"/>
      <c r="BW2333" s="7"/>
      <c r="BX2333" s="7"/>
      <c r="BY2333" s="7"/>
      <c r="BZ2333" s="7"/>
      <c r="CA2333" s="5"/>
      <c r="CB2333" s="5"/>
      <c r="CC2333" s="5"/>
      <c r="CD2333" s="5"/>
      <c r="CE2333" s="5"/>
      <c r="CF2333" s="5"/>
      <c r="CG2333" s="5"/>
      <c r="CH2333" s="5"/>
      <c r="CI2333" s="5"/>
      <c r="CJ2333" s="5"/>
      <c r="CL2333" s="5">
        <v>186.59437633725861</v>
      </c>
      <c r="CM2333" s="5"/>
      <c r="CO2333" s="5"/>
      <c r="CP2333" s="5"/>
      <c r="CQ2333" s="5"/>
    </row>
    <row r="2334" spans="1:166" x14ac:dyDescent="0.25">
      <c r="A2334" t="s">
        <v>87</v>
      </c>
      <c r="B2334" t="s">
        <v>251</v>
      </c>
      <c r="C2334" s="6">
        <v>39786</v>
      </c>
      <c r="D2334" s="5"/>
      <c r="G2334">
        <v>50</v>
      </c>
      <c r="H2334" t="s">
        <v>17</v>
      </c>
      <c r="I2334" s="7">
        <v>9</v>
      </c>
      <c r="J2334">
        <v>1000</v>
      </c>
      <c r="K2334" s="5">
        <f t="shared" si="62"/>
        <v>111.11111111111111</v>
      </c>
      <c r="AC2334" s="5"/>
      <c r="AE2334" s="8"/>
      <c r="AF2334" s="8"/>
      <c r="AG2334" s="8"/>
      <c r="AH2334" s="8"/>
      <c r="AI2334" s="8"/>
      <c r="AJ2334" s="5"/>
      <c r="AK2334" s="8"/>
      <c r="AL2334" s="8"/>
      <c r="AM2334" s="8"/>
      <c r="AN2334" s="8"/>
      <c r="AO2334" s="8"/>
      <c r="AP2334" s="8"/>
      <c r="AQ2334" s="9"/>
      <c r="AS2334" s="8"/>
      <c r="AT2334" s="8"/>
      <c r="AU2334" s="5"/>
      <c r="AV2334" s="5"/>
      <c r="AW2334" s="5"/>
      <c r="AX2334" s="5"/>
      <c r="AY2334" s="5"/>
      <c r="AZ2334" s="5"/>
      <c r="BA2334" s="5"/>
      <c r="BB2334" s="5"/>
      <c r="BC2334" s="5"/>
      <c r="BD2334" s="5"/>
      <c r="BE2334" s="5"/>
      <c r="BF2334" s="5"/>
      <c r="BG2334" s="5"/>
      <c r="BH2334" s="5"/>
      <c r="BJ2334" s="5"/>
      <c r="BK2334" s="5"/>
      <c r="BL2334" s="5"/>
      <c r="BO2334" s="7"/>
      <c r="BP2334" s="5"/>
      <c r="BQ2334" s="5"/>
      <c r="BR2334" s="5"/>
      <c r="BS2334" s="5"/>
      <c r="BT2334" s="7"/>
      <c r="BU2334" s="7"/>
      <c r="BV2334" s="7"/>
      <c r="BW2334" s="7"/>
      <c r="BX2334" s="7"/>
      <c r="BY2334" s="7"/>
      <c r="BZ2334" s="7"/>
      <c r="CA2334" s="5"/>
      <c r="CB2334" s="5"/>
      <c r="CC2334" s="5"/>
      <c r="CD2334" s="5"/>
      <c r="CE2334" s="5"/>
      <c r="CF2334" s="5"/>
      <c r="CG2334" s="5"/>
      <c r="CH2334" s="5"/>
      <c r="CI2334" s="5"/>
      <c r="CJ2334" s="5"/>
      <c r="CL2334" s="5">
        <v>184.56837228767029</v>
      </c>
      <c r="CM2334" s="5"/>
      <c r="CO2334" s="5"/>
      <c r="CP2334" s="5"/>
      <c r="CQ2334" s="5"/>
    </row>
    <row r="2335" spans="1:166" x14ac:dyDescent="0.25">
      <c r="A2335" t="s">
        <v>87</v>
      </c>
      <c r="B2335" t="s">
        <v>251</v>
      </c>
      <c r="C2335" s="6">
        <v>39788</v>
      </c>
      <c r="D2335" s="5">
        <v>4</v>
      </c>
      <c r="E2335" t="s">
        <v>210</v>
      </c>
      <c r="F2335" t="s">
        <v>12</v>
      </c>
      <c r="G2335">
        <v>52</v>
      </c>
      <c r="H2335" t="s">
        <v>17</v>
      </c>
      <c r="I2335" s="7">
        <v>9</v>
      </c>
      <c r="J2335">
        <v>1000</v>
      </c>
      <c r="K2335" s="5">
        <f t="shared" si="62"/>
        <v>111.11111111111111</v>
      </c>
      <c r="L2335" s="5"/>
      <c r="M2335" s="8"/>
      <c r="N2335" s="8"/>
      <c r="O2335" s="8"/>
      <c r="P2335" s="8"/>
      <c r="Q2335" s="5"/>
      <c r="R2335" s="5">
        <v>52</v>
      </c>
      <c r="S2335" s="5"/>
      <c r="T2335" s="5"/>
      <c r="U2335" s="5"/>
      <c r="V2335" s="5"/>
      <c r="W2335" s="5"/>
      <c r="X2335" s="8"/>
      <c r="Y2335" s="8"/>
      <c r="Z2335" s="8"/>
      <c r="AA2335" s="8"/>
      <c r="AB2335" s="8"/>
      <c r="AC2335" s="5"/>
      <c r="AD2335" s="8"/>
      <c r="AE2335" s="8"/>
      <c r="AF2335" s="8"/>
      <c r="AG2335" s="8"/>
      <c r="AH2335" s="8"/>
      <c r="AI2335" s="8"/>
      <c r="AJ2335" s="5"/>
      <c r="AK2335" s="8"/>
      <c r="AL2335" s="8"/>
      <c r="AM2335" s="8"/>
      <c r="AN2335" s="8"/>
      <c r="AO2335" s="8"/>
      <c r="AP2335" s="8"/>
      <c r="AQ2335" s="9"/>
      <c r="AR2335" s="8"/>
      <c r="AS2335" s="8"/>
      <c r="AT2335" s="8"/>
      <c r="AU2335" s="5"/>
      <c r="AV2335" s="5"/>
      <c r="AW2335" s="5"/>
      <c r="AX2335" s="5"/>
      <c r="AY2335" s="5"/>
      <c r="AZ2335" s="5"/>
      <c r="BA2335" s="5"/>
      <c r="BB2335" s="5"/>
      <c r="BC2335" s="5"/>
      <c r="BD2335" s="5"/>
      <c r="BE2335" s="5"/>
      <c r="BF2335" s="5"/>
      <c r="BG2335" s="5"/>
      <c r="BH2335" s="5"/>
      <c r="BI2335" s="8"/>
      <c r="BJ2335" s="5"/>
      <c r="BK2335" s="5"/>
      <c r="BL2335" s="5"/>
      <c r="BM2335" s="8"/>
      <c r="BN2335" s="8"/>
      <c r="BO2335" s="7"/>
      <c r="BP2335" s="5"/>
      <c r="BQ2335" s="5"/>
      <c r="BR2335" s="5"/>
      <c r="BS2335" s="5"/>
      <c r="BT2335" s="7"/>
      <c r="BU2335" s="7"/>
      <c r="BV2335" s="7"/>
      <c r="BW2335" s="7"/>
      <c r="BX2335" s="7"/>
      <c r="BY2335" s="7"/>
      <c r="BZ2335" s="7"/>
      <c r="CA2335" s="5"/>
      <c r="CB2335" s="5"/>
      <c r="CC2335" s="5"/>
      <c r="CD2335" s="5"/>
      <c r="CE2335" s="5"/>
      <c r="CF2335" s="5"/>
      <c r="CG2335" s="5"/>
      <c r="CH2335" s="5"/>
      <c r="CI2335" s="5"/>
      <c r="CJ2335" s="5"/>
      <c r="CK2335" s="8"/>
      <c r="CL2335" s="5"/>
      <c r="CM2335" s="5"/>
      <c r="CN2335" s="8"/>
      <c r="CO2335" s="5"/>
      <c r="CP2335" s="5"/>
      <c r="CQ2335" s="5"/>
      <c r="CR2335" s="8"/>
      <c r="CS2335" s="8"/>
      <c r="CT2335" s="8"/>
      <c r="CU2335" s="8"/>
      <c r="CV2335" s="8"/>
      <c r="CW2335" s="8"/>
      <c r="CX2335" s="8"/>
      <c r="CY2335" s="8"/>
      <c r="CZ2335" s="8"/>
      <c r="DA2335" s="8"/>
      <c r="DB2335" s="8"/>
      <c r="DC2335" s="8"/>
      <c r="DD2335" s="8"/>
      <c r="DE2335" s="8"/>
      <c r="DF2335" s="8"/>
      <c r="DG2335" s="8"/>
      <c r="DH2335" s="8"/>
      <c r="DI2335" s="8"/>
      <c r="DJ2335" s="8"/>
      <c r="DK2335" s="8"/>
      <c r="DL2335" s="8"/>
      <c r="DM2335" s="8"/>
      <c r="DN2335" s="8"/>
      <c r="DO2335" s="8"/>
      <c r="DP2335" s="8"/>
      <c r="DQ2335" s="8"/>
      <c r="DR2335" s="8"/>
      <c r="DS2335" s="8"/>
      <c r="DT2335" s="8"/>
      <c r="DU2335" s="8"/>
      <c r="DV2335" s="8"/>
      <c r="DW2335" s="8"/>
      <c r="DX2335" s="8"/>
      <c r="DY2335" s="8"/>
      <c r="DZ2335" s="8"/>
      <c r="EA2335" s="8"/>
      <c r="EB2335" s="8"/>
      <c r="EC2335" s="8"/>
      <c r="ED2335" s="8"/>
      <c r="EE2335" s="8"/>
      <c r="EF2335" s="8"/>
      <c r="EG2335" s="8"/>
      <c r="EH2335" s="8"/>
      <c r="EI2335" s="8"/>
      <c r="EJ2335" s="8"/>
      <c r="EK2335" s="8"/>
      <c r="EL2335" s="8"/>
      <c r="EM2335" s="8"/>
      <c r="EN2335" s="8"/>
      <c r="EO2335" s="8"/>
      <c r="EP2335" s="8"/>
      <c r="EQ2335" s="8"/>
      <c r="ER2335" s="8"/>
      <c r="ES2335" s="8"/>
      <c r="ET2335" s="8"/>
      <c r="EU2335" s="8"/>
      <c r="EV2335" s="8"/>
      <c r="EW2335" s="8"/>
      <c r="EX2335" s="8"/>
      <c r="EY2335" s="8"/>
      <c r="EZ2335" s="8"/>
      <c r="FA2335" s="8"/>
      <c r="FB2335" s="8"/>
      <c r="FC2335" s="8"/>
      <c r="FD2335" s="8"/>
      <c r="FE2335" s="8"/>
      <c r="FF2335" s="8"/>
      <c r="FG2335" s="8"/>
      <c r="FH2335" s="8"/>
      <c r="FI2335" s="8"/>
      <c r="FJ2335" s="8"/>
    </row>
    <row r="2336" spans="1:166" x14ac:dyDescent="0.25">
      <c r="A2336" t="s">
        <v>87</v>
      </c>
      <c r="B2336" t="s">
        <v>251</v>
      </c>
      <c r="C2336" s="6">
        <v>39790</v>
      </c>
      <c r="D2336" s="5"/>
      <c r="G2336">
        <v>54</v>
      </c>
      <c r="H2336" t="s">
        <v>17</v>
      </c>
      <c r="I2336" s="7">
        <v>9</v>
      </c>
      <c r="J2336">
        <v>1000</v>
      </c>
      <c r="K2336" s="5">
        <f t="shared" si="62"/>
        <v>111.11111111111111</v>
      </c>
      <c r="AC2336" s="5"/>
      <c r="AE2336" s="8"/>
      <c r="AF2336" s="8"/>
      <c r="AG2336" s="8"/>
      <c r="AH2336" s="8"/>
      <c r="AI2336" s="8"/>
      <c r="AJ2336" s="5"/>
      <c r="AK2336" s="8"/>
      <c r="AL2336" s="8"/>
      <c r="AM2336" s="8"/>
      <c r="AN2336" s="8"/>
      <c r="AO2336" s="8"/>
      <c r="AP2336" s="8"/>
      <c r="AQ2336" s="9"/>
      <c r="AS2336" s="8"/>
      <c r="AT2336" s="8"/>
      <c r="AU2336" s="5"/>
      <c r="AV2336" s="5"/>
      <c r="AW2336" s="5"/>
      <c r="AX2336" s="5"/>
      <c r="AY2336" s="5"/>
      <c r="AZ2336" s="5"/>
      <c r="BA2336" s="5"/>
      <c r="BB2336" s="5"/>
      <c r="BC2336" s="5"/>
      <c r="BD2336" s="5"/>
      <c r="BE2336" s="5"/>
      <c r="BF2336" s="5"/>
      <c r="BG2336" s="5"/>
      <c r="BH2336" s="5"/>
      <c r="BJ2336" s="5"/>
      <c r="BK2336" s="5"/>
      <c r="BL2336" s="5"/>
      <c r="BO2336" s="7"/>
      <c r="BP2336" s="5"/>
      <c r="BQ2336" s="5"/>
      <c r="BR2336" s="5"/>
      <c r="BS2336" s="5"/>
      <c r="BT2336" s="7"/>
      <c r="BU2336" s="7"/>
      <c r="BV2336" s="7"/>
      <c r="BW2336" s="7"/>
      <c r="BX2336" s="7"/>
      <c r="BY2336" s="7"/>
      <c r="BZ2336" s="7"/>
      <c r="CA2336" s="5"/>
      <c r="CB2336" s="5"/>
      <c r="CC2336" s="5"/>
      <c r="CD2336" s="5"/>
      <c r="CE2336" s="5"/>
      <c r="CF2336" s="5"/>
      <c r="CG2336" s="5"/>
      <c r="CH2336" s="5"/>
      <c r="CI2336" s="5"/>
      <c r="CJ2336" s="5"/>
      <c r="CL2336" s="5">
        <v>172.75773672869451</v>
      </c>
      <c r="CM2336" s="5"/>
      <c r="CO2336" s="5"/>
      <c r="CP2336" s="5"/>
      <c r="CQ2336" s="5"/>
    </row>
    <row r="2337" spans="1:166" x14ac:dyDescent="0.25">
      <c r="A2337" t="s">
        <v>87</v>
      </c>
      <c r="B2337" t="s">
        <v>251</v>
      </c>
      <c r="C2337" s="6">
        <v>39792</v>
      </c>
      <c r="G2337">
        <v>56</v>
      </c>
      <c r="H2337" t="s">
        <v>17</v>
      </c>
      <c r="I2337" s="7">
        <v>9</v>
      </c>
      <c r="J2337">
        <v>1000</v>
      </c>
      <c r="K2337" s="5">
        <f t="shared" si="62"/>
        <v>111.11111111111111</v>
      </c>
      <c r="L2337" s="5"/>
      <c r="M2337" s="5">
        <v>297.60000000000002</v>
      </c>
      <c r="N2337" s="7">
        <v>10.282999999999999</v>
      </c>
      <c r="O2337" s="7"/>
      <c r="P2337" s="7"/>
      <c r="AC2337" s="5"/>
      <c r="AE2337" s="8"/>
      <c r="AF2337" s="8"/>
      <c r="AG2337" s="8"/>
      <c r="AH2337" s="8"/>
      <c r="AI2337" s="8"/>
      <c r="AJ2337" s="5"/>
      <c r="AK2337" s="8"/>
      <c r="AL2337" s="8"/>
      <c r="AM2337" s="8"/>
      <c r="AN2337" s="8"/>
      <c r="AO2337" s="8"/>
      <c r="AP2337" s="8"/>
      <c r="AS2337" s="8"/>
      <c r="AT2337" s="8"/>
      <c r="AU2337" s="5"/>
      <c r="AV2337" s="5"/>
      <c r="AW2337" s="5"/>
      <c r="AX2337" s="5"/>
      <c r="AY2337" s="5"/>
      <c r="AZ2337" s="5"/>
      <c r="BA2337" s="5"/>
      <c r="BB2337" s="5"/>
      <c r="BC2337" s="5"/>
      <c r="BD2337" s="5"/>
      <c r="BE2337" s="5"/>
      <c r="BF2337" s="5"/>
      <c r="BG2337" s="5"/>
      <c r="BH2337" s="5"/>
      <c r="BJ2337" s="5"/>
      <c r="BK2337" s="5"/>
      <c r="BL2337" s="5"/>
      <c r="BO2337" s="7"/>
      <c r="BP2337" s="5"/>
      <c r="BQ2337" s="5"/>
      <c r="BR2337" s="5"/>
      <c r="BS2337" s="5"/>
      <c r="BT2337" s="7"/>
      <c r="BU2337" s="7"/>
      <c r="BV2337" s="7"/>
      <c r="BW2337" s="7"/>
      <c r="BX2337" s="7"/>
      <c r="BY2337" s="7"/>
      <c r="BZ2337" s="7"/>
      <c r="CA2337" s="5"/>
      <c r="CB2337" s="5"/>
      <c r="CC2337" s="5"/>
      <c r="CD2337" s="5"/>
      <c r="CE2337" s="5"/>
      <c r="CF2337" s="5"/>
      <c r="CG2337" s="5"/>
      <c r="CH2337" s="5"/>
      <c r="CI2337" s="5"/>
      <c r="CJ2337" s="5"/>
      <c r="CL2337" s="5"/>
      <c r="CM2337" s="5"/>
      <c r="CO2337" s="5"/>
      <c r="CP2337" s="5"/>
      <c r="CQ2337" s="5"/>
    </row>
    <row r="2338" spans="1:166" x14ac:dyDescent="0.25">
      <c r="A2338" t="s">
        <v>87</v>
      </c>
      <c r="B2338" t="s">
        <v>251</v>
      </c>
      <c r="C2338" s="6">
        <v>39793</v>
      </c>
      <c r="D2338" s="5"/>
      <c r="G2338">
        <v>57</v>
      </c>
      <c r="H2338" t="s">
        <v>17</v>
      </c>
      <c r="I2338" s="7">
        <v>9</v>
      </c>
      <c r="J2338">
        <v>1000</v>
      </c>
      <c r="K2338" s="5">
        <f t="shared" si="62"/>
        <v>111.11111111111111</v>
      </c>
      <c r="AC2338" s="5"/>
      <c r="AE2338" s="8"/>
      <c r="AF2338" s="8"/>
      <c r="AG2338" s="8"/>
      <c r="AH2338" s="8"/>
      <c r="AI2338" s="8"/>
      <c r="AJ2338" s="5"/>
      <c r="AK2338" s="8"/>
      <c r="AL2338" s="8"/>
      <c r="AM2338" s="8"/>
      <c r="AN2338" s="8"/>
      <c r="AO2338" s="8"/>
      <c r="AP2338" s="8"/>
      <c r="AQ2338" s="9"/>
      <c r="AS2338" s="8"/>
      <c r="AT2338" s="8"/>
      <c r="AU2338" s="5"/>
      <c r="AV2338" s="5"/>
      <c r="AW2338" s="5"/>
      <c r="AX2338" s="5"/>
      <c r="AY2338" s="5"/>
      <c r="AZ2338" s="5"/>
      <c r="BA2338" s="5"/>
      <c r="BB2338" s="5"/>
      <c r="BC2338" s="5"/>
      <c r="BD2338" s="5"/>
      <c r="BE2338" s="5"/>
      <c r="BF2338" s="5"/>
      <c r="BG2338" s="5"/>
      <c r="BH2338" s="5"/>
      <c r="BJ2338" s="5"/>
      <c r="BK2338" s="5"/>
      <c r="BL2338" s="5"/>
      <c r="BO2338" s="7"/>
      <c r="BP2338" s="5"/>
      <c r="BQ2338" s="5"/>
      <c r="BR2338" s="5"/>
      <c r="BS2338" s="5"/>
      <c r="BT2338" s="7"/>
      <c r="BU2338" s="7"/>
      <c r="BV2338" s="7"/>
      <c r="BW2338" s="7"/>
      <c r="BX2338" s="7"/>
      <c r="BY2338" s="7"/>
      <c r="BZ2338" s="7"/>
      <c r="CA2338" s="5"/>
      <c r="CB2338" s="5"/>
      <c r="CC2338" s="5"/>
      <c r="CD2338" s="5"/>
      <c r="CE2338" s="5"/>
      <c r="CF2338" s="5"/>
      <c r="CG2338" s="5"/>
      <c r="CH2338" s="5"/>
      <c r="CI2338" s="5"/>
      <c r="CJ2338" s="5"/>
      <c r="CL2338" s="5">
        <v>205.8690502452348</v>
      </c>
      <c r="CM2338" s="5"/>
      <c r="CO2338" s="5"/>
      <c r="CP2338" s="5"/>
      <c r="CQ2338" s="5"/>
    </row>
    <row r="2339" spans="1:166" x14ac:dyDescent="0.25">
      <c r="A2339" t="s">
        <v>87</v>
      </c>
      <c r="B2339" t="s">
        <v>251</v>
      </c>
      <c r="C2339" s="6">
        <v>39797</v>
      </c>
      <c r="D2339" s="5"/>
      <c r="G2339">
        <v>61</v>
      </c>
      <c r="H2339" t="s">
        <v>17</v>
      </c>
      <c r="I2339" s="7">
        <v>9</v>
      </c>
      <c r="J2339">
        <v>1000</v>
      </c>
      <c r="K2339" s="5">
        <f t="shared" si="62"/>
        <v>111.11111111111111</v>
      </c>
      <c r="AC2339" s="5"/>
      <c r="AE2339" s="8"/>
      <c r="AF2339" s="8"/>
      <c r="AG2339" s="8"/>
      <c r="AH2339" s="8"/>
      <c r="AI2339" s="8"/>
      <c r="AJ2339" s="5"/>
      <c r="AK2339" s="8"/>
      <c r="AL2339" s="8"/>
      <c r="AM2339" s="8"/>
      <c r="AN2339" s="8"/>
      <c r="AO2339" s="8"/>
      <c r="AP2339" s="8"/>
      <c r="AQ2339" s="9"/>
      <c r="AS2339" s="8"/>
      <c r="AT2339" s="8"/>
      <c r="AU2339" s="5"/>
      <c r="AV2339" s="5"/>
      <c r="AW2339" s="5"/>
      <c r="AX2339" s="5"/>
      <c r="AY2339" s="5"/>
      <c r="AZ2339" s="5"/>
      <c r="BA2339" s="5"/>
      <c r="BB2339" s="5"/>
      <c r="BC2339" s="5"/>
      <c r="BD2339" s="5"/>
      <c r="BE2339" s="5"/>
      <c r="BF2339" s="5"/>
      <c r="BG2339" s="5"/>
      <c r="BH2339" s="5"/>
      <c r="BJ2339" s="5"/>
      <c r="BK2339" s="5"/>
      <c r="BL2339" s="5"/>
      <c r="BO2339" s="7"/>
      <c r="BP2339" s="5"/>
      <c r="BQ2339" s="5"/>
      <c r="BR2339" s="5"/>
      <c r="BS2339" s="5"/>
      <c r="BT2339" s="7"/>
      <c r="BU2339" s="7"/>
      <c r="BV2339" s="7"/>
      <c r="BW2339" s="7"/>
      <c r="BX2339" s="7"/>
      <c r="BY2339" s="7"/>
      <c r="BZ2339" s="7"/>
      <c r="CA2339" s="5"/>
      <c r="CB2339" s="5"/>
      <c r="CC2339" s="5"/>
      <c r="CD2339" s="5"/>
      <c r="CE2339" s="5"/>
      <c r="CF2339" s="5"/>
      <c r="CG2339" s="5"/>
      <c r="CH2339" s="5"/>
      <c r="CI2339" s="5"/>
      <c r="CJ2339" s="5"/>
      <c r="CL2339" s="5">
        <v>214.10804294087811</v>
      </c>
      <c r="CM2339" s="5"/>
      <c r="CO2339" s="5"/>
      <c r="CP2339" s="5"/>
      <c r="CQ2339" s="5"/>
    </row>
    <row r="2340" spans="1:166" x14ac:dyDescent="0.25">
      <c r="A2340" t="s">
        <v>87</v>
      </c>
      <c r="B2340" t="s">
        <v>251</v>
      </c>
      <c r="C2340" s="6">
        <v>39799</v>
      </c>
      <c r="G2340">
        <v>63</v>
      </c>
      <c r="H2340" t="s">
        <v>17</v>
      </c>
      <c r="I2340" s="7">
        <v>9</v>
      </c>
      <c r="J2340">
        <v>1000</v>
      </c>
      <c r="K2340" s="5">
        <f t="shared" si="62"/>
        <v>111.11111111111111</v>
      </c>
      <c r="L2340" s="5"/>
      <c r="M2340" s="5">
        <v>297</v>
      </c>
      <c r="N2340" s="7">
        <v>12.05</v>
      </c>
      <c r="O2340" s="7"/>
      <c r="P2340" s="7"/>
      <c r="AC2340" s="5"/>
      <c r="AE2340" s="8"/>
      <c r="AF2340" s="8"/>
      <c r="AG2340" s="8"/>
      <c r="AH2340" s="8"/>
      <c r="AI2340" s="8"/>
      <c r="AJ2340" s="5"/>
      <c r="AK2340" s="8"/>
      <c r="AL2340" s="8"/>
      <c r="AM2340" s="8"/>
      <c r="AN2340" s="8"/>
      <c r="AO2340" s="8"/>
      <c r="AP2340" s="8"/>
      <c r="AS2340" s="8"/>
      <c r="AT2340" s="8"/>
      <c r="AU2340" s="5"/>
      <c r="AV2340" s="5"/>
      <c r="AW2340" s="5"/>
      <c r="AX2340" s="5"/>
      <c r="AY2340" s="5"/>
      <c r="AZ2340" s="5"/>
      <c r="BA2340" s="5"/>
      <c r="BB2340" s="5"/>
      <c r="BC2340" s="5"/>
      <c r="BD2340" s="5"/>
      <c r="BE2340" s="5"/>
      <c r="BF2340" s="5"/>
      <c r="BG2340" s="5"/>
      <c r="BH2340" s="5"/>
      <c r="BJ2340" s="5"/>
      <c r="BK2340" s="5"/>
      <c r="BL2340" s="5"/>
      <c r="BO2340" s="7"/>
      <c r="BP2340" s="5"/>
      <c r="BQ2340" s="5"/>
      <c r="BR2340" s="5"/>
      <c r="BS2340" s="5"/>
      <c r="BT2340" s="7"/>
      <c r="BU2340" s="7"/>
      <c r="BV2340" s="7"/>
      <c r="BW2340" s="7"/>
      <c r="BX2340" s="7"/>
      <c r="BY2340" s="7"/>
      <c r="BZ2340" s="7"/>
      <c r="CA2340" s="5"/>
      <c r="CB2340" s="5"/>
      <c r="CC2340" s="5"/>
      <c r="CD2340" s="5"/>
      <c r="CE2340" s="5"/>
      <c r="CF2340" s="5"/>
      <c r="CG2340" s="5"/>
      <c r="CH2340" s="5"/>
      <c r="CI2340" s="5"/>
      <c r="CJ2340" s="5"/>
      <c r="CL2340" s="5"/>
      <c r="CM2340" s="5"/>
      <c r="CO2340" s="5"/>
      <c r="CP2340" s="5"/>
      <c r="CQ2340" s="5"/>
    </row>
    <row r="2341" spans="1:166" x14ac:dyDescent="0.25">
      <c r="A2341" t="s">
        <v>87</v>
      </c>
      <c r="B2341" t="s">
        <v>251</v>
      </c>
      <c r="C2341" s="6">
        <v>39801</v>
      </c>
      <c r="D2341" s="5"/>
      <c r="G2341">
        <v>65</v>
      </c>
      <c r="H2341" t="s">
        <v>17</v>
      </c>
      <c r="I2341" s="7">
        <v>9</v>
      </c>
      <c r="J2341">
        <v>1000</v>
      </c>
      <c r="K2341" s="5">
        <f t="shared" si="62"/>
        <v>111.11111111111111</v>
      </c>
      <c r="AC2341" s="5"/>
      <c r="AE2341" s="8"/>
      <c r="AF2341" s="8"/>
      <c r="AG2341" s="8"/>
      <c r="AH2341" s="8"/>
      <c r="AI2341" s="8"/>
      <c r="AJ2341" s="5"/>
      <c r="AK2341" s="8"/>
      <c r="AL2341" s="8"/>
      <c r="AM2341" s="8"/>
      <c r="AN2341" s="8"/>
      <c r="AO2341" s="8"/>
      <c r="AP2341" s="8"/>
      <c r="AQ2341" s="9"/>
      <c r="AS2341" s="8"/>
      <c r="AT2341" s="8"/>
      <c r="AU2341" s="5"/>
      <c r="AV2341" s="5"/>
      <c r="AW2341" s="5"/>
      <c r="AX2341" s="5"/>
      <c r="AY2341" s="5"/>
      <c r="AZ2341" s="5"/>
      <c r="BA2341" s="5"/>
      <c r="BB2341" s="5"/>
      <c r="BC2341" s="5"/>
      <c r="BD2341" s="5"/>
      <c r="BE2341" s="5"/>
      <c r="BF2341" s="5"/>
      <c r="BG2341" s="5"/>
      <c r="BH2341" s="5"/>
      <c r="BJ2341" s="5"/>
      <c r="BK2341" s="5"/>
      <c r="BL2341" s="5"/>
      <c r="BO2341" s="7"/>
      <c r="BP2341" s="5"/>
      <c r="BQ2341" s="5"/>
      <c r="BR2341" s="5"/>
      <c r="BS2341" s="5"/>
      <c r="BT2341" s="7"/>
      <c r="BU2341" s="7"/>
      <c r="BV2341" s="7"/>
      <c r="BW2341" s="7"/>
      <c r="BX2341" s="7"/>
      <c r="BY2341" s="7"/>
      <c r="BZ2341" s="7"/>
      <c r="CA2341" s="5"/>
      <c r="CB2341" s="5"/>
      <c r="CC2341" s="5"/>
      <c r="CD2341" s="5"/>
      <c r="CE2341" s="5"/>
      <c r="CF2341" s="5"/>
      <c r="CG2341" s="5"/>
      <c r="CH2341" s="5"/>
      <c r="CI2341" s="5"/>
      <c r="CJ2341" s="5"/>
      <c r="CL2341" s="5">
        <v>193.3046135277512</v>
      </c>
      <c r="CM2341" s="5"/>
      <c r="CO2341" s="5"/>
      <c r="CP2341" s="5"/>
      <c r="CQ2341" s="5"/>
    </row>
    <row r="2342" spans="1:166" x14ac:dyDescent="0.25">
      <c r="A2342" t="s">
        <v>87</v>
      </c>
      <c r="B2342" t="s">
        <v>251</v>
      </c>
      <c r="C2342" s="6">
        <v>39803</v>
      </c>
      <c r="D2342" s="5"/>
      <c r="G2342">
        <v>67</v>
      </c>
      <c r="H2342" t="s">
        <v>17</v>
      </c>
      <c r="I2342" s="7">
        <v>9</v>
      </c>
      <c r="J2342">
        <v>1000</v>
      </c>
      <c r="K2342" s="5">
        <f t="shared" ref="K2342:K2384" si="63">1000000/I2342/J2342</f>
        <v>111.11111111111111</v>
      </c>
      <c r="AC2342" s="5"/>
      <c r="AE2342" s="8"/>
      <c r="AF2342" s="8"/>
      <c r="AG2342" s="8"/>
      <c r="AH2342" s="8"/>
      <c r="AI2342" s="8"/>
      <c r="AJ2342" s="5"/>
      <c r="AK2342" s="8"/>
      <c r="AL2342" s="8"/>
      <c r="AM2342" s="8"/>
      <c r="AN2342" s="8"/>
      <c r="AO2342" s="8"/>
      <c r="AP2342" s="8"/>
      <c r="AQ2342" s="9"/>
      <c r="AS2342" s="8"/>
      <c r="AT2342" s="8"/>
      <c r="AU2342" s="5"/>
      <c r="AV2342" s="5"/>
      <c r="AW2342" s="5"/>
      <c r="AX2342" s="5"/>
      <c r="AY2342" s="5"/>
      <c r="AZ2342" s="5"/>
      <c r="BA2342" s="5"/>
      <c r="BB2342" s="5"/>
      <c r="BC2342" s="5"/>
      <c r="BD2342" s="5"/>
      <c r="BE2342" s="5"/>
      <c r="BF2342" s="5"/>
      <c r="BG2342" s="5"/>
      <c r="BH2342" s="5"/>
      <c r="BJ2342" s="5"/>
      <c r="BK2342" s="5"/>
      <c r="BL2342" s="5"/>
      <c r="BO2342" s="7"/>
      <c r="BP2342" s="5"/>
      <c r="BQ2342" s="5"/>
      <c r="BR2342" s="5"/>
      <c r="BS2342" s="5"/>
      <c r="BT2342" s="7"/>
      <c r="BU2342" s="7"/>
      <c r="BV2342" s="7"/>
      <c r="BW2342" s="7"/>
      <c r="BX2342" s="7"/>
      <c r="BY2342" s="7"/>
      <c r="BZ2342" s="7"/>
      <c r="CA2342" s="5"/>
      <c r="CB2342" s="5"/>
      <c r="CC2342" s="5"/>
      <c r="CD2342" s="5"/>
      <c r="CE2342" s="5"/>
      <c r="CF2342" s="5"/>
      <c r="CG2342" s="5"/>
      <c r="CH2342" s="5"/>
      <c r="CI2342" s="5"/>
      <c r="CJ2342" s="5"/>
      <c r="CL2342" s="5">
        <v>182.83566751397669</v>
      </c>
      <c r="CM2342" s="5"/>
      <c r="CO2342" s="5"/>
      <c r="CP2342" s="5"/>
      <c r="CQ2342" s="5"/>
    </row>
    <row r="2343" spans="1:166" x14ac:dyDescent="0.25">
      <c r="A2343" t="s">
        <v>87</v>
      </c>
      <c r="B2343" t="s">
        <v>251</v>
      </c>
      <c r="C2343" s="6">
        <v>39806</v>
      </c>
      <c r="D2343" s="5"/>
      <c r="G2343">
        <v>70</v>
      </c>
      <c r="H2343" t="s">
        <v>17</v>
      </c>
      <c r="I2343" s="7">
        <v>9</v>
      </c>
      <c r="J2343">
        <v>1000</v>
      </c>
      <c r="K2343" s="5">
        <f t="shared" si="63"/>
        <v>111.11111111111111</v>
      </c>
      <c r="L2343" s="5"/>
      <c r="M2343" s="5">
        <v>407</v>
      </c>
      <c r="N2343" s="7">
        <v>14.2</v>
      </c>
      <c r="O2343" s="7"/>
      <c r="P2343" s="7"/>
      <c r="AC2343" s="5"/>
      <c r="AE2343" s="8"/>
      <c r="AF2343" s="8"/>
      <c r="AG2343" s="8"/>
      <c r="AH2343" s="8"/>
      <c r="AI2343" s="8"/>
      <c r="AJ2343" s="5"/>
      <c r="AK2343" s="8"/>
      <c r="AL2343" s="8"/>
      <c r="AM2343" s="8"/>
      <c r="AN2343" s="8"/>
      <c r="AO2343" s="8"/>
      <c r="AP2343" s="8"/>
      <c r="AQ2343" s="9"/>
      <c r="AS2343" s="8"/>
      <c r="AT2343" s="8"/>
      <c r="AU2343" s="5"/>
      <c r="AV2343" s="5"/>
      <c r="AW2343" s="5"/>
      <c r="AX2343" s="5"/>
      <c r="AY2343" s="5"/>
      <c r="AZ2343" s="5"/>
      <c r="BA2343" s="5"/>
      <c r="BB2343" s="5"/>
      <c r="BC2343" s="5"/>
      <c r="BD2343" s="5"/>
      <c r="BE2343" s="5"/>
      <c r="BF2343" s="5"/>
      <c r="BG2343" s="5"/>
      <c r="BH2343" s="5"/>
      <c r="BJ2343" s="5"/>
      <c r="BK2343" s="5"/>
      <c r="BL2343" s="5"/>
      <c r="BO2343" s="7"/>
      <c r="BP2343" s="5"/>
      <c r="BQ2343" s="5"/>
      <c r="BR2343" s="5"/>
      <c r="BS2343" s="5"/>
      <c r="BT2343" s="7"/>
      <c r="BU2343" s="7"/>
      <c r="BV2343" s="7"/>
      <c r="BW2343" s="7"/>
      <c r="BX2343" s="7"/>
      <c r="BY2343" s="7"/>
      <c r="BZ2343" s="7"/>
      <c r="CA2343" s="5"/>
      <c r="CB2343" s="5"/>
      <c r="CC2343" s="5"/>
      <c r="CD2343" s="5"/>
      <c r="CE2343" s="5"/>
      <c r="CF2343" s="5"/>
      <c r="CG2343" s="5"/>
      <c r="CH2343" s="5"/>
      <c r="CI2343" s="5"/>
      <c r="CJ2343" s="5"/>
      <c r="CL2343" s="5">
        <v>208.03043384148251</v>
      </c>
      <c r="CM2343" s="5"/>
      <c r="CO2343" s="5"/>
      <c r="CP2343" s="5"/>
      <c r="CQ2343" s="5"/>
    </row>
    <row r="2344" spans="1:166" x14ac:dyDescent="0.25">
      <c r="A2344" t="s">
        <v>87</v>
      </c>
      <c r="B2344" t="s">
        <v>251</v>
      </c>
      <c r="C2344" s="6">
        <v>39808</v>
      </c>
      <c r="D2344" s="5">
        <v>5</v>
      </c>
      <c r="E2344" t="s">
        <v>206</v>
      </c>
      <c r="F2344" t="s">
        <v>13</v>
      </c>
      <c r="G2344">
        <v>72</v>
      </c>
      <c r="H2344" t="s">
        <v>17</v>
      </c>
      <c r="I2344" s="7">
        <v>9</v>
      </c>
      <c r="J2344">
        <v>1000</v>
      </c>
      <c r="K2344" s="5">
        <f t="shared" si="63"/>
        <v>111.11111111111111</v>
      </c>
      <c r="L2344" s="5"/>
      <c r="M2344" s="8"/>
      <c r="N2344" s="8"/>
      <c r="O2344" s="8"/>
      <c r="P2344" s="8"/>
      <c r="Q2344" s="5"/>
      <c r="R2344" s="5"/>
      <c r="S2344" s="5">
        <v>72</v>
      </c>
      <c r="T2344" s="5"/>
      <c r="U2344" s="5"/>
      <c r="V2344" s="5"/>
      <c r="W2344" s="5"/>
      <c r="X2344" s="8"/>
      <c r="Y2344" s="8"/>
      <c r="Z2344" s="8"/>
      <c r="AA2344" s="8"/>
      <c r="AB2344" s="8"/>
      <c r="AC2344" s="5"/>
      <c r="AD2344" s="8"/>
      <c r="AE2344" s="8"/>
      <c r="AF2344" s="8"/>
      <c r="AG2344" s="8"/>
      <c r="AH2344" s="8"/>
      <c r="AI2344" s="8"/>
      <c r="AJ2344" s="5"/>
      <c r="AK2344" s="8"/>
      <c r="AL2344" s="8"/>
      <c r="AM2344" s="8"/>
      <c r="AN2344" s="8"/>
      <c r="AO2344" s="8"/>
      <c r="AP2344" s="8"/>
      <c r="AQ2344" s="9"/>
      <c r="AR2344" s="8"/>
      <c r="AS2344" s="8"/>
      <c r="AT2344" s="8"/>
      <c r="AU2344" s="5"/>
      <c r="AV2344" s="5"/>
      <c r="AW2344" s="5"/>
      <c r="AX2344" s="5"/>
      <c r="AY2344" s="5"/>
      <c r="AZ2344" s="5"/>
      <c r="BA2344" s="5"/>
      <c r="BB2344" s="5"/>
      <c r="BC2344" s="5"/>
      <c r="BD2344" s="5"/>
      <c r="BE2344" s="5"/>
      <c r="BF2344" s="5"/>
      <c r="BG2344" s="5"/>
      <c r="BH2344" s="5"/>
      <c r="BI2344" s="8"/>
      <c r="BJ2344" s="5"/>
      <c r="BK2344" s="5"/>
      <c r="BL2344" s="5"/>
      <c r="BM2344" s="8"/>
      <c r="BN2344" s="8"/>
      <c r="BO2344" s="7"/>
      <c r="BP2344" s="5"/>
      <c r="BQ2344" s="5"/>
      <c r="BR2344" s="5"/>
      <c r="BS2344" s="5"/>
      <c r="BT2344" s="7"/>
      <c r="BU2344" s="7"/>
      <c r="BV2344" s="7"/>
      <c r="BW2344" s="7"/>
      <c r="BX2344" s="7"/>
      <c r="BY2344" s="7"/>
      <c r="BZ2344" s="7"/>
      <c r="CA2344" s="5"/>
      <c r="CB2344" s="5"/>
      <c r="CC2344" s="5"/>
      <c r="CD2344" s="5"/>
      <c r="CE2344" s="5"/>
      <c r="CF2344" s="5"/>
      <c r="CG2344" s="5"/>
      <c r="CH2344" s="5"/>
      <c r="CI2344" s="5"/>
      <c r="CJ2344" s="5"/>
      <c r="CK2344" s="8"/>
      <c r="CL2344" s="5"/>
      <c r="CM2344" s="5"/>
      <c r="CN2344" s="8"/>
      <c r="CO2344" s="5"/>
      <c r="CP2344" s="5"/>
      <c r="CQ2344" s="5"/>
      <c r="CR2344" s="8"/>
      <c r="CS2344" s="8"/>
      <c r="CT2344" s="8"/>
      <c r="CU2344" s="8"/>
      <c r="CV2344" s="8"/>
      <c r="CW2344" s="8"/>
      <c r="CX2344" s="8"/>
      <c r="CY2344" s="8"/>
      <c r="CZ2344" s="8"/>
      <c r="DA2344" s="8"/>
      <c r="DB2344" s="8"/>
      <c r="DC2344" s="8"/>
      <c r="DD2344" s="8"/>
      <c r="DE2344" s="8"/>
      <c r="DF2344" s="8"/>
      <c r="DG2344" s="8"/>
      <c r="DH2344" s="8"/>
      <c r="DI2344" s="8"/>
      <c r="DJ2344" s="8"/>
      <c r="DK2344" s="8"/>
      <c r="DL2344" s="8"/>
      <c r="DM2344" s="8"/>
      <c r="DN2344" s="8"/>
      <c r="DO2344" s="8"/>
      <c r="DP2344" s="8"/>
      <c r="DQ2344" s="8"/>
      <c r="DR2344" s="8"/>
      <c r="DS2344" s="8"/>
      <c r="DT2344" s="8"/>
      <c r="DU2344" s="8"/>
      <c r="DV2344" s="8"/>
      <c r="DW2344" s="8"/>
      <c r="DX2344" s="8"/>
      <c r="DY2344" s="8"/>
      <c r="DZ2344" s="8"/>
      <c r="EA2344" s="8"/>
      <c r="EB2344" s="8"/>
      <c r="EC2344" s="8"/>
      <c r="ED2344" s="8"/>
      <c r="EE2344" s="8"/>
      <c r="EF2344" s="8"/>
      <c r="EG2344" s="8"/>
      <c r="EH2344" s="8"/>
      <c r="EI2344" s="8"/>
      <c r="EJ2344" s="8"/>
      <c r="EK2344" s="8"/>
      <c r="EL2344" s="8"/>
      <c r="EM2344" s="8"/>
      <c r="EN2344" s="8"/>
      <c r="EO2344" s="8"/>
      <c r="EP2344" s="8"/>
      <c r="EQ2344" s="8"/>
      <c r="ER2344" s="8"/>
      <c r="ES2344" s="8"/>
      <c r="ET2344" s="8"/>
      <c r="EU2344" s="8"/>
      <c r="EV2344" s="8"/>
      <c r="EW2344" s="8"/>
      <c r="EX2344" s="8"/>
      <c r="EY2344" s="8"/>
      <c r="EZ2344" s="8"/>
      <c r="FA2344" s="8"/>
      <c r="FB2344" s="8"/>
      <c r="FC2344" s="8"/>
      <c r="FD2344" s="8"/>
      <c r="FE2344" s="8"/>
      <c r="FF2344" s="8"/>
      <c r="FG2344" s="8"/>
      <c r="FH2344" s="8"/>
      <c r="FI2344" s="8"/>
      <c r="FJ2344" s="8"/>
    </row>
    <row r="2345" spans="1:166" x14ac:dyDescent="0.25">
      <c r="A2345" t="s">
        <v>87</v>
      </c>
      <c r="B2345" t="s">
        <v>251</v>
      </c>
      <c r="C2345" s="6">
        <v>39812</v>
      </c>
      <c r="D2345" s="5"/>
      <c r="E2345" s="6"/>
      <c r="G2345">
        <v>76</v>
      </c>
      <c r="H2345" t="s">
        <v>17</v>
      </c>
      <c r="I2345" s="7">
        <v>9</v>
      </c>
      <c r="J2345">
        <v>1000</v>
      </c>
      <c r="K2345" s="5">
        <f t="shared" si="63"/>
        <v>111.11111111111111</v>
      </c>
      <c r="L2345" s="5"/>
      <c r="M2345" s="8"/>
      <c r="N2345" s="8"/>
      <c r="O2345" s="8"/>
      <c r="P2345" s="8"/>
      <c r="Q2345" s="5"/>
      <c r="R2345" s="5"/>
      <c r="S2345" s="5"/>
      <c r="T2345" s="5"/>
      <c r="U2345" s="5"/>
      <c r="V2345" s="5"/>
      <c r="W2345" s="5"/>
      <c r="X2345" s="8"/>
      <c r="Y2345" s="8"/>
      <c r="Z2345" s="8"/>
      <c r="AA2345" s="8"/>
      <c r="AB2345" s="8"/>
      <c r="AC2345" s="5"/>
      <c r="AD2345" s="8"/>
      <c r="AE2345" s="8"/>
      <c r="AF2345" s="8"/>
      <c r="AG2345" s="8"/>
      <c r="AH2345" s="8"/>
      <c r="AI2345" s="8"/>
      <c r="AJ2345" s="5"/>
      <c r="AK2345" s="8"/>
      <c r="AL2345" s="8"/>
      <c r="AM2345" s="8"/>
      <c r="AN2345" s="8"/>
      <c r="AO2345" s="8"/>
      <c r="AP2345" s="8"/>
      <c r="AQ2345" s="9"/>
      <c r="AR2345" s="8"/>
      <c r="AS2345" s="8"/>
      <c r="AT2345" s="8"/>
      <c r="AU2345" s="5"/>
      <c r="AV2345" s="5"/>
      <c r="AW2345" s="5"/>
      <c r="AX2345" s="5"/>
      <c r="AY2345" s="5"/>
      <c r="AZ2345" s="5"/>
      <c r="BA2345" s="5"/>
      <c r="BB2345" s="5"/>
      <c r="BC2345" s="5"/>
      <c r="BD2345" s="5"/>
      <c r="BE2345" s="5"/>
      <c r="BF2345" s="5"/>
      <c r="BG2345" s="5"/>
      <c r="BH2345" s="5"/>
      <c r="BI2345" s="8"/>
      <c r="BJ2345" s="5"/>
      <c r="BK2345" s="5"/>
      <c r="BL2345" s="5"/>
      <c r="BM2345" s="8"/>
      <c r="BN2345" s="8"/>
      <c r="BO2345" s="7"/>
      <c r="BP2345" s="5"/>
      <c r="BQ2345" s="5"/>
      <c r="BR2345" s="5"/>
      <c r="BS2345" s="5"/>
      <c r="BT2345" s="7"/>
      <c r="BU2345" s="7"/>
      <c r="BV2345" s="7"/>
      <c r="BW2345" s="7"/>
      <c r="BX2345" s="7"/>
      <c r="BY2345" s="7"/>
      <c r="BZ2345" s="7"/>
      <c r="CA2345" s="5"/>
      <c r="CB2345" s="5"/>
      <c r="CC2345" s="5"/>
      <c r="CD2345" s="5"/>
      <c r="CE2345" s="5"/>
      <c r="CF2345" s="5"/>
      <c r="CG2345" s="5"/>
      <c r="CH2345" s="5"/>
      <c r="CI2345" s="5"/>
      <c r="CJ2345" s="5"/>
      <c r="CK2345" s="8"/>
      <c r="CL2345" s="5">
        <v>207.93543406929541</v>
      </c>
      <c r="CM2345" s="5"/>
      <c r="CN2345" s="8"/>
      <c r="CO2345" s="5"/>
      <c r="CP2345" s="5"/>
      <c r="CQ2345" s="5"/>
      <c r="CR2345" s="8"/>
      <c r="CS2345" s="8"/>
      <c r="CT2345" s="8"/>
      <c r="CU2345" s="8"/>
      <c r="CV2345" s="8"/>
      <c r="CW2345" s="8"/>
      <c r="CX2345" s="8"/>
      <c r="CY2345" s="8"/>
      <c r="CZ2345" s="8"/>
      <c r="DA2345" s="8"/>
      <c r="DB2345" s="8"/>
      <c r="DC2345" s="8"/>
      <c r="DD2345" s="8"/>
      <c r="DE2345" s="8"/>
      <c r="DF2345" s="8"/>
      <c r="DG2345" s="8"/>
      <c r="DH2345" s="8"/>
      <c r="DI2345" s="8"/>
      <c r="DJ2345" s="8"/>
      <c r="DK2345" s="8"/>
      <c r="DL2345" s="8"/>
      <c r="DM2345" s="8"/>
      <c r="DN2345" s="8"/>
      <c r="DO2345" s="8"/>
      <c r="DP2345" s="8"/>
      <c r="DQ2345" s="8"/>
      <c r="DR2345" s="8"/>
      <c r="DS2345" s="8"/>
      <c r="DT2345" s="8"/>
      <c r="DU2345" s="8"/>
      <c r="DV2345" s="8"/>
      <c r="DW2345" s="8"/>
      <c r="DX2345" s="8"/>
      <c r="DY2345" s="8"/>
      <c r="DZ2345" s="8"/>
      <c r="EA2345" s="8"/>
      <c r="EB2345" s="8"/>
      <c r="EC2345" s="8"/>
      <c r="ED2345" s="8"/>
      <c r="EE2345" s="8"/>
      <c r="EF2345" s="8"/>
      <c r="EG2345" s="8"/>
      <c r="EH2345" s="8"/>
      <c r="EI2345" s="8"/>
      <c r="EJ2345" s="8"/>
      <c r="EK2345" s="8"/>
      <c r="EL2345" s="8"/>
      <c r="EM2345" s="8"/>
      <c r="EN2345" s="8"/>
      <c r="EO2345" s="8"/>
      <c r="EP2345" s="8"/>
      <c r="EQ2345" s="8"/>
      <c r="ER2345" s="8"/>
      <c r="ES2345" s="8"/>
      <c r="ET2345" s="8"/>
      <c r="EU2345" s="8"/>
      <c r="EV2345" s="8"/>
      <c r="EW2345" s="8"/>
      <c r="EX2345" s="8"/>
      <c r="EY2345" s="8"/>
      <c r="EZ2345" s="8"/>
      <c r="FA2345" s="8"/>
      <c r="FB2345" s="8"/>
      <c r="FC2345" s="8"/>
      <c r="FD2345" s="8"/>
      <c r="FE2345" s="8"/>
      <c r="FF2345" s="8"/>
      <c r="FG2345" s="8"/>
      <c r="FH2345" s="8"/>
      <c r="FI2345" s="8"/>
      <c r="FJ2345" s="8"/>
    </row>
    <row r="2346" spans="1:166" x14ac:dyDescent="0.25">
      <c r="A2346" t="s">
        <v>87</v>
      </c>
      <c r="B2346" t="s">
        <v>251</v>
      </c>
      <c r="C2346" s="6">
        <v>39813</v>
      </c>
      <c r="G2346">
        <v>77</v>
      </c>
      <c r="H2346" t="s">
        <v>17</v>
      </c>
      <c r="I2346" s="7">
        <v>9</v>
      </c>
      <c r="J2346">
        <v>1000</v>
      </c>
      <c r="K2346" s="5">
        <f t="shared" si="63"/>
        <v>111.11111111111111</v>
      </c>
      <c r="L2346" s="5"/>
      <c r="M2346" s="5">
        <v>543</v>
      </c>
      <c r="N2346" s="7">
        <v>15.5</v>
      </c>
      <c r="O2346" s="7"/>
      <c r="P2346" s="7"/>
      <c r="AC2346" s="5">
        <v>78.099999999999994</v>
      </c>
      <c r="AE2346" s="8"/>
      <c r="AF2346" s="8"/>
      <c r="AG2346" s="8"/>
      <c r="AH2346" s="8"/>
      <c r="AI2346" s="8"/>
      <c r="AJ2346" s="5">
        <v>73.875</v>
      </c>
      <c r="AK2346" s="8">
        <v>1.0069219999999999</v>
      </c>
      <c r="AL2346" s="8"/>
      <c r="AM2346" s="8"/>
      <c r="AN2346" s="8"/>
      <c r="AO2346" s="8"/>
      <c r="AP2346" s="8"/>
      <c r="AQ2346" s="9">
        <f>AK2346/AJ2346</f>
        <v>1.3630077834179355E-2</v>
      </c>
      <c r="AS2346" s="8"/>
      <c r="AT2346" s="8"/>
      <c r="AU2346" s="5">
        <v>7.0250000000000004</v>
      </c>
      <c r="AV2346" s="5"/>
      <c r="AW2346" s="5"/>
      <c r="AX2346" s="5"/>
      <c r="AY2346" s="5">
        <v>1.0750000000000002</v>
      </c>
      <c r="AZ2346" s="5"/>
      <c r="BA2346" s="5"/>
      <c r="BB2346" s="5"/>
      <c r="BC2346" s="5"/>
      <c r="BD2346" s="5"/>
      <c r="BE2346" s="5"/>
      <c r="BF2346" s="5"/>
      <c r="BG2346" s="5">
        <v>0</v>
      </c>
      <c r="BH2346" s="5">
        <v>8.1</v>
      </c>
      <c r="BJ2346" s="5"/>
      <c r="BK2346" s="5">
        <f>AC2346+AJ2346+BH2346</f>
        <v>160.07499999999999</v>
      </c>
      <c r="BL2346" s="5"/>
      <c r="BM2346" s="8">
        <f>BH2346/BK2346</f>
        <v>5.0601280649695456E-2</v>
      </c>
      <c r="BN2346" s="8"/>
      <c r="BO2346" s="7"/>
      <c r="BP2346" s="5"/>
      <c r="BQ2346" s="5"/>
      <c r="BR2346" s="5"/>
      <c r="BS2346" s="5"/>
      <c r="BT2346" s="7"/>
      <c r="BU2346" s="7"/>
      <c r="BV2346" s="7"/>
      <c r="BW2346" s="7"/>
      <c r="BX2346" s="8">
        <f>AC2346/BK2346</f>
        <v>0.48789629861002654</v>
      </c>
      <c r="BY2346" s="8">
        <f>AJ2346/BK2346</f>
        <v>0.46150242074027803</v>
      </c>
      <c r="BZ2346" s="8">
        <f>BH2346/BK2346</f>
        <v>5.0601280649695456E-2</v>
      </c>
      <c r="CA2346" s="5">
        <f>CB2346+CC2346+CD2346+CE2346+CF2346+CG2346</f>
        <v>265.25</v>
      </c>
      <c r="CB2346" s="5">
        <v>100.5</v>
      </c>
      <c r="CC2346" s="5">
        <v>4.5</v>
      </c>
      <c r="CD2346" s="5">
        <v>0</v>
      </c>
      <c r="CE2346" s="5"/>
      <c r="CF2346" s="5">
        <v>141.74999999999997</v>
      </c>
      <c r="CG2346" s="5">
        <v>18.5</v>
      </c>
      <c r="CH2346" s="9">
        <f>AK2346/CA2346</f>
        <v>3.7961244109330815E-3</v>
      </c>
      <c r="CI2346" s="5"/>
      <c r="CJ2346" s="5"/>
      <c r="CL2346" s="5"/>
      <c r="CM2346" s="5"/>
      <c r="CO2346" s="5"/>
      <c r="CP2346" s="5"/>
      <c r="CQ2346" s="5"/>
    </row>
    <row r="2347" spans="1:166" x14ac:dyDescent="0.25">
      <c r="A2347" t="s">
        <v>87</v>
      </c>
      <c r="B2347" t="s">
        <v>251</v>
      </c>
      <c r="C2347" s="6">
        <v>39815</v>
      </c>
      <c r="D2347" s="5"/>
      <c r="G2347">
        <v>79</v>
      </c>
      <c r="H2347" t="s">
        <v>17</v>
      </c>
      <c r="I2347" s="7">
        <v>9</v>
      </c>
      <c r="J2347">
        <v>1000</v>
      </c>
      <c r="K2347" s="5">
        <f t="shared" si="63"/>
        <v>111.11111111111111</v>
      </c>
      <c r="AC2347" s="5"/>
      <c r="AE2347" s="8"/>
      <c r="AF2347" s="8"/>
      <c r="AG2347" s="8"/>
      <c r="AH2347" s="8"/>
      <c r="AI2347" s="8"/>
      <c r="AJ2347" s="5"/>
      <c r="AK2347" s="8"/>
      <c r="AL2347" s="8"/>
      <c r="AM2347" s="8"/>
      <c r="AN2347" s="8"/>
      <c r="AO2347" s="8"/>
      <c r="AP2347" s="8"/>
      <c r="AQ2347" s="9"/>
      <c r="AS2347" s="8"/>
      <c r="AT2347" s="8"/>
      <c r="AU2347" s="5"/>
      <c r="AV2347" s="5"/>
      <c r="AW2347" s="5"/>
      <c r="AX2347" s="5"/>
      <c r="AY2347" s="5"/>
      <c r="AZ2347" s="5"/>
      <c r="BA2347" s="5"/>
      <c r="BB2347" s="5"/>
      <c r="BC2347" s="5"/>
      <c r="BD2347" s="5"/>
      <c r="BE2347" s="5"/>
      <c r="BF2347" s="5"/>
      <c r="BG2347" s="5"/>
      <c r="BH2347" s="5"/>
      <c r="BJ2347" s="5"/>
      <c r="BK2347" s="5"/>
      <c r="BL2347" s="5"/>
      <c r="BO2347" s="7"/>
      <c r="BP2347" s="5"/>
      <c r="BQ2347" s="5"/>
      <c r="BR2347" s="5"/>
      <c r="BS2347" s="5"/>
      <c r="BT2347" s="7"/>
      <c r="BU2347" s="7"/>
      <c r="BV2347" s="7"/>
      <c r="BW2347" s="7"/>
      <c r="BX2347" s="7"/>
      <c r="BY2347" s="7"/>
      <c r="BZ2347" s="7"/>
      <c r="CA2347" s="5"/>
      <c r="CB2347" s="5"/>
      <c r="CC2347" s="5"/>
      <c r="CD2347" s="5"/>
      <c r="CE2347" s="5"/>
      <c r="CF2347" s="5"/>
      <c r="CG2347" s="5"/>
      <c r="CH2347" s="5"/>
      <c r="CI2347" s="5"/>
      <c r="CJ2347" s="5"/>
      <c r="CL2347" s="5">
        <v>186.38042394767839</v>
      </c>
      <c r="CM2347" s="5"/>
      <c r="CO2347" s="5"/>
      <c r="CP2347" s="5"/>
      <c r="CQ2347" s="5"/>
    </row>
    <row r="2348" spans="1:166" x14ac:dyDescent="0.25">
      <c r="A2348" t="s">
        <v>87</v>
      </c>
      <c r="B2348" t="s">
        <v>251</v>
      </c>
      <c r="C2348" s="6">
        <v>39817</v>
      </c>
      <c r="D2348" s="5"/>
      <c r="G2348">
        <v>81</v>
      </c>
      <c r="H2348" t="s">
        <v>17</v>
      </c>
      <c r="I2348" s="7">
        <v>9</v>
      </c>
      <c r="J2348">
        <v>1000</v>
      </c>
      <c r="K2348" s="5">
        <f t="shared" si="63"/>
        <v>111.11111111111111</v>
      </c>
      <c r="AC2348" s="5"/>
      <c r="AE2348" s="8"/>
      <c r="AF2348" s="8"/>
      <c r="AG2348" s="8"/>
      <c r="AH2348" s="8"/>
      <c r="AI2348" s="8"/>
      <c r="AJ2348" s="5"/>
      <c r="AK2348" s="8"/>
      <c r="AL2348" s="8"/>
      <c r="AM2348" s="8"/>
      <c r="AN2348" s="8"/>
      <c r="AO2348" s="8"/>
      <c r="AP2348" s="8"/>
      <c r="AQ2348" s="9"/>
      <c r="AS2348" s="8"/>
      <c r="AT2348" s="8"/>
      <c r="AU2348" s="5"/>
      <c r="AV2348" s="5"/>
      <c r="AW2348" s="5"/>
      <c r="AX2348" s="5"/>
      <c r="AY2348" s="5"/>
      <c r="AZ2348" s="5"/>
      <c r="BA2348" s="5"/>
      <c r="BB2348" s="5"/>
      <c r="BC2348" s="5"/>
      <c r="BD2348" s="5"/>
      <c r="BE2348" s="5"/>
      <c r="BF2348" s="5"/>
      <c r="BG2348" s="5"/>
      <c r="BH2348" s="5"/>
      <c r="BJ2348" s="5"/>
      <c r="BK2348" s="5"/>
      <c r="BL2348" s="5"/>
      <c r="BO2348" s="7"/>
      <c r="BP2348" s="5"/>
      <c r="BQ2348" s="5"/>
      <c r="BR2348" s="5"/>
      <c r="BS2348" s="5"/>
      <c r="BT2348" s="7"/>
      <c r="BU2348" s="7"/>
      <c r="BV2348" s="7"/>
      <c r="BW2348" s="7"/>
      <c r="BX2348" s="7"/>
      <c r="BY2348" s="7"/>
      <c r="BZ2348" s="7"/>
      <c r="CA2348" s="5"/>
      <c r="CB2348" s="5"/>
      <c r="CC2348" s="5"/>
      <c r="CD2348" s="5"/>
      <c r="CE2348" s="5"/>
      <c r="CF2348" s="5"/>
      <c r="CG2348" s="5"/>
      <c r="CH2348" s="5"/>
      <c r="CI2348" s="5"/>
      <c r="CJ2348" s="5"/>
      <c r="CL2348" s="5">
        <v>219.3649972437056</v>
      </c>
      <c r="CM2348" s="5"/>
      <c r="CO2348" s="5"/>
      <c r="CP2348" s="5"/>
      <c r="CQ2348" s="5"/>
    </row>
    <row r="2349" spans="1:166" x14ac:dyDescent="0.25">
      <c r="A2349" t="s">
        <v>87</v>
      </c>
      <c r="B2349" t="s">
        <v>251</v>
      </c>
      <c r="C2349" s="6">
        <v>39820</v>
      </c>
      <c r="G2349">
        <v>84</v>
      </c>
      <c r="H2349" t="s">
        <v>17</v>
      </c>
      <c r="I2349" s="7">
        <v>9</v>
      </c>
      <c r="J2349">
        <v>1000</v>
      </c>
      <c r="K2349" s="5">
        <f t="shared" si="63"/>
        <v>111.11111111111111</v>
      </c>
      <c r="L2349" s="5"/>
      <c r="M2349" s="5">
        <v>656</v>
      </c>
      <c r="N2349" s="7">
        <v>18.5</v>
      </c>
      <c r="O2349" s="7"/>
      <c r="P2349" s="7"/>
      <c r="AC2349" s="5"/>
      <c r="AE2349" s="8"/>
      <c r="AF2349" s="8"/>
      <c r="AG2349" s="8"/>
      <c r="AH2349" s="8"/>
      <c r="AI2349" s="8"/>
      <c r="AJ2349" s="5"/>
      <c r="AK2349" s="8"/>
      <c r="AL2349" s="8"/>
      <c r="AM2349" s="8"/>
      <c r="AN2349" s="8"/>
      <c r="AO2349" s="8"/>
      <c r="AP2349" s="8"/>
      <c r="AS2349" s="8"/>
      <c r="AT2349" s="8"/>
      <c r="AU2349" s="5"/>
      <c r="AV2349" s="5"/>
      <c r="AW2349" s="5"/>
      <c r="AX2349" s="5"/>
      <c r="AY2349" s="5"/>
      <c r="AZ2349" s="5"/>
      <c r="BA2349" s="5"/>
      <c r="BB2349" s="5"/>
      <c r="BC2349" s="5"/>
      <c r="BD2349" s="5"/>
      <c r="BE2349" s="5"/>
      <c r="BF2349" s="5"/>
      <c r="BG2349" s="5"/>
      <c r="BH2349" s="5"/>
      <c r="BJ2349" s="5"/>
      <c r="BK2349" s="5"/>
      <c r="BL2349" s="5"/>
      <c r="BO2349" s="7"/>
      <c r="BP2349" s="5"/>
      <c r="BQ2349" s="5"/>
      <c r="BR2349" s="5"/>
      <c r="BS2349" s="5"/>
      <c r="BT2349" s="7"/>
      <c r="BU2349" s="7"/>
      <c r="BV2349" s="7"/>
      <c r="BW2349" s="7"/>
      <c r="BX2349" s="7"/>
      <c r="BY2349" s="7"/>
      <c r="BZ2349" s="7"/>
      <c r="CA2349" s="5"/>
      <c r="CB2349" s="5"/>
      <c r="CC2349" s="5"/>
      <c r="CD2349" s="5"/>
      <c r="CE2349" s="5"/>
      <c r="CF2349" s="5"/>
      <c r="CG2349" s="5"/>
      <c r="CH2349" s="5"/>
      <c r="CI2349" s="5"/>
      <c r="CJ2349" s="5"/>
      <c r="CL2349" s="5"/>
      <c r="CM2349" s="5"/>
      <c r="CO2349" s="5"/>
      <c r="CP2349" s="5"/>
      <c r="CQ2349" s="5"/>
    </row>
    <row r="2350" spans="1:166" x14ac:dyDescent="0.25">
      <c r="A2350" t="s">
        <v>87</v>
      </c>
      <c r="B2350" t="s">
        <v>251</v>
      </c>
      <c r="C2350" s="6">
        <v>39822</v>
      </c>
      <c r="D2350" s="5"/>
      <c r="G2350">
        <v>86</v>
      </c>
      <c r="H2350" t="s">
        <v>17</v>
      </c>
      <c r="I2350" s="7">
        <v>9</v>
      </c>
      <c r="J2350">
        <v>1000</v>
      </c>
      <c r="K2350" s="5">
        <f t="shared" si="63"/>
        <v>111.11111111111111</v>
      </c>
      <c r="AC2350" s="5"/>
      <c r="AE2350" s="8"/>
      <c r="AF2350" s="8"/>
      <c r="AG2350" s="8"/>
      <c r="AH2350" s="8"/>
      <c r="AI2350" s="8"/>
      <c r="AJ2350" s="5"/>
      <c r="AK2350" s="8"/>
      <c r="AL2350" s="8"/>
      <c r="AM2350" s="8"/>
      <c r="AN2350" s="8"/>
      <c r="AO2350" s="8"/>
      <c r="AP2350" s="8"/>
      <c r="AQ2350" s="9"/>
      <c r="AS2350" s="8"/>
      <c r="AT2350" s="8"/>
      <c r="AU2350" s="5"/>
      <c r="AV2350" s="5"/>
      <c r="AW2350" s="5"/>
      <c r="AX2350" s="5"/>
      <c r="AY2350" s="5"/>
      <c r="AZ2350" s="5"/>
      <c r="BA2350" s="5"/>
      <c r="BB2350" s="5"/>
      <c r="BC2350" s="5"/>
      <c r="BD2350" s="5"/>
      <c r="BE2350" s="5"/>
      <c r="BF2350" s="5"/>
      <c r="BG2350" s="5"/>
      <c r="BH2350" s="5"/>
      <c r="BJ2350" s="5"/>
      <c r="BK2350" s="5"/>
      <c r="BL2350" s="5"/>
      <c r="BO2350" s="7"/>
      <c r="BP2350" s="5"/>
      <c r="BQ2350" s="5"/>
      <c r="BR2350" s="5"/>
      <c r="BS2350" s="5"/>
      <c r="BT2350" s="7"/>
      <c r="BU2350" s="7"/>
      <c r="BV2350" s="7"/>
      <c r="BW2350" s="7"/>
      <c r="BX2350" s="7"/>
      <c r="BY2350" s="7"/>
      <c r="BZ2350" s="7"/>
      <c r="CA2350" s="5"/>
      <c r="CB2350" s="5"/>
      <c r="CC2350" s="5"/>
      <c r="CD2350" s="5"/>
      <c r="CE2350" s="5"/>
      <c r="CF2350" s="5"/>
      <c r="CG2350" s="5"/>
      <c r="CH2350" s="5"/>
      <c r="CI2350" s="5"/>
      <c r="CJ2350" s="5"/>
      <c r="CL2350" s="5">
        <v>189.7428291262477</v>
      </c>
      <c r="CM2350" s="5"/>
      <c r="CO2350" s="5"/>
      <c r="CP2350" s="5"/>
      <c r="CQ2350" s="5"/>
    </row>
    <row r="2351" spans="1:166" x14ac:dyDescent="0.25">
      <c r="A2351" t="s">
        <v>87</v>
      </c>
      <c r="B2351" t="s">
        <v>251</v>
      </c>
      <c r="C2351" s="6">
        <v>39824</v>
      </c>
      <c r="D2351" s="5"/>
      <c r="G2351">
        <v>88</v>
      </c>
      <c r="H2351" t="s">
        <v>17</v>
      </c>
      <c r="I2351" s="7">
        <v>9</v>
      </c>
      <c r="J2351">
        <v>1000</v>
      </c>
      <c r="K2351" s="5">
        <f t="shared" si="63"/>
        <v>111.11111111111111</v>
      </c>
      <c r="AC2351" s="5"/>
      <c r="AE2351" s="8"/>
      <c r="AF2351" s="8"/>
      <c r="AG2351" s="8"/>
      <c r="AH2351" s="8"/>
      <c r="AI2351" s="8"/>
      <c r="AJ2351" s="5"/>
      <c r="AK2351" s="8"/>
      <c r="AL2351" s="8"/>
      <c r="AM2351" s="8"/>
      <c r="AN2351" s="8"/>
      <c r="AO2351" s="8"/>
      <c r="AP2351" s="8"/>
      <c r="AQ2351" s="9"/>
      <c r="AS2351" s="8"/>
      <c r="AT2351" s="8"/>
      <c r="AU2351" s="5"/>
      <c r="AV2351" s="5"/>
      <c r="AW2351" s="5"/>
      <c r="AX2351" s="5"/>
      <c r="AY2351" s="5"/>
      <c r="AZ2351" s="5"/>
      <c r="BA2351" s="5"/>
      <c r="BB2351" s="5"/>
      <c r="BC2351" s="5"/>
      <c r="BD2351" s="5"/>
      <c r="BE2351" s="5"/>
      <c r="BF2351" s="5"/>
      <c r="BG2351" s="5"/>
      <c r="BH2351" s="5"/>
      <c r="BJ2351" s="5"/>
      <c r="BK2351" s="5"/>
      <c r="BL2351" s="5"/>
      <c r="BO2351" s="7"/>
      <c r="BP2351" s="5"/>
      <c r="BQ2351" s="5"/>
      <c r="BR2351" s="5"/>
      <c r="BS2351" s="5"/>
      <c r="BT2351" s="7"/>
      <c r="BU2351" s="7"/>
      <c r="BV2351" s="7"/>
      <c r="BW2351" s="7"/>
      <c r="BX2351" s="7"/>
      <c r="BY2351" s="7"/>
      <c r="BZ2351" s="7"/>
      <c r="CA2351" s="5"/>
      <c r="CB2351" s="5"/>
      <c r="CC2351" s="5"/>
      <c r="CD2351" s="5"/>
      <c r="CE2351" s="5"/>
      <c r="CF2351" s="5"/>
      <c r="CG2351" s="5"/>
      <c r="CH2351" s="5"/>
      <c r="CI2351" s="5"/>
      <c r="CJ2351" s="5"/>
      <c r="CL2351" s="5">
        <v>218.99865021323279</v>
      </c>
      <c r="CM2351" s="5"/>
      <c r="CO2351" s="5"/>
      <c r="CP2351" s="5"/>
      <c r="CQ2351" s="5"/>
    </row>
    <row r="2352" spans="1:166" x14ac:dyDescent="0.25">
      <c r="A2352" t="s">
        <v>87</v>
      </c>
      <c r="B2352" t="s">
        <v>251</v>
      </c>
      <c r="C2352" s="6">
        <v>39827</v>
      </c>
      <c r="G2352">
        <v>91</v>
      </c>
      <c r="H2352" t="s">
        <v>17</v>
      </c>
      <c r="I2352" s="7">
        <v>9</v>
      </c>
      <c r="J2352">
        <v>1000</v>
      </c>
      <c r="K2352" s="5">
        <f t="shared" si="63"/>
        <v>111.11111111111111</v>
      </c>
      <c r="L2352" s="5"/>
      <c r="M2352" s="5">
        <v>782</v>
      </c>
      <c r="N2352" s="7">
        <v>19.600000000000001</v>
      </c>
      <c r="O2352" s="7"/>
      <c r="P2352" s="7"/>
      <c r="AC2352" s="5">
        <v>167.33492001985866</v>
      </c>
      <c r="AE2352" s="8"/>
      <c r="AF2352" s="8"/>
      <c r="AG2352" s="8"/>
      <c r="AH2352" s="8"/>
      <c r="AI2352" s="8"/>
      <c r="AJ2352" s="5">
        <v>117.37060805168234</v>
      </c>
      <c r="AK2352" s="8">
        <v>1.7424016087798606</v>
      </c>
      <c r="AL2352" s="8"/>
      <c r="AM2352" s="8"/>
      <c r="AN2352" s="8"/>
      <c r="AO2352" s="8"/>
      <c r="AP2352" s="8"/>
      <c r="AQ2352" s="9">
        <f>AK2352/AJ2352</f>
        <v>1.4845297623512532E-2</v>
      </c>
      <c r="AS2352" s="8"/>
      <c r="AT2352" s="8"/>
      <c r="AU2352" s="5">
        <v>23.072425519205446</v>
      </c>
      <c r="AV2352" s="5"/>
      <c r="AW2352" s="5"/>
      <c r="AX2352" s="5"/>
      <c r="AY2352" s="5">
        <v>40.550452841072854</v>
      </c>
      <c r="AZ2352" s="5"/>
      <c r="BA2352" s="5"/>
      <c r="BB2352" s="5"/>
      <c r="BC2352" s="5"/>
      <c r="BD2352" s="5"/>
      <c r="BE2352" s="5"/>
      <c r="BF2352" s="5"/>
      <c r="BG2352" s="5">
        <v>0</v>
      </c>
      <c r="BH2352" s="5">
        <v>63.622878360278307</v>
      </c>
      <c r="BJ2352" s="5"/>
      <c r="BK2352" s="5">
        <f>AC2352+AJ2352+BH2352</f>
        <v>348.3284064318193</v>
      </c>
      <c r="BL2352" s="5"/>
      <c r="BM2352" s="8">
        <f>BH2352/BK2352</f>
        <v>0.18265199502967222</v>
      </c>
      <c r="BN2352" s="8"/>
      <c r="BO2352" s="7"/>
      <c r="BP2352" s="5"/>
      <c r="BQ2352" s="5"/>
      <c r="BR2352" s="5"/>
      <c r="BS2352" s="5"/>
      <c r="BT2352" s="7"/>
      <c r="BU2352" s="7"/>
      <c r="BV2352" s="7"/>
      <c r="BW2352" s="7"/>
      <c r="BX2352" s="8">
        <f>AC2352/BK2352</f>
        <v>0.48039412499827877</v>
      </c>
      <c r="BY2352" s="8">
        <f>AJ2352/BK2352</f>
        <v>0.33695387997204901</v>
      </c>
      <c r="BZ2352" s="8">
        <f>BH2352/BK2352</f>
        <v>0.18265199502967222</v>
      </c>
      <c r="CA2352" s="5">
        <f>CB2352+CC2352+CD2352+CE2352+CF2352+CG2352</f>
        <v>582.46715743276366</v>
      </c>
      <c r="CB2352" s="5">
        <v>176.73242158630808</v>
      </c>
      <c r="CC2352" s="5">
        <v>58.658083408143007</v>
      </c>
      <c r="CD2352" s="5">
        <v>0</v>
      </c>
      <c r="CE2352" s="5"/>
      <c r="CF2352" s="5">
        <v>300.27072105928562</v>
      </c>
      <c r="CG2352" s="5">
        <v>46.805931379026887</v>
      </c>
      <c r="CH2352" s="9">
        <f>AK2352/CA2352</f>
        <v>2.9914160593354873E-3</v>
      </c>
      <c r="CI2352" s="5"/>
      <c r="CJ2352" s="5"/>
      <c r="CL2352" s="5"/>
      <c r="CM2352" s="5"/>
      <c r="CO2352" s="5"/>
      <c r="CP2352" s="5"/>
      <c r="CQ2352" s="5"/>
    </row>
    <row r="2353" spans="1:95" x14ac:dyDescent="0.25">
      <c r="A2353" t="s">
        <v>87</v>
      </c>
      <c r="B2353" t="s">
        <v>251</v>
      </c>
      <c r="C2353" s="6">
        <v>39828</v>
      </c>
      <c r="D2353" s="5"/>
      <c r="G2353">
        <v>92</v>
      </c>
      <c r="H2353" t="s">
        <v>17</v>
      </c>
      <c r="I2353" s="7">
        <v>9</v>
      </c>
      <c r="J2353">
        <v>1000</v>
      </c>
      <c r="K2353" s="5">
        <f t="shared" si="63"/>
        <v>111.11111111111111</v>
      </c>
      <c r="AC2353" s="5"/>
      <c r="AE2353" s="8"/>
      <c r="AF2353" s="8"/>
      <c r="AG2353" s="8"/>
      <c r="AH2353" s="8"/>
      <c r="AI2353" s="8"/>
      <c r="AJ2353" s="5"/>
      <c r="AK2353" s="8"/>
      <c r="AL2353" s="8"/>
      <c r="AM2353" s="8"/>
      <c r="AN2353" s="8"/>
      <c r="AO2353" s="8"/>
      <c r="AP2353" s="8"/>
      <c r="AQ2353" s="9"/>
      <c r="AS2353" s="8"/>
      <c r="AT2353" s="8"/>
      <c r="AU2353" s="5"/>
      <c r="AV2353" s="5"/>
      <c r="AW2353" s="5"/>
      <c r="AX2353" s="5"/>
      <c r="AY2353" s="5"/>
      <c r="AZ2353" s="5"/>
      <c r="BA2353" s="5"/>
      <c r="BB2353" s="5"/>
      <c r="BC2353" s="5"/>
      <c r="BD2353" s="5"/>
      <c r="BE2353" s="5"/>
      <c r="BF2353" s="5"/>
      <c r="BG2353" s="5"/>
      <c r="BH2353" s="5"/>
      <c r="BJ2353" s="5"/>
      <c r="BK2353" s="5"/>
      <c r="BL2353" s="5"/>
      <c r="BO2353" s="7"/>
      <c r="BP2353" s="5"/>
      <c r="BQ2353" s="5"/>
      <c r="BR2353" s="5"/>
      <c r="BS2353" s="5"/>
      <c r="BT2353" s="7"/>
      <c r="BU2353" s="7"/>
      <c r="BV2353" s="7"/>
      <c r="BW2353" s="7"/>
      <c r="BX2353" s="7"/>
      <c r="BY2353" s="7"/>
      <c r="BZ2353" s="7"/>
      <c r="CA2353" s="5"/>
      <c r="CB2353" s="5"/>
      <c r="CC2353" s="5"/>
      <c r="CD2353" s="5"/>
      <c r="CE2353" s="5"/>
      <c r="CF2353" s="5"/>
      <c r="CG2353" s="5"/>
      <c r="CH2353" s="5"/>
      <c r="CI2353" s="5"/>
      <c r="CJ2353" s="5"/>
      <c r="CL2353" s="5">
        <v>191.0921835145916</v>
      </c>
      <c r="CM2353" s="5"/>
      <c r="CO2353" s="5"/>
      <c r="CP2353" s="5"/>
      <c r="CQ2353" s="5"/>
    </row>
    <row r="2354" spans="1:95" x14ac:dyDescent="0.25">
      <c r="A2354" t="s">
        <v>87</v>
      </c>
      <c r="B2354" t="s">
        <v>251</v>
      </c>
      <c r="C2354" s="6">
        <v>39830</v>
      </c>
      <c r="D2354" s="5"/>
      <c r="G2354">
        <v>94</v>
      </c>
      <c r="H2354" t="s">
        <v>17</v>
      </c>
      <c r="I2354" s="7">
        <v>9</v>
      </c>
      <c r="J2354">
        <v>1000</v>
      </c>
      <c r="K2354" s="5">
        <f t="shared" si="63"/>
        <v>111.11111111111111</v>
      </c>
      <c r="AC2354" s="5"/>
      <c r="AE2354" s="8"/>
      <c r="AF2354" s="8"/>
      <c r="AG2354" s="8"/>
      <c r="AH2354" s="8"/>
      <c r="AI2354" s="8"/>
      <c r="AJ2354" s="5"/>
      <c r="AK2354" s="8"/>
      <c r="AL2354" s="8"/>
      <c r="AM2354" s="8"/>
      <c r="AN2354" s="8"/>
      <c r="AO2354" s="8"/>
      <c r="AP2354" s="8"/>
      <c r="AQ2354" s="9"/>
      <c r="AS2354" s="8"/>
      <c r="AT2354" s="8"/>
      <c r="AU2354" s="5"/>
      <c r="AV2354" s="5"/>
      <c r="AW2354" s="5"/>
      <c r="AX2354" s="5"/>
      <c r="AY2354" s="5"/>
      <c r="AZ2354" s="5"/>
      <c r="BA2354" s="5"/>
      <c r="BB2354" s="5"/>
      <c r="BC2354" s="5"/>
      <c r="BD2354" s="5"/>
      <c r="BE2354" s="5"/>
      <c r="BF2354" s="5"/>
      <c r="BG2354" s="5"/>
      <c r="BH2354" s="5"/>
      <c r="BJ2354" s="5"/>
      <c r="BK2354" s="5"/>
      <c r="BL2354" s="5"/>
      <c r="BO2354" s="7"/>
      <c r="BP2354" s="5"/>
      <c r="BQ2354" s="5"/>
      <c r="BR2354" s="5"/>
      <c r="BS2354" s="5"/>
      <c r="BT2354" s="7"/>
      <c r="BU2354" s="7"/>
      <c r="BV2354" s="7"/>
      <c r="BW2354" s="7"/>
      <c r="BX2354" s="7"/>
      <c r="BY2354" s="7"/>
      <c r="BZ2354" s="7"/>
      <c r="CA2354" s="5"/>
      <c r="CB2354" s="5"/>
      <c r="CC2354" s="5"/>
      <c r="CD2354" s="5"/>
      <c r="CE2354" s="5"/>
      <c r="CF2354" s="5"/>
      <c r="CG2354" s="5"/>
      <c r="CH2354" s="5"/>
      <c r="CI2354" s="5"/>
      <c r="CJ2354" s="5"/>
      <c r="CL2354" s="5">
        <v>209.0481550301393</v>
      </c>
      <c r="CM2354" s="5"/>
      <c r="CO2354" s="5"/>
      <c r="CP2354" s="5"/>
      <c r="CQ2354" s="5"/>
    </row>
    <row r="2355" spans="1:95" x14ac:dyDescent="0.25">
      <c r="A2355" t="s">
        <v>87</v>
      </c>
      <c r="B2355" t="s">
        <v>251</v>
      </c>
      <c r="C2355" s="6">
        <v>39832</v>
      </c>
      <c r="D2355" s="5"/>
      <c r="G2355">
        <v>96</v>
      </c>
      <c r="H2355" t="s">
        <v>17</v>
      </c>
      <c r="I2355" s="7">
        <v>9</v>
      </c>
      <c r="J2355">
        <v>1000</v>
      </c>
      <c r="K2355" s="5">
        <f t="shared" si="63"/>
        <v>111.11111111111111</v>
      </c>
      <c r="AC2355" s="5"/>
      <c r="AE2355" s="8"/>
      <c r="AF2355" s="8"/>
      <c r="AG2355" s="8"/>
      <c r="AH2355" s="8"/>
      <c r="AI2355" s="8"/>
      <c r="AJ2355" s="5"/>
      <c r="AK2355" s="8"/>
      <c r="AL2355" s="8"/>
      <c r="AM2355" s="8"/>
      <c r="AN2355" s="8"/>
      <c r="AO2355" s="8"/>
      <c r="AP2355" s="8"/>
      <c r="AQ2355" s="9"/>
      <c r="AS2355" s="8"/>
      <c r="AT2355" s="8"/>
      <c r="AU2355" s="5"/>
      <c r="AV2355" s="5"/>
      <c r="AW2355" s="5"/>
      <c r="AX2355" s="5"/>
      <c r="AY2355" s="5"/>
      <c r="AZ2355" s="5"/>
      <c r="BA2355" s="5"/>
      <c r="BB2355" s="5"/>
      <c r="BC2355" s="5"/>
      <c r="BD2355" s="5"/>
      <c r="BE2355" s="5"/>
      <c r="BF2355" s="5"/>
      <c r="BG2355" s="5"/>
      <c r="BH2355" s="5"/>
      <c r="BJ2355" s="5"/>
      <c r="BK2355" s="5"/>
      <c r="BL2355" s="5"/>
      <c r="BO2355" s="7"/>
      <c r="BP2355" s="5"/>
      <c r="BQ2355" s="5"/>
      <c r="BR2355" s="5"/>
      <c r="BS2355" s="5"/>
      <c r="BT2355" s="7"/>
      <c r="BU2355" s="7"/>
      <c r="BV2355" s="7"/>
      <c r="BW2355" s="7"/>
      <c r="BX2355" s="7"/>
      <c r="BY2355" s="7"/>
      <c r="BZ2355" s="7"/>
      <c r="CA2355" s="5"/>
      <c r="CB2355" s="5"/>
      <c r="CC2355" s="5"/>
      <c r="CD2355" s="5"/>
      <c r="CE2355" s="5"/>
      <c r="CF2355" s="5"/>
      <c r="CG2355" s="5"/>
      <c r="CH2355" s="5"/>
      <c r="CI2355" s="5"/>
      <c r="CJ2355" s="5"/>
      <c r="CL2355" s="5">
        <v>199.51467837672581</v>
      </c>
      <c r="CM2355" s="5"/>
      <c r="CO2355" s="5"/>
      <c r="CP2355" s="5"/>
      <c r="CQ2355" s="5"/>
    </row>
    <row r="2356" spans="1:95" x14ac:dyDescent="0.25">
      <c r="A2356" t="s">
        <v>87</v>
      </c>
      <c r="B2356" t="s">
        <v>251</v>
      </c>
      <c r="C2356" s="6">
        <v>39833</v>
      </c>
      <c r="G2356">
        <v>97</v>
      </c>
      <c r="H2356" t="s">
        <v>17</v>
      </c>
      <c r="I2356" s="7">
        <v>9</v>
      </c>
      <c r="J2356">
        <v>1000</v>
      </c>
      <c r="K2356" s="5">
        <f t="shared" si="63"/>
        <v>111.11111111111111</v>
      </c>
      <c r="L2356" s="5"/>
      <c r="M2356" s="5">
        <v>853.5</v>
      </c>
      <c r="N2356" s="7">
        <v>20.9</v>
      </c>
      <c r="O2356" s="7"/>
      <c r="P2356" s="7"/>
      <c r="AC2356" s="5"/>
      <c r="AE2356" s="8"/>
      <c r="AF2356" s="8"/>
      <c r="AG2356" s="8"/>
      <c r="AH2356" s="8"/>
      <c r="AI2356" s="8"/>
      <c r="AJ2356" s="5"/>
      <c r="AK2356" s="8"/>
      <c r="AL2356" s="8"/>
      <c r="AM2356" s="8"/>
      <c r="AN2356" s="8"/>
      <c r="AO2356" s="8"/>
      <c r="AP2356" s="8"/>
      <c r="AS2356" s="8"/>
      <c r="AT2356" s="8"/>
      <c r="AU2356" s="5"/>
      <c r="AV2356" s="5"/>
      <c r="AW2356" s="5"/>
      <c r="AX2356" s="5"/>
      <c r="AY2356" s="5"/>
      <c r="AZ2356" s="5"/>
      <c r="BA2356" s="5"/>
      <c r="BB2356" s="5"/>
      <c r="BC2356" s="5"/>
      <c r="BD2356" s="5"/>
      <c r="BE2356" s="5"/>
      <c r="BF2356" s="5"/>
      <c r="BG2356" s="5"/>
      <c r="BH2356" s="5"/>
      <c r="BJ2356" s="5"/>
      <c r="BK2356" s="5"/>
      <c r="BL2356" s="5"/>
      <c r="BO2356" s="7"/>
      <c r="BP2356" s="5"/>
      <c r="BQ2356" s="5"/>
      <c r="BR2356" s="5"/>
      <c r="BS2356" s="5"/>
      <c r="BT2356" s="7"/>
      <c r="BU2356" s="7"/>
      <c r="BV2356" s="7"/>
      <c r="BW2356" s="7"/>
      <c r="BX2356" s="7"/>
      <c r="BY2356" s="7"/>
      <c r="BZ2356" s="7"/>
      <c r="CA2356" s="5"/>
      <c r="CB2356" s="5"/>
      <c r="CC2356" s="5"/>
      <c r="CD2356" s="5"/>
      <c r="CE2356" s="5"/>
      <c r="CF2356" s="5"/>
      <c r="CG2356" s="5"/>
      <c r="CH2356" s="5"/>
      <c r="CI2356" s="5"/>
      <c r="CJ2356" s="5"/>
      <c r="CL2356" s="5"/>
      <c r="CM2356" s="5"/>
      <c r="CO2356" s="5"/>
      <c r="CP2356" s="5"/>
      <c r="CQ2356" s="5"/>
    </row>
    <row r="2357" spans="1:95" x14ac:dyDescent="0.25">
      <c r="A2357" t="s">
        <v>87</v>
      </c>
      <c r="B2357" t="s">
        <v>251</v>
      </c>
      <c r="C2357" s="6">
        <v>39836</v>
      </c>
      <c r="D2357" s="5"/>
      <c r="G2357">
        <v>100</v>
      </c>
      <c r="H2357" t="s">
        <v>17</v>
      </c>
      <c r="I2357" s="7">
        <v>9</v>
      </c>
      <c r="J2357">
        <v>1000</v>
      </c>
      <c r="K2357" s="5">
        <f t="shared" si="63"/>
        <v>111.11111111111111</v>
      </c>
      <c r="AC2357" s="5"/>
      <c r="AE2357" s="8"/>
      <c r="AF2357" s="8"/>
      <c r="AG2357" s="8"/>
      <c r="AH2357" s="8"/>
      <c r="AI2357" s="8"/>
      <c r="AJ2357" s="5"/>
      <c r="AK2357" s="8"/>
      <c r="AL2357" s="8"/>
      <c r="AM2357" s="8"/>
      <c r="AN2357" s="8"/>
      <c r="AO2357" s="8"/>
      <c r="AP2357" s="8"/>
      <c r="AQ2357" s="9"/>
      <c r="AS2357" s="8"/>
      <c r="AT2357" s="8"/>
      <c r="AU2357" s="5"/>
      <c r="AV2357" s="5"/>
      <c r="AW2357" s="5"/>
      <c r="AX2357" s="5"/>
      <c r="AY2357" s="5"/>
      <c r="AZ2357" s="5"/>
      <c r="BA2357" s="5"/>
      <c r="BB2357" s="5"/>
      <c r="BC2357" s="5"/>
      <c r="BD2357" s="5"/>
      <c r="BE2357" s="5"/>
      <c r="BF2357" s="5"/>
      <c r="BG2357" s="5"/>
      <c r="BH2357" s="5"/>
      <c r="BJ2357" s="5"/>
      <c r="BK2357" s="5"/>
      <c r="BL2357" s="5"/>
      <c r="BO2357" s="7"/>
      <c r="BP2357" s="5"/>
      <c r="BQ2357" s="5"/>
      <c r="BR2357" s="5"/>
      <c r="BS2357" s="5"/>
      <c r="BT2357" s="7"/>
      <c r="BU2357" s="7"/>
      <c r="BV2357" s="7"/>
      <c r="BW2357" s="7"/>
      <c r="BX2357" s="7"/>
      <c r="BY2357" s="7"/>
      <c r="BZ2357" s="7"/>
      <c r="CA2357" s="5"/>
      <c r="CB2357" s="5"/>
      <c r="CC2357" s="5"/>
      <c r="CD2357" s="5"/>
      <c r="CE2357" s="5"/>
      <c r="CF2357" s="5"/>
      <c r="CG2357" s="5"/>
      <c r="CH2357" s="5"/>
      <c r="CI2357" s="5"/>
      <c r="CJ2357" s="5"/>
      <c r="CL2357" s="5">
        <v>208.6020549725896</v>
      </c>
      <c r="CM2357" s="5"/>
      <c r="CO2357" s="5"/>
      <c r="CP2357" s="5"/>
      <c r="CQ2357" s="5"/>
    </row>
    <row r="2358" spans="1:95" x14ac:dyDescent="0.25">
      <c r="A2358" t="s">
        <v>87</v>
      </c>
      <c r="B2358" t="s">
        <v>251</v>
      </c>
      <c r="C2358" s="6">
        <v>39838</v>
      </c>
      <c r="D2358" s="5"/>
      <c r="G2358">
        <v>102</v>
      </c>
      <c r="H2358" t="s">
        <v>17</v>
      </c>
      <c r="I2358" s="7">
        <v>9</v>
      </c>
      <c r="J2358">
        <v>1000</v>
      </c>
      <c r="K2358" s="5">
        <f t="shared" si="63"/>
        <v>111.11111111111111</v>
      </c>
      <c r="AC2358" s="5"/>
      <c r="AE2358" s="8"/>
      <c r="AF2358" s="8"/>
      <c r="AG2358" s="8"/>
      <c r="AH2358" s="8"/>
      <c r="AI2358" s="8"/>
      <c r="AJ2358" s="5"/>
      <c r="AK2358" s="8"/>
      <c r="AL2358" s="8"/>
      <c r="AM2358" s="8"/>
      <c r="AN2358" s="8"/>
      <c r="AO2358" s="8"/>
      <c r="AP2358" s="8"/>
      <c r="AQ2358" s="9"/>
      <c r="AS2358" s="8"/>
      <c r="AT2358" s="8"/>
      <c r="AU2358" s="5"/>
      <c r="AV2358" s="5"/>
      <c r="AW2358" s="5"/>
      <c r="AX2358" s="5"/>
      <c r="AY2358" s="5"/>
      <c r="AZ2358" s="5"/>
      <c r="BA2358" s="5"/>
      <c r="BB2358" s="5"/>
      <c r="BC2358" s="5"/>
      <c r="BD2358" s="5"/>
      <c r="BE2358" s="5"/>
      <c r="BF2358" s="5"/>
      <c r="BG2358" s="5"/>
      <c r="BH2358" s="5"/>
      <c r="BJ2358" s="5"/>
      <c r="BK2358" s="5"/>
      <c r="BL2358" s="5"/>
      <c r="BO2358" s="7"/>
      <c r="BP2358" s="5"/>
      <c r="BQ2358" s="5"/>
      <c r="BR2358" s="5"/>
      <c r="BS2358" s="5"/>
      <c r="BT2358" s="7"/>
      <c r="BU2358" s="7"/>
      <c r="BV2358" s="7"/>
      <c r="BW2358" s="7"/>
      <c r="BX2358" s="7"/>
      <c r="BY2358" s="7"/>
      <c r="BZ2358" s="7"/>
      <c r="CA2358" s="5"/>
      <c r="CB2358" s="5"/>
      <c r="CC2358" s="5"/>
      <c r="CD2358" s="5"/>
      <c r="CE2358" s="5"/>
      <c r="CF2358" s="5"/>
      <c r="CG2358" s="5"/>
      <c r="CH2358" s="5"/>
      <c r="CI2358" s="5"/>
      <c r="CJ2358" s="5"/>
      <c r="CL2358" s="5">
        <v>220.36378797063699</v>
      </c>
      <c r="CM2358" s="5"/>
      <c r="CO2358" s="5"/>
      <c r="CP2358" s="5"/>
      <c r="CQ2358" s="5"/>
    </row>
    <row r="2359" spans="1:95" x14ac:dyDescent="0.25">
      <c r="A2359" t="s">
        <v>87</v>
      </c>
      <c r="B2359" t="s">
        <v>251</v>
      </c>
      <c r="C2359" s="6">
        <v>39840</v>
      </c>
      <c r="D2359" s="5"/>
      <c r="G2359">
        <v>104</v>
      </c>
      <c r="H2359" t="s">
        <v>17</v>
      </c>
      <c r="I2359" s="7">
        <v>9</v>
      </c>
      <c r="J2359">
        <v>1000</v>
      </c>
      <c r="K2359" s="5">
        <f t="shared" si="63"/>
        <v>111.11111111111111</v>
      </c>
      <c r="AC2359" s="5"/>
      <c r="AE2359" s="8"/>
      <c r="AF2359" s="8"/>
      <c r="AG2359" s="8"/>
      <c r="AH2359" s="8"/>
      <c r="AI2359" s="8"/>
      <c r="AJ2359" s="5"/>
      <c r="AK2359" s="8"/>
      <c r="AL2359" s="8"/>
      <c r="AM2359" s="8"/>
      <c r="AN2359" s="8"/>
      <c r="AO2359" s="8"/>
      <c r="AP2359" s="8"/>
      <c r="AQ2359" s="9"/>
      <c r="AS2359" s="8"/>
      <c r="AT2359" s="8"/>
      <c r="AU2359" s="5"/>
      <c r="AV2359" s="5"/>
      <c r="AW2359" s="5"/>
      <c r="AX2359" s="5"/>
      <c r="AY2359" s="5"/>
      <c r="AZ2359" s="5"/>
      <c r="BA2359" s="5"/>
      <c r="BB2359" s="5"/>
      <c r="BC2359" s="5"/>
      <c r="BD2359" s="5"/>
      <c r="BE2359" s="5"/>
      <c r="BF2359" s="5"/>
      <c r="BG2359" s="5"/>
      <c r="BH2359" s="5"/>
      <c r="BJ2359" s="5"/>
      <c r="BK2359" s="5"/>
      <c r="BL2359" s="5"/>
      <c r="BO2359" s="7"/>
      <c r="BP2359" s="5"/>
      <c r="BQ2359" s="5"/>
      <c r="BR2359" s="5"/>
      <c r="BS2359" s="5"/>
      <c r="BT2359" s="7"/>
      <c r="BU2359" s="7"/>
      <c r="BV2359" s="7"/>
      <c r="BW2359" s="7"/>
      <c r="BX2359" s="7"/>
      <c r="BY2359" s="7"/>
      <c r="BZ2359" s="7"/>
      <c r="CA2359" s="5"/>
      <c r="CB2359" s="5"/>
      <c r="CC2359" s="5"/>
      <c r="CD2359" s="5"/>
      <c r="CE2359" s="5"/>
      <c r="CF2359" s="5"/>
      <c r="CG2359" s="5"/>
      <c r="CH2359" s="5"/>
      <c r="CI2359" s="5"/>
      <c r="CJ2359" s="5"/>
      <c r="CL2359" s="5">
        <v>207.23345827257489</v>
      </c>
      <c r="CM2359" s="5"/>
      <c r="CO2359" s="5"/>
      <c r="CP2359" s="5"/>
      <c r="CQ2359" s="5"/>
    </row>
    <row r="2360" spans="1:95" x14ac:dyDescent="0.25">
      <c r="A2360" t="s">
        <v>87</v>
      </c>
      <c r="B2360" t="s">
        <v>251</v>
      </c>
      <c r="C2360" s="6">
        <v>39841</v>
      </c>
      <c r="G2360">
        <v>105</v>
      </c>
      <c r="H2360" t="s">
        <v>17</v>
      </c>
      <c r="I2360" s="7">
        <v>9</v>
      </c>
      <c r="J2360">
        <v>1000</v>
      </c>
      <c r="K2360" s="5">
        <f t="shared" si="63"/>
        <v>111.11111111111111</v>
      </c>
      <c r="L2360" s="5"/>
      <c r="M2360" s="5">
        <v>878.5</v>
      </c>
      <c r="N2360" s="7">
        <v>21.65</v>
      </c>
      <c r="O2360" s="7"/>
      <c r="P2360" s="7"/>
      <c r="AC2360" s="5"/>
      <c r="AE2360" s="8"/>
      <c r="AF2360" s="8"/>
      <c r="AG2360" s="8"/>
      <c r="AH2360" s="8"/>
      <c r="AI2360" s="8"/>
      <c r="AJ2360" s="5"/>
      <c r="AK2360" s="8"/>
      <c r="AL2360" s="8"/>
      <c r="AM2360" s="8"/>
      <c r="AN2360" s="8"/>
      <c r="AO2360" s="8"/>
      <c r="AP2360" s="8"/>
      <c r="AS2360" s="8"/>
      <c r="AT2360" s="8"/>
      <c r="AU2360" s="5"/>
      <c r="AV2360" s="5"/>
      <c r="AW2360" s="5"/>
      <c r="AX2360" s="5"/>
      <c r="AY2360" s="5"/>
      <c r="AZ2360" s="5"/>
      <c r="BA2360" s="5"/>
      <c r="BB2360" s="5"/>
      <c r="BC2360" s="5"/>
      <c r="BD2360" s="5"/>
      <c r="BE2360" s="5"/>
      <c r="BF2360" s="5"/>
      <c r="BG2360" s="5"/>
      <c r="BH2360" s="5"/>
      <c r="BJ2360" s="5"/>
      <c r="BK2360" s="5"/>
      <c r="BL2360" s="5"/>
      <c r="BO2360" s="7"/>
      <c r="BP2360" s="5"/>
      <c r="BQ2360" s="5"/>
      <c r="BR2360" s="5"/>
      <c r="BS2360" s="5"/>
      <c r="BT2360" s="7"/>
      <c r="BU2360" s="7"/>
      <c r="BV2360" s="7"/>
      <c r="BW2360" s="7"/>
      <c r="BX2360" s="7"/>
      <c r="BY2360" s="7"/>
      <c r="BZ2360" s="7"/>
      <c r="CA2360" s="5"/>
      <c r="CB2360" s="5"/>
      <c r="CC2360" s="5"/>
      <c r="CD2360" s="5"/>
      <c r="CE2360" s="5"/>
      <c r="CF2360" s="5"/>
      <c r="CG2360" s="5"/>
      <c r="CH2360" s="5"/>
      <c r="CI2360" s="5"/>
      <c r="CJ2360" s="5"/>
      <c r="CL2360" s="5"/>
      <c r="CM2360" s="5"/>
      <c r="CO2360" s="5"/>
      <c r="CP2360" s="5"/>
      <c r="CQ2360" s="5"/>
    </row>
    <row r="2361" spans="1:95" x14ac:dyDescent="0.25">
      <c r="A2361" t="s">
        <v>87</v>
      </c>
      <c r="B2361" t="s">
        <v>251</v>
      </c>
      <c r="C2361" s="6">
        <v>39843</v>
      </c>
      <c r="D2361" s="5"/>
      <c r="G2361">
        <v>107</v>
      </c>
      <c r="H2361" t="s">
        <v>17</v>
      </c>
      <c r="I2361" s="7">
        <v>9</v>
      </c>
      <c r="J2361">
        <v>1000</v>
      </c>
      <c r="K2361" s="5">
        <f t="shared" si="63"/>
        <v>111.11111111111111</v>
      </c>
      <c r="AC2361" s="5"/>
      <c r="AE2361" s="8"/>
      <c r="AF2361" s="8"/>
      <c r="AG2361" s="8"/>
      <c r="AH2361" s="8"/>
      <c r="AI2361" s="8"/>
      <c r="AJ2361" s="5"/>
      <c r="AK2361" s="8"/>
      <c r="AL2361" s="8"/>
      <c r="AM2361" s="8"/>
      <c r="AN2361" s="8"/>
      <c r="AO2361" s="8"/>
      <c r="AP2361" s="8"/>
      <c r="AQ2361" s="9"/>
      <c r="AS2361" s="8"/>
      <c r="AT2361" s="8"/>
      <c r="AU2361" s="5"/>
      <c r="AV2361" s="5"/>
      <c r="AW2361" s="5"/>
      <c r="AX2361" s="5"/>
      <c r="AY2361" s="5"/>
      <c r="AZ2361" s="5"/>
      <c r="BA2361" s="5"/>
      <c r="BB2361" s="5"/>
      <c r="BC2361" s="5"/>
      <c r="BD2361" s="5"/>
      <c r="BE2361" s="5"/>
      <c r="BF2361" s="5"/>
      <c r="BG2361" s="5"/>
      <c r="BH2361" s="5"/>
      <c r="BJ2361" s="5"/>
      <c r="BK2361" s="5"/>
      <c r="BL2361" s="5"/>
      <c r="BO2361" s="7"/>
      <c r="BP2361" s="5"/>
      <c r="BQ2361" s="5"/>
      <c r="BR2361" s="5"/>
      <c r="BS2361" s="5"/>
      <c r="BT2361" s="7"/>
      <c r="BU2361" s="7"/>
      <c r="BV2361" s="7"/>
      <c r="BW2361" s="7"/>
      <c r="BX2361" s="7"/>
      <c r="BY2361" s="7"/>
      <c r="BZ2361" s="7"/>
      <c r="CA2361" s="5"/>
      <c r="CB2361" s="5"/>
      <c r="CC2361" s="5"/>
      <c r="CD2361" s="5"/>
      <c r="CE2361" s="5"/>
      <c r="CF2361" s="5"/>
      <c r="CG2361" s="5"/>
      <c r="CH2361" s="5"/>
      <c r="CI2361" s="5"/>
      <c r="CJ2361" s="5"/>
      <c r="CL2361" s="5">
        <v>191.28757378360791</v>
      </c>
      <c r="CM2361" s="5"/>
      <c r="CO2361" s="5"/>
      <c r="CP2361" s="5"/>
      <c r="CQ2361" s="5"/>
    </row>
    <row r="2362" spans="1:95" x14ac:dyDescent="0.25">
      <c r="A2362" t="s">
        <v>87</v>
      </c>
      <c r="B2362" t="s">
        <v>251</v>
      </c>
      <c r="C2362" s="6">
        <v>39845</v>
      </c>
      <c r="D2362" s="5"/>
      <c r="G2362">
        <v>109</v>
      </c>
      <c r="H2362" t="s">
        <v>17</v>
      </c>
      <c r="I2362" s="7">
        <v>9</v>
      </c>
      <c r="J2362">
        <v>1000</v>
      </c>
      <c r="K2362" s="5">
        <f t="shared" si="63"/>
        <v>111.11111111111111</v>
      </c>
      <c r="AC2362" s="5"/>
      <c r="AE2362" s="8"/>
      <c r="AF2362" s="8"/>
      <c r="AG2362" s="8"/>
      <c r="AH2362" s="8"/>
      <c r="AI2362" s="8"/>
      <c r="AJ2362" s="5"/>
      <c r="AK2362" s="8"/>
      <c r="AL2362" s="8"/>
      <c r="AM2362" s="8"/>
      <c r="AN2362" s="8"/>
      <c r="AO2362" s="8"/>
      <c r="AP2362" s="8"/>
      <c r="AQ2362" s="9"/>
      <c r="AS2362" s="8"/>
      <c r="AT2362" s="8"/>
      <c r="AU2362" s="5"/>
      <c r="AV2362" s="5"/>
      <c r="AW2362" s="5"/>
      <c r="AX2362" s="5"/>
      <c r="AY2362" s="5"/>
      <c r="AZ2362" s="5"/>
      <c r="BA2362" s="5"/>
      <c r="BB2362" s="5"/>
      <c r="BC2362" s="5"/>
      <c r="BD2362" s="5"/>
      <c r="BE2362" s="5"/>
      <c r="BF2362" s="5"/>
      <c r="BG2362" s="5"/>
      <c r="BH2362" s="5"/>
      <c r="BJ2362" s="5"/>
      <c r="BK2362" s="5"/>
      <c r="BL2362" s="5"/>
      <c r="BO2362" s="7"/>
      <c r="BP2362" s="5"/>
      <c r="BQ2362" s="5"/>
      <c r="BR2362" s="5"/>
      <c r="BS2362" s="5"/>
      <c r="BT2362" s="7"/>
      <c r="BU2362" s="7"/>
      <c r="BV2362" s="7"/>
      <c r="BW2362" s="7"/>
      <c r="BX2362" s="7"/>
      <c r="BY2362" s="7"/>
      <c r="BZ2362" s="7"/>
      <c r="CA2362" s="5"/>
      <c r="CB2362" s="5"/>
      <c r="CC2362" s="5"/>
      <c r="CD2362" s="5"/>
      <c r="CE2362" s="5"/>
      <c r="CF2362" s="5"/>
      <c r="CG2362" s="5"/>
      <c r="CH2362" s="5"/>
      <c r="CI2362" s="5"/>
      <c r="CJ2362" s="5"/>
      <c r="CL2362" s="5">
        <v>211.31332073900751</v>
      </c>
      <c r="CM2362" s="5"/>
      <c r="CO2362" s="5"/>
      <c r="CP2362" s="5"/>
      <c r="CQ2362" s="5"/>
    </row>
    <row r="2363" spans="1:95" x14ac:dyDescent="0.25">
      <c r="A2363" t="s">
        <v>87</v>
      </c>
      <c r="B2363" t="s">
        <v>251</v>
      </c>
      <c r="C2363" s="6">
        <v>39847</v>
      </c>
      <c r="D2363" s="5"/>
      <c r="G2363">
        <v>111</v>
      </c>
      <c r="H2363" t="s">
        <v>17</v>
      </c>
      <c r="I2363" s="7">
        <v>9</v>
      </c>
      <c r="J2363">
        <v>1000</v>
      </c>
      <c r="K2363" s="5">
        <f t="shared" si="63"/>
        <v>111.11111111111111</v>
      </c>
      <c r="AC2363" s="5"/>
      <c r="AE2363" s="8"/>
      <c r="AF2363" s="8"/>
      <c r="AG2363" s="8"/>
      <c r="AH2363" s="8"/>
      <c r="AI2363" s="8"/>
      <c r="AJ2363" s="5"/>
      <c r="AK2363" s="8"/>
      <c r="AL2363" s="8"/>
      <c r="AM2363" s="8"/>
      <c r="AN2363" s="8"/>
      <c r="AO2363" s="8"/>
      <c r="AP2363" s="8"/>
      <c r="AQ2363" s="9"/>
      <c r="AS2363" s="8"/>
      <c r="AT2363" s="8"/>
      <c r="AU2363" s="5"/>
      <c r="AV2363" s="5"/>
      <c r="AW2363" s="5"/>
      <c r="AX2363" s="5"/>
      <c r="AY2363" s="5"/>
      <c r="AZ2363" s="5"/>
      <c r="BA2363" s="5"/>
      <c r="BB2363" s="5"/>
      <c r="BC2363" s="5"/>
      <c r="BD2363" s="5"/>
      <c r="BE2363" s="5"/>
      <c r="BF2363" s="5"/>
      <c r="BG2363" s="5"/>
      <c r="BH2363" s="5"/>
      <c r="BJ2363" s="5"/>
      <c r="BK2363" s="5"/>
      <c r="BL2363" s="5"/>
      <c r="BO2363" s="7"/>
      <c r="BP2363" s="5"/>
      <c r="BQ2363" s="5"/>
      <c r="BR2363" s="5"/>
      <c r="BS2363" s="5"/>
      <c r="BT2363" s="7"/>
      <c r="BU2363" s="7"/>
      <c r="BV2363" s="7"/>
      <c r="BW2363" s="7"/>
      <c r="BX2363" s="7"/>
      <c r="BY2363" s="7"/>
      <c r="BZ2363" s="7"/>
      <c r="CA2363" s="5"/>
      <c r="CB2363" s="5"/>
      <c r="CC2363" s="5"/>
      <c r="CD2363" s="5"/>
      <c r="CE2363" s="5"/>
      <c r="CF2363" s="5"/>
      <c r="CG2363" s="5"/>
      <c r="CH2363" s="5"/>
      <c r="CI2363" s="5"/>
      <c r="CJ2363" s="5"/>
      <c r="CL2363" s="5">
        <v>206.16973525851211</v>
      </c>
      <c r="CM2363" s="5"/>
      <c r="CO2363" s="5"/>
      <c r="CP2363" s="5"/>
      <c r="CQ2363" s="5"/>
    </row>
    <row r="2364" spans="1:95" x14ac:dyDescent="0.25">
      <c r="A2364" t="s">
        <v>87</v>
      </c>
      <c r="B2364" t="s">
        <v>251</v>
      </c>
      <c r="C2364" s="6">
        <v>39848</v>
      </c>
      <c r="G2364">
        <v>112</v>
      </c>
      <c r="H2364" t="s">
        <v>17</v>
      </c>
      <c r="I2364" s="7">
        <v>9</v>
      </c>
      <c r="J2364">
        <v>1000</v>
      </c>
      <c r="K2364" s="5">
        <f t="shared" si="63"/>
        <v>111.11111111111111</v>
      </c>
      <c r="L2364" s="5"/>
      <c r="M2364" s="5">
        <v>911.59999999999991</v>
      </c>
      <c r="N2364" s="7">
        <v>22.83</v>
      </c>
      <c r="O2364" s="7"/>
      <c r="P2364" s="7"/>
      <c r="AC2364" s="5"/>
      <c r="AE2364" s="8"/>
      <c r="AF2364" s="8"/>
      <c r="AG2364" s="8"/>
      <c r="AH2364" s="8"/>
      <c r="AI2364" s="8"/>
      <c r="AJ2364" s="5"/>
      <c r="AK2364" s="8"/>
      <c r="AL2364" s="8"/>
      <c r="AM2364" s="8"/>
      <c r="AN2364" s="8"/>
      <c r="AO2364" s="8"/>
      <c r="AP2364" s="8"/>
      <c r="AS2364" s="8"/>
      <c r="AT2364" s="8"/>
      <c r="AU2364" s="5"/>
      <c r="AV2364" s="5"/>
      <c r="AW2364" s="5"/>
      <c r="AX2364" s="5"/>
      <c r="AY2364" s="5"/>
      <c r="AZ2364" s="5"/>
      <c r="BA2364" s="5"/>
      <c r="BB2364" s="5"/>
      <c r="BC2364" s="5"/>
      <c r="BD2364" s="5"/>
      <c r="BE2364" s="5"/>
      <c r="BF2364" s="5"/>
      <c r="BG2364" s="5"/>
      <c r="BH2364" s="5"/>
      <c r="BJ2364" s="5"/>
      <c r="BK2364" s="5"/>
      <c r="BL2364" s="5"/>
      <c r="BO2364" s="7"/>
      <c r="BP2364" s="5"/>
      <c r="BQ2364" s="5"/>
      <c r="BR2364" s="5"/>
      <c r="BS2364" s="5"/>
      <c r="BT2364" s="7"/>
      <c r="BU2364" s="7"/>
      <c r="BV2364" s="7"/>
      <c r="BW2364" s="7"/>
      <c r="BX2364" s="7"/>
      <c r="BY2364" s="7"/>
      <c r="BZ2364" s="7"/>
      <c r="CA2364" s="5"/>
      <c r="CB2364" s="5"/>
      <c r="CC2364" s="5"/>
      <c r="CD2364" s="5"/>
      <c r="CE2364" s="5"/>
      <c r="CF2364" s="5"/>
      <c r="CG2364" s="5"/>
      <c r="CH2364" s="5"/>
      <c r="CI2364" s="5"/>
      <c r="CJ2364" s="5"/>
      <c r="CL2364" s="5"/>
      <c r="CM2364" s="5"/>
      <c r="CO2364" s="5"/>
      <c r="CP2364" s="5"/>
      <c r="CQ2364" s="5"/>
    </row>
    <row r="2365" spans="1:95" x14ac:dyDescent="0.25">
      <c r="A2365" t="s">
        <v>87</v>
      </c>
      <c r="B2365" t="s">
        <v>251</v>
      </c>
      <c r="C2365" s="6">
        <v>39849</v>
      </c>
      <c r="D2365" s="5"/>
      <c r="G2365">
        <v>113</v>
      </c>
      <c r="H2365" t="s">
        <v>17</v>
      </c>
      <c r="I2365" s="7">
        <v>9</v>
      </c>
      <c r="J2365">
        <v>1000</v>
      </c>
      <c r="K2365" s="5">
        <f t="shared" si="63"/>
        <v>111.11111111111111</v>
      </c>
      <c r="AC2365" s="5"/>
      <c r="AE2365" s="8"/>
      <c r="AF2365" s="8"/>
      <c r="AG2365" s="8"/>
      <c r="AH2365" s="8"/>
      <c r="AI2365" s="8"/>
      <c r="AJ2365" s="5"/>
      <c r="AK2365" s="8"/>
      <c r="AL2365" s="8"/>
      <c r="AM2365" s="8"/>
      <c r="AN2365" s="8"/>
      <c r="AO2365" s="8"/>
      <c r="AP2365" s="8"/>
      <c r="AQ2365" s="9"/>
      <c r="AS2365" s="8"/>
      <c r="AT2365" s="8"/>
      <c r="AU2365" s="5"/>
      <c r="AV2365" s="5"/>
      <c r="AW2365" s="5"/>
      <c r="AX2365" s="5"/>
      <c r="AY2365" s="5"/>
      <c r="AZ2365" s="5"/>
      <c r="BA2365" s="5"/>
      <c r="BB2365" s="5"/>
      <c r="BC2365" s="5"/>
      <c r="BD2365" s="5"/>
      <c r="BE2365" s="5"/>
      <c r="BF2365" s="5"/>
      <c r="BG2365" s="5"/>
      <c r="BH2365" s="5"/>
      <c r="BJ2365" s="5"/>
      <c r="BK2365" s="5"/>
      <c r="BL2365" s="5"/>
      <c r="BO2365" s="7"/>
      <c r="BP2365" s="5"/>
      <c r="BQ2365" s="5"/>
      <c r="BR2365" s="5"/>
      <c r="BS2365" s="5"/>
      <c r="BT2365" s="7"/>
      <c r="BU2365" s="7"/>
      <c r="BV2365" s="7"/>
      <c r="BW2365" s="7"/>
      <c r="BX2365" s="7"/>
      <c r="BY2365" s="7"/>
      <c r="BZ2365" s="7"/>
      <c r="CA2365" s="5"/>
      <c r="CB2365" s="5"/>
      <c r="CC2365" s="5"/>
      <c r="CD2365" s="5"/>
      <c r="CE2365" s="5"/>
      <c r="CF2365" s="5"/>
      <c r="CG2365" s="5"/>
      <c r="CH2365" s="5"/>
      <c r="CI2365" s="5"/>
      <c r="CJ2365" s="5"/>
      <c r="CL2365" s="5">
        <v>195.7637661378447</v>
      </c>
      <c r="CM2365" s="5"/>
      <c r="CO2365" s="5"/>
      <c r="CP2365" s="5"/>
      <c r="CQ2365" s="5"/>
    </row>
    <row r="2366" spans="1:95" x14ac:dyDescent="0.25">
      <c r="A2366" t="s">
        <v>87</v>
      </c>
      <c r="B2366" t="s">
        <v>251</v>
      </c>
      <c r="C2366" s="6">
        <v>39851</v>
      </c>
      <c r="D2366" s="5"/>
      <c r="G2366">
        <v>115</v>
      </c>
      <c r="H2366" t="s">
        <v>17</v>
      </c>
      <c r="I2366" s="7">
        <v>9</v>
      </c>
      <c r="J2366">
        <v>1000</v>
      </c>
      <c r="K2366" s="5">
        <f t="shared" si="63"/>
        <v>111.11111111111111</v>
      </c>
      <c r="AC2366" s="5"/>
      <c r="AE2366" s="8"/>
      <c r="AF2366" s="8"/>
      <c r="AG2366" s="8"/>
      <c r="AH2366" s="8"/>
      <c r="AI2366" s="8"/>
      <c r="AJ2366" s="5"/>
      <c r="AK2366" s="8"/>
      <c r="AL2366" s="8"/>
      <c r="AM2366" s="8"/>
      <c r="AN2366" s="8"/>
      <c r="AO2366" s="8"/>
      <c r="AP2366" s="8"/>
      <c r="AQ2366" s="9"/>
      <c r="AS2366" s="8"/>
      <c r="AT2366" s="8"/>
      <c r="AU2366" s="5"/>
      <c r="AV2366" s="5"/>
      <c r="AW2366" s="5"/>
      <c r="AX2366" s="5"/>
      <c r="AY2366" s="5"/>
      <c r="AZ2366" s="5"/>
      <c r="BA2366" s="5"/>
      <c r="BB2366" s="5"/>
      <c r="BC2366" s="5"/>
      <c r="BD2366" s="5"/>
      <c r="BE2366" s="5"/>
      <c r="BF2366" s="5"/>
      <c r="BG2366" s="5"/>
      <c r="BH2366" s="5"/>
      <c r="BJ2366" s="5"/>
      <c r="BK2366" s="5"/>
      <c r="BL2366" s="5"/>
      <c r="BO2366" s="7"/>
      <c r="BP2366" s="5"/>
      <c r="BQ2366" s="5"/>
      <c r="BR2366" s="5"/>
      <c r="BS2366" s="5"/>
      <c r="BT2366" s="7"/>
      <c r="BU2366" s="7"/>
      <c r="BV2366" s="7"/>
      <c r="BW2366" s="7"/>
      <c r="BX2366" s="7"/>
      <c r="BY2366" s="7"/>
      <c r="BZ2366" s="7"/>
      <c r="CA2366" s="5"/>
      <c r="CB2366" s="5"/>
      <c r="CC2366" s="5"/>
      <c r="CD2366" s="5"/>
      <c r="CE2366" s="5"/>
      <c r="CF2366" s="5"/>
      <c r="CG2366" s="5"/>
      <c r="CH2366" s="5"/>
      <c r="CI2366" s="5"/>
      <c r="CJ2366" s="5"/>
      <c r="CL2366" s="5">
        <v>216.49578221672641</v>
      </c>
      <c r="CM2366" s="5"/>
      <c r="CO2366" s="5"/>
      <c r="CP2366" s="5"/>
      <c r="CQ2366" s="5"/>
    </row>
    <row r="2367" spans="1:95" x14ac:dyDescent="0.25">
      <c r="A2367" t="s">
        <v>87</v>
      </c>
      <c r="B2367" t="s">
        <v>251</v>
      </c>
      <c r="C2367" s="6">
        <v>39853</v>
      </c>
      <c r="D2367" s="5">
        <v>6</v>
      </c>
      <c r="E2367" t="s">
        <v>239</v>
      </c>
      <c r="F2367" t="s">
        <v>89</v>
      </c>
      <c r="G2367">
        <v>117</v>
      </c>
      <c r="H2367" t="s">
        <v>17</v>
      </c>
      <c r="I2367" s="7">
        <v>9</v>
      </c>
      <c r="J2367">
        <v>1000</v>
      </c>
      <c r="K2367" s="5">
        <f t="shared" si="63"/>
        <v>111.11111111111111</v>
      </c>
      <c r="T2367">
        <v>117</v>
      </c>
      <c r="AC2367" s="5">
        <v>349.62073633773099</v>
      </c>
      <c r="AE2367" s="8"/>
      <c r="AF2367" s="8"/>
      <c r="AG2367" s="8"/>
      <c r="AH2367" s="8"/>
      <c r="AI2367" s="8"/>
      <c r="AJ2367" s="5">
        <v>277.72243662312786</v>
      </c>
      <c r="AK2367" s="8">
        <v>4.8384231071206134</v>
      </c>
      <c r="AL2367" s="8"/>
      <c r="AM2367" s="8"/>
      <c r="AN2367" s="8"/>
      <c r="AO2367" s="8"/>
      <c r="AP2367" s="8"/>
      <c r="AQ2367" s="9">
        <f>AK2367/AJ2367</f>
        <v>1.7421794097559364E-2</v>
      </c>
      <c r="AS2367" s="8"/>
      <c r="AT2367" s="8"/>
      <c r="AU2367" s="5">
        <v>4.8026835529749707</v>
      </c>
      <c r="AV2367" s="5"/>
      <c r="AW2367" s="5"/>
      <c r="AX2367" s="5"/>
      <c r="AY2367" s="5">
        <v>429.75550729721112</v>
      </c>
      <c r="AZ2367" s="5"/>
      <c r="BA2367" s="5"/>
      <c r="BB2367" s="5"/>
      <c r="BC2367" s="5"/>
      <c r="BD2367" s="5"/>
      <c r="BE2367" s="5"/>
      <c r="BF2367" s="5"/>
      <c r="BG2367" s="5">
        <v>0</v>
      </c>
      <c r="BH2367" s="5">
        <v>434.55819085018607</v>
      </c>
      <c r="BJ2367" s="5"/>
      <c r="BK2367" s="5">
        <f>AC2367+AJ2367+BH2367</f>
        <v>1061.901363811045</v>
      </c>
      <c r="BL2367" s="5"/>
      <c r="BM2367" s="8">
        <f>BH2367/BK2367</f>
        <v>0.40922651167016622</v>
      </c>
      <c r="BN2367" s="8"/>
      <c r="BO2367" s="7"/>
      <c r="BP2367" s="5"/>
      <c r="BQ2367" s="5"/>
      <c r="BR2367" s="5"/>
      <c r="BS2367" s="5"/>
      <c r="BT2367" s="7"/>
      <c r="BU2367" s="7"/>
      <c r="BV2367" s="7"/>
      <c r="BW2367" s="7"/>
      <c r="BX2367" s="8">
        <f>AC2367/BK2367</f>
        <v>0.32924031200316134</v>
      </c>
      <c r="BY2367" s="8">
        <f>AJ2367/BK2367</f>
        <v>0.26153317632667233</v>
      </c>
      <c r="BZ2367" s="8">
        <f>BH2367/BK2367</f>
        <v>0.40922651167016622</v>
      </c>
      <c r="CA2367" s="5">
        <f>CB2367+CC2367+CD2367+CE2367+CF2367+CG2367</f>
        <v>562.29844931201262</v>
      </c>
      <c r="CB2367" s="5">
        <v>41.25</v>
      </c>
      <c r="CC2367" s="5">
        <v>212.45677115940043</v>
      </c>
      <c r="CD2367" s="5">
        <v>0</v>
      </c>
      <c r="CE2367" s="5"/>
      <c r="CF2367" s="5">
        <v>181.74308181871362</v>
      </c>
      <c r="CG2367" s="5">
        <v>126.84859633389857</v>
      </c>
      <c r="CH2367" s="9">
        <f>AK2367/CA2367</f>
        <v>8.6047242581596215E-3</v>
      </c>
      <c r="CI2367" s="5"/>
      <c r="CJ2367" s="5"/>
      <c r="CL2367" s="5">
        <v>199.54235945833511</v>
      </c>
      <c r="CM2367" s="5"/>
      <c r="CO2367" s="5"/>
      <c r="CP2367" s="5"/>
      <c r="CQ2367" s="5"/>
    </row>
    <row r="2368" spans="1:95" x14ac:dyDescent="0.25">
      <c r="A2368" t="s">
        <v>87</v>
      </c>
      <c r="B2368" t="s">
        <v>251</v>
      </c>
      <c r="C2368" s="6">
        <v>39854</v>
      </c>
      <c r="G2368">
        <v>118</v>
      </c>
      <c r="H2368" t="s">
        <v>17</v>
      </c>
      <c r="I2368" s="7">
        <v>9</v>
      </c>
      <c r="J2368">
        <v>1000</v>
      </c>
      <c r="K2368" s="5">
        <f t="shared" si="63"/>
        <v>111.11111111111111</v>
      </c>
      <c r="L2368" s="5"/>
      <c r="M2368" s="5">
        <v>914</v>
      </c>
      <c r="N2368" s="7">
        <v>22.83</v>
      </c>
      <c r="O2368" s="7"/>
      <c r="P2368" s="7"/>
      <c r="AC2368" s="5"/>
      <c r="AE2368" s="8"/>
      <c r="AF2368" s="8"/>
      <c r="AG2368" s="8"/>
      <c r="AH2368" s="8"/>
      <c r="AI2368" s="8"/>
      <c r="AJ2368" s="5"/>
      <c r="AK2368" s="8"/>
      <c r="AL2368" s="8"/>
      <c r="AM2368" s="8"/>
      <c r="AN2368" s="8"/>
      <c r="AO2368" s="8"/>
      <c r="AP2368" s="8"/>
      <c r="AS2368" s="8"/>
      <c r="AT2368" s="8"/>
      <c r="AU2368" s="5"/>
      <c r="AV2368" s="5"/>
      <c r="AW2368" s="5"/>
      <c r="AX2368" s="5"/>
      <c r="AY2368" s="5"/>
      <c r="AZ2368" s="5"/>
      <c r="BA2368" s="5"/>
      <c r="BB2368" s="5"/>
      <c r="BC2368" s="5"/>
      <c r="BD2368" s="5"/>
      <c r="BE2368" s="5"/>
      <c r="BF2368" s="5"/>
      <c r="BG2368" s="5"/>
      <c r="BH2368" s="5"/>
      <c r="BJ2368" s="5"/>
      <c r="BK2368" s="5"/>
      <c r="BL2368" s="5"/>
      <c r="BO2368" s="7"/>
      <c r="BP2368" s="5"/>
      <c r="BQ2368" s="5"/>
      <c r="BR2368" s="5"/>
      <c r="BS2368" s="5"/>
      <c r="BT2368" s="7"/>
      <c r="BU2368" s="7"/>
      <c r="BV2368" s="7"/>
      <c r="BW2368" s="7"/>
      <c r="BX2368" s="7"/>
      <c r="BY2368" s="7"/>
      <c r="BZ2368" s="7"/>
      <c r="CA2368" s="5"/>
      <c r="CB2368" s="5"/>
      <c r="CC2368" s="5"/>
      <c r="CD2368" s="5"/>
      <c r="CE2368" s="5"/>
      <c r="CF2368" s="5"/>
      <c r="CG2368" s="5"/>
      <c r="CH2368" s="5"/>
      <c r="CI2368" s="5"/>
      <c r="CJ2368" s="5"/>
      <c r="CL2368" s="5"/>
      <c r="CM2368" s="5"/>
      <c r="CO2368" s="5"/>
      <c r="CP2368" s="5"/>
      <c r="CQ2368" s="5"/>
    </row>
    <row r="2369" spans="1:166" x14ac:dyDescent="0.25">
      <c r="A2369" t="s">
        <v>87</v>
      </c>
      <c r="B2369" t="s">
        <v>251</v>
      </c>
      <c r="C2369" s="6">
        <v>39855</v>
      </c>
      <c r="D2369" s="5"/>
      <c r="G2369">
        <v>119</v>
      </c>
      <c r="H2369" t="s">
        <v>17</v>
      </c>
      <c r="I2369" s="7">
        <v>9</v>
      </c>
      <c r="J2369">
        <v>1000</v>
      </c>
      <c r="K2369" s="5">
        <f t="shared" si="63"/>
        <v>111.11111111111111</v>
      </c>
      <c r="AC2369" s="5"/>
      <c r="AE2369" s="8"/>
      <c r="AF2369" s="8"/>
      <c r="AG2369" s="8"/>
      <c r="AH2369" s="8"/>
      <c r="AI2369" s="8"/>
      <c r="AJ2369" s="5"/>
      <c r="AK2369" s="8"/>
      <c r="AL2369" s="8"/>
      <c r="AM2369" s="8"/>
      <c r="AN2369" s="8"/>
      <c r="AO2369" s="8"/>
      <c r="AP2369" s="8"/>
      <c r="AQ2369" s="9"/>
      <c r="AS2369" s="8"/>
      <c r="AT2369" s="8"/>
      <c r="AU2369" s="5"/>
      <c r="AV2369" s="5"/>
      <c r="AW2369" s="5"/>
      <c r="AX2369" s="5"/>
      <c r="AY2369" s="5"/>
      <c r="AZ2369" s="5"/>
      <c r="BA2369" s="5"/>
      <c r="BB2369" s="5"/>
      <c r="BC2369" s="5"/>
      <c r="BD2369" s="5"/>
      <c r="BE2369" s="5"/>
      <c r="BF2369" s="5"/>
      <c r="BG2369" s="5"/>
      <c r="BH2369" s="5"/>
      <c r="BJ2369" s="5"/>
      <c r="BK2369" s="5"/>
      <c r="BL2369" s="5"/>
      <c r="BO2369" s="7"/>
      <c r="BP2369" s="5"/>
      <c r="BQ2369" s="5"/>
      <c r="BR2369" s="5"/>
      <c r="BS2369" s="5"/>
      <c r="BT2369" s="7"/>
      <c r="BU2369" s="7"/>
      <c r="BV2369" s="7"/>
      <c r="BW2369" s="7"/>
      <c r="BX2369" s="7"/>
      <c r="BY2369" s="7"/>
      <c r="BZ2369" s="7"/>
      <c r="CA2369" s="5"/>
      <c r="CB2369" s="5"/>
      <c r="CC2369" s="5"/>
      <c r="CD2369" s="5"/>
      <c r="CE2369" s="5"/>
      <c r="CF2369" s="5"/>
      <c r="CG2369" s="5"/>
      <c r="CH2369" s="5"/>
      <c r="CI2369" s="5"/>
      <c r="CJ2369" s="5"/>
      <c r="CL2369" s="5">
        <v>199.17804547500251</v>
      </c>
      <c r="CM2369" s="5"/>
      <c r="CO2369" s="5"/>
      <c r="CP2369" s="5"/>
      <c r="CQ2369" s="5"/>
    </row>
    <row r="2370" spans="1:166" x14ac:dyDescent="0.25">
      <c r="A2370" t="s">
        <v>87</v>
      </c>
      <c r="B2370" t="s">
        <v>251</v>
      </c>
      <c r="C2370" s="6">
        <v>39857</v>
      </c>
      <c r="D2370" s="5"/>
      <c r="G2370">
        <v>121</v>
      </c>
      <c r="H2370" t="s">
        <v>17</v>
      </c>
      <c r="I2370" s="7">
        <v>9</v>
      </c>
      <c r="J2370">
        <v>1000</v>
      </c>
      <c r="K2370" s="5">
        <f t="shared" si="63"/>
        <v>111.11111111111111</v>
      </c>
      <c r="AC2370" s="5"/>
      <c r="AE2370" s="8"/>
      <c r="AF2370" s="8"/>
      <c r="AG2370" s="8"/>
      <c r="AH2370" s="8"/>
      <c r="AI2370" s="8"/>
      <c r="AJ2370" s="5"/>
      <c r="AK2370" s="8"/>
      <c r="AL2370" s="8"/>
      <c r="AM2370" s="8"/>
      <c r="AN2370" s="8"/>
      <c r="AO2370" s="8"/>
      <c r="AP2370" s="8"/>
      <c r="AQ2370" s="9"/>
      <c r="AS2370" s="8"/>
      <c r="AT2370" s="8"/>
      <c r="AU2370" s="5"/>
      <c r="AV2370" s="5"/>
      <c r="AW2370" s="5"/>
      <c r="AX2370" s="5"/>
      <c r="AY2370" s="5"/>
      <c r="AZ2370" s="5"/>
      <c r="BA2370" s="5"/>
      <c r="BB2370" s="5"/>
      <c r="BC2370" s="5"/>
      <c r="BD2370" s="5"/>
      <c r="BE2370" s="5"/>
      <c r="BF2370" s="5"/>
      <c r="BG2370" s="5"/>
      <c r="BH2370" s="5"/>
      <c r="BJ2370" s="5"/>
      <c r="BK2370" s="5"/>
      <c r="BL2370" s="5"/>
      <c r="BO2370" s="7"/>
      <c r="BP2370" s="5"/>
      <c r="BQ2370" s="5"/>
      <c r="BR2370" s="5"/>
      <c r="BS2370" s="5"/>
      <c r="BT2370" s="7"/>
      <c r="BU2370" s="7"/>
      <c r="BV2370" s="7"/>
      <c r="BW2370" s="7"/>
      <c r="BX2370" s="7"/>
      <c r="BY2370" s="7"/>
      <c r="BZ2370" s="7"/>
      <c r="CA2370" s="5"/>
      <c r="CB2370" s="5"/>
      <c r="CC2370" s="5"/>
      <c r="CD2370" s="5"/>
      <c r="CE2370" s="5"/>
      <c r="CF2370" s="5"/>
      <c r="CG2370" s="5"/>
      <c r="CH2370" s="5"/>
      <c r="CI2370" s="5"/>
      <c r="CJ2370" s="5"/>
      <c r="CL2370" s="5">
        <v>218.10345928948851</v>
      </c>
      <c r="CM2370" s="5"/>
      <c r="CO2370" s="5"/>
      <c r="CP2370" s="5"/>
      <c r="CQ2370" s="5"/>
    </row>
    <row r="2371" spans="1:166" x14ac:dyDescent="0.25">
      <c r="A2371" t="s">
        <v>87</v>
      </c>
      <c r="B2371" t="s">
        <v>251</v>
      </c>
      <c r="C2371" s="6">
        <v>39864</v>
      </c>
      <c r="D2371" s="5"/>
      <c r="G2371">
        <v>128</v>
      </c>
      <c r="H2371" t="s">
        <v>17</v>
      </c>
      <c r="I2371" s="7">
        <v>9</v>
      </c>
      <c r="J2371">
        <v>1000</v>
      </c>
      <c r="K2371" s="5">
        <f t="shared" si="63"/>
        <v>111.11111111111111</v>
      </c>
      <c r="AC2371" s="5"/>
      <c r="AE2371" s="8"/>
      <c r="AF2371" s="8"/>
      <c r="AG2371" s="8"/>
      <c r="AH2371" s="8"/>
      <c r="AI2371" s="8"/>
      <c r="AJ2371" s="5"/>
      <c r="AK2371" s="8"/>
      <c r="AL2371" s="8"/>
      <c r="AM2371" s="8"/>
      <c r="AN2371" s="8"/>
      <c r="AO2371" s="8"/>
      <c r="AP2371" s="8"/>
      <c r="AQ2371" s="9"/>
      <c r="AS2371" s="8"/>
      <c r="AT2371" s="8"/>
      <c r="AU2371" s="5"/>
      <c r="AV2371" s="5"/>
      <c r="AW2371" s="5"/>
      <c r="AX2371" s="5"/>
      <c r="AY2371" s="5"/>
      <c r="AZ2371" s="5"/>
      <c r="BA2371" s="5"/>
      <c r="BB2371" s="5"/>
      <c r="BC2371" s="5"/>
      <c r="BD2371" s="5"/>
      <c r="BE2371" s="5"/>
      <c r="BF2371" s="5"/>
      <c r="BG2371" s="5"/>
      <c r="BH2371" s="5"/>
      <c r="BJ2371" s="5"/>
      <c r="BK2371" s="5"/>
      <c r="BL2371" s="5"/>
      <c r="BO2371" s="7"/>
      <c r="BP2371" s="5"/>
      <c r="BQ2371" s="5"/>
      <c r="BR2371" s="5"/>
      <c r="BS2371" s="5"/>
      <c r="BT2371" s="7"/>
      <c r="BU2371" s="7"/>
      <c r="BV2371" s="7"/>
      <c r="BW2371" s="7"/>
      <c r="BX2371" s="7"/>
      <c r="BY2371" s="7"/>
      <c r="BZ2371" s="7"/>
      <c r="CA2371" s="5"/>
      <c r="CB2371" s="5"/>
      <c r="CC2371" s="5"/>
      <c r="CD2371" s="5"/>
      <c r="CE2371" s="5"/>
      <c r="CF2371" s="5"/>
      <c r="CG2371" s="5"/>
      <c r="CH2371" s="5"/>
      <c r="CI2371" s="5"/>
      <c r="CJ2371" s="5"/>
      <c r="CL2371" s="5">
        <v>229.2228725465672</v>
      </c>
      <c r="CM2371" s="5"/>
      <c r="CO2371" s="5"/>
      <c r="CP2371" s="5"/>
      <c r="CQ2371" s="5"/>
    </row>
    <row r="2372" spans="1:166" x14ac:dyDescent="0.25">
      <c r="A2372" t="s">
        <v>87</v>
      </c>
      <c r="B2372" t="s">
        <v>251</v>
      </c>
      <c r="C2372" s="6">
        <v>39869</v>
      </c>
      <c r="D2372" s="5"/>
      <c r="G2372">
        <v>133</v>
      </c>
      <c r="H2372" t="s">
        <v>17</v>
      </c>
      <c r="I2372" s="7">
        <v>9</v>
      </c>
      <c r="J2372">
        <v>1000</v>
      </c>
      <c r="K2372" s="5">
        <f t="shared" si="63"/>
        <v>111.11111111111111</v>
      </c>
      <c r="AC2372" s="5"/>
      <c r="AE2372" s="8"/>
      <c r="AF2372" s="8"/>
      <c r="AG2372" s="8"/>
      <c r="AH2372" s="8"/>
      <c r="AI2372" s="8"/>
      <c r="AJ2372" s="5"/>
      <c r="AK2372" s="8"/>
      <c r="AL2372" s="8"/>
      <c r="AM2372" s="8"/>
      <c r="AN2372" s="8"/>
      <c r="AO2372" s="8"/>
      <c r="AP2372" s="8"/>
      <c r="AQ2372" s="9"/>
      <c r="AS2372" s="8"/>
      <c r="AT2372" s="8"/>
      <c r="AU2372" s="5"/>
      <c r="AV2372" s="5"/>
      <c r="AW2372" s="5"/>
      <c r="AX2372" s="5"/>
      <c r="AY2372" s="5"/>
      <c r="AZ2372" s="5"/>
      <c r="BA2372" s="5"/>
      <c r="BB2372" s="5"/>
      <c r="BC2372" s="5"/>
      <c r="BD2372" s="5"/>
      <c r="BE2372" s="5"/>
      <c r="BF2372" s="5"/>
      <c r="BG2372" s="5"/>
      <c r="BH2372" s="5"/>
      <c r="BJ2372" s="5"/>
      <c r="BK2372" s="5"/>
      <c r="BL2372" s="5"/>
      <c r="BO2372" s="7"/>
      <c r="BP2372" s="5"/>
      <c r="BQ2372" s="5"/>
      <c r="BR2372" s="5"/>
      <c r="BS2372" s="5"/>
      <c r="BT2372" s="7"/>
      <c r="BU2372" s="7"/>
      <c r="BV2372" s="7"/>
      <c r="BW2372" s="7"/>
      <c r="BX2372" s="7"/>
      <c r="BY2372" s="7"/>
      <c r="BZ2372" s="7"/>
      <c r="CA2372" s="5"/>
      <c r="CB2372" s="5"/>
      <c r="CC2372" s="5"/>
      <c r="CD2372" s="5"/>
      <c r="CE2372" s="5"/>
      <c r="CF2372" s="5"/>
      <c r="CG2372" s="5"/>
      <c r="CH2372" s="5"/>
      <c r="CI2372" s="5"/>
      <c r="CJ2372" s="5"/>
      <c r="CL2372" s="5">
        <v>202.39990656507581</v>
      </c>
      <c r="CM2372" s="5"/>
      <c r="CO2372" s="5"/>
      <c r="CP2372" s="5"/>
      <c r="CQ2372" s="5"/>
    </row>
    <row r="2373" spans="1:166" x14ac:dyDescent="0.25">
      <c r="A2373" t="s">
        <v>87</v>
      </c>
      <c r="B2373" t="s">
        <v>251</v>
      </c>
      <c r="C2373" s="6">
        <v>39871</v>
      </c>
      <c r="D2373" s="5"/>
      <c r="G2373">
        <v>135</v>
      </c>
      <c r="H2373" t="s">
        <v>17</v>
      </c>
      <c r="I2373" s="7">
        <v>9</v>
      </c>
      <c r="J2373">
        <v>1000</v>
      </c>
      <c r="K2373" s="5">
        <f t="shared" si="63"/>
        <v>111.11111111111111</v>
      </c>
      <c r="AC2373" s="5"/>
      <c r="AE2373" s="8"/>
      <c r="AF2373" s="8"/>
      <c r="AG2373" s="8"/>
      <c r="AH2373" s="8"/>
      <c r="AI2373" s="8"/>
      <c r="AJ2373" s="5"/>
      <c r="AK2373" s="8"/>
      <c r="AL2373" s="8"/>
      <c r="AM2373" s="8"/>
      <c r="AN2373" s="8"/>
      <c r="AO2373" s="8"/>
      <c r="AP2373" s="8"/>
      <c r="AQ2373" s="9"/>
      <c r="AS2373" s="8"/>
      <c r="AT2373" s="8"/>
      <c r="AU2373" s="5"/>
      <c r="AV2373" s="5"/>
      <c r="AW2373" s="5"/>
      <c r="AX2373" s="5"/>
      <c r="AY2373" s="5"/>
      <c r="AZ2373" s="5"/>
      <c r="BA2373" s="5"/>
      <c r="BB2373" s="5"/>
      <c r="BC2373" s="5"/>
      <c r="BD2373" s="5"/>
      <c r="BE2373" s="5"/>
      <c r="BF2373" s="5"/>
      <c r="BG2373" s="5"/>
      <c r="BH2373" s="5"/>
      <c r="BJ2373" s="5"/>
      <c r="BK2373" s="5"/>
      <c r="BL2373" s="5"/>
      <c r="BO2373" s="7"/>
      <c r="BP2373" s="5"/>
      <c r="BQ2373" s="5"/>
      <c r="BR2373" s="5"/>
      <c r="BS2373" s="5"/>
      <c r="BT2373" s="7"/>
      <c r="BU2373" s="7"/>
      <c r="BV2373" s="7"/>
      <c r="BW2373" s="7"/>
      <c r="BX2373" s="7"/>
      <c r="BY2373" s="7"/>
      <c r="BZ2373" s="7"/>
      <c r="CA2373" s="5"/>
      <c r="CB2373" s="5"/>
      <c r="CC2373" s="5"/>
      <c r="CD2373" s="5"/>
      <c r="CE2373" s="5"/>
      <c r="CF2373" s="5"/>
      <c r="CG2373" s="5"/>
      <c r="CH2373" s="5"/>
      <c r="CI2373" s="5"/>
      <c r="CJ2373" s="5"/>
      <c r="CL2373" s="5">
        <v>194.75559000093369</v>
      </c>
      <c r="CM2373" s="5"/>
      <c r="CO2373" s="5"/>
      <c r="CP2373" s="5"/>
      <c r="CQ2373" s="5"/>
    </row>
    <row r="2374" spans="1:166" x14ac:dyDescent="0.25">
      <c r="A2374" t="s">
        <v>87</v>
      </c>
      <c r="B2374" t="s">
        <v>251</v>
      </c>
      <c r="C2374" s="6">
        <v>39873</v>
      </c>
      <c r="D2374" s="5"/>
      <c r="E2374" s="6"/>
      <c r="G2374">
        <v>137</v>
      </c>
      <c r="H2374" t="s">
        <v>17</v>
      </c>
      <c r="I2374" s="7">
        <v>9</v>
      </c>
      <c r="J2374">
        <v>1000</v>
      </c>
      <c r="K2374" s="5">
        <f t="shared" si="63"/>
        <v>111.11111111111111</v>
      </c>
      <c r="L2374" s="5"/>
      <c r="M2374" s="8"/>
      <c r="N2374" s="8"/>
      <c r="O2374" s="8"/>
      <c r="P2374" s="8"/>
      <c r="Q2374" s="5"/>
      <c r="R2374" s="5"/>
      <c r="S2374" s="5"/>
      <c r="T2374" s="5"/>
      <c r="U2374" s="5"/>
      <c r="V2374" s="5"/>
      <c r="W2374" s="5"/>
      <c r="X2374" s="8"/>
      <c r="Y2374" s="8"/>
      <c r="Z2374" s="8"/>
      <c r="AA2374" s="8"/>
      <c r="AB2374" s="8"/>
      <c r="AC2374" s="5"/>
      <c r="AD2374" s="8"/>
      <c r="AE2374" s="8"/>
      <c r="AF2374" s="8"/>
      <c r="AG2374" s="8"/>
      <c r="AH2374" s="8"/>
      <c r="AI2374" s="8"/>
      <c r="AJ2374" s="5"/>
      <c r="AK2374" s="8"/>
      <c r="AL2374" s="8"/>
      <c r="AM2374" s="8"/>
      <c r="AN2374" s="8"/>
      <c r="AO2374" s="8"/>
      <c r="AP2374" s="8"/>
      <c r="AQ2374" s="9"/>
      <c r="AR2374" s="8"/>
      <c r="AS2374" s="8"/>
      <c r="AT2374" s="8"/>
      <c r="AU2374" s="5"/>
      <c r="AV2374" s="5"/>
      <c r="AW2374" s="5"/>
      <c r="AX2374" s="5"/>
      <c r="AY2374" s="5"/>
      <c r="AZ2374" s="5"/>
      <c r="BA2374" s="5"/>
      <c r="BB2374" s="5"/>
      <c r="BC2374" s="5"/>
      <c r="BD2374" s="5"/>
      <c r="BE2374" s="5"/>
      <c r="BF2374" s="5"/>
      <c r="BG2374" s="5"/>
      <c r="BH2374" s="5"/>
      <c r="BI2374" s="8"/>
      <c r="BJ2374" s="5"/>
      <c r="BK2374" s="5"/>
      <c r="BL2374" s="5"/>
      <c r="BM2374" s="8"/>
      <c r="BN2374" s="8"/>
      <c r="BO2374" s="7"/>
      <c r="BP2374" s="5"/>
      <c r="BQ2374" s="5"/>
      <c r="BR2374" s="5"/>
      <c r="BS2374" s="5"/>
      <c r="BT2374" s="7"/>
      <c r="BU2374" s="7"/>
      <c r="BV2374" s="7"/>
      <c r="BW2374" s="7"/>
      <c r="BX2374" s="7"/>
      <c r="BY2374" s="7"/>
      <c r="BZ2374" s="7"/>
      <c r="CA2374" s="5"/>
      <c r="CB2374" s="5"/>
      <c r="CC2374" s="5"/>
      <c r="CD2374" s="5"/>
      <c r="CE2374" s="5"/>
      <c r="CF2374" s="5"/>
      <c r="CG2374" s="5"/>
      <c r="CH2374" s="5"/>
      <c r="CI2374" s="5"/>
      <c r="CJ2374" s="5"/>
      <c r="CK2374" s="8"/>
      <c r="CL2374" s="5">
        <v>218.98255645651929</v>
      </c>
      <c r="CM2374" s="5"/>
      <c r="CN2374" s="8"/>
      <c r="CO2374" s="5"/>
      <c r="CP2374" s="5"/>
      <c r="CQ2374" s="5"/>
      <c r="CR2374" s="8"/>
      <c r="CS2374" s="8"/>
      <c r="CT2374" s="8"/>
      <c r="CU2374" s="8"/>
      <c r="CV2374" s="8"/>
      <c r="CW2374" s="8"/>
      <c r="CX2374" s="8"/>
      <c r="CY2374" s="8"/>
      <c r="CZ2374" s="8"/>
      <c r="DA2374" s="8"/>
      <c r="DB2374" s="8"/>
      <c r="DC2374" s="8"/>
      <c r="DD2374" s="8"/>
      <c r="DE2374" s="8"/>
      <c r="DF2374" s="8"/>
      <c r="DG2374" s="8"/>
      <c r="DH2374" s="8"/>
      <c r="DI2374" s="8"/>
      <c r="DJ2374" s="8"/>
      <c r="DK2374" s="8"/>
      <c r="DL2374" s="8"/>
      <c r="DM2374" s="8"/>
      <c r="DN2374" s="8"/>
      <c r="DO2374" s="8"/>
      <c r="DP2374" s="8"/>
      <c r="DQ2374" s="8"/>
      <c r="DR2374" s="8"/>
      <c r="DS2374" s="8"/>
      <c r="DT2374" s="8"/>
      <c r="DU2374" s="8"/>
      <c r="DV2374" s="8"/>
      <c r="DW2374" s="8"/>
      <c r="DX2374" s="8"/>
      <c r="DY2374" s="8"/>
      <c r="DZ2374" s="8"/>
      <c r="EA2374" s="8"/>
      <c r="EB2374" s="8"/>
      <c r="EC2374" s="8"/>
      <c r="ED2374" s="8"/>
      <c r="EE2374" s="8"/>
      <c r="EF2374" s="8"/>
      <c r="EG2374" s="8"/>
      <c r="EH2374" s="8"/>
      <c r="EI2374" s="8"/>
      <c r="EJ2374" s="8"/>
      <c r="EK2374" s="8"/>
      <c r="EL2374" s="8"/>
      <c r="EM2374" s="8"/>
      <c r="EN2374" s="8"/>
      <c r="EO2374" s="8"/>
      <c r="EP2374" s="8"/>
      <c r="EQ2374" s="8"/>
      <c r="ER2374" s="8"/>
      <c r="ES2374" s="8"/>
      <c r="ET2374" s="8"/>
      <c r="EU2374" s="8"/>
      <c r="EV2374" s="8"/>
      <c r="EW2374" s="8"/>
      <c r="EX2374" s="8"/>
      <c r="EY2374" s="8"/>
      <c r="EZ2374" s="8"/>
      <c r="FA2374" s="8"/>
      <c r="FB2374" s="8"/>
      <c r="FC2374" s="8"/>
      <c r="FD2374" s="8"/>
      <c r="FE2374" s="8"/>
      <c r="FF2374" s="8"/>
      <c r="FG2374" s="8"/>
      <c r="FH2374" s="8"/>
      <c r="FI2374" s="8"/>
      <c r="FJ2374" s="8"/>
    </row>
    <row r="2375" spans="1:166" x14ac:dyDescent="0.25">
      <c r="A2375" t="s">
        <v>87</v>
      </c>
      <c r="B2375" t="s">
        <v>251</v>
      </c>
      <c r="C2375" s="6">
        <v>39874</v>
      </c>
      <c r="G2375">
        <v>138</v>
      </c>
      <c r="H2375" t="s">
        <v>17</v>
      </c>
      <c r="I2375" s="7">
        <v>9</v>
      </c>
      <c r="J2375">
        <v>1000</v>
      </c>
      <c r="K2375" s="5">
        <f t="shared" si="63"/>
        <v>111.11111111111111</v>
      </c>
      <c r="AC2375" s="5">
        <v>383.22201957048082</v>
      </c>
      <c r="AE2375" s="8"/>
      <c r="AF2375" s="8"/>
      <c r="AG2375" s="8"/>
      <c r="AH2375" s="8"/>
      <c r="AI2375" s="8"/>
      <c r="AJ2375" s="5">
        <v>242.29405974790828</v>
      </c>
      <c r="AK2375" s="8">
        <v>3.4500432741775837</v>
      </c>
      <c r="AL2375" s="8"/>
      <c r="AM2375" s="8"/>
      <c r="AN2375" s="8"/>
      <c r="AO2375" s="8"/>
      <c r="AP2375" s="8"/>
      <c r="AQ2375" s="9">
        <f>AK2375/AJ2375</f>
        <v>1.4239074939629707E-2</v>
      </c>
      <c r="AS2375" s="8"/>
      <c r="AT2375" s="8"/>
      <c r="AU2375" s="5">
        <v>0</v>
      </c>
      <c r="AV2375" s="5"/>
      <c r="AW2375" s="5"/>
      <c r="AX2375" s="5"/>
      <c r="AY2375" s="5">
        <v>713.14259733728818</v>
      </c>
      <c r="AZ2375" s="5"/>
      <c r="BA2375" s="5"/>
      <c r="BB2375" s="5"/>
      <c r="BC2375" s="5"/>
      <c r="BD2375" s="5"/>
      <c r="BE2375" s="5"/>
      <c r="BF2375" s="5"/>
      <c r="BG2375" s="5">
        <v>64.039519542889096</v>
      </c>
      <c r="BH2375" s="5">
        <v>777.1821168801772</v>
      </c>
      <c r="BJ2375" s="5"/>
      <c r="BK2375" s="5">
        <f>AC2375+AJ2375+BH2375</f>
        <v>1402.6981961985662</v>
      </c>
      <c r="BL2375" s="5"/>
      <c r="BM2375" s="8">
        <f>BH2375/BK2375</f>
        <v>0.55406224873348253</v>
      </c>
      <c r="BN2375" s="8"/>
      <c r="BO2375" s="7"/>
      <c r="BP2375" s="5"/>
      <c r="BQ2375" s="5"/>
      <c r="BR2375" s="5"/>
      <c r="BS2375" s="5"/>
      <c r="BT2375" s="7"/>
      <c r="BU2375" s="7"/>
      <c r="BV2375" s="7"/>
      <c r="BW2375" s="7"/>
      <c r="BX2375" s="8">
        <f>AC2375/BK2375</f>
        <v>0.27320347356904412</v>
      </c>
      <c r="BY2375" s="8">
        <f>AJ2375/BK2375</f>
        <v>0.17273427769747349</v>
      </c>
      <c r="BZ2375" s="8">
        <f>BH2375/BK2375</f>
        <v>0.55406224873348253</v>
      </c>
      <c r="CA2375" s="5">
        <f>CB2375+CC2375+CD2375+CE2375+CF2375+CG2375</f>
        <v>712.7755515497264</v>
      </c>
      <c r="CB2375" s="5">
        <v>13.75</v>
      </c>
      <c r="CC2375" s="5">
        <v>165.43280769551868</v>
      </c>
      <c r="CD2375" s="5">
        <v>10.470848237637593</v>
      </c>
      <c r="CE2375" s="5"/>
      <c r="CF2375" s="5">
        <v>195.53750312536852</v>
      </c>
      <c r="CG2375" s="5">
        <v>327.58439249120158</v>
      </c>
      <c r="CH2375" s="9">
        <f>AK2375/CA2375</f>
        <v>4.8402940682750022E-3</v>
      </c>
      <c r="CI2375" s="5"/>
      <c r="CJ2375" s="5"/>
      <c r="CL2375" s="5"/>
      <c r="CM2375" s="5"/>
      <c r="CO2375" s="5"/>
      <c r="CP2375" s="5"/>
      <c r="CQ2375" s="5"/>
    </row>
    <row r="2376" spans="1:166" x14ac:dyDescent="0.25">
      <c r="A2376" t="s">
        <v>87</v>
      </c>
      <c r="B2376" t="s">
        <v>251</v>
      </c>
      <c r="C2376" s="6">
        <v>39877</v>
      </c>
      <c r="D2376" s="5"/>
      <c r="G2376">
        <v>141</v>
      </c>
      <c r="H2376" t="s">
        <v>17</v>
      </c>
      <c r="I2376" s="7">
        <v>9</v>
      </c>
      <c r="J2376">
        <v>1000</v>
      </c>
      <c r="K2376" s="5">
        <f t="shared" si="63"/>
        <v>111.11111111111111</v>
      </c>
      <c r="AC2376" s="5"/>
      <c r="AE2376" s="8"/>
      <c r="AF2376" s="8"/>
      <c r="AG2376" s="8"/>
      <c r="AH2376" s="8"/>
      <c r="AI2376" s="8"/>
      <c r="AJ2376" s="5"/>
      <c r="AK2376" s="8"/>
      <c r="AL2376" s="8"/>
      <c r="AM2376" s="8"/>
      <c r="AN2376" s="8"/>
      <c r="AO2376" s="8"/>
      <c r="AP2376" s="8"/>
      <c r="AQ2376" s="9"/>
      <c r="AS2376" s="8"/>
      <c r="AT2376" s="8"/>
      <c r="AU2376" s="5"/>
      <c r="AV2376" s="5"/>
      <c r="AW2376" s="5"/>
      <c r="AX2376" s="5"/>
      <c r="AY2376" s="5"/>
      <c r="AZ2376" s="5"/>
      <c r="BA2376" s="5"/>
      <c r="BB2376" s="5"/>
      <c r="BC2376" s="5"/>
      <c r="BD2376" s="5"/>
      <c r="BE2376" s="5"/>
      <c r="BF2376" s="5"/>
      <c r="BG2376" s="5"/>
      <c r="BH2376" s="5"/>
      <c r="BJ2376" s="5"/>
      <c r="BK2376" s="5"/>
      <c r="BL2376" s="5"/>
      <c r="BO2376" s="7"/>
      <c r="BP2376" s="5"/>
      <c r="BQ2376" s="5"/>
      <c r="BR2376" s="5"/>
      <c r="BS2376" s="5"/>
      <c r="BT2376" s="7"/>
      <c r="BU2376" s="7"/>
      <c r="BV2376" s="7"/>
      <c r="BW2376" s="7"/>
      <c r="BX2376" s="7"/>
      <c r="BY2376" s="7"/>
      <c r="BZ2376" s="7"/>
      <c r="CA2376" s="5"/>
      <c r="CB2376" s="5"/>
      <c r="CC2376" s="5"/>
      <c r="CD2376" s="5"/>
      <c r="CE2376" s="5"/>
      <c r="CF2376" s="5"/>
      <c r="CG2376" s="5"/>
      <c r="CH2376" s="5"/>
      <c r="CI2376" s="5"/>
      <c r="CJ2376" s="5"/>
      <c r="CL2376" s="5">
        <v>209.99412284553421</v>
      </c>
      <c r="CM2376" s="5"/>
      <c r="CO2376" s="5"/>
      <c r="CP2376" s="5"/>
      <c r="CQ2376" s="5"/>
    </row>
    <row r="2377" spans="1:166" x14ac:dyDescent="0.25">
      <c r="A2377" t="s">
        <v>87</v>
      </c>
      <c r="B2377" t="s">
        <v>251</v>
      </c>
      <c r="C2377" s="6">
        <v>39882</v>
      </c>
      <c r="D2377" s="5"/>
      <c r="G2377">
        <v>146</v>
      </c>
      <c r="H2377" t="s">
        <v>17</v>
      </c>
      <c r="I2377" s="7">
        <v>9</v>
      </c>
      <c r="J2377">
        <v>1000</v>
      </c>
      <c r="K2377" s="5">
        <f t="shared" si="63"/>
        <v>111.11111111111111</v>
      </c>
      <c r="AC2377" s="5"/>
      <c r="AE2377" s="8"/>
      <c r="AF2377" s="8"/>
      <c r="AG2377" s="8"/>
      <c r="AH2377" s="8"/>
      <c r="AI2377" s="8"/>
      <c r="AJ2377" s="5"/>
      <c r="AK2377" s="8"/>
      <c r="AL2377" s="8"/>
      <c r="AM2377" s="8"/>
      <c r="AN2377" s="8"/>
      <c r="AO2377" s="8"/>
      <c r="AP2377" s="8"/>
      <c r="AQ2377" s="9"/>
      <c r="AS2377" s="8"/>
      <c r="AT2377" s="8"/>
      <c r="AU2377" s="5"/>
      <c r="AV2377" s="5"/>
      <c r="AW2377" s="5"/>
      <c r="AX2377" s="5"/>
      <c r="AY2377" s="5"/>
      <c r="AZ2377" s="5"/>
      <c r="BA2377" s="5"/>
      <c r="BB2377" s="5"/>
      <c r="BC2377" s="5"/>
      <c r="BD2377" s="5"/>
      <c r="BE2377" s="5"/>
      <c r="BF2377" s="5"/>
      <c r="BG2377" s="5"/>
      <c r="BH2377" s="5"/>
      <c r="BJ2377" s="5"/>
      <c r="BK2377" s="5"/>
      <c r="BL2377" s="5"/>
      <c r="BO2377" s="7"/>
      <c r="BP2377" s="5"/>
      <c r="BQ2377" s="5"/>
      <c r="BR2377" s="5"/>
      <c r="BS2377" s="5"/>
      <c r="BT2377" s="7"/>
      <c r="BU2377" s="7"/>
      <c r="BV2377" s="7"/>
      <c r="BW2377" s="7"/>
      <c r="BX2377" s="7"/>
      <c r="BY2377" s="7"/>
      <c r="BZ2377" s="7"/>
      <c r="CA2377" s="5"/>
      <c r="CB2377" s="5"/>
      <c r="CC2377" s="5"/>
      <c r="CD2377" s="5"/>
      <c r="CE2377" s="5"/>
      <c r="CF2377" s="5"/>
      <c r="CG2377" s="5"/>
      <c r="CH2377" s="5"/>
      <c r="CI2377" s="5"/>
      <c r="CJ2377" s="5"/>
      <c r="CL2377" s="5">
        <v>187.9738286232608</v>
      </c>
      <c r="CM2377" s="5"/>
      <c r="CO2377" s="5"/>
      <c r="CP2377" s="5"/>
      <c r="CQ2377" s="5"/>
    </row>
    <row r="2378" spans="1:166" x14ac:dyDescent="0.25">
      <c r="A2378" t="s">
        <v>87</v>
      </c>
      <c r="B2378" t="s">
        <v>251</v>
      </c>
      <c r="C2378" s="6">
        <v>39885</v>
      </c>
      <c r="D2378" s="5"/>
      <c r="G2378">
        <v>149</v>
      </c>
      <c r="H2378" t="s">
        <v>17</v>
      </c>
      <c r="I2378" s="7">
        <v>9</v>
      </c>
      <c r="J2378">
        <v>1000</v>
      </c>
      <c r="K2378" s="5">
        <f t="shared" si="63"/>
        <v>111.11111111111111</v>
      </c>
      <c r="AC2378" s="5"/>
      <c r="AE2378" s="8"/>
      <c r="AF2378" s="8"/>
      <c r="AG2378" s="8"/>
      <c r="AH2378" s="8"/>
      <c r="AI2378" s="8"/>
      <c r="AJ2378" s="5"/>
      <c r="AK2378" s="8"/>
      <c r="AL2378" s="8"/>
      <c r="AM2378" s="8"/>
      <c r="AN2378" s="8"/>
      <c r="AO2378" s="8"/>
      <c r="AP2378" s="8"/>
      <c r="AQ2378" s="9"/>
      <c r="AS2378" s="8"/>
      <c r="AT2378" s="8"/>
      <c r="AU2378" s="5"/>
      <c r="AV2378" s="5"/>
      <c r="AW2378" s="5"/>
      <c r="AX2378" s="5"/>
      <c r="AY2378" s="5"/>
      <c r="AZ2378" s="5"/>
      <c r="BA2378" s="5"/>
      <c r="BB2378" s="5"/>
      <c r="BC2378" s="5"/>
      <c r="BD2378" s="5"/>
      <c r="BE2378" s="5"/>
      <c r="BF2378" s="5"/>
      <c r="BG2378" s="5"/>
      <c r="BH2378" s="5"/>
      <c r="BJ2378" s="5"/>
      <c r="BK2378" s="5"/>
      <c r="BL2378" s="5"/>
      <c r="BO2378" s="7"/>
      <c r="BP2378" s="5"/>
      <c r="BQ2378" s="5"/>
      <c r="BR2378" s="5"/>
      <c r="BS2378" s="5"/>
      <c r="BT2378" s="7"/>
      <c r="BU2378" s="7"/>
      <c r="BV2378" s="7"/>
      <c r="BW2378" s="7"/>
      <c r="BX2378" s="7"/>
      <c r="BY2378" s="7"/>
      <c r="BZ2378" s="7"/>
      <c r="CA2378" s="5"/>
      <c r="CB2378" s="5"/>
      <c r="CC2378" s="5"/>
      <c r="CD2378" s="5"/>
      <c r="CE2378" s="5"/>
      <c r="CF2378" s="5"/>
      <c r="CG2378" s="5"/>
      <c r="CH2378" s="5"/>
      <c r="CI2378" s="5"/>
      <c r="CJ2378" s="5"/>
      <c r="CL2378" s="5">
        <v>177.04433054147901</v>
      </c>
      <c r="CM2378" s="5"/>
      <c r="CO2378" s="5"/>
      <c r="CP2378" s="5"/>
      <c r="CQ2378" s="5"/>
    </row>
    <row r="2379" spans="1:166" x14ac:dyDescent="0.25">
      <c r="A2379" t="s">
        <v>87</v>
      </c>
      <c r="B2379" t="s">
        <v>251</v>
      </c>
      <c r="C2379" s="6">
        <v>39887</v>
      </c>
      <c r="D2379" s="5"/>
      <c r="G2379">
        <v>151</v>
      </c>
      <c r="H2379" t="s">
        <v>17</v>
      </c>
      <c r="I2379" s="7">
        <v>9</v>
      </c>
      <c r="J2379">
        <v>1000</v>
      </c>
      <c r="K2379" s="5">
        <f t="shared" si="63"/>
        <v>111.11111111111111</v>
      </c>
      <c r="AC2379" s="5"/>
      <c r="AE2379" s="8"/>
      <c r="AF2379" s="8"/>
      <c r="AG2379" s="8"/>
      <c r="AH2379" s="8"/>
      <c r="AI2379" s="8"/>
      <c r="AJ2379" s="5"/>
      <c r="AK2379" s="8"/>
      <c r="AL2379" s="8"/>
      <c r="AM2379" s="8"/>
      <c r="AN2379" s="8"/>
      <c r="AO2379" s="8"/>
      <c r="AP2379" s="8"/>
      <c r="AQ2379" s="9"/>
      <c r="AS2379" s="8"/>
      <c r="AT2379" s="8"/>
      <c r="AU2379" s="5"/>
      <c r="AV2379" s="5"/>
      <c r="AW2379" s="5"/>
      <c r="AX2379" s="5"/>
      <c r="AY2379" s="5"/>
      <c r="AZ2379" s="5"/>
      <c r="BA2379" s="5"/>
      <c r="BB2379" s="5"/>
      <c r="BC2379" s="5"/>
      <c r="BD2379" s="5"/>
      <c r="BE2379" s="5"/>
      <c r="BF2379" s="5"/>
      <c r="BG2379" s="5"/>
      <c r="BH2379" s="5"/>
      <c r="BJ2379" s="5"/>
      <c r="BK2379" s="5"/>
      <c r="BL2379" s="5"/>
      <c r="BO2379" s="7"/>
      <c r="BP2379" s="5"/>
      <c r="BQ2379" s="5"/>
      <c r="BR2379" s="5"/>
      <c r="BS2379" s="5"/>
      <c r="BT2379" s="7"/>
      <c r="BU2379" s="7"/>
      <c r="BV2379" s="7"/>
      <c r="BW2379" s="7"/>
      <c r="BX2379" s="7"/>
      <c r="BY2379" s="7"/>
      <c r="BZ2379" s="7"/>
      <c r="CA2379" s="5"/>
      <c r="CB2379" s="5"/>
      <c r="CC2379" s="5"/>
      <c r="CD2379" s="5"/>
      <c r="CE2379" s="5"/>
      <c r="CF2379" s="5"/>
      <c r="CG2379" s="5"/>
      <c r="CH2379" s="5"/>
      <c r="CI2379" s="5"/>
      <c r="CJ2379" s="5"/>
      <c r="CL2379" s="5">
        <v>223.91792393622441</v>
      </c>
      <c r="CM2379" s="5"/>
      <c r="CO2379" s="5"/>
      <c r="CP2379" s="5"/>
      <c r="CQ2379" s="5"/>
    </row>
    <row r="2380" spans="1:166" x14ac:dyDescent="0.25">
      <c r="A2380" t="s">
        <v>87</v>
      </c>
      <c r="B2380" t="s">
        <v>251</v>
      </c>
      <c r="C2380" s="6">
        <v>39895</v>
      </c>
      <c r="D2380" s="5"/>
      <c r="G2380">
        <v>159</v>
      </c>
      <c r="H2380" t="s">
        <v>17</v>
      </c>
      <c r="I2380" s="7">
        <v>9</v>
      </c>
      <c r="J2380">
        <v>1000</v>
      </c>
      <c r="K2380" s="5">
        <f t="shared" si="63"/>
        <v>111.11111111111111</v>
      </c>
      <c r="AC2380" s="5"/>
      <c r="AE2380" s="8"/>
      <c r="AF2380" s="8"/>
      <c r="AG2380" s="8"/>
      <c r="AH2380" s="8"/>
      <c r="AI2380" s="8"/>
      <c r="AJ2380" s="5"/>
      <c r="AK2380" s="8"/>
      <c r="AL2380" s="8"/>
      <c r="AM2380" s="8"/>
      <c r="AN2380" s="8"/>
      <c r="AO2380" s="8"/>
      <c r="AP2380" s="8"/>
      <c r="AQ2380" s="9"/>
      <c r="AS2380" s="8"/>
      <c r="AT2380" s="8"/>
      <c r="AU2380" s="5"/>
      <c r="AV2380" s="5"/>
      <c r="AW2380" s="5"/>
      <c r="AX2380" s="5"/>
      <c r="AY2380" s="5"/>
      <c r="AZ2380" s="5"/>
      <c r="BA2380" s="5"/>
      <c r="BB2380" s="5"/>
      <c r="BC2380" s="5"/>
      <c r="BD2380" s="5"/>
      <c r="BE2380" s="5"/>
      <c r="BF2380" s="5"/>
      <c r="BG2380" s="5"/>
      <c r="BH2380" s="5"/>
      <c r="BJ2380" s="5"/>
      <c r="BK2380" s="5"/>
      <c r="BL2380" s="5"/>
      <c r="BO2380" s="7"/>
      <c r="BP2380" s="5"/>
      <c r="BQ2380" s="5"/>
      <c r="BR2380" s="5"/>
      <c r="BS2380" s="5"/>
      <c r="BT2380" s="7"/>
      <c r="BU2380" s="7"/>
      <c r="BV2380" s="7"/>
      <c r="BW2380" s="7"/>
      <c r="BX2380" s="7"/>
      <c r="BY2380" s="7"/>
      <c r="BZ2380" s="7"/>
      <c r="CA2380" s="5"/>
      <c r="CB2380" s="5"/>
      <c r="CC2380" s="5"/>
      <c r="CD2380" s="5"/>
      <c r="CE2380" s="5"/>
      <c r="CF2380" s="5"/>
      <c r="CG2380" s="5"/>
      <c r="CH2380" s="5"/>
      <c r="CI2380" s="5"/>
      <c r="CJ2380" s="5"/>
      <c r="CL2380" s="5">
        <v>195.03408899707679</v>
      </c>
      <c r="CM2380" s="5"/>
      <c r="CO2380" s="5"/>
      <c r="CP2380" s="5"/>
      <c r="CQ2380" s="5"/>
    </row>
    <row r="2381" spans="1:166" x14ac:dyDescent="0.25">
      <c r="A2381" t="s">
        <v>87</v>
      </c>
      <c r="B2381" t="s">
        <v>251</v>
      </c>
      <c r="C2381" s="6">
        <v>39901</v>
      </c>
      <c r="D2381" s="5">
        <v>9</v>
      </c>
      <c r="E2381" s="6" t="s">
        <v>207</v>
      </c>
      <c r="F2381" t="s">
        <v>15</v>
      </c>
      <c r="G2381">
        <v>165</v>
      </c>
      <c r="H2381" t="s">
        <v>17</v>
      </c>
      <c r="I2381" s="7">
        <v>9</v>
      </c>
      <c r="J2381">
        <v>1000</v>
      </c>
      <c r="K2381" s="5">
        <f t="shared" si="63"/>
        <v>111.11111111111111</v>
      </c>
      <c r="L2381" s="5"/>
      <c r="M2381" s="8"/>
      <c r="N2381" s="8"/>
      <c r="O2381" s="8"/>
      <c r="P2381" s="8"/>
      <c r="Q2381" s="5"/>
      <c r="R2381" s="5"/>
      <c r="S2381" s="5"/>
      <c r="T2381" s="5"/>
      <c r="U2381" s="5"/>
      <c r="V2381" s="5">
        <v>165</v>
      </c>
      <c r="W2381" s="5"/>
      <c r="X2381" s="8"/>
      <c r="Y2381" s="8"/>
      <c r="Z2381" s="8"/>
      <c r="AA2381" s="8"/>
      <c r="AB2381" s="8"/>
      <c r="AC2381" s="5"/>
      <c r="AD2381" s="8"/>
      <c r="AE2381" s="8"/>
      <c r="AF2381" s="8"/>
      <c r="AG2381" s="8"/>
      <c r="AH2381" s="8"/>
      <c r="AI2381" s="8"/>
      <c r="AJ2381" s="5"/>
      <c r="AK2381" s="8"/>
      <c r="AL2381" s="8"/>
      <c r="AM2381" s="8"/>
      <c r="AN2381" s="8"/>
      <c r="AO2381" s="8"/>
      <c r="AP2381" s="8"/>
      <c r="AQ2381" s="9"/>
      <c r="AR2381" s="8"/>
      <c r="AS2381" s="8"/>
      <c r="AT2381" s="8"/>
      <c r="AU2381" s="5"/>
      <c r="AV2381" s="5"/>
      <c r="AW2381" s="5"/>
      <c r="AX2381" s="5"/>
      <c r="AY2381" s="5"/>
      <c r="AZ2381" s="5"/>
      <c r="BA2381" s="5"/>
      <c r="BB2381" s="5"/>
      <c r="BC2381" s="5"/>
      <c r="BD2381" s="5"/>
      <c r="BE2381" s="5"/>
      <c r="BF2381" s="5"/>
      <c r="BG2381" s="5"/>
      <c r="BH2381" s="5"/>
      <c r="BI2381" s="8"/>
      <c r="BJ2381" s="5"/>
      <c r="BK2381" s="5"/>
      <c r="BL2381" s="5"/>
      <c r="BM2381" s="8"/>
      <c r="BN2381" s="8"/>
      <c r="BO2381" s="7"/>
      <c r="BP2381" s="5"/>
      <c r="BQ2381" s="5"/>
      <c r="BR2381" s="5"/>
      <c r="BS2381" s="5"/>
      <c r="BT2381" s="7"/>
      <c r="BU2381" s="7"/>
      <c r="BV2381" s="7"/>
      <c r="BW2381" s="7"/>
      <c r="BX2381" s="7"/>
      <c r="BY2381" s="7"/>
      <c r="BZ2381" s="7"/>
      <c r="CA2381" s="5"/>
      <c r="CB2381" s="5"/>
      <c r="CC2381" s="5">
        <v>39.200000000000003</v>
      </c>
      <c r="CD2381" s="5">
        <v>108.2</v>
      </c>
      <c r="CE2381" s="5"/>
      <c r="CF2381" s="5"/>
      <c r="CG2381" s="5"/>
      <c r="CH2381" s="5"/>
      <c r="CI2381" s="5"/>
      <c r="CJ2381" s="5"/>
      <c r="CK2381" s="8"/>
      <c r="CL2381" s="5"/>
      <c r="CM2381" s="5"/>
      <c r="CN2381" s="8"/>
      <c r="CO2381" s="5"/>
      <c r="CP2381" s="5"/>
      <c r="CQ2381" s="5"/>
      <c r="CR2381" s="8"/>
      <c r="CS2381" s="8"/>
      <c r="CT2381" s="8"/>
      <c r="CU2381" s="8"/>
      <c r="CV2381" s="8"/>
      <c r="CW2381" s="8"/>
      <c r="CX2381" s="8"/>
      <c r="CY2381" s="8"/>
      <c r="CZ2381" s="8"/>
      <c r="DA2381" s="8"/>
      <c r="DB2381" s="8"/>
      <c r="DC2381" s="8"/>
      <c r="DD2381" s="8"/>
      <c r="DE2381" s="8"/>
      <c r="DF2381" s="8"/>
      <c r="DG2381" s="8"/>
      <c r="DH2381" s="8"/>
      <c r="DI2381" s="8"/>
      <c r="DJ2381" s="8"/>
      <c r="DK2381" s="8"/>
      <c r="DL2381" s="8"/>
      <c r="DM2381" s="8"/>
      <c r="DN2381" s="8"/>
      <c r="DO2381" s="8"/>
      <c r="DP2381" s="8"/>
      <c r="DQ2381" s="8"/>
      <c r="DR2381" s="8"/>
      <c r="DS2381" s="8"/>
      <c r="DT2381" s="8"/>
      <c r="DU2381" s="8"/>
      <c r="DV2381" s="8"/>
      <c r="DW2381" s="8"/>
      <c r="DX2381" s="8"/>
      <c r="DY2381" s="8"/>
      <c r="DZ2381" s="8"/>
      <c r="EA2381" s="8"/>
      <c r="EB2381" s="8"/>
      <c r="EC2381" s="8"/>
      <c r="ED2381" s="8"/>
      <c r="EE2381" s="8"/>
      <c r="EF2381" s="8"/>
      <c r="EG2381" s="8"/>
      <c r="EH2381" s="8"/>
      <c r="EI2381" s="8"/>
      <c r="EJ2381" s="8"/>
      <c r="EK2381" s="8"/>
      <c r="EL2381" s="8"/>
      <c r="EM2381" s="8"/>
      <c r="EN2381" s="8"/>
      <c r="EO2381" s="8"/>
      <c r="EP2381" s="8"/>
      <c r="EQ2381" s="8"/>
      <c r="ER2381" s="8"/>
      <c r="ES2381" s="8"/>
      <c r="ET2381" s="8"/>
      <c r="EU2381" s="8"/>
      <c r="EV2381" s="8"/>
      <c r="EW2381" s="8"/>
      <c r="EX2381" s="8"/>
      <c r="EY2381" s="8"/>
      <c r="EZ2381" s="8"/>
      <c r="FA2381" s="8"/>
      <c r="FB2381" s="8"/>
      <c r="FC2381" s="8"/>
      <c r="FD2381" s="8"/>
      <c r="FE2381" s="8"/>
      <c r="FF2381" s="8"/>
      <c r="FG2381" s="8"/>
      <c r="FH2381" s="8"/>
      <c r="FI2381" s="8"/>
      <c r="FJ2381" s="8"/>
    </row>
    <row r="2382" spans="1:166" x14ac:dyDescent="0.25">
      <c r="A2382" t="s">
        <v>87</v>
      </c>
      <c r="B2382" t="s">
        <v>251</v>
      </c>
      <c r="C2382" s="6">
        <v>39902</v>
      </c>
      <c r="G2382">
        <v>166</v>
      </c>
      <c r="H2382" t="s">
        <v>17</v>
      </c>
      <c r="I2382" s="7">
        <v>9</v>
      </c>
      <c r="J2382">
        <v>1000</v>
      </c>
      <c r="K2382" s="5">
        <f t="shared" si="63"/>
        <v>111.11111111111111</v>
      </c>
      <c r="AC2382" s="5">
        <v>332.55516525719736</v>
      </c>
      <c r="AE2382" s="8"/>
      <c r="AF2382" s="8"/>
      <c r="AG2382" s="8"/>
      <c r="AH2382" s="8"/>
      <c r="AI2382" s="8"/>
      <c r="AJ2382" s="5">
        <v>199.51655588268878</v>
      </c>
      <c r="AK2382" s="8">
        <v>2.3835424684351012</v>
      </c>
      <c r="AL2382" s="8"/>
      <c r="AM2382" s="8"/>
      <c r="AN2382" s="8"/>
      <c r="AO2382" s="8"/>
      <c r="AP2382" s="8"/>
      <c r="AQ2382" s="9">
        <f>AK2382/AJ2382</f>
        <v>1.1946589885185118E-2</v>
      </c>
      <c r="AS2382" s="8"/>
      <c r="AT2382" s="8"/>
      <c r="AU2382" s="5">
        <v>0</v>
      </c>
      <c r="AV2382" s="5"/>
      <c r="AW2382" s="5"/>
      <c r="AX2382" s="5"/>
      <c r="AY2382" s="5">
        <v>188.85533315536941</v>
      </c>
      <c r="AZ2382" s="5"/>
      <c r="BA2382" s="5"/>
      <c r="BB2382" s="5"/>
      <c r="BC2382" s="5"/>
      <c r="BD2382" s="5"/>
      <c r="BE2382" s="5"/>
      <c r="BF2382" s="5"/>
      <c r="BG2382" s="5">
        <v>662.81029325767679</v>
      </c>
      <c r="BH2382" s="5">
        <v>851.66562641304608</v>
      </c>
      <c r="BJ2382" s="5"/>
      <c r="BK2382" s="5">
        <f>AC2382+AJ2382+BH2382</f>
        <v>1383.7373475529321</v>
      </c>
      <c r="BL2382" s="5"/>
      <c r="BM2382" s="8">
        <f>BH2382/BK2382</f>
        <v>0.61548214183795258</v>
      </c>
      <c r="BN2382" s="8"/>
      <c r="BO2382" s="7"/>
      <c r="BP2382" s="5"/>
      <c r="BQ2382" s="5"/>
      <c r="BR2382" s="5"/>
      <c r="BS2382" s="5"/>
      <c r="BT2382" s="7"/>
      <c r="BU2382" s="7"/>
      <c r="BV2382" s="7"/>
      <c r="BW2382" s="7"/>
      <c r="BX2382" s="8">
        <f>AC2382/BK2382</f>
        <v>0.24033113353867622</v>
      </c>
      <c r="BY2382" s="8">
        <f>AJ2382/BK2382</f>
        <v>0.14418672462337126</v>
      </c>
      <c r="BZ2382" s="8">
        <f>BH2382/BK2382</f>
        <v>0.61548214183795258</v>
      </c>
      <c r="CA2382" s="5"/>
      <c r="CB2382" s="5">
        <v>8.25</v>
      </c>
      <c r="CC2382" s="5">
        <v>39.125834720228028</v>
      </c>
      <c r="CD2382" s="5">
        <v>99.432534473686218</v>
      </c>
      <c r="CE2382" s="5"/>
      <c r="CF2382" s="5"/>
      <c r="CG2382" s="5"/>
      <c r="CH2382" s="5"/>
      <c r="CI2382" s="5"/>
      <c r="CJ2382" s="5"/>
      <c r="CL2382" s="5"/>
      <c r="CM2382" s="5"/>
      <c r="CO2382" s="5"/>
      <c r="CP2382" s="5"/>
      <c r="CQ2382" s="5"/>
    </row>
    <row r="2383" spans="1:166" x14ac:dyDescent="0.25">
      <c r="A2383" t="s">
        <v>87</v>
      </c>
      <c r="B2383" t="s">
        <v>251</v>
      </c>
      <c r="C2383" s="6">
        <v>39904</v>
      </c>
      <c r="D2383" s="5"/>
      <c r="G2383">
        <v>168</v>
      </c>
      <c r="H2383" t="s">
        <v>17</v>
      </c>
      <c r="I2383" s="7">
        <v>9</v>
      </c>
      <c r="J2383">
        <v>1000</v>
      </c>
      <c r="K2383" s="5">
        <f t="shared" si="63"/>
        <v>111.11111111111111</v>
      </c>
      <c r="AC2383" s="5"/>
      <c r="AE2383" s="8"/>
      <c r="AF2383" s="8"/>
      <c r="AG2383" s="8"/>
      <c r="AH2383" s="8"/>
      <c r="AI2383" s="8"/>
      <c r="AJ2383" s="5"/>
      <c r="AK2383" s="8"/>
      <c r="AL2383" s="8"/>
      <c r="AM2383" s="8"/>
      <c r="AN2383" s="8"/>
      <c r="AO2383" s="8"/>
      <c r="AP2383" s="8"/>
      <c r="AQ2383" s="9"/>
      <c r="AS2383" s="8"/>
      <c r="AT2383" s="8"/>
      <c r="AU2383" s="5"/>
      <c r="AV2383" s="5"/>
      <c r="AW2383" s="5"/>
      <c r="AX2383" s="5"/>
      <c r="AY2383" s="5"/>
      <c r="AZ2383" s="5"/>
      <c r="BA2383" s="5"/>
      <c r="BB2383" s="5"/>
      <c r="BC2383" s="5"/>
      <c r="BD2383" s="5"/>
      <c r="BE2383" s="5"/>
      <c r="BF2383" s="5"/>
      <c r="BG2383" s="5"/>
      <c r="BH2383" s="5"/>
      <c r="BJ2383" s="5"/>
      <c r="BK2383" s="5"/>
      <c r="BL2383" s="5"/>
      <c r="BO2383" s="7"/>
      <c r="BP2383" s="5"/>
      <c r="BQ2383" s="5"/>
      <c r="BR2383" s="5"/>
      <c r="BS2383" s="5"/>
      <c r="BT2383" s="7"/>
      <c r="BU2383" s="7"/>
      <c r="BV2383" s="7"/>
      <c r="BW2383" s="7"/>
      <c r="BX2383" s="7"/>
      <c r="BY2383" s="7"/>
      <c r="BZ2383" s="7"/>
      <c r="CA2383" s="5"/>
      <c r="CB2383" s="5"/>
      <c r="CC2383" s="5"/>
      <c r="CD2383" s="5"/>
      <c r="CE2383" s="5"/>
      <c r="CF2383" s="5"/>
      <c r="CG2383" s="5"/>
      <c r="CH2383" s="5"/>
      <c r="CI2383" s="5"/>
      <c r="CJ2383" s="5"/>
      <c r="CL2383" s="5">
        <v>176.0634345231544</v>
      </c>
      <c r="CM2383" s="5"/>
      <c r="CO2383" s="5"/>
      <c r="CP2383" s="5"/>
      <c r="CQ2383" s="5"/>
    </row>
    <row r="2384" spans="1:166" x14ac:dyDescent="0.25">
      <c r="A2384" t="s">
        <v>87</v>
      </c>
      <c r="B2384" t="s">
        <v>251</v>
      </c>
      <c r="C2384" s="6">
        <v>39926</v>
      </c>
      <c r="D2384" s="5">
        <v>10</v>
      </c>
      <c r="E2384" t="s">
        <v>108</v>
      </c>
      <c r="F2384" t="s">
        <v>18</v>
      </c>
      <c r="G2384">
        <v>190</v>
      </c>
      <c r="H2384" t="s">
        <v>17</v>
      </c>
      <c r="I2384" s="7">
        <v>9</v>
      </c>
      <c r="J2384">
        <v>1000</v>
      </c>
      <c r="K2384" s="5">
        <f t="shared" si="63"/>
        <v>111.11111111111111</v>
      </c>
      <c r="L2384" s="5"/>
      <c r="M2384" s="8"/>
      <c r="N2384" s="8"/>
      <c r="O2384" s="8"/>
      <c r="P2384" s="8"/>
      <c r="Q2384" s="5"/>
      <c r="R2384" s="5"/>
      <c r="S2384" s="5"/>
      <c r="T2384" s="5"/>
      <c r="U2384" s="5"/>
      <c r="V2384" s="5"/>
      <c r="W2384" s="5"/>
      <c r="X2384" s="8"/>
      <c r="Y2384" s="8"/>
      <c r="Z2384" s="8"/>
      <c r="AA2384" s="8"/>
      <c r="AB2384" s="8"/>
      <c r="AC2384" s="5"/>
      <c r="AD2384" s="8"/>
      <c r="AE2384" s="8"/>
      <c r="AF2384" s="8"/>
      <c r="AG2384" s="8"/>
      <c r="AH2384" s="8"/>
      <c r="AI2384" s="8"/>
      <c r="AJ2384" s="5"/>
      <c r="AK2384" s="8"/>
      <c r="AL2384" s="8"/>
      <c r="AM2384" s="8"/>
      <c r="AN2384" s="8"/>
      <c r="AO2384" s="8"/>
      <c r="AP2384" s="8"/>
      <c r="AQ2384" s="9"/>
      <c r="AR2384" s="8"/>
      <c r="AS2384" s="8"/>
      <c r="AT2384" s="8"/>
      <c r="AU2384" s="5"/>
      <c r="AV2384" s="5"/>
      <c r="AW2384" s="5"/>
      <c r="AX2384" s="5"/>
      <c r="AY2384" s="5"/>
      <c r="AZ2384" s="5"/>
      <c r="BA2384" s="5"/>
      <c r="BB2384" s="5"/>
      <c r="BC2384" s="5"/>
      <c r="BD2384" s="5"/>
      <c r="BE2384" s="5"/>
      <c r="BF2384" s="5"/>
      <c r="BG2384" s="5"/>
      <c r="BH2384" s="5"/>
      <c r="BI2384" s="8"/>
      <c r="BJ2384" s="5"/>
      <c r="BK2384" s="5"/>
      <c r="BL2384" s="5"/>
      <c r="BM2384" s="8"/>
      <c r="BN2384" s="8"/>
      <c r="BO2384" s="7">
        <v>40</v>
      </c>
      <c r="BP2384" s="5">
        <v>274.53816937669376</v>
      </c>
      <c r="BQ2384" s="5"/>
      <c r="BR2384" s="5"/>
      <c r="BS2384" s="5"/>
      <c r="BT2384" s="7">
        <v>12.094192483554792</v>
      </c>
      <c r="BU2384" s="7"/>
      <c r="BV2384" s="7"/>
      <c r="BW2384" s="7"/>
      <c r="BX2384" s="7"/>
      <c r="BY2384" s="7"/>
      <c r="BZ2384" s="7"/>
      <c r="CA2384" s="5"/>
      <c r="CB2384" s="5"/>
      <c r="CC2384" s="5"/>
      <c r="CD2384" s="5"/>
      <c r="CE2384" s="5"/>
      <c r="CF2384" s="5"/>
      <c r="CG2384" s="5"/>
      <c r="CH2384" s="5"/>
      <c r="CI2384" s="5"/>
      <c r="CJ2384" s="5"/>
      <c r="CK2384" s="8"/>
      <c r="CL2384" s="5"/>
      <c r="CM2384" s="5"/>
      <c r="CN2384" s="8"/>
      <c r="CO2384" s="5"/>
      <c r="CP2384" s="5"/>
      <c r="CQ2384" s="5"/>
      <c r="CR2384" s="8"/>
      <c r="CS2384" s="8"/>
      <c r="CT2384" s="8"/>
      <c r="CU2384" s="8"/>
      <c r="CV2384" s="8"/>
      <c r="CW2384" s="8"/>
      <c r="CX2384" s="8"/>
      <c r="CY2384" s="8"/>
      <c r="CZ2384" s="8"/>
      <c r="DA2384" s="8"/>
      <c r="DB2384" s="8"/>
      <c r="DC2384" s="8"/>
      <c r="DD2384" s="8"/>
      <c r="DE2384" s="8"/>
      <c r="DF2384" s="8"/>
      <c r="DG2384" s="8"/>
      <c r="DH2384" s="8"/>
      <c r="DI2384" s="8"/>
      <c r="DJ2384" s="8"/>
      <c r="DK2384" s="8"/>
      <c r="DL2384" s="8"/>
      <c r="DM2384" s="8"/>
      <c r="DN2384" s="8"/>
      <c r="DO2384" s="8"/>
      <c r="DP2384" s="8"/>
      <c r="DQ2384" s="8"/>
      <c r="DR2384" s="8"/>
      <c r="DS2384" s="8"/>
      <c r="DT2384" s="8"/>
      <c r="DU2384" s="8"/>
      <c r="DV2384" s="8"/>
      <c r="DW2384" s="8"/>
      <c r="DX2384" s="8"/>
      <c r="DY2384" s="8"/>
      <c r="DZ2384" s="8"/>
      <c r="EA2384" s="8"/>
      <c r="EB2384" s="8"/>
      <c r="EC2384" s="8"/>
      <c r="ED2384" s="8"/>
      <c r="EE2384" s="8"/>
      <c r="EF2384" s="8"/>
      <c r="EG2384" s="8"/>
      <c r="EH2384" s="8"/>
      <c r="EI2384" s="8"/>
      <c r="EJ2384" s="8"/>
      <c r="EK2384" s="8"/>
      <c r="EL2384" s="8"/>
      <c r="EM2384" s="8"/>
      <c r="EN2384" s="8"/>
      <c r="EO2384" s="8"/>
      <c r="EP2384" s="8"/>
      <c r="EQ2384" s="8"/>
      <c r="ER2384" s="8"/>
      <c r="ES2384" s="8"/>
      <c r="ET2384" s="8"/>
      <c r="EU2384" s="8"/>
      <c r="EV2384" s="8"/>
      <c r="EW2384" s="8"/>
      <c r="EX2384" s="8"/>
      <c r="EY2384" s="8"/>
      <c r="EZ2384" s="8"/>
      <c r="FA2384" s="8"/>
      <c r="FB2384" s="8"/>
      <c r="FC2384" s="8"/>
      <c r="FD2384" s="8"/>
      <c r="FE2384" s="8"/>
      <c r="FF2384" s="8"/>
      <c r="FG2384" s="8"/>
      <c r="FH2384" s="8"/>
      <c r="FI2384" s="8"/>
      <c r="FJ2384" s="8"/>
    </row>
    <row r="2385" spans="1:122" x14ac:dyDescent="0.25">
      <c r="A2385" t="s">
        <v>328</v>
      </c>
      <c r="B2385">
        <v>1</v>
      </c>
      <c r="C2385" s="26">
        <v>45211</v>
      </c>
      <c r="E2385" s="13" t="s">
        <v>329</v>
      </c>
      <c r="F2385" t="s">
        <v>10</v>
      </c>
      <c r="G2385" s="23">
        <v>0</v>
      </c>
      <c r="H2385" t="s">
        <v>11</v>
      </c>
      <c r="I2385">
        <v>11.4</v>
      </c>
      <c r="J2385">
        <v>1000</v>
      </c>
      <c r="AU2385"/>
      <c r="AV2385"/>
      <c r="AW2385"/>
      <c r="AY2385"/>
      <c r="AZ2385"/>
      <c r="BA2385"/>
      <c r="BB2385"/>
      <c r="BC2385"/>
      <c r="BD2385"/>
      <c r="CA2385" s="5"/>
      <c r="CB2385" s="5"/>
      <c r="CC2385" s="5"/>
      <c r="CD2385" s="5"/>
      <c r="CE2385" s="5"/>
      <c r="CF2385" s="5"/>
    </row>
    <row r="2386" spans="1:122" x14ac:dyDescent="0.25">
      <c r="A2386" t="s">
        <v>328</v>
      </c>
      <c r="B2386">
        <v>1</v>
      </c>
      <c r="C2386" s="26">
        <v>45232</v>
      </c>
      <c r="G2386">
        <v>21</v>
      </c>
      <c r="H2386" t="s">
        <v>11</v>
      </c>
      <c r="I2386">
        <v>11.4</v>
      </c>
      <c r="J2386">
        <v>1000</v>
      </c>
      <c r="AU2386"/>
      <c r="AV2386"/>
      <c r="AW2386"/>
      <c r="AY2386"/>
      <c r="AZ2386"/>
      <c r="BA2386"/>
      <c r="BB2386"/>
      <c r="BC2386"/>
      <c r="BD2386"/>
      <c r="CO2386" s="5">
        <f>SUM(CT2386:DR2386)</f>
        <v>586.78925000000004</v>
      </c>
      <c r="CT2386" s="5">
        <v>26.074249999999999</v>
      </c>
      <c r="CW2386" s="5">
        <v>52.148499999999999</v>
      </c>
      <c r="CZ2386" s="5">
        <v>55.445500000000003</v>
      </c>
      <c r="DC2386" s="5">
        <v>55.532500000000006</v>
      </c>
      <c r="DF2386" s="5">
        <v>54.977499999999999</v>
      </c>
      <c r="DI2386" s="5">
        <v>83.31</v>
      </c>
      <c r="DL2386" s="5">
        <v>108.767</v>
      </c>
      <c r="DO2386" s="5">
        <v>101.039</v>
      </c>
      <c r="DR2386" s="5">
        <v>49.495000000000005</v>
      </c>
    </row>
    <row r="2387" spans="1:122" x14ac:dyDescent="0.25">
      <c r="A2387" t="s">
        <v>328</v>
      </c>
      <c r="B2387">
        <v>1</v>
      </c>
      <c r="C2387" s="26">
        <v>45240</v>
      </c>
      <c r="G2387">
        <v>29</v>
      </c>
      <c r="H2387" t="s">
        <v>11</v>
      </c>
      <c r="I2387">
        <v>11.4</v>
      </c>
      <c r="J2387">
        <v>1000</v>
      </c>
      <c r="AU2387"/>
      <c r="AV2387"/>
      <c r="AW2387"/>
      <c r="AY2387"/>
      <c r="AZ2387"/>
      <c r="BA2387"/>
      <c r="BB2387"/>
      <c r="BC2387"/>
      <c r="BD2387"/>
      <c r="CO2387" s="5">
        <f>SUM(CT2387:DR2387)</f>
        <v>584.37350000000015</v>
      </c>
      <c r="CT2387" s="5">
        <v>25.660250000000001</v>
      </c>
      <c r="CW2387" s="5">
        <v>51.320500000000003</v>
      </c>
      <c r="CZ2387" s="5">
        <v>55.139499999999998</v>
      </c>
      <c r="DC2387" s="5">
        <v>56.052999999999997</v>
      </c>
      <c r="DF2387" s="5">
        <v>55.591000000000001</v>
      </c>
      <c r="DI2387" s="5">
        <v>82.340249999999997</v>
      </c>
      <c r="DL2387" s="5">
        <v>107.97800000000001</v>
      </c>
      <c r="DO2387" s="5">
        <v>101.072</v>
      </c>
      <c r="DR2387" s="5">
        <v>49.219000000000001</v>
      </c>
    </row>
    <row r="2388" spans="1:122" x14ac:dyDescent="0.25">
      <c r="A2388" t="s">
        <v>328</v>
      </c>
      <c r="B2388">
        <v>1</v>
      </c>
      <c r="C2388" s="26">
        <v>45257</v>
      </c>
      <c r="G2388">
        <v>46</v>
      </c>
      <c r="H2388" t="s">
        <v>11</v>
      </c>
      <c r="I2388">
        <v>11.4</v>
      </c>
      <c r="J2388">
        <v>1000</v>
      </c>
      <c r="AU2388"/>
      <c r="AV2388"/>
      <c r="AW2388"/>
      <c r="AY2388"/>
      <c r="AZ2388"/>
      <c r="BA2388"/>
      <c r="BB2388"/>
      <c r="BC2388"/>
      <c r="BD2388"/>
      <c r="CO2388" s="5">
        <f>SUM(CT2388:DR2388)</f>
        <v>598.04075</v>
      </c>
      <c r="CT2388" s="5">
        <v>28.009250000000009</v>
      </c>
      <c r="CW2388" s="5">
        <v>56.018500000000017</v>
      </c>
      <c r="CZ2388" s="5">
        <v>56.713000000000001</v>
      </c>
      <c r="DC2388" s="5">
        <v>57.047500000000007</v>
      </c>
      <c r="DF2388" s="5">
        <v>56.711500000000001</v>
      </c>
      <c r="DI2388" s="5">
        <v>83.786999999999992</v>
      </c>
      <c r="DL2388" s="5">
        <v>107.74100000000001</v>
      </c>
      <c r="DO2388" s="5">
        <v>102.29</v>
      </c>
      <c r="DR2388" s="5">
        <v>49.722999999999999</v>
      </c>
    </row>
    <row r="2389" spans="1:122" x14ac:dyDescent="0.25">
      <c r="A2389" t="s">
        <v>328</v>
      </c>
      <c r="B2389">
        <v>1</v>
      </c>
      <c r="C2389" s="26">
        <v>45260</v>
      </c>
      <c r="G2389">
        <v>49</v>
      </c>
      <c r="H2389" t="s">
        <v>11</v>
      </c>
      <c r="I2389">
        <v>11.4</v>
      </c>
      <c r="J2389">
        <v>1000</v>
      </c>
      <c r="M2389" s="5">
        <v>165.75</v>
      </c>
      <c r="N2389" s="5">
        <v>9.75</v>
      </c>
      <c r="AU2389"/>
      <c r="AV2389"/>
      <c r="AW2389"/>
      <c r="AY2389"/>
      <c r="AZ2389"/>
      <c r="BA2389"/>
      <c r="BB2389"/>
      <c r="BC2389"/>
      <c r="BD2389"/>
      <c r="CA2389" s="5"/>
      <c r="CB2389" s="5"/>
      <c r="CC2389" s="5"/>
      <c r="CD2389" s="5"/>
      <c r="CE2389" s="5"/>
      <c r="CF2389" s="5"/>
    </row>
    <row r="2390" spans="1:122" x14ac:dyDescent="0.25">
      <c r="A2390" t="s">
        <v>328</v>
      </c>
      <c r="B2390">
        <v>1</v>
      </c>
      <c r="C2390" s="26">
        <v>45266</v>
      </c>
      <c r="E2390" s="13" t="s">
        <v>330</v>
      </c>
      <c r="F2390" t="s">
        <v>12</v>
      </c>
      <c r="G2390">
        <v>55</v>
      </c>
      <c r="H2390" t="s">
        <v>11</v>
      </c>
      <c r="I2390">
        <v>11.4</v>
      </c>
      <c r="J2390">
        <v>1000</v>
      </c>
      <c r="R2390">
        <v>55</v>
      </c>
      <c r="AU2390"/>
      <c r="AV2390"/>
      <c r="AW2390"/>
      <c r="AY2390"/>
      <c r="AZ2390"/>
      <c r="BA2390"/>
      <c r="BB2390"/>
      <c r="BC2390"/>
      <c r="BD2390"/>
      <c r="CA2390" s="5"/>
      <c r="CB2390" s="5"/>
      <c r="CC2390" s="5"/>
      <c r="CD2390" s="5"/>
      <c r="CE2390" s="5"/>
      <c r="CF2390" s="5"/>
    </row>
    <row r="2391" spans="1:122" x14ac:dyDescent="0.25">
      <c r="A2391" t="s">
        <v>328</v>
      </c>
      <c r="B2391">
        <v>1</v>
      </c>
      <c r="C2391" s="26">
        <v>45267</v>
      </c>
      <c r="G2391">
        <v>56</v>
      </c>
      <c r="H2391" t="s">
        <v>11</v>
      </c>
      <c r="I2391">
        <v>11.4</v>
      </c>
      <c r="J2391">
        <v>1000</v>
      </c>
      <c r="M2391" s="5">
        <v>253.5</v>
      </c>
      <c r="N2391" s="5">
        <v>11.775</v>
      </c>
      <c r="AU2391"/>
      <c r="AV2391"/>
      <c r="AW2391"/>
      <c r="AY2391"/>
      <c r="AZ2391"/>
      <c r="BA2391"/>
      <c r="BB2391"/>
      <c r="BC2391"/>
      <c r="BD2391"/>
      <c r="CA2391" s="5"/>
      <c r="CB2391" s="5"/>
      <c r="CC2391" s="5"/>
      <c r="CD2391" s="5"/>
      <c r="CE2391" s="5"/>
      <c r="CF2391" s="5"/>
    </row>
    <row r="2392" spans="1:122" x14ac:dyDescent="0.25">
      <c r="A2392" t="s">
        <v>328</v>
      </c>
      <c r="B2392">
        <v>1</v>
      </c>
      <c r="C2392" s="26">
        <v>45268</v>
      </c>
      <c r="G2392">
        <v>57</v>
      </c>
      <c r="H2392" t="s">
        <v>11</v>
      </c>
      <c r="I2392">
        <v>11.4</v>
      </c>
      <c r="J2392">
        <v>1000</v>
      </c>
      <c r="AU2392"/>
      <c r="AV2392"/>
      <c r="AW2392"/>
      <c r="AY2392"/>
      <c r="AZ2392"/>
      <c r="BA2392"/>
      <c r="BB2392"/>
      <c r="BC2392"/>
      <c r="BD2392"/>
      <c r="CO2392" s="5">
        <f>SUM(CT2392:DR2392)</f>
        <v>588.36875000000009</v>
      </c>
      <c r="CT2392" s="5">
        <v>24.549499999999998</v>
      </c>
      <c r="CW2392" s="5">
        <v>49.098999999999997</v>
      </c>
      <c r="CZ2392" s="5">
        <v>54.986499999999999</v>
      </c>
      <c r="DC2392" s="5">
        <v>56.132500000000007</v>
      </c>
      <c r="DF2392" s="5">
        <v>56.636500000000005</v>
      </c>
      <c r="DI2392" s="5">
        <v>84.126750000000001</v>
      </c>
      <c r="DL2392" s="5">
        <v>109.40600000000001</v>
      </c>
      <c r="DO2392" s="5">
        <v>103.71200000000002</v>
      </c>
      <c r="DR2392" s="5">
        <v>49.72</v>
      </c>
    </row>
    <row r="2393" spans="1:122" x14ac:dyDescent="0.25">
      <c r="A2393" t="s">
        <v>328</v>
      </c>
      <c r="B2393">
        <v>1</v>
      </c>
      <c r="C2393" s="26">
        <v>45272</v>
      </c>
      <c r="G2393">
        <v>61</v>
      </c>
      <c r="H2393" t="s">
        <v>11</v>
      </c>
      <c r="I2393">
        <v>11.4</v>
      </c>
      <c r="J2393">
        <v>1000</v>
      </c>
      <c r="M2393" s="5">
        <v>304.75</v>
      </c>
      <c r="N2393" s="5">
        <v>13.225</v>
      </c>
      <c r="AU2393"/>
      <c r="AV2393"/>
      <c r="AW2393"/>
      <c r="AY2393"/>
      <c r="AZ2393"/>
      <c r="BA2393"/>
      <c r="BB2393"/>
      <c r="BC2393"/>
      <c r="BD2393"/>
      <c r="CA2393" s="5"/>
      <c r="CB2393" s="5"/>
      <c r="CC2393" s="5"/>
      <c r="CD2393" s="5"/>
      <c r="CE2393" s="5"/>
      <c r="CF2393" s="5"/>
      <c r="CO2393" s="5">
        <f>SUM(CT2393:DR2393)</f>
        <v>574.78250000000003</v>
      </c>
      <c r="CT2393" s="5">
        <v>20.4725</v>
      </c>
      <c r="CW2393" s="5">
        <v>40.945</v>
      </c>
      <c r="CZ2393" s="5">
        <v>51.964000000000006</v>
      </c>
      <c r="DC2393" s="5">
        <v>55.560999999999993</v>
      </c>
      <c r="DF2393" s="5">
        <v>56.090500000000006</v>
      </c>
      <c r="DI2393" s="5">
        <v>84.372000000000014</v>
      </c>
      <c r="DL2393" s="5">
        <v>110.282</v>
      </c>
      <c r="DO2393" s="5">
        <v>105.33200000000001</v>
      </c>
      <c r="DR2393" s="5">
        <v>49.763500000000001</v>
      </c>
    </row>
    <row r="2394" spans="1:122" x14ac:dyDescent="0.25">
      <c r="A2394" t="s">
        <v>328</v>
      </c>
      <c r="B2394">
        <v>1</v>
      </c>
      <c r="C2394" s="26">
        <v>45275</v>
      </c>
      <c r="G2394">
        <v>64</v>
      </c>
      <c r="H2394" t="s">
        <v>11</v>
      </c>
      <c r="I2394">
        <v>11.4</v>
      </c>
      <c r="J2394">
        <v>1000</v>
      </c>
      <c r="AU2394"/>
      <c r="AV2394"/>
      <c r="AW2394"/>
      <c r="AY2394"/>
      <c r="AZ2394"/>
      <c r="BA2394"/>
      <c r="BB2394"/>
      <c r="BC2394"/>
      <c r="BD2394"/>
      <c r="CO2394" s="5">
        <f>SUM(CT2394:DR2394)</f>
        <v>613.23199999999997</v>
      </c>
      <c r="CT2394" s="5">
        <v>29.099</v>
      </c>
      <c r="CW2394" s="5">
        <v>58.198</v>
      </c>
      <c r="CZ2394" s="5">
        <v>58.402000000000008</v>
      </c>
      <c r="DC2394" s="5">
        <v>57.158500000000004</v>
      </c>
      <c r="DF2394" s="5">
        <v>57.287500000000001</v>
      </c>
      <c r="DI2394" s="5">
        <v>84.691500000000019</v>
      </c>
      <c r="DL2394" s="5">
        <v>111.71599999999998</v>
      </c>
      <c r="DO2394" s="5">
        <v>105.50000000000001</v>
      </c>
      <c r="DR2394" s="5">
        <v>51.179500000000004</v>
      </c>
    </row>
    <row r="2395" spans="1:122" x14ac:dyDescent="0.25">
      <c r="A2395" t="s">
        <v>328</v>
      </c>
      <c r="B2395">
        <v>1</v>
      </c>
      <c r="C2395" s="26">
        <v>45279</v>
      </c>
      <c r="G2395">
        <v>68</v>
      </c>
      <c r="H2395" t="s">
        <v>11</v>
      </c>
      <c r="I2395">
        <v>11.4</v>
      </c>
      <c r="J2395">
        <v>1000</v>
      </c>
      <c r="M2395" s="5">
        <v>432.5</v>
      </c>
      <c r="N2395" s="5">
        <v>15.625</v>
      </c>
      <c r="AU2395"/>
      <c r="AV2395"/>
      <c r="AW2395"/>
      <c r="AY2395"/>
      <c r="AZ2395"/>
      <c r="BA2395"/>
      <c r="BB2395"/>
      <c r="BC2395"/>
      <c r="BD2395"/>
      <c r="CA2395" s="5"/>
      <c r="CB2395" s="5"/>
      <c r="CC2395" s="5"/>
      <c r="CD2395" s="5"/>
      <c r="CE2395" s="5"/>
      <c r="CF2395" s="5"/>
    </row>
    <row r="2396" spans="1:122" x14ac:dyDescent="0.25">
      <c r="A2396" t="s">
        <v>328</v>
      </c>
      <c r="B2396">
        <v>1</v>
      </c>
      <c r="C2396" s="26">
        <v>45282</v>
      </c>
      <c r="G2396">
        <v>71</v>
      </c>
      <c r="H2396" t="s">
        <v>11</v>
      </c>
      <c r="I2396">
        <v>11.4</v>
      </c>
      <c r="J2396">
        <v>1000</v>
      </c>
      <c r="AU2396"/>
      <c r="AV2396"/>
      <c r="AW2396"/>
      <c r="AY2396"/>
      <c r="AZ2396"/>
      <c r="BA2396"/>
      <c r="BB2396"/>
      <c r="BC2396"/>
      <c r="BD2396"/>
      <c r="CO2396" s="5">
        <f>SUM(CT2396:DR2396)</f>
        <v>612.4325</v>
      </c>
      <c r="CT2396" s="5">
        <v>28.308499999999999</v>
      </c>
      <c r="CW2396" s="5">
        <v>56.616999999999997</v>
      </c>
      <c r="CZ2396" s="5">
        <v>57.991</v>
      </c>
      <c r="DC2396" s="5">
        <v>57.765999999999998</v>
      </c>
      <c r="DF2396" s="5">
        <v>57.092500000000001</v>
      </c>
      <c r="DI2396" s="5">
        <v>84.484499999999997</v>
      </c>
      <c r="DL2396" s="5">
        <v>111.518</v>
      </c>
      <c r="DO2396" s="5">
        <v>106.57399999999998</v>
      </c>
      <c r="DR2396" s="5">
        <v>52.080999999999996</v>
      </c>
    </row>
    <row r="2397" spans="1:122" x14ac:dyDescent="0.25">
      <c r="A2397" t="s">
        <v>328</v>
      </c>
      <c r="B2397">
        <v>1</v>
      </c>
      <c r="C2397" s="26">
        <v>45286</v>
      </c>
      <c r="E2397" s="13" t="s">
        <v>331</v>
      </c>
      <c r="F2397" t="s">
        <v>13</v>
      </c>
      <c r="G2397">
        <v>75</v>
      </c>
      <c r="H2397" t="s">
        <v>11</v>
      </c>
      <c r="I2397">
        <v>11.4</v>
      </c>
      <c r="J2397">
        <v>1000</v>
      </c>
      <c r="S2397">
        <v>75</v>
      </c>
      <c r="AU2397"/>
      <c r="AV2397"/>
      <c r="AW2397"/>
      <c r="AY2397"/>
      <c r="AZ2397"/>
      <c r="BA2397"/>
      <c r="BB2397"/>
      <c r="BC2397"/>
      <c r="BD2397"/>
      <c r="CA2397" s="5"/>
      <c r="CB2397" s="5"/>
      <c r="CC2397" s="5"/>
      <c r="CD2397" s="5"/>
      <c r="CE2397" s="5"/>
      <c r="CF2397" s="5"/>
    </row>
    <row r="2398" spans="1:122" x14ac:dyDescent="0.25">
      <c r="A2398" t="s">
        <v>328</v>
      </c>
      <c r="B2398">
        <v>1</v>
      </c>
      <c r="C2398" s="26">
        <v>45287</v>
      </c>
      <c r="G2398">
        <v>76</v>
      </c>
      <c r="H2398" t="s">
        <v>11</v>
      </c>
      <c r="I2398">
        <v>11.4</v>
      </c>
      <c r="J2398">
        <v>1000</v>
      </c>
      <c r="M2398" s="5">
        <v>518.46153846153845</v>
      </c>
      <c r="N2398" s="5">
        <v>16.820512820512821</v>
      </c>
      <c r="AU2398"/>
      <c r="AV2398"/>
      <c r="AW2398"/>
      <c r="AY2398"/>
      <c r="AZ2398"/>
      <c r="BA2398"/>
      <c r="BB2398"/>
      <c r="BC2398"/>
      <c r="BD2398"/>
      <c r="CA2398" s="5"/>
      <c r="CB2398" s="5"/>
      <c r="CC2398" s="5"/>
      <c r="CD2398" s="5"/>
      <c r="CE2398" s="5"/>
      <c r="CF2398" s="5"/>
      <c r="CO2398" s="5">
        <f>SUM(CT2398:DR2398)</f>
        <v>593.39299999999992</v>
      </c>
      <c r="CT2398" s="5">
        <v>23.619499999999999</v>
      </c>
      <c r="CW2398" s="5">
        <v>47.238999999999997</v>
      </c>
      <c r="CZ2398" s="5">
        <v>51.896499999999996</v>
      </c>
      <c r="DC2398" s="5">
        <v>55.753</v>
      </c>
      <c r="DF2398" s="5">
        <v>57.4405</v>
      </c>
      <c r="DI2398" s="5">
        <v>85.870500000000007</v>
      </c>
      <c r="DL2398" s="5">
        <v>111.12200000000001</v>
      </c>
      <c r="DO2398" s="5">
        <v>107.456</v>
      </c>
      <c r="DR2398" s="5">
        <v>52.995999999999995</v>
      </c>
    </row>
    <row r="2399" spans="1:122" x14ac:dyDescent="0.25">
      <c r="A2399" t="s">
        <v>328</v>
      </c>
      <c r="B2399">
        <v>1</v>
      </c>
      <c r="C2399" s="26">
        <v>45294</v>
      </c>
      <c r="G2399">
        <v>83</v>
      </c>
      <c r="H2399" t="s">
        <v>11</v>
      </c>
      <c r="I2399">
        <v>11.4</v>
      </c>
      <c r="J2399">
        <v>1000</v>
      </c>
      <c r="M2399" s="5">
        <v>608.5</v>
      </c>
      <c r="N2399" s="5">
        <v>18.7</v>
      </c>
      <c r="Z2399" s="7">
        <v>10.3</v>
      </c>
      <c r="AC2399" s="5">
        <v>161.334</v>
      </c>
      <c r="AD2399">
        <v>1.2800000000000001E-2</v>
      </c>
      <c r="AE2399" s="8">
        <f>AC2399*AD2399</f>
        <v>2.0650752000000003</v>
      </c>
      <c r="AJ2399" s="5">
        <v>117.3245</v>
      </c>
      <c r="AK2399" s="7">
        <v>1.5281726</v>
      </c>
      <c r="AQ2399" s="9">
        <f>AK2399/AJ2399</f>
        <v>1.3025178884205771E-2</v>
      </c>
      <c r="AR2399">
        <v>4.0800000000000003E-2</v>
      </c>
      <c r="AS2399" s="8">
        <f>AJ2399*AR2399</f>
        <v>4.7868396000000004</v>
      </c>
      <c r="AU2399" s="5">
        <v>19.3535</v>
      </c>
      <c r="AV2399" s="21">
        <v>3.6684999999999995E-2</v>
      </c>
      <c r="AW2399" s="8">
        <f>AU2399*AV2399</f>
        <v>0.70998314749999991</v>
      </c>
      <c r="AY2399" s="5">
        <v>9.5380000000000003</v>
      </c>
      <c r="AZ2399" s="21">
        <v>3.2197500000000004E-2</v>
      </c>
      <c r="BA2399" s="8">
        <f>AY2399*AZ2399</f>
        <v>0.30709975500000003</v>
      </c>
      <c r="BB2399"/>
      <c r="BC2399"/>
      <c r="BD2399"/>
      <c r="BH2399" s="5">
        <f>AU2399+AY2399+BG2399</f>
        <v>28.891500000000001</v>
      </c>
      <c r="BJ2399" s="8">
        <f>AW2399+BA2399</f>
        <v>1.0170829024999999</v>
      </c>
      <c r="BK2399" s="5">
        <v>307.55</v>
      </c>
      <c r="CA2399" s="5">
        <v>237.55</v>
      </c>
      <c r="CB2399" s="5">
        <v>200.3</v>
      </c>
      <c r="CC2399" s="5">
        <v>23.9</v>
      </c>
      <c r="CD2399" s="5"/>
      <c r="CE2399" s="5"/>
      <c r="CF2399" s="5">
        <v>231.1</v>
      </c>
      <c r="CG2399" s="5"/>
    </row>
    <row r="2400" spans="1:122" x14ac:dyDescent="0.25">
      <c r="A2400" t="s">
        <v>328</v>
      </c>
      <c r="B2400">
        <v>1</v>
      </c>
      <c r="C2400" s="26">
        <v>45295</v>
      </c>
      <c r="G2400">
        <v>84</v>
      </c>
      <c r="H2400" t="s">
        <v>11</v>
      </c>
      <c r="I2400">
        <v>11.4</v>
      </c>
      <c r="J2400">
        <v>1000</v>
      </c>
      <c r="AU2400" s="5"/>
      <c r="AV2400" s="21"/>
      <c r="AW2400" s="8"/>
      <c r="AY2400" s="5"/>
      <c r="AZ2400"/>
      <c r="BA2400" s="8"/>
      <c r="BB2400"/>
      <c r="BC2400"/>
      <c r="BD2400"/>
      <c r="CO2400" s="5">
        <f>SUM(CT2400:DR2400)</f>
        <v>530.89924999999994</v>
      </c>
      <c r="CT2400" s="5">
        <v>14.014999999999999</v>
      </c>
      <c r="CW2400" s="5">
        <v>28.029999999999998</v>
      </c>
      <c r="CZ2400" s="5">
        <v>37.967500000000001</v>
      </c>
      <c r="DC2400" s="5">
        <v>47.900500000000008</v>
      </c>
      <c r="DF2400" s="5">
        <v>52.853500000000011</v>
      </c>
      <c r="DI2400" s="5">
        <v>82.17825000000002</v>
      </c>
      <c r="DL2400" s="5">
        <v>109.44800000000001</v>
      </c>
      <c r="DO2400" s="5">
        <v>105.785</v>
      </c>
      <c r="DR2400" s="5">
        <v>52.721500000000006</v>
      </c>
    </row>
    <row r="2401" spans="1:122" x14ac:dyDescent="0.25">
      <c r="A2401" t="s">
        <v>328</v>
      </c>
      <c r="B2401">
        <v>1</v>
      </c>
      <c r="C2401" s="26">
        <v>45297</v>
      </c>
      <c r="G2401">
        <v>86</v>
      </c>
      <c r="H2401" t="s">
        <v>11</v>
      </c>
      <c r="I2401">
        <v>11.4</v>
      </c>
      <c r="J2401">
        <v>1000</v>
      </c>
      <c r="AU2401" s="5"/>
      <c r="AV2401" s="21"/>
      <c r="AW2401" s="8"/>
      <c r="AY2401" s="5"/>
      <c r="AZ2401"/>
      <c r="BA2401" s="8"/>
      <c r="BB2401"/>
      <c r="BC2401"/>
      <c r="BD2401"/>
      <c r="CO2401" s="5">
        <f>SUM(CT2401:DR2401)</f>
        <v>612.5675</v>
      </c>
      <c r="CT2401" s="5">
        <v>29.186</v>
      </c>
      <c r="CW2401" s="5">
        <v>58.372</v>
      </c>
      <c r="CZ2401" s="5">
        <v>58.558</v>
      </c>
      <c r="DC2401" s="5">
        <v>57.481000000000002</v>
      </c>
      <c r="DF2401" s="5">
        <v>56.249499999999998</v>
      </c>
      <c r="DI2401" s="5">
        <v>83.566500000000005</v>
      </c>
      <c r="DL2401" s="5">
        <v>109.86200000000002</v>
      </c>
      <c r="DO2401" s="5">
        <v>106.964</v>
      </c>
      <c r="DR2401" s="5">
        <v>52.328499999999998</v>
      </c>
    </row>
    <row r="2402" spans="1:122" x14ac:dyDescent="0.25">
      <c r="A2402" t="s">
        <v>328</v>
      </c>
      <c r="B2402">
        <v>1</v>
      </c>
      <c r="C2402" s="26">
        <v>45303</v>
      </c>
      <c r="G2402">
        <v>92</v>
      </c>
      <c r="H2402" t="s">
        <v>11</v>
      </c>
      <c r="I2402">
        <v>11.4</v>
      </c>
      <c r="J2402">
        <v>1000</v>
      </c>
      <c r="M2402" s="5">
        <v>659.74358974358984</v>
      </c>
      <c r="N2402" s="5">
        <v>20.23076923076923</v>
      </c>
      <c r="AU2402" s="5"/>
      <c r="AV2402" s="21"/>
      <c r="AW2402" s="8"/>
      <c r="AY2402" s="5"/>
      <c r="AZ2402"/>
      <c r="BA2402" s="8"/>
      <c r="BB2402"/>
      <c r="BC2402"/>
      <c r="BD2402"/>
      <c r="CA2402" s="5"/>
      <c r="CB2402" s="5"/>
      <c r="CC2402" s="5"/>
      <c r="CD2402" s="5"/>
      <c r="CE2402" s="5"/>
      <c r="CF2402" s="5"/>
      <c r="CO2402" s="5">
        <f>SUM(CT2402:DR2402)</f>
        <v>605.26400000000001</v>
      </c>
      <c r="CT2402" s="5">
        <v>28.355</v>
      </c>
      <c r="CW2402" s="5">
        <v>56.71</v>
      </c>
      <c r="CZ2402" s="5">
        <v>56.951500000000003</v>
      </c>
      <c r="DC2402" s="5">
        <v>56.489500000000007</v>
      </c>
      <c r="DF2402" s="5">
        <v>55.818999999999996</v>
      </c>
      <c r="DI2402" s="5">
        <v>82.648499999999999</v>
      </c>
      <c r="DL2402" s="5">
        <v>110.08699999999999</v>
      </c>
      <c r="DO2402" s="5">
        <v>106.01599999999999</v>
      </c>
      <c r="DR2402" s="5">
        <v>52.187500000000007</v>
      </c>
    </row>
    <row r="2403" spans="1:122" x14ac:dyDescent="0.25">
      <c r="A2403" t="s">
        <v>328</v>
      </c>
      <c r="B2403">
        <v>1</v>
      </c>
      <c r="C2403" s="26">
        <v>45308</v>
      </c>
      <c r="G2403">
        <v>97</v>
      </c>
      <c r="H2403" t="s">
        <v>11</v>
      </c>
      <c r="I2403">
        <v>11.4</v>
      </c>
      <c r="J2403">
        <v>1000</v>
      </c>
      <c r="M2403" s="5">
        <v>665.12820512820508</v>
      </c>
      <c r="N2403" s="5">
        <v>21</v>
      </c>
      <c r="AU2403" s="5"/>
      <c r="AV2403" s="21"/>
      <c r="AW2403" s="8"/>
      <c r="AY2403" s="5"/>
      <c r="AZ2403"/>
      <c r="BA2403" s="8"/>
      <c r="BB2403"/>
      <c r="BC2403"/>
      <c r="BD2403"/>
      <c r="CA2403" s="5"/>
      <c r="CB2403" s="5"/>
      <c r="CC2403" s="5"/>
      <c r="CD2403" s="5"/>
      <c r="CE2403" s="5"/>
      <c r="CF2403" s="5"/>
    </row>
    <row r="2404" spans="1:122" x14ac:dyDescent="0.25">
      <c r="A2404" t="s">
        <v>328</v>
      </c>
      <c r="B2404">
        <v>1</v>
      </c>
      <c r="C2404" s="26">
        <v>45309</v>
      </c>
      <c r="E2404" s="13" t="s">
        <v>332</v>
      </c>
      <c r="F2404" t="s">
        <v>89</v>
      </c>
      <c r="G2404">
        <v>98</v>
      </c>
      <c r="H2404" t="s">
        <v>11</v>
      </c>
      <c r="I2404">
        <v>11.4</v>
      </c>
      <c r="J2404">
        <v>1000</v>
      </c>
      <c r="T2404">
        <v>98</v>
      </c>
      <c r="AU2404" s="5"/>
      <c r="AV2404" s="21"/>
      <c r="AW2404" s="8"/>
      <c r="AY2404" s="5"/>
      <c r="AZ2404"/>
      <c r="BA2404" s="8"/>
      <c r="BB2404"/>
      <c r="BC2404"/>
      <c r="BD2404"/>
      <c r="CA2404" s="5"/>
      <c r="CB2404" s="5"/>
      <c r="CC2404" s="5"/>
      <c r="CD2404" s="5"/>
      <c r="CE2404" s="5"/>
      <c r="CF2404" s="5"/>
    </row>
    <row r="2405" spans="1:122" x14ac:dyDescent="0.25">
      <c r="A2405" t="s">
        <v>328</v>
      </c>
      <c r="B2405">
        <v>1</v>
      </c>
      <c r="C2405" s="26">
        <v>45310</v>
      </c>
      <c r="G2405">
        <v>99</v>
      </c>
      <c r="H2405" t="s">
        <v>11</v>
      </c>
      <c r="I2405">
        <v>11.4</v>
      </c>
      <c r="J2405">
        <v>1000</v>
      </c>
      <c r="AU2405" s="5"/>
      <c r="AV2405" s="21"/>
      <c r="AW2405" s="8"/>
      <c r="AY2405" s="5"/>
      <c r="AZ2405"/>
      <c r="BA2405" s="8"/>
      <c r="BB2405"/>
      <c r="BC2405"/>
      <c r="BD2405"/>
      <c r="CO2405" s="5">
        <f>SUM(CT2405:DR2405)</f>
        <v>611.20324999999991</v>
      </c>
      <c r="CT2405" s="5">
        <v>29.507749999999998</v>
      </c>
      <c r="CW2405" s="5">
        <v>59.015499999999996</v>
      </c>
      <c r="CZ2405" s="5">
        <v>57.870999999999995</v>
      </c>
      <c r="DC2405" s="5">
        <v>57.13450000000001</v>
      </c>
      <c r="DF2405" s="5">
        <v>56.022999999999996</v>
      </c>
      <c r="DI2405" s="5">
        <v>84.07950000000001</v>
      </c>
      <c r="DL2405" s="5">
        <v>109.04899999999999</v>
      </c>
      <c r="DO2405" s="5">
        <v>105.86</v>
      </c>
      <c r="DR2405" s="5">
        <v>52.663000000000004</v>
      </c>
    </row>
    <row r="2406" spans="1:122" x14ac:dyDescent="0.25">
      <c r="A2406" t="s">
        <v>328</v>
      </c>
      <c r="B2406">
        <v>1</v>
      </c>
      <c r="C2406" s="26">
        <v>45313</v>
      </c>
      <c r="G2406">
        <v>102</v>
      </c>
      <c r="H2406" t="s">
        <v>11</v>
      </c>
      <c r="I2406">
        <v>11.4</v>
      </c>
      <c r="J2406">
        <v>1000</v>
      </c>
      <c r="M2406" s="5">
        <v>671.25</v>
      </c>
      <c r="N2406" s="5">
        <v>21.375</v>
      </c>
      <c r="AU2406" s="5"/>
      <c r="AV2406" s="21"/>
      <c r="AW2406" s="8"/>
      <c r="AY2406" s="5"/>
      <c r="AZ2406"/>
      <c r="BA2406" s="8"/>
      <c r="BB2406"/>
      <c r="BC2406"/>
      <c r="BD2406"/>
      <c r="CA2406" s="5"/>
      <c r="CB2406" s="5"/>
      <c r="CC2406" s="5"/>
      <c r="CD2406" s="5"/>
      <c r="CE2406" s="5"/>
      <c r="CF2406" s="5"/>
    </row>
    <row r="2407" spans="1:122" x14ac:dyDescent="0.25">
      <c r="A2407" t="s">
        <v>328</v>
      </c>
      <c r="B2407">
        <v>1</v>
      </c>
      <c r="C2407" s="26">
        <v>45320</v>
      </c>
      <c r="G2407">
        <v>109</v>
      </c>
      <c r="H2407" t="s">
        <v>11</v>
      </c>
      <c r="I2407">
        <v>11.4</v>
      </c>
      <c r="J2407">
        <v>1000</v>
      </c>
      <c r="M2407" s="5">
        <v>676.5</v>
      </c>
      <c r="N2407" s="5">
        <v>21.824999999999999</v>
      </c>
      <c r="AU2407" s="5"/>
      <c r="AV2407" s="21"/>
      <c r="AW2407" s="8"/>
      <c r="AY2407" s="5"/>
      <c r="AZ2407"/>
      <c r="BA2407" s="8"/>
      <c r="BB2407"/>
      <c r="BC2407"/>
      <c r="BD2407"/>
      <c r="CA2407" s="5"/>
      <c r="CB2407" s="5"/>
      <c r="CC2407" s="5"/>
      <c r="CD2407" s="5"/>
      <c r="CE2407" s="5"/>
      <c r="CF2407" s="5"/>
    </row>
    <row r="2408" spans="1:122" x14ac:dyDescent="0.25">
      <c r="A2408" t="s">
        <v>328</v>
      </c>
      <c r="B2408">
        <v>1</v>
      </c>
      <c r="C2408" s="26">
        <v>45329</v>
      </c>
      <c r="G2408">
        <v>118</v>
      </c>
      <c r="H2408" t="s">
        <v>11</v>
      </c>
      <c r="I2408">
        <v>11.4</v>
      </c>
      <c r="J2408">
        <v>1000</v>
      </c>
      <c r="M2408" s="5">
        <v>679</v>
      </c>
      <c r="N2408" s="5">
        <v>22.2</v>
      </c>
      <c r="AU2408" s="5"/>
      <c r="AV2408" s="21"/>
      <c r="AW2408" s="8"/>
      <c r="AY2408" s="5"/>
      <c r="AZ2408"/>
      <c r="BA2408" s="8"/>
      <c r="BB2408"/>
      <c r="BC2408"/>
      <c r="BD2408"/>
      <c r="CA2408" s="5"/>
      <c r="CB2408" s="5"/>
      <c r="CC2408" s="5"/>
      <c r="CD2408" s="5"/>
      <c r="CE2408" s="5"/>
      <c r="CF2408" s="5"/>
      <c r="CO2408" s="5">
        <f>SUM(CT2408:DR2408)</f>
        <v>525.42499999999995</v>
      </c>
      <c r="CT2408" s="5">
        <v>19.113500000000002</v>
      </c>
      <c r="CW2408" s="5">
        <v>38.227000000000004</v>
      </c>
      <c r="CZ2408" s="5">
        <v>42.676000000000002</v>
      </c>
      <c r="DC2408" s="5">
        <v>43.892499999999998</v>
      </c>
      <c r="DF2408" s="5">
        <v>46.421500000000002</v>
      </c>
      <c r="DI2408" s="5">
        <v>73.423500000000004</v>
      </c>
      <c r="DL2408" s="5">
        <v>105.128</v>
      </c>
      <c r="DO2408" s="5">
        <v>104.58200000000001</v>
      </c>
      <c r="DR2408" s="5">
        <v>51.960999999999999</v>
      </c>
    </row>
    <row r="2409" spans="1:122" x14ac:dyDescent="0.25">
      <c r="A2409" t="s">
        <v>328</v>
      </c>
      <c r="B2409">
        <v>1</v>
      </c>
      <c r="C2409" s="26">
        <v>45331</v>
      </c>
      <c r="G2409">
        <v>120</v>
      </c>
      <c r="H2409" t="s">
        <v>11</v>
      </c>
      <c r="I2409">
        <v>11.4</v>
      </c>
      <c r="J2409">
        <v>1000</v>
      </c>
      <c r="AU2409" s="5"/>
      <c r="AV2409" s="21"/>
      <c r="AW2409" s="8"/>
      <c r="AY2409" s="5"/>
      <c r="AZ2409"/>
      <c r="BA2409" s="8"/>
      <c r="BB2409"/>
      <c r="BC2409"/>
      <c r="BD2409"/>
      <c r="CO2409" s="5">
        <f>SUM(CT2409:DR2409)</f>
        <v>606.08750000000009</v>
      </c>
      <c r="CT2409" s="5">
        <v>28.099250000000005</v>
      </c>
      <c r="CW2409" s="5">
        <v>56.19850000000001</v>
      </c>
      <c r="CZ2409" s="5">
        <v>57.814000000000007</v>
      </c>
      <c r="DC2409" s="5">
        <v>56.964999999999996</v>
      </c>
      <c r="DF2409" s="5">
        <v>56.356000000000009</v>
      </c>
      <c r="DI2409" s="5">
        <v>83.213250000000002</v>
      </c>
      <c r="DL2409" s="5">
        <v>108.71600000000001</v>
      </c>
      <c r="DO2409" s="5">
        <v>105.497</v>
      </c>
      <c r="DR2409" s="5">
        <v>53.228500000000004</v>
      </c>
    </row>
    <row r="2410" spans="1:122" x14ac:dyDescent="0.25">
      <c r="A2410" t="s">
        <v>328</v>
      </c>
      <c r="B2410">
        <v>1</v>
      </c>
      <c r="C2410" s="26">
        <v>45335</v>
      </c>
      <c r="G2410">
        <v>124</v>
      </c>
      <c r="H2410" t="s">
        <v>11</v>
      </c>
      <c r="I2410">
        <v>11.4</v>
      </c>
      <c r="J2410">
        <v>1000</v>
      </c>
      <c r="M2410" s="7">
        <v>754.5</v>
      </c>
      <c r="N2410" s="7">
        <v>20.85</v>
      </c>
      <c r="Z2410" s="7">
        <v>9.15</v>
      </c>
      <c r="AC2410" s="5">
        <v>279.81200000000001</v>
      </c>
      <c r="AD2410">
        <v>9.1000000000000004E-3</v>
      </c>
      <c r="AE2410" s="8">
        <f>AC2410*AD2410</f>
        <v>2.5462892000000004</v>
      </c>
      <c r="AJ2410" s="5">
        <v>189.2115</v>
      </c>
      <c r="AK2410" s="7">
        <v>2.4968305957214549</v>
      </c>
      <c r="AQ2410" s="9">
        <f>AK2410/AJ2410</f>
        <v>1.3195976966101189E-2</v>
      </c>
      <c r="AR2410">
        <v>2.6800000000000001E-2</v>
      </c>
      <c r="AS2410" s="8">
        <f>AJ2410*AR2410</f>
        <v>5.0708682000000005</v>
      </c>
      <c r="AU2410" s="5">
        <v>0.67599999999999993</v>
      </c>
      <c r="AV2410" s="21">
        <v>3.0679999999999999E-2</v>
      </c>
      <c r="AW2410" s="8">
        <f>AU2410*AV2410</f>
        <v>2.0739679999999996E-2</v>
      </c>
      <c r="AY2410" s="5">
        <v>484.5745</v>
      </c>
      <c r="AZ2410"/>
      <c r="BA2410" s="8"/>
      <c r="BB2410"/>
      <c r="BC2410" s="21">
        <v>1.409E-2</v>
      </c>
      <c r="BD2410"/>
      <c r="BH2410" s="5">
        <f>AU2410+AY2410+BG2410</f>
        <v>485.25049999999999</v>
      </c>
      <c r="BK2410" s="5">
        <v>954.274</v>
      </c>
      <c r="CA2410" s="5">
        <v>292.25</v>
      </c>
      <c r="CB2410" s="5">
        <v>4.4000000000000004</v>
      </c>
      <c r="CC2410" s="5">
        <v>126.65</v>
      </c>
      <c r="CD2410" s="5"/>
      <c r="CE2410" s="5"/>
      <c r="CF2410" s="5">
        <v>171.9</v>
      </c>
      <c r="CG2410" s="5"/>
    </row>
    <row r="2411" spans="1:122" x14ac:dyDescent="0.25">
      <c r="A2411" t="s">
        <v>328</v>
      </c>
      <c r="B2411">
        <v>1</v>
      </c>
      <c r="C2411" s="26">
        <v>45355</v>
      </c>
      <c r="E2411" s="13" t="s">
        <v>333</v>
      </c>
      <c r="F2411" t="s">
        <v>15</v>
      </c>
      <c r="G2411">
        <v>144</v>
      </c>
      <c r="H2411" t="s">
        <v>11</v>
      </c>
      <c r="I2411">
        <v>11.4</v>
      </c>
      <c r="J2411">
        <v>1000</v>
      </c>
      <c r="V2411">
        <v>144</v>
      </c>
      <c r="AU2411" s="5"/>
      <c r="AV2411" s="21"/>
      <c r="AW2411" s="8"/>
      <c r="AY2411" s="5"/>
      <c r="AZ2411"/>
      <c r="BA2411" s="8"/>
      <c r="BB2411"/>
      <c r="BC2411"/>
      <c r="BD2411"/>
      <c r="CA2411" s="5"/>
      <c r="CB2411" s="5"/>
      <c r="CC2411" s="5"/>
      <c r="CD2411" s="5"/>
      <c r="CE2411" s="5"/>
      <c r="CF2411" s="5"/>
    </row>
    <row r="2412" spans="1:122" x14ac:dyDescent="0.25">
      <c r="A2412" t="s">
        <v>328</v>
      </c>
      <c r="B2412">
        <v>1</v>
      </c>
      <c r="C2412" s="26">
        <v>45370</v>
      </c>
      <c r="G2412">
        <v>159</v>
      </c>
      <c r="H2412" t="s">
        <v>11</v>
      </c>
      <c r="I2412">
        <v>11.4</v>
      </c>
      <c r="J2412">
        <v>1000</v>
      </c>
      <c r="M2412" s="7">
        <v>821.5</v>
      </c>
      <c r="N2412" s="7">
        <v>24.1</v>
      </c>
      <c r="Z2412" s="7">
        <v>8.6</v>
      </c>
      <c r="AC2412" s="5">
        <v>465.78100000000001</v>
      </c>
      <c r="AD2412">
        <v>8.2000000000000007E-3</v>
      </c>
      <c r="AE2412" s="8">
        <f>AC2412*AD2412</f>
        <v>3.8194042000000006</v>
      </c>
      <c r="AJ2412" s="5">
        <v>223.70750000000004</v>
      </c>
      <c r="AK2412" s="7">
        <v>2.7200899126375933</v>
      </c>
      <c r="AQ2412" s="9">
        <f>AK2412/AJ2412</f>
        <v>1.2159135981751138E-2</v>
      </c>
      <c r="AR2412">
        <v>1.89E-2</v>
      </c>
      <c r="AS2412" s="8">
        <f>AJ2412*AR2412</f>
        <v>4.2280717500000007</v>
      </c>
      <c r="AU2412" s="5">
        <v>4.1829999999999998</v>
      </c>
      <c r="AV2412" s="21">
        <v>2.61125E-2</v>
      </c>
      <c r="AW2412" s="8">
        <f>AU2412*AV2412</f>
        <v>0.1092285875</v>
      </c>
      <c r="AY2412" s="5">
        <v>828.01250000000005</v>
      </c>
      <c r="AZ2412"/>
      <c r="BA2412" s="8"/>
      <c r="BB2412"/>
      <c r="BC2412"/>
      <c r="BD2412"/>
      <c r="BH2412" s="5">
        <f>AU2412+AY2412+BG2412</f>
        <v>832.19550000000004</v>
      </c>
      <c r="BK2412" s="5">
        <v>1521.684</v>
      </c>
      <c r="BR2412" s="21">
        <v>3.2227500000000006E-2</v>
      </c>
      <c r="CA2412" s="5">
        <v>398.05</v>
      </c>
      <c r="CB2412" s="5">
        <v>30.2</v>
      </c>
      <c r="CC2412" s="5">
        <v>11</v>
      </c>
      <c r="CD2412" s="5"/>
      <c r="CE2412" s="5"/>
      <c r="CF2412" s="5">
        <v>184.15</v>
      </c>
      <c r="CG2412" s="5"/>
    </row>
    <row r="2413" spans="1:122" x14ac:dyDescent="0.25">
      <c r="A2413" t="s">
        <v>328</v>
      </c>
      <c r="B2413">
        <v>1</v>
      </c>
      <c r="C2413" s="26">
        <v>45415</v>
      </c>
      <c r="E2413" s="13" t="s">
        <v>334</v>
      </c>
      <c r="F2413" t="s">
        <v>18</v>
      </c>
      <c r="G2413">
        <v>210</v>
      </c>
      <c r="H2413" t="s">
        <v>11</v>
      </c>
      <c r="I2413">
        <v>11.4</v>
      </c>
      <c r="J2413">
        <v>1000</v>
      </c>
      <c r="W2413">
        <v>210</v>
      </c>
      <c r="AQ2413" s="9"/>
      <c r="AU2413"/>
      <c r="AV2413"/>
      <c r="AW2413"/>
      <c r="AY2413"/>
      <c r="AZ2413"/>
      <c r="BA2413"/>
      <c r="BB2413"/>
      <c r="BC2413"/>
      <c r="BD2413"/>
      <c r="BN2413" s="5">
        <v>456.17500000000007</v>
      </c>
      <c r="BO2413" s="5">
        <v>45.059448339772842</v>
      </c>
      <c r="BP2413" s="5">
        <v>205.5499384639588</v>
      </c>
      <c r="BQ2413" s="5">
        <v>250.62506153604127</v>
      </c>
      <c r="BR2413" s="21">
        <v>3.0167499999999996E-2</v>
      </c>
      <c r="BS2413" s="7">
        <f>BQ2413*BR2413</f>
        <v>7.5607315438885241</v>
      </c>
      <c r="BT2413" s="7">
        <v>9.0550633684563344</v>
      </c>
      <c r="CA2413" s="5"/>
      <c r="CB2413" s="5"/>
      <c r="CC2413" s="5"/>
      <c r="CD2413" s="5"/>
      <c r="CE2413" s="5"/>
      <c r="CF2413" s="5"/>
    </row>
    <row r="2414" spans="1:122" x14ac:dyDescent="0.25">
      <c r="A2414" t="s">
        <v>335</v>
      </c>
      <c r="B2414">
        <v>3</v>
      </c>
      <c r="C2414" s="26">
        <v>45211</v>
      </c>
      <c r="E2414" s="13" t="s">
        <v>329</v>
      </c>
      <c r="F2414" t="s">
        <v>10</v>
      </c>
      <c r="G2414">
        <v>0</v>
      </c>
      <c r="H2414" t="s">
        <v>11</v>
      </c>
      <c r="I2414">
        <v>11.6</v>
      </c>
      <c r="J2414">
        <v>1000</v>
      </c>
      <c r="AU2414"/>
      <c r="AV2414"/>
      <c r="AW2414"/>
      <c r="AY2414"/>
      <c r="AZ2414"/>
      <c r="BA2414"/>
      <c r="BB2414"/>
      <c r="BC2414"/>
      <c r="BD2414"/>
      <c r="CA2414" s="5"/>
      <c r="CB2414" s="5"/>
      <c r="CC2414" s="5"/>
      <c r="CD2414" s="5"/>
      <c r="CE2414" s="5"/>
      <c r="CF2414" s="5"/>
    </row>
    <row r="2415" spans="1:122" x14ac:dyDescent="0.25">
      <c r="A2415" t="s">
        <v>335</v>
      </c>
      <c r="B2415">
        <v>3</v>
      </c>
      <c r="C2415" s="26">
        <v>45232</v>
      </c>
      <c r="G2415">
        <v>21</v>
      </c>
      <c r="H2415" t="s">
        <v>11</v>
      </c>
      <c r="I2415">
        <v>11.6</v>
      </c>
      <c r="J2415">
        <v>1000</v>
      </c>
      <c r="AU2415"/>
      <c r="AV2415"/>
      <c r="AW2415"/>
      <c r="AY2415"/>
      <c r="AZ2415"/>
      <c r="BA2415"/>
      <c r="BB2415"/>
      <c r="BC2415"/>
      <c r="BD2415"/>
      <c r="CO2415" s="5">
        <f>SUM(CT2415:DR2415)</f>
        <v>583.35950000000003</v>
      </c>
      <c r="CT2415" s="5">
        <v>25.553750000000001</v>
      </c>
      <c r="CW2415" s="5">
        <v>51.107500000000002</v>
      </c>
      <c r="CZ2415" s="5">
        <v>53.983000000000004</v>
      </c>
      <c r="DC2415" s="5">
        <v>54.745000000000005</v>
      </c>
      <c r="DF2415" s="5">
        <v>54.533500000000004</v>
      </c>
      <c r="DI2415" s="5">
        <v>81.215249999999997</v>
      </c>
      <c r="DL2415" s="5">
        <v>106.57399999999998</v>
      </c>
      <c r="DO2415" s="5">
        <v>103.53500000000003</v>
      </c>
      <c r="DR2415" s="5">
        <v>52.112500000000004</v>
      </c>
    </row>
    <row r="2416" spans="1:122" x14ac:dyDescent="0.25">
      <c r="A2416" t="s">
        <v>335</v>
      </c>
      <c r="B2416">
        <v>3</v>
      </c>
      <c r="C2416" s="26">
        <v>45240</v>
      </c>
      <c r="G2416">
        <v>29</v>
      </c>
      <c r="H2416" t="s">
        <v>11</v>
      </c>
      <c r="I2416">
        <v>11.6</v>
      </c>
      <c r="J2416">
        <v>1000</v>
      </c>
      <c r="AU2416"/>
      <c r="AV2416"/>
      <c r="AW2416"/>
      <c r="AY2416"/>
      <c r="AZ2416"/>
      <c r="BA2416"/>
      <c r="BB2416"/>
      <c r="BC2416"/>
      <c r="BD2416"/>
      <c r="CO2416" s="5">
        <f>SUM(CT2416:DR2416)</f>
        <v>587.54675000000009</v>
      </c>
      <c r="CT2416" s="5">
        <v>26.030750000000001</v>
      </c>
      <c r="CW2416" s="5">
        <v>52.061500000000002</v>
      </c>
      <c r="CZ2416" s="5">
        <v>54.874000000000002</v>
      </c>
      <c r="DC2416" s="5">
        <v>54.791499999999999</v>
      </c>
      <c r="DF2416" s="5">
        <v>54.799000000000007</v>
      </c>
      <c r="DI2416" s="5">
        <v>82.176000000000016</v>
      </c>
      <c r="DL2416" s="5">
        <v>106.06400000000001</v>
      </c>
      <c r="DO2416" s="5">
        <v>104.429</v>
      </c>
      <c r="DR2416" s="5">
        <v>52.320999999999998</v>
      </c>
    </row>
    <row r="2417" spans="1:122" x14ac:dyDescent="0.25">
      <c r="A2417" t="s">
        <v>335</v>
      </c>
      <c r="B2417">
        <v>3</v>
      </c>
      <c r="C2417" s="26">
        <v>45257</v>
      </c>
      <c r="G2417">
        <v>46</v>
      </c>
      <c r="H2417" t="s">
        <v>11</v>
      </c>
      <c r="I2417">
        <v>11.6</v>
      </c>
      <c r="J2417">
        <v>1000</v>
      </c>
      <c r="AU2417"/>
      <c r="AV2417"/>
      <c r="AW2417"/>
      <c r="AY2417"/>
      <c r="AZ2417"/>
      <c r="BA2417"/>
      <c r="BB2417"/>
      <c r="BC2417"/>
      <c r="BD2417"/>
      <c r="CO2417" s="5">
        <f>SUM(CT2417:DR2417)</f>
        <v>599.73125000000005</v>
      </c>
      <c r="CT2417" s="5">
        <v>27.525500000000001</v>
      </c>
      <c r="CW2417" s="5">
        <v>55.051000000000002</v>
      </c>
      <c r="CZ2417" s="5">
        <v>55.906000000000006</v>
      </c>
      <c r="DC2417" s="5">
        <v>55.865499999999997</v>
      </c>
      <c r="DF2417" s="5">
        <v>55.617999999999995</v>
      </c>
      <c r="DI2417" s="5">
        <v>83.622749999999996</v>
      </c>
      <c r="DL2417" s="5">
        <v>108.06200000000001</v>
      </c>
      <c r="DO2417" s="5">
        <v>104.72</v>
      </c>
      <c r="DR2417" s="5">
        <v>53.360500000000002</v>
      </c>
    </row>
    <row r="2418" spans="1:122" x14ac:dyDescent="0.25">
      <c r="A2418" t="s">
        <v>335</v>
      </c>
      <c r="B2418">
        <v>3</v>
      </c>
      <c r="C2418" s="26">
        <v>45260</v>
      </c>
      <c r="G2418">
        <v>49</v>
      </c>
      <c r="H2418" t="s">
        <v>11</v>
      </c>
      <c r="I2418">
        <v>11.6</v>
      </c>
      <c r="J2418">
        <v>1000</v>
      </c>
      <c r="M2418" s="5">
        <v>164.75</v>
      </c>
      <c r="N2418" s="5">
        <v>9.4</v>
      </c>
      <c r="AU2418"/>
      <c r="AV2418"/>
      <c r="AW2418"/>
      <c r="AY2418"/>
      <c r="AZ2418"/>
      <c r="BA2418"/>
      <c r="BB2418"/>
      <c r="BC2418"/>
      <c r="BD2418"/>
      <c r="CA2418" s="5"/>
      <c r="CB2418" s="5"/>
      <c r="CC2418" s="5"/>
      <c r="CD2418" s="5"/>
      <c r="CE2418" s="5"/>
      <c r="CF2418" s="5"/>
    </row>
    <row r="2419" spans="1:122" x14ac:dyDescent="0.25">
      <c r="A2419" t="s">
        <v>335</v>
      </c>
      <c r="B2419">
        <v>3</v>
      </c>
      <c r="C2419" s="26">
        <v>45266</v>
      </c>
      <c r="E2419" s="13" t="s">
        <v>330</v>
      </c>
      <c r="F2419" t="s">
        <v>12</v>
      </c>
      <c r="G2419">
        <v>55</v>
      </c>
      <c r="H2419" t="s">
        <v>11</v>
      </c>
      <c r="I2419">
        <v>11.6</v>
      </c>
      <c r="J2419">
        <v>1000</v>
      </c>
      <c r="R2419">
        <v>55</v>
      </c>
      <c r="AU2419"/>
      <c r="AV2419"/>
      <c r="AW2419"/>
      <c r="AY2419"/>
      <c r="AZ2419"/>
      <c r="BA2419"/>
      <c r="BB2419"/>
      <c r="BC2419"/>
      <c r="BD2419"/>
      <c r="CA2419" s="5"/>
      <c r="CB2419" s="5"/>
      <c r="CC2419" s="5"/>
      <c r="CD2419" s="5"/>
      <c r="CE2419" s="5"/>
      <c r="CF2419" s="5"/>
    </row>
    <row r="2420" spans="1:122" x14ac:dyDescent="0.25">
      <c r="A2420" t="s">
        <v>335</v>
      </c>
      <c r="B2420">
        <v>3</v>
      </c>
      <c r="C2420" s="26">
        <v>45267</v>
      </c>
      <c r="G2420">
        <v>56</v>
      </c>
      <c r="H2420" t="s">
        <v>11</v>
      </c>
      <c r="I2420">
        <v>11.6</v>
      </c>
      <c r="J2420">
        <v>1000</v>
      </c>
      <c r="M2420" s="5">
        <v>245.25</v>
      </c>
      <c r="N2420" s="5">
        <v>11.225</v>
      </c>
      <c r="AU2420"/>
      <c r="AV2420"/>
      <c r="AW2420"/>
      <c r="AY2420"/>
      <c r="AZ2420"/>
      <c r="BA2420"/>
      <c r="BB2420"/>
      <c r="BC2420"/>
      <c r="BD2420"/>
      <c r="CA2420" s="5"/>
      <c r="CB2420" s="5"/>
      <c r="CC2420" s="5"/>
      <c r="CD2420" s="5"/>
      <c r="CE2420" s="5"/>
      <c r="CF2420" s="5"/>
    </row>
    <row r="2421" spans="1:122" x14ac:dyDescent="0.25">
      <c r="A2421" t="s">
        <v>335</v>
      </c>
      <c r="B2421">
        <v>3</v>
      </c>
      <c r="C2421" s="26">
        <v>45268</v>
      </c>
      <c r="G2421">
        <v>57</v>
      </c>
      <c r="H2421" t="s">
        <v>11</v>
      </c>
      <c r="I2421">
        <v>11.6</v>
      </c>
      <c r="J2421">
        <v>1000</v>
      </c>
      <c r="AU2421"/>
      <c r="AV2421"/>
      <c r="AW2421"/>
      <c r="AY2421"/>
      <c r="AZ2421"/>
      <c r="BA2421"/>
      <c r="BB2421"/>
      <c r="BC2421"/>
      <c r="BD2421"/>
      <c r="CO2421" s="5">
        <f>SUM(CT2421:DR2421)</f>
        <v>586.45400000000006</v>
      </c>
      <c r="CT2421" s="5">
        <v>24.292999999999999</v>
      </c>
      <c r="CW2421" s="5">
        <v>48.585999999999999</v>
      </c>
      <c r="CZ2421" s="5">
        <v>54.266500000000001</v>
      </c>
      <c r="DC2421" s="5">
        <v>55.681000000000004</v>
      </c>
      <c r="DF2421" s="5">
        <v>55.658499999999997</v>
      </c>
      <c r="DI2421" s="5">
        <v>83.044499999999999</v>
      </c>
      <c r="DL2421" s="5">
        <v>107.489</v>
      </c>
      <c r="DO2421" s="5">
        <v>104.51300000000002</v>
      </c>
      <c r="DR2421" s="5">
        <v>52.922499999999999</v>
      </c>
    </row>
    <row r="2422" spans="1:122" x14ac:dyDescent="0.25">
      <c r="A2422" t="s">
        <v>335</v>
      </c>
      <c r="B2422">
        <v>3</v>
      </c>
      <c r="C2422" s="26">
        <v>45272</v>
      </c>
      <c r="G2422">
        <v>61</v>
      </c>
      <c r="H2422" t="s">
        <v>11</v>
      </c>
      <c r="I2422">
        <v>11.6</v>
      </c>
      <c r="J2422">
        <v>1000</v>
      </c>
      <c r="M2422" s="5">
        <v>291.75</v>
      </c>
      <c r="N2422" s="5">
        <v>12.5</v>
      </c>
      <c r="AU2422"/>
      <c r="AV2422"/>
      <c r="AW2422"/>
      <c r="AY2422"/>
      <c r="AZ2422"/>
      <c r="BA2422"/>
      <c r="BB2422"/>
      <c r="BC2422"/>
      <c r="BD2422"/>
      <c r="CA2422" s="5"/>
      <c r="CB2422" s="5"/>
      <c r="CC2422" s="5"/>
      <c r="CD2422" s="5"/>
      <c r="CE2422" s="5"/>
      <c r="CF2422" s="5"/>
      <c r="CO2422" s="5">
        <f>SUM(CT2422:DR2422)</f>
        <v>575.37425000000007</v>
      </c>
      <c r="CT2422" s="5">
        <v>21.232999999999997</v>
      </c>
      <c r="CW2422" s="5">
        <v>42.465999999999994</v>
      </c>
      <c r="CZ2422" s="5">
        <v>52.400500000000008</v>
      </c>
      <c r="DC2422" s="5">
        <v>54.889000000000003</v>
      </c>
      <c r="DF2422" s="5">
        <v>55.258000000000003</v>
      </c>
      <c r="DI2422" s="5">
        <v>83.114250000000013</v>
      </c>
      <c r="DL2422" s="5">
        <v>106.964</v>
      </c>
      <c r="DO2422" s="5">
        <v>105.965</v>
      </c>
      <c r="DR2422" s="5">
        <v>53.084500000000006</v>
      </c>
    </row>
    <row r="2423" spans="1:122" x14ac:dyDescent="0.25">
      <c r="A2423" t="s">
        <v>335</v>
      </c>
      <c r="B2423">
        <v>3</v>
      </c>
      <c r="C2423" s="26">
        <v>45275</v>
      </c>
      <c r="G2423">
        <v>64</v>
      </c>
      <c r="H2423" t="s">
        <v>11</v>
      </c>
      <c r="I2423">
        <v>11.6</v>
      </c>
      <c r="J2423">
        <v>1000</v>
      </c>
      <c r="AU2423"/>
      <c r="AV2423"/>
      <c r="AW2423"/>
      <c r="AY2423"/>
      <c r="AZ2423"/>
      <c r="BA2423"/>
      <c r="BB2423"/>
      <c r="BC2423"/>
      <c r="BD2423"/>
      <c r="CO2423" s="5">
        <f>SUM(CT2423:DR2423)</f>
        <v>608.02925000000005</v>
      </c>
      <c r="CT2423" s="5">
        <v>28.597250000000003</v>
      </c>
      <c r="CW2423" s="5">
        <v>57.194500000000005</v>
      </c>
      <c r="CZ2423" s="5">
        <v>56.987500000000004</v>
      </c>
      <c r="DC2423" s="5">
        <v>56.053000000000004</v>
      </c>
      <c r="DF2423" s="5">
        <v>56.738500000000002</v>
      </c>
      <c r="DI2423" s="5">
        <v>83.296500000000009</v>
      </c>
      <c r="DL2423" s="5">
        <v>109.08500000000001</v>
      </c>
      <c r="DO2423" s="5">
        <v>106.262</v>
      </c>
      <c r="DR2423" s="5">
        <v>53.814999999999998</v>
      </c>
    </row>
    <row r="2424" spans="1:122" x14ac:dyDescent="0.25">
      <c r="A2424" t="s">
        <v>335</v>
      </c>
      <c r="B2424">
        <v>3</v>
      </c>
      <c r="C2424" s="26">
        <v>45279</v>
      </c>
      <c r="G2424">
        <v>68</v>
      </c>
      <c r="H2424" t="s">
        <v>11</v>
      </c>
      <c r="I2424">
        <v>11.6</v>
      </c>
      <c r="J2424">
        <v>1000</v>
      </c>
      <c r="M2424" s="5">
        <v>409.5</v>
      </c>
      <c r="N2424" s="5">
        <v>14.95</v>
      </c>
      <c r="AU2424"/>
      <c r="AV2424"/>
      <c r="AW2424"/>
      <c r="AY2424"/>
      <c r="AZ2424"/>
      <c r="BA2424"/>
      <c r="BB2424"/>
      <c r="BC2424"/>
      <c r="BD2424"/>
      <c r="CA2424" s="5"/>
      <c r="CB2424" s="5"/>
      <c r="CC2424" s="5"/>
      <c r="CD2424" s="5"/>
      <c r="CE2424" s="5"/>
      <c r="CF2424" s="5"/>
    </row>
    <row r="2425" spans="1:122" x14ac:dyDescent="0.25">
      <c r="A2425" t="s">
        <v>335</v>
      </c>
      <c r="B2425">
        <v>3</v>
      </c>
      <c r="C2425" s="26">
        <v>45282</v>
      </c>
      <c r="G2425">
        <v>71</v>
      </c>
      <c r="H2425" t="s">
        <v>11</v>
      </c>
      <c r="I2425">
        <v>11.6</v>
      </c>
      <c r="J2425">
        <v>1000</v>
      </c>
      <c r="AU2425"/>
      <c r="AV2425"/>
      <c r="AW2425"/>
      <c r="AY2425"/>
      <c r="AZ2425"/>
      <c r="BA2425"/>
      <c r="BB2425"/>
      <c r="BC2425"/>
      <c r="BD2425"/>
      <c r="CO2425" s="5">
        <f>SUM(CT2425:DR2425)</f>
        <v>608.11175000000003</v>
      </c>
      <c r="CT2425" s="5">
        <v>28.043000000000003</v>
      </c>
      <c r="CW2425" s="5">
        <v>56.086000000000006</v>
      </c>
      <c r="CZ2425" s="5">
        <v>56.3155</v>
      </c>
      <c r="DC2425" s="5">
        <v>56.6965</v>
      </c>
      <c r="DF2425" s="5">
        <v>56.492499999999993</v>
      </c>
      <c r="DI2425" s="5">
        <v>83.573250000000002</v>
      </c>
      <c r="DL2425" s="5">
        <v>109.75700000000001</v>
      </c>
      <c r="DO2425" s="5">
        <v>106.08800000000001</v>
      </c>
      <c r="DR2425" s="5">
        <v>55.06</v>
      </c>
    </row>
    <row r="2426" spans="1:122" x14ac:dyDescent="0.25">
      <c r="A2426" t="s">
        <v>335</v>
      </c>
      <c r="B2426">
        <v>3</v>
      </c>
      <c r="C2426" s="26">
        <v>45286</v>
      </c>
      <c r="E2426" s="13" t="s">
        <v>331</v>
      </c>
      <c r="F2426" t="s">
        <v>13</v>
      </c>
      <c r="G2426">
        <v>75</v>
      </c>
      <c r="H2426" t="s">
        <v>11</v>
      </c>
      <c r="I2426">
        <v>11.6</v>
      </c>
      <c r="J2426">
        <v>1000</v>
      </c>
      <c r="S2426">
        <v>75</v>
      </c>
      <c r="AU2426"/>
      <c r="AV2426"/>
      <c r="AW2426"/>
      <c r="AY2426"/>
      <c r="AZ2426"/>
      <c r="BA2426"/>
      <c r="BB2426"/>
      <c r="BC2426"/>
      <c r="BD2426"/>
      <c r="CA2426" s="5"/>
      <c r="CB2426" s="5"/>
      <c r="CC2426" s="5"/>
      <c r="CD2426" s="5"/>
      <c r="CE2426" s="5"/>
      <c r="CF2426" s="5"/>
    </row>
    <row r="2427" spans="1:122" x14ac:dyDescent="0.25">
      <c r="A2427" t="s">
        <v>335</v>
      </c>
      <c r="B2427">
        <v>3</v>
      </c>
      <c r="C2427" s="26">
        <v>45287</v>
      </c>
      <c r="G2427">
        <v>76</v>
      </c>
      <c r="H2427" t="s">
        <v>11</v>
      </c>
      <c r="I2427">
        <v>11.6</v>
      </c>
      <c r="J2427">
        <v>1000</v>
      </c>
      <c r="M2427" s="5">
        <v>555.75</v>
      </c>
      <c r="N2427" s="5">
        <v>16.824999999999999</v>
      </c>
      <c r="AU2427"/>
      <c r="AV2427"/>
      <c r="AW2427"/>
      <c r="AY2427"/>
      <c r="AZ2427"/>
      <c r="BA2427"/>
      <c r="BB2427"/>
      <c r="BC2427"/>
      <c r="BD2427"/>
      <c r="CA2427" s="5"/>
      <c r="CB2427" s="5"/>
      <c r="CC2427" s="5"/>
      <c r="CD2427" s="5"/>
      <c r="CE2427" s="5"/>
      <c r="CF2427" s="5"/>
      <c r="CO2427" s="5">
        <f>SUM(CT2427:DR2427)</f>
        <v>589.71050000000002</v>
      </c>
      <c r="CT2427" s="5">
        <v>23.759</v>
      </c>
      <c r="CW2427" s="5">
        <v>47.518000000000001</v>
      </c>
      <c r="CZ2427" s="5">
        <v>53.596000000000004</v>
      </c>
      <c r="DC2427" s="5">
        <v>54.997</v>
      </c>
      <c r="DF2427" s="5">
        <v>56.033500000000004</v>
      </c>
      <c r="DI2427" s="5">
        <v>82.545000000000002</v>
      </c>
      <c r="DL2427" s="5">
        <v>108.76700000000001</v>
      </c>
      <c r="DO2427" s="5">
        <v>106.754</v>
      </c>
      <c r="DR2427" s="5">
        <v>55.741</v>
      </c>
    </row>
    <row r="2428" spans="1:122" x14ac:dyDescent="0.25">
      <c r="A2428" t="s">
        <v>335</v>
      </c>
      <c r="B2428">
        <v>3</v>
      </c>
      <c r="C2428" s="26">
        <v>45294</v>
      </c>
      <c r="G2428">
        <v>83</v>
      </c>
      <c r="H2428" t="s">
        <v>11</v>
      </c>
      <c r="I2428">
        <v>11.6</v>
      </c>
      <c r="J2428">
        <v>1000</v>
      </c>
      <c r="M2428" s="5">
        <v>608.5</v>
      </c>
      <c r="N2428" s="5">
        <v>18.125</v>
      </c>
      <c r="Z2428" s="7">
        <v>11.1</v>
      </c>
      <c r="AC2428" s="5">
        <v>172.99200000000002</v>
      </c>
      <c r="AD2428" s="21">
        <v>1.2960000000000001E-2</v>
      </c>
      <c r="AE2428" s="8">
        <f>AC2428*AD2428</f>
        <v>2.2419763200000005</v>
      </c>
      <c r="AJ2428" s="5">
        <v>128.01849999999999</v>
      </c>
      <c r="AK2428" s="7">
        <v>1.63138775</v>
      </c>
      <c r="AQ2428" s="9">
        <f>AK2428/AJ2428</f>
        <v>1.2743374980959784E-2</v>
      </c>
      <c r="AR2428" s="21">
        <v>4.3092499999999999E-2</v>
      </c>
      <c r="AS2428" s="8">
        <f>AJ2428*AR2428</f>
        <v>5.5166372112499991</v>
      </c>
      <c r="AU2428" s="5">
        <v>23.605</v>
      </c>
      <c r="AV2428" s="21">
        <v>3.8545000000000003E-2</v>
      </c>
      <c r="AW2428" s="8">
        <f>AU2428*AV2428</f>
        <v>0.90985472500000009</v>
      </c>
      <c r="AY2428" s="5">
        <v>14.282999999999999</v>
      </c>
      <c r="AZ2428" s="21">
        <v>3.2402500000000001E-2</v>
      </c>
      <c r="BA2428" s="8">
        <f>AY2428*AZ2428</f>
        <v>0.46280490749999997</v>
      </c>
      <c r="BB2428" s="21"/>
      <c r="BC2428" s="21"/>
      <c r="BD2428"/>
      <c r="BH2428" s="5">
        <f>AU2428+AY2428</f>
        <v>37.887999999999998</v>
      </c>
      <c r="BJ2428" s="8">
        <f>AW2428+BA2428</f>
        <v>1.3726596325</v>
      </c>
      <c r="BK2428" s="5">
        <v>338.89850000000001</v>
      </c>
      <c r="CA2428" s="5">
        <v>265.45</v>
      </c>
      <c r="CB2428" s="5">
        <v>217.35</v>
      </c>
      <c r="CC2428" s="5">
        <v>29.6</v>
      </c>
      <c r="CD2428" s="5"/>
      <c r="CE2428" s="5"/>
      <c r="CF2428" s="5">
        <v>255.6</v>
      </c>
      <c r="CG2428" s="5"/>
    </row>
    <row r="2429" spans="1:122" x14ac:dyDescent="0.25">
      <c r="A2429" t="s">
        <v>335</v>
      </c>
      <c r="B2429">
        <v>3</v>
      </c>
      <c r="C2429" s="26">
        <v>45295</v>
      </c>
      <c r="G2429">
        <v>84</v>
      </c>
      <c r="H2429" t="s">
        <v>11</v>
      </c>
      <c r="I2429">
        <v>11.6</v>
      </c>
      <c r="J2429">
        <v>1000</v>
      </c>
      <c r="AU2429" s="5"/>
      <c r="AV2429" s="21"/>
      <c r="AW2429"/>
      <c r="AY2429" s="5"/>
      <c r="AZ2429" s="21"/>
      <c r="BA2429" s="21"/>
      <c r="BB2429" s="21"/>
      <c r="BC2429" s="21"/>
      <c r="BD2429"/>
      <c r="CO2429" s="5">
        <f>SUM(CT2429:DR2429)</f>
        <v>539.78525000000002</v>
      </c>
      <c r="CT2429" s="5">
        <v>15.436250000000001</v>
      </c>
      <c r="CW2429" s="5">
        <v>30.872500000000002</v>
      </c>
      <c r="CZ2429" s="5">
        <v>40.741</v>
      </c>
      <c r="DC2429" s="5">
        <v>48.704499999999996</v>
      </c>
      <c r="DF2429" s="5">
        <v>52.857999999999997</v>
      </c>
      <c r="DI2429" s="5">
        <v>81.923999999999992</v>
      </c>
      <c r="DL2429" s="5">
        <v>106.874</v>
      </c>
      <c r="DO2429" s="5">
        <v>107.444</v>
      </c>
      <c r="DR2429" s="5">
        <v>54.930999999999997</v>
      </c>
    </row>
    <row r="2430" spans="1:122" x14ac:dyDescent="0.25">
      <c r="A2430" t="s">
        <v>335</v>
      </c>
      <c r="B2430">
        <v>3</v>
      </c>
      <c r="C2430" s="26">
        <v>45297</v>
      </c>
      <c r="G2430">
        <v>86</v>
      </c>
      <c r="H2430" t="s">
        <v>11</v>
      </c>
      <c r="I2430">
        <v>11.6</v>
      </c>
      <c r="J2430">
        <v>1000</v>
      </c>
      <c r="AU2430" s="5"/>
      <c r="AV2430" s="21"/>
      <c r="AW2430"/>
      <c r="AY2430" s="5"/>
      <c r="AZ2430" s="21"/>
      <c r="BA2430" s="21"/>
      <c r="BB2430" s="21"/>
      <c r="BC2430" s="21"/>
      <c r="BD2430"/>
      <c r="CO2430" s="5">
        <f>SUM(CT2430:DR2430)</f>
        <v>607.69175000000007</v>
      </c>
      <c r="CT2430" s="5">
        <v>28.924249999999997</v>
      </c>
      <c r="CW2430" s="5">
        <v>57.848499999999994</v>
      </c>
      <c r="CZ2430" s="5">
        <v>56.810500000000005</v>
      </c>
      <c r="DC2430" s="5">
        <v>55.358499999999999</v>
      </c>
      <c r="DF2430" s="5">
        <v>55.189</v>
      </c>
      <c r="DI2430" s="5">
        <v>83.40900000000002</v>
      </c>
      <c r="DL2430" s="5">
        <v>107.58500000000001</v>
      </c>
      <c r="DO2430" s="5">
        <v>106.53200000000001</v>
      </c>
      <c r="DR2430" s="5">
        <v>56.034999999999997</v>
      </c>
    </row>
    <row r="2431" spans="1:122" x14ac:dyDescent="0.25">
      <c r="A2431" t="s">
        <v>335</v>
      </c>
      <c r="B2431">
        <v>3</v>
      </c>
      <c r="C2431" s="26">
        <v>45303</v>
      </c>
      <c r="G2431">
        <v>92</v>
      </c>
      <c r="H2431" t="s">
        <v>11</v>
      </c>
      <c r="I2431">
        <v>11.6</v>
      </c>
      <c r="J2431">
        <v>1000</v>
      </c>
      <c r="M2431" s="5">
        <v>692</v>
      </c>
      <c r="N2431" s="5">
        <v>20</v>
      </c>
      <c r="AU2431" s="5"/>
      <c r="AV2431" s="21"/>
      <c r="AW2431"/>
      <c r="AY2431" s="5"/>
      <c r="AZ2431" s="21"/>
      <c r="BA2431" s="21"/>
      <c r="BB2431" s="21"/>
      <c r="BC2431" s="21"/>
      <c r="BD2431"/>
      <c r="CA2431" s="5"/>
      <c r="CB2431" s="5"/>
      <c r="CC2431" s="5"/>
      <c r="CD2431" s="5"/>
      <c r="CE2431" s="5"/>
      <c r="CF2431" s="5"/>
      <c r="CO2431" s="5">
        <f>SUM(CT2431:DR2431)</f>
        <v>605.46725000000004</v>
      </c>
      <c r="CT2431" s="5">
        <v>28.176500000000004</v>
      </c>
      <c r="CW2431" s="5">
        <v>56.353000000000009</v>
      </c>
      <c r="CZ2431" s="5">
        <v>56.336500000000001</v>
      </c>
      <c r="DC2431" s="5">
        <v>55.426000000000009</v>
      </c>
      <c r="DF2431" s="5">
        <v>55.334499999999991</v>
      </c>
      <c r="DI2431" s="5">
        <v>83.98275000000001</v>
      </c>
      <c r="DL2431" s="5">
        <v>107.822</v>
      </c>
      <c r="DO2431" s="5">
        <v>106.595</v>
      </c>
      <c r="DR2431" s="5">
        <v>55.441000000000003</v>
      </c>
    </row>
    <row r="2432" spans="1:122" x14ac:dyDescent="0.25">
      <c r="A2432" t="s">
        <v>335</v>
      </c>
      <c r="B2432">
        <v>3</v>
      </c>
      <c r="C2432" s="26">
        <v>45308</v>
      </c>
      <c r="G2432">
        <v>97</v>
      </c>
      <c r="H2432" t="s">
        <v>11</v>
      </c>
      <c r="I2432">
        <v>11.6</v>
      </c>
      <c r="J2432">
        <v>1000</v>
      </c>
      <c r="M2432" s="5">
        <v>702.5</v>
      </c>
      <c r="N2432" s="5">
        <v>21.15</v>
      </c>
      <c r="AU2432" s="5"/>
      <c r="AV2432" s="21"/>
      <c r="AW2432"/>
      <c r="AY2432" s="5"/>
      <c r="AZ2432" s="21"/>
      <c r="BA2432" s="21"/>
      <c r="BB2432" s="21"/>
      <c r="BC2432" s="21"/>
      <c r="BD2432"/>
      <c r="CA2432" s="5"/>
      <c r="CB2432" s="5"/>
      <c r="CC2432" s="5"/>
      <c r="CD2432" s="5"/>
      <c r="CE2432" s="5"/>
      <c r="CF2432" s="5"/>
    </row>
    <row r="2433" spans="1:122" x14ac:dyDescent="0.25">
      <c r="A2433" t="s">
        <v>335</v>
      </c>
      <c r="B2433">
        <v>3</v>
      </c>
      <c r="C2433" s="26">
        <v>45310</v>
      </c>
      <c r="G2433">
        <v>99</v>
      </c>
      <c r="H2433" t="s">
        <v>11</v>
      </c>
      <c r="I2433">
        <v>11.6</v>
      </c>
      <c r="J2433">
        <v>1000</v>
      </c>
      <c r="AU2433" s="5"/>
      <c r="AV2433" s="21"/>
      <c r="AW2433"/>
      <c r="AY2433" s="5"/>
      <c r="AZ2433" s="21"/>
      <c r="BA2433" s="21"/>
      <c r="BB2433" s="21"/>
      <c r="BC2433" s="21"/>
      <c r="BD2433"/>
      <c r="CO2433" s="5">
        <f>SUM(CT2433:DR2433)</f>
        <v>608.54075</v>
      </c>
      <c r="CT2433" s="5">
        <v>28.955749999999998</v>
      </c>
      <c r="CW2433" s="5">
        <v>57.911499999999997</v>
      </c>
      <c r="CZ2433" s="5">
        <v>56.335000000000008</v>
      </c>
      <c r="DC2433" s="5">
        <v>55.849000000000004</v>
      </c>
      <c r="DF2433" s="5">
        <v>55.651000000000003</v>
      </c>
      <c r="DI2433" s="5">
        <v>83.283000000000001</v>
      </c>
      <c r="DL2433" s="5">
        <v>108.70700000000002</v>
      </c>
      <c r="DO2433" s="5">
        <v>106.82299999999999</v>
      </c>
      <c r="DR2433" s="5">
        <v>55.025500000000008</v>
      </c>
    </row>
    <row r="2434" spans="1:122" x14ac:dyDescent="0.25">
      <c r="A2434" t="s">
        <v>335</v>
      </c>
      <c r="B2434">
        <v>3</v>
      </c>
      <c r="C2434" s="26">
        <v>45312</v>
      </c>
      <c r="E2434" s="13" t="s">
        <v>332</v>
      </c>
      <c r="F2434" t="s">
        <v>89</v>
      </c>
      <c r="G2434">
        <v>101</v>
      </c>
      <c r="H2434" t="s">
        <v>11</v>
      </c>
      <c r="I2434">
        <v>11.6</v>
      </c>
      <c r="J2434">
        <v>1000</v>
      </c>
      <c r="T2434">
        <v>101</v>
      </c>
      <c r="AU2434" s="5"/>
      <c r="AV2434" s="21"/>
      <c r="AW2434"/>
      <c r="AY2434" s="5"/>
      <c r="AZ2434" s="21"/>
      <c r="BA2434" s="21"/>
      <c r="BB2434" s="21"/>
      <c r="BC2434" s="21"/>
      <c r="BD2434"/>
      <c r="CA2434" s="5"/>
      <c r="CB2434" s="5"/>
      <c r="CC2434" s="5"/>
      <c r="CD2434" s="5"/>
      <c r="CE2434" s="5"/>
      <c r="CF2434" s="5"/>
    </row>
    <row r="2435" spans="1:122" x14ac:dyDescent="0.25">
      <c r="A2435" t="s">
        <v>335</v>
      </c>
      <c r="B2435">
        <v>3</v>
      </c>
      <c r="C2435" s="26">
        <v>45313</v>
      </c>
      <c r="G2435">
        <v>102</v>
      </c>
      <c r="H2435" t="s">
        <v>11</v>
      </c>
      <c r="I2435">
        <v>11.6</v>
      </c>
      <c r="J2435">
        <v>1000</v>
      </c>
      <c r="M2435" s="5">
        <v>722</v>
      </c>
      <c r="N2435" s="5">
        <v>21.774999999999999</v>
      </c>
      <c r="AU2435" s="5"/>
      <c r="AV2435" s="21"/>
      <c r="AW2435"/>
      <c r="AY2435" s="5"/>
      <c r="AZ2435" s="21"/>
      <c r="BA2435" s="21"/>
      <c r="BB2435" s="21"/>
      <c r="BC2435" s="21"/>
      <c r="BD2435"/>
      <c r="CA2435" s="5"/>
      <c r="CB2435" s="5"/>
      <c r="CC2435" s="5"/>
      <c r="CD2435" s="5"/>
      <c r="CE2435" s="5"/>
      <c r="CF2435" s="5"/>
    </row>
    <row r="2436" spans="1:122" x14ac:dyDescent="0.25">
      <c r="A2436" t="s">
        <v>335</v>
      </c>
      <c r="B2436">
        <v>3</v>
      </c>
      <c r="C2436" s="26">
        <v>45320</v>
      </c>
      <c r="G2436">
        <v>109</v>
      </c>
      <c r="H2436" t="s">
        <v>11</v>
      </c>
      <c r="I2436">
        <v>11.6</v>
      </c>
      <c r="J2436">
        <v>1000</v>
      </c>
      <c r="M2436" s="5">
        <v>726.25</v>
      </c>
      <c r="N2436" s="5">
        <v>21.95</v>
      </c>
      <c r="AU2436" s="5"/>
      <c r="AV2436" s="21"/>
      <c r="AW2436"/>
      <c r="AY2436" s="5"/>
      <c r="AZ2436" s="21"/>
      <c r="BA2436" s="21"/>
      <c r="BB2436" s="21"/>
      <c r="BC2436" s="21"/>
      <c r="BD2436"/>
      <c r="CA2436" s="5"/>
      <c r="CB2436" s="5"/>
      <c r="CC2436" s="5"/>
      <c r="CD2436" s="5"/>
      <c r="CE2436" s="5"/>
      <c r="CF2436" s="5"/>
    </row>
    <row r="2437" spans="1:122" x14ac:dyDescent="0.25">
      <c r="A2437" t="s">
        <v>335</v>
      </c>
      <c r="B2437">
        <v>3</v>
      </c>
      <c r="C2437" s="26">
        <v>45329</v>
      </c>
      <c r="G2437">
        <v>118</v>
      </c>
      <c r="H2437" t="s">
        <v>11</v>
      </c>
      <c r="I2437">
        <v>11.6</v>
      </c>
      <c r="J2437">
        <v>1000</v>
      </c>
      <c r="M2437" s="5">
        <v>726.25</v>
      </c>
      <c r="N2437" s="5">
        <v>22.3</v>
      </c>
      <c r="AU2437" s="5"/>
      <c r="AV2437" s="21"/>
      <c r="AW2437"/>
      <c r="AY2437" s="5"/>
      <c r="AZ2437" s="21"/>
      <c r="BA2437" s="21"/>
      <c r="BB2437" s="21"/>
      <c r="BC2437" s="21"/>
      <c r="BD2437"/>
      <c r="CA2437" s="5"/>
      <c r="CB2437" s="5"/>
      <c r="CC2437" s="5"/>
      <c r="CD2437" s="5"/>
      <c r="CE2437" s="5"/>
      <c r="CF2437" s="5"/>
      <c r="CO2437" s="5">
        <f>SUM(CT2437:DR2437)</f>
        <v>529.58974999999998</v>
      </c>
      <c r="CT2437" s="5">
        <v>18.278750000000002</v>
      </c>
      <c r="CW2437" s="5">
        <v>36.557500000000005</v>
      </c>
      <c r="CZ2437" s="5">
        <v>41.6905</v>
      </c>
      <c r="DC2437" s="5">
        <v>44.327500000000008</v>
      </c>
      <c r="DF2437" s="5">
        <v>46.877500000000005</v>
      </c>
      <c r="DI2437" s="5">
        <v>75.588000000000008</v>
      </c>
      <c r="DL2437" s="5">
        <v>104.393</v>
      </c>
      <c r="DO2437" s="5">
        <v>105.86599999999999</v>
      </c>
      <c r="DR2437" s="5">
        <v>56.01100000000001</v>
      </c>
    </row>
    <row r="2438" spans="1:122" x14ac:dyDescent="0.25">
      <c r="A2438" t="s">
        <v>335</v>
      </c>
      <c r="B2438">
        <v>3</v>
      </c>
      <c r="C2438" s="26">
        <v>45331</v>
      </c>
      <c r="G2438">
        <v>120</v>
      </c>
      <c r="H2438" t="s">
        <v>11</v>
      </c>
      <c r="I2438">
        <v>11.6</v>
      </c>
      <c r="J2438">
        <v>1000</v>
      </c>
      <c r="AU2438" s="5"/>
      <c r="AV2438" s="21"/>
      <c r="AW2438"/>
      <c r="AY2438" s="5"/>
      <c r="AZ2438" s="21"/>
      <c r="BA2438" s="21"/>
      <c r="BB2438" s="21"/>
      <c r="BC2438" s="21"/>
      <c r="BD2438"/>
      <c r="CO2438" s="5">
        <f>SUM(CT2438:DR2438)</f>
        <v>603.68149999999991</v>
      </c>
      <c r="CT2438" s="5">
        <v>28.667750000000002</v>
      </c>
      <c r="CW2438" s="5">
        <v>57.335500000000003</v>
      </c>
      <c r="CZ2438" s="5">
        <v>57.482500000000002</v>
      </c>
      <c r="DC2438" s="5">
        <v>55.9435</v>
      </c>
      <c r="DF2438" s="5">
        <v>54.991</v>
      </c>
      <c r="DI2438" s="5">
        <v>82.353749999999991</v>
      </c>
      <c r="DL2438" s="5">
        <v>105.65600000000001</v>
      </c>
      <c r="DO2438" s="5">
        <v>104.91800000000001</v>
      </c>
      <c r="DR2438" s="5">
        <v>56.333500000000001</v>
      </c>
    </row>
    <row r="2439" spans="1:122" x14ac:dyDescent="0.25">
      <c r="A2439" t="s">
        <v>335</v>
      </c>
      <c r="B2439">
        <v>3</v>
      </c>
      <c r="C2439" s="26">
        <v>45335</v>
      </c>
      <c r="G2439">
        <v>124</v>
      </c>
      <c r="H2439" t="s">
        <v>11</v>
      </c>
      <c r="I2439">
        <v>11.6</v>
      </c>
      <c r="J2439">
        <v>1000</v>
      </c>
      <c r="M2439" s="7">
        <v>785.5</v>
      </c>
      <c r="N2439" s="7">
        <v>21.85</v>
      </c>
      <c r="Z2439" s="7">
        <v>8.85</v>
      </c>
      <c r="AC2439" s="5">
        <v>235.04249999999999</v>
      </c>
      <c r="AD2439" s="21">
        <v>1.01525E-2</v>
      </c>
      <c r="AE2439" s="8">
        <f>AC2439*AD2439</f>
        <v>2.3862689812499998</v>
      </c>
      <c r="AJ2439" s="5">
        <v>155.39100000000002</v>
      </c>
      <c r="AK2439" s="7">
        <v>2.252959570585281</v>
      </c>
      <c r="AQ2439" s="9">
        <f>AK2439/AJ2439</f>
        <v>1.4498649024623568E-2</v>
      </c>
      <c r="AR2439" s="21">
        <v>2.7895000000000003E-2</v>
      </c>
      <c r="AS2439" s="8">
        <f>AJ2439*AR2439</f>
        <v>4.3346319450000008</v>
      </c>
      <c r="AU2439" s="5">
        <v>0.33749999999999997</v>
      </c>
      <c r="AV2439" s="21">
        <v>3.3319999999999995E-2</v>
      </c>
      <c r="AW2439" s="8">
        <f>AU2439*AV2439</f>
        <v>1.1245499999999997E-2</v>
      </c>
      <c r="AY2439" s="5">
        <v>432.12349999999998</v>
      </c>
      <c r="AZ2439" s="21"/>
      <c r="BA2439" s="21"/>
      <c r="BB2439" s="21"/>
      <c r="BC2439" s="21">
        <v>1.3875000000000002E-2</v>
      </c>
      <c r="BD2439"/>
      <c r="BH2439" s="5">
        <f>AU2439+AY2439</f>
        <v>432.46099999999996</v>
      </c>
      <c r="BK2439" s="5">
        <v>822.89449999999988</v>
      </c>
      <c r="CA2439" s="5">
        <v>266.95</v>
      </c>
      <c r="CB2439" s="5">
        <v>6.75</v>
      </c>
      <c r="CC2439" s="5">
        <v>101.6</v>
      </c>
      <c r="CD2439" s="5"/>
      <c r="CE2439" s="5"/>
      <c r="CF2439" s="5">
        <v>145.5</v>
      </c>
      <c r="CG2439" s="5"/>
    </row>
    <row r="2440" spans="1:122" x14ac:dyDescent="0.25">
      <c r="A2440" t="s">
        <v>335</v>
      </c>
      <c r="B2440">
        <v>3</v>
      </c>
      <c r="C2440" s="26">
        <v>45351</v>
      </c>
      <c r="E2440" s="13" t="s">
        <v>333</v>
      </c>
      <c r="F2440" t="s">
        <v>15</v>
      </c>
      <c r="G2440">
        <v>140</v>
      </c>
      <c r="H2440" t="s">
        <v>11</v>
      </c>
      <c r="I2440">
        <v>11.6</v>
      </c>
      <c r="J2440">
        <v>1000</v>
      </c>
      <c r="V2440">
        <v>140</v>
      </c>
      <c r="AU2440" s="5"/>
      <c r="AV2440" s="21"/>
      <c r="AW2440"/>
      <c r="AY2440" s="5"/>
      <c r="AZ2440"/>
      <c r="BA2440"/>
      <c r="BB2440"/>
      <c r="BC2440"/>
      <c r="BD2440"/>
      <c r="CA2440" s="5"/>
      <c r="CB2440" s="5"/>
      <c r="CC2440" s="5"/>
      <c r="CD2440" s="5"/>
      <c r="CE2440" s="5"/>
      <c r="CF2440" s="5"/>
    </row>
    <row r="2441" spans="1:122" x14ac:dyDescent="0.25">
      <c r="A2441" t="s">
        <v>335</v>
      </c>
      <c r="B2441">
        <v>3</v>
      </c>
      <c r="C2441" s="26">
        <v>45370</v>
      </c>
      <c r="G2441">
        <v>159</v>
      </c>
      <c r="H2441" t="s">
        <v>11</v>
      </c>
      <c r="I2441">
        <v>11.6</v>
      </c>
      <c r="J2441">
        <v>1000</v>
      </c>
      <c r="M2441" s="7">
        <v>856</v>
      </c>
      <c r="N2441" s="7">
        <v>25.2</v>
      </c>
      <c r="Z2441" s="7">
        <v>8.8000000000000007</v>
      </c>
      <c r="AC2441" s="5">
        <v>442.15949999999998</v>
      </c>
      <c r="AD2441" s="21">
        <v>8.8242500000000005E-3</v>
      </c>
      <c r="AE2441" s="8">
        <f>AC2441*AD2441</f>
        <v>3.901725967875</v>
      </c>
      <c r="AJ2441" s="5">
        <v>226.61450000000002</v>
      </c>
      <c r="AK2441" s="7">
        <v>2.7436913698420833</v>
      </c>
      <c r="AQ2441" s="9">
        <f>AK2441/AJ2441</f>
        <v>1.2107307210448065E-2</v>
      </c>
      <c r="AR2441" s="21">
        <v>2.0787500000000004E-2</v>
      </c>
      <c r="AS2441" s="8">
        <f>AJ2441*AR2441</f>
        <v>4.7107489187500011</v>
      </c>
      <c r="AU2441" s="5">
        <v>6.6830000000000007</v>
      </c>
      <c r="AV2441" s="21">
        <v>3.0942500000000001E-2</v>
      </c>
      <c r="AW2441" s="8">
        <f>AU2441*AV2441</f>
        <v>0.20678872750000002</v>
      </c>
      <c r="AY2441" s="5">
        <v>756.41250000000014</v>
      </c>
      <c r="AZ2441"/>
      <c r="BA2441"/>
      <c r="BB2441"/>
      <c r="BC2441"/>
      <c r="BD2441"/>
      <c r="BH2441" s="5">
        <f>AU2441+AY2441</f>
        <v>763.09550000000013</v>
      </c>
      <c r="BK2441" s="5">
        <v>1431.8695</v>
      </c>
      <c r="BR2441" s="21">
        <v>3.1292500000000001E-2</v>
      </c>
      <c r="CA2441" s="5">
        <v>418.3</v>
      </c>
      <c r="CB2441" s="5">
        <v>44.9</v>
      </c>
      <c r="CC2441" s="5">
        <v>7</v>
      </c>
      <c r="CD2441" s="5"/>
      <c r="CE2441" s="5"/>
      <c r="CF2441" s="5">
        <v>180.2</v>
      </c>
      <c r="CG2441" s="5"/>
    </row>
    <row r="2442" spans="1:122" x14ac:dyDescent="0.25">
      <c r="A2442" t="s">
        <v>335</v>
      </c>
      <c r="B2442">
        <v>3</v>
      </c>
      <c r="C2442" s="26">
        <v>45415</v>
      </c>
      <c r="E2442" s="13" t="s">
        <v>334</v>
      </c>
      <c r="F2442" t="s">
        <v>18</v>
      </c>
      <c r="G2442">
        <v>210</v>
      </c>
      <c r="H2442" t="s">
        <v>11</v>
      </c>
      <c r="I2442">
        <v>11.6</v>
      </c>
      <c r="J2442">
        <v>1000</v>
      </c>
      <c r="W2442">
        <v>210</v>
      </c>
      <c r="AU2442"/>
      <c r="AV2442"/>
      <c r="AW2442"/>
      <c r="AY2442"/>
      <c r="AZ2442"/>
      <c r="BA2442"/>
      <c r="BB2442"/>
      <c r="BC2442"/>
      <c r="BD2442"/>
      <c r="BN2442" s="5">
        <v>519.75</v>
      </c>
      <c r="BO2442" s="5">
        <v>45.116500983145187</v>
      </c>
      <c r="BP2442" s="5">
        <v>234.4930138598971</v>
      </c>
      <c r="BQ2442" s="5">
        <v>285.25698614010287</v>
      </c>
      <c r="BR2442" s="21">
        <v>3.2247500000000005E-2</v>
      </c>
      <c r="BS2442" s="7">
        <f>BQ2442*BR2442</f>
        <v>9.1988246605529689</v>
      </c>
      <c r="BT2442" s="7">
        <v>10.330088716295027</v>
      </c>
      <c r="CA2442" s="5"/>
      <c r="CB2442" s="5"/>
      <c r="CC2442" s="5"/>
      <c r="CD2442" s="5"/>
      <c r="CE2442" s="5"/>
      <c r="CF2442" s="5"/>
    </row>
    <row r="2443" spans="1:122" x14ac:dyDescent="0.25">
      <c r="A2443" t="s">
        <v>336</v>
      </c>
      <c r="B2443">
        <v>5</v>
      </c>
      <c r="C2443" s="26">
        <v>45211</v>
      </c>
      <c r="E2443" s="13" t="s">
        <v>329</v>
      </c>
      <c r="F2443" t="s">
        <v>10</v>
      </c>
      <c r="G2443">
        <v>0</v>
      </c>
      <c r="H2443" t="s">
        <v>11</v>
      </c>
      <c r="I2443">
        <v>12.1</v>
      </c>
      <c r="J2443">
        <v>1000</v>
      </c>
      <c r="AU2443"/>
      <c r="AV2443"/>
      <c r="AW2443"/>
      <c r="AY2443"/>
      <c r="AZ2443"/>
      <c r="BA2443"/>
      <c r="BB2443"/>
      <c r="BC2443"/>
      <c r="BD2443"/>
      <c r="CA2443" s="5"/>
      <c r="CB2443" s="5"/>
      <c r="CC2443" s="5"/>
      <c r="CD2443" s="5"/>
      <c r="CE2443" s="5"/>
      <c r="CF2443" s="5"/>
    </row>
    <row r="2444" spans="1:122" x14ac:dyDescent="0.25">
      <c r="A2444" t="s">
        <v>336</v>
      </c>
      <c r="B2444">
        <v>5</v>
      </c>
      <c r="C2444" s="26">
        <v>45232</v>
      </c>
      <c r="G2444">
        <v>21</v>
      </c>
      <c r="H2444" t="s">
        <v>11</v>
      </c>
      <c r="I2444">
        <v>12.1</v>
      </c>
      <c r="J2444">
        <v>1000</v>
      </c>
      <c r="AU2444"/>
      <c r="AV2444"/>
      <c r="AW2444"/>
      <c r="AY2444"/>
      <c r="AZ2444"/>
      <c r="BA2444"/>
      <c r="BB2444"/>
      <c r="BC2444"/>
      <c r="BD2444"/>
      <c r="CO2444" s="5">
        <f>SUM(CT2444:DR2444)</f>
        <v>572.34050000000002</v>
      </c>
      <c r="CT2444" s="5">
        <v>25.550750000000001</v>
      </c>
      <c r="CW2444" s="5">
        <v>51.101500000000001</v>
      </c>
      <c r="CZ2444" s="5">
        <v>54.317500000000003</v>
      </c>
      <c r="DC2444" s="5">
        <v>55.037500000000009</v>
      </c>
      <c r="DF2444" s="5">
        <v>54.533500000000004</v>
      </c>
      <c r="DI2444" s="5">
        <v>82.560749999999999</v>
      </c>
      <c r="DL2444" s="5">
        <v>104.96900000000001</v>
      </c>
      <c r="DO2444" s="5">
        <v>96.998000000000005</v>
      </c>
      <c r="DR2444" s="5">
        <v>47.272000000000006</v>
      </c>
    </row>
    <row r="2445" spans="1:122" x14ac:dyDescent="0.25">
      <c r="A2445" t="s">
        <v>336</v>
      </c>
      <c r="B2445">
        <v>5</v>
      </c>
      <c r="C2445" s="26">
        <v>45240</v>
      </c>
      <c r="G2445">
        <v>29</v>
      </c>
      <c r="H2445" t="s">
        <v>11</v>
      </c>
      <c r="I2445">
        <v>12.1</v>
      </c>
      <c r="J2445">
        <v>1000</v>
      </c>
      <c r="AU2445"/>
      <c r="AV2445"/>
      <c r="AW2445"/>
      <c r="AY2445"/>
      <c r="AZ2445"/>
      <c r="BA2445"/>
      <c r="BB2445"/>
      <c r="BC2445"/>
      <c r="BD2445"/>
      <c r="CO2445" s="5">
        <f>SUM(CT2445:DR2445)</f>
        <v>572.9615</v>
      </c>
      <c r="CT2445" s="5">
        <v>25.985749999999999</v>
      </c>
      <c r="CW2445" s="5">
        <v>51.971499999999999</v>
      </c>
      <c r="CZ2445" s="5">
        <v>55.013500000000001</v>
      </c>
      <c r="DC2445" s="5">
        <v>55.220500000000008</v>
      </c>
      <c r="DF2445" s="5">
        <v>54.652000000000001</v>
      </c>
      <c r="DI2445" s="5">
        <v>81.660749999999993</v>
      </c>
      <c r="DL2445" s="5">
        <v>104.80399999999999</v>
      </c>
      <c r="DO2445" s="5">
        <v>95.366000000000014</v>
      </c>
      <c r="DR2445" s="5">
        <v>48.287499999999994</v>
      </c>
    </row>
    <row r="2446" spans="1:122" x14ac:dyDescent="0.25">
      <c r="A2446" t="s">
        <v>336</v>
      </c>
      <c r="B2446">
        <v>5</v>
      </c>
      <c r="C2446" s="26">
        <v>45257</v>
      </c>
      <c r="G2446">
        <v>46</v>
      </c>
      <c r="H2446" t="s">
        <v>11</v>
      </c>
      <c r="I2446">
        <v>12.1</v>
      </c>
      <c r="J2446">
        <v>1000</v>
      </c>
      <c r="AU2446"/>
      <c r="AV2446"/>
      <c r="AW2446"/>
      <c r="AY2446"/>
      <c r="AZ2446"/>
      <c r="BA2446"/>
      <c r="BB2446"/>
      <c r="BC2446"/>
      <c r="BD2446"/>
      <c r="CO2446" s="5">
        <f>SUM(CT2446:DR2446)</f>
        <v>594.08899999999994</v>
      </c>
      <c r="CT2446" s="5">
        <v>27.480499999999999</v>
      </c>
      <c r="CW2446" s="5">
        <v>54.960999999999999</v>
      </c>
      <c r="CZ2446" s="5">
        <v>56.217999999999996</v>
      </c>
      <c r="DC2446" s="5">
        <v>56.348500000000001</v>
      </c>
      <c r="DF2446" s="5">
        <v>56.212000000000003</v>
      </c>
      <c r="DI2446" s="5">
        <v>83.463000000000008</v>
      </c>
      <c r="DL2446" s="5">
        <v>108.839</v>
      </c>
      <c r="DO2446" s="5">
        <v>101.735</v>
      </c>
      <c r="DR2446" s="5">
        <v>48.832000000000001</v>
      </c>
    </row>
    <row r="2447" spans="1:122" x14ac:dyDescent="0.25">
      <c r="A2447" t="s">
        <v>336</v>
      </c>
      <c r="B2447">
        <v>5</v>
      </c>
      <c r="C2447" s="26">
        <v>45260</v>
      </c>
      <c r="G2447">
        <v>49</v>
      </c>
      <c r="H2447" t="s">
        <v>11</v>
      </c>
      <c r="I2447">
        <v>12.1</v>
      </c>
      <c r="J2447">
        <v>1000</v>
      </c>
      <c r="M2447" s="5">
        <v>164</v>
      </c>
      <c r="N2447" s="5">
        <v>9.6</v>
      </c>
      <c r="AU2447"/>
      <c r="AV2447"/>
      <c r="AW2447"/>
      <c r="AY2447"/>
      <c r="AZ2447"/>
      <c r="BA2447"/>
      <c r="BB2447"/>
      <c r="BC2447"/>
      <c r="BD2447"/>
      <c r="CA2447" s="5"/>
      <c r="CB2447" s="5"/>
      <c r="CC2447" s="5"/>
      <c r="CD2447" s="5"/>
      <c r="CE2447" s="5"/>
      <c r="CF2447" s="5"/>
    </row>
    <row r="2448" spans="1:122" x14ac:dyDescent="0.25">
      <c r="A2448" t="s">
        <v>336</v>
      </c>
      <c r="B2448">
        <v>5</v>
      </c>
      <c r="C2448" s="26">
        <v>45266</v>
      </c>
      <c r="E2448" s="13" t="s">
        <v>330</v>
      </c>
      <c r="F2448" t="s">
        <v>12</v>
      </c>
      <c r="G2448">
        <v>55</v>
      </c>
      <c r="H2448" t="s">
        <v>11</v>
      </c>
      <c r="I2448">
        <v>12.1</v>
      </c>
      <c r="J2448">
        <v>1000</v>
      </c>
      <c r="R2448">
        <v>55</v>
      </c>
      <c r="AU2448"/>
      <c r="AV2448"/>
      <c r="AW2448"/>
      <c r="AY2448"/>
      <c r="AZ2448"/>
      <c r="BA2448"/>
      <c r="BB2448"/>
      <c r="BC2448"/>
      <c r="BD2448"/>
      <c r="CA2448" s="5"/>
      <c r="CB2448" s="5"/>
      <c r="CC2448" s="5"/>
      <c r="CD2448" s="5"/>
      <c r="CE2448" s="5"/>
      <c r="CF2448" s="5"/>
    </row>
    <row r="2449" spans="1:122" x14ac:dyDescent="0.25">
      <c r="A2449" t="s">
        <v>336</v>
      </c>
      <c r="B2449">
        <v>5</v>
      </c>
      <c r="C2449" s="26">
        <v>45267</v>
      </c>
      <c r="G2449">
        <v>56</v>
      </c>
      <c r="H2449" t="s">
        <v>11</v>
      </c>
      <c r="I2449">
        <v>12.1</v>
      </c>
      <c r="J2449">
        <v>1000</v>
      </c>
      <c r="M2449" s="5">
        <v>246.25</v>
      </c>
      <c r="N2449" s="5">
        <v>11.574999999999999</v>
      </c>
      <c r="AU2449"/>
      <c r="AV2449"/>
      <c r="AW2449"/>
      <c r="AY2449"/>
      <c r="AZ2449"/>
      <c r="BA2449"/>
      <c r="BB2449"/>
      <c r="BC2449"/>
      <c r="BD2449"/>
      <c r="CA2449" s="5"/>
      <c r="CB2449" s="5"/>
      <c r="CC2449" s="5"/>
      <c r="CD2449" s="5"/>
      <c r="CE2449" s="5"/>
      <c r="CF2449" s="5"/>
    </row>
    <row r="2450" spans="1:122" x14ac:dyDescent="0.25">
      <c r="A2450" t="s">
        <v>336</v>
      </c>
      <c r="B2450">
        <v>5</v>
      </c>
      <c r="C2450" s="26">
        <v>45268</v>
      </c>
      <c r="G2450">
        <v>57</v>
      </c>
      <c r="H2450" t="s">
        <v>11</v>
      </c>
      <c r="I2450">
        <v>12.1</v>
      </c>
      <c r="J2450">
        <v>1000</v>
      </c>
      <c r="AU2450"/>
      <c r="AV2450"/>
      <c r="AW2450"/>
      <c r="AY2450"/>
      <c r="AZ2450"/>
      <c r="BA2450"/>
      <c r="BB2450"/>
      <c r="BC2450"/>
      <c r="BD2450"/>
      <c r="CO2450" s="5">
        <f>SUM(CT2450:DR2450)</f>
        <v>579.99950000000001</v>
      </c>
      <c r="CT2450" s="5">
        <v>23.995250000000002</v>
      </c>
      <c r="CW2450" s="5">
        <v>47.990500000000004</v>
      </c>
      <c r="CZ2450" s="5">
        <v>54.180999999999997</v>
      </c>
      <c r="DC2450" s="5">
        <v>55.748500000000007</v>
      </c>
      <c r="DF2450" s="5">
        <v>54.934000000000005</v>
      </c>
      <c r="DI2450" s="5">
        <v>82.60575</v>
      </c>
      <c r="DL2450" s="5">
        <v>108.44300000000001</v>
      </c>
      <c r="DO2450" s="5">
        <v>103.559</v>
      </c>
      <c r="DR2450" s="5">
        <v>48.542499999999997</v>
      </c>
    </row>
    <row r="2451" spans="1:122" x14ac:dyDescent="0.25">
      <c r="A2451" t="s">
        <v>336</v>
      </c>
      <c r="B2451">
        <v>5</v>
      </c>
      <c r="C2451" s="26">
        <v>45272</v>
      </c>
      <c r="G2451">
        <v>61</v>
      </c>
      <c r="H2451" t="s">
        <v>11</v>
      </c>
      <c r="I2451">
        <v>12.1</v>
      </c>
      <c r="J2451">
        <v>1000</v>
      </c>
      <c r="M2451" s="5">
        <v>294.25</v>
      </c>
      <c r="N2451" s="5">
        <v>13.1</v>
      </c>
      <c r="AU2451"/>
      <c r="AV2451"/>
      <c r="AW2451"/>
      <c r="AY2451"/>
      <c r="AZ2451"/>
      <c r="BA2451"/>
      <c r="BB2451"/>
      <c r="BC2451"/>
      <c r="BD2451"/>
      <c r="CA2451" s="5"/>
      <c r="CB2451" s="5"/>
      <c r="CC2451" s="5"/>
      <c r="CD2451" s="5"/>
      <c r="CE2451" s="5"/>
      <c r="CF2451" s="5"/>
      <c r="CO2451" s="5">
        <f>SUM(CT2451:DR2451)</f>
        <v>569.13425000000007</v>
      </c>
      <c r="CT2451" s="5">
        <v>21.181250000000006</v>
      </c>
      <c r="CW2451" s="5">
        <v>42.362500000000011</v>
      </c>
      <c r="CZ2451" s="5">
        <v>50.957500000000003</v>
      </c>
      <c r="DC2451" s="5">
        <v>54.067</v>
      </c>
      <c r="DF2451" s="5">
        <v>55.640500000000003</v>
      </c>
      <c r="DI2451" s="5">
        <v>83.903999999999996</v>
      </c>
      <c r="DL2451" s="5">
        <v>107.89100000000001</v>
      </c>
      <c r="DO2451" s="5">
        <v>104.15600000000002</v>
      </c>
      <c r="DR2451" s="5">
        <v>48.974500000000006</v>
      </c>
    </row>
    <row r="2452" spans="1:122" x14ac:dyDescent="0.25">
      <c r="A2452" t="s">
        <v>336</v>
      </c>
      <c r="B2452">
        <v>5</v>
      </c>
      <c r="C2452" s="26">
        <v>45275</v>
      </c>
      <c r="G2452">
        <v>64</v>
      </c>
      <c r="H2452" t="s">
        <v>11</v>
      </c>
      <c r="I2452">
        <v>12.1</v>
      </c>
      <c r="J2452">
        <v>1000</v>
      </c>
      <c r="AU2452"/>
      <c r="AV2452"/>
      <c r="AW2452"/>
      <c r="AY2452"/>
      <c r="AZ2452"/>
      <c r="BA2452"/>
      <c r="BB2452"/>
      <c r="BC2452"/>
      <c r="BD2452"/>
      <c r="CO2452" s="5">
        <f>SUM(CT2452:DR2452)</f>
        <v>606.67325000000005</v>
      </c>
      <c r="CT2452" s="5">
        <v>28.579250000000002</v>
      </c>
      <c r="CW2452" s="5">
        <v>57.158500000000004</v>
      </c>
      <c r="CZ2452" s="5">
        <v>57.358000000000011</v>
      </c>
      <c r="DC2452" s="5">
        <v>55.937499999999993</v>
      </c>
      <c r="DF2452" s="5">
        <v>56.510500000000008</v>
      </c>
      <c r="DI2452" s="5">
        <v>84.1965</v>
      </c>
      <c r="DL2452" s="5">
        <v>108.983</v>
      </c>
      <c r="DO2452" s="5">
        <v>105.221</v>
      </c>
      <c r="DR2452" s="5">
        <v>52.728999999999999</v>
      </c>
    </row>
    <row r="2453" spans="1:122" x14ac:dyDescent="0.25">
      <c r="A2453" t="s">
        <v>336</v>
      </c>
      <c r="B2453">
        <v>5</v>
      </c>
      <c r="C2453" s="26">
        <v>45279</v>
      </c>
      <c r="G2453">
        <v>68</v>
      </c>
      <c r="H2453" t="s">
        <v>11</v>
      </c>
      <c r="I2453">
        <v>12.1</v>
      </c>
      <c r="J2453">
        <v>1000</v>
      </c>
      <c r="M2453" s="5">
        <v>412.05128205128204</v>
      </c>
      <c r="N2453" s="5">
        <v>15.282051282051283</v>
      </c>
      <c r="AU2453"/>
      <c r="AV2453"/>
      <c r="AW2453"/>
      <c r="AY2453"/>
      <c r="AZ2453"/>
      <c r="BA2453"/>
      <c r="BB2453"/>
      <c r="BC2453"/>
      <c r="BD2453"/>
      <c r="CA2453" s="5"/>
      <c r="CB2453" s="5"/>
      <c r="CC2453" s="5"/>
      <c r="CD2453" s="5"/>
      <c r="CE2453" s="5"/>
      <c r="CF2453" s="5"/>
    </row>
    <row r="2454" spans="1:122" x14ac:dyDescent="0.25">
      <c r="A2454" t="s">
        <v>336</v>
      </c>
      <c r="B2454">
        <v>5</v>
      </c>
      <c r="C2454" s="26">
        <v>45282</v>
      </c>
      <c r="G2454">
        <v>71</v>
      </c>
      <c r="H2454" t="s">
        <v>11</v>
      </c>
      <c r="I2454">
        <v>12.1</v>
      </c>
      <c r="J2454">
        <v>1000</v>
      </c>
      <c r="AU2454"/>
      <c r="AV2454"/>
      <c r="AW2454"/>
      <c r="AY2454"/>
      <c r="AZ2454"/>
      <c r="BA2454"/>
      <c r="BB2454"/>
      <c r="BC2454"/>
      <c r="BD2454"/>
      <c r="CO2454" s="5">
        <f>SUM(CT2454:DR2454)</f>
        <v>608.92999999999995</v>
      </c>
      <c r="CT2454" s="5">
        <v>28.043750000000003</v>
      </c>
      <c r="CW2454" s="5">
        <v>56.087500000000006</v>
      </c>
      <c r="CZ2454" s="5">
        <v>56.623000000000005</v>
      </c>
      <c r="DC2454" s="5">
        <v>56.866</v>
      </c>
      <c r="DF2454" s="5">
        <v>55.811500000000002</v>
      </c>
      <c r="DI2454" s="5">
        <v>83.136750000000006</v>
      </c>
      <c r="DL2454" s="5">
        <v>109.502</v>
      </c>
      <c r="DO2454" s="5">
        <v>109.00700000000001</v>
      </c>
      <c r="DR2454" s="5">
        <v>53.852500000000006</v>
      </c>
    </row>
    <row r="2455" spans="1:122" x14ac:dyDescent="0.25">
      <c r="A2455" t="s">
        <v>336</v>
      </c>
      <c r="B2455">
        <v>5</v>
      </c>
      <c r="C2455" s="26">
        <v>45284</v>
      </c>
      <c r="E2455" s="13" t="s">
        <v>331</v>
      </c>
      <c r="F2455" t="s">
        <v>13</v>
      </c>
      <c r="G2455">
        <v>73</v>
      </c>
      <c r="H2455" t="s">
        <v>11</v>
      </c>
      <c r="I2455">
        <v>12.1</v>
      </c>
      <c r="J2455">
        <v>1000</v>
      </c>
      <c r="S2455">
        <v>73</v>
      </c>
      <c r="AU2455"/>
      <c r="AV2455"/>
      <c r="AW2455"/>
      <c r="AY2455"/>
      <c r="AZ2455"/>
      <c r="BA2455"/>
      <c r="BB2455"/>
      <c r="BC2455"/>
      <c r="BD2455"/>
      <c r="CA2455" s="5"/>
      <c r="CB2455" s="5"/>
      <c r="CC2455" s="5"/>
      <c r="CD2455" s="5"/>
      <c r="CE2455" s="5"/>
      <c r="CF2455" s="5"/>
    </row>
    <row r="2456" spans="1:122" x14ac:dyDescent="0.25">
      <c r="A2456" t="s">
        <v>336</v>
      </c>
      <c r="B2456">
        <v>5</v>
      </c>
      <c r="C2456" s="26">
        <v>45287</v>
      </c>
      <c r="G2456">
        <v>76</v>
      </c>
      <c r="H2456" t="s">
        <v>11</v>
      </c>
      <c r="I2456">
        <v>12.1</v>
      </c>
      <c r="J2456">
        <v>1000</v>
      </c>
      <c r="M2456" s="5">
        <v>540</v>
      </c>
      <c r="N2456" s="5">
        <v>17.175000000000001</v>
      </c>
      <c r="AU2456"/>
      <c r="AV2456"/>
      <c r="AW2456"/>
      <c r="AY2456"/>
      <c r="AZ2456"/>
      <c r="BA2456"/>
      <c r="BB2456"/>
      <c r="BC2456"/>
      <c r="BD2456"/>
      <c r="CA2456" s="5"/>
      <c r="CB2456" s="5"/>
      <c r="CC2456" s="5"/>
      <c r="CD2456" s="5"/>
      <c r="CE2456" s="5"/>
      <c r="CF2456" s="5"/>
      <c r="CO2456" s="5">
        <f>SUM(CT2456:DR2456)</f>
        <v>592.32350000000008</v>
      </c>
      <c r="CT2456" s="5">
        <v>23.694499999999998</v>
      </c>
      <c r="CW2456" s="5">
        <v>47.388999999999996</v>
      </c>
      <c r="CZ2456" s="5">
        <v>53.47</v>
      </c>
      <c r="DC2456" s="5">
        <v>55.81</v>
      </c>
      <c r="DF2456" s="5">
        <v>55.874499999999998</v>
      </c>
      <c r="DI2456" s="5">
        <v>83.845500000000001</v>
      </c>
      <c r="DL2456" s="5">
        <v>109.628</v>
      </c>
      <c r="DO2456" s="5">
        <v>108.28700000000001</v>
      </c>
      <c r="DR2456" s="5">
        <v>54.325000000000003</v>
      </c>
    </row>
    <row r="2457" spans="1:122" x14ac:dyDescent="0.25">
      <c r="A2457" t="s">
        <v>336</v>
      </c>
      <c r="B2457">
        <v>5</v>
      </c>
      <c r="C2457" s="26">
        <v>45294</v>
      </c>
      <c r="G2457">
        <v>83</v>
      </c>
      <c r="H2457" t="s">
        <v>11</v>
      </c>
      <c r="I2457">
        <v>12.1</v>
      </c>
      <c r="J2457">
        <v>1000</v>
      </c>
      <c r="M2457" s="5">
        <v>616.66666666666663</v>
      </c>
      <c r="N2457" s="5">
        <v>18.615384615384617</v>
      </c>
      <c r="Z2457" s="7">
        <v>11.2</v>
      </c>
      <c r="AC2457" s="5">
        <v>182.75550000000001</v>
      </c>
      <c r="AD2457" s="21">
        <v>1.6025000000000001E-2</v>
      </c>
      <c r="AE2457" s="8">
        <f>AC2457*AD2457</f>
        <v>2.9286568875000003</v>
      </c>
      <c r="AJ2457" s="5">
        <v>136.01599999999999</v>
      </c>
      <c r="AK2457" s="7">
        <v>1.7383221</v>
      </c>
      <c r="AQ2457" s="9">
        <f>AK2457/AJ2457</f>
        <v>1.2780276585107634E-2</v>
      </c>
      <c r="AR2457" s="21">
        <v>4.4622500000000002E-2</v>
      </c>
      <c r="AS2457" s="8">
        <f>AJ2457*AR2457</f>
        <v>6.0693739600000001</v>
      </c>
      <c r="AU2457" s="5">
        <v>26.206500000000002</v>
      </c>
      <c r="AV2457" s="21">
        <v>3.9642499999999997E-2</v>
      </c>
      <c r="AW2457" s="8">
        <f>AU2457*AV2457</f>
        <v>1.0388911762499999</v>
      </c>
      <c r="AY2457" s="5">
        <v>15.7835</v>
      </c>
      <c r="AZ2457" s="21">
        <v>3.3787499999999998E-2</v>
      </c>
      <c r="BA2457" s="8">
        <f>AY2457*AZ2457</f>
        <v>0.53328500624999997</v>
      </c>
      <c r="BB2457"/>
      <c r="BC2457"/>
      <c r="BD2457"/>
      <c r="BH2457" s="5">
        <f>AU2457+AY2457</f>
        <v>41.99</v>
      </c>
      <c r="BJ2457" s="8">
        <f>AW2457+BA2457</f>
        <v>1.5721761824999998</v>
      </c>
      <c r="BK2457" s="5">
        <v>360.76150000000007</v>
      </c>
      <c r="CA2457" s="5">
        <v>297.10000000000002</v>
      </c>
      <c r="CB2457" s="5">
        <v>299.05</v>
      </c>
      <c r="CC2457" s="5">
        <v>36.299999999999997</v>
      </c>
      <c r="CD2457" s="5"/>
      <c r="CE2457" s="5"/>
      <c r="CF2457" s="5">
        <v>267.10000000000002</v>
      </c>
      <c r="CG2457" s="5"/>
    </row>
    <row r="2458" spans="1:122" x14ac:dyDescent="0.25">
      <c r="A2458" t="s">
        <v>336</v>
      </c>
      <c r="B2458">
        <v>5</v>
      </c>
      <c r="C2458" s="26">
        <v>45295</v>
      </c>
      <c r="G2458">
        <v>84</v>
      </c>
      <c r="H2458" t="s">
        <v>11</v>
      </c>
      <c r="I2458">
        <v>12.1</v>
      </c>
      <c r="J2458">
        <v>1000</v>
      </c>
      <c r="AU2458" s="5"/>
      <c r="AV2458"/>
      <c r="AW2458"/>
      <c r="AY2458" s="5"/>
      <c r="AZ2458"/>
      <c r="BA2458"/>
      <c r="BB2458"/>
      <c r="BC2458"/>
      <c r="BD2458"/>
      <c r="CO2458" s="5">
        <f>SUM(CT2458:DR2458)</f>
        <v>528.5172500000001</v>
      </c>
      <c r="CT2458" s="5">
        <v>15.141500000000001</v>
      </c>
      <c r="CW2458" s="5">
        <v>30.283000000000001</v>
      </c>
      <c r="CZ2458" s="5">
        <v>39.781000000000006</v>
      </c>
      <c r="DC2458" s="5">
        <v>45.983500000000006</v>
      </c>
      <c r="DF2458" s="5">
        <v>49.729000000000006</v>
      </c>
      <c r="DI2458" s="5">
        <v>79.212750000000014</v>
      </c>
      <c r="DL2458" s="5">
        <v>108.167</v>
      </c>
      <c r="DO2458" s="5">
        <v>106.568</v>
      </c>
      <c r="DR2458" s="5">
        <v>53.651499999999999</v>
      </c>
    </row>
    <row r="2459" spans="1:122" x14ac:dyDescent="0.25">
      <c r="A2459" t="s">
        <v>336</v>
      </c>
      <c r="B2459">
        <v>5</v>
      </c>
      <c r="C2459" s="26">
        <v>45297</v>
      </c>
      <c r="G2459">
        <v>86</v>
      </c>
      <c r="H2459" t="s">
        <v>11</v>
      </c>
      <c r="I2459">
        <v>12.1</v>
      </c>
      <c r="J2459">
        <v>1000</v>
      </c>
      <c r="AU2459" s="5"/>
      <c r="AV2459"/>
      <c r="AW2459"/>
      <c r="AY2459" s="5"/>
      <c r="AZ2459"/>
      <c r="BA2459"/>
      <c r="BB2459"/>
      <c r="BC2459"/>
      <c r="BD2459"/>
      <c r="CO2459" s="5">
        <f>SUM(CT2459:DR2459)</f>
        <v>605.32325000000003</v>
      </c>
      <c r="CT2459" s="5">
        <v>28.193749999999998</v>
      </c>
      <c r="CW2459" s="5">
        <v>56.387499999999996</v>
      </c>
      <c r="CZ2459" s="5">
        <v>56.714500000000001</v>
      </c>
      <c r="DC2459" s="5">
        <v>56.1145</v>
      </c>
      <c r="DF2459" s="5">
        <v>55.375</v>
      </c>
      <c r="DI2459" s="5">
        <v>83.260499999999993</v>
      </c>
      <c r="DL2459" s="5">
        <v>109.37899999999999</v>
      </c>
      <c r="DO2459" s="5">
        <v>106.61900000000001</v>
      </c>
      <c r="DR2459" s="5">
        <v>53.279499999999999</v>
      </c>
    </row>
    <row r="2460" spans="1:122" x14ac:dyDescent="0.25">
      <c r="A2460" t="s">
        <v>336</v>
      </c>
      <c r="B2460">
        <v>5</v>
      </c>
      <c r="C2460" s="26">
        <v>45303</v>
      </c>
      <c r="G2460">
        <v>92</v>
      </c>
      <c r="H2460" t="s">
        <v>11</v>
      </c>
      <c r="I2460">
        <v>12.1</v>
      </c>
      <c r="J2460">
        <v>1000</v>
      </c>
      <c r="M2460" s="5">
        <v>670.5</v>
      </c>
      <c r="N2460" s="5">
        <v>20.475000000000001</v>
      </c>
      <c r="AU2460" s="5"/>
      <c r="AV2460"/>
      <c r="AW2460"/>
      <c r="AY2460" s="5"/>
      <c r="AZ2460"/>
      <c r="BA2460"/>
      <c r="BB2460"/>
      <c r="BC2460"/>
      <c r="BD2460"/>
      <c r="CA2460" s="5"/>
      <c r="CB2460" s="5"/>
      <c r="CC2460" s="5"/>
      <c r="CD2460" s="5"/>
      <c r="CE2460" s="5"/>
      <c r="CF2460" s="5"/>
      <c r="CO2460" s="5">
        <f>SUM(CT2460:DR2460)</f>
        <v>602.75675000000001</v>
      </c>
      <c r="CT2460" s="5">
        <v>27.721999999999998</v>
      </c>
      <c r="CW2460" s="5">
        <v>55.443999999999996</v>
      </c>
      <c r="CZ2460" s="5">
        <v>56.578000000000003</v>
      </c>
      <c r="DC2460" s="5">
        <v>56.105500000000006</v>
      </c>
      <c r="DF2460" s="5">
        <v>55.475499999999997</v>
      </c>
      <c r="DI2460" s="5">
        <v>81.44025000000002</v>
      </c>
      <c r="DL2460" s="5">
        <v>109.10300000000001</v>
      </c>
      <c r="DO2460" s="5">
        <v>106.95500000000003</v>
      </c>
      <c r="DR2460" s="5">
        <v>53.933500000000002</v>
      </c>
    </row>
    <row r="2461" spans="1:122" x14ac:dyDescent="0.25">
      <c r="A2461" t="s">
        <v>336</v>
      </c>
      <c r="B2461">
        <v>5</v>
      </c>
      <c r="C2461" s="26">
        <v>45308</v>
      </c>
      <c r="G2461">
        <v>97</v>
      </c>
      <c r="H2461" t="s">
        <v>11</v>
      </c>
      <c r="I2461">
        <v>12.1</v>
      </c>
      <c r="J2461">
        <v>1000</v>
      </c>
      <c r="M2461" s="5">
        <v>736.92307692307691</v>
      </c>
      <c r="N2461" s="5">
        <v>21.974358974358974</v>
      </c>
      <c r="AU2461" s="5"/>
      <c r="AV2461"/>
      <c r="AW2461"/>
      <c r="AY2461" s="5"/>
      <c r="AZ2461"/>
      <c r="BA2461"/>
      <c r="BB2461"/>
      <c r="BC2461"/>
      <c r="BD2461"/>
      <c r="CA2461" s="5"/>
      <c r="CB2461" s="5"/>
      <c r="CC2461" s="5"/>
      <c r="CD2461" s="5"/>
      <c r="CE2461" s="5"/>
      <c r="CF2461" s="5"/>
    </row>
    <row r="2462" spans="1:122" x14ac:dyDescent="0.25">
      <c r="A2462" t="s">
        <v>336</v>
      </c>
      <c r="B2462">
        <v>5</v>
      </c>
      <c r="C2462" s="26">
        <v>45310</v>
      </c>
      <c r="G2462">
        <v>99</v>
      </c>
      <c r="H2462" t="s">
        <v>11</v>
      </c>
      <c r="I2462">
        <v>12.1</v>
      </c>
      <c r="J2462">
        <v>1000</v>
      </c>
      <c r="AU2462" s="5"/>
      <c r="AV2462"/>
      <c r="AW2462"/>
      <c r="AY2462" s="5"/>
      <c r="AZ2462"/>
      <c r="BA2462"/>
      <c r="BB2462"/>
      <c r="BC2462"/>
      <c r="BD2462"/>
      <c r="CO2462" s="5">
        <f>SUM(CT2462:DR2462)</f>
        <v>607.7577500000001</v>
      </c>
      <c r="CT2462" s="5">
        <v>28.979749999999999</v>
      </c>
      <c r="CW2462" s="5">
        <v>57.959499999999998</v>
      </c>
      <c r="CZ2462" s="5">
        <v>57.026499999999999</v>
      </c>
      <c r="DC2462" s="5">
        <v>56.141499999999994</v>
      </c>
      <c r="DF2462" s="5">
        <v>55.652500000000003</v>
      </c>
      <c r="DI2462" s="5">
        <v>82.365000000000009</v>
      </c>
      <c r="DL2462" s="5">
        <v>108.40100000000001</v>
      </c>
      <c r="DO2462" s="5">
        <v>106.628</v>
      </c>
      <c r="DR2462" s="5">
        <v>54.603999999999999</v>
      </c>
    </row>
    <row r="2463" spans="1:122" x14ac:dyDescent="0.25">
      <c r="A2463" t="s">
        <v>336</v>
      </c>
      <c r="B2463">
        <v>5</v>
      </c>
      <c r="C2463" s="26">
        <v>45313</v>
      </c>
      <c r="G2463">
        <v>102</v>
      </c>
      <c r="H2463" t="s">
        <v>11</v>
      </c>
      <c r="I2463">
        <v>12.1</v>
      </c>
      <c r="J2463">
        <v>1000</v>
      </c>
      <c r="M2463" s="5">
        <v>769.48717948717945</v>
      </c>
      <c r="N2463" s="5">
        <v>23.076923076923077</v>
      </c>
      <c r="AU2463" s="5"/>
      <c r="AV2463"/>
      <c r="AW2463"/>
      <c r="AY2463" s="5"/>
      <c r="AZ2463"/>
      <c r="BA2463"/>
      <c r="BB2463"/>
      <c r="BC2463"/>
      <c r="BD2463"/>
      <c r="CA2463" s="5"/>
      <c r="CB2463" s="5"/>
      <c r="CC2463" s="5"/>
      <c r="CD2463" s="5"/>
      <c r="CE2463" s="5"/>
      <c r="CF2463" s="5"/>
    </row>
    <row r="2464" spans="1:122" x14ac:dyDescent="0.25">
      <c r="A2464" t="s">
        <v>336</v>
      </c>
      <c r="B2464">
        <v>5</v>
      </c>
      <c r="C2464" s="26">
        <v>45316</v>
      </c>
      <c r="E2464" s="13" t="s">
        <v>332</v>
      </c>
      <c r="F2464" t="s">
        <v>89</v>
      </c>
      <c r="G2464">
        <v>105</v>
      </c>
      <c r="H2464" t="s">
        <v>11</v>
      </c>
      <c r="I2464">
        <v>12.1</v>
      </c>
      <c r="J2464">
        <v>1000</v>
      </c>
      <c r="T2464">
        <v>105</v>
      </c>
      <c r="AU2464" s="5"/>
      <c r="AV2464"/>
      <c r="AW2464"/>
      <c r="AY2464" s="5"/>
      <c r="AZ2464"/>
      <c r="BA2464"/>
      <c r="BB2464"/>
      <c r="BC2464"/>
      <c r="BD2464"/>
      <c r="CA2464" s="5"/>
      <c r="CB2464" s="5"/>
      <c r="CC2464" s="5"/>
      <c r="CD2464" s="5"/>
      <c r="CE2464" s="5"/>
      <c r="CF2464" s="5"/>
    </row>
    <row r="2465" spans="1:145" x14ac:dyDescent="0.25">
      <c r="A2465" t="s">
        <v>336</v>
      </c>
      <c r="B2465">
        <v>5</v>
      </c>
      <c r="C2465" s="26">
        <v>45320</v>
      </c>
      <c r="G2465">
        <v>109</v>
      </c>
      <c r="H2465" t="s">
        <v>11</v>
      </c>
      <c r="I2465">
        <v>12.1</v>
      </c>
      <c r="J2465">
        <v>1000</v>
      </c>
      <c r="M2465" s="5">
        <v>782.30769230769226</v>
      </c>
      <c r="N2465" s="5">
        <v>23.564102564102566</v>
      </c>
      <c r="AU2465" s="5"/>
      <c r="AV2465"/>
      <c r="AW2465"/>
      <c r="AY2465" s="5"/>
      <c r="AZ2465"/>
      <c r="BA2465"/>
      <c r="BB2465"/>
      <c r="BC2465"/>
      <c r="BD2465"/>
      <c r="CA2465" s="5"/>
      <c r="CB2465" s="5"/>
      <c r="CC2465" s="5"/>
      <c r="CD2465" s="5"/>
      <c r="CE2465" s="5"/>
      <c r="CF2465" s="5"/>
    </row>
    <row r="2466" spans="1:145" x14ac:dyDescent="0.25">
      <c r="A2466" t="s">
        <v>336</v>
      </c>
      <c r="B2466">
        <v>5</v>
      </c>
      <c r="C2466" s="26">
        <v>45329</v>
      </c>
      <c r="G2466">
        <v>118</v>
      </c>
      <c r="H2466" t="s">
        <v>11</v>
      </c>
      <c r="I2466">
        <v>12.1</v>
      </c>
      <c r="J2466">
        <v>1000</v>
      </c>
      <c r="M2466" s="5">
        <v>788.46153846153834</v>
      </c>
      <c r="N2466" s="5">
        <v>23.846153846153847</v>
      </c>
      <c r="AU2466" s="5"/>
      <c r="AV2466"/>
      <c r="AW2466"/>
      <c r="AY2466" s="5"/>
      <c r="AZ2466"/>
      <c r="BA2466"/>
      <c r="BB2466"/>
      <c r="BC2466"/>
      <c r="BD2466"/>
      <c r="CA2466" s="5"/>
      <c r="CB2466" s="5"/>
      <c r="CC2466" s="5"/>
      <c r="CD2466" s="5"/>
      <c r="CE2466" s="5"/>
      <c r="CF2466" s="5"/>
      <c r="CO2466" s="5">
        <f>SUM(CT2466:DR2466)</f>
        <v>504.09725000000009</v>
      </c>
      <c r="CT2466" s="5">
        <v>16.34375</v>
      </c>
      <c r="CW2466" s="5">
        <v>32.6875</v>
      </c>
      <c r="CZ2466" s="5">
        <v>38.768500000000003</v>
      </c>
      <c r="DC2466" s="5">
        <v>41.221000000000004</v>
      </c>
      <c r="DF2466" s="5">
        <v>42.832000000000008</v>
      </c>
      <c r="DI2466" s="5">
        <v>69.576000000000008</v>
      </c>
      <c r="DL2466" s="5">
        <v>103.553</v>
      </c>
      <c r="DO2466" s="5">
        <v>105.215</v>
      </c>
      <c r="DR2466" s="5">
        <v>53.900500000000008</v>
      </c>
    </row>
    <row r="2467" spans="1:145" x14ac:dyDescent="0.25">
      <c r="A2467" t="s">
        <v>336</v>
      </c>
      <c r="B2467">
        <v>5</v>
      </c>
      <c r="C2467" s="26">
        <v>45331</v>
      </c>
      <c r="G2467">
        <v>120</v>
      </c>
      <c r="H2467" t="s">
        <v>11</v>
      </c>
      <c r="I2467">
        <v>12.1</v>
      </c>
      <c r="J2467">
        <v>1000</v>
      </c>
      <c r="AU2467" s="5"/>
      <c r="AV2467"/>
      <c r="AW2467"/>
      <c r="AY2467" s="5"/>
      <c r="AZ2467"/>
      <c r="BA2467"/>
      <c r="BB2467"/>
      <c r="BC2467"/>
      <c r="BD2467"/>
      <c r="CO2467" s="5">
        <f>SUM(CT2467:DR2467)</f>
        <v>604.83124999999995</v>
      </c>
      <c r="CT2467" s="5">
        <v>28.636250000000004</v>
      </c>
      <c r="CW2467" s="5">
        <v>57.272500000000008</v>
      </c>
      <c r="CZ2467" s="5">
        <v>58.108000000000004</v>
      </c>
      <c r="DC2467" s="5">
        <v>57.4375</v>
      </c>
      <c r="DF2467" s="5">
        <v>55.496500000000005</v>
      </c>
      <c r="DI2467" s="5">
        <v>81.600000000000009</v>
      </c>
      <c r="DL2467" s="5">
        <v>106.38500000000001</v>
      </c>
      <c r="DO2467" s="5">
        <v>105.764</v>
      </c>
      <c r="DR2467" s="5">
        <v>54.131499999999996</v>
      </c>
    </row>
    <row r="2468" spans="1:145" x14ac:dyDescent="0.25">
      <c r="A2468" t="s">
        <v>336</v>
      </c>
      <c r="B2468">
        <v>5</v>
      </c>
      <c r="C2468" s="26">
        <v>45335</v>
      </c>
      <c r="G2468">
        <v>124</v>
      </c>
      <c r="H2468" t="s">
        <v>11</v>
      </c>
      <c r="I2468">
        <v>12.1</v>
      </c>
      <c r="J2468">
        <v>1000</v>
      </c>
      <c r="M2468" s="7">
        <v>870</v>
      </c>
      <c r="N2468" s="7">
        <v>22.75</v>
      </c>
      <c r="Z2468" s="7">
        <v>8.9</v>
      </c>
      <c r="AC2468" s="5">
        <v>334.69849999999997</v>
      </c>
      <c r="AD2468" s="21">
        <v>8.8367499999999991E-3</v>
      </c>
      <c r="AE2468" s="8">
        <f>AC2468*AD2468</f>
        <v>2.9576469698749994</v>
      </c>
      <c r="AJ2468" s="5">
        <v>223.25300000000001</v>
      </c>
      <c r="AK2468" s="7">
        <v>3.1169915825983208</v>
      </c>
      <c r="AQ2468" s="9">
        <f>AK2468/AJ2468</f>
        <v>1.3961700772658465E-2</v>
      </c>
      <c r="AR2468" s="21">
        <v>2.7872500000000001E-2</v>
      </c>
      <c r="AS2468" s="8">
        <f>AJ2468*AR2468</f>
        <v>6.2226192425000004</v>
      </c>
      <c r="AU2468" s="5">
        <v>0.40300000000000002</v>
      </c>
      <c r="AV2468" s="21">
        <v>3.4509999999999999E-2</v>
      </c>
      <c r="AW2468" s="8">
        <f>AU2468*AV2468</f>
        <v>1.3907530000000001E-2</v>
      </c>
      <c r="AY2468" s="5">
        <v>608.09950000000003</v>
      </c>
      <c r="AZ2468"/>
      <c r="BA2468"/>
      <c r="BB2468"/>
      <c r="BC2468">
        <v>1.3100000000000001E-2</v>
      </c>
      <c r="BD2468"/>
      <c r="BH2468" s="5">
        <f>AU2468+AY2468</f>
        <v>608.50250000000005</v>
      </c>
      <c r="BK2468" s="5">
        <v>1166.454</v>
      </c>
      <c r="CA2468" s="5">
        <v>357.2</v>
      </c>
      <c r="CB2468" s="5">
        <v>3.85</v>
      </c>
      <c r="CC2468" s="5">
        <v>148.30000000000001</v>
      </c>
      <c r="CD2468" s="5"/>
      <c r="CE2468" s="5"/>
      <c r="CF2468" s="5">
        <v>204</v>
      </c>
      <c r="CG2468" s="5"/>
    </row>
    <row r="2469" spans="1:145" x14ac:dyDescent="0.25">
      <c r="A2469" t="s">
        <v>336</v>
      </c>
      <c r="B2469">
        <v>5</v>
      </c>
      <c r="C2469" s="26">
        <v>45370</v>
      </c>
      <c r="E2469" s="13" t="s">
        <v>333</v>
      </c>
      <c r="F2469" t="s">
        <v>15</v>
      </c>
      <c r="G2469">
        <v>159</v>
      </c>
      <c r="H2469" t="s">
        <v>11</v>
      </c>
      <c r="I2469">
        <v>12.1</v>
      </c>
      <c r="J2469">
        <v>1000</v>
      </c>
      <c r="M2469" s="7">
        <v>901</v>
      </c>
      <c r="N2469" s="7">
        <v>27.35</v>
      </c>
      <c r="V2469">
        <v>159</v>
      </c>
      <c r="Z2469" s="7">
        <v>8.8000000000000007</v>
      </c>
      <c r="AC2469" s="5">
        <v>394.97549999999995</v>
      </c>
      <c r="AD2469" s="21">
        <v>1.0012500000000001E-2</v>
      </c>
      <c r="AE2469" s="8">
        <f>AC2469*AD2469</f>
        <v>3.9546921937499997</v>
      </c>
      <c r="AJ2469" s="5">
        <v>209.44400000000002</v>
      </c>
      <c r="AK2469" s="7">
        <v>2.7060270594204816</v>
      </c>
      <c r="AQ2469" s="9">
        <f>AK2469/AJ2469</f>
        <v>1.2920050511929114E-2</v>
      </c>
      <c r="AR2469" s="21">
        <v>2.4882500000000002E-2</v>
      </c>
      <c r="AS2469" s="8">
        <f>AJ2469*AR2469</f>
        <v>5.2114903300000011</v>
      </c>
      <c r="AU2469" s="5">
        <v>5.5324999999999998</v>
      </c>
      <c r="AV2469" s="21">
        <v>3.0699999999999998E-2</v>
      </c>
      <c r="AW2469" s="8">
        <f>AU2469*AV2469</f>
        <v>0.16984774999999999</v>
      </c>
      <c r="AY2469" s="5">
        <v>762.35649999999998</v>
      </c>
      <c r="AZ2469"/>
      <c r="BA2469"/>
      <c r="BB2469"/>
      <c r="BC2469"/>
      <c r="BD2469"/>
      <c r="BH2469" s="5">
        <f>AU2469+AY2469</f>
        <v>767.88900000000001</v>
      </c>
      <c r="BK2469" s="5">
        <v>1372.3085000000001</v>
      </c>
      <c r="BR2469" s="21">
        <v>3.8272500000000001E-2</v>
      </c>
      <c r="CA2469" s="5">
        <v>376.75</v>
      </c>
      <c r="CB2469" s="5">
        <v>36.65</v>
      </c>
      <c r="CC2469" s="5">
        <v>22.2</v>
      </c>
      <c r="CD2469" s="5"/>
      <c r="CE2469" s="5"/>
      <c r="CF2469" s="5">
        <v>177.3</v>
      </c>
      <c r="CG2469" s="5"/>
    </row>
    <row r="2470" spans="1:145" x14ac:dyDescent="0.25">
      <c r="A2470" t="s">
        <v>336</v>
      </c>
      <c r="B2470">
        <v>5</v>
      </c>
      <c r="C2470" s="26">
        <v>45415</v>
      </c>
      <c r="E2470" s="13" t="s">
        <v>334</v>
      </c>
      <c r="F2470" t="s">
        <v>18</v>
      </c>
      <c r="G2470">
        <v>210</v>
      </c>
      <c r="H2470" t="s">
        <v>11</v>
      </c>
      <c r="I2470">
        <v>12.1</v>
      </c>
      <c r="J2470">
        <v>1000</v>
      </c>
      <c r="W2470">
        <v>210</v>
      </c>
      <c r="AU2470"/>
      <c r="AV2470"/>
      <c r="AW2470"/>
      <c r="AY2470"/>
      <c r="AZ2470"/>
      <c r="BA2470"/>
      <c r="BB2470"/>
      <c r="BC2470"/>
      <c r="BD2470"/>
      <c r="BN2470" s="5">
        <v>595.85</v>
      </c>
      <c r="BO2470" s="5">
        <v>42.846152471728729</v>
      </c>
      <c r="BP2470" s="5">
        <v>255.29879950279562</v>
      </c>
      <c r="BQ2470" s="5">
        <v>340.55120049720438</v>
      </c>
      <c r="BR2470" s="21">
        <v>3.6049999999999999E-2</v>
      </c>
      <c r="BS2470" s="7">
        <f>BQ2470*BR2470</f>
        <v>12.276870777924218</v>
      </c>
      <c r="BT2470" s="7">
        <v>11.246643149902891</v>
      </c>
    </row>
    <row r="2471" spans="1:145" x14ac:dyDescent="0.25">
      <c r="A2471" t="s">
        <v>308</v>
      </c>
      <c r="B2471" t="s">
        <v>309</v>
      </c>
      <c r="C2471" s="26">
        <v>37530</v>
      </c>
      <c r="D2471" s="27"/>
      <c r="E2471" s="27"/>
      <c r="F2471" s="27"/>
      <c r="G2471">
        <v>-9</v>
      </c>
      <c r="H2471" t="s">
        <v>311</v>
      </c>
      <c r="I2471" s="12">
        <v>12</v>
      </c>
      <c r="J2471">
        <v>1000</v>
      </c>
      <c r="AC2471" s="5"/>
      <c r="AJ2471" s="5"/>
      <c r="AK2471" s="7"/>
      <c r="AL2471" s="7"/>
      <c r="AM2471" s="7"/>
      <c r="AN2471" s="7"/>
      <c r="AO2471" s="7"/>
      <c r="AP2471" s="7"/>
      <c r="AU2471" s="5"/>
      <c r="AV2471" s="5"/>
      <c r="AW2471" s="5"/>
      <c r="AY2471" s="5"/>
      <c r="AZ2471" s="5"/>
      <c r="BA2471" s="5"/>
      <c r="BB2471" s="5"/>
      <c r="BC2471" s="5"/>
      <c r="BD2471" s="5"/>
      <c r="BG2471" s="5"/>
      <c r="BH2471" s="5"/>
      <c r="BK2471" s="5"/>
      <c r="BL2471" s="5"/>
      <c r="BM2471" s="8"/>
      <c r="BN2471" s="8"/>
      <c r="BX2471" s="8"/>
      <c r="BY2471" s="8"/>
      <c r="BZ2471" s="8"/>
      <c r="EB2471">
        <v>52.5</v>
      </c>
      <c r="EC2471">
        <v>37.5</v>
      </c>
      <c r="EE2471">
        <v>11</v>
      </c>
      <c r="EG2471">
        <v>2</v>
      </c>
      <c r="EI2471">
        <v>0.5</v>
      </c>
      <c r="EK2471">
        <v>0.5</v>
      </c>
      <c r="EM2471">
        <v>0.5</v>
      </c>
      <c r="EO2471">
        <v>0.5</v>
      </c>
    </row>
    <row r="2472" spans="1:145" x14ac:dyDescent="0.25">
      <c r="A2472" t="s">
        <v>308</v>
      </c>
      <c r="B2472" t="s">
        <v>309</v>
      </c>
      <c r="C2472" s="26">
        <v>37539</v>
      </c>
      <c r="D2472" s="5">
        <v>1</v>
      </c>
      <c r="E2472" s="6" t="s">
        <v>209</v>
      </c>
      <c r="F2472" t="s">
        <v>10</v>
      </c>
      <c r="G2472">
        <v>0</v>
      </c>
      <c r="H2472" t="s">
        <v>311</v>
      </c>
      <c r="I2472" s="12">
        <v>12</v>
      </c>
      <c r="J2472">
        <v>1000</v>
      </c>
      <c r="M2472" s="8"/>
      <c r="N2472" s="8"/>
      <c r="O2472" s="8"/>
      <c r="P2472" s="8"/>
      <c r="AC2472" s="8"/>
      <c r="AJ2472" s="8"/>
      <c r="AK2472" s="8"/>
      <c r="AL2472" s="8"/>
      <c r="AM2472" s="8"/>
      <c r="AN2472" s="8"/>
      <c r="AO2472" s="8"/>
      <c r="AP2472" s="8"/>
      <c r="AQ2472" s="9"/>
      <c r="AR2472" s="8"/>
      <c r="AU2472" s="8"/>
      <c r="AV2472" s="8"/>
      <c r="AW2472" s="8"/>
      <c r="AY2472" s="8"/>
      <c r="AZ2472" s="8"/>
      <c r="BA2472" s="8"/>
      <c r="BB2472" s="8"/>
      <c r="BC2472" s="8"/>
      <c r="BD2472" s="8"/>
      <c r="BG2472" s="8"/>
      <c r="BH2472" s="8"/>
      <c r="BK2472" s="8"/>
      <c r="BM2472" s="8"/>
      <c r="BN2472" s="8"/>
      <c r="BO2472" s="8"/>
      <c r="BP2472" s="8"/>
      <c r="BQ2472" s="8"/>
      <c r="BR2472" s="8"/>
      <c r="BS2472" s="8"/>
      <c r="BU2472" s="8"/>
      <c r="BV2472" s="8"/>
      <c r="CB2472" s="8"/>
      <c r="CC2472" s="8"/>
      <c r="CD2472" s="8"/>
      <c r="CJ2472" s="8"/>
    </row>
    <row r="2473" spans="1:145" x14ac:dyDescent="0.25">
      <c r="A2473" t="s">
        <v>308</v>
      </c>
      <c r="B2473" t="s">
        <v>309</v>
      </c>
      <c r="C2473" s="26">
        <v>37592</v>
      </c>
      <c r="D2473" s="5">
        <v>4</v>
      </c>
      <c r="E2473" t="s">
        <v>210</v>
      </c>
      <c r="F2473" t="s">
        <v>12</v>
      </c>
      <c r="G2473">
        <v>53</v>
      </c>
      <c r="H2473" t="s">
        <v>311</v>
      </c>
      <c r="I2473" s="12">
        <v>12</v>
      </c>
      <c r="J2473">
        <v>1000</v>
      </c>
      <c r="M2473" s="8"/>
      <c r="N2473" s="8"/>
      <c r="O2473" s="8"/>
      <c r="P2473" s="8"/>
      <c r="R2473">
        <v>53</v>
      </c>
      <c r="AC2473" s="8"/>
      <c r="AJ2473" s="8"/>
      <c r="AK2473" s="8"/>
      <c r="AL2473" s="8"/>
      <c r="AM2473" s="8"/>
      <c r="AN2473" s="8"/>
      <c r="AO2473" s="8"/>
      <c r="AP2473" s="8"/>
      <c r="AQ2473" s="9"/>
      <c r="AR2473" s="8"/>
      <c r="AU2473" s="8"/>
      <c r="AV2473" s="8"/>
      <c r="AW2473" s="8"/>
      <c r="AY2473" s="8"/>
      <c r="AZ2473" s="8"/>
      <c r="BA2473" s="8"/>
      <c r="BB2473" s="8"/>
      <c r="BC2473" s="8"/>
      <c r="BD2473" s="8"/>
      <c r="BG2473" s="8"/>
      <c r="BH2473" s="8"/>
      <c r="BK2473" s="8"/>
      <c r="BM2473" s="8"/>
      <c r="BN2473" s="8"/>
      <c r="BO2473" s="8"/>
      <c r="BP2473" s="8"/>
      <c r="BQ2473" s="8"/>
      <c r="BR2473" s="8"/>
      <c r="BS2473" s="8"/>
      <c r="BU2473" s="8"/>
      <c r="BV2473" s="8"/>
      <c r="CB2473" s="8"/>
      <c r="CC2473" s="8"/>
      <c r="CD2473" s="8"/>
      <c r="CJ2473" s="8"/>
    </row>
    <row r="2474" spans="1:145" x14ac:dyDescent="0.25">
      <c r="A2474" t="s">
        <v>308</v>
      </c>
      <c r="B2474" t="s">
        <v>309</v>
      </c>
      <c r="C2474" s="26">
        <v>37594</v>
      </c>
      <c r="G2474">
        <v>55</v>
      </c>
      <c r="H2474" t="s">
        <v>311</v>
      </c>
      <c r="I2474" s="12">
        <v>12</v>
      </c>
      <c r="J2474">
        <v>1000</v>
      </c>
      <c r="M2474" s="8"/>
      <c r="N2474" s="8"/>
      <c r="O2474" s="8"/>
      <c r="P2474" s="8"/>
      <c r="AC2474" s="5">
        <v>14.100237330727348</v>
      </c>
      <c r="AJ2474" s="5">
        <v>22.814514376765409</v>
      </c>
      <c r="AK2474" s="9">
        <v>0.30199999999999999</v>
      </c>
      <c r="AL2474" s="9"/>
      <c r="AM2474" s="9"/>
      <c r="AN2474" s="9"/>
      <c r="AO2474" s="9"/>
      <c r="AP2474" s="5">
        <v>3020</v>
      </c>
      <c r="AQ2474" s="9">
        <v>1.3220000000000001E-2</v>
      </c>
      <c r="AR2474" s="9">
        <v>4.5276938112542665E-2</v>
      </c>
      <c r="AS2474" s="8">
        <f>AJ2474*AR2474</f>
        <v>1.0329713555045223</v>
      </c>
      <c r="AT2474" s="8">
        <f>AR2474*(AJ2474/(AP2474/10000))</f>
        <v>3.4204349520017296</v>
      </c>
      <c r="AU2474" s="5">
        <v>0.20279568334902587</v>
      </c>
      <c r="AV2474" s="5"/>
      <c r="AW2474" s="5"/>
      <c r="AY2474" s="5">
        <v>0</v>
      </c>
      <c r="AZ2474" s="5"/>
      <c r="BA2474" s="5"/>
      <c r="BB2474" s="5"/>
      <c r="BC2474" s="5"/>
      <c r="BD2474" s="5"/>
      <c r="BG2474" s="5">
        <v>0</v>
      </c>
      <c r="BH2474" s="5">
        <f>SUM(BG2474,AY2474,AU2474)</f>
        <v>0.20279568334902587</v>
      </c>
      <c r="BI2474" s="5"/>
      <c r="BJ2474" s="5"/>
      <c r="BK2474" s="5">
        <f>SUM(BH2474,AJ2474,AC2474)</f>
        <v>37.117547390841786</v>
      </c>
      <c r="BM2474" s="28">
        <v>5.3E-3</v>
      </c>
      <c r="BN2474" s="28"/>
      <c r="BO2474" s="8"/>
      <c r="BP2474" s="8"/>
      <c r="BQ2474" s="8"/>
      <c r="BR2474" s="8"/>
      <c r="BS2474" s="8"/>
      <c r="BU2474" s="8"/>
      <c r="BV2474" s="8">
        <v>0.65038176616463839</v>
      </c>
      <c r="CA2474" s="5">
        <f>SUM(CB2474:CD2474)</f>
        <v>8</v>
      </c>
      <c r="CB2474" s="5">
        <v>8</v>
      </c>
      <c r="CC2474" s="5">
        <v>0</v>
      </c>
      <c r="CD2474" s="5">
        <v>0</v>
      </c>
      <c r="CJ2474" s="8"/>
    </row>
    <row r="2475" spans="1:145" x14ac:dyDescent="0.25">
      <c r="A2475" t="s">
        <v>308</v>
      </c>
      <c r="B2475" t="s">
        <v>309</v>
      </c>
      <c r="C2475" s="26">
        <v>37595</v>
      </c>
      <c r="G2475">
        <v>56</v>
      </c>
      <c r="H2475" t="s">
        <v>311</v>
      </c>
      <c r="I2475" s="12">
        <v>12</v>
      </c>
      <c r="J2475">
        <v>1000</v>
      </c>
      <c r="P2475" s="8">
        <v>0.22240889723649346</v>
      </c>
      <c r="AJ2475" s="5"/>
      <c r="AK2475" s="9"/>
      <c r="AL2475" s="9"/>
      <c r="AM2475" s="9"/>
      <c r="AN2475" s="9"/>
      <c r="AO2475" s="9"/>
      <c r="AP2475" s="5"/>
      <c r="AR2475" s="9"/>
      <c r="AU2475"/>
      <c r="AV2475"/>
      <c r="AW2475"/>
      <c r="AY2475" s="5"/>
      <c r="AZ2475" s="5"/>
      <c r="BA2475" s="5"/>
      <c r="BB2475" s="5"/>
      <c r="BC2475" s="5"/>
      <c r="BD2475" s="5"/>
      <c r="BH2475" s="5"/>
      <c r="BI2475" s="5"/>
      <c r="BJ2475" s="5"/>
      <c r="BK2475" s="5"/>
      <c r="BM2475" s="12"/>
      <c r="BN2475" s="12"/>
    </row>
    <row r="2476" spans="1:145" x14ac:dyDescent="0.25">
      <c r="A2476" t="s">
        <v>308</v>
      </c>
      <c r="B2476" t="s">
        <v>309</v>
      </c>
      <c r="C2476" s="26">
        <v>37599</v>
      </c>
      <c r="G2476">
        <v>60</v>
      </c>
      <c r="H2476" t="s">
        <v>311</v>
      </c>
      <c r="I2476" s="12">
        <v>12</v>
      </c>
      <c r="J2476">
        <v>1000</v>
      </c>
      <c r="P2476" s="8"/>
      <c r="AJ2476" s="5"/>
      <c r="AK2476" s="9"/>
      <c r="AL2476" s="9"/>
      <c r="AM2476" s="9"/>
      <c r="AN2476" s="9"/>
      <c r="AO2476" s="9"/>
      <c r="AP2476" s="5"/>
      <c r="AR2476" s="9"/>
      <c r="AU2476"/>
      <c r="AV2476"/>
      <c r="AW2476"/>
      <c r="AY2476" s="5"/>
      <c r="AZ2476" s="5"/>
      <c r="BA2476" s="5"/>
      <c r="BB2476" s="5"/>
      <c r="BC2476" s="5"/>
      <c r="BD2476" s="5"/>
      <c r="BH2476" s="5"/>
      <c r="BI2476" s="5"/>
      <c r="BJ2476" s="5"/>
      <c r="BK2476" s="5"/>
      <c r="BM2476" s="12"/>
      <c r="BN2476" s="12"/>
      <c r="CO2476" s="5">
        <f>SUM(CT2476,CW2476,CZ2476,DC2476,DF2476,DI2476,DL2476,DO2476,DR2476)</f>
        <v>464.47498117251683</v>
      </c>
      <c r="CS2476">
        <v>50</v>
      </c>
      <c r="CT2476">
        <v>22.224677998651742</v>
      </c>
      <c r="CV2476">
        <v>150</v>
      </c>
      <c r="CW2476">
        <v>29.769867310436624</v>
      </c>
      <c r="CY2476">
        <v>250</v>
      </c>
      <c r="CZ2476">
        <v>34.148669739603761</v>
      </c>
      <c r="DB2476">
        <v>350</v>
      </c>
      <c r="DC2476">
        <v>37.750023526841005</v>
      </c>
      <c r="DE2476">
        <v>450</v>
      </c>
      <c r="DF2476">
        <v>48.663972744195952</v>
      </c>
      <c r="DH2476">
        <v>600</v>
      </c>
      <c r="DI2476">
        <v>69.211948417945436</v>
      </c>
      <c r="DK2476">
        <v>800</v>
      </c>
      <c r="DL2476">
        <v>77.007212598030591</v>
      </c>
      <c r="DN2476">
        <v>1000</v>
      </c>
      <c r="DO2476">
        <v>73.265704602491368</v>
      </c>
      <c r="DQ2476">
        <v>1200</v>
      </c>
      <c r="DR2476">
        <v>72.432904234320333</v>
      </c>
    </row>
    <row r="2477" spans="1:145" x14ac:dyDescent="0.25">
      <c r="A2477" t="s">
        <v>308</v>
      </c>
      <c r="B2477" t="s">
        <v>309</v>
      </c>
      <c r="C2477" s="26">
        <v>37602</v>
      </c>
      <c r="G2477">
        <v>63</v>
      </c>
      <c r="H2477" t="s">
        <v>311</v>
      </c>
      <c r="I2477" s="12">
        <v>12</v>
      </c>
      <c r="J2477">
        <v>1000</v>
      </c>
      <c r="P2477" s="8">
        <v>0.33731543685906962</v>
      </c>
      <c r="AJ2477" s="5"/>
      <c r="AK2477" s="9"/>
      <c r="AL2477" s="9"/>
      <c r="AM2477" s="9"/>
      <c r="AN2477" s="9"/>
      <c r="AO2477" s="9"/>
      <c r="AP2477" s="5"/>
      <c r="AU2477"/>
      <c r="AV2477"/>
      <c r="AW2477"/>
      <c r="AY2477" s="5"/>
      <c r="AZ2477" s="5"/>
      <c r="BA2477" s="5"/>
      <c r="BB2477" s="5"/>
      <c r="BC2477" s="5"/>
      <c r="BD2477" s="5"/>
      <c r="BH2477" s="5"/>
      <c r="BI2477" s="5"/>
      <c r="BJ2477" s="5"/>
      <c r="BK2477" s="5"/>
      <c r="BM2477" s="12"/>
      <c r="BN2477" s="12"/>
    </row>
    <row r="2478" spans="1:145" x14ac:dyDescent="0.25">
      <c r="A2478" t="s">
        <v>308</v>
      </c>
      <c r="B2478" t="s">
        <v>309</v>
      </c>
      <c r="C2478" s="26">
        <v>37606</v>
      </c>
      <c r="G2478">
        <v>67</v>
      </c>
      <c r="H2478" t="s">
        <v>311</v>
      </c>
      <c r="I2478" s="12">
        <v>12</v>
      </c>
      <c r="J2478">
        <v>1000</v>
      </c>
      <c r="M2478" s="8"/>
      <c r="N2478" s="8"/>
      <c r="O2478" s="8"/>
      <c r="P2478" s="8">
        <v>0.37895014829661294</v>
      </c>
      <c r="AC2478" s="5">
        <v>36.158034343152309</v>
      </c>
      <c r="AJ2478" s="5">
        <v>45.991163902368363</v>
      </c>
      <c r="AK2478" s="9">
        <v>0.53500000000000003</v>
      </c>
      <c r="AL2478" s="9"/>
      <c r="AM2478" s="9"/>
      <c r="AN2478" s="9"/>
      <c r="AO2478" s="9"/>
      <c r="AP2478" s="5">
        <v>4933</v>
      </c>
      <c r="AQ2478" s="9">
        <v>1.1610000000000001E-2</v>
      </c>
      <c r="AR2478" s="9">
        <v>3.7869350752067182E-2</v>
      </c>
      <c r="AS2478" s="8">
        <f>AJ2478*AR2478</f>
        <v>1.7416555173145984</v>
      </c>
      <c r="AT2478" s="8">
        <f>AR2478*(AJ2478/(AP2478/10000))</f>
        <v>3.5306213608647847</v>
      </c>
      <c r="AU2478" s="5">
        <v>3.9979720431665093</v>
      </c>
      <c r="AV2478" s="5"/>
      <c r="AW2478" s="5"/>
      <c r="AY2478" s="5">
        <v>0</v>
      </c>
      <c r="AZ2478" s="5"/>
      <c r="BA2478" s="5"/>
      <c r="BB2478" s="5"/>
      <c r="BC2478" s="5"/>
      <c r="BD2478" s="5"/>
      <c r="BG2478" s="5">
        <v>0</v>
      </c>
      <c r="BH2478" s="5">
        <f>SUM(BG2478,AY2478,AU2478)</f>
        <v>3.9979720431665093</v>
      </c>
      <c r="BI2478" s="5"/>
      <c r="BJ2478" s="5"/>
      <c r="BK2478" s="5">
        <f>SUM(BH2478,AJ2478,AC2478)</f>
        <v>86.147170288687178</v>
      </c>
      <c r="BM2478" s="28">
        <v>4.53E-2</v>
      </c>
      <c r="BN2478" s="28"/>
      <c r="BO2478" s="8"/>
      <c r="BP2478" s="8"/>
      <c r="BQ2478" s="8"/>
      <c r="BR2478" s="8"/>
      <c r="BS2478" s="8"/>
      <c r="BU2478" s="8">
        <v>0.52446666666666664</v>
      </c>
      <c r="BV2478">
        <v>1.0701845763384108</v>
      </c>
      <c r="CA2478" s="5">
        <f>SUM(CB2478:CD2478)</f>
        <v>43.1</v>
      </c>
      <c r="CB2478" s="5">
        <v>43.1</v>
      </c>
      <c r="CC2478" s="5">
        <v>0</v>
      </c>
      <c r="CD2478" s="5">
        <v>0</v>
      </c>
      <c r="CJ2478" s="8"/>
      <c r="CO2478" s="5">
        <f>SUM(CT2478,CW2478,CZ2478,DC2478,DF2478,DI2478,DL2478,DO2478,DR2478)</f>
        <v>488.5970080783672</v>
      </c>
      <c r="CS2478">
        <v>50</v>
      </c>
      <c r="CT2478">
        <v>26.139394561583618</v>
      </c>
      <c r="CV2478">
        <v>150</v>
      </c>
      <c r="CW2478">
        <v>37.045159009435636</v>
      </c>
      <c r="CY2478">
        <v>250</v>
      </c>
      <c r="CZ2478">
        <v>40.3124080742746</v>
      </c>
      <c r="DB2478">
        <v>350</v>
      </c>
      <c r="DC2478">
        <v>39.950850841263758</v>
      </c>
      <c r="DE2478">
        <v>450</v>
      </c>
      <c r="DF2478">
        <v>50.045202623113795</v>
      </c>
      <c r="DH2478">
        <v>600</v>
      </c>
      <c r="DI2478">
        <v>69.814459172113075</v>
      </c>
      <c r="DK2478">
        <v>800</v>
      </c>
      <c r="DL2478">
        <v>77.8725124927644</v>
      </c>
      <c r="DN2478">
        <v>1000</v>
      </c>
      <c r="DO2478">
        <v>74.108661072713303</v>
      </c>
      <c r="DQ2478">
        <v>1200</v>
      </c>
      <c r="DR2478">
        <v>73.308360231105027</v>
      </c>
    </row>
    <row r="2479" spans="1:145" x14ac:dyDescent="0.25">
      <c r="A2479" t="s">
        <v>308</v>
      </c>
      <c r="B2479" t="s">
        <v>309</v>
      </c>
      <c r="C2479" s="26">
        <v>37608</v>
      </c>
      <c r="G2479">
        <v>69</v>
      </c>
      <c r="H2479" t="s">
        <v>311</v>
      </c>
      <c r="I2479" s="12">
        <v>12</v>
      </c>
      <c r="J2479">
        <v>1000</v>
      </c>
      <c r="M2479" s="5">
        <v>369.88095238095195</v>
      </c>
      <c r="N2479" s="5">
        <v>14.1666666666667</v>
      </c>
      <c r="O2479" s="7">
        <f>(M2479/10/N2479)</f>
        <v>2.6109243697478903</v>
      </c>
      <c r="P2479" s="8"/>
      <c r="AC2479" s="8"/>
      <c r="AJ2479" s="5"/>
      <c r="AK2479" s="9"/>
      <c r="AL2479" s="9"/>
      <c r="AM2479" s="9"/>
      <c r="AN2479" s="9"/>
      <c r="AO2479" s="9"/>
      <c r="AP2479" s="5"/>
      <c r="AQ2479" s="9"/>
      <c r="AR2479" s="8"/>
      <c r="AU2479" s="8"/>
      <c r="AV2479" s="8"/>
      <c r="AW2479" s="8"/>
      <c r="AY2479" s="5"/>
      <c r="AZ2479" s="5"/>
      <c r="BA2479" s="5"/>
      <c r="BB2479" s="5"/>
      <c r="BC2479" s="5"/>
      <c r="BD2479" s="5"/>
      <c r="BG2479" s="8"/>
      <c r="BH2479" s="5"/>
      <c r="BI2479" s="5"/>
      <c r="BJ2479" s="5"/>
      <c r="BK2479" s="5"/>
      <c r="BM2479" s="29"/>
      <c r="BN2479" s="29"/>
      <c r="BO2479" s="8"/>
      <c r="BP2479" s="8"/>
      <c r="BQ2479" s="8"/>
      <c r="BR2479" s="8"/>
      <c r="BS2479" s="8"/>
      <c r="BU2479" s="8"/>
      <c r="CB2479" s="8"/>
      <c r="CC2479" s="8"/>
      <c r="CD2479" s="8"/>
      <c r="CJ2479" s="8"/>
    </row>
    <row r="2480" spans="1:145" x14ac:dyDescent="0.25">
      <c r="A2480" t="s">
        <v>308</v>
      </c>
      <c r="B2480" t="s">
        <v>309</v>
      </c>
      <c r="C2480" s="26">
        <v>37613</v>
      </c>
      <c r="G2480">
        <v>74</v>
      </c>
      <c r="H2480" t="s">
        <v>311</v>
      </c>
      <c r="I2480" s="12">
        <v>12</v>
      </c>
      <c r="J2480">
        <v>1000</v>
      </c>
      <c r="M2480" s="5">
        <v>474.22619047619003</v>
      </c>
      <c r="N2480" s="5">
        <v>16.0694444444444</v>
      </c>
      <c r="O2480" s="7">
        <f>(M2480/10/N2480)</f>
        <v>2.9511050747005854</v>
      </c>
      <c r="P2480" s="8"/>
      <c r="AC2480" s="5">
        <v>70.780399274047184</v>
      </c>
      <c r="AJ2480" s="5">
        <v>68.878105308901283</v>
      </c>
      <c r="AK2480">
        <v>1.159</v>
      </c>
      <c r="AP2480" s="5">
        <v>11505</v>
      </c>
      <c r="AQ2480" s="9">
        <v>1.307E-2</v>
      </c>
      <c r="AR2480" s="9">
        <v>3.9362383713775366E-2</v>
      </c>
      <c r="AS2480" s="8">
        <f>AJ2480*AR2480</f>
        <v>2.7112064106468003</v>
      </c>
      <c r="AT2480" s="8">
        <f>AR2480*(AJ2480/(AP2480/10000))</f>
        <v>2.356546206559583</v>
      </c>
      <c r="AU2480" s="5">
        <v>7.4382559571231974</v>
      </c>
      <c r="AV2480" s="5"/>
      <c r="AW2480" s="5"/>
      <c r="AY2480" s="5">
        <v>0</v>
      </c>
      <c r="AZ2480" s="5"/>
      <c r="BA2480" s="5"/>
      <c r="BB2480" s="5"/>
      <c r="BC2480" s="5"/>
      <c r="BD2480" s="5"/>
      <c r="BG2480" s="5">
        <v>0</v>
      </c>
      <c r="BH2480" s="5">
        <f>SUM(BG2480,AY2480,AU2480)</f>
        <v>7.4382559571231974</v>
      </c>
      <c r="BI2480" s="5"/>
      <c r="BJ2480" s="5"/>
      <c r="BK2480" s="5">
        <f>SUM(BH2480,AJ2480,AC2480)</f>
        <v>147.09676054007167</v>
      </c>
      <c r="BM2480" s="28">
        <v>5.1900000000000002E-2</v>
      </c>
      <c r="BN2480" s="28"/>
      <c r="BO2480" s="8"/>
      <c r="BP2480" s="8"/>
      <c r="BQ2480" s="8"/>
      <c r="BR2480" s="8"/>
      <c r="BS2480" s="8"/>
      <c r="BU2480" s="8">
        <v>0.90766666666666662</v>
      </c>
      <c r="BV2480">
        <v>1.6995110154788649</v>
      </c>
      <c r="CA2480" s="5">
        <f>SUM(CB2480:CD2480)</f>
        <v>102.8</v>
      </c>
      <c r="CB2480" s="5">
        <v>102.3</v>
      </c>
      <c r="CC2480" s="5">
        <v>0.5</v>
      </c>
      <c r="CD2480" s="5">
        <v>0</v>
      </c>
      <c r="CJ2480" s="8"/>
      <c r="CO2480" s="5">
        <f>SUM(CT2480,CW2480,CZ2480,DC2480,DF2480,DI2480,DL2480,DO2480,DR2480)</f>
        <v>479.46694964314531</v>
      </c>
      <c r="CS2480">
        <v>50</v>
      </c>
      <c r="CT2480">
        <v>25.889852149271359</v>
      </c>
      <c r="CV2480">
        <v>150</v>
      </c>
      <c r="CW2480">
        <v>34.336252300286198</v>
      </c>
      <c r="CY2480">
        <v>250</v>
      </c>
      <c r="CZ2480">
        <v>35.540055720572461</v>
      </c>
      <c r="DB2480">
        <v>350</v>
      </c>
      <c r="DC2480">
        <v>37.911505549449778</v>
      </c>
      <c r="DE2480">
        <v>450</v>
      </c>
      <c r="DF2480">
        <v>48.55987269817458</v>
      </c>
      <c r="DH2480">
        <v>600</v>
      </c>
      <c r="DI2480">
        <v>69.851782847150034</v>
      </c>
      <c r="DK2480">
        <v>800</v>
      </c>
      <c r="DL2480">
        <v>77.344395186119343</v>
      </c>
      <c r="DN2480">
        <v>1000</v>
      </c>
      <c r="DO2480">
        <v>75.96722774802187</v>
      </c>
      <c r="DQ2480">
        <v>1200</v>
      </c>
      <c r="DR2480">
        <v>74.066005444099673</v>
      </c>
    </row>
    <row r="2481" spans="1:122" x14ac:dyDescent="0.25">
      <c r="A2481" t="s">
        <v>308</v>
      </c>
      <c r="B2481" t="s">
        <v>309</v>
      </c>
      <c r="C2481" s="26">
        <v>37616</v>
      </c>
      <c r="D2481" s="5">
        <v>5</v>
      </c>
      <c r="E2481" t="s">
        <v>206</v>
      </c>
      <c r="F2481" t="s">
        <v>13</v>
      </c>
      <c r="G2481">
        <v>77</v>
      </c>
      <c r="H2481" t="s">
        <v>311</v>
      </c>
      <c r="I2481" s="12">
        <v>12</v>
      </c>
      <c r="J2481">
        <v>1000</v>
      </c>
      <c r="M2481" s="8"/>
      <c r="N2481" s="8"/>
      <c r="O2481" s="8"/>
      <c r="P2481" s="8"/>
      <c r="S2481">
        <v>77</v>
      </c>
      <c r="AC2481" s="8"/>
      <c r="AJ2481" s="5"/>
      <c r="AK2481" s="9"/>
      <c r="AL2481" s="9"/>
      <c r="AM2481" s="9"/>
      <c r="AN2481" s="9"/>
      <c r="AO2481" s="9"/>
      <c r="AP2481" s="5"/>
      <c r="AQ2481" s="9"/>
      <c r="AR2481" s="8"/>
      <c r="AU2481" s="8"/>
      <c r="AV2481" s="8"/>
      <c r="AW2481" s="8"/>
      <c r="AY2481" s="5"/>
      <c r="AZ2481" s="5"/>
      <c r="BA2481" s="5"/>
      <c r="BB2481" s="5"/>
      <c r="BC2481" s="5"/>
      <c r="BD2481" s="5"/>
      <c r="BG2481" s="8"/>
      <c r="BH2481" s="5"/>
      <c r="BI2481" s="5"/>
      <c r="BJ2481" s="5"/>
      <c r="BK2481" s="5"/>
      <c r="BM2481" s="29"/>
      <c r="BN2481" s="29"/>
      <c r="BO2481" s="8"/>
      <c r="BP2481" s="8"/>
      <c r="BQ2481" s="8"/>
      <c r="BR2481" s="8"/>
      <c r="BS2481" s="8"/>
      <c r="BU2481" s="8"/>
      <c r="CB2481" s="8"/>
      <c r="CC2481" s="8"/>
      <c r="CD2481" s="8"/>
      <c r="CJ2481" s="8"/>
    </row>
    <row r="2482" spans="1:122" x14ac:dyDescent="0.25">
      <c r="A2482" t="s">
        <v>308</v>
      </c>
      <c r="B2482" t="s">
        <v>309</v>
      </c>
      <c r="C2482" s="26">
        <v>37620</v>
      </c>
      <c r="G2482">
        <v>81</v>
      </c>
      <c r="H2482" t="s">
        <v>311</v>
      </c>
      <c r="I2482" s="12">
        <v>12</v>
      </c>
      <c r="J2482">
        <v>1000</v>
      </c>
      <c r="M2482" s="5">
        <v>610.77380952380997</v>
      </c>
      <c r="N2482" s="5">
        <v>18.0416666666667</v>
      </c>
      <c r="O2482" s="7">
        <f>(M2482/10/N2482)</f>
        <v>3.3853513691850838</v>
      </c>
      <c r="P2482" s="8"/>
      <c r="AC2482" s="8"/>
      <c r="AJ2482" s="5"/>
      <c r="AK2482" s="9"/>
      <c r="AL2482" s="9"/>
      <c r="AM2482" s="9"/>
      <c r="AN2482" s="9"/>
      <c r="AO2482" s="9"/>
      <c r="AP2482" s="5"/>
      <c r="AQ2482" s="9"/>
      <c r="AR2482" s="8"/>
      <c r="AU2482" s="8"/>
      <c r="AV2482" s="8"/>
      <c r="AW2482" s="8"/>
      <c r="AY2482" s="5"/>
      <c r="AZ2482" s="5"/>
      <c r="BA2482" s="5"/>
      <c r="BB2482" s="5"/>
      <c r="BC2482" s="5"/>
      <c r="BD2482" s="5"/>
      <c r="BG2482" s="8"/>
      <c r="BH2482" s="5"/>
      <c r="BI2482" s="5"/>
      <c r="BJ2482" s="5"/>
      <c r="BK2482" s="5"/>
      <c r="BM2482" s="29"/>
      <c r="BN2482" s="29"/>
      <c r="BO2482" s="8"/>
      <c r="BP2482" s="8"/>
      <c r="BQ2482" s="8"/>
      <c r="BR2482" s="8"/>
      <c r="BS2482" s="8"/>
      <c r="BU2482" s="8"/>
      <c r="CB2482" s="8"/>
      <c r="CC2482" s="8"/>
      <c r="CD2482" s="8"/>
      <c r="CJ2482" s="8"/>
    </row>
    <row r="2483" spans="1:122" x14ac:dyDescent="0.25">
      <c r="A2483" t="s">
        <v>308</v>
      </c>
      <c r="B2483" t="s">
        <v>309</v>
      </c>
      <c r="C2483" s="26">
        <v>37621</v>
      </c>
      <c r="G2483">
        <v>82</v>
      </c>
      <c r="H2483" t="s">
        <v>311</v>
      </c>
      <c r="I2483" s="12">
        <v>12</v>
      </c>
      <c r="J2483">
        <v>1000</v>
      </c>
      <c r="M2483" s="5"/>
      <c r="N2483" s="5"/>
      <c r="O2483" s="7"/>
      <c r="P2483" s="8"/>
      <c r="AC2483" s="8"/>
      <c r="AJ2483" s="5"/>
      <c r="AK2483" s="9"/>
      <c r="AL2483" s="9"/>
      <c r="AM2483" s="9"/>
      <c r="AN2483" s="9"/>
      <c r="AO2483" s="9"/>
      <c r="AP2483" s="5"/>
      <c r="AQ2483" s="9"/>
      <c r="AR2483" s="8"/>
      <c r="AU2483" s="8"/>
      <c r="AV2483" s="8"/>
      <c r="AW2483" s="8"/>
      <c r="AY2483" s="5"/>
      <c r="AZ2483" s="5"/>
      <c r="BA2483" s="5"/>
      <c r="BB2483" s="5"/>
      <c r="BC2483" s="5"/>
      <c r="BD2483" s="5"/>
      <c r="BG2483" s="8"/>
      <c r="BH2483" s="5"/>
      <c r="BI2483" s="5"/>
      <c r="BJ2483" s="5"/>
      <c r="BK2483" s="5"/>
      <c r="BM2483" s="29"/>
      <c r="BN2483" s="29"/>
      <c r="BO2483" s="8"/>
      <c r="BP2483" s="8"/>
      <c r="BQ2483" s="8"/>
      <c r="BR2483" s="8"/>
      <c r="BS2483" s="8"/>
      <c r="BU2483" s="8"/>
      <c r="CB2483" s="8"/>
      <c r="CC2483" s="8"/>
      <c r="CD2483" s="8"/>
      <c r="CJ2483" s="8"/>
      <c r="CO2483" s="5">
        <f>SUM(CT2483,CW2483,CZ2483,DC2483,DF2483,DI2483,DL2483,DO2483,DR2483)</f>
        <v>429.33933270154881</v>
      </c>
      <c r="CS2483">
        <v>50</v>
      </c>
      <c r="CT2483">
        <v>22.78926371255157</v>
      </c>
      <c r="CV2483">
        <v>150</v>
      </c>
      <c r="CW2483">
        <v>28.806845365134375</v>
      </c>
      <c r="CY2483">
        <v>250</v>
      </c>
      <c r="CZ2483">
        <v>31.680669512270885</v>
      </c>
      <c r="DB2483">
        <v>350</v>
      </c>
      <c r="DC2483">
        <v>33.322713527345144</v>
      </c>
      <c r="DE2483">
        <v>450</v>
      </c>
      <c r="DF2483">
        <v>43.685094248379471</v>
      </c>
      <c r="DH2483">
        <v>600</v>
      </c>
      <c r="DI2483">
        <v>61.932641949020272</v>
      </c>
      <c r="DK2483">
        <v>800</v>
      </c>
      <c r="DL2483">
        <v>70.779820321019926</v>
      </c>
      <c r="DN2483">
        <v>1000</v>
      </c>
      <c r="DO2483">
        <v>68.89920894804709</v>
      </c>
      <c r="DQ2483">
        <v>1200</v>
      </c>
      <c r="DR2483">
        <v>67.443075117780097</v>
      </c>
    </row>
    <row r="2484" spans="1:122" x14ac:dyDescent="0.25">
      <c r="A2484" t="s">
        <v>308</v>
      </c>
      <c r="B2484" t="s">
        <v>309</v>
      </c>
      <c r="C2484" s="26">
        <v>37623</v>
      </c>
      <c r="G2484">
        <v>84</v>
      </c>
      <c r="H2484" t="s">
        <v>311</v>
      </c>
      <c r="I2484" s="12">
        <v>12</v>
      </c>
      <c r="J2484">
        <v>1000</v>
      </c>
      <c r="M2484" s="8"/>
      <c r="N2484" s="8"/>
      <c r="O2484" s="8"/>
      <c r="P2484" s="8"/>
      <c r="AC2484" s="5">
        <v>147.42426357671366</v>
      </c>
      <c r="AJ2484" s="5">
        <v>131.59991308756426</v>
      </c>
      <c r="AK2484" s="9">
        <v>1.982</v>
      </c>
      <c r="AL2484" s="9"/>
      <c r="AM2484" s="9"/>
      <c r="AN2484" s="9"/>
      <c r="AO2484" s="9"/>
      <c r="AP2484" s="5">
        <v>20004</v>
      </c>
      <c r="AQ2484" s="9">
        <v>1.506E-2</v>
      </c>
      <c r="AR2484" s="9">
        <v>3.6067822349802763E-2</v>
      </c>
      <c r="AS2484" s="8">
        <f>AJ2484*AR2484</f>
        <v>4.7465222864917509</v>
      </c>
      <c r="AT2484" s="8">
        <f>AR2484*(AJ2484/(AP2484/10000))</f>
        <v>2.3727865859286901</v>
      </c>
      <c r="AU2484" s="5">
        <v>17.72289418410951</v>
      </c>
      <c r="AV2484" s="5"/>
      <c r="AW2484" s="5"/>
      <c r="AY2484" s="5">
        <v>7.9383080063506464</v>
      </c>
      <c r="AZ2484" s="5"/>
      <c r="BA2484" s="5"/>
      <c r="BB2484" s="5"/>
      <c r="BC2484" s="5"/>
      <c r="BD2484" s="5"/>
      <c r="BG2484" s="5">
        <v>0</v>
      </c>
      <c r="BH2484" s="5">
        <f>SUM(BG2484,AY2484,AU2484)</f>
        <v>25.661202190460155</v>
      </c>
      <c r="BI2484" s="5"/>
      <c r="BJ2484" s="5"/>
      <c r="BK2484" s="5">
        <f>SUM(BH2484,AJ2484,AC2484)</f>
        <v>304.68537885473808</v>
      </c>
      <c r="BM2484" s="28">
        <v>8.7800000000000003E-2</v>
      </c>
      <c r="BN2484" s="28"/>
      <c r="BO2484" s="8"/>
      <c r="BP2484" s="8"/>
      <c r="BQ2484" s="8"/>
      <c r="BR2484" s="8"/>
      <c r="BS2484" s="8"/>
      <c r="BU2484" s="8">
        <v>0.77429999999999988</v>
      </c>
      <c r="BV2484" s="8">
        <v>0.65139195099292346</v>
      </c>
      <c r="CA2484" s="5">
        <f>SUM(CB2484:CD2484)</f>
        <v>203.79999999999998</v>
      </c>
      <c r="CB2484" s="5">
        <v>180.6</v>
      </c>
      <c r="CC2484" s="5">
        <v>23.2</v>
      </c>
      <c r="CD2484" s="5">
        <v>0</v>
      </c>
      <c r="CJ2484" s="8"/>
    </row>
    <row r="2485" spans="1:122" x14ac:dyDescent="0.25">
      <c r="A2485" t="s">
        <v>308</v>
      </c>
      <c r="B2485" t="s">
        <v>309</v>
      </c>
      <c r="C2485" s="26">
        <v>37627</v>
      </c>
      <c r="G2485">
        <v>88</v>
      </c>
      <c r="H2485" t="s">
        <v>311</v>
      </c>
      <c r="I2485" s="12">
        <v>12</v>
      </c>
      <c r="J2485">
        <v>1000</v>
      </c>
      <c r="P2485" s="8">
        <v>0.75843704767032827</v>
      </c>
      <c r="AJ2485" s="5"/>
      <c r="AK2485" s="9"/>
      <c r="AL2485" s="9"/>
      <c r="AM2485" s="9"/>
      <c r="AN2485" s="9"/>
      <c r="AO2485" s="9"/>
      <c r="AP2485" s="5"/>
      <c r="AU2485"/>
      <c r="AV2485"/>
      <c r="AW2485"/>
      <c r="AY2485" s="5"/>
      <c r="AZ2485" s="5"/>
      <c r="BA2485" s="5"/>
      <c r="BB2485" s="5"/>
      <c r="BC2485" s="5"/>
      <c r="BD2485" s="5"/>
      <c r="BH2485" s="5"/>
      <c r="BI2485" s="5"/>
      <c r="BJ2485" s="5"/>
      <c r="BK2485" s="5"/>
      <c r="BM2485" s="12"/>
      <c r="BN2485" s="12"/>
      <c r="CO2485" s="5">
        <f>SUM(CT2485,CW2485,CZ2485,DC2485,DF2485,DI2485,DL2485,DO2485,DR2485)</f>
        <v>485.76923713113706</v>
      </c>
      <c r="CS2485">
        <v>50</v>
      </c>
      <c r="CT2485">
        <v>26.437183970386467</v>
      </c>
      <c r="CV2485">
        <v>150</v>
      </c>
      <c r="CW2485">
        <v>35.206376783247457</v>
      </c>
      <c r="CY2485">
        <v>250</v>
      </c>
      <c r="CZ2485">
        <v>39.256173460984492</v>
      </c>
      <c r="DB2485">
        <v>350</v>
      </c>
      <c r="DC2485">
        <v>39.966084994340058</v>
      </c>
      <c r="DE2485">
        <v>450</v>
      </c>
      <c r="DF2485">
        <v>49.61102926043926</v>
      </c>
      <c r="DH2485">
        <v>600</v>
      </c>
      <c r="DI2485">
        <v>68.922245606944458</v>
      </c>
      <c r="DK2485">
        <v>800</v>
      </c>
      <c r="DL2485">
        <v>76.82643398152517</v>
      </c>
      <c r="DN2485">
        <v>1000</v>
      </c>
      <c r="DO2485">
        <v>75.47567240875992</v>
      </c>
      <c r="DQ2485">
        <v>1200</v>
      </c>
      <c r="DR2485">
        <v>74.068036664509833</v>
      </c>
    </row>
    <row r="2486" spans="1:122" x14ac:dyDescent="0.25">
      <c r="A2486" t="s">
        <v>308</v>
      </c>
      <c r="B2486" t="s">
        <v>309</v>
      </c>
      <c r="C2486" s="26">
        <v>37628</v>
      </c>
      <c r="G2486">
        <v>89</v>
      </c>
      <c r="H2486" t="s">
        <v>311</v>
      </c>
      <c r="I2486" s="12">
        <v>12</v>
      </c>
      <c r="J2486">
        <v>1000</v>
      </c>
      <c r="M2486" s="5">
        <v>744.88095238095195</v>
      </c>
      <c r="N2486" s="5">
        <v>19.6527777777778</v>
      </c>
      <c r="O2486" s="7">
        <f>(M2486/10/N2486)</f>
        <v>3.7902069661786912</v>
      </c>
      <c r="P2486" s="8"/>
      <c r="AC2486" s="8"/>
      <c r="AJ2486" s="5"/>
      <c r="AK2486" s="9"/>
      <c r="AL2486" s="9"/>
      <c r="AM2486" s="9"/>
      <c r="AN2486" s="9"/>
      <c r="AO2486" s="9"/>
      <c r="AP2486" s="5"/>
      <c r="AQ2486" s="9"/>
      <c r="AR2486" s="8"/>
      <c r="AU2486" s="8"/>
      <c r="AV2486" s="8"/>
      <c r="AW2486" s="8"/>
      <c r="AY2486" s="5"/>
      <c r="AZ2486" s="5"/>
      <c r="BA2486" s="5"/>
      <c r="BB2486" s="5"/>
      <c r="BC2486" s="5"/>
      <c r="BD2486" s="5"/>
      <c r="BG2486" s="8"/>
      <c r="BH2486" s="5"/>
      <c r="BI2486" s="5"/>
      <c r="BJ2486" s="5"/>
      <c r="BK2486" s="5"/>
      <c r="BM2486" s="29"/>
      <c r="BN2486" s="29"/>
      <c r="BO2486" s="8"/>
      <c r="BP2486" s="8"/>
      <c r="BQ2486" s="8"/>
      <c r="BR2486" s="8"/>
      <c r="BS2486" s="8"/>
      <c r="BU2486" s="8"/>
      <c r="CB2486" s="8"/>
      <c r="CC2486" s="8"/>
      <c r="CD2486" s="8"/>
      <c r="CJ2486" s="8"/>
    </row>
    <row r="2487" spans="1:122" x14ac:dyDescent="0.25">
      <c r="A2487" t="s">
        <v>308</v>
      </c>
      <c r="B2487" t="s">
        <v>309</v>
      </c>
      <c r="C2487" s="26">
        <v>37631</v>
      </c>
      <c r="G2487">
        <v>92</v>
      </c>
      <c r="H2487" t="s">
        <v>311</v>
      </c>
      <c r="I2487" s="12">
        <v>12</v>
      </c>
      <c r="J2487">
        <v>1000</v>
      </c>
      <c r="M2487" s="8"/>
      <c r="N2487" s="8"/>
      <c r="O2487" s="8"/>
      <c r="P2487" s="8"/>
      <c r="AC2487" s="5">
        <v>181.97682535250593</v>
      </c>
      <c r="AJ2487" s="5">
        <v>139.85659448106031</v>
      </c>
      <c r="AK2487" s="9">
        <v>2.1259999999999999</v>
      </c>
      <c r="AL2487" s="9"/>
      <c r="AM2487" s="9"/>
      <c r="AN2487" s="9"/>
      <c r="AO2487" s="9"/>
      <c r="AP2487" s="5">
        <v>21260</v>
      </c>
      <c r="AQ2487" s="9">
        <v>1.519E-2</v>
      </c>
      <c r="AR2487" s="9">
        <v>3.3912080340780755E-2</v>
      </c>
      <c r="AS2487" s="8">
        <f>AJ2487*AR2487</f>
        <v>4.7428280682297119</v>
      </c>
      <c r="AT2487" s="8">
        <f>AR2487*(AJ2487/(AP2487/10000))</f>
        <v>2.2308692700986419</v>
      </c>
      <c r="AU2487" s="5">
        <v>22.568262475555876</v>
      </c>
      <c r="AV2487" s="5"/>
      <c r="AW2487" s="5"/>
      <c r="AY2487" s="5">
        <v>27.217056021773644</v>
      </c>
      <c r="AZ2487" s="5"/>
      <c r="BA2487" s="5"/>
      <c r="BB2487" s="5"/>
      <c r="BC2487" s="5"/>
      <c r="BD2487" s="5"/>
      <c r="BG2487" s="5">
        <v>0</v>
      </c>
      <c r="BH2487" s="5">
        <f>SUM(BG2487,AY2487,AU2487)</f>
        <v>49.78531849732952</v>
      </c>
      <c r="BI2487" s="5"/>
      <c r="BJ2487" s="5"/>
      <c r="BK2487" s="5">
        <f>SUM(BH2487,AJ2487,AC2487)</f>
        <v>371.61873833089578</v>
      </c>
      <c r="BM2487" s="28">
        <v>0.14810000000000001</v>
      </c>
      <c r="BN2487" s="28"/>
      <c r="BO2487" s="8"/>
      <c r="BP2487" s="8"/>
      <c r="BQ2487" s="8"/>
      <c r="BR2487" s="8"/>
      <c r="BS2487" s="8"/>
      <c r="BU2487" s="8">
        <v>1.1913333333333334</v>
      </c>
      <c r="BV2487" s="8">
        <v>0.72792235040952524</v>
      </c>
      <c r="CA2487" s="5">
        <f>SUM(CB2487:CD2487)</f>
        <v>201.3</v>
      </c>
      <c r="CB2487" s="5">
        <v>156</v>
      </c>
      <c r="CC2487" s="5">
        <v>45.3</v>
      </c>
      <c r="CD2487" s="5">
        <v>0</v>
      </c>
      <c r="CJ2487" s="8"/>
    </row>
    <row r="2488" spans="1:122" x14ac:dyDescent="0.25">
      <c r="A2488" t="s">
        <v>308</v>
      </c>
      <c r="B2488" t="s">
        <v>309</v>
      </c>
      <c r="C2488" s="26">
        <v>37634</v>
      </c>
      <c r="G2488">
        <v>95</v>
      </c>
      <c r="H2488" t="s">
        <v>311</v>
      </c>
      <c r="I2488" s="12">
        <v>12</v>
      </c>
      <c r="J2488">
        <v>1000</v>
      </c>
      <c r="P2488" s="8">
        <v>0.82875302679901452</v>
      </c>
      <c r="AJ2488" s="5"/>
      <c r="AK2488" s="9"/>
      <c r="AL2488" s="9"/>
      <c r="AM2488" s="9"/>
      <c r="AN2488" s="9"/>
      <c r="AO2488" s="9"/>
      <c r="AP2488" s="5"/>
      <c r="AU2488"/>
      <c r="AV2488"/>
      <c r="AW2488"/>
      <c r="AY2488" s="5"/>
      <c r="AZ2488" s="5"/>
      <c r="BA2488" s="5"/>
      <c r="BB2488" s="5"/>
      <c r="BC2488" s="5"/>
      <c r="BD2488" s="5"/>
      <c r="BH2488" s="5"/>
      <c r="BI2488" s="5"/>
      <c r="BJ2488" s="5"/>
      <c r="BK2488" s="5"/>
      <c r="BM2488" s="12"/>
      <c r="BN2488" s="12"/>
      <c r="CO2488" s="5">
        <f>SUM(CT2488,CW2488,CZ2488,DC2488,DF2488,DI2488,DL2488,DO2488,DR2488)</f>
        <v>444.81396427018802</v>
      </c>
      <c r="CS2488">
        <v>50</v>
      </c>
      <c r="CT2488">
        <v>22.472942344831807</v>
      </c>
      <c r="CV2488">
        <v>150</v>
      </c>
      <c r="CW2488">
        <v>27.726439082158251</v>
      </c>
      <c r="CY2488">
        <v>250</v>
      </c>
      <c r="CZ2488">
        <v>28.17485051328411</v>
      </c>
      <c r="DB2488">
        <v>350</v>
      </c>
      <c r="DC2488">
        <v>33.104622448774677</v>
      </c>
      <c r="DE2488">
        <v>450</v>
      </c>
      <c r="DF2488">
        <v>44.124195127458655</v>
      </c>
      <c r="DH2488">
        <v>600</v>
      </c>
      <c r="DI2488">
        <v>64.429186059641154</v>
      </c>
      <c r="DK2488">
        <v>800</v>
      </c>
      <c r="DL2488">
        <v>76.192693213551095</v>
      </c>
      <c r="DN2488">
        <v>1000</v>
      </c>
      <c r="DO2488">
        <v>75.073490767545607</v>
      </c>
      <c r="DQ2488">
        <v>1200</v>
      </c>
      <c r="DR2488">
        <v>73.515544712942699</v>
      </c>
    </row>
    <row r="2489" spans="1:122" x14ac:dyDescent="0.25">
      <c r="A2489" t="s">
        <v>308</v>
      </c>
      <c r="B2489" t="s">
        <v>309</v>
      </c>
      <c r="C2489" s="26">
        <v>37636</v>
      </c>
      <c r="G2489">
        <v>97</v>
      </c>
      <c r="H2489" t="s">
        <v>311</v>
      </c>
      <c r="I2489" s="12">
        <v>12</v>
      </c>
      <c r="J2489">
        <v>1000</v>
      </c>
      <c r="M2489" s="5">
        <v>826.54761904761904</v>
      </c>
      <c r="N2489" s="5">
        <v>21.0277777777778</v>
      </c>
      <c r="O2489" s="7">
        <f>(M2489/10/N2489)</f>
        <v>3.9307416493678007</v>
      </c>
      <c r="P2489" s="8"/>
      <c r="AC2489" s="8"/>
      <c r="AJ2489" s="5"/>
      <c r="AK2489" s="9"/>
      <c r="AL2489" s="9"/>
      <c r="AM2489" s="9"/>
      <c r="AN2489" s="9"/>
      <c r="AO2489" s="9"/>
      <c r="AP2489" s="5"/>
      <c r="AQ2489" s="9"/>
      <c r="AR2489" s="8"/>
      <c r="AU2489" s="8"/>
      <c r="AV2489" s="8"/>
      <c r="AW2489" s="8"/>
      <c r="AY2489" s="5"/>
      <c r="AZ2489" s="5"/>
      <c r="BA2489" s="5"/>
      <c r="BB2489" s="5"/>
      <c r="BC2489" s="5"/>
      <c r="BD2489" s="5"/>
      <c r="BG2489" s="8"/>
      <c r="BH2489" s="5"/>
      <c r="BI2489" s="5"/>
      <c r="BJ2489" s="5"/>
      <c r="BK2489" s="5"/>
      <c r="BM2489" s="29"/>
      <c r="BN2489" s="29"/>
      <c r="BO2489" s="8"/>
      <c r="BP2489" s="8"/>
      <c r="BQ2489" s="8"/>
      <c r="BR2489" s="8"/>
      <c r="BS2489" s="8"/>
      <c r="BU2489" s="8"/>
      <c r="CB2489" s="8"/>
      <c r="CC2489" s="8"/>
      <c r="CD2489" s="8"/>
      <c r="CJ2489" s="8"/>
    </row>
    <row r="2490" spans="1:122" x14ac:dyDescent="0.25">
      <c r="A2490" t="s">
        <v>308</v>
      </c>
      <c r="B2490" t="s">
        <v>309</v>
      </c>
      <c r="C2490" s="26">
        <v>37641</v>
      </c>
      <c r="G2490">
        <v>102</v>
      </c>
      <c r="H2490" t="s">
        <v>311</v>
      </c>
      <c r="I2490" s="12">
        <v>12</v>
      </c>
      <c r="J2490">
        <v>1000</v>
      </c>
      <c r="P2490" s="8">
        <v>0.84226048678169019</v>
      </c>
      <c r="AJ2490" s="5"/>
      <c r="AK2490" s="9"/>
      <c r="AL2490" s="9"/>
      <c r="AM2490" s="9"/>
      <c r="AN2490" s="9"/>
      <c r="AO2490" s="9"/>
      <c r="AP2490" s="5"/>
      <c r="AU2490"/>
      <c r="AV2490"/>
      <c r="AW2490"/>
      <c r="AY2490" s="5"/>
      <c r="AZ2490" s="5"/>
      <c r="BA2490" s="5"/>
      <c r="BB2490" s="5"/>
      <c r="BC2490" s="5"/>
      <c r="BD2490" s="5"/>
      <c r="BH2490" s="5"/>
      <c r="BI2490" s="5"/>
      <c r="BJ2490" s="5"/>
      <c r="BK2490" s="5"/>
      <c r="BM2490" s="12"/>
      <c r="BN2490" s="12"/>
    </row>
    <row r="2491" spans="1:122" x14ac:dyDescent="0.25">
      <c r="A2491" t="s">
        <v>308</v>
      </c>
      <c r="B2491" t="s">
        <v>309</v>
      </c>
      <c r="C2491" s="26">
        <v>37642</v>
      </c>
      <c r="G2491">
        <v>103</v>
      </c>
      <c r="H2491" t="s">
        <v>311</v>
      </c>
      <c r="I2491" s="12">
        <v>12</v>
      </c>
      <c r="J2491">
        <v>1000</v>
      </c>
      <c r="M2491" s="5">
        <v>842.08333333333303</v>
      </c>
      <c r="N2491" s="5">
        <v>21.375</v>
      </c>
      <c r="O2491" s="7">
        <f>(M2491/10/N2491)</f>
        <v>3.9395711500974642</v>
      </c>
      <c r="P2491" s="8"/>
      <c r="AC2491" s="5">
        <v>316.4875052352366</v>
      </c>
      <c r="AJ2491" s="5">
        <v>183.67494749040341</v>
      </c>
      <c r="AK2491" s="9">
        <v>2.7240000000000002</v>
      </c>
      <c r="AL2491" s="9"/>
      <c r="AM2491" s="9"/>
      <c r="AN2491" s="9"/>
      <c r="AO2491" s="9"/>
      <c r="AP2491" s="5">
        <v>18403</v>
      </c>
      <c r="AQ2491" s="9">
        <v>1.4789999999999999E-2</v>
      </c>
      <c r="AR2491" s="9">
        <v>3.1399358282657559E-2</v>
      </c>
      <c r="AS2491" s="8">
        <f>AJ2491*AR2491</f>
        <v>5.7672754837994908</v>
      </c>
      <c r="AT2491" s="8">
        <f>AR2491*(AJ2491/(AP2491/10000))</f>
        <v>3.1338778915391461</v>
      </c>
      <c r="AU2491" s="5">
        <v>25.414644745418993</v>
      </c>
      <c r="AV2491" s="5"/>
      <c r="AW2491" s="5"/>
      <c r="AY2491" s="5">
        <v>167.83851213427081</v>
      </c>
      <c r="AZ2491" s="5"/>
      <c r="BA2491" s="5"/>
      <c r="BB2491" s="5"/>
      <c r="BC2491" s="5"/>
      <c r="BD2491" s="5"/>
      <c r="BG2491" s="5">
        <v>0</v>
      </c>
      <c r="BH2491" s="5">
        <f>SUM(BG2491,AY2491,AU2491)</f>
        <v>193.25315687968981</v>
      </c>
      <c r="BI2491" s="5"/>
      <c r="BJ2491" s="5"/>
      <c r="BK2491" s="5">
        <f>SUM(BH2491,AJ2491,AC2491)</f>
        <v>693.41560960532979</v>
      </c>
      <c r="BM2491" s="28">
        <v>0.32379999999999998</v>
      </c>
      <c r="BN2491" s="28"/>
      <c r="BO2491" s="8"/>
      <c r="BP2491" s="8"/>
      <c r="BQ2491" s="8"/>
      <c r="BR2491" s="8"/>
      <c r="BS2491" s="8"/>
      <c r="BU2491" s="8">
        <v>1.4673733333333334</v>
      </c>
      <c r="BV2491" s="8">
        <v>0.66805621696686235</v>
      </c>
      <c r="CA2491" s="5">
        <f>SUM(CB2491:CD2491)</f>
        <v>191</v>
      </c>
      <c r="CB2491" s="5">
        <v>96.6</v>
      </c>
      <c r="CC2491" s="5">
        <v>94.4</v>
      </c>
      <c r="CD2491" s="5">
        <v>0</v>
      </c>
      <c r="CJ2491" s="8"/>
    </row>
    <row r="2492" spans="1:122" x14ac:dyDescent="0.25">
      <c r="A2492" t="s">
        <v>308</v>
      </c>
      <c r="B2492" t="s">
        <v>309</v>
      </c>
      <c r="C2492" s="26">
        <v>37645</v>
      </c>
      <c r="G2492">
        <v>106</v>
      </c>
      <c r="H2492" t="s">
        <v>311</v>
      </c>
      <c r="I2492" s="12">
        <v>12</v>
      </c>
      <c r="J2492">
        <v>1000</v>
      </c>
      <c r="M2492" s="5"/>
      <c r="N2492" s="5"/>
      <c r="O2492" s="7"/>
      <c r="P2492" s="8"/>
      <c r="AC2492" s="5"/>
      <c r="AJ2492" s="5"/>
      <c r="AK2492" s="9"/>
      <c r="AL2492" s="9"/>
      <c r="AM2492" s="9"/>
      <c r="AN2492" s="9"/>
      <c r="AO2492" s="9"/>
      <c r="AP2492" s="5"/>
      <c r="AQ2492" s="9"/>
      <c r="AR2492" s="9"/>
      <c r="AS2492" s="8"/>
      <c r="AT2492" s="8"/>
      <c r="AU2492" s="5"/>
      <c r="AV2492" s="5"/>
      <c r="AW2492" s="5"/>
      <c r="AY2492" s="5"/>
      <c r="AZ2492" s="5"/>
      <c r="BA2492" s="5"/>
      <c r="BB2492" s="5"/>
      <c r="BC2492" s="5"/>
      <c r="BD2492" s="5"/>
      <c r="BG2492" s="5"/>
      <c r="BH2492" s="5"/>
      <c r="BI2492" s="5"/>
      <c r="BJ2492" s="5"/>
      <c r="BK2492" s="5"/>
      <c r="BM2492" s="28"/>
      <c r="BN2492" s="28"/>
      <c r="BO2492" s="8"/>
      <c r="BP2492" s="8"/>
      <c r="BQ2492" s="8"/>
      <c r="BR2492" s="8"/>
      <c r="BS2492" s="8"/>
      <c r="BU2492" s="8"/>
      <c r="BV2492" s="8"/>
      <c r="CB2492" s="5"/>
      <c r="CC2492" s="5"/>
      <c r="CD2492" s="5"/>
      <c r="CJ2492" s="8"/>
      <c r="CO2492" s="5">
        <f>SUM(CT2492,CW2492,CZ2492,DC2492,DF2492,DI2492,DL2492,DO2492,DR2492)</f>
        <v>457.97255101038525</v>
      </c>
      <c r="CS2492">
        <v>50</v>
      </c>
      <c r="CT2492">
        <v>23.034971926467222</v>
      </c>
      <c r="CV2492">
        <v>150</v>
      </c>
      <c r="CW2492">
        <v>30.860302057376469</v>
      </c>
      <c r="CY2492">
        <v>250</v>
      </c>
      <c r="CZ2492">
        <v>33.575865583934892</v>
      </c>
      <c r="DB2492">
        <v>350</v>
      </c>
      <c r="DC2492">
        <v>36.649102064527078</v>
      </c>
      <c r="DE2492">
        <v>450</v>
      </c>
      <c r="DF2492">
        <v>46.684802357033362</v>
      </c>
      <c r="DH2492">
        <v>600</v>
      </c>
      <c r="DI2492">
        <v>65.069020488845737</v>
      </c>
      <c r="DK2492">
        <v>800</v>
      </c>
      <c r="DL2492">
        <v>73.844602419390768</v>
      </c>
      <c r="DN2492">
        <v>1000</v>
      </c>
      <c r="DO2492">
        <v>73.889289268414586</v>
      </c>
      <c r="DQ2492">
        <v>1200</v>
      </c>
      <c r="DR2492">
        <v>74.364594844395143</v>
      </c>
    </row>
    <row r="2493" spans="1:122" x14ac:dyDescent="0.25">
      <c r="A2493" t="s">
        <v>308</v>
      </c>
      <c r="B2493" t="s">
        <v>309</v>
      </c>
      <c r="C2493" s="26">
        <v>37650</v>
      </c>
      <c r="G2493">
        <v>111</v>
      </c>
      <c r="H2493" t="s">
        <v>311</v>
      </c>
      <c r="I2493" s="12">
        <v>12</v>
      </c>
      <c r="J2493">
        <v>1000</v>
      </c>
      <c r="M2493" s="5">
        <v>848.15476190476204</v>
      </c>
      <c r="N2493" s="5">
        <v>21.625</v>
      </c>
      <c r="O2493" s="7">
        <f>(M2493/10/N2493)</f>
        <v>3.9221029452243332</v>
      </c>
      <c r="P2493" s="8"/>
      <c r="AC2493" s="8"/>
      <c r="AJ2493" s="5"/>
      <c r="AK2493" s="9"/>
      <c r="AL2493" s="9"/>
      <c r="AM2493" s="9"/>
      <c r="AN2493" s="9"/>
      <c r="AO2493" s="9"/>
      <c r="AP2493" s="5"/>
      <c r="AQ2493" s="9"/>
      <c r="AR2493" s="8"/>
      <c r="AU2493" s="8"/>
      <c r="AV2493" s="8"/>
      <c r="AW2493" s="8"/>
      <c r="AY2493" s="5"/>
      <c r="AZ2493" s="5"/>
      <c r="BA2493" s="5"/>
      <c r="BB2493" s="5"/>
      <c r="BC2493" s="5"/>
      <c r="BD2493" s="5"/>
      <c r="BG2493" s="8"/>
      <c r="BH2493" s="5"/>
      <c r="BI2493" s="5"/>
      <c r="BJ2493" s="5"/>
      <c r="BK2493" s="5"/>
      <c r="BM2493" s="29"/>
      <c r="BN2493" s="29"/>
      <c r="BO2493" s="8"/>
      <c r="BP2493" s="8"/>
      <c r="BQ2493" s="8"/>
      <c r="BR2493" s="8"/>
      <c r="BS2493" s="8"/>
      <c r="BU2493" s="8"/>
      <c r="CB2493" s="8"/>
      <c r="CC2493" s="8"/>
      <c r="CD2493" s="8"/>
      <c r="CJ2493" s="8"/>
    </row>
    <row r="2494" spans="1:122" x14ac:dyDescent="0.25">
      <c r="A2494" t="s">
        <v>308</v>
      </c>
      <c r="B2494" t="s">
        <v>309</v>
      </c>
      <c r="C2494" s="26">
        <v>37652</v>
      </c>
      <c r="G2494">
        <v>113</v>
      </c>
      <c r="H2494" t="s">
        <v>311</v>
      </c>
      <c r="I2494" s="12">
        <v>12</v>
      </c>
      <c r="J2494">
        <v>1000</v>
      </c>
      <c r="M2494" s="8"/>
      <c r="N2494" s="8"/>
      <c r="O2494" s="8"/>
      <c r="P2494" s="8"/>
      <c r="AC2494" s="5">
        <v>299.80455116571267</v>
      </c>
      <c r="AJ2494" s="5">
        <v>177.95321213877017</v>
      </c>
      <c r="AK2494" s="9">
        <v>2.444</v>
      </c>
      <c r="AL2494" s="9"/>
      <c r="AM2494" s="9"/>
      <c r="AN2494" s="9"/>
      <c r="AO2494" s="9"/>
      <c r="AP2494" s="5">
        <v>21478</v>
      </c>
      <c r="AQ2494" s="9">
        <v>1.388E-2</v>
      </c>
      <c r="AR2494" s="9">
        <v>2.5890642174485907E-2</v>
      </c>
      <c r="AS2494" s="8">
        <f>AJ2494*AR2494</f>
        <v>4.6073229392852806</v>
      </c>
      <c r="AT2494" s="8">
        <f>AR2494*(AJ2494/(AP2494/10000))</f>
        <v>2.1451359247999253</v>
      </c>
      <c r="AU2494" s="5">
        <v>3.976243934236257</v>
      </c>
      <c r="AV2494" s="5"/>
      <c r="AW2494" s="5"/>
      <c r="AY2494" s="5">
        <v>396.3483783170787</v>
      </c>
      <c r="AZ2494" s="5"/>
      <c r="BA2494" s="5"/>
      <c r="BB2494" s="5"/>
      <c r="BC2494" s="5"/>
      <c r="BD2494" s="5"/>
      <c r="BG2494" s="5">
        <v>0</v>
      </c>
      <c r="BH2494" s="5">
        <f>SUM(BG2494,AY2494,AU2494)</f>
        <v>400.32462225131496</v>
      </c>
      <c r="BI2494" s="5"/>
      <c r="BJ2494" s="5"/>
      <c r="BK2494" s="5">
        <f>SUM(BH2494,AJ2494,AC2494)</f>
        <v>878.08238555579783</v>
      </c>
      <c r="BM2494" s="28">
        <v>0.51060000000000005</v>
      </c>
      <c r="BN2494" s="28"/>
      <c r="BO2494" s="8"/>
      <c r="BP2494" s="8"/>
      <c r="BQ2494" s="8"/>
      <c r="BR2494" s="8"/>
      <c r="BS2494" s="8"/>
      <c r="BU2494" s="8">
        <v>1.1616666666666668</v>
      </c>
      <c r="BV2494" s="8">
        <v>0.78827408125105591</v>
      </c>
      <c r="CA2494" s="5">
        <f>SUM(CB2494:CD2494)</f>
        <v>155.4</v>
      </c>
      <c r="CB2494" s="5">
        <v>17.8</v>
      </c>
      <c r="CC2494" s="5">
        <v>137.6</v>
      </c>
      <c r="CD2494" s="5">
        <v>0</v>
      </c>
      <c r="CJ2494" s="8"/>
    </row>
    <row r="2495" spans="1:122" x14ac:dyDescent="0.25">
      <c r="A2495" t="s">
        <v>308</v>
      </c>
      <c r="B2495" t="s">
        <v>309</v>
      </c>
      <c r="C2495" s="26">
        <v>37655</v>
      </c>
      <c r="G2495">
        <v>116</v>
      </c>
      <c r="H2495" t="s">
        <v>311</v>
      </c>
      <c r="I2495" s="12">
        <v>12</v>
      </c>
      <c r="J2495">
        <v>1000</v>
      </c>
      <c r="P2495" s="8">
        <v>0.89868729098399325</v>
      </c>
      <c r="AJ2495" s="5"/>
      <c r="AK2495" s="9"/>
      <c r="AL2495" s="9"/>
      <c r="AM2495" s="9"/>
      <c r="AN2495" s="9"/>
      <c r="AO2495" s="9"/>
      <c r="AP2495" s="5"/>
      <c r="AU2495"/>
      <c r="AV2495"/>
      <c r="AW2495"/>
      <c r="AY2495" s="5"/>
      <c r="AZ2495" s="5"/>
      <c r="BA2495" s="5"/>
      <c r="BB2495" s="5"/>
      <c r="BC2495" s="5"/>
      <c r="BD2495" s="5"/>
      <c r="BH2495" s="5"/>
      <c r="BI2495" s="5"/>
      <c r="BJ2495" s="5"/>
      <c r="BK2495" s="5"/>
      <c r="BM2495" s="12"/>
      <c r="BN2495" s="12"/>
      <c r="CO2495" s="5">
        <f>SUM(CT2495,CW2495,CZ2495,DC2495,DF2495,DI2495,DL2495,DO2495,DR2495)</f>
        <v>474.36010481440292</v>
      </c>
      <c r="CS2495">
        <v>50</v>
      </c>
      <c r="CT2495">
        <v>24.514972507556063</v>
      </c>
      <c r="CV2495">
        <v>150</v>
      </c>
      <c r="CW2495">
        <v>33.333739539429544</v>
      </c>
      <c r="CY2495">
        <v>250</v>
      </c>
      <c r="CZ2495">
        <v>37.44026241428957</v>
      </c>
      <c r="DB2495">
        <v>350</v>
      </c>
      <c r="DC2495">
        <v>38.888522566743127</v>
      </c>
      <c r="DE2495">
        <v>450</v>
      </c>
      <c r="DF2495">
        <v>48.983889958798244</v>
      </c>
      <c r="DH2495">
        <v>600</v>
      </c>
      <c r="DI2495">
        <v>67.519941816271071</v>
      </c>
      <c r="DK2495">
        <v>800</v>
      </c>
      <c r="DL2495">
        <v>75.569108547627891</v>
      </c>
      <c r="DN2495">
        <v>1000</v>
      </c>
      <c r="DO2495">
        <v>73.992881509333429</v>
      </c>
      <c r="DQ2495">
        <v>1200</v>
      </c>
      <c r="DR2495">
        <v>74.116785954353986</v>
      </c>
    </row>
    <row r="2496" spans="1:122" x14ac:dyDescent="0.25">
      <c r="A2496" t="s">
        <v>308</v>
      </c>
      <c r="B2496" t="s">
        <v>309</v>
      </c>
      <c r="C2496" s="26">
        <v>37657</v>
      </c>
      <c r="G2496">
        <v>118</v>
      </c>
      <c r="H2496" t="s">
        <v>311</v>
      </c>
      <c r="I2496" s="12">
        <v>12</v>
      </c>
      <c r="J2496">
        <v>1000</v>
      </c>
      <c r="M2496" s="5">
        <v>850.47619047618991</v>
      </c>
      <c r="N2496" s="5">
        <v>21.8333333333333</v>
      </c>
      <c r="O2496" s="7">
        <f>(M2496/10/N2496)</f>
        <v>3.8953107960741584</v>
      </c>
      <c r="P2496" s="8"/>
      <c r="AC2496" s="8"/>
      <c r="AJ2496" s="5"/>
      <c r="AK2496" s="9"/>
      <c r="AL2496" s="9"/>
      <c r="AM2496" s="9"/>
      <c r="AN2496" s="9"/>
      <c r="AO2496" s="9"/>
      <c r="AP2496" s="5"/>
      <c r="AQ2496" s="9"/>
      <c r="AR2496" s="8"/>
      <c r="AU2496" s="8"/>
      <c r="AV2496" s="8"/>
      <c r="AW2496" s="8"/>
      <c r="AY2496" s="5"/>
      <c r="AZ2496" s="5"/>
      <c r="BA2496" s="5"/>
      <c r="BB2496" s="5"/>
      <c r="BC2496" s="5"/>
      <c r="BD2496" s="5"/>
      <c r="BG2496" s="8"/>
      <c r="BH2496" s="5"/>
      <c r="BI2496" s="5"/>
      <c r="BJ2496" s="5"/>
      <c r="BK2496" s="5"/>
      <c r="BM2496" s="29"/>
      <c r="BN2496" s="29"/>
      <c r="BO2496" s="8"/>
      <c r="BP2496" s="8"/>
      <c r="BQ2496" s="8"/>
      <c r="BR2496" s="8"/>
      <c r="BS2496" s="8"/>
      <c r="BU2496" s="8"/>
      <c r="BV2496" s="8"/>
      <c r="CB2496" s="8"/>
      <c r="CC2496" s="8"/>
      <c r="CD2496" s="8"/>
      <c r="CJ2496" s="8"/>
    </row>
    <row r="2497" spans="1:122" x14ac:dyDescent="0.25">
      <c r="A2497" t="s">
        <v>308</v>
      </c>
      <c r="B2497" t="s">
        <v>309</v>
      </c>
      <c r="C2497" s="26">
        <v>37662</v>
      </c>
      <c r="G2497">
        <v>123</v>
      </c>
      <c r="H2497" t="s">
        <v>311</v>
      </c>
      <c r="I2497" s="12">
        <v>12</v>
      </c>
      <c r="J2497">
        <v>1000</v>
      </c>
      <c r="M2497" s="8"/>
      <c r="N2497" s="8"/>
      <c r="O2497" s="8"/>
      <c r="P2497" s="8"/>
      <c r="AC2497" s="5">
        <v>272.51151752059189</v>
      </c>
      <c r="AJ2497" s="5">
        <v>178.24292025784021</v>
      </c>
      <c r="AK2497" s="9">
        <v>2.6360000000000001</v>
      </c>
      <c r="AL2497" s="9"/>
      <c r="AM2497" s="9"/>
      <c r="AN2497" s="9"/>
      <c r="AO2497" s="9"/>
      <c r="AP2497" s="5">
        <v>33156</v>
      </c>
      <c r="AQ2497" s="9">
        <v>1.477E-2</v>
      </c>
      <c r="AR2497" s="9">
        <v>2.0677410811094536E-2</v>
      </c>
      <c r="AS2497" s="8">
        <f>AJ2497*AR2497</f>
        <v>3.6856020863405266</v>
      </c>
      <c r="AT2497" s="8">
        <f>AR2497*(AJ2497/(AP2497/10000))</f>
        <v>1.1115943076186894</v>
      </c>
      <c r="AU2497" s="5">
        <v>0</v>
      </c>
      <c r="AV2497" s="5"/>
      <c r="AW2497" s="5"/>
      <c r="AY2497" s="5">
        <v>536.40281242912226</v>
      </c>
      <c r="AZ2497" s="5"/>
      <c r="BA2497" s="5"/>
      <c r="BB2497" s="5"/>
      <c r="BC2497" s="5"/>
      <c r="BD2497" s="5"/>
      <c r="BG2497" s="5">
        <v>5.1031980040825582</v>
      </c>
      <c r="BH2497" s="5">
        <f>SUM(BG2497,AY2497,AU2497)</f>
        <v>541.50601043320478</v>
      </c>
      <c r="BI2497" s="5"/>
      <c r="BJ2497" s="5"/>
      <c r="BK2497" s="5">
        <f>SUM(BH2497,AJ2497,AC2497)</f>
        <v>992.26044821163691</v>
      </c>
      <c r="BM2497" s="28">
        <v>0.60240000000000005</v>
      </c>
      <c r="BN2497" s="28"/>
      <c r="BO2497" s="8"/>
      <c r="BP2497" s="8"/>
      <c r="BQ2497" s="8"/>
      <c r="BR2497" s="8"/>
      <c r="BS2497" s="8"/>
      <c r="BU2497" s="8"/>
      <c r="BV2497" s="8">
        <v>0.77563843539451172</v>
      </c>
      <c r="CA2497" s="5">
        <f>SUM(CB2497:CD2497)</f>
        <v>172.43</v>
      </c>
      <c r="CB2497" s="5">
        <v>0</v>
      </c>
      <c r="CC2497" s="5">
        <v>171.6</v>
      </c>
      <c r="CD2497" s="5">
        <v>0.83</v>
      </c>
      <c r="CJ2497" s="8"/>
      <c r="CO2497" s="5">
        <f>SUM(CT2497,CW2497,CZ2497,DC2497,DF2497,DI2497,DL2497,DO2497,DR2497)</f>
        <v>434.6434252804865</v>
      </c>
      <c r="CS2497">
        <v>50</v>
      </c>
      <c r="CT2497">
        <v>22.757951092312641</v>
      </c>
      <c r="CV2497">
        <v>150</v>
      </c>
      <c r="CW2497">
        <v>29.639500227623611</v>
      </c>
      <c r="CY2497">
        <v>250</v>
      </c>
      <c r="CZ2497">
        <v>31.268399197978027</v>
      </c>
      <c r="DB2497">
        <v>350</v>
      </c>
      <c r="DC2497">
        <v>33.986172106789894</v>
      </c>
      <c r="DE2497">
        <v>450</v>
      </c>
      <c r="DF2497">
        <v>43.57576561671187</v>
      </c>
      <c r="DH2497">
        <v>600</v>
      </c>
      <c r="DI2497">
        <v>60.053429491025334</v>
      </c>
      <c r="DK2497">
        <v>800</v>
      </c>
      <c r="DL2497">
        <v>69.382011178240035</v>
      </c>
      <c r="DN2497">
        <v>1000</v>
      </c>
      <c r="DO2497">
        <v>71.149172935090817</v>
      </c>
      <c r="DQ2497">
        <v>1200</v>
      </c>
      <c r="DR2497">
        <v>72.831023434714282</v>
      </c>
    </row>
    <row r="2498" spans="1:122" x14ac:dyDescent="0.25">
      <c r="A2498" t="s">
        <v>308</v>
      </c>
      <c r="B2498" t="s">
        <v>309</v>
      </c>
      <c r="C2498" s="26">
        <v>37663</v>
      </c>
      <c r="G2498">
        <v>124</v>
      </c>
      <c r="H2498" t="s">
        <v>311</v>
      </c>
      <c r="I2498" s="12">
        <v>12</v>
      </c>
      <c r="J2498">
        <v>1000</v>
      </c>
      <c r="P2498" s="8">
        <v>0.80815371934306313</v>
      </c>
      <c r="AJ2498" s="5"/>
      <c r="AK2498" s="9"/>
      <c r="AL2498" s="9"/>
      <c r="AM2498" s="9"/>
      <c r="AN2498" s="9"/>
      <c r="AO2498" s="9"/>
      <c r="AP2498" s="5"/>
      <c r="AU2498"/>
      <c r="AV2498"/>
      <c r="AW2498"/>
      <c r="AY2498" s="5"/>
      <c r="AZ2498" s="5"/>
      <c r="BA2498" s="5"/>
      <c r="BB2498" s="5"/>
      <c r="BC2498" s="5"/>
      <c r="BD2498" s="5"/>
      <c r="BH2498" s="5"/>
      <c r="BI2498" s="5"/>
      <c r="BJ2498" s="5"/>
      <c r="BK2498" s="5"/>
      <c r="BM2498" s="12"/>
      <c r="BN2498" s="12"/>
    </row>
    <row r="2499" spans="1:122" x14ac:dyDescent="0.25">
      <c r="A2499" t="s">
        <v>308</v>
      </c>
      <c r="B2499" t="s">
        <v>309</v>
      </c>
      <c r="C2499" s="26">
        <v>37669</v>
      </c>
      <c r="E2499" t="s">
        <v>310</v>
      </c>
      <c r="G2499">
        <v>130</v>
      </c>
      <c r="H2499" t="s">
        <v>311</v>
      </c>
      <c r="I2499" s="12">
        <v>12</v>
      </c>
      <c r="J2499">
        <v>1000</v>
      </c>
      <c r="P2499" s="8"/>
      <c r="AJ2499" s="5"/>
      <c r="AK2499" s="9"/>
      <c r="AL2499" s="9"/>
      <c r="AM2499" s="9"/>
      <c r="AN2499" s="9"/>
      <c r="AO2499" s="9"/>
      <c r="AP2499" s="5"/>
      <c r="AU2499"/>
      <c r="AV2499"/>
      <c r="AW2499"/>
      <c r="AY2499" s="5"/>
      <c r="AZ2499" s="5"/>
      <c r="BA2499" s="5"/>
      <c r="BB2499" s="5"/>
      <c r="BC2499" s="5"/>
      <c r="BD2499" s="5"/>
      <c r="BH2499" s="5"/>
      <c r="BI2499" s="5"/>
      <c r="BJ2499" s="5"/>
      <c r="BK2499" s="5"/>
      <c r="BM2499" s="12"/>
      <c r="BN2499" s="12"/>
      <c r="CJ2499" s="5">
        <v>7.5645800506135688</v>
      </c>
    </row>
    <row r="2500" spans="1:122" x14ac:dyDescent="0.25">
      <c r="A2500" t="s">
        <v>308</v>
      </c>
      <c r="B2500" t="s">
        <v>309</v>
      </c>
      <c r="C2500" s="26">
        <v>37670</v>
      </c>
      <c r="G2500">
        <v>131</v>
      </c>
      <c r="H2500" t="s">
        <v>311</v>
      </c>
      <c r="I2500" s="12">
        <v>12</v>
      </c>
      <c r="J2500">
        <v>1000</v>
      </c>
      <c r="P2500" s="8"/>
      <c r="AJ2500" s="5"/>
      <c r="AK2500" s="9"/>
      <c r="AL2500" s="9"/>
      <c r="AM2500" s="9"/>
      <c r="AN2500" s="9"/>
      <c r="AO2500" s="9"/>
      <c r="AP2500" s="5"/>
      <c r="AU2500"/>
      <c r="AV2500"/>
      <c r="AW2500"/>
      <c r="AY2500" s="5"/>
      <c r="AZ2500" s="5"/>
      <c r="BA2500" s="5"/>
      <c r="BB2500" s="5"/>
      <c r="BC2500" s="5"/>
      <c r="BD2500" s="5"/>
      <c r="BH2500" s="5"/>
      <c r="BI2500" s="5"/>
      <c r="BJ2500" s="5"/>
      <c r="BK2500" s="5"/>
      <c r="BM2500" s="12"/>
      <c r="BN2500" s="12"/>
      <c r="CJ2500" s="5"/>
      <c r="CO2500" s="5">
        <f>SUM(CT2500,CW2500,CZ2500,DC2500,DF2500,DI2500,DL2500,DO2500,DR2500)</f>
        <v>476.79207601374992</v>
      </c>
      <c r="CS2500">
        <v>50</v>
      </c>
      <c r="CT2500">
        <v>24.406975919385072</v>
      </c>
      <c r="CV2500">
        <v>150</v>
      </c>
      <c r="CW2500">
        <v>33.809225682557617</v>
      </c>
      <c r="CY2500">
        <v>250</v>
      </c>
      <c r="CZ2500">
        <v>38.026269502624565</v>
      </c>
      <c r="DB2500">
        <v>350</v>
      </c>
      <c r="DC2500">
        <v>39.718276104298916</v>
      </c>
      <c r="DE2500">
        <v>450</v>
      </c>
      <c r="DF2500">
        <v>48.870903323482366</v>
      </c>
      <c r="DH2500">
        <v>600</v>
      </c>
      <c r="DI2500">
        <v>68.230868959831739</v>
      </c>
      <c r="DK2500">
        <v>800</v>
      </c>
      <c r="DL2500">
        <v>76.030195580737228</v>
      </c>
      <c r="DN2500">
        <v>1000</v>
      </c>
      <c r="DO2500">
        <v>74.384907048496871</v>
      </c>
      <c r="DQ2500">
        <v>1200</v>
      </c>
      <c r="DR2500">
        <v>73.31445389233555</v>
      </c>
    </row>
    <row r="2501" spans="1:122" x14ac:dyDescent="0.25">
      <c r="A2501" t="s">
        <v>308</v>
      </c>
      <c r="B2501" t="s">
        <v>309</v>
      </c>
      <c r="C2501" s="26">
        <v>37677</v>
      </c>
      <c r="E2501" t="s">
        <v>310</v>
      </c>
      <c r="G2501">
        <v>138</v>
      </c>
      <c r="H2501" t="s">
        <v>311</v>
      </c>
      <c r="I2501" s="12">
        <v>12</v>
      </c>
      <c r="J2501">
        <v>1000</v>
      </c>
      <c r="M2501" s="8"/>
      <c r="N2501" s="8"/>
      <c r="O2501" s="8"/>
      <c r="P2501" s="8">
        <v>0.83046900346417196</v>
      </c>
      <c r="AC2501" s="5">
        <v>285.77411699008792</v>
      </c>
      <c r="AJ2501" s="5">
        <v>174.54914173969726</v>
      </c>
      <c r="AK2501" s="9">
        <v>2.2690000000000001</v>
      </c>
      <c r="AL2501" s="9"/>
      <c r="AM2501" s="9"/>
      <c r="AN2501" s="9"/>
      <c r="AO2501" s="9"/>
      <c r="AP2501" s="5">
        <v>19058</v>
      </c>
      <c r="AQ2501" s="9">
        <v>1.303E-2</v>
      </c>
      <c r="AR2501" s="9">
        <v>1.267146587143804E-2</v>
      </c>
      <c r="AS2501" s="8">
        <f>AJ2501*AR2501</f>
        <v>2.2117934924433746</v>
      </c>
      <c r="AT2501" s="8">
        <f>AR2501*(AJ2501/(AP2501/10000))</f>
        <v>1.1605590788348068</v>
      </c>
      <c r="AU2501" s="5">
        <v>0</v>
      </c>
      <c r="AV2501" s="5"/>
      <c r="AW2501" s="5"/>
      <c r="AY2501" s="5">
        <v>585.16670446813339</v>
      </c>
      <c r="AZ2501" s="5"/>
      <c r="BA2501" s="5"/>
      <c r="BB2501" s="5"/>
      <c r="BC2501" s="5"/>
      <c r="BD2501" s="5"/>
      <c r="BG2501" s="5">
        <v>171.80766613744612</v>
      </c>
      <c r="BH2501" s="5">
        <f>SUM(BG2501,AY2501,AU2501)</f>
        <v>756.97437060557945</v>
      </c>
      <c r="BI2501" s="5"/>
      <c r="BJ2501" s="5"/>
      <c r="BK2501" s="5">
        <f>SUM(BH2501,AJ2501,AC2501)</f>
        <v>1217.2976293353645</v>
      </c>
      <c r="BL2501">
        <v>16.8</v>
      </c>
      <c r="BM2501" s="28">
        <v>0.67449999999999999</v>
      </c>
      <c r="BN2501" s="28"/>
      <c r="BO2501" s="8"/>
      <c r="BP2501" s="8"/>
      <c r="BQ2501" s="8"/>
      <c r="BR2501" s="8"/>
      <c r="BS2501" s="8"/>
      <c r="BU2501" s="8"/>
      <c r="BV2501" s="8"/>
      <c r="CA2501" s="5">
        <f>SUM(CB2501:CD2501)</f>
        <v>111.83</v>
      </c>
      <c r="CB2501" s="5">
        <v>0</v>
      </c>
      <c r="CC2501" s="5">
        <v>91</v>
      </c>
      <c r="CD2501" s="5">
        <v>20.83</v>
      </c>
      <c r="CJ2501" s="5">
        <v>22.162536408346469</v>
      </c>
    </row>
    <row r="2502" spans="1:122" x14ac:dyDescent="0.25">
      <c r="A2502" t="s">
        <v>308</v>
      </c>
      <c r="B2502" t="s">
        <v>309</v>
      </c>
      <c r="C2502" s="26">
        <v>37678</v>
      </c>
      <c r="G2502">
        <v>139</v>
      </c>
      <c r="H2502" t="s">
        <v>311</v>
      </c>
      <c r="I2502" s="12">
        <v>12</v>
      </c>
      <c r="J2502">
        <v>1000</v>
      </c>
      <c r="M2502" s="8"/>
      <c r="N2502" s="8"/>
      <c r="O2502" s="8"/>
      <c r="P2502" s="8"/>
      <c r="AC2502" s="5"/>
      <c r="AJ2502" s="5"/>
      <c r="AK2502" s="9"/>
      <c r="AL2502" s="9"/>
      <c r="AM2502" s="9"/>
      <c r="AN2502" s="9"/>
      <c r="AO2502" s="9"/>
      <c r="AP2502" s="5"/>
      <c r="AQ2502" s="9"/>
      <c r="AR2502" s="9"/>
      <c r="AS2502" s="8"/>
      <c r="AT2502" s="8"/>
      <c r="AU2502" s="5"/>
      <c r="AV2502" s="5"/>
      <c r="AW2502" s="5"/>
      <c r="AY2502" s="5"/>
      <c r="AZ2502" s="5"/>
      <c r="BA2502" s="5"/>
      <c r="BB2502" s="5"/>
      <c r="BC2502" s="5"/>
      <c r="BD2502" s="5"/>
      <c r="BG2502" s="5"/>
      <c r="BH2502" s="5"/>
      <c r="BI2502" s="5"/>
      <c r="BJ2502" s="5"/>
      <c r="BK2502" s="5"/>
      <c r="BM2502" s="28"/>
      <c r="BN2502" s="28"/>
      <c r="BO2502" s="8"/>
      <c r="BP2502" s="8"/>
      <c r="BQ2502" s="8"/>
      <c r="BR2502" s="8"/>
      <c r="BS2502" s="8"/>
      <c r="BU2502" s="8"/>
      <c r="BV2502" s="8"/>
      <c r="CB2502" s="5"/>
      <c r="CC2502" s="5"/>
      <c r="CD2502" s="5"/>
      <c r="CJ2502" s="5"/>
      <c r="CO2502" s="5">
        <f>SUM(CT2502,CW2502,CZ2502,DC2502,DF2502,DI2502,DL2502,DO2502,DR2502)</f>
        <v>475.3926194563083</v>
      </c>
      <c r="CS2502">
        <v>50</v>
      </c>
      <c r="CT2502">
        <v>24.007899769605288</v>
      </c>
      <c r="CV2502">
        <v>150</v>
      </c>
      <c r="CW2502">
        <v>34.526749936799781</v>
      </c>
      <c r="CY2502">
        <v>250</v>
      </c>
      <c r="CZ2502">
        <v>39.182033916013175</v>
      </c>
      <c r="DB2502">
        <v>350</v>
      </c>
      <c r="DC2502">
        <v>40.413969094783262</v>
      </c>
      <c r="DE2502">
        <v>450</v>
      </c>
      <c r="DF2502">
        <v>50.598710184886016</v>
      </c>
      <c r="DH2502">
        <v>600</v>
      </c>
      <c r="DI2502">
        <v>68.470806870783449</v>
      </c>
      <c r="DK2502">
        <v>800</v>
      </c>
      <c r="DL2502">
        <v>73.588668647708943</v>
      </c>
      <c r="DN2502">
        <v>1000</v>
      </c>
      <c r="DO2502">
        <v>72.168845580997811</v>
      </c>
      <c r="DQ2502">
        <v>1200</v>
      </c>
      <c r="DR2502">
        <v>72.434935454730507</v>
      </c>
    </row>
    <row r="2503" spans="1:122" x14ac:dyDescent="0.25">
      <c r="A2503" t="s">
        <v>308</v>
      </c>
      <c r="B2503" t="s">
        <v>309</v>
      </c>
      <c r="C2503" s="26">
        <v>37683</v>
      </c>
      <c r="E2503" t="s">
        <v>310</v>
      </c>
      <c r="G2503">
        <v>144</v>
      </c>
      <c r="H2503" t="s">
        <v>311</v>
      </c>
      <c r="I2503" s="12">
        <v>12</v>
      </c>
      <c r="J2503">
        <v>1000</v>
      </c>
      <c r="P2503" s="8"/>
      <c r="AJ2503" s="5"/>
      <c r="AK2503" s="9"/>
      <c r="AL2503" s="9"/>
      <c r="AM2503" s="9"/>
      <c r="AN2503" s="9"/>
      <c r="AO2503" s="9"/>
      <c r="AP2503" s="5"/>
      <c r="AU2503"/>
      <c r="AV2503"/>
      <c r="AW2503"/>
      <c r="AY2503" s="5"/>
      <c r="AZ2503" s="5"/>
      <c r="BA2503" s="5"/>
      <c r="BB2503" s="5"/>
      <c r="BC2503" s="5"/>
      <c r="BD2503" s="5"/>
      <c r="BH2503" s="5"/>
      <c r="BI2503" s="5"/>
      <c r="BJ2503" s="5"/>
      <c r="BK2503" s="5"/>
      <c r="BM2503" s="12"/>
      <c r="BN2503" s="12"/>
      <c r="CJ2503" s="5">
        <v>46.083416893472759</v>
      </c>
      <c r="CO2503" s="5">
        <f>SUM(CT2503,CW2503,CZ2503,DC2503,DF2503,DI2503,DL2503,DO2503,DR2503)</f>
        <v>461.88263957792879</v>
      </c>
      <c r="CS2503">
        <v>50</v>
      </c>
      <c r="CT2503">
        <v>23.872424759591976</v>
      </c>
      <c r="CV2503">
        <v>150</v>
      </c>
      <c r="CW2503">
        <v>33.387301209112401</v>
      </c>
      <c r="CY2503">
        <v>250</v>
      </c>
      <c r="CZ2503">
        <v>36.696835744166144</v>
      </c>
      <c r="DB2503">
        <v>350</v>
      </c>
      <c r="DC2503">
        <v>38.771727393158159</v>
      </c>
      <c r="DE2503">
        <v>450</v>
      </c>
      <c r="DF2503">
        <v>48.253920123892236</v>
      </c>
      <c r="DH2503">
        <v>600</v>
      </c>
      <c r="DI2503">
        <v>65.728405414498255</v>
      </c>
      <c r="DK2503">
        <v>800</v>
      </c>
      <c r="DL2503">
        <v>72.004316727773769</v>
      </c>
      <c r="DN2503">
        <v>1000</v>
      </c>
      <c r="DO2503">
        <v>71.939317674648223</v>
      </c>
      <c r="DQ2503">
        <v>1200</v>
      </c>
      <c r="DR2503">
        <v>71.22839053108757</v>
      </c>
    </row>
    <row r="2504" spans="1:122" x14ac:dyDescent="0.25">
      <c r="A2504" t="s">
        <v>308</v>
      </c>
      <c r="B2504" t="s">
        <v>309</v>
      </c>
      <c r="C2504" s="26">
        <v>37687</v>
      </c>
      <c r="D2504" s="5">
        <v>9</v>
      </c>
      <c r="E2504" s="6" t="s">
        <v>207</v>
      </c>
      <c r="F2504" s="6" t="s">
        <v>15</v>
      </c>
      <c r="G2504">
        <v>148</v>
      </c>
      <c r="H2504" t="s">
        <v>311</v>
      </c>
      <c r="I2504" s="12">
        <v>12</v>
      </c>
      <c r="J2504">
        <v>1000</v>
      </c>
      <c r="M2504" s="8"/>
      <c r="N2504" s="8"/>
      <c r="O2504" s="8"/>
      <c r="P2504" s="8"/>
      <c r="V2504">
        <v>148</v>
      </c>
      <c r="AC2504" s="8"/>
      <c r="AJ2504" s="5"/>
      <c r="AK2504" s="9"/>
      <c r="AL2504" s="9"/>
      <c r="AM2504" s="9"/>
      <c r="AN2504" s="9"/>
      <c r="AO2504" s="9"/>
      <c r="AP2504" s="5"/>
      <c r="AQ2504" s="9"/>
      <c r="AR2504" s="8"/>
      <c r="AU2504" s="8"/>
      <c r="AV2504" s="8"/>
      <c r="AW2504" s="8"/>
      <c r="AY2504" s="5"/>
      <c r="AZ2504" s="5"/>
      <c r="BA2504" s="5"/>
      <c r="BB2504" s="5"/>
      <c r="BC2504" s="5"/>
      <c r="BD2504" s="5"/>
      <c r="BG2504" s="8"/>
      <c r="BH2504" s="5"/>
      <c r="BI2504" s="5"/>
      <c r="BJ2504" s="5"/>
      <c r="BK2504" s="5"/>
      <c r="BM2504" s="29"/>
      <c r="BN2504" s="29"/>
      <c r="BO2504" s="8"/>
      <c r="BP2504" s="8"/>
      <c r="BQ2504" s="8"/>
      <c r="BR2504" s="8"/>
      <c r="BS2504" s="8"/>
      <c r="BU2504" s="8"/>
      <c r="BV2504" s="8"/>
      <c r="CB2504" s="8"/>
      <c r="CC2504" s="8"/>
      <c r="CD2504" s="8"/>
      <c r="CJ2504" s="8"/>
    </row>
    <row r="2505" spans="1:122" x14ac:dyDescent="0.25">
      <c r="A2505" t="s">
        <v>308</v>
      </c>
      <c r="B2505" t="s">
        <v>309</v>
      </c>
      <c r="C2505" s="26">
        <v>37690</v>
      </c>
      <c r="G2505">
        <v>151</v>
      </c>
      <c r="H2505" t="s">
        <v>311</v>
      </c>
      <c r="I2505" s="12">
        <v>12</v>
      </c>
      <c r="J2505">
        <v>1000</v>
      </c>
      <c r="P2505" s="8">
        <v>0.91878648348018765</v>
      </c>
      <c r="AJ2505" s="5"/>
      <c r="AK2505" s="9"/>
      <c r="AL2505" s="9"/>
      <c r="AM2505" s="9"/>
      <c r="AN2505" s="9"/>
      <c r="AO2505" s="9"/>
      <c r="AP2505" s="5"/>
      <c r="AU2505"/>
      <c r="AV2505"/>
      <c r="AW2505"/>
      <c r="AY2505" s="5"/>
      <c r="AZ2505" s="5"/>
      <c r="BA2505" s="5"/>
      <c r="BB2505" s="5"/>
      <c r="BC2505" s="5"/>
      <c r="BD2505" s="5"/>
      <c r="BH2505" s="5"/>
      <c r="BI2505" s="5"/>
      <c r="BJ2505" s="5"/>
      <c r="BK2505" s="5"/>
      <c r="BM2505" s="12"/>
      <c r="BN2505" s="12"/>
      <c r="CO2505" s="5">
        <f>SUM(CT2505,CW2505,CZ2505,DC2505,DF2505,DI2505,DL2505,DO2505,DR2505)</f>
        <v>439.48360294283111</v>
      </c>
      <c r="CS2505">
        <v>50</v>
      </c>
      <c r="CT2505">
        <v>22.438115042729322</v>
      </c>
      <c r="CV2505">
        <v>150</v>
      </c>
      <c r="CW2505">
        <v>29.802711730525171</v>
      </c>
      <c r="CY2505">
        <v>250</v>
      </c>
      <c r="CZ2505">
        <v>32.344946015369871</v>
      </c>
      <c r="DB2505">
        <v>350</v>
      </c>
      <c r="DC2505">
        <v>35.594898671647144</v>
      </c>
      <c r="DE2505">
        <v>450</v>
      </c>
      <c r="DF2505">
        <v>45.570170156950759</v>
      </c>
      <c r="DH2505">
        <v>600</v>
      </c>
      <c r="DI2505">
        <v>62.810049490181768</v>
      </c>
      <c r="DK2505">
        <v>800</v>
      </c>
      <c r="DL2505">
        <v>69.587164439667561</v>
      </c>
      <c r="DN2505">
        <v>1000</v>
      </c>
      <c r="DO2505">
        <v>69.956846554319085</v>
      </c>
      <c r="DQ2505">
        <v>1200</v>
      </c>
      <c r="DR2505">
        <v>71.378700841440391</v>
      </c>
    </row>
    <row r="2506" spans="1:122" x14ac:dyDescent="0.25">
      <c r="A2506" t="s">
        <v>308</v>
      </c>
      <c r="B2506" t="s">
        <v>309</v>
      </c>
      <c r="C2506" s="26">
        <v>37692</v>
      </c>
      <c r="E2506" t="s">
        <v>310</v>
      </c>
      <c r="G2506">
        <v>153</v>
      </c>
      <c r="H2506" t="s">
        <v>311</v>
      </c>
      <c r="I2506" s="12">
        <v>12</v>
      </c>
      <c r="J2506">
        <v>1000</v>
      </c>
      <c r="P2506" s="8"/>
      <c r="AJ2506" s="5"/>
      <c r="AK2506" s="9"/>
      <c r="AL2506" s="9"/>
      <c r="AM2506" s="9"/>
      <c r="AN2506" s="9"/>
      <c r="AO2506" s="9"/>
      <c r="AP2506" s="5"/>
      <c r="AU2506"/>
      <c r="AV2506"/>
      <c r="AW2506"/>
      <c r="AY2506" s="5"/>
      <c r="AZ2506" s="5"/>
      <c r="BA2506" s="5"/>
      <c r="BB2506" s="5"/>
      <c r="BC2506" s="5"/>
      <c r="BD2506" s="5"/>
      <c r="BH2506" s="5"/>
      <c r="BI2506" s="5"/>
      <c r="BJ2506" s="5"/>
      <c r="BK2506" s="5"/>
      <c r="BM2506" s="12"/>
      <c r="BN2506" s="12"/>
      <c r="CJ2506" s="5">
        <v>73.285823425488232</v>
      </c>
    </row>
    <row r="2507" spans="1:122" x14ac:dyDescent="0.25">
      <c r="A2507" t="s">
        <v>308</v>
      </c>
      <c r="B2507" t="s">
        <v>309</v>
      </c>
      <c r="C2507" s="26">
        <v>37697</v>
      </c>
      <c r="G2507">
        <v>158</v>
      </c>
      <c r="H2507" t="s">
        <v>311</v>
      </c>
      <c r="I2507" s="12">
        <v>12</v>
      </c>
      <c r="J2507">
        <v>1000</v>
      </c>
      <c r="P2507" s="8"/>
      <c r="AC2507" s="5">
        <v>379.03113220717574</v>
      </c>
      <c r="AJ2507" s="5">
        <v>189.97609908017674</v>
      </c>
      <c r="AK2507" s="9">
        <v>2.3439999999999999</v>
      </c>
      <c r="AL2507" s="9"/>
      <c r="AM2507" s="9"/>
      <c r="AN2507" s="9"/>
      <c r="AO2507" s="9"/>
      <c r="AP2507" s="5">
        <v>19051</v>
      </c>
      <c r="AQ2507" s="9">
        <v>1.2279999999999999E-2</v>
      </c>
      <c r="AR2507" s="9">
        <v>1.8611111486553727E-2</v>
      </c>
      <c r="AS2507" s="8">
        <f>AJ2507*AR2507</f>
        <v>3.5356663597617461</v>
      </c>
      <c r="AT2507" s="8">
        <f>AR2507*(AJ2507/(AP2507/10000))</f>
        <v>1.8558954174383215</v>
      </c>
      <c r="AU2507" s="5">
        <v>0</v>
      </c>
      <c r="AV2507" s="5"/>
      <c r="AW2507" s="5"/>
      <c r="AY2507" s="5">
        <v>195.05556815604444</v>
      </c>
      <c r="AZ2507" s="5"/>
      <c r="BA2507" s="5"/>
      <c r="BB2507" s="5"/>
      <c r="BC2507" s="5"/>
      <c r="BD2507" s="5"/>
      <c r="BG2507" s="5">
        <v>790.42866863234292</v>
      </c>
      <c r="BH2507" s="5">
        <f>SUM(BG2507,AY2507,AU2507)</f>
        <v>985.48423678838731</v>
      </c>
      <c r="BI2507" s="5"/>
      <c r="BJ2507" s="5"/>
      <c r="BK2507" s="5">
        <f>SUM(BH2507,AJ2507,AC2507)</f>
        <v>1554.4914680757397</v>
      </c>
      <c r="BM2507" s="28">
        <v>0.67789999999999995</v>
      </c>
      <c r="BN2507" s="28"/>
      <c r="BO2507" s="8"/>
      <c r="CA2507" s="5">
        <f>SUM(CB2507:CD2507)</f>
        <v>118.47</v>
      </c>
      <c r="CB2507" s="5">
        <v>0</v>
      </c>
      <c r="CC2507" s="5">
        <v>21.8</v>
      </c>
      <c r="CD2507" s="5">
        <v>96.67</v>
      </c>
    </row>
    <row r="2508" spans="1:122" x14ac:dyDescent="0.25">
      <c r="A2508" t="s">
        <v>308</v>
      </c>
      <c r="B2508" t="s">
        <v>309</v>
      </c>
      <c r="C2508" s="26">
        <v>37698</v>
      </c>
      <c r="G2508">
        <v>159</v>
      </c>
      <c r="H2508" t="s">
        <v>311</v>
      </c>
      <c r="I2508" s="12">
        <v>12</v>
      </c>
      <c r="J2508">
        <v>1000</v>
      </c>
      <c r="P2508" s="8"/>
      <c r="AC2508" s="5"/>
      <c r="AJ2508" s="5"/>
      <c r="AK2508" s="9"/>
      <c r="AL2508" s="9"/>
      <c r="AM2508" s="9"/>
      <c r="AN2508" s="9"/>
      <c r="AO2508" s="9"/>
      <c r="AP2508" s="5"/>
      <c r="AQ2508" s="9"/>
      <c r="AR2508" s="9"/>
      <c r="AS2508" s="8"/>
      <c r="AT2508" s="8"/>
      <c r="AU2508" s="5"/>
      <c r="AV2508" s="5"/>
      <c r="AW2508" s="5"/>
      <c r="AY2508" s="5"/>
      <c r="AZ2508" s="5"/>
      <c r="BA2508" s="5"/>
      <c r="BB2508" s="5"/>
      <c r="BC2508" s="5"/>
      <c r="BD2508" s="5"/>
      <c r="BG2508" s="5"/>
      <c r="BH2508" s="5"/>
      <c r="BI2508" s="5"/>
      <c r="BJ2508" s="5"/>
      <c r="BK2508" s="5"/>
      <c r="BM2508" s="28"/>
      <c r="BN2508" s="28"/>
      <c r="BO2508" s="8"/>
      <c r="CB2508" s="5"/>
      <c r="CC2508" s="5"/>
      <c r="CD2508" s="5"/>
      <c r="CO2508" s="5">
        <f>SUM(CT2508,CW2508,CZ2508,DC2508,DF2508,DI2508,DL2508,DO2508,DR2508)</f>
        <v>400.38249029362578</v>
      </c>
      <c r="CS2508">
        <v>50</v>
      </c>
      <c r="CT2508">
        <v>21.40256195911341</v>
      </c>
      <c r="CV2508">
        <v>150</v>
      </c>
      <c r="CW2508">
        <v>26.010949755994783</v>
      </c>
      <c r="CY2508">
        <v>250</v>
      </c>
      <c r="CZ2508">
        <v>24.886304669213555</v>
      </c>
      <c r="DB2508">
        <v>350</v>
      </c>
      <c r="DC2508">
        <v>29.524596475844262</v>
      </c>
      <c r="DE2508">
        <v>450</v>
      </c>
      <c r="DF2508">
        <v>39.360983265602293</v>
      </c>
      <c r="DH2508">
        <v>600</v>
      </c>
      <c r="DI2508">
        <v>56.129111658570544</v>
      </c>
      <c r="DK2508">
        <v>800</v>
      </c>
      <c r="DL2508">
        <v>65.989873093250665</v>
      </c>
      <c r="DN2508">
        <v>1000</v>
      </c>
      <c r="DO2508">
        <v>67.478757653907678</v>
      </c>
      <c r="DQ2508">
        <v>1200</v>
      </c>
      <c r="DR2508">
        <v>69.599351762128592</v>
      </c>
    </row>
    <row r="2509" spans="1:122" x14ac:dyDescent="0.25">
      <c r="A2509" t="s">
        <v>308</v>
      </c>
      <c r="B2509" t="s">
        <v>309</v>
      </c>
      <c r="C2509" s="26">
        <v>37699</v>
      </c>
      <c r="E2509" t="s">
        <v>310</v>
      </c>
      <c r="G2509">
        <v>160</v>
      </c>
      <c r="H2509" t="s">
        <v>311</v>
      </c>
      <c r="I2509" s="12">
        <v>12</v>
      </c>
      <c r="J2509">
        <v>1000</v>
      </c>
      <c r="P2509" s="8">
        <v>0.85958384604401195</v>
      </c>
      <c r="AJ2509" s="5"/>
      <c r="AK2509" s="9"/>
      <c r="AL2509" s="9"/>
      <c r="AM2509" s="9"/>
      <c r="AN2509" s="9"/>
      <c r="AO2509" s="9"/>
      <c r="AP2509" s="5"/>
      <c r="AU2509"/>
      <c r="AV2509"/>
      <c r="AW2509"/>
      <c r="AY2509" s="5"/>
      <c r="AZ2509" s="5"/>
      <c r="BA2509" s="5"/>
      <c r="BB2509" s="5"/>
      <c r="BC2509" s="5"/>
      <c r="BD2509" s="5"/>
      <c r="BH2509" s="5"/>
      <c r="BI2509" s="5"/>
      <c r="BJ2509" s="5"/>
      <c r="BK2509" s="5"/>
      <c r="BM2509" s="12"/>
      <c r="BN2509" s="12"/>
      <c r="CJ2509" s="5">
        <v>92.72549300482261</v>
      </c>
    </row>
    <row r="2510" spans="1:122" x14ac:dyDescent="0.25">
      <c r="A2510" t="s">
        <v>308</v>
      </c>
      <c r="B2510" t="s">
        <v>309</v>
      </c>
      <c r="C2510" s="26">
        <v>37708</v>
      </c>
      <c r="E2510" t="s">
        <v>310</v>
      </c>
      <c r="G2510">
        <v>169</v>
      </c>
      <c r="H2510" t="s">
        <v>311</v>
      </c>
      <c r="I2510" s="12">
        <v>12</v>
      </c>
      <c r="J2510">
        <v>1000</v>
      </c>
      <c r="AJ2510" s="5"/>
      <c r="AK2510" s="9"/>
      <c r="AL2510" s="9"/>
      <c r="AM2510" s="9"/>
      <c r="AN2510" s="9"/>
      <c r="AO2510" s="9"/>
      <c r="AP2510" s="5"/>
      <c r="AU2510"/>
      <c r="AV2510"/>
      <c r="AW2510"/>
      <c r="AY2510" s="5"/>
      <c r="AZ2510" s="5"/>
      <c r="BA2510" s="5"/>
      <c r="BB2510" s="5"/>
      <c r="BC2510" s="5"/>
      <c r="BD2510" s="5"/>
      <c r="BH2510" s="5"/>
      <c r="BI2510" s="5"/>
      <c r="BJ2510" s="5"/>
      <c r="BK2510" s="5"/>
      <c r="BM2510" s="12"/>
      <c r="BN2510" s="12"/>
      <c r="CJ2510" s="5">
        <v>97.945614286396406</v>
      </c>
    </row>
    <row r="2511" spans="1:122" x14ac:dyDescent="0.25">
      <c r="A2511" t="s">
        <v>308</v>
      </c>
      <c r="B2511" t="s">
        <v>309</v>
      </c>
      <c r="C2511" s="26">
        <v>37712</v>
      </c>
      <c r="G2511">
        <v>173</v>
      </c>
      <c r="H2511" t="s">
        <v>311</v>
      </c>
      <c r="I2511" s="12">
        <v>12</v>
      </c>
      <c r="J2511">
        <v>1000</v>
      </c>
      <c r="AC2511" s="5">
        <v>389.36199916236205</v>
      </c>
      <c r="AJ2511" s="5">
        <v>125.37118852755847</v>
      </c>
      <c r="AK2511" s="9">
        <v>1.37</v>
      </c>
      <c r="AL2511" s="9"/>
      <c r="AM2511" s="9"/>
      <c r="AN2511" s="9"/>
      <c r="AO2511" s="9"/>
      <c r="AP2511" s="5">
        <v>13403</v>
      </c>
      <c r="AQ2511" s="9">
        <v>1.103E-2</v>
      </c>
      <c r="AR2511" s="9">
        <v>2.042243466546776E-2</v>
      </c>
      <c r="AS2511" s="8">
        <f>AJ2511*AR2511</f>
        <v>2.560384906636104</v>
      </c>
      <c r="AT2511" s="8">
        <f>AR2511*(AJ2511/(AP2511/10000))</f>
        <v>1.9103073242080908</v>
      </c>
      <c r="AU2511" s="5">
        <v>0</v>
      </c>
      <c r="AV2511" s="5"/>
      <c r="AW2511" s="5"/>
      <c r="AY2511" s="5">
        <v>0</v>
      </c>
      <c r="AZ2511" s="5"/>
      <c r="BA2511" s="5"/>
      <c r="BB2511" s="5"/>
      <c r="BC2511" s="5"/>
      <c r="BD2511" s="5"/>
      <c r="BG2511" s="5">
        <v>845.99682467679747</v>
      </c>
      <c r="BH2511" s="5">
        <f>SUM(BG2511,AY2511,AU2511)</f>
        <v>845.99682467679747</v>
      </c>
      <c r="BI2511" s="5"/>
      <c r="BJ2511" s="5"/>
      <c r="BK2511" s="5">
        <f>SUM(BH2511,AJ2511,AC2511)</f>
        <v>1360.730012366718</v>
      </c>
      <c r="BM2511" s="28">
        <v>0.67110000000000003</v>
      </c>
      <c r="BN2511" s="28"/>
      <c r="BO2511" s="8"/>
      <c r="CA2511" s="5">
        <f>SUM(CB2511:CD2511)</f>
        <v>127.08</v>
      </c>
      <c r="CB2511" s="5">
        <v>0</v>
      </c>
      <c r="CC2511" s="5">
        <v>0</v>
      </c>
      <c r="CD2511" s="5">
        <v>127.08</v>
      </c>
    </row>
    <row r="2512" spans="1:122" x14ac:dyDescent="0.25">
      <c r="A2512" t="s">
        <v>308</v>
      </c>
      <c r="B2512" t="s">
        <v>309</v>
      </c>
      <c r="C2512" s="26">
        <v>37718</v>
      </c>
      <c r="E2512" t="s">
        <v>310</v>
      </c>
      <c r="G2512">
        <v>179</v>
      </c>
      <c r="H2512" t="s">
        <v>311</v>
      </c>
      <c r="I2512" s="12">
        <v>12</v>
      </c>
      <c r="J2512">
        <v>1000</v>
      </c>
      <c r="AU2512"/>
      <c r="AV2512"/>
      <c r="AW2512"/>
      <c r="AY2512"/>
      <c r="AZ2512"/>
      <c r="BA2512"/>
      <c r="BB2512"/>
      <c r="BC2512"/>
      <c r="BD2512"/>
      <c r="BH2512" s="5"/>
      <c r="BI2512" s="5"/>
      <c r="BJ2512" s="5"/>
      <c r="BK2512" s="5"/>
      <c r="BM2512" s="12"/>
      <c r="BN2512" s="12"/>
      <c r="CJ2512" s="5">
        <v>99.358974358974365</v>
      </c>
    </row>
    <row r="2513" spans="1:166" x14ac:dyDescent="0.25">
      <c r="A2513" t="s">
        <v>308</v>
      </c>
      <c r="B2513" t="s">
        <v>309</v>
      </c>
      <c r="C2513" s="26">
        <v>37722</v>
      </c>
      <c r="D2513" s="5">
        <v>10</v>
      </c>
      <c r="E2513" t="s">
        <v>108</v>
      </c>
      <c r="F2513" s="6" t="s">
        <v>18</v>
      </c>
      <c r="G2513">
        <v>183</v>
      </c>
      <c r="H2513" t="s">
        <v>311</v>
      </c>
      <c r="I2513" s="12">
        <v>12</v>
      </c>
      <c r="J2513">
        <v>1000</v>
      </c>
      <c r="W2513">
        <v>183</v>
      </c>
      <c r="AU2513"/>
      <c r="AV2513"/>
      <c r="AW2513"/>
      <c r="AY2513"/>
      <c r="AZ2513"/>
      <c r="BA2513"/>
      <c r="BB2513"/>
      <c r="BC2513"/>
      <c r="BD2513"/>
      <c r="BH2513" s="5"/>
      <c r="BI2513" s="5"/>
      <c r="BJ2513" s="5"/>
      <c r="BK2513" s="5"/>
      <c r="BO2513" s="8">
        <v>0.43025104181679286</v>
      </c>
      <c r="BP2513" s="5">
        <v>402.36666666666662</v>
      </c>
      <c r="BQ2513" s="5">
        <v>510.16666666666669</v>
      </c>
      <c r="BR2513" s="5"/>
      <c r="BS2513" s="5"/>
      <c r="BT2513" s="7">
        <v>17.725403817914799</v>
      </c>
      <c r="BU2513" s="7"/>
      <c r="BV2513" s="7"/>
      <c r="CJ2513" s="5">
        <v>100</v>
      </c>
    </row>
    <row r="2514" spans="1:166" x14ac:dyDescent="0.25">
      <c r="A2514" t="s">
        <v>174</v>
      </c>
      <c r="C2514" s="6">
        <v>43773</v>
      </c>
      <c r="D2514" s="5">
        <v>1</v>
      </c>
      <c r="E2514" s="6" t="s">
        <v>209</v>
      </c>
      <c r="F2514" t="s">
        <v>10</v>
      </c>
      <c r="G2514">
        <v>0</v>
      </c>
      <c r="H2514" t="s">
        <v>113</v>
      </c>
      <c r="I2514" s="7">
        <v>7</v>
      </c>
      <c r="J2514">
        <v>1000</v>
      </c>
      <c r="K2514" s="5">
        <f t="shared" ref="K2514:K2545" si="64">1000000/I2514/J2514</f>
        <v>142.85714285714286</v>
      </c>
      <c r="L2514" s="5"/>
      <c r="M2514" s="8"/>
      <c r="N2514" s="8"/>
      <c r="O2514" s="8"/>
      <c r="P2514" s="8"/>
      <c r="Q2514" s="5"/>
      <c r="R2514" s="5"/>
      <c r="S2514" s="5"/>
      <c r="T2514" s="5"/>
      <c r="U2514" s="5"/>
      <c r="V2514" s="5"/>
      <c r="W2514" s="5"/>
      <c r="X2514" s="8"/>
      <c r="Y2514" s="8"/>
      <c r="Z2514" s="8"/>
      <c r="AA2514" s="8"/>
      <c r="AB2514" s="8"/>
      <c r="AC2514" s="5"/>
      <c r="AE2514" s="8"/>
      <c r="AF2514" s="8"/>
      <c r="AG2514" s="8"/>
      <c r="AH2514" s="8"/>
      <c r="AI2514" s="8"/>
      <c r="AJ2514" s="5"/>
      <c r="AK2514" s="8"/>
      <c r="AL2514" s="8"/>
      <c r="AM2514" s="8"/>
      <c r="AN2514" s="8"/>
      <c r="AO2514" s="8"/>
      <c r="AP2514" s="8"/>
      <c r="AQ2514" s="9"/>
      <c r="AS2514" s="8"/>
      <c r="AT2514" s="8"/>
      <c r="AU2514" s="5"/>
      <c r="AV2514" s="5"/>
      <c r="AW2514" s="5"/>
      <c r="AX2514" s="5"/>
      <c r="AY2514" s="5"/>
      <c r="AZ2514" s="5"/>
      <c r="BA2514" s="5"/>
      <c r="BB2514" s="5"/>
      <c r="BC2514" s="5"/>
      <c r="BD2514" s="5"/>
      <c r="BE2514" s="5"/>
      <c r="BF2514" s="5"/>
      <c r="BG2514" s="5"/>
      <c r="BH2514" s="5"/>
      <c r="BJ2514" s="5"/>
      <c r="BK2514" s="5"/>
      <c r="BL2514" s="5"/>
      <c r="BM2514" s="8"/>
      <c r="BN2514" s="8"/>
      <c r="BO2514" s="7"/>
      <c r="BP2514" s="5"/>
      <c r="BQ2514" s="5"/>
      <c r="BR2514" s="5"/>
      <c r="BS2514" s="5"/>
      <c r="BT2514" s="7"/>
      <c r="BU2514" s="7"/>
      <c r="BV2514" s="7"/>
      <c r="BW2514" s="7"/>
      <c r="BX2514" s="7"/>
      <c r="BY2514" s="7"/>
      <c r="BZ2514" s="7"/>
      <c r="CA2514" s="5"/>
      <c r="CB2514" s="5"/>
      <c r="CC2514" s="5"/>
      <c r="CD2514" s="5"/>
      <c r="CE2514" s="5"/>
      <c r="CF2514" s="5"/>
      <c r="CG2514" s="5"/>
      <c r="CH2514" s="5"/>
      <c r="CI2514" s="5"/>
      <c r="CJ2514" s="5"/>
      <c r="CK2514" s="8"/>
      <c r="CL2514" s="5"/>
      <c r="CM2514" s="5"/>
      <c r="CN2514" s="8"/>
      <c r="CO2514" s="5"/>
      <c r="CP2514" s="5"/>
      <c r="CQ2514" s="5"/>
      <c r="CR2514" s="8"/>
      <c r="CS2514" s="8"/>
      <c r="CT2514" s="8"/>
      <c r="CU2514" s="8"/>
      <c r="CV2514" s="8"/>
      <c r="CW2514" s="8"/>
      <c r="CX2514" s="8"/>
      <c r="CY2514" s="8"/>
      <c r="CZ2514" s="8"/>
      <c r="DA2514" s="8"/>
      <c r="DB2514" s="8"/>
      <c r="DC2514" s="8"/>
      <c r="DD2514" s="8"/>
      <c r="DE2514" s="8"/>
      <c r="DF2514" s="8"/>
      <c r="DG2514" s="8"/>
      <c r="DH2514" s="8"/>
      <c r="DI2514" s="8"/>
      <c r="DJ2514" s="8"/>
      <c r="DK2514" s="8"/>
      <c r="DL2514" s="8"/>
      <c r="DM2514" s="8"/>
      <c r="DN2514" s="8"/>
      <c r="DO2514" s="8"/>
      <c r="DP2514" s="8"/>
      <c r="DQ2514" s="8"/>
      <c r="DR2514" s="8"/>
      <c r="DS2514" s="8"/>
      <c r="DT2514" s="8"/>
      <c r="DU2514" s="8"/>
      <c r="DV2514" s="8"/>
      <c r="DW2514" s="8"/>
      <c r="DX2514" s="8"/>
      <c r="DY2514" s="8"/>
      <c r="DZ2514" s="8"/>
      <c r="EA2514" s="8"/>
      <c r="EB2514" s="8"/>
      <c r="EC2514" s="8"/>
      <c r="ED2514" s="8"/>
      <c r="EE2514" s="8"/>
      <c r="EF2514" s="8"/>
      <c r="EG2514" s="8"/>
      <c r="EH2514" s="8"/>
      <c r="EI2514" s="8"/>
      <c r="EJ2514" s="8"/>
      <c r="EK2514" s="8"/>
      <c r="EL2514" s="8"/>
      <c r="EM2514" s="8"/>
      <c r="EN2514" s="8"/>
      <c r="EO2514" s="8"/>
      <c r="EP2514" s="8"/>
      <c r="EQ2514" s="8"/>
      <c r="ER2514" s="8"/>
      <c r="ES2514" s="8"/>
      <c r="ET2514" s="8"/>
      <c r="EU2514" s="8"/>
      <c r="EV2514" s="8"/>
      <c r="EW2514" s="8"/>
      <c r="EX2514" s="8"/>
      <c r="EY2514" s="8"/>
      <c r="EZ2514" s="8"/>
      <c r="FA2514" s="8"/>
      <c r="FB2514" s="8"/>
      <c r="FC2514" s="8"/>
      <c r="FD2514" s="8"/>
      <c r="FE2514" s="8"/>
      <c r="FF2514" s="8"/>
      <c r="FG2514" s="8"/>
      <c r="FH2514" s="8"/>
      <c r="FI2514" s="8"/>
      <c r="FJ2514" s="8"/>
    </row>
    <row r="2515" spans="1:166" x14ac:dyDescent="0.25">
      <c r="A2515" t="s">
        <v>174</v>
      </c>
      <c r="C2515" s="6">
        <v>43850</v>
      </c>
      <c r="D2515" s="5">
        <v>6</v>
      </c>
      <c r="E2515" s="6" t="s">
        <v>239</v>
      </c>
      <c r="F2515" t="s">
        <v>89</v>
      </c>
      <c r="G2515" s="5">
        <v>77</v>
      </c>
      <c r="H2515" t="s">
        <v>113</v>
      </c>
      <c r="I2515" s="7">
        <v>7</v>
      </c>
      <c r="J2515">
        <v>1000</v>
      </c>
      <c r="K2515" s="5">
        <f t="shared" si="64"/>
        <v>142.85714285714286</v>
      </c>
      <c r="L2515" s="5"/>
      <c r="M2515" s="8"/>
      <c r="N2515" s="8"/>
      <c r="O2515" s="8"/>
      <c r="P2515" s="8"/>
      <c r="Q2515" s="5"/>
      <c r="R2515" s="5"/>
      <c r="S2515" s="5"/>
      <c r="T2515" s="5">
        <v>77</v>
      </c>
      <c r="U2515" s="5"/>
      <c r="V2515" s="5"/>
      <c r="W2515" s="5"/>
      <c r="X2515" s="8"/>
      <c r="Y2515" s="8"/>
      <c r="Z2515" s="8"/>
      <c r="AA2515" s="8"/>
      <c r="AB2515" s="8"/>
      <c r="AC2515" s="5">
        <v>193.0018799233894</v>
      </c>
      <c r="AD2515" s="9">
        <v>1.3005333333333334E-2</v>
      </c>
      <c r="AE2515" s="7">
        <f>AC2515*AD2515</f>
        <v>2.5100537823636535</v>
      </c>
      <c r="AF2515" s="7"/>
      <c r="AG2515" s="7"/>
      <c r="AH2515" s="7"/>
      <c r="AI2515" s="7"/>
      <c r="AJ2515" s="5">
        <v>162.77161556732096</v>
      </c>
      <c r="AK2515" s="8"/>
      <c r="AL2515" s="8"/>
      <c r="AM2515" s="8"/>
      <c r="AN2515" s="8"/>
      <c r="AO2515" s="8"/>
      <c r="AP2515" s="8"/>
      <c r="AQ2515" s="9"/>
      <c r="AR2515" s="9">
        <v>3.5306666666666667E-2</v>
      </c>
      <c r="AS2515" s="7">
        <f>AJ2515*AR2515</f>
        <v>5.7469231736302122</v>
      </c>
      <c r="AT2515" s="7"/>
      <c r="AU2515" s="5"/>
      <c r="AV2515" s="5"/>
      <c r="AW2515" s="5"/>
      <c r="AX2515" s="5"/>
      <c r="AY2515" s="5"/>
      <c r="AZ2515" s="5"/>
      <c r="BA2515" s="5"/>
      <c r="BB2515" s="5"/>
      <c r="BC2515" s="5"/>
      <c r="BD2515" s="5"/>
      <c r="BE2515" s="5"/>
      <c r="BF2515" s="5"/>
      <c r="BG2515" s="21"/>
      <c r="BH2515" s="5">
        <v>41.261862049583485</v>
      </c>
      <c r="BI2515" s="9">
        <v>2.3281666666666666E-2</v>
      </c>
      <c r="BJ2515" s="7">
        <f>BH2515*BI2515</f>
        <v>0.96064491828438614</v>
      </c>
      <c r="BK2515" s="5">
        <f>AC2515+AJ2515+BH2515</f>
        <v>397.03535754029389</v>
      </c>
      <c r="BL2515" s="5"/>
      <c r="BM2515" s="8">
        <f>BH2515/BK2515</f>
        <v>0.10392490559331595</v>
      </c>
      <c r="BN2515" s="8"/>
      <c r="BO2515" s="7"/>
      <c r="BP2515" s="5"/>
      <c r="BQ2515" s="5"/>
      <c r="BR2515" s="5"/>
      <c r="BS2515" s="5"/>
      <c r="BT2515" s="7"/>
      <c r="BU2515" s="7"/>
      <c r="BV2515" s="7"/>
      <c r="BW2515" s="7"/>
      <c r="BX2515" s="8">
        <f>AC2515/BK2515</f>
        <v>0.48610753742203483</v>
      </c>
      <c r="BY2515" s="8">
        <f>AJ2515/BK2515</f>
        <v>0.4099675569846491</v>
      </c>
      <c r="BZ2515" s="8">
        <f>BH2515/BK2515</f>
        <v>0.10392490559331595</v>
      </c>
      <c r="CA2515" s="5"/>
      <c r="CB2515" s="5"/>
      <c r="CC2515" s="5"/>
      <c r="CD2515" s="5"/>
      <c r="CE2515" s="5"/>
      <c r="CF2515" s="5"/>
      <c r="CG2515" s="5"/>
      <c r="CH2515" s="5"/>
      <c r="CI2515" s="5"/>
      <c r="CJ2515" s="5"/>
      <c r="CK2515" s="8"/>
      <c r="CL2515" s="5"/>
      <c r="CM2515" s="5"/>
      <c r="CN2515" s="8"/>
      <c r="CO2515" s="5"/>
      <c r="CP2515" s="5"/>
      <c r="CQ2515" s="5"/>
      <c r="CR2515" s="8"/>
      <c r="CS2515" s="8"/>
      <c r="CT2515" s="8"/>
      <c r="CU2515" s="8"/>
      <c r="CV2515" s="8"/>
      <c r="CW2515" s="8"/>
      <c r="CX2515" s="8"/>
      <c r="CY2515" s="8"/>
      <c r="CZ2515" s="8"/>
      <c r="DA2515" s="8"/>
      <c r="DB2515" s="8"/>
      <c r="DC2515" s="8"/>
      <c r="DD2515" s="8"/>
      <c r="DE2515" s="8"/>
      <c r="DF2515" s="8"/>
      <c r="DG2515" s="8"/>
      <c r="DH2515" s="8"/>
      <c r="DI2515" s="8"/>
      <c r="DJ2515" s="8"/>
      <c r="DK2515" s="8"/>
      <c r="DL2515" s="8"/>
      <c r="DM2515" s="8"/>
      <c r="DN2515" s="8"/>
      <c r="DO2515" s="8"/>
      <c r="DP2515" s="8"/>
      <c r="DQ2515" s="8"/>
      <c r="DR2515" s="8"/>
      <c r="DS2515" s="8"/>
      <c r="DT2515" s="8"/>
      <c r="DU2515" s="8"/>
      <c r="DV2515" s="8"/>
      <c r="DW2515" s="8"/>
      <c r="DX2515" s="8"/>
      <c r="DY2515" s="8"/>
      <c r="DZ2515" s="8"/>
      <c r="EA2515" s="8"/>
      <c r="EB2515" s="8"/>
      <c r="EC2515" s="8"/>
      <c r="ED2515" s="8"/>
      <c r="EE2515" s="8"/>
      <c r="EF2515" s="8"/>
      <c r="EG2515" s="8"/>
      <c r="EH2515" s="8"/>
      <c r="EI2515" s="8"/>
      <c r="EJ2515" s="8"/>
      <c r="EK2515" s="8"/>
      <c r="EL2515" s="8"/>
      <c r="EM2515" s="8"/>
      <c r="EN2515" s="8"/>
      <c r="EO2515" s="8"/>
      <c r="EP2515" s="8"/>
      <c r="EQ2515" s="8"/>
      <c r="ER2515" s="8"/>
      <c r="ES2515" s="8"/>
      <c r="ET2515" s="8"/>
      <c r="EU2515" s="8"/>
      <c r="EV2515" s="8"/>
      <c r="EW2515" s="8"/>
      <c r="EX2515" s="8"/>
      <c r="EY2515" s="8"/>
      <c r="EZ2515" s="8"/>
      <c r="FA2515" s="8"/>
      <c r="FB2515" s="8"/>
      <c r="FC2515" s="8"/>
      <c r="FD2515" s="8"/>
      <c r="FE2515" s="8"/>
      <c r="FF2515" s="8"/>
      <c r="FG2515" s="8"/>
      <c r="FH2515" s="8"/>
      <c r="FI2515" s="8"/>
      <c r="FJ2515" s="8"/>
    </row>
    <row r="2516" spans="1:166" x14ac:dyDescent="0.25">
      <c r="A2516" t="s">
        <v>174</v>
      </c>
      <c r="C2516" s="6">
        <v>43865</v>
      </c>
      <c r="D2516" s="5"/>
      <c r="E2516" s="6"/>
      <c r="F2516" s="6"/>
      <c r="G2516" s="5">
        <v>92</v>
      </c>
      <c r="H2516" t="s">
        <v>113</v>
      </c>
      <c r="I2516" s="7">
        <v>7</v>
      </c>
      <c r="J2516">
        <v>1000</v>
      </c>
      <c r="K2516" s="5">
        <f t="shared" si="64"/>
        <v>142.85714285714286</v>
      </c>
      <c r="L2516" s="5"/>
      <c r="M2516" s="8"/>
      <c r="N2516" s="8"/>
      <c r="O2516" s="8"/>
      <c r="P2516" s="8"/>
      <c r="Q2516" s="5"/>
      <c r="R2516" s="5"/>
      <c r="S2516" s="5"/>
      <c r="T2516" s="5"/>
      <c r="U2516" s="5"/>
      <c r="V2516" s="5"/>
      <c r="W2516" s="5"/>
      <c r="X2516" s="8"/>
      <c r="Y2516" s="8"/>
      <c r="Z2516" s="8"/>
      <c r="AA2516" s="8"/>
      <c r="AB2516" s="8"/>
      <c r="AC2516" s="5">
        <v>256.84685485251157</v>
      </c>
      <c r="AD2516" s="9">
        <v>1.1968999999999999E-2</v>
      </c>
      <c r="AE2516" s="7">
        <f>AC2516*AD2516</f>
        <v>3.0742000057297107</v>
      </c>
      <c r="AF2516" s="7"/>
      <c r="AG2516" s="7"/>
      <c r="AH2516" s="7"/>
      <c r="AI2516" s="7"/>
      <c r="AJ2516" s="5">
        <v>194.12214361388317</v>
      </c>
      <c r="AK2516" s="8"/>
      <c r="AL2516" s="8"/>
      <c r="AM2516" s="8"/>
      <c r="AN2516" s="8"/>
      <c r="AO2516" s="8"/>
      <c r="AP2516" s="8"/>
      <c r="AQ2516" s="9"/>
      <c r="AR2516" s="9">
        <v>3.7959166666666669E-2</v>
      </c>
      <c r="AS2516" s="7">
        <f>AJ2516*AR2516</f>
        <v>7.3687148031299943</v>
      </c>
      <c r="AT2516" s="7"/>
      <c r="AU2516" s="5"/>
      <c r="AV2516" s="5"/>
      <c r="AW2516" s="5"/>
      <c r="AX2516" s="5"/>
      <c r="AY2516" s="5"/>
      <c r="AZ2516" s="5"/>
      <c r="BA2516" s="5"/>
      <c r="BB2516" s="5"/>
      <c r="BC2516" s="5"/>
      <c r="BD2516" s="5"/>
      <c r="BE2516" s="5"/>
      <c r="BF2516" s="5"/>
      <c r="BG2516" s="21"/>
      <c r="BH2516" s="5">
        <v>146.89783788048052</v>
      </c>
      <c r="BI2516" s="9">
        <v>2.9405833333333336E-2</v>
      </c>
      <c r="BJ2516" s="7">
        <f>BH2516*BI2516</f>
        <v>4.3196533377404309</v>
      </c>
      <c r="BK2516" s="5">
        <f>AC2516+AJ2516+BH2516</f>
        <v>597.86683634687529</v>
      </c>
      <c r="BL2516" s="5"/>
      <c r="BM2516" s="8">
        <f>BH2516/BK2516</f>
        <v>0.24570327194942809</v>
      </c>
      <c r="BN2516" s="8"/>
      <c r="BO2516" s="7"/>
      <c r="BP2516" s="5"/>
      <c r="BQ2516" s="5"/>
      <c r="BR2516" s="5"/>
      <c r="BS2516" s="5"/>
      <c r="BT2516" s="7"/>
      <c r="BU2516" s="7"/>
      <c r="BV2516" s="7"/>
      <c r="BW2516" s="7"/>
      <c r="BX2516" s="8">
        <f>AC2516/BK2516</f>
        <v>0.42960545599403688</v>
      </c>
      <c r="BY2516" s="8">
        <f>AJ2516/BK2516</f>
        <v>0.32469127205653497</v>
      </c>
      <c r="BZ2516" s="8">
        <f>BH2516/BK2516</f>
        <v>0.24570327194942809</v>
      </c>
      <c r="CA2516" s="5"/>
      <c r="CB2516" s="5"/>
      <c r="CC2516" s="5"/>
      <c r="CD2516" s="5"/>
      <c r="CE2516" s="5"/>
      <c r="CF2516" s="5"/>
      <c r="CG2516" s="5"/>
      <c r="CH2516" s="5"/>
      <c r="CI2516" s="5"/>
      <c r="CJ2516" s="5"/>
      <c r="CK2516" s="8"/>
      <c r="CL2516" s="5"/>
      <c r="CM2516" s="5"/>
      <c r="CN2516" s="8"/>
      <c r="CO2516" s="5"/>
      <c r="CP2516" s="5"/>
      <c r="CQ2516" s="5"/>
      <c r="CR2516" s="8"/>
      <c r="CS2516" s="8"/>
      <c r="CT2516" s="8"/>
      <c r="CU2516" s="8"/>
      <c r="CV2516" s="8"/>
      <c r="CW2516" s="8"/>
      <c r="CX2516" s="8"/>
      <c r="CY2516" s="8"/>
      <c r="CZ2516" s="8"/>
      <c r="DA2516" s="8"/>
      <c r="DB2516" s="8"/>
      <c r="DC2516" s="8"/>
      <c r="DD2516" s="8"/>
      <c r="DE2516" s="8"/>
      <c r="DF2516" s="8"/>
      <c r="DG2516" s="8"/>
      <c r="DH2516" s="8"/>
      <c r="DI2516" s="8"/>
      <c r="DJ2516" s="8"/>
      <c r="DK2516" s="8"/>
      <c r="DL2516" s="8"/>
      <c r="DM2516" s="8"/>
      <c r="DN2516" s="8"/>
      <c r="DO2516" s="8"/>
      <c r="DP2516" s="8"/>
      <c r="DQ2516" s="8"/>
      <c r="DR2516" s="8"/>
      <c r="DS2516" s="8"/>
      <c r="DT2516" s="8"/>
      <c r="DU2516" s="8"/>
      <c r="DV2516" s="8"/>
      <c r="DW2516" s="8"/>
      <c r="DX2516" s="8"/>
      <c r="DY2516" s="8"/>
      <c r="DZ2516" s="8"/>
      <c r="EA2516" s="8"/>
      <c r="EB2516" s="8"/>
      <c r="EC2516" s="8"/>
      <c r="ED2516" s="8"/>
      <c r="EE2516" s="8"/>
      <c r="EF2516" s="8"/>
      <c r="EG2516" s="8"/>
      <c r="EH2516" s="8"/>
      <c r="EI2516" s="8"/>
      <c r="EJ2516" s="8"/>
      <c r="EK2516" s="8"/>
      <c r="EL2516" s="8"/>
      <c r="EM2516" s="8"/>
      <c r="EN2516" s="8"/>
      <c r="EO2516" s="8"/>
      <c r="EP2516" s="8"/>
      <c r="EQ2516" s="8"/>
      <c r="ER2516" s="8"/>
      <c r="ES2516" s="8"/>
      <c r="ET2516" s="8"/>
      <c r="EU2516" s="8"/>
      <c r="EV2516" s="8"/>
      <c r="EW2516" s="8"/>
      <c r="EX2516" s="8"/>
      <c r="EY2516" s="8"/>
      <c r="EZ2516" s="8"/>
      <c r="FA2516" s="8"/>
      <c r="FB2516" s="8"/>
      <c r="FC2516" s="8"/>
      <c r="FD2516" s="8"/>
      <c r="FE2516" s="8"/>
      <c r="FF2516" s="8"/>
      <c r="FG2516" s="8"/>
      <c r="FH2516" s="8"/>
      <c r="FI2516" s="8"/>
      <c r="FJ2516" s="8"/>
    </row>
    <row r="2517" spans="1:166" x14ac:dyDescent="0.25">
      <c r="A2517" t="s">
        <v>174</v>
      </c>
      <c r="C2517" s="6">
        <v>43878</v>
      </c>
      <c r="D2517" s="5">
        <v>8</v>
      </c>
      <c r="E2517" t="s">
        <v>208</v>
      </c>
      <c r="F2517" s="6" t="s">
        <v>14</v>
      </c>
      <c r="G2517" s="5">
        <v>105</v>
      </c>
      <c r="H2517" t="s">
        <v>113</v>
      </c>
      <c r="I2517" s="7">
        <v>7</v>
      </c>
      <c r="J2517">
        <v>1000</v>
      </c>
      <c r="K2517" s="5">
        <f t="shared" si="64"/>
        <v>142.85714285714286</v>
      </c>
      <c r="L2517" s="5"/>
      <c r="M2517" s="8"/>
      <c r="N2517" s="8"/>
      <c r="O2517" s="8"/>
      <c r="P2517" s="8"/>
      <c r="Q2517" s="5"/>
      <c r="R2517" s="5"/>
      <c r="S2517" s="5"/>
      <c r="T2517" s="5"/>
      <c r="U2517" s="5">
        <v>105</v>
      </c>
      <c r="V2517" s="5"/>
      <c r="W2517" s="5"/>
      <c r="X2517" s="8"/>
      <c r="Y2517" s="8"/>
      <c r="Z2517" s="8"/>
      <c r="AA2517" s="8"/>
      <c r="AB2517" s="8"/>
      <c r="AC2517" s="5">
        <v>310.8940564344486</v>
      </c>
      <c r="AD2517" s="9">
        <v>8.5058333333333323E-3</v>
      </c>
      <c r="AE2517" s="7">
        <f>AC2517*AD2517</f>
        <v>2.6444130283553471</v>
      </c>
      <c r="AF2517" s="7"/>
      <c r="AG2517" s="7"/>
      <c r="AH2517" s="7"/>
      <c r="AI2517" s="7"/>
      <c r="AJ2517" s="5">
        <v>215.49351789281073</v>
      </c>
      <c r="AK2517" s="8"/>
      <c r="AL2517" s="8"/>
      <c r="AM2517" s="8"/>
      <c r="AN2517" s="8"/>
      <c r="AO2517" s="8"/>
      <c r="AP2517" s="8"/>
      <c r="AQ2517" s="9"/>
      <c r="AR2517" s="9">
        <v>3.0970000000000001E-2</v>
      </c>
      <c r="AS2517" s="7">
        <f>AJ2517*AR2517</f>
        <v>6.6738342491403486</v>
      </c>
      <c r="AT2517" s="7"/>
      <c r="AU2517" s="5"/>
      <c r="AV2517" s="5"/>
      <c r="AW2517" s="5"/>
      <c r="AX2517" s="5"/>
      <c r="AY2517" s="5"/>
      <c r="AZ2517" s="5"/>
      <c r="BA2517" s="5"/>
      <c r="BB2517" s="5"/>
      <c r="BC2517" s="5"/>
      <c r="BD2517" s="5"/>
      <c r="BE2517" s="5"/>
      <c r="BF2517" s="5"/>
      <c r="BG2517" s="5"/>
      <c r="BH2517" s="5">
        <v>267.01135071438421</v>
      </c>
      <c r="BI2517" s="9">
        <v>2.0871666666666667E-2</v>
      </c>
      <c r="BJ2517" s="7">
        <f>BH2517*BI2517</f>
        <v>5.5729719083270561</v>
      </c>
      <c r="BK2517" s="5">
        <f>AC2517+AJ2517+BH2517</f>
        <v>793.39892504164357</v>
      </c>
      <c r="BL2517" s="5"/>
      <c r="BM2517" s="8">
        <f>BH2517/BK2517</f>
        <v>0.33654110471648224</v>
      </c>
      <c r="BN2517" s="8"/>
      <c r="BO2517" s="7"/>
      <c r="BP2517" s="5"/>
      <c r="BQ2517" s="5"/>
      <c r="BR2517" s="5"/>
      <c r="BS2517" s="5"/>
      <c r="BT2517" s="7"/>
      <c r="BU2517" s="7"/>
      <c r="BV2517" s="7"/>
      <c r="BW2517" s="7"/>
      <c r="BX2517" s="8">
        <f>AC2517/BK2517</f>
        <v>0.39185086672272784</v>
      </c>
      <c r="BY2517" s="8">
        <f>AJ2517/BK2517</f>
        <v>0.27160802856078992</v>
      </c>
      <c r="BZ2517" s="8">
        <f>BH2517/BK2517</f>
        <v>0.33654110471648224</v>
      </c>
      <c r="CA2517" s="5"/>
      <c r="CB2517" s="5"/>
      <c r="CC2517" s="5"/>
      <c r="CD2517" s="5"/>
      <c r="CE2517" s="5"/>
      <c r="CF2517" s="5"/>
      <c r="CG2517" s="5"/>
      <c r="CH2517" s="5"/>
      <c r="CI2517" s="5"/>
      <c r="CJ2517" s="5"/>
      <c r="CK2517" s="8"/>
      <c r="CL2517" s="5"/>
      <c r="CM2517" s="5"/>
      <c r="CN2517" s="8"/>
      <c r="CO2517" s="5"/>
      <c r="CP2517" s="5"/>
      <c r="CQ2517" s="5"/>
      <c r="CR2517" s="8"/>
      <c r="CS2517" s="8"/>
      <c r="CT2517" s="8"/>
      <c r="CU2517" s="8"/>
      <c r="CV2517" s="8"/>
      <c r="CW2517" s="8"/>
      <c r="CX2517" s="8"/>
      <c r="CY2517" s="8"/>
      <c r="CZ2517" s="8"/>
      <c r="DA2517" s="8"/>
      <c r="DB2517" s="8"/>
      <c r="DC2517" s="8"/>
      <c r="DD2517" s="8"/>
      <c r="DE2517" s="8"/>
      <c r="DF2517" s="8"/>
      <c r="DG2517" s="8"/>
      <c r="DH2517" s="8"/>
      <c r="DI2517" s="8"/>
      <c r="DJ2517" s="8"/>
      <c r="DK2517" s="8"/>
      <c r="DL2517" s="8"/>
      <c r="DM2517" s="8"/>
      <c r="DN2517" s="8"/>
      <c r="DO2517" s="8"/>
      <c r="DP2517" s="8"/>
      <c r="DQ2517" s="8"/>
      <c r="DR2517" s="8"/>
      <c r="DS2517" s="8"/>
      <c r="DT2517" s="8"/>
      <c r="DU2517" s="8"/>
      <c r="DV2517" s="8"/>
      <c r="DW2517" s="8"/>
      <c r="DX2517" s="8"/>
      <c r="DY2517" s="8"/>
      <c r="DZ2517" s="8"/>
      <c r="EA2517" s="8"/>
      <c r="EB2517" s="8"/>
      <c r="EC2517" s="8"/>
      <c r="ED2517" s="8"/>
      <c r="EE2517" s="8"/>
      <c r="EF2517" s="8"/>
      <c r="EG2517" s="8"/>
      <c r="EH2517" s="8"/>
      <c r="EI2517" s="8"/>
      <c r="EJ2517" s="8"/>
      <c r="EK2517" s="8"/>
      <c r="EL2517" s="8"/>
      <c r="EM2517" s="8"/>
      <c r="EN2517" s="8"/>
      <c r="EO2517" s="8"/>
      <c r="EP2517" s="8"/>
      <c r="EQ2517" s="8"/>
      <c r="ER2517" s="8"/>
      <c r="ES2517" s="8"/>
      <c r="ET2517" s="8"/>
      <c r="EU2517" s="8"/>
      <c r="EV2517" s="8"/>
      <c r="EW2517" s="8"/>
      <c r="EX2517" s="8"/>
      <c r="EY2517" s="8"/>
      <c r="EZ2517" s="8"/>
      <c r="FA2517" s="8"/>
      <c r="FB2517" s="8"/>
      <c r="FC2517" s="8"/>
      <c r="FD2517" s="8"/>
      <c r="FE2517" s="8"/>
      <c r="FF2517" s="8"/>
      <c r="FG2517" s="8"/>
      <c r="FH2517" s="8"/>
      <c r="FI2517" s="8"/>
      <c r="FJ2517" s="8"/>
    </row>
    <row r="2518" spans="1:166" x14ac:dyDescent="0.25">
      <c r="A2518" t="s">
        <v>174</v>
      </c>
      <c r="C2518" s="6">
        <v>43906</v>
      </c>
      <c r="D2518" s="5">
        <v>9</v>
      </c>
      <c r="E2518" s="6" t="s">
        <v>207</v>
      </c>
      <c r="F2518" s="6" t="s">
        <v>15</v>
      </c>
      <c r="G2518" s="5">
        <v>133</v>
      </c>
      <c r="H2518" t="s">
        <v>113</v>
      </c>
      <c r="I2518" s="7">
        <v>7</v>
      </c>
      <c r="J2518">
        <v>1000</v>
      </c>
      <c r="K2518" s="5">
        <f t="shared" si="64"/>
        <v>142.85714285714286</v>
      </c>
      <c r="L2518" s="5"/>
      <c r="M2518" s="8"/>
      <c r="N2518" s="8"/>
      <c r="O2518" s="8"/>
      <c r="P2518" s="8"/>
      <c r="Q2518" s="5"/>
      <c r="R2518" s="5"/>
      <c r="S2518" s="5"/>
      <c r="T2518" s="5"/>
      <c r="U2518" s="5"/>
      <c r="V2518" s="5">
        <v>133</v>
      </c>
      <c r="W2518" s="5"/>
      <c r="X2518" s="8"/>
      <c r="Y2518" s="8"/>
      <c r="Z2518" s="8"/>
      <c r="AA2518" s="8"/>
      <c r="AB2518" s="8"/>
      <c r="AC2518" s="5">
        <v>347.03596341910486</v>
      </c>
      <c r="AD2518" s="9">
        <v>8.5052499999999989E-3</v>
      </c>
      <c r="AE2518" s="7">
        <f>AC2518*AD2518</f>
        <v>2.9516276278703413</v>
      </c>
      <c r="AF2518" s="7"/>
      <c r="AG2518" s="7"/>
      <c r="AH2518" s="7"/>
      <c r="AI2518" s="7"/>
      <c r="AJ2518" s="5">
        <v>227.71392532712221</v>
      </c>
      <c r="AK2518" s="8"/>
      <c r="AL2518" s="8"/>
      <c r="AM2518" s="8"/>
      <c r="AN2518" s="8"/>
      <c r="AO2518" s="8"/>
      <c r="AP2518" s="8"/>
      <c r="AQ2518" s="9"/>
      <c r="AR2518" s="9">
        <v>2.6523333333333333E-2</v>
      </c>
      <c r="AS2518" s="7">
        <f>AJ2518*AR2518</f>
        <v>6.0397323460930377</v>
      </c>
      <c r="AT2518" s="7"/>
      <c r="AU2518" s="5"/>
      <c r="AV2518" s="5"/>
      <c r="AW2518" s="5"/>
      <c r="AX2518" s="5"/>
      <c r="AY2518" s="5"/>
      <c r="AZ2518" s="5"/>
      <c r="BA2518" s="5"/>
      <c r="BB2518" s="5"/>
      <c r="BC2518" s="5"/>
      <c r="BD2518" s="5"/>
      <c r="BE2518" s="5"/>
      <c r="BF2518" s="5"/>
      <c r="BG2518" s="5"/>
      <c r="BH2518" s="5">
        <v>571.58481397939386</v>
      </c>
      <c r="BI2518" s="9">
        <v>2.2889166666666669E-2</v>
      </c>
      <c r="BJ2518" s="7">
        <f>BH2518*BI2518</f>
        <v>13.08310007131001</v>
      </c>
      <c r="BK2518" s="5">
        <f>AC2518+AJ2518+BH2518</f>
        <v>1146.3347027256209</v>
      </c>
      <c r="BL2518" s="5"/>
      <c r="BM2518" s="8">
        <f>BH2518/BK2518</f>
        <v>0.49861948052374772</v>
      </c>
      <c r="BN2518" s="8"/>
      <c r="BO2518" s="7"/>
      <c r="BP2518" s="5"/>
      <c r="BQ2518" s="5"/>
      <c r="BR2518" s="5"/>
      <c r="BS2518" s="5"/>
      <c r="BT2518" s="7"/>
      <c r="BU2518" s="7"/>
      <c r="BV2518" s="7"/>
      <c r="BW2518" s="7"/>
      <c r="BX2518" s="8">
        <f>AC2518/BK2518</f>
        <v>0.30273528542227957</v>
      </c>
      <c r="BY2518" s="8">
        <f>AJ2518/BK2518</f>
        <v>0.19864523405397272</v>
      </c>
      <c r="BZ2518" s="8">
        <f>BH2518/BK2518</f>
        <v>0.49861948052374772</v>
      </c>
      <c r="CA2518" s="5"/>
      <c r="CB2518" s="5"/>
      <c r="CC2518" s="5"/>
      <c r="CD2518" s="5"/>
      <c r="CE2518" s="5"/>
      <c r="CF2518" s="5"/>
      <c r="CG2518" s="5"/>
      <c r="CH2518" s="5"/>
      <c r="CI2518" s="5"/>
      <c r="CJ2518" s="5"/>
      <c r="CK2518" s="8"/>
      <c r="CL2518" s="5"/>
      <c r="CM2518" s="5"/>
      <c r="CN2518" s="8"/>
      <c r="CO2518" s="5"/>
      <c r="CP2518" s="5"/>
      <c r="CQ2518" s="5"/>
      <c r="CR2518" s="8"/>
      <c r="CS2518" s="8"/>
      <c r="CT2518" s="8"/>
      <c r="CU2518" s="8"/>
      <c r="CV2518" s="8"/>
      <c r="CW2518" s="8"/>
      <c r="CX2518" s="8"/>
      <c r="CY2518" s="8"/>
      <c r="CZ2518" s="8"/>
      <c r="DA2518" s="8"/>
      <c r="DB2518" s="8"/>
      <c r="DC2518" s="8"/>
      <c r="DD2518" s="8"/>
      <c r="DE2518" s="8"/>
      <c r="DF2518" s="8"/>
      <c r="DG2518" s="8"/>
      <c r="DH2518" s="8"/>
      <c r="DI2518" s="8"/>
      <c r="DJ2518" s="8"/>
      <c r="DK2518" s="8"/>
      <c r="DL2518" s="8"/>
      <c r="DM2518" s="8"/>
      <c r="DN2518" s="8"/>
      <c r="DO2518" s="8"/>
      <c r="DP2518" s="8"/>
      <c r="DQ2518" s="8"/>
      <c r="DR2518" s="8"/>
      <c r="DS2518" s="8"/>
      <c r="DT2518" s="8"/>
      <c r="DU2518" s="8"/>
      <c r="DV2518" s="8"/>
      <c r="DW2518" s="8"/>
      <c r="DX2518" s="8"/>
      <c r="DY2518" s="8"/>
      <c r="DZ2518" s="8"/>
      <c r="EA2518" s="8"/>
      <c r="EB2518" s="8"/>
      <c r="EC2518" s="8"/>
      <c r="ED2518" s="8"/>
      <c r="EE2518" s="8"/>
      <c r="EF2518" s="8"/>
      <c r="EG2518" s="8"/>
      <c r="EH2518" s="8"/>
      <c r="EI2518" s="8"/>
      <c r="EJ2518" s="8"/>
      <c r="EK2518" s="8"/>
      <c r="EL2518" s="8"/>
      <c r="EM2518" s="8"/>
      <c r="EN2518" s="8"/>
      <c r="EO2518" s="8"/>
      <c r="EP2518" s="8"/>
      <c r="EQ2518" s="8"/>
      <c r="ER2518" s="8"/>
      <c r="ES2518" s="8"/>
      <c r="ET2518" s="8"/>
      <c r="EU2518" s="8"/>
      <c r="EV2518" s="8"/>
      <c r="EW2518" s="8"/>
      <c r="EX2518" s="8"/>
      <c r="EY2518" s="8"/>
      <c r="EZ2518" s="8"/>
      <c r="FA2518" s="8"/>
      <c r="FB2518" s="8"/>
      <c r="FC2518" s="8"/>
      <c r="FD2518" s="8"/>
      <c r="FE2518" s="8"/>
      <c r="FF2518" s="8"/>
      <c r="FG2518" s="8"/>
      <c r="FH2518" s="8"/>
      <c r="FI2518" s="8"/>
      <c r="FJ2518" s="8"/>
    </row>
    <row r="2519" spans="1:166" x14ac:dyDescent="0.25">
      <c r="A2519" t="s">
        <v>174</v>
      </c>
      <c r="C2519" s="6">
        <v>43996</v>
      </c>
      <c r="D2519" s="5">
        <v>10</v>
      </c>
      <c r="E2519" t="s">
        <v>108</v>
      </c>
      <c r="F2519" s="6" t="s">
        <v>18</v>
      </c>
      <c r="G2519" s="5">
        <v>223</v>
      </c>
      <c r="H2519" t="s">
        <v>113</v>
      </c>
      <c r="I2519" s="7">
        <v>7</v>
      </c>
      <c r="J2519">
        <v>1000</v>
      </c>
      <c r="K2519" s="5">
        <f t="shared" si="64"/>
        <v>142.85714285714286</v>
      </c>
      <c r="L2519" s="5"/>
      <c r="M2519" s="8"/>
      <c r="N2519" s="8"/>
      <c r="O2519" s="8"/>
      <c r="P2519" s="8"/>
      <c r="Q2519" s="5"/>
      <c r="R2519" s="5"/>
      <c r="S2519" s="5"/>
      <c r="T2519" s="5"/>
      <c r="U2519" s="5"/>
      <c r="V2519" s="5"/>
      <c r="W2519" s="5"/>
      <c r="X2519" s="8"/>
      <c r="Y2519" s="8"/>
      <c r="Z2519" s="8"/>
      <c r="AA2519" s="8"/>
      <c r="AB2519" s="8"/>
      <c r="AC2519" s="5"/>
      <c r="AD2519" s="9"/>
      <c r="AE2519" s="8"/>
      <c r="AF2519" s="8"/>
      <c r="AG2519" s="8"/>
      <c r="AH2519" s="8"/>
      <c r="AI2519" s="8"/>
      <c r="AJ2519" s="5"/>
      <c r="AK2519" s="8"/>
      <c r="AL2519" s="8"/>
      <c r="AM2519" s="8"/>
      <c r="AN2519" s="8"/>
      <c r="AO2519" s="8"/>
      <c r="AP2519" s="8"/>
      <c r="AQ2519" s="9"/>
      <c r="AR2519" s="9"/>
      <c r="AS2519" s="8"/>
      <c r="AT2519" s="8"/>
      <c r="AU2519" s="5"/>
      <c r="AV2519" s="5"/>
      <c r="AW2519" s="5"/>
      <c r="AX2519" s="5"/>
      <c r="AY2519" s="5"/>
      <c r="AZ2519" s="5"/>
      <c r="BA2519" s="5"/>
      <c r="BB2519" s="5"/>
      <c r="BC2519" s="5"/>
      <c r="BD2519" s="5"/>
      <c r="BE2519" s="5"/>
      <c r="BF2519" s="5"/>
      <c r="BG2519" s="5"/>
      <c r="BH2519" s="5"/>
      <c r="BI2519" s="9"/>
      <c r="BJ2519" s="5"/>
      <c r="BK2519" s="5"/>
      <c r="BL2519" s="5"/>
      <c r="BM2519" s="8"/>
      <c r="BN2519" s="8"/>
      <c r="BO2519" s="7">
        <v>40.98</v>
      </c>
      <c r="BP2519" s="5">
        <v>157.70000000000002</v>
      </c>
      <c r="BQ2519" s="5"/>
      <c r="BR2519" s="5"/>
      <c r="BS2519" s="5"/>
      <c r="BT2519" s="7">
        <v>6.9471365638766533</v>
      </c>
      <c r="BU2519" s="7"/>
      <c r="BV2519" s="7"/>
      <c r="BW2519" s="7"/>
      <c r="BX2519" s="7"/>
      <c r="BY2519" s="7"/>
      <c r="BZ2519" s="7"/>
      <c r="CA2519" s="5"/>
      <c r="CB2519" s="5"/>
      <c r="CC2519" s="5"/>
      <c r="CD2519" s="5"/>
      <c r="CE2519" s="5"/>
      <c r="CF2519" s="5"/>
      <c r="CG2519" s="5"/>
      <c r="CH2519" s="5"/>
      <c r="CI2519" s="5"/>
      <c r="CJ2519" s="5"/>
      <c r="CK2519" s="8"/>
      <c r="CL2519" s="5"/>
      <c r="CM2519" s="5"/>
      <c r="CN2519" s="8"/>
      <c r="CO2519" s="5"/>
      <c r="CP2519" s="5"/>
      <c r="CQ2519" s="5"/>
      <c r="CR2519" s="8"/>
      <c r="CS2519" s="8"/>
      <c r="CT2519" s="8"/>
      <c r="CU2519" s="8"/>
      <c r="CV2519" s="8"/>
      <c r="CW2519" s="8"/>
      <c r="CX2519" s="8"/>
      <c r="CY2519" s="8"/>
      <c r="CZ2519" s="8"/>
      <c r="DA2519" s="8"/>
      <c r="DB2519" s="8"/>
      <c r="DC2519" s="8"/>
      <c r="DD2519" s="8"/>
      <c r="DE2519" s="8"/>
      <c r="DF2519" s="8"/>
      <c r="DG2519" s="8"/>
      <c r="DH2519" s="8"/>
      <c r="DI2519" s="8"/>
      <c r="DJ2519" s="8"/>
      <c r="DK2519" s="8"/>
      <c r="DL2519" s="8"/>
      <c r="DM2519" s="8"/>
      <c r="DN2519" s="8"/>
      <c r="DO2519" s="8"/>
      <c r="DP2519" s="8"/>
      <c r="DQ2519" s="8"/>
      <c r="DR2519" s="8"/>
      <c r="DS2519" s="8"/>
      <c r="DT2519" s="8"/>
      <c r="DU2519" s="8"/>
      <c r="DV2519" s="8"/>
      <c r="DW2519" s="8"/>
      <c r="DX2519" s="8"/>
      <c r="DY2519" s="8"/>
      <c r="DZ2519" s="8"/>
      <c r="EA2519" s="8"/>
      <c r="EB2519" s="8"/>
      <c r="EC2519" s="8"/>
      <c r="ED2519" s="8"/>
      <c r="EE2519" s="8"/>
      <c r="EF2519" s="8"/>
      <c r="EG2519" s="8"/>
      <c r="EH2519" s="8"/>
      <c r="EI2519" s="8"/>
      <c r="EJ2519" s="8"/>
      <c r="EK2519" s="8"/>
      <c r="EL2519" s="8"/>
      <c r="EM2519" s="8"/>
      <c r="EN2519" s="8"/>
      <c r="EO2519" s="8"/>
      <c r="EP2519" s="8"/>
      <c r="EQ2519" s="8"/>
      <c r="ER2519" s="8"/>
      <c r="ES2519" s="8"/>
      <c r="ET2519" s="8"/>
      <c r="EU2519" s="8"/>
      <c r="EV2519" s="8"/>
      <c r="EW2519" s="8"/>
      <c r="EX2519" s="8"/>
      <c r="EY2519" s="8"/>
      <c r="EZ2519" s="8"/>
      <c r="FA2519" s="8"/>
      <c r="FB2519" s="8"/>
      <c r="FC2519" s="8"/>
      <c r="FD2519" s="8"/>
      <c r="FE2519" s="8"/>
      <c r="FF2519" s="8"/>
      <c r="FG2519" s="8"/>
      <c r="FH2519" s="8"/>
      <c r="FI2519" s="8"/>
      <c r="FJ2519" s="8"/>
    </row>
    <row r="2520" spans="1:166" x14ac:dyDescent="0.25">
      <c r="A2520" t="s">
        <v>175</v>
      </c>
      <c r="C2520" s="6">
        <v>43773</v>
      </c>
      <c r="D2520" s="5">
        <v>1</v>
      </c>
      <c r="E2520" s="6" t="s">
        <v>209</v>
      </c>
      <c r="F2520" t="s">
        <v>10</v>
      </c>
      <c r="G2520">
        <v>0</v>
      </c>
      <c r="H2520" t="s">
        <v>113</v>
      </c>
      <c r="I2520" s="7">
        <v>7</v>
      </c>
      <c r="J2520">
        <v>1000</v>
      </c>
      <c r="K2520" s="5">
        <f t="shared" si="64"/>
        <v>142.85714285714286</v>
      </c>
      <c r="L2520" s="5"/>
      <c r="M2520" s="8"/>
      <c r="N2520" s="8"/>
      <c r="O2520" s="8"/>
      <c r="P2520" s="8"/>
      <c r="Q2520" s="5"/>
      <c r="R2520" s="5"/>
      <c r="S2520" s="5"/>
      <c r="T2520" s="5"/>
      <c r="U2520" s="5"/>
      <c r="V2520" s="5"/>
      <c r="W2520" s="5"/>
      <c r="X2520" s="8"/>
      <c r="Y2520" s="8"/>
      <c r="Z2520" s="8"/>
      <c r="AA2520" s="8"/>
      <c r="AB2520" s="8"/>
      <c r="AC2520" s="5"/>
      <c r="AD2520" s="9"/>
      <c r="AE2520" s="8"/>
      <c r="AF2520" s="8"/>
      <c r="AG2520" s="8"/>
      <c r="AH2520" s="8"/>
      <c r="AI2520" s="8"/>
      <c r="AJ2520" s="5"/>
      <c r="AK2520" s="8"/>
      <c r="AL2520" s="8"/>
      <c r="AM2520" s="8"/>
      <c r="AN2520" s="8"/>
      <c r="AO2520" s="8"/>
      <c r="AP2520" s="8"/>
      <c r="AQ2520" s="9"/>
      <c r="AR2520" s="9"/>
      <c r="AS2520" s="8"/>
      <c r="AT2520" s="8"/>
      <c r="AU2520" s="5"/>
      <c r="AV2520" s="5"/>
      <c r="AW2520" s="5"/>
      <c r="AX2520" s="5"/>
      <c r="AY2520" s="5"/>
      <c r="AZ2520" s="5"/>
      <c r="BA2520" s="5"/>
      <c r="BB2520" s="5"/>
      <c r="BC2520" s="5"/>
      <c r="BD2520" s="5"/>
      <c r="BE2520" s="5"/>
      <c r="BF2520" s="5"/>
      <c r="BG2520" s="5"/>
      <c r="BH2520" s="5"/>
      <c r="BI2520" s="9"/>
      <c r="BJ2520" s="5"/>
      <c r="BK2520" s="5"/>
      <c r="BL2520" s="5"/>
      <c r="BM2520" s="8"/>
      <c r="BN2520" s="8"/>
      <c r="BO2520" s="7"/>
      <c r="BP2520" s="5"/>
      <c r="BQ2520" s="5"/>
      <c r="BR2520" s="5"/>
      <c r="BS2520" s="5"/>
      <c r="BT2520" s="7"/>
      <c r="BU2520" s="7"/>
      <c r="BV2520" s="7"/>
      <c r="BW2520" s="7"/>
      <c r="BX2520" s="7"/>
      <c r="BY2520" s="7"/>
      <c r="BZ2520" s="7"/>
      <c r="CA2520" s="5"/>
      <c r="CB2520" s="5"/>
      <c r="CC2520" s="5"/>
      <c r="CD2520" s="5"/>
      <c r="CE2520" s="5"/>
      <c r="CF2520" s="5"/>
      <c r="CG2520" s="5"/>
      <c r="CH2520" s="5"/>
      <c r="CI2520" s="5"/>
      <c r="CJ2520" s="5"/>
      <c r="CK2520" s="8"/>
      <c r="CL2520" s="5"/>
      <c r="CM2520" s="5"/>
      <c r="CN2520" s="8"/>
      <c r="CO2520" s="5"/>
      <c r="CP2520" s="5"/>
      <c r="CQ2520" s="5"/>
      <c r="CR2520" s="8"/>
      <c r="CS2520" s="8"/>
      <c r="CT2520" s="8"/>
      <c r="CU2520" s="8"/>
      <c r="CV2520" s="8"/>
      <c r="CW2520" s="8"/>
      <c r="CX2520" s="8"/>
      <c r="CY2520" s="8"/>
      <c r="CZ2520" s="8"/>
      <c r="DA2520" s="8"/>
      <c r="DB2520" s="8"/>
      <c r="DC2520" s="8"/>
      <c r="DD2520" s="8"/>
      <c r="DE2520" s="8"/>
      <c r="DF2520" s="8"/>
      <c r="DG2520" s="8"/>
      <c r="DH2520" s="8"/>
      <c r="DI2520" s="8"/>
      <c r="DJ2520" s="8"/>
      <c r="DK2520" s="8"/>
      <c r="DL2520" s="8"/>
      <c r="DM2520" s="8"/>
      <c r="DN2520" s="8"/>
      <c r="DO2520" s="8"/>
      <c r="DP2520" s="8"/>
      <c r="DQ2520" s="8"/>
      <c r="DR2520" s="8"/>
      <c r="DS2520" s="8"/>
      <c r="DT2520" s="8"/>
      <c r="DU2520" s="8"/>
      <c r="DV2520" s="8"/>
      <c r="DW2520" s="8"/>
      <c r="DX2520" s="8"/>
      <c r="DY2520" s="8"/>
      <c r="DZ2520" s="8"/>
      <c r="EA2520" s="8"/>
      <c r="EB2520" s="8"/>
      <c r="EC2520" s="8"/>
      <c r="ED2520" s="8"/>
      <c r="EE2520" s="8"/>
      <c r="EF2520" s="8"/>
      <c r="EG2520" s="8"/>
      <c r="EH2520" s="8"/>
      <c r="EI2520" s="8"/>
      <c r="EJ2520" s="8"/>
      <c r="EK2520" s="8"/>
      <c r="EL2520" s="8"/>
      <c r="EM2520" s="8"/>
      <c r="EN2520" s="8"/>
      <c r="EO2520" s="8"/>
      <c r="EP2520" s="8"/>
      <c r="EQ2520" s="8"/>
      <c r="ER2520" s="8"/>
      <c r="ES2520" s="8"/>
      <c r="ET2520" s="8"/>
      <c r="EU2520" s="8"/>
      <c r="EV2520" s="8"/>
      <c r="EW2520" s="8"/>
      <c r="EX2520" s="8"/>
      <c r="EY2520" s="8"/>
      <c r="EZ2520" s="8"/>
      <c r="FA2520" s="8"/>
      <c r="FB2520" s="8"/>
      <c r="FC2520" s="8"/>
      <c r="FD2520" s="8"/>
      <c r="FE2520" s="8"/>
      <c r="FF2520" s="8"/>
      <c r="FG2520" s="8"/>
      <c r="FH2520" s="8"/>
      <c r="FI2520" s="8"/>
      <c r="FJ2520" s="8"/>
    </row>
    <row r="2521" spans="1:166" x14ac:dyDescent="0.25">
      <c r="A2521" t="s">
        <v>175</v>
      </c>
      <c r="C2521" s="6">
        <v>43850</v>
      </c>
      <c r="D2521" s="5">
        <v>6</v>
      </c>
      <c r="E2521" s="6" t="s">
        <v>239</v>
      </c>
      <c r="F2521" t="s">
        <v>89</v>
      </c>
      <c r="G2521" s="5">
        <v>77</v>
      </c>
      <c r="H2521" t="s">
        <v>113</v>
      </c>
      <c r="I2521" s="7">
        <v>7</v>
      </c>
      <c r="J2521">
        <v>1000</v>
      </c>
      <c r="K2521" s="5">
        <f t="shared" si="64"/>
        <v>142.85714285714286</v>
      </c>
      <c r="L2521" s="5"/>
      <c r="M2521" s="8"/>
      <c r="N2521" s="8"/>
      <c r="O2521" s="8"/>
      <c r="P2521" s="8"/>
      <c r="Q2521" s="5"/>
      <c r="R2521" s="5"/>
      <c r="S2521" s="5"/>
      <c r="T2521" s="5">
        <v>77</v>
      </c>
      <c r="U2521" s="5"/>
      <c r="V2521" s="5"/>
      <c r="W2521" s="5"/>
      <c r="X2521" s="8"/>
      <c r="Y2521" s="8"/>
      <c r="Z2521" s="8"/>
      <c r="AA2521" s="8"/>
      <c r="AB2521" s="8"/>
      <c r="AC2521" s="5">
        <v>189.21185677691557</v>
      </c>
      <c r="AD2521" s="9">
        <v>1.5789000000000001E-2</v>
      </c>
      <c r="AE2521" s="7">
        <f>AC2521*AD2521</f>
        <v>2.9874660066507199</v>
      </c>
      <c r="AF2521" s="7"/>
      <c r="AG2521" s="7"/>
      <c r="AH2521" s="7"/>
      <c r="AI2521" s="7"/>
      <c r="AJ2521" s="5">
        <v>160.26219376103319</v>
      </c>
      <c r="AK2521" s="8"/>
      <c r="AL2521" s="8"/>
      <c r="AM2521" s="8"/>
      <c r="AN2521" s="8"/>
      <c r="AO2521" s="8"/>
      <c r="AP2521" s="8"/>
      <c r="AQ2521" s="9"/>
      <c r="AR2521" s="9">
        <v>3.9256666666666662E-2</v>
      </c>
      <c r="AS2521" s="7">
        <f>AJ2521*AR2521</f>
        <v>6.2913595197456251</v>
      </c>
      <c r="AT2521" s="7"/>
      <c r="AU2521" s="5"/>
      <c r="AV2521" s="5"/>
      <c r="AW2521" s="5"/>
      <c r="AX2521" s="5"/>
      <c r="AY2521" s="5"/>
      <c r="AZ2521" s="5"/>
      <c r="BA2521" s="5"/>
      <c r="BB2521" s="5"/>
      <c r="BC2521" s="5"/>
      <c r="BD2521" s="5"/>
      <c r="BE2521" s="5"/>
      <c r="BF2521" s="5"/>
      <c r="BG2521" s="5"/>
      <c r="BH2521" s="5">
        <v>30.263998143859556</v>
      </c>
      <c r="BI2521" s="9">
        <v>3.4972499999999997E-2</v>
      </c>
      <c r="BJ2521" s="7">
        <f>BH2521*BI2521</f>
        <v>1.0584076750861282</v>
      </c>
      <c r="BK2521" s="5">
        <f>AC2521+AJ2521+BH2521</f>
        <v>379.73804868180832</v>
      </c>
      <c r="BL2521" s="5"/>
      <c r="BM2521" s="8">
        <f>BH2521/BK2521</f>
        <v>7.9697039179812315E-2</v>
      </c>
      <c r="BN2521" s="8"/>
      <c r="BO2521" s="7"/>
      <c r="BP2521" s="5"/>
      <c r="BQ2521" s="5"/>
      <c r="BR2521" s="5"/>
      <c r="BS2521" s="5"/>
      <c r="BT2521" s="7"/>
      <c r="BU2521" s="7"/>
      <c r="BV2521" s="7"/>
      <c r="BW2521" s="7"/>
      <c r="BX2521" s="8">
        <f>AC2521/BK2521</f>
        <v>0.49826941870515784</v>
      </c>
      <c r="BY2521" s="8">
        <f>AJ2521/BK2521</f>
        <v>0.4220335421150298</v>
      </c>
      <c r="BZ2521" s="8">
        <f>BH2521/BK2521</f>
        <v>7.9697039179812315E-2</v>
      </c>
      <c r="CA2521" s="5"/>
      <c r="CB2521" s="5"/>
      <c r="CC2521" s="5"/>
      <c r="CD2521" s="5"/>
      <c r="CE2521" s="5"/>
      <c r="CF2521" s="5"/>
      <c r="CG2521" s="5"/>
      <c r="CH2521" s="5"/>
      <c r="CI2521" s="5"/>
      <c r="CJ2521" s="5"/>
      <c r="CK2521" s="8"/>
      <c r="CL2521" s="5"/>
      <c r="CM2521" s="5"/>
      <c r="CN2521" s="8"/>
      <c r="CO2521" s="5"/>
      <c r="CP2521" s="5"/>
      <c r="CQ2521" s="5"/>
      <c r="CR2521" s="8"/>
      <c r="CS2521" s="8"/>
      <c r="CT2521" s="8"/>
      <c r="CU2521" s="8"/>
      <c r="CV2521" s="8"/>
      <c r="CW2521" s="8"/>
      <c r="CX2521" s="8"/>
      <c r="CY2521" s="8"/>
      <c r="CZ2521" s="8"/>
      <c r="DA2521" s="8"/>
      <c r="DB2521" s="8"/>
      <c r="DC2521" s="8"/>
      <c r="DD2521" s="8"/>
      <c r="DE2521" s="8"/>
      <c r="DF2521" s="8"/>
      <c r="DG2521" s="8"/>
      <c r="DH2521" s="8"/>
      <c r="DI2521" s="8"/>
      <c r="DJ2521" s="8"/>
      <c r="DK2521" s="8"/>
      <c r="DL2521" s="8"/>
      <c r="DM2521" s="8"/>
      <c r="DN2521" s="8"/>
      <c r="DO2521" s="8"/>
      <c r="DP2521" s="8"/>
      <c r="DQ2521" s="8"/>
      <c r="DR2521" s="8"/>
      <c r="DS2521" s="8"/>
      <c r="DT2521" s="8"/>
      <c r="DU2521" s="8"/>
      <c r="DV2521" s="8"/>
      <c r="DW2521" s="8"/>
      <c r="DX2521" s="8"/>
      <c r="DY2521" s="8"/>
      <c r="DZ2521" s="8"/>
      <c r="EA2521" s="8"/>
      <c r="EB2521" s="8"/>
      <c r="EC2521" s="8"/>
      <c r="ED2521" s="8"/>
      <c r="EE2521" s="8"/>
      <c r="EF2521" s="8"/>
      <c r="EG2521" s="8"/>
      <c r="EH2521" s="8"/>
      <c r="EI2521" s="8"/>
      <c r="EJ2521" s="8"/>
      <c r="EK2521" s="8"/>
      <c r="EL2521" s="8"/>
      <c r="EM2521" s="8"/>
      <c r="EN2521" s="8"/>
      <c r="EO2521" s="8"/>
      <c r="EP2521" s="8"/>
      <c r="EQ2521" s="8"/>
      <c r="ER2521" s="8"/>
      <c r="ES2521" s="8"/>
      <c r="ET2521" s="8"/>
      <c r="EU2521" s="8"/>
      <c r="EV2521" s="8"/>
      <c r="EW2521" s="8"/>
      <c r="EX2521" s="8"/>
      <c r="EY2521" s="8"/>
      <c r="EZ2521" s="8"/>
      <c r="FA2521" s="8"/>
      <c r="FB2521" s="8"/>
      <c r="FC2521" s="8"/>
      <c r="FD2521" s="8"/>
      <c r="FE2521" s="8"/>
      <c r="FF2521" s="8"/>
      <c r="FG2521" s="8"/>
      <c r="FH2521" s="8"/>
      <c r="FI2521" s="8"/>
      <c r="FJ2521" s="8"/>
    </row>
    <row r="2522" spans="1:166" x14ac:dyDescent="0.25">
      <c r="A2522" t="s">
        <v>175</v>
      </c>
      <c r="C2522" s="6">
        <v>43865</v>
      </c>
      <c r="D2522" s="5"/>
      <c r="E2522" s="6"/>
      <c r="F2522" s="6"/>
      <c r="G2522" s="5">
        <v>92</v>
      </c>
      <c r="H2522" t="s">
        <v>113</v>
      </c>
      <c r="I2522" s="7">
        <v>7</v>
      </c>
      <c r="J2522">
        <v>1000</v>
      </c>
      <c r="K2522" s="5">
        <f t="shared" si="64"/>
        <v>142.85714285714286</v>
      </c>
      <c r="L2522" s="5"/>
      <c r="M2522" s="8"/>
      <c r="N2522" s="8"/>
      <c r="O2522" s="8"/>
      <c r="P2522" s="8"/>
      <c r="Q2522" s="5"/>
      <c r="R2522" s="5"/>
      <c r="S2522" s="5"/>
      <c r="T2522" s="5"/>
      <c r="U2522" s="5"/>
      <c r="V2522" s="5"/>
      <c r="W2522" s="5"/>
      <c r="X2522" s="8"/>
      <c r="Y2522" s="8"/>
      <c r="Z2522" s="8"/>
      <c r="AA2522" s="8"/>
      <c r="AB2522" s="8"/>
      <c r="AC2522" s="5">
        <v>303.09047813953401</v>
      </c>
      <c r="AD2522" s="9">
        <v>1.3536916666666668E-2</v>
      </c>
      <c r="AE2522" s="7">
        <f>AC2522*AD2522</f>
        <v>4.1029105450350274</v>
      </c>
      <c r="AF2522" s="7"/>
      <c r="AG2522" s="7"/>
      <c r="AH2522" s="7"/>
      <c r="AI2522" s="7"/>
      <c r="AJ2522" s="5">
        <v>237.44286413289245</v>
      </c>
      <c r="AK2522" s="8"/>
      <c r="AL2522" s="8"/>
      <c r="AM2522" s="8"/>
      <c r="AN2522" s="8"/>
      <c r="AO2522" s="8"/>
      <c r="AP2522" s="8"/>
      <c r="AQ2522" s="9"/>
      <c r="AR2522" s="9">
        <v>4.0490833333333337E-2</v>
      </c>
      <c r="AS2522" s="7">
        <f>AJ2522*AR2522</f>
        <v>9.6142594377942601</v>
      </c>
      <c r="AT2522" s="7"/>
      <c r="AU2522" s="5"/>
      <c r="AV2522" s="5"/>
      <c r="AW2522" s="5"/>
      <c r="AX2522" s="5"/>
      <c r="AY2522" s="5"/>
      <c r="AZ2522" s="5"/>
      <c r="BA2522" s="5"/>
      <c r="BB2522" s="5"/>
      <c r="BC2522" s="5"/>
      <c r="BD2522" s="5"/>
      <c r="BE2522" s="5"/>
      <c r="BF2522" s="5"/>
      <c r="BG2522" s="5"/>
      <c r="BH2522" s="5">
        <v>124.40831029793378</v>
      </c>
      <c r="BI2522" s="9">
        <v>3.3052499999999999E-2</v>
      </c>
      <c r="BJ2522" s="7">
        <f>BH2522*BI2522</f>
        <v>4.1120056761224557</v>
      </c>
      <c r="BK2522" s="5">
        <f>AC2522+AJ2522+BH2522</f>
        <v>664.94165257036025</v>
      </c>
      <c r="BL2522" s="5"/>
      <c r="BM2522" s="8">
        <f>BH2522/BK2522</f>
        <v>0.18709658180838598</v>
      </c>
      <c r="BN2522" s="8"/>
      <c r="BO2522" s="7"/>
      <c r="BP2522" s="5"/>
      <c r="BQ2522" s="5"/>
      <c r="BR2522" s="5"/>
      <c r="BS2522" s="5"/>
      <c r="BT2522" s="7"/>
      <c r="BU2522" s="7"/>
      <c r="BV2522" s="7"/>
      <c r="BW2522" s="7"/>
      <c r="BX2522" s="8">
        <f>AC2522/BK2522</f>
        <v>0.45581514854412397</v>
      </c>
      <c r="BY2522" s="8">
        <f>AJ2522/BK2522</f>
        <v>0.35708826964749008</v>
      </c>
      <c r="BZ2522" s="8">
        <f>BH2522/BK2522</f>
        <v>0.18709658180838598</v>
      </c>
      <c r="CA2522" s="5"/>
      <c r="CB2522" s="5"/>
      <c r="CC2522" s="5"/>
      <c r="CD2522" s="5"/>
      <c r="CE2522" s="5"/>
      <c r="CF2522" s="5"/>
      <c r="CG2522" s="5"/>
      <c r="CH2522" s="5"/>
      <c r="CI2522" s="5"/>
      <c r="CJ2522" s="5"/>
      <c r="CK2522" s="8"/>
      <c r="CL2522" s="5"/>
      <c r="CM2522" s="5"/>
      <c r="CN2522" s="8"/>
      <c r="CO2522" s="5"/>
      <c r="CP2522" s="5"/>
      <c r="CQ2522" s="5"/>
      <c r="CR2522" s="8"/>
      <c r="CS2522" s="8"/>
      <c r="CT2522" s="8"/>
      <c r="CU2522" s="8"/>
      <c r="CV2522" s="8"/>
      <c r="CW2522" s="8"/>
      <c r="CX2522" s="8"/>
      <c r="CY2522" s="8"/>
      <c r="CZ2522" s="8"/>
      <c r="DA2522" s="8"/>
      <c r="DB2522" s="8"/>
      <c r="DC2522" s="8"/>
      <c r="DD2522" s="8"/>
      <c r="DE2522" s="8"/>
      <c r="DF2522" s="8"/>
      <c r="DG2522" s="8"/>
      <c r="DH2522" s="8"/>
      <c r="DI2522" s="8"/>
      <c r="DJ2522" s="8"/>
      <c r="DK2522" s="8"/>
      <c r="DL2522" s="8"/>
      <c r="DM2522" s="8"/>
      <c r="DN2522" s="8"/>
      <c r="DO2522" s="8"/>
      <c r="DP2522" s="8"/>
      <c r="DQ2522" s="8"/>
      <c r="DR2522" s="8"/>
      <c r="DS2522" s="8"/>
      <c r="DT2522" s="8"/>
      <c r="DU2522" s="8"/>
      <c r="DV2522" s="8"/>
      <c r="DW2522" s="8"/>
      <c r="DX2522" s="8"/>
      <c r="DY2522" s="8"/>
      <c r="DZ2522" s="8"/>
      <c r="EA2522" s="8"/>
      <c r="EB2522" s="8"/>
      <c r="EC2522" s="8"/>
      <c r="ED2522" s="8"/>
      <c r="EE2522" s="8"/>
      <c r="EF2522" s="8"/>
      <c r="EG2522" s="8"/>
      <c r="EH2522" s="8"/>
      <c r="EI2522" s="8"/>
      <c r="EJ2522" s="8"/>
      <c r="EK2522" s="8"/>
      <c r="EL2522" s="8"/>
      <c r="EM2522" s="8"/>
      <c r="EN2522" s="8"/>
      <c r="EO2522" s="8"/>
      <c r="EP2522" s="8"/>
      <c r="EQ2522" s="8"/>
      <c r="ER2522" s="8"/>
      <c r="ES2522" s="8"/>
      <c r="ET2522" s="8"/>
      <c r="EU2522" s="8"/>
      <c r="EV2522" s="8"/>
      <c r="EW2522" s="8"/>
      <c r="EX2522" s="8"/>
      <c r="EY2522" s="8"/>
      <c r="EZ2522" s="8"/>
      <c r="FA2522" s="8"/>
      <c r="FB2522" s="8"/>
      <c r="FC2522" s="8"/>
      <c r="FD2522" s="8"/>
      <c r="FE2522" s="8"/>
      <c r="FF2522" s="8"/>
      <c r="FG2522" s="8"/>
      <c r="FH2522" s="8"/>
      <c r="FI2522" s="8"/>
      <c r="FJ2522" s="8"/>
    </row>
    <row r="2523" spans="1:166" x14ac:dyDescent="0.25">
      <c r="A2523" t="s">
        <v>175</v>
      </c>
      <c r="C2523" s="6">
        <v>43878</v>
      </c>
      <c r="D2523" s="5">
        <v>8</v>
      </c>
      <c r="E2523" t="s">
        <v>208</v>
      </c>
      <c r="F2523" s="6" t="s">
        <v>14</v>
      </c>
      <c r="G2523" s="5">
        <v>105</v>
      </c>
      <c r="H2523" t="s">
        <v>113</v>
      </c>
      <c r="I2523" s="7">
        <v>7</v>
      </c>
      <c r="J2523">
        <v>1000</v>
      </c>
      <c r="K2523" s="5">
        <f t="shared" si="64"/>
        <v>142.85714285714286</v>
      </c>
      <c r="L2523" s="5"/>
      <c r="M2523" s="8"/>
      <c r="N2523" s="8"/>
      <c r="O2523" s="8"/>
      <c r="P2523" s="8"/>
      <c r="Q2523" s="5"/>
      <c r="R2523" s="5"/>
      <c r="S2523" s="5"/>
      <c r="T2523" s="5"/>
      <c r="U2523" s="5">
        <v>105</v>
      </c>
      <c r="V2523" s="5"/>
      <c r="W2523" s="5"/>
      <c r="X2523" s="8"/>
      <c r="Y2523" s="8"/>
      <c r="Z2523" s="8"/>
      <c r="AA2523" s="8"/>
      <c r="AB2523" s="8"/>
      <c r="AC2523" s="5">
        <v>296.97826716259306</v>
      </c>
      <c r="AD2523" s="9">
        <v>1.0609333333333333E-2</v>
      </c>
      <c r="AE2523" s="7">
        <f>AC2523*AD2523</f>
        <v>3.1507414290836708</v>
      </c>
      <c r="AF2523" s="7"/>
      <c r="AG2523" s="7"/>
      <c r="AH2523" s="7"/>
      <c r="AI2523" s="7"/>
      <c r="AJ2523" s="5">
        <v>215.51812888371077</v>
      </c>
      <c r="AK2523" s="8"/>
      <c r="AL2523" s="8"/>
      <c r="AM2523" s="8"/>
      <c r="AN2523" s="8"/>
      <c r="AO2523" s="8"/>
      <c r="AP2523" s="8"/>
      <c r="AQ2523" s="9"/>
      <c r="AR2523" s="9">
        <v>3.5353333333333334E-2</v>
      </c>
      <c r="AS2523" s="7">
        <f>AJ2523*AR2523</f>
        <v>7.6192842498021216</v>
      </c>
      <c r="AT2523" s="7"/>
      <c r="AU2523" s="5"/>
      <c r="AV2523" s="5"/>
      <c r="AW2523" s="5"/>
      <c r="AX2523" s="5"/>
      <c r="AY2523" s="5"/>
      <c r="AZ2523" s="5"/>
      <c r="BA2523" s="5"/>
      <c r="BB2523" s="5"/>
      <c r="BC2523" s="5"/>
      <c r="BD2523" s="5"/>
      <c r="BE2523" s="5"/>
      <c r="BF2523" s="5"/>
      <c r="BG2523" s="5"/>
      <c r="BH2523" s="5">
        <v>303.19065432760095</v>
      </c>
      <c r="BI2523" s="9">
        <v>2.3999166666666665E-2</v>
      </c>
      <c r="BJ2523" s="7">
        <f>BH2523*BI2523</f>
        <v>7.2763230449838163</v>
      </c>
      <c r="BK2523" s="5">
        <f>AC2523+AJ2523+BH2523</f>
        <v>815.68705037390487</v>
      </c>
      <c r="BL2523" s="5"/>
      <c r="BM2523" s="8">
        <f>BH2523/BK2523</f>
        <v>0.37169972747344782</v>
      </c>
      <c r="BN2523" s="8"/>
      <c r="BO2523" s="7"/>
      <c r="BP2523" s="5"/>
      <c r="BQ2523" s="5"/>
      <c r="BR2523" s="5"/>
      <c r="BS2523" s="5"/>
      <c r="BT2523" s="7"/>
      <c r="BU2523" s="7"/>
      <c r="BV2523" s="7"/>
      <c r="BW2523" s="7"/>
      <c r="BX2523" s="8">
        <f>AC2523/BK2523</f>
        <v>0.36408358699143306</v>
      </c>
      <c r="BY2523" s="8">
        <f>AJ2523/BK2523</f>
        <v>0.26421668553511896</v>
      </c>
      <c r="BZ2523" s="8">
        <f>BH2523/BK2523</f>
        <v>0.37169972747344782</v>
      </c>
      <c r="CA2523" s="5"/>
      <c r="CB2523" s="5"/>
      <c r="CC2523" s="5"/>
      <c r="CD2523" s="5"/>
      <c r="CE2523" s="5"/>
      <c r="CF2523" s="5"/>
      <c r="CG2523" s="5"/>
      <c r="CH2523" s="5"/>
      <c r="CI2523" s="5"/>
      <c r="CJ2523" s="5"/>
      <c r="CK2523" s="8"/>
      <c r="CL2523" s="5"/>
      <c r="CM2523" s="5"/>
      <c r="CN2523" s="8"/>
      <c r="CO2523" s="5"/>
      <c r="CP2523" s="5"/>
      <c r="CQ2523" s="5"/>
      <c r="CR2523" s="8"/>
      <c r="CS2523" s="8"/>
      <c r="CT2523" s="8"/>
      <c r="CU2523" s="8"/>
      <c r="CV2523" s="8"/>
      <c r="CW2523" s="8"/>
      <c r="CX2523" s="8"/>
      <c r="CY2523" s="8"/>
      <c r="CZ2523" s="8"/>
      <c r="DA2523" s="8"/>
      <c r="DB2523" s="8"/>
      <c r="DC2523" s="8"/>
      <c r="DD2523" s="8"/>
      <c r="DE2523" s="8"/>
      <c r="DF2523" s="8"/>
      <c r="DG2523" s="8"/>
      <c r="DH2523" s="8"/>
      <c r="DI2523" s="8"/>
      <c r="DJ2523" s="8"/>
      <c r="DK2523" s="8"/>
      <c r="DL2523" s="8"/>
      <c r="DM2523" s="8"/>
      <c r="DN2523" s="8"/>
      <c r="DO2523" s="8"/>
      <c r="DP2523" s="8"/>
      <c r="DQ2523" s="8"/>
      <c r="DR2523" s="8"/>
      <c r="DS2523" s="8"/>
      <c r="DT2523" s="8"/>
      <c r="DU2523" s="8"/>
      <c r="DV2523" s="8"/>
      <c r="DW2523" s="8"/>
      <c r="DX2523" s="8"/>
      <c r="DY2523" s="8"/>
      <c r="DZ2523" s="8"/>
      <c r="EA2523" s="8"/>
      <c r="EB2523" s="8"/>
      <c r="EC2523" s="8"/>
      <c r="ED2523" s="8"/>
      <c r="EE2523" s="8"/>
      <c r="EF2523" s="8"/>
      <c r="EG2523" s="8"/>
      <c r="EH2523" s="8"/>
      <c r="EI2523" s="8"/>
      <c r="EJ2523" s="8"/>
      <c r="EK2523" s="8"/>
      <c r="EL2523" s="8"/>
      <c r="EM2523" s="8"/>
      <c r="EN2523" s="8"/>
      <c r="EO2523" s="8"/>
      <c r="EP2523" s="8"/>
      <c r="EQ2523" s="8"/>
      <c r="ER2523" s="8"/>
      <c r="ES2523" s="8"/>
      <c r="ET2523" s="8"/>
      <c r="EU2523" s="8"/>
      <c r="EV2523" s="8"/>
      <c r="EW2523" s="8"/>
      <c r="EX2523" s="8"/>
      <c r="EY2523" s="8"/>
      <c r="EZ2523" s="8"/>
      <c r="FA2523" s="8"/>
      <c r="FB2523" s="8"/>
      <c r="FC2523" s="8"/>
      <c r="FD2523" s="8"/>
      <c r="FE2523" s="8"/>
      <c r="FF2523" s="8"/>
      <c r="FG2523" s="8"/>
      <c r="FH2523" s="8"/>
      <c r="FI2523" s="8"/>
      <c r="FJ2523" s="8"/>
    </row>
    <row r="2524" spans="1:166" x14ac:dyDescent="0.25">
      <c r="A2524" t="s">
        <v>175</v>
      </c>
      <c r="C2524" s="6">
        <v>43906</v>
      </c>
      <c r="D2524" s="5">
        <v>9</v>
      </c>
      <c r="E2524" s="6" t="s">
        <v>207</v>
      </c>
      <c r="F2524" s="6" t="s">
        <v>15</v>
      </c>
      <c r="G2524" s="5">
        <v>133</v>
      </c>
      <c r="H2524" t="s">
        <v>113</v>
      </c>
      <c r="I2524" s="7">
        <v>7</v>
      </c>
      <c r="J2524">
        <v>1000</v>
      </c>
      <c r="K2524" s="5">
        <f t="shared" si="64"/>
        <v>142.85714285714286</v>
      </c>
      <c r="L2524" s="5"/>
      <c r="M2524" s="8"/>
      <c r="N2524" s="8"/>
      <c r="O2524" s="8"/>
      <c r="P2524" s="8"/>
      <c r="Q2524" s="5"/>
      <c r="R2524" s="5"/>
      <c r="S2524" s="5"/>
      <c r="T2524" s="5"/>
      <c r="U2524" s="5"/>
      <c r="V2524" s="5">
        <v>133</v>
      </c>
      <c r="W2524" s="5"/>
      <c r="X2524" s="8"/>
      <c r="Y2524" s="8"/>
      <c r="Z2524" s="8"/>
      <c r="AA2524" s="8"/>
      <c r="AB2524" s="8"/>
      <c r="AC2524" s="5">
        <v>453.83392458014549</v>
      </c>
      <c r="AD2524" s="9">
        <v>8.9964166666666665E-3</v>
      </c>
      <c r="AE2524" s="7">
        <f>AC2524*AD2524</f>
        <v>4.082879082991564</v>
      </c>
      <c r="AF2524" s="7"/>
      <c r="AG2524" s="7"/>
      <c r="AH2524" s="7"/>
      <c r="AI2524" s="7"/>
      <c r="AJ2524" s="5">
        <v>274.5970780257789</v>
      </c>
      <c r="AK2524" s="8"/>
      <c r="AL2524" s="8"/>
      <c r="AM2524" s="8"/>
      <c r="AN2524" s="8"/>
      <c r="AO2524" s="8"/>
      <c r="AP2524" s="8"/>
      <c r="AQ2524" s="9"/>
      <c r="AR2524" s="9">
        <v>3.0444166666666668E-2</v>
      </c>
      <c r="AS2524" s="7">
        <f>AJ2524*AR2524</f>
        <v>8.3598792095964836</v>
      </c>
      <c r="AT2524" s="7"/>
      <c r="AU2524" s="5"/>
      <c r="AV2524" s="5"/>
      <c r="AW2524" s="5"/>
      <c r="AX2524" s="5"/>
      <c r="AY2524" s="5"/>
      <c r="AZ2524" s="5"/>
      <c r="BA2524" s="5"/>
      <c r="BB2524" s="5"/>
      <c r="BC2524" s="5"/>
      <c r="BD2524" s="5"/>
      <c r="BE2524" s="5"/>
      <c r="BF2524" s="5"/>
      <c r="BG2524" s="5"/>
      <c r="BH2524" s="5">
        <v>711.78517793691685</v>
      </c>
      <c r="BI2524" s="9">
        <v>2.3785000000000004E-2</v>
      </c>
      <c r="BJ2524" s="7">
        <f>BH2524*BI2524</f>
        <v>16.929810457229571</v>
      </c>
      <c r="BK2524" s="5">
        <f>AC2524+AJ2524+BH2524</f>
        <v>1440.2161805428414</v>
      </c>
      <c r="BL2524" s="5"/>
      <c r="BM2524" s="8">
        <f>BH2524/BK2524</f>
        <v>0.49422106733215093</v>
      </c>
      <c r="BN2524" s="8"/>
      <c r="BO2524" s="7"/>
      <c r="BP2524" s="5"/>
      <c r="BQ2524" s="5"/>
      <c r="BR2524" s="5"/>
      <c r="BS2524" s="5"/>
      <c r="BT2524" s="7"/>
      <c r="BU2524" s="7"/>
      <c r="BV2524" s="7"/>
      <c r="BW2524" s="7"/>
      <c r="BX2524" s="8">
        <f>AC2524/BK2524</f>
        <v>0.31511514084579162</v>
      </c>
      <c r="BY2524" s="8">
        <f>AJ2524/BK2524</f>
        <v>0.19066379182205737</v>
      </c>
      <c r="BZ2524" s="8">
        <f>BH2524/BK2524</f>
        <v>0.49422106733215093</v>
      </c>
      <c r="CA2524" s="5"/>
      <c r="CB2524" s="5"/>
      <c r="CC2524" s="5"/>
      <c r="CD2524" s="5"/>
      <c r="CE2524" s="5"/>
      <c r="CF2524" s="5"/>
      <c r="CG2524" s="5"/>
      <c r="CH2524" s="5"/>
      <c r="CI2524" s="5"/>
      <c r="CJ2524" s="5"/>
      <c r="CK2524" s="8"/>
      <c r="CL2524" s="5"/>
      <c r="CM2524" s="5"/>
      <c r="CN2524" s="8"/>
      <c r="CO2524" s="5"/>
      <c r="CP2524" s="5"/>
      <c r="CQ2524" s="5"/>
      <c r="CR2524" s="8"/>
      <c r="CS2524" s="8"/>
      <c r="CT2524" s="8"/>
      <c r="CU2524" s="8"/>
      <c r="CV2524" s="8"/>
      <c r="CW2524" s="8"/>
      <c r="CX2524" s="8"/>
      <c r="CY2524" s="8"/>
      <c r="CZ2524" s="8"/>
      <c r="DA2524" s="8"/>
      <c r="DB2524" s="8"/>
      <c r="DC2524" s="8"/>
      <c r="DD2524" s="8"/>
      <c r="DE2524" s="8"/>
      <c r="DF2524" s="8"/>
      <c r="DG2524" s="8"/>
      <c r="DH2524" s="8"/>
      <c r="DI2524" s="8"/>
      <c r="DJ2524" s="8"/>
      <c r="DK2524" s="8"/>
      <c r="DL2524" s="8"/>
      <c r="DM2524" s="8"/>
      <c r="DN2524" s="8"/>
      <c r="DO2524" s="8"/>
      <c r="DP2524" s="8"/>
      <c r="DQ2524" s="8"/>
      <c r="DR2524" s="8"/>
      <c r="DS2524" s="8"/>
      <c r="DT2524" s="8"/>
      <c r="DU2524" s="8"/>
      <c r="DV2524" s="8"/>
      <c r="DW2524" s="8"/>
      <c r="DX2524" s="8"/>
      <c r="DY2524" s="8"/>
      <c r="DZ2524" s="8"/>
      <c r="EA2524" s="8"/>
      <c r="EB2524" s="8"/>
      <c r="EC2524" s="8"/>
      <c r="ED2524" s="8"/>
      <c r="EE2524" s="8"/>
      <c r="EF2524" s="8"/>
      <c r="EG2524" s="8"/>
      <c r="EH2524" s="8"/>
      <c r="EI2524" s="8"/>
      <c r="EJ2524" s="8"/>
      <c r="EK2524" s="8"/>
      <c r="EL2524" s="8"/>
      <c r="EM2524" s="8"/>
      <c r="EN2524" s="8"/>
      <c r="EO2524" s="8"/>
      <c r="EP2524" s="8"/>
      <c r="EQ2524" s="8"/>
      <c r="ER2524" s="8"/>
      <c r="ES2524" s="8"/>
      <c r="ET2524" s="8"/>
      <c r="EU2524" s="8"/>
      <c r="EV2524" s="8"/>
      <c r="EW2524" s="8"/>
      <c r="EX2524" s="8"/>
      <c r="EY2524" s="8"/>
      <c r="EZ2524" s="8"/>
      <c r="FA2524" s="8"/>
      <c r="FB2524" s="8"/>
      <c r="FC2524" s="8"/>
      <c r="FD2524" s="8"/>
      <c r="FE2524" s="8"/>
      <c r="FF2524" s="8"/>
      <c r="FG2524" s="8"/>
      <c r="FH2524" s="8"/>
      <c r="FI2524" s="8"/>
      <c r="FJ2524" s="8"/>
    </row>
    <row r="2525" spans="1:166" x14ac:dyDescent="0.25">
      <c r="A2525" t="s">
        <v>175</v>
      </c>
      <c r="C2525" s="6">
        <v>43996</v>
      </c>
      <c r="D2525" s="5">
        <v>10</v>
      </c>
      <c r="E2525" t="s">
        <v>108</v>
      </c>
      <c r="F2525" s="6" t="s">
        <v>18</v>
      </c>
      <c r="G2525" s="5">
        <v>223</v>
      </c>
      <c r="H2525" t="s">
        <v>113</v>
      </c>
      <c r="I2525" s="7">
        <v>7</v>
      </c>
      <c r="J2525">
        <v>1000</v>
      </c>
      <c r="K2525" s="5">
        <f t="shared" si="64"/>
        <v>142.85714285714286</v>
      </c>
      <c r="L2525" s="5"/>
      <c r="M2525" s="8"/>
      <c r="N2525" s="8"/>
      <c r="O2525" s="8"/>
      <c r="P2525" s="8"/>
      <c r="Q2525" s="5"/>
      <c r="R2525" s="5"/>
      <c r="S2525" s="5"/>
      <c r="T2525" s="5"/>
      <c r="U2525" s="5"/>
      <c r="V2525" s="5"/>
      <c r="W2525" s="5"/>
      <c r="X2525" s="8"/>
      <c r="Y2525" s="8"/>
      <c r="Z2525" s="8"/>
      <c r="AA2525" s="8"/>
      <c r="AB2525" s="8"/>
      <c r="AC2525" s="5"/>
      <c r="AD2525" s="9"/>
      <c r="AE2525" s="8"/>
      <c r="AF2525" s="8"/>
      <c r="AG2525" s="8"/>
      <c r="AH2525" s="8"/>
      <c r="AI2525" s="8"/>
      <c r="AJ2525" s="5"/>
      <c r="AK2525" s="8"/>
      <c r="AL2525" s="8"/>
      <c r="AM2525" s="8"/>
      <c r="AN2525" s="8"/>
      <c r="AO2525" s="8"/>
      <c r="AP2525" s="8"/>
      <c r="AQ2525" s="9"/>
      <c r="AR2525" s="9"/>
      <c r="AS2525" s="8"/>
      <c r="AT2525" s="8"/>
      <c r="AU2525" s="5"/>
      <c r="AV2525" s="5"/>
      <c r="AW2525" s="5"/>
      <c r="AX2525" s="5"/>
      <c r="AY2525" s="5"/>
      <c r="AZ2525" s="5"/>
      <c r="BA2525" s="5"/>
      <c r="BB2525" s="5"/>
      <c r="BC2525" s="5"/>
      <c r="BD2525" s="5"/>
      <c r="BE2525" s="5"/>
      <c r="BF2525" s="5"/>
      <c r="BG2525" s="5"/>
      <c r="BH2525" s="5"/>
      <c r="BI2525" s="9"/>
      <c r="BJ2525" s="5"/>
      <c r="BK2525" s="5"/>
      <c r="BL2525" s="5"/>
      <c r="BM2525" s="8"/>
      <c r="BN2525" s="8"/>
      <c r="BO2525" s="7">
        <v>40.782499999999999</v>
      </c>
      <c r="BP2525" s="5">
        <v>166.42500000000001</v>
      </c>
      <c r="BQ2525" s="5"/>
      <c r="BR2525" s="5"/>
      <c r="BS2525" s="5"/>
      <c r="BT2525" s="7">
        <v>7.3314977973568292</v>
      </c>
      <c r="BU2525" s="7"/>
      <c r="BV2525" s="7"/>
      <c r="BW2525" s="7"/>
      <c r="BX2525" s="7"/>
      <c r="BY2525" s="7"/>
      <c r="BZ2525" s="7"/>
      <c r="CA2525" s="5"/>
      <c r="CB2525" s="5"/>
      <c r="CC2525" s="5"/>
      <c r="CD2525" s="5"/>
      <c r="CE2525" s="5"/>
      <c r="CF2525" s="5"/>
      <c r="CG2525" s="5"/>
      <c r="CH2525" s="5"/>
      <c r="CI2525" s="5"/>
      <c r="CJ2525" s="5"/>
      <c r="CK2525" s="8"/>
      <c r="CL2525" s="5"/>
      <c r="CM2525" s="5"/>
      <c r="CN2525" s="8"/>
      <c r="CO2525" s="5"/>
      <c r="CP2525" s="5"/>
      <c r="CQ2525" s="5"/>
      <c r="CR2525" s="8"/>
      <c r="CS2525" s="8"/>
      <c r="CT2525" s="8"/>
      <c r="CU2525" s="8"/>
      <c r="CV2525" s="8"/>
      <c r="CW2525" s="8"/>
      <c r="CX2525" s="8"/>
      <c r="CY2525" s="8"/>
      <c r="CZ2525" s="8"/>
      <c r="DA2525" s="8"/>
      <c r="DB2525" s="8"/>
      <c r="DC2525" s="8"/>
      <c r="DD2525" s="8"/>
      <c r="DE2525" s="8"/>
      <c r="DF2525" s="8"/>
      <c r="DG2525" s="8"/>
      <c r="DH2525" s="8"/>
      <c r="DI2525" s="8"/>
      <c r="DJ2525" s="8"/>
      <c r="DK2525" s="8"/>
      <c r="DL2525" s="8"/>
      <c r="DM2525" s="8"/>
      <c r="DN2525" s="8"/>
      <c r="DO2525" s="8"/>
      <c r="DP2525" s="8"/>
      <c r="DQ2525" s="8"/>
      <c r="DR2525" s="8"/>
      <c r="DS2525" s="8"/>
      <c r="DT2525" s="8"/>
      <c r="DU2525" s="8"/>
      <c r="DV2525" s="8"/>
      <c r="DW2525" s="8"/>
      <c r="DX2525" s="8"/>
      <c r="DY2525" s="8"/>
      <c r="DZ2525" s="8"/>
      <c r="EA2525" s="8"/>
      <c r="EB2525" s="8"/>
      <c r="EC2525" s="8"/>
      <c r="ED2525" s="8"/>
      <c r="EE2525" s="8"/>
      <c r="EF2525" s="8"/>
      <c r="EG2525" s="8"/>
      <c r="EH2525" s="8"/>
      <c r="EI2525" s="8"/>
      <c r="EJ2525" s="8"/>
      <c r="EK2525" s="8"/>
      <c r="EL2525" s="8"/>
      <c r="EM2525" s="8"/>
      <c r="EN2525" s="8"/>
      <c r="EO2525" s="8"/>
      <c r="EP2525" s="8"/>
      <c r="EQ2525" s="8"/>
      <c r="ER2525" s="8"/>
      <c r="ES2525" s="8"/>
      <c r="ET2525" s="8"/>
      <c r="EU2525" s="8"/>
      <c r="EV2525" s="8"/>
      <c r="EW2525" s="8"/>
      <c r="EX2525" s="8"/>
      <c r="EY2525" s="8"/>
      <c r="EZ2525" s="8"/>
      <c r="FA2525" s="8"/>
      <c r="FB2525" s="8"/>
      <c r="FC2525" s="8"/>
      <c r="FD2525" s="8"/>
      <c r="FE2525" s="8"/>
      <c r="FF2525" s="8"/>
      <c r="FG2525" s="8"/>
      <c r="FH2525" s="8"/>
      <c r="FI2525" s="8"/>
      <c r="FJ2525" s="8"/>
    </row>
    <row r="2526" spans="1:166" x14ac:dyDescent="0.25">
      <c r="A2526" t="s">
        <v>176</v>
      </c>
      <c r="C2526" s="6">
        <v>43773</v>
      </c>
      <c r="D2526" s="5">
        <v>1</v>
      </c>
      <c r="E2526" s="6" t="s">
        <v>209</v>
      </c>
      <c r="F2526" t="s">
        <v>10</v>
      </c>
      <c r="G2526">
        <v>0</v>
      </c>
      <c r="H2526" t="s">
        <v>113</v>
      </c>
      <c r="I2526" s="7">
        <v>7</v>
      </c>
      <c r="J2526">
        <v>1000</v>
      </c>
      <c r="K2526" s="5">
        <f t="shared" si="64"/>
        <v>142.85714285714286</v>
      </c>
      <c r="L2526" s="5"/>
      <c r="M2526" s="8"/>
      <c r="N2526" s="8"/>
      <c r="O2526" s="8"/>
      <c r="P2526" s="8"/>
      <c r="Q2526" s="5"/>
      <c r="R2526" s="5"/>
      <c r="S2526" s="5"/>
      <c r="T2526" s="5"/>
      <c r="U2526" s="5"/>
      <c r="V2526" s="5"/>
      <c r="W2526" s="5"/>
      <c r="X2526" s="8"/>
      <c r="Y2526" s="8"/>
      <c r="Z2526" s="8"/>
      <c r="AA2526" s="8"/>
      <c r="AB2526" s="8"/>
      <c r="AC2526" s="5"/>
      <c r="AD2526" s="9"/>
      <c r="AE2526" s="8"/>
      <c r="AF2526" s="8"/>
      <c r="AG2526" s="8"/>
      <c r="AH2526" s="8"/>
      <c r="AI2526" s="8"/>
      <c r="AJ2526" s="5"/>
      <c r="AK2526" s="8"/>
      <c r="AL2526" s="8"/>
      <c r="AM2526" s="8"/>
      <c r="AN2526" s="8"/>
      <c r="AO2526" s="8"/>
      <c r="AP2526" s="8"/>
      <c r="AQ2526" s="9"/>
      <c r="AR2526" s="9"/>
      <c r="AS2526" s="8"/>
      <c r="AT2526" s="8"/>
      <c r="AU2526" s="5"/>
      <c r="AV2526" s="5"/>
      <c r="AW2526" s="5"/>
      <c r="AX2526" s="5"/>
      <c r="AY2526" s="5"/>
      <c r="AZ2526" s="5"/>
      <c r="BA2526" s="5"/>
      <c r="BB2526" s="5"/>
      <c r="BC2526" s="5"/>
      <c r="BD2526" s="5"/>
      <c r="BE2526" s="5"/>
      <c r="BF2526" s="5"/>
      <c r="BG2526" s="5"/>
      <c r="BH2526" s="5"/>
      <c r="BI2526" s="9"/>
      <c r="BJ2526" s="5"/>
      <c r="BK2526" s="5"/>
      <c r="BL2526" s="5"/>
      <c r="BM2526" s="8"/>
      <c r="BN2526" s="8"/>
      <c r="BO2526" s="7"/>
      <c r="BP2526" s="5"/>
      <c r="BQ2526" s="5"/>
      <c r="BR2526" s="5"/>
      <c r="BS2526" s="5"/>
      <c r="BT2526" s="7"/>
      <c r="BU2526" s="7"/>
      <c r="BV2526" s="7"/>
      <c r="BW2526" s="7"/>
      <c r="BX2526" s="7"/>
      <c r="BY2526" s="7"/>
      <c r="BZ2526" s="7"/>
      <c r="CA2526" s="5"/>
      <c r="CB2526" s="5"/>
      <c r="CC2526" s="5"/>
      <c r="CD2526" s="5"/>
      <c r="CE2526" s="5"/>
      <c r="CF2526" s="5"/>
      <c r="CG2526" s="5"/>
      <c r="CH2526" s="5"/>
      <c r="CI2526" s="5"/>
      <c r="CJ2526" s="5"/>
      <c r="CK2526" s="8"/>
      <c r="CL2526" s="5"/>
      <c r="CM2526" s="5"/>
      <c r="CN2526" s="8"/>
      <c r="CO2526" s="5"/>
      <c r="CP2526" s="5"/>
      <c r="CQ2526" s="5"/>
      <c r="CR2526" s="8"/>
      <c r="CS2526" s="8"/>
      <c r="CT2526" s="8"/>
      <c r="CU2526" s="8"/>
      <c r="CV2526" s="8"/>
      <c r="CW2526" s="8"/>
      <c r="CX2526" s="8"/>
      <c r="CY2526" s="8"/>
      <c r="CZ2526" s="8"/>
      <c r="DA2526" s="8"/>
      <c r="DB2526" s="8"/>
      <c r="DC2526" s="8"/>
      <c r="DD2526" s="8"/>
      <c r="DE2526" s="8"/>
      <c r="DF2526" s="8"/>
      <c r="DG2526" s="8"/>
      <c r="DH2526" s="8"/>
      <c r="DI2526" s="8"/>
      <c r="DJ2526" s="8"/>
      <c r="DK2526" s="8"/>
      <c r="DL2526" s="8"/>
      <c r="DM2526" s="8"/>
      <c r="DN2526" s="8"/>
      <c r="DO2526" s="8"/>
      <c r="DP2526" s="8"/>
      <c r="DQ2526" s="8"/>
      <c r="DR2526" s="8"/>
      <c r="DS2526" s="8"/>
      <c r="DT2526" s="8"/>
      <c r="DU2526" s="8"/>
      <c r="DV2526" s="8"/>
      <c r="DW2526" s="8"/>
      <c r="DX2526" s="8"/>
      <c r="DY2526" s="8"/>
      <c r="DZ2526" s="8"/>
      <c r="EA2526" s="8"/>
      <c r="EB2526" s="8"/>
      <c r="EC2526" s="8"/>
      <c r="ED2526" s="8"/>
      <c r="EE2526" s="8"/>
      <c r="EF2526" s="8"/>
      <c r="EG2526" s="8"/>
      <c r="EH2526" s="8"/>
      <c r="EI2526" s="8"/>
      <c r="EJ2526" s="8"/>
      <c r="EK2526" s="8"/>
      <c r="EL2526" s="8"/>
      <c r="EM2526" s="8"/>
      <c r="EN2526" s="8"/>
      <c r="EO2526" s="8"/>
      <c r="EP2526" s="8"/>
      <c r="EQ2526" s="8"/>
      <c r="ER2526" s="8"/>
      <c r="ES2526" s="8"/>
      <c r="ET2526" s="8"/>
      <c r="EU2526" s="8"/>
      <c r="EV2526" s="8"/>
      <c r="EW2526" s="8"/>
      <c r="EX2526" s="8"/>
      <c r="EY2526" s="8"/>
      <c r="EZ2526" s="8"/>
      <c r="FA2526" s="8"/>
      <c r="FB2526" s="8"/>
      <c r="FC2526" s="8"/>
      <c r="FD2526" s="8"/>
      <c r="FE2526" s="8"/>
      <c r="FF2526" s="8"/>
      <c r="FG2526" s="8"/>
      <c r="FH2526" s="8"/>
      <c r="FI2526" s="8"/>
      <c r="FJ2526" s="8"/>
    </row>
    <row r="2527" spans="1:166" x14ac:dyDescent="0.25">
      <c r="A2527" t="s">
        <v>176</v>
      </c>
      <c r="C2527" s="6">
        <v>43850</v>
      </c>
      <c r="D2527" s="5">
        <v>6</v>
      </c>
      <c r="E2527" s="6" t="s">
        <v>239</v>
      </c>
      <c r="F2527" t="s">
        <v>89</v>
      </c>
      <c r="G2527" s="5">
        <v>77</v>
      </c>
      <c r="H2527" t="s">
        <v>113</v>
      </c>
      <c r="I2527" s="7">
        <v>7</v>
      </c>
      <c r="J2527">
        <v>1000</v>
      </c>
      <c r="K2527" s="5">
        <f t="shared" si="64"/>
        <v>142.85714285714286</v>
      </c>
      <c r="L2527" s="5"/>
      <c r="M2527" s="8"/>
      <c r="N2527" s="8"/>
      <c r="O2527" s="8"/>
      <c r="P2527" s="8"/>
      <c r="Q2527" s="5"/>
      <c r="R2527" s="5"/>
      <c r="S2527" s="5"/>
      <c r="T2527" s="5">
        <v>77</v>
      </c>
      <c r="U2527" s="5"/>
      <c r="V2527" s="5"/>
      <c r="W2527" s="5"/>
      <c r="X2527" s="8"/>
      <c r="Y2527" s="8"/>
      <c r="Z2527" s="8"/>
      <c r="AA2527" s="8"/>
      <c r="AB2527" s="8"/>
      <c r="AC2527" s="5">
        <v>201.73230577901347</v>
      </c>
      <c r="AD2527" s="9">
        <v>1.6362500000000002E-2</v>
      </c>
      <c r="AE2527" s="7">
        <f>AC2527*AD2527</f>
        <v>3.3008448533091084</v>
      </c>
      <c r="AF2527" s="7"/>
      <c r="AG2527" s="7"/>
      <c r="AH2527" s="7"/>
      <c r="AI2527" s="7"/>
      <c r="AJ2527" s="5">
        <v>169.47859313003821</v>
      </c>
      <c r="AK2527" s="8"/>
      <c r="AL2527" s="8"/>
      <c r="AM2527" s="8"/>
      <c r="AN2527" s="8"/>
      <c r="AO2527" s="8"/>
      <c r="AP2527" s="8"/>
      <c r="AQ2527" s="9"/>
      <c r="AR2527" s="9">
        <v>3.9726666666666667E-2</v>
      </c>
      <c r="AS2527" s="7">
        <f>AJ2527*AR2527</f>
        <v>6.7328195764126511</v>
      </c>
      <c r="AT2527" s="7"/>
      <c r="AU2527" s="5"/>
      <c r="AV2527" s="5"/>
      <c r="AW2527" s="5"/>
      <c r="AX2527" s="5"/>
      <c r="AY2527" s="5"/>
      <c r="AZ2527" s="5"/>
      <c r="BA2527" s="5"/>
      <c r="BB2527" s="5"/>
      <c r="BC2527" s="5"/>
      <c r="BD2527" s="5"/>
      <c r="BE2527" s="5"/>
      <c r="BF2527" s="5"/>
      <c r="BG2527" s="5"/>
      <c r="BH2527" s="5">
        <v>30.217584132580221</v>
      </c>
      <c r="BI2527" s="9">
        <v>3.0742500000000002E-2</v>
      </c>
      <c r="BJ2527" s="7">
        <f>BH2527*BI2527</f>
        <v>0.92896408019584753</v>
      </c>
      <c r="BK2527" s="5">
        <f>AC2527+AJ2527+BH2527</f>
        <v>401.42848304163192</v>
      </c>
      <c r="BL2527" s="5"/>
      <c r="BM2527" s="8">
        <f>BH2527/BK2527</f>
        <v>7.5275137189122612E-2</v>
      </c>
      <c r="BN2527" s="8"/>
      <c r="BO2527" s="7"/>
      <c r="BP2527" s="5"/>
      <c r="BQ2527" s="5"/>
      <c r="BR2527" s="5"/>
      <c r="BS2527" s="5"/>
      <c r="BT2527" s="7"/>
      <c r="BU2527" s="7"/>
      <c r="BV2527" s="7"/>
      <c r="BW2527" s="7"/>
      <c r="BX2527" s="8">
        <f>AC2527/BK2527</f>
        <v>0.50253610369270163</v>
      </c>
      <c r="BY2527" s="8">
        <f>AJ2527/BK2527</f>
        <v>0.42218875911817566</v>
      </c>
      <c r="BZ2527" s="8">
        <f>BH2527/BK2527</f>
        <v>7.5275137189122612E-2</v>
      </c>
      <c r="CA2527" s="5"/>
      <c r="CB2527" s="5"/>
      <c r="CC2527" s="5"/>
      <c r="CD2527" s="5"/>
      <c r="CE2527" s="5"/>
      <c r="CF2527" s="5"/>
      <c r="CG2527" s="5"/>
      <c r="CH2527" s="5"/>
      <c r="CI2527" s="5"/>
      <c r="CJ2527" s="5"/>
      <c r="CK2527" s="8"/>
      <c r="CL2527" s="5"/>
      <c r="CM2527" s="5"/>
      <c r="CN2527" s="8"/>
      <c r="CO2527" s="5"/>
      <c r="CP2527" s="5"/>
      <c r="CQ2527" s="5"/>
      <c r="CR2527" s="8"/>
      <c r="CS2527" s="8"/>
      <c r="CT2527" s="8"/>
      <c r="CU2527" s="8"/>
      <c r="CV2527" s="8"/>
      <c r="CW2527" s="8"/>
      <c r="CX2527" s="8"/>
      <c r="CY2527" s="8"/>
      <c r="CZ2527" s="8"/>
      <c r="DA2527" s="8"/>
      <c r="DB2527" s="8"/>
      <c r="DC2527" s="8"/>
      <c r="DD2527" s="8"/>
      <c r="DE2527" s="8"/>
      <c r="DF2527" s="8"/>
      <c r="DG2527" s="8"/>
      <c r="DH2527" s="8"/>
      <c r="DI2527" s="8"/>
      <c r="DJ2527" s="8"/>
      <c r="DK2527" s="8"/>
      <c r="DL2527" s="8"/>
      <c r="DM2527" s="8"/>
      <c r="DN2527" s="8"/>
      <c r="DO2527" s="8"/>
      <c r="DP2527" s="8"/>
      <c r="DQ2527" s="8"/>
      <c r="DR2527" s="8"/>
      <c r="DS2527" s="8"/>
      <c r="DT2527" s="8"/>
      <c r="DU2527" s="8"/>
      <c r="DV2527" s="8"/>
      <c r="DW2527" s="8"/>
      <c r="DX2527" s="8"/>
      <c r="DY2527" s="8"/>
      <c r="DZ2527" s="8"/>
      <c r="EA2527" s="8"/>
      <c r="EB2527" s="8"/>
      <c r="EC2527" s="8"/>
      <c r="ED2527" s="8"/>
      <c r="EE2527" s="8"/>
      <c r="EF2527" s="8"/>
      <c r="EG2527" s="8"/>
      <c r="EH2527" s="8"/>
      <c r="EI2527" s="8"/>
      <c r="EJ2527" s="8"/>
      <c r="EK2527" s="8"/>
      <c r="EL2527" s="8"/>
      <c r="EM2527" s="8"/>
      <c r="EN2527" s="8"/>
      <c r="EO2527" s="8"/>
      <c r="EP2527" s="8"/>
      <c r="EQ2527" s="8"/>
      <c r="ER2527" s="8"/>
      <c r="ES2527" s="8"/>
      <c r="ET2527" s="8"/>
      <c r="EU2527" s="8"/>
      <c r="EV2527" s="8"/>
      <c r="EW2527" s="8"/>
      <c r="EX2527" s="8"/>
      <c r="EY2527" s="8"/>
      <c r="EZ2527" s="8"/>
      <c r="FA2527" s="8"/>
      <c r="FB2527" s="8"/>
      <c r="FC2527" s="8"/>
      <c r="FD2527" s="8"/>
      <c r="FE2527" s="8"/>
      <c r="FF2527" s="8"/>
      <c r="FG2527" s="8"/>
      <c r="FH2527" s="8"/>
      <c r="FI2527" s="8"/>
      <c r="FJ2527" s="8"/>
    </row>
    <row r="2528" spans="1:166" x14ac:dyDescent="0.25">
      <c r="A2528" t="s">
        <v>176</v>
      </c>
      <c r="C2528" s="6">
        <v>43865</v>
      </c>
      <c r="D2528" s="5"/>
      <c r="E2528" s="6"/>
      <c r="F2528" s="6"/>
      <c r="G2528" s="5">
        <v>92</v>
      </c>
      <c r="H2528" t="s">
        <v>113</v>
      </c>
      <c r="I2528" s="7">
        <v>7</v>
      </c>
      <c r="J2528">
        <v>1000</v>
      </c>
      <c r="K2528" s="5">
        <f t="shared" si="64"/>
        <v>142.85714285714286</v>
      </c>
      <c r="L2528" s="5"/>
      <c r="M2528" s="8"/>
      <c r="N2528" s="8"/>
      <c r="O2528" s="8"/>
      <c r="P2528" s="8"/>
      <c r="Q2528" s="5"/>
      <c r="R2528" s="5"/>
      <c r="S2528" s="5"/>
      <c r="T2528" s="5"/>
      <c r="U2528" s="5"/>
      <c r="V2528" s="5"/>
      <c r="W2528" s="5"/>
      <c r="X2528" s="8"/>
      <c r="Y2528" s="8"/>
      <c r="Z2528" s="8"/>
      <c r="AA2528" s="8"/>
      <c r="AB2528" s="8"/>
      <c r="AC2528" s="5">
        <v>308.16598568193024</v>
      </c>
      <c r="AD2528" s="9">
        <v>1.4490000000000001E-2</v>
      </c>
      <c r="AE2528" s="7">
        <f>AC2528*AD2528</f>
        <v>4.4653251325311691</v>
      </c>
      <c r="AF2528" s="7"/>
      <c r="AG2528" s="7"/>
      <c r="AH2528" s="7"/>
      <c r="AI2528" s="7"/>
      <c r="AJ2528" s="5">
        <v>237.03942372925977</v>
      </c>
      <c r="AK2528" s="8"/>
      <c r="AL2528" s="8"/>
      <c r="AM2528" s="8"/>
      <c r="AN2528" s="8"/>
      <c r="AO2528" s="8"/>
      <c r="AP2528" s="8"/>
      <c r="AQ2528" s="9"/>
      <c r="AR2528" s="9">
        <v>4.2009999999999999E-2</v>
      </c>
      <c r="AS2528" s="7">
        <f>AJ2528*AR2528</f>
        <v>9.9580261908662031</v>
      </c>
      <c r="AT2528" s="7"/>
      <c r="AU2528" s="5"/>
      <c r="AV2528" s="5"/>
      <c r="AW2528" s="5"/>
      <c r="AX2528" s="5"/>
      <c r="AY2528" s="5"/>
      <c r="AZ2528" s="5"/>
      <c r="BA2528" s="5"/>
      <c r="BB2528" s="5"/>
      <c r="BC2528" s="5"/>
      <c r="BD2528" s="5"/>
      <c r="BE2528" s="5"/>
      <c r="BF2528" s="5"/>
      <c r="BG2528" s="5"/>
      <c r="BH2528" s="5">
        <v>85.150829715245081</v>
      </c>
      <c r="BI2528" s="9">
        <v>3.3680833333333333E-2</v>
      </c>
      <c r="BJ2528" s="7">
        <f>BH2528*BI2528</f>
        <v>2.8679509038342172</v>
      </c>
      <c r="BK2528" s="5">
        <f>AC2528+AJ2528+BH2528</f>
        <v>630.35623912643507</v>
      </c>
      <c r="BL2528" s="5"/>
      <c r="BM2528" s="8">
        <f>BH2528/BK2528</f>
        <v>0.13508366290345508</v>
      </c>
      <c r="BN2528" s="8"/>
      <c r="BO2528" s="7"/>
      <c r="BP2528" s="5"/>
      <c r="BQ2528" s="5"/>
      <c r="BR2528" s="5"/>
      <c r="BS2528" s="5"/>
      <c r="BT2528" s="7"/>
      <c r="BU2528" s="7"/>
      <c r="BV2528" s="7"/>
      <c r="BW2528" s="7"/>
      <c r="BX2528" s="8">
        <f>AC2528/BK2528</f>
        <v>0.48887591897082688</v>
      </c>
      <c r="BY2528" s="8">
        <f>AJ2528/BK2528</f>
        <v>0.37604041812571809</v>
      </c>
      <c r="BZ2528" s="8">
        <f>BH2528/BK2528</f>
        <v>0.13508366290345508</v>
      </c>
      <c r="CA2528" s="5"/>
      <c r="CB2528" s="5"/>
      <c r="CC2528" s="5"/>
      <c r="CD2528" s="5"/>
      <c r="CE2528" s="5"/>
      <c r="CF2528" s="5"/>
      <c r="CG2528" s="5"/>
      <c r="CH2528" s="5"/>
      <c r="CI2528" s="5"/>
      <c r="CJ2528" s="5"/>
      <c r="CK2528" s="8"/>
      <c r="CL2528" s="5"/>
      <c r="CM2528" s="5"/>
      <c r="CN2528" s="8"/>
      <c r="CO2528" s="5"/>
      <c r="CP2528" s="5"/>
      <c r="CQ2528" s="5"/>
      <c r="CR2528" s="8"/>
      <c r="CS2528" s="8"/>
      <c r="CT2528" s="8"/>
      <c r="CU2528" s="8"/>
      <c r="CV2528" s="8"/>
      <c r="CW2528" s="8"/>
      <c r="CX2528" s="8"/>
      <c r="CY2528" s="8"/>
      <c r="CZ2528" s="8"/>
      <c r="DA2528" s="8"/>
      <c r="DB2528" s="8"/>
      <c r="DC2528" s="8"/>
      <c r="DD2528" s="8"/>
      <c r="DE2528" s="8"/>
      <c r="DF2528" s="8"/>
      <c r="DG2528" s="8"/>
      <c r="DH2528" s="8"/>
      <c r="DI2528" s="8"/>
      <c r="DJ2528" s="8"/>
      <c r="DK2528" s="8"/>
      <c r="DL2528" s="8"/>
      <c r="DM2528" s="8"/>
      <c r="DN2528" s="8"/>
      <c r="DO2528" s="8"/>
      <c r="DP2528" s="8"/>
      <c r="DQ2528" s="8"/>
      <c r="DR2528" s="8"/>
      <c r="DS2528" s="8"/>
      <c r="DT2528" s="8"/>
      <c r="DU2528" s="8"/>
      <c r="DV2528" s="8"/>
      <c r="DW2528" s="8"/>
      <c r="DX2528" s="8"/>
      <c r="DY2528" s="8"/>
      <c r="DZ2528" s="8"/>
      <c r="EA2528" s="8"/>
      <c r="EB2528" s="8"/>
      <c r="EC2528" s="8"/>
      <c r="ED2528" s="8"/>
      <c r="EE2528" s="8"/>
      <c r="EF2528" s="8"/>
      <c r="EG2528" s="8"/>
      <c r="EH2528" s="8"/>
      <c r="EI2528" s="8"/>
      <c r="EJ2528" s="8"/>
      <c r="EK2528" s="8"/>
      <c r="EL2528" s="8"/>
      <c r="EM2528" s="8"/>
      <c r="EN2528" s="8"/>
      <c r="EO2528" s="8"/>
      <c r="EP2528" s="8"/>
      <c r="EQ2528" s="8"/>
      <c r="ER2528" s="8"/>
      <c r="ES2528" s="8"/>
      <c r="ET2528" s="8"/>
      <c r="EU2528" s="8"/>
      <c r="EV2528" s="8"/>
      <c r="EW2528" s="8"/>
      <c r="EX2528" s="8"/>
      <c r="EY2528" s="8"/>
      <c r="EZ2528" s="8"/>
      <c r="FA2528" s="8"/>
      <c r="FB2528" s="8"/>
      <c r="FC2528" s="8"/>
      <c r="FD2528" s="8"/>
      <c r="FE2528" s="8"/>
      <c r="FF2528" s="8"/>
      <c r="FG2528" s="8"/>
      <c r="FH2528" s="8"/>
      <c r="FI2528" s="8"/>
      <c r="FJ2528" s="8"/>
    </row>
    <row r="2529" spans="1:166" x14ac:dyDescent="0.25">
      <c r="A2529" t="s">
        <v>176</v>
      </c>
      <c r="C2529" s="6">
        <v>43878</v>
      </c>
      <c r="D2529" s="5">
        <v>8</v>
      </c>
      <c r="E2529" t="s">
        <v>208</v>
      </c>
      <c r="F2529" s="6" t="s">
        <v>14</v>
      </c>
      <c r="G2529" s="5">
        <v>105</v>
      </c>
      <c r="H2529" t="s">
        <v>113</v>
      </c>
      <c r="I2529" s="7">
        <v>7</v>
      </c>
      <c r="J2529">
        <v>1000</v>
      </c>
      <c r="K2529" s="5">
        <f t="shared" si="64"/>
        <v>142.85714285714286</v>
      </c>
      <c r="L2529" s="5"/>
      <c r="M2529" s="8"/>
      <c r="N2529" s="8"/>
      <c r="O2529" s="8"/>
      <c r="P2529" s="8"/>
      <c r="Q2529" s="5"/>
      <c r="R2529" s="5"/>
      <c r="S2529" s="5"/>
      <c r="T2529" s="5"/>
      <c r="U2529" s="5">
        <v>105</v>
      </c>
      <c r="V2529" s="5"/>
      <c r="W2529" s="5"/>
      <c r="X2529" s="8"/>
      <c r="Y2529" s="8"/>
      <c r="Z2529" s="8"/>
      <c r="AA2529" s="8"/>
      <c r="AB2529" s="8"/>
      <c r="AC2529" s="5">
        <v>336.41478684589816</v>
      </c>
      <c r="AD2529" s="9">
        <v>1.0361E-2</v>
      </c>
      <c r="AE2529" s="7">
        <f>AC2529*AD2529</f>
        <v>3.485593606510351</v>
      </c>
      <c r="AF2529" s="7"/>
      <c r="AG2529" s="7"/>
      <c r="AH2529" s="7"/>
      <c r="AI2529" s="7"/>
      <c r="AJ2529" s="5">
        <v>238.16499663153513</v>
      </c>
      <c r="AK2529" s="8"/>
      <c r="AL2529" s="8"/>
      <c r="AM2529" s="8"/>
      <c r="AN2529" s="8"/>
      <c r="AO2529" s="8"/>
      <c r="AP2529" s="8"/>
      <c r="AQ2529" s="9"/>
      <c r="AR2529" s="9">
        <v>3.5765000000000005E-2</v>
      </c>
      <c r="AS2529" s="7">
        <f>AJ2529*AR2529</f>
        <v>8.5179711045268558</v>
      </c>
      <c r="AT2529" s="7"/>
      <c r="AU2529" s="5"/>
      <c r="AV2529" s="5"/>
      <c r="AW2529" s="5"/>
      <c r="AX2529" s="5"/>
      <c r="AY2529" s="5"/>
      <c r="AZ2529" s="5"/>
      <c r="BA2529" s="5"/>
      <c r="BB2529" s="5"/>
      <c r="BC2529" s="5"/>
      <c r="BD2529" s="5"/>
      <c r="BE2529" s="5"/>
      <c r="BF2529" s="5"/>
      <c r="BG2529" s="5"/>
      <c r="BH2529" s="5">
        <v>325.55457383878849</v>
      </c>
      <c r="BI2529" s="9">
        <v>2.0096666666666665E-2</v>
      </c>
      <c r="BJ2529" s="7">
        <f>BH2529*BI2529</f>
        <v>6.5425617522468524</v>
      </c>
      <c r="BK2529" s="5">
        <f>AC2529+AJ2529+BH2529</f>
        <v>900.13435731622167</v>
      </c>
      <c r="BL2529" s="5"/>
      <c r="BM2529" s="8">
        <f>BH2529/BK2529</f>
        <v>0.3616733115370015</v>
      </c>
      <c r="BN2529" s="8"/>
      <c r="BO2529" s="7"/>
      <c r="BP2529" s="5"/>
      <c r="BQ2529" s="5"/>
      <c r="BR2529" s="5"/>
      <c r="BS2529" s="5"/>
      <c r="BT2529" s="7"/>
      <c r="BU2529" s="7"/>
      <c r="BV2529" s="7"/>
      <c r="BW2529" s="7"/>
      <c r="BX2529" s="8">
        <f>AC2529/BK2529</f>
        <v>0.37373841372851185</v>
      </c>
      <c r="BY2529" s="8">
        <f>AJ2529/BK2529</f>
        <v>0.26458827473448676</v>
      </c>
      <c r="BZ2529" s="8">
        <f>BH2529/BK2529</f>
        <v>0.3616733115370015</v>
      </c>
      <c r="CA2529" s="5"/>
      <c r="CB2529" s="5"/>
      <c r="CC2529" s="5"/>
      <c r="CD2529" s="5"/>
      <c r="CE2529" s="5"/>
      <c r="CF2529" s="5"/>
      <c r="CG2529" s="5"/>
      <c r="CH2529" s="5"/>
      <c r="CI2529" s="5"/>
      <c r="CJ2529" s="5"/>
      <c r="CK2529" s="8"/>
      <c r="CL2529" s="5"/>
      <c r="CM2529" s="5"/>
      <c r="CN2529" s="8"/>
      <c r="CO2529" s="5"/>
      <c r="CP2529" s="5"/>
      <c r="CQ2529" s="5"/>
      <c r="CR2529" s="8"/>
      <c r="CS2529" s="8"/>
      <c r="CT2529" s="8"/>
      <c r="CU2529" s="8"/>
      <c r="CV2529" s="8"/>
      <c r="CW2529" s="8"/>
      <c r="CX2529" s="8"/>
      <c r="CY2529" s="8"/>
      <c r="CZ2529" s="8"/>
      <c r="DA2529" s="8"/>
      <c r="DB2529" s="8"/>
      <c r="DC2529" s="8"/>
      <c r="DD2529" s="8"/>
      <c r="DE2529" s="8"/>
      <c r="DF2529" s="8"/>
      <c r="DG2529" s="8"/>
      <c r="DH2529" s="8"/>
      <c r="DI2529" s="8"/>
      <c r="DJ2529" s="8"/>
      <c r="DK2529" s="8"/>
      <c r="DL2529" s="8"/>
      <c r="DM2529" s="8"/>
      <c r="DN2529" s="8"/>
      <c r="DO2529" s="8"/>
      <c r="DP2529" s="8"/>
      <c r="DQ2529" s="8"/>
      <c r="DR2529" s="8"/>
      <c r="DS2529" s="8"/>
      <c r="DT2529" s="8"/>
      <c r="DU2529" s="8"/>
      <c r="DV2529" s="8"/>
      <c r="DW2529" s="8"/>
      <c r="DX2529" s="8"/>
      <c r="DY2529" s="8"/>
      <c r="DZ2529" s="8"/>
      <c r="EA2529" s="8"/>
      <c r="EB2529" s="8"/>
      <c r="EC2529" s="8"/>
      <c r="ED2529" s="8"/>
      <c r="EE2529" s="8"/>
      <c r="EF2529" s="8"/>
      <c r="EG2529" s="8"/>
      <c r="EH2529" s="8"/>
      <c r="EI2529" s="8"/>
      <c r="EJ2529" s="8"/>
      <c r="EK2529" s="8"/>
      <c r="EL2529" s="8"/>
      <c r="EM2529" s="8"/>
      <c r="EN2529" s="8"/>
      <c r="EO2529" s="8"/>
      <c r="EP2529" s="8"/>
      <c r="EQ2529" s="8"/>
      <c r="ER2529" s="8"/>
      <c r="ES2529" s="8"/>
      <c r="ET2529" s="8"/>
      <c r="EU2529" s="8"/>
      <c r="EV2529" s="8"/>
      <c r="EW2529" s="8"/>
      <c r="EX2529" s="8"/>
      <c r="EY2529" s="8"/>
      <c r="EZ2529" s="8"/>
      <c r="FA2529" s="8"/>
      <c r="FB2529" s="8"/>
      <c r="FC2529" s="8"/>
      <c r="FD2529" s="8"/>
      <c r="FE2529" s="8"/>
      <c r="FF2529" s="8"/>
      <c r="FG2529" s="8"/>
      <c r="FH2529" s="8"/>
      <c r="FI2529" s="8"/>
      <c r="FJ2529" s="8"/>
    </row>
    <row r="2530" spans="1:166" x14ac:dyDescent="0.25">
      <c r="A2530" t="s">
        <v>176</v>
      </c>
      <c r="C2530" s="6">
        <v>43906</v>
      </c>
      <c r="D2530" s="5">
        <v>9</v>
      </c>
      <c r="E2530" s="6" t="s">
        <v>207</v>
      </c>
      <c r="F2530" s="6" t="s">
        <v>15</v>
      </c>
      <c r="G2530" s="5">
        <v>133</v>
      </c>
      <c r="H2530" t="s">
        <v>113</v>
      </c>
      <c r="I2530" s="7">
        <v>7</v>
      </c>
      <c r="J2530">
        <v>1000</v>
      </c>
      <c r="K2530" s="5">
        <f t="shared" si="64"/>
        <v>142.85714285714286</v>
      </c>
      <c r="L2530" s="5"/>
      <c r="M2530" s="8"/>
      <c r="N2530" s="8"/>
      <c r="O2530" s="8"/>
      <c r="P2530" s="8"/>
      <c r="Q2530" s="5"/>
      <c r="R2530" s="5"/>
      <c r="S2530" s="5"/>
      <c r="T2530" s="5"/>
      <c r="U2530" s="5"/>
      <c r="V2530" s="5">
        <v>133</v>
      </c>
      <c r="W2530" s="5"/>
      <c r="X2530" s="8"/>
      <c r="Y2530" s="8"/>
      <c r="Z2530" s="8"/>
      <c r="AA2530" s="8"/>
      <c r="AB2530" s="8"/>
      <c r="AC2530" s="5">
        <v>389.5725017252617</v>
      </c>
      <c r="AD2530" s="9">
        <v>1.0600833333333332E-2</v>
      </c>
      <c r="AE2530" s="7">
        <f>AC2530*AD2530</f>
        <v>4.1297931620392108</v>
      </c>
      <c r="AF2530" s="7"/>
      <c r="AG2530" s="7"/>
      <c r="AH2530" s="7"/>
      <c r="AI2530" s="7"/>
      <c r="AJ2530" s="5">
        <v>235.82463019951274</v>
      </c>
      <c r="AK2530" s="8"/>
      <c r="AL2530" s="8"/>
      <c r="AM2530" s="8"/>
      <c r="AN2530" s="8"/>
      <c r="AO2530" s="8"/>
      <c r="AP2530" s="8"/>
      <c r="AQ2530" s="9"/>
      <c r="AR2530" s="9">
        <v>3.3676666666666667E-2</v>
      </c>
      <c r="AS2530" s="7">
        <f>AJ2530*AR2530</f>
        <v>7.9417874630189242</v>
      </c>
      <c r="AT2530" s="7"/>
      <c r="AU2530" s="5"/>
      <c r="AV2530" s="5"/>
      <c r="AW2530" s="5"/>
      <c r="AX2530" s="5"/>
      <c r="AY2530" s="5"/>
      <c r="AZ2530" s="5"/>
      <c r="BA2530" s="5"/>
      <c r="BB2530" s="5"/>
      <c r="BC2530" s="5"/>
      <c r="BD2530" s="5"/>
      <c r="BE2530" s="5"/>
      <c r="BF2530" s="5"/>
      <c r="BG2530" s="5"/>
      <c r="BH2530" s="5">
        <v>529.88435039963804</v>
      </c>
      <c r="BI2530" s="9">
        <v>4.9153333333333327E-2</v>
      </c>
      <c r="BJ2530" s="7">
        <f>BH2530*BI2530</f>
        <v>26.045582103310206</v>
      </c>
      <c r="BK2530" s="5">
        <f>AC2530+AJ2530+BH2530</f>
        <v>1155.2814823244125</v>
      </c>
      <c r="BL2530" s="5"/>
      <c r="BM2530" s="8">
        <f>BH2530/BK2530</f>
        <v>0.45866254978268767</v>
      </c>
      <c r="BN2530" s="8"/>
      <c r="BO2530" s="7"/>
      <c r="BP2530" s="5"/>
      <c r="BQ2530" s="5"/>
      <c r="BR2530" s="5"/>
      <c r="BS2530" s="5"/>
      <c r="BT2530" s="7"/>
      <c r="BU2530" s="7"/>
      <c r="BV2530" s="7"/>
      <c r="BW2530" s="7"/>
      <c r="BX2530" s="8">
        <f>AC2530/BK2530</f>
        <v>0.33721002862561811</v>
      </c>
      <c r="BY2530" s="8">
        <f>AJ2530/BK2530</f>
        <v>0.20412742159169417</v>
      </c>
      <c r="BZ2530" s="8">
        <f>BH2530/BK2530</f>
        <v>0.45866254978268767</v>
      </c>
      <c r="CA2530" s="5"/>
      <c r="CB2530" s="5"/>
      <c r="CC2530" s="5"/>
      <c r="CD2530" s="5"/>
      <c r="CE2530" s="5"/>
      <c r="CF2530" s="5"/>
      <c r="CG2530" s="5"/>
      <c r="CH2530" s="5"/>
      <c r="CI2530" s="5"/>
      <c r="CJ2530" s="5"/>
      <c r="CK2530" s="8"/>
      <c r="CL2530" s="5"/>
      <c r="CM2530" s="5"/>
      <c r="CN2530" s="8"/>
      <c r="CO2530" s="5"/>
      <c r="CP2530" s="5"/>
      <c r="CQ2530" s="5"/>
      <c r="CR2530" s="8"/>
      <c r="CS2530" s="8"/>
      <c r="CT2530" s="8"/>
      <c r="CU2530" s="8"/>
      <c r="CV2530" s="8"/>
      <c r="CW2530" s="8"/>
      <c r="CX2530" s="8"/>
      <c r="CY2530" s="8"/>
      <c r="CZ2530" s="8"/>
      <c r="DA2530" s="8"/>
      <c r="DB2530" s="8"/>
      <c r="DC2530" s="8"/>
      <c r="DD2530" s="8"/>
      <c r="DE2530" s="8"/>
      <c r="DF2530" s="8"/>
      <c r="DG2530" s="8"/>
      <c r="DH2530" s="8"/>
      <c r="DI2530" s="8"/>
      <c r="DJ2530" s="8"/>
      <c r="DK2530" s="8"/>
      <c r="DL2530" s="8"/>
      <c r="DM2530" s="8"/>
      <c r="DN2530" s="8"/>
      <c r="DO2530" s="8"/>
      <c r="DP2530" s="8"/>
      <c r="DQ2530" s="8"/>
      <c r="DR2530" s="8"/>
      <c r="DS2530" s="8"/>
      <c r="DT2530" s="8"/>
      <c r="DU2530" s="8"/>
      <c r="DV2530" s="8"/>
      <c r="DW2530" s="8"/>
      <c r="DX2530" s="8"/>
      <c r="DY2530" s="8"/>
      <c r="DZ2530" s="8"/>
      <c r="EA2530" s="8"/>
      <c r="EB2530" s="8"/>
      <c r="EC2530" s="8"/>
      <c r="ED2530" s="8"/>
      <c r="EE2530" s="8"/>
      <c r="EF2530" s="8"/>
      <c r="EG2530" s="8"/>
      <c r="EH2530" s="8"/>
      <c r="EI2530" s="8"/>
      <c r="EJ2530" s="8"/>
      <c r="EK2530" s="8"/>
      <c r="EL2530" s="8"/>
      <c r="EM2530" s="8"/>
      <c r="EN2530" s="8"/>
      <c r="EO2530" s="8"/>
      <c r="EP2530" s="8"/>
      <c r="EQ2530" s="8"/>
      <c r="ER2530" s="8"/>
      <c r="ES2530" s="8"/>
      <c r="ET2530" s="8"/>
      <c r="EU2530" s="8"/>
      <c r="EV2530" s="8"/>
      <c r="EW2530" s="8"/>
      <c r="EX2530" s="8"/>
      <c r="EY2530" s="8"/>
      <c r="EZ2530" s="8"/>
      <c r="FA2530" s="8"/>
      <c r="FB2530" s="8"/>
      <c r="FC2530" s="8"/>
      <c r="FD2530" s="8"/>
      <c r="FE2530" s="8"/>
      <c r="FF2530" s="8"/>
      <c r="FG2530" s="8"/>
      <c r="FH2530" s="8"/>
      <c r="FI2530" s="8"/>
      <c r="FJ2530" s="8"/>
    </row>
    <row r="2531" spans="1:166" x14ac:dyDescent="0.25">
      <c r="A2531" t="s">
        <v>176</v>
      </c>
      <c r="C2531" s="6">
        <v>43996</v>
      </c>
      <c r="D2531" s="5">
        <v>10</v>
      </c>
      <c r="E2531" t="s">
        <v>108</v>
      </c>
      <c r="F2531" s="6" t="s">
        <v>18</v>
      </c>
      <c r="G2531" s="5">
        <v>223</v>
      </c>
      <c r="H2531" t="s">
        <v>113</v>
      </c>
      <c r="I2531" s="7">
        <v>7</v>
      </c>
      <c r="J2531">
        <v>1000</v>
      </c>
      <c r="K2531" s="5">
        <f t="shared" si="64"/>
        <v>142.85714285714286</v>
      </c>
      <c r="L2531" s="5"/>
      <c r="M2531" s="8"/>
      <c r="N2531" s="8"/>
      <c r="O2531" s="8"/>
      <c r="P2531" s="8"/>
      <c r="Q2531" s="5"/>
      <c r="R2531" s="5"/>
      <c r="S2531" s="5"/>
      <c r="T2531" s="5"/>
      <c r="U2531" s="5"/>
      <c r="V2531" s="5"/>
      <c r="W2531" s="5"/>
      <c r="X2531" s="8"/>
      <c r="Y2531" s="8"/>
      <c r="Z2531" s="8"/>
      <c r="AA2531" s="8"/>
      <c r="AB2531" s="8"/>
      <c r="AC2531" s="5"/>
      <c r="AD2531" s="9"/>
      <c r="AE2531" s="8"/>
      <c r="AF2531" s="8"/>
      <c r="AG2531" s="8"/>
      <c r="AH2531" s="8"/>
      <c r="AI2531" s="8"/>
      <c r="AJ2531" s="5"/>
      <c r="AK2531" s="8"/>
      <c r="AL2531" s="8"/>
      <c r="AM2531" s="8"/>
      <c r="AN2531" s="8"/>
      <c r="AO2531" s="8"/>
      <c r="AP2531" s="8"/>
      <c r="AQ2531" s="9"/>
      <c r="AR2531" s="9"/>
      <c r="AS2531" s="8"/>
      <c r="AT2531" s="8"/>
      <c r="AU2531" s="5"/>
      <c r="AV2531" s="5"/>
      <c r="AW2531" s="5"/>
      <c r="AX2531" s="5"/>
      <c r="AY2531" s="5"/>
      <c r="AZ2531" s="5"/>
      <c r="BA2531" s="5"/>
      <c r="BB2531" s="5"/>
      <c r="BC2531" s="5"/>
      <c r="BD2531" s="5"/>
      <c r="BE2531" s="5"/>
      <c r="BF2531" s="5"/>
      <c r="BG2531" s="5"/>
      <c r="BH2531" s="5"/>
      <c r="BI2531" s="9"/>
      <c r="BJ2531" s="5"/>
      <c r="BK2531" s="5"/>
      <c r="BL2531" s="5"/>
      <c r="BM2531" s="8"/>
      <c r="BN2531" s="8"/>
      <c r="BO2531" s="7">
        <v>40.435000000000002</v>
      </c>
      <c r="BP2531" s="5">
        <v>174.92500000000001</v>
      </c>
      <c r="BQ2531" s="5"/>
      <c r="BR2531" s="5"/>
      <c r="BS2531" s="5"/>
      <c r="BT2531" s="7">
        <v>7.7059471365638776</v>
      </c>
      <c r="BU2531" s="7"/>
      <c r="BV2531" s="7"/>
      <c r="BW2531" s="7"/>
      <c r="BX2531" s="7"/>
      <c r="BY2531" s="7"/>
      <c r="BZ2531" s="7"/>
      <c r="CA2531" s="5"/>
      <c r="CB2531" s="5"/>
      <c r="CC2531" s="5"/>
      <c r="CD2531" s="5"/>
      <c r="CE2531" s="5"/>
      <c r="CF2531" s="5"/>
      <c r="CG2531" s="5"/>
      <c r="CH2531" s="5"/>
      <c r="CI2531" s="5"/>
      <c r="CJ2531" s="5"/>
      <c r="CK2531" s="8"/>
      <c r="CL2531" s="5"/>
      <c r="CM2531" s="5"/>
      <c r="CN2531" s="8"/>
      <c r="CO2531" s="5"/>
      <c r="CP2531" s="5"/>
      <c r="CQ2531" s="5"/>
      <c r="CR2531" s="8"/>
      <c r="CS2531" s="8"/>
      <c r="CT2531" s="8"/>
      <c r="CU2531" s="8"/>
      <c r="CV2531" s="8"/>
      <c r="CW2531" s="8"/>
      <c r="CX2531" s="8"/>
      <c r="CY2531" s="8"/>
      <c r="CZ2531" s="8"/>
      <c r="DA2531" s="8"/>
      <c r="DB2531" s="8"/>
      <c r="DC2531" s="8"/>
      <c r="DD2531" s="8"/>
      <c r="DE2531" s="8"/>
      <c r="DF2531" s="8"/>
      <c r="DG2531" s="8"/>
      <c r="DH2531" s="8"/>
      <c r="DI2531" s="8"/>
      <c r="DJ2531" s="8"/>
      <c r="DK2531" s="8"/>
      <c r="DL2531" s="8"/>
      <c r="DM2531" s="8"/>
      <c r="DN2531" s="8"/>
      <c r="DO2531" s="8"/>
      <c r="DP2531" s="8"/>
      <c r="DQ2531" s="8"/>
      <c r="DR2531" s="8"/>
      <c r="DS2531" s="8"/>
      <c r="DT2531" s="8"/>
      <c r="DU2531" s="8"/>
      <c r="DV2531" s="8"/>
      <c r="DW2531" s="8"/>
      <c r="DX2531" s="8"/>
      <c r="DY2531" s="8"/>
      <c r="DZ2531" s="8"/>
      <c r="EA2531" s="8"/>
      <c r="EB2531" s="8"/>
      <c r="EC2531" s="8"/>
      <c r="ED2531" s="8"/>
      <c r="EE2531" s="8"/>
      <c r="EF2531" s="8"/>
      <c r="EG2531" s="8"/>
      <c r="EH2531" s="8"/>
      <c r="EI2531" s="8"/>
      <c r="EJ2531" s="8"/>
      <c r="EK2531" s="8"/>
      <c r="EL2531" s="8"/>
      <c r="EM2531" s="8"/>
      <c r="EN2531" s="8"/>
      <c r="EO2531" s="8"/>
      <c r="EP2531" s="8"/>
      <c r="EQ2531" s="8"/>
      <c r="ER2531" s="8"/>
      <c r="ES2531" s="8"/>
      <c r="ET2531" s="8"/>
      <c r="EU2531" s="8"/>
      <c r="EV2531" s="8"/>
      <c r="EW2531" s="8"/>
      <c r="EX2531" s="8"/>
      <c r="EY2531" s="8"/>
      <c r="EZ2531" s="8"/>
      <c r="FA2531" s="8"/>
      <c r="FB2531" s="8"/>
      <c r="FC2531" s="8"/>
      <c r="FD2531" s="8"/>
      <c r="FE2531" s="8"/>
      <c r="FF2531" s="8"/>
      <c r="FG2531" s="8"/>
      <c r="FH2531" s="8"/>
      <c r="FI2531" s="8"/>
      <c r="FJ2531" s="8"/>
    </row>
    <row r="2532" spans="1:166" x14ac:dyDescent="0.25">
      <c r="A2532" t="s">
        <v>177</v>
      </c>
      <c r="C2532" s="6">
        <v>43773</v>
      </c>
      <c r="D2532" s="5">
        <v>1</v>
      </c>
      <c r="E2532" s="6" t="s">
        <v>209</v>
      </c>
      <c r="F2532" t="s">
        <v>10</v>
      </c>
      <c r="G2532">
        <v>0</v>
      </c>
      <c r="H2532" t="s">
        <v>113</v>
      </c>
      <c r="I2532" s="7">
        <v>7</v>
      </c>
      <c r="J2532">
        <v>1000</v>
      </c>
      <c r="K2532" s="5">
        <f t="shared" si="64"/>
        <v>142.85714285714286</v>
      </c>
      <c r="L2532" s="5"/>
      <c r="M2532" s="8"/>
      <c r="N2532" s="8"/>
      <c r="O2532" s="8"/>
      <c r="P2532" s="8"/>
      <c r="Q2532" s="5"/>
      <c r="R2532" s="5"/>
      <c r="S2532" s="5"/>
      <c r="T2532" s="5"/>
      <c r="U2532" s="5"/>
      <c r="V2532" s="5"/>
      <c r="W2532" s="5"/>
      <c r="X2532" s="8"/>
      <c r="Y2532" s="8"/>
      <c r="Z2532" s="8"/>
      <c r="AA2532" s="8"/>
      <c r="AB2532" s="8"/>
      <c r="AC2532" s="5"/>
      <c r="AD2532" s="9"/>
      <c r="AE2532" s="8"/>
      <c r="AF2532" s="8"/>
      <c r="AG2532" s="8"/>
      <c r="AH2532" s="8"/>
      <c r="AI2532" s="8"/>
      <c r="AJ2532" s="5"/>
      <c r="AK2532" s="8"/>
      <c r="AL2532" s="8"/>
      <c r="AM2532" s="8"/>
      <c r="AN2532" s="8"/>
      <c r="AO2532" s="8"/>
      <c r="AP2532" s="8"/>
      <c r="AQ2532" s="9"/>
      <c r="AR2532" s="9"/>
      <c r="AS2532" s="8"/>
      <c r="AT2532" s="8"/>
      <c r="AU2532" s="5"/>
      <c r="AV2532" s="5"/>
      <c r="AW2532" s="5"/>
      <c r="AX2532" s="5"/>
      <c r="AY2532" s="5"/>
      <c r="AZ2532" s="5"/>
      <c r="BA2532" s="5"/>
      <c r="BB2532" s="5"/>
      <c r="BC2532" s="5"/>
      <c r="BD2532" s="5"/>
      <c r="BE2532" s="5"/>
      <c r="BF2532" s="5"/>
      <c r="BG2532" s="5"/>
      <c r="BH2532" s="5"/>
      <c r="BI2532" s="9"/>
      <c r="BJ2532" s="5"/>
      <c r="BK2532" s="5"/>
      <c r="BL2532" s="5"/>
      <c r="BM2532" s="8"/>
      <c r="BN2532" s="8"/>
      <c r="BO2532" s="7"/>
      <c r="BP2532" s="5"/>
      <c r="BQ2532" s="5"/>
      <c r="BR2532" s="5"/>
      <c r="BS2532" s="5"/>
      <c r="BT2532" s="7"/>
      <c r="BU2532" s="7"/>
      <c r="BV2532" s="7"/>
      <c r="BW2532" s="7"/>
      <c r="BX2532" s="7"/>
      <c r="BY2532" s="7"/>
      <c r="BZ2532" s="7"/>
      <c r="CA2532" s="5"/>
      <c r="CB2532" s="5"/>
      <c r="CC2532" s="5"/>
      <c r="CD2532" s="5"/>
      <c r="CE2532" s="5"/>
      <c r="CF2532" s="5"/>
      <c r="CG2532" s="5"/>
      <c r="CH2532" s="5"/>
      <c r="CI2532" s="5"/>
      <c r="CJ2532" s="5"/>
      <c r="CK2532" s="8"/>
      <c r="CL2532" s="5"/>
      <c r="CM2532" s="5"/>
      <c r="CN2532" s="8"/>
      <c r="CO2532" s="5"/>
      <c r="CP2532" s="5"/>
      <c r="CQ2532" s="5"/>
      <c r="CR2532" s="8"/>
      <c r="CS2532" s="8"/>
      <c r="CT2532" s="8"/>
      <c r="CU2532" s="8"/>
      <c r="CV2532" s="8"/>
      <c r="CW2532" s="8"/>
      <c r="CX2532" s="8"/>
      <c r="CY2532" s="8"/>
      <c r="CZ2532" s="8"/>
      <c r="DA2532" s="8"/>
      <c r="DB2532" s="8"/>
      <c r="DC2532" s="8"/>
      <c r="DD2532" s="8"/>
      <c r="DE2532" s="8"/>
      <c r="DF2532" s="8"/>
      <c r="DG2532" s="8"/>
      <c r="DH2532" s="8"/>
      <c r="DI2532" s="8"/>
      <c r="DJ2532" s="8"/>
      <c r="DK2532" s="8"/>
      <c r="DL2532" s="8"/>
      <c r="DM2532" s="8"/>
      <c r="DN2532" s="8"/>
      <c r="DO2532" s="8"/>
      <c r="DP2532" s="8"/>
      <c r="DQ2532" s="8"/>
      <c r="DR2532" s="8"/>
      <c r="DS2532" s="8"/>
      <c r="DT2532" s="8"/>
      <c r="DU2532" s="8"/>
      <c r="DV2532" s="8"/>
      <c r="DW2532" s="8"/>
      <c r="DX2532" s="8"/>
      <c r="DY2532" s="8"/>
      <c r="DZ2532" s="8"/>
      <c r="EA2532" s="8"/>
      <c r="EB2532" s="8"/>
      <c r="EC2532" s="8"/>
      <c r="ED2532" s="8"/>
      <c r="EE2532" s="8"/>
      <c r="EF2532" s="8"/>
      <c r="EG2532" s="8"/>
      <c r="EH2532" s="8"/>
      <c r="EI2532" s="8"/>
      <c r="EJ2532" s="8"/>
      <c r="EK2532" s="8"/>
      <c r="EL2532" s="8"/>
      <c r="EM2532" s="8"/>
      <c r="EN2532" s="8"/>
      <c r="EO2532" s="8"/>
      <c r="EP2532" s="8"/>
      <c r="EQ2532" s="8"/>
      <c r="ER2532" s="8"/>
      <c r="ES2532" s="8"/>
      <c r="ET2532" s="8"/>
      <c r="EU2532" s="8"/>
      <c r="EV2532" s="8"/>
      <c r="EW2532" s="8"/>
      <c r="EX2532" s="8"/>
      <c r="EY2532" s="8"/>
      <c r="EZ2532" s="8"/>
      <c r="FA2532" s="8"/>
      <c r="FB2532" s="8"/>
      <c r="FC2532" s="8"/>
      <c r="FD2532" s="8"/>
      <c r="FE2532" s="8"/>
      <c r="FF2532" s="8"/>
      <c r="FG2532" s="8"/>
      <c r="FH2532" s="8"/>
      <c r="FI2532" s="8"/>
      <c r="FJ2532" s="8"/>
    </row>
    <row r="2533" spans="1:166" x14ac:dyDescent="0.25">
      <c r="A2533" t="s">
        <v>177</v>
      </c>
      <c r="C2533" s="6">
        <v>43850</v>
      </c>
      <c r="D2533" s="5">
        <v>6</v>
      </c>
      <c r="E2533" s="6" t="s">
        <v>239</v>
      </c>
      <c r="F2533" t="s">
        <v>89</v>
      </c>
      <c r="G2533" s="5">
        <v>77</v>
      </c>
      <c r="H2533" t="s">
        <v>113</v>
      </c>
      <c r="I2533" s="7">
        <v>7</v>
      </c>
      <c r="J2533">
        <v>1000</v>
      </c>
      <c r="K2533" s="5">
        <f t="shared" si="64"/>
        <v>142.85714285714286</v>
      </c>
      <c r="L2533" s="5"/>
      <c r="M2533" s="8"/>
      <c r="N2533" s="8"/>
      <c r="O2533" s="8"/>
      <c r="P2533" s="8"/>
      <c r="Q2533" s="5"/>
      <c r="R2533" s="5"/>
      <c r="S2533" s="5"/>
      <c r="T2533" s="5">
        <v>77</v>
      </c>
      <c r="U2533" s="5"/>
      <c r="V2533" s="5"/>
      <c r="W2533" s="5"/>
      <c r="X2533" s="8"/>
      <c r="Y2533" s="8"/>
      <c r="Z2533" s="8"/>
      <c r="AA2533" s="8"/>
      <c r="AB2533" s="8"/>
      <c r="AC2533" s="5">
        <v>222.68421180389433</v>
      </c>
      <c r="AD2533" s="9">
        <v>1.6455833333333333E-2</v>
      </c>
      <c r="AE2533" s="7">
        <f>AC2533*AD2533</f>
        <v>3.6644542754095841</v>
      </c>
      <c r="AF2533" s="7"/>
      <c r="AG2533" s="7"/>
      <c r="AH2533" s="7"/>
      <c r="AI2533" s="7"/>
      <c r="AJ2533" s="5">
        <v>195.06506452901047</v>
      </c>
      <c r="AK2533" s="8"/>
      <c r="AL2533" s="8"/>
      <c r="AM2533" s="8"/>
      <c r="AN2533" s="8"/>
      <c r="AO2533" s="8"/>
      <c r="AP2533" s="8"/>
      <c r="AQ2533" s="9"/>
      <c r="AR2533" s="9">
        <v>4.1011666666666668E-2</v>
      </c>
      <c r="AS2533" s="7">
        <f>AJ2533*AR2533</f>
        <v>7.9999434047756015</v>
      </c>
      <c r="AT2533" s="7"/>
      <c r="AU2533" s="5"/>
      <c r="AV2533" s="5"/>
      <c r="AW2533" s="5"/>
      <c r="AX2533" s="5"/>
      <c r="AY2533" s="5"/>
      <c r="AZ2533" s="5"/>
      <c r="BA2533" s="5"/>
      <c r="BB2533" s="5"/>
      <c r="BC2533" s="5"/>
      <c r="BD2533" s="5"/>
      <c r="BE2533" s="5"/>
      <c r="BF2533" s="5"/>
      <c r="BG2533" s="5"/>
      <c r="BH2533" s="5">
        <v>28.402775027841564</v>
      </c>
      <c r="BI2533" s="9">
        <v>3.6374999999999998E-2</v>
      </c>
      <c r="BJ2533" s="7">
        <f>BH2533*BI2533</f>
        <v>1.0331509416377369</v>
      </c>
      <c r="BK2533" s="5">
        <f>AC2533+AJ2533+BH2533</f>
        <v>446.15205136074638</v>
      </c>
      <c r="BL2533" s="5"/>
      <c r="BM2533" s="8">
        <f>BH2533/BK2533</f>
        <v>6.3661648402633594E-2</v>
      </c>
      <c r="BN2533" s="8"/>
      <c r="BO2533" s="7"/>
      <c r="BP2533" s="5"/>
      <c r="BQ2533" s="5"/>
      <c r="BR2533" s="5"/>
      <c r="BS2533" s="5"/>
      <c r="BT2533" s="7"/>
      <c r="BU2533" s="7"/>
      <c r="BV2533" s="7"/>
      <c r="BW2533" s="7"/>
      <c r="BX2533" s="8">
        <f>AC2533/BK2533</f>
        <v>0.49912179295089232</v>
      </c>
      <c r="BY2533" s="8">
        <f>AJ2533/BK2533</f>
        <v>0.43721655864647402</v>
      </c>
      <c r="BZ2533" s="8">
        <f>BH2533/BK2533</f>
        <v>6.3661648402633594E-2</v>
      </c>
      <c r="CA2533" s="5"/>
      <c r="CB2533" s="5"/>
      <c r="CC2533" s="5"/>
      <c r="CD2533" s="5"/>
      <c r="CE2533" s="5"/>
      <c r="CF2533" s="5"/>
      <c r="CG2533" s="5"/>
      <c r="CH2533" s="5"/>
      <c r="CI2533" s="5"/>
      <c r="CJ2533" s="5"/>
      <c r="CK2533" s="8"/>
      <c r="CL2533" s="5"/>
      <c r="CM2533" s="5"/>
      <c r="CN2533" s="8"/>
      <c r="CO2533" s="5"/>
      <c r="CP2533" s="5"/>
      <c r="CQ2533" s="5"/>
      <c r="CR2533" s="8"/>
      <c r="CS2533" s="8"/>
      <c r="CT2533" s="8"/>
      <c r="CU2533" s="8"/>
      <c r="CV2533" s="8"/>
      <c r="CW2533" s="8"/>
      <c r="CX2533" s="8"/>
      <c r="CY2533" s="8"/>
      <c r="CZ2533" s="8"/>
      <c r="DA2533" s="8"/>
      <c r="DB2533" s="8"/>
      <c r="DC2533" s="8"/>
      <c r="DD2533" s="8"/>
      <c r="DE2533" s="8"/>
      <c r="DF2533" s="8"/>
      <c r="DG2533" s="8"/>
      <c r="DH2533" s="8"/>
      <c r="DI2533" s="8"/>
      <c r="DJ2533" s="8"/>
      <c r="DK2533" s="8"/>
      <c r="DL2533" s="8"/>
      <c r="DM2533" s="8"/>
      <c r="DN2533" s="8"/>
      <c r="DO2533" s="8"/>
      <c r="DP2533" s="8"/>
      <c r="DQ2533" s="8"/>
      <c r="DR2533" s="8"/>
      <c r="DS2533" s="8"/>
      <c r="DT2533" s="8"/>
      <c r="DU2533" s="8"/>
      <c r="DV2533" s="8"/>
      <c r="DW2533" s="8"/>
      <c r="DX2533" s="8"/>
      <c r="DY2533" s="8"/>
      <c r="DZ2533" s="8"/>
      <c r="EA2533" s="8"/>
      <c r="EB2533" s="8"/>
      <c r="EC2533" s="8"/>
      <c r="ED2533" s="8"/>
      <c r="EE2533" s="8"/>
      <c r="EF2533" s="8"/>
      <c r="EG2533" s="8"/>
      <c r="EH2533" s="8"/>
      <c r="EI2533" s="8"/>
      <c r="EJ2533" s="8"/>
      <c r="EK2533" s="8"/>
      <c r="EL2533" s="8"/>
      <c r="EM2533" s="8"/>
      <c r="EN2533" s="8"/>
      <c r="EO2533" s="8"/>
      <c r="EP2533" s="8"/>
      <c r="EQ2533" s="8"/>
      <c r="ER2533" s="8"/>
      <c r="ES2533" s="8"/>
      <c r="ET2533" s="8"/>
      <c r="EU2533" s="8"/>
      <c r="EV2533" s="8"/>
      <c r="EW2533" s="8"/>
      <c r="EX2533" s="8"/>
      <c r="EY2533" s="8"/>
      <c r="EZ2533" s="8"/>
      <c r="FA2533" s="8"/>
      <c r="FB2533" s="8"/>
      <c r="FC2533" s="8"/>
      <c r="FD2533" s="8"/>
      <c r="FE2533" s="8"/>
      <c r="FF2533" s="8"/>
      <c r="FG2533" s="8"/>
      <c r="FH2533" s="8"/>
      <c r="FI2533" s="8"/>
      <c r="FJ2533" s="8"/>
    </row>
    <row r="2534" spans="1:166" x14ac:dyDescent="0.25">
      <c r="A2534" t="s">
        <v>177</v>
      </c>
      <c r="C2534" s="6">
        <v>43865</v>
      </c>
      <c r="D2534" s="5"/>
      <c r="E2534" s="6"/>
      <c r="F2534" s="6"/>
      <c r="G2534" s="5">
        <v>92</v>
      </c>
      <c r="H2534" t="s">
        <v>113</v>
      </c>
      <c r="I2534" s="7">
        <v>7</v>
      </c>
      <c r="J2534">
        <v>1000</v>
      </c>
      <c r="K2534" s="5">
        <f t="shared" si="64"/>
        <v>142.85714285714286</v>
      </c>
      <c r="L2534" s="5"/>
      <c r="M2534" s="8"/>
      <c r="N2534" s="8"/>
      <c r="O2534" s="8"/>
      <c r="P2534" s="8"/>
      <c r="Q2534" s="5"/>
      <c r="R2534" s="5"/>
      <c r="S2534" s="5"/>
      <c r="T2534" s="5"/>
      <c r="U2534" s="5"/>
      <c r="V2534" s="5"/>
      <c r="W2534" s="5"/>
      <c r="X2534" s="8"/>
      <c r="Y2534" s="8"/>
      <c r="Z2534" s="8"/>
      <c r="AA2534" s="8"/>
      <c r="AB2534" s="8"/>
      <c r="AC2534" s="5">
        <v>312.84658006183412</v>
      </c>
      <c r="AD2534" s="9">
        <v>1.4754166666666665E-2</v>
      </c>
      <c r="AE2534" s="7">
        <f>AC2534*AD2534</f>
        <v>4.6157905833289767</v>
      </c>
      <c r="AF2534" s="7"/>
      <c r="AG2534" s="7"/>
      <c r="AH2534" s="7"/>
      <c r="AI2534" s="7"/>
      <c r="AJ2534" s="5">
        <v>243.44054124064169</v>
      </c>
      <c r="AK2534" s="8"/>
      <c r="AL2534" s="8"/>
      <c r="AM2534" s="8"/>
      <c r="AN2534" s="8"/>
      <c r="AO2534" s="8"/>
      <c r="AP2534" s="8"/>
      <c r="AQ2534" s="9"/>
      <c r="AR2534" s="9">
        <v>4.1525833333333331E-2</v>
      </c>
      <c r="AS2534" s="7">
        <f>AJ2534*AR2534</f>
        <v>10.109071342135346</v>
      </c>
      <c r="AT2534" s="7"/>
      <c r="AU2534" s="5"/>
      <c r="AV2534" s="5"/>
      <c r="AW2534" s="5"/>
      <c r="AX2534" s="5"/>
      <c r="AY2534" s="5"/>
      <c r="AZ2534" s="5"/>
      <c r="BA2534" s="5"/>
      <c r="BB2534" s="5"/>
      <c r="BC2534" s="5"/>
      <c r="BD2534" s="5"/>
      <c r="BE2534" s="5"/>
      <c r="BF2534" s="5"/>
      <c r="BG2534" s="5"/>
      <c r="BH2534" s="5">
        <v>144.5253129511492</v>
      </c>
      <c r="BI2534" s="9">
        <v>3.2675833333333335E-2</v>
      </c>
      <c r="BJ2534" s="7">
        <f>BH2534*BI2534</f>
        <v>4.7224850384395927</v>
      </c>
      <c r="BK2534" s="5">
        <f>AC2534+AJ2534+BH2534</f>
        <v>700.81243425362504</v>
      </c>
      <c r="BL2534" s="5"/>
      <c r="BM2534" s="8">
        <f>BH2534/BK2534</f>
        <v>0.20622538340814495</v>
      </c>
      <c r="BN2534" s="8"/>
      <c r="BO2534" s="7"/>
      <c r="BP2534" s="5"/>
      <c r="BQ2534" s="5"/>
      <c r="BR2534" s="5"/>
      <c r="BS2534" s="5"/>
      <c r="BT2534" s="7"/>
      <c r="BU2534" s="7"/>
      <c r="BV2534" s="7"/>
      <c r="BW2534" s="7"/>
      <c r="BX2534" s="8">
        <f>AC2534/BK2534</f>
        <v>0.446405578398477</v>
      </c>
      <c r="BY2534" s="8">
        <f>AJ2534/BK2534</f>
        <v>0.347369038193378</v>
      </c>
      <c r="BZ2534" s="8">
        <f>BH2534/BK2534</f>
        <v>0.20622538340814495</v>
      </c>
      <c r="CA2534" s="5"/>
      <c r="CB2534" s="5"/>
      <c r="CC2534" s="5"/>
      <c r="CD2534" s="5"/>
      <c r="CE2534" s="5"/>
      <c r="CF2534" s="5"/>
      <c r="CG2534" s="5"/>
      <c r="CH2534" s="5"/>
      <c r="CI2534" s="5"/>
      <c r="CJ2534" s="5"/>
      <c r="CK2534" s="8"/>
      <c r="CL2534" s="5"/>
      <c r="CM2534" s="5"/>
      <c r="CN2534" s="8"/>
      <c r="CO2534" s="5"/>
      <c r="CP2534" s="5"/>
      <c r="CQ2534" s="5"/>
      <c r="CR2534" s="8"/>
      <c r="CS2534" s="8"/>
      <c r="CT2534" s="8"/>
      <c r="CU2534" s="8"/>
      <c r="CV2534" s="8"/>
      <c r="CW2534" s="8"/>
      <c r="CX2534" s="8"/>
      <c r="CY2534" s="8"/>
      <c r="CZ2534" s="8"/>
      <c r="DA2534" s="8"/>
      <c r="DB2534" s="8"/>
      <c r="DC2534" s="8"/>
      <c r="DD2534" s="8"/>
      <c r="DE2534" s="8"/>
      <c r="DF2534" s="8"/>
      <c r="DG2534" s="8"/>
      <c r="DH2534" s="8"/>
      <c r="DI2534" s="8"/>
      <c r="DJ2534" s="8"/>
      <c r="DK2534" s="8"/>
      <c r="DL2534" s="8"/>
      <c r="DM2534" s="8"/>
      <c r="DN2534" s="8"/>
      <c r="DO2534" s="8"/>
      <c r="DP2534" s="8"/>
      <c r="DQ2534" s="8"/>
      <c r="DR2534" s="8"/>
      <c r="DS2534" s="8"/>
      <c r="DT2534" s="8"/>
      <c r="DU2534" s="8"/>
      <c r="DV2534" s="8"/>
      <c r="DW2534" s="8"/>
      <c r="DX2534" s="8"/>
      <c r="DY2534" s="8"/>
      <c r="DZ2534" s="8"/>
      <c r="EA2534" s="8"/>
      <c r="EB2534" s="8"/>
      <c r="EC2534" s="8"/>
      <c r="ED2534" s="8"/>
      <c r="EE2534" s="8"/>
      <c r="EF2534" s="8"/>
      <c r="EG2534" s="8"/>
      <c r="EH2534" s="8"/>
      <c r="EI2534" s="8"/>
      <c r="EJ2534" s="8"/>
      <c r="EK2534" s="8"/>
      <c r="EL2534" s="8"/>
      <c r="EM2534" s="8"/>
      <c r="EN2534" s="8"/>
      <c r="EO2534" s="8"/>
      <c r="EP2534" s="8"/>
      <c r="EQ2534" s="8"/>
      <c r="ER2534" s="8"/>
      <c r="ES2534" s="8"/>
      <c r="ET2534" s="8"/>
      <c r="EU2534" s="8"/>
      <c r="EV2534" s="8"/>
      <c r="EW2534" s="8"/>
      <c r="EX2534" s="8"/>
      <c r="EY2534" s="8"/>
      <c r="EZ2534" s="8"/>
      <c r="FA2534" s="8"/>
      <c r="FB2534" s="8"/>
      <c r="FC2534" s="8"/>
      <c r="FD2534" s="8"/>
      <c r="FE2534" s="8"/>
      <c r="FF2534" s="8"/>
      <c r="FG2534" s="8"/>
      <c r="FH2534" s="8"/>
      <c r="FI2534" s="8"/>
      <c r="FJ2534" s="8"/>
    </row>
    <row r="2535" spans="1:166" x14ac:dyDescent="0.25">
      <c r="A2535" t="s">
        <v>177</v>
      </c>
      <c r="C2535" s="6">
        <v>43878</v>
      </c>
      <c r="D2535" s="5">
        <v>8</v>
      </c>
      <c r="E2535" t="s">
        <v>208</v>
      </c>
      <c r="F2535" s="6" t="s">
        <v>14</v>
      </c>
      <c r="G2535" s="5">
        <v>105</v>
      </c>
      <c r="H2535" t="s">
        <v>113</v>
      </c>
      <c r="I2535" s="7">
        <v>7</v>
      </c>
      <c r="J2535">
        <v>1000</v>
      </c>
      <c r="K2535" s="5">
        <f t="shared" si="64"/>
        <v>142.85714285714286</v>
      </c>
      <c r="L2535" s="5"/>
      <c r="M2535" s="8"/>
      <c r="N2535" s="8"/>
      <c r="O2535" s="8"/>
      <c r="P2535" s="8"/>
      <c r="Q2535" s="5"/>
      <c r="R2535" s="5"/>
      <c r="S2535" s="5"/>
      <c r="T2535" s="5"/>
      <c r="U2535" s="5">
        <v>105</v>
      </c>
      <c r="V2535" s="5"/>
      <c r="W2535" s="5"/>
      <c r="X2535" s="8"/>
      <c r="Y2535" s="8"/>
      <c r="Z2535" s="8"/>
      <c r="AA2535" s="8"/>
      <c r="AB2535" s="8"/>
      <c r="AC2535" s="5">
        <v>411.00970639516845</v>
      </c>
      <c r="AD2535" s="9">
        <v>1.0676916666666668E-2</v>
      </c>
      <c r="AE2535" s="7">
        <f>AC2535*AD2535</f>
        <v>4.3883163843723478</v>
      </c>
      <c r="AF2535" s="7"/>
      <c r="AG2535" s="7"/>
      <c r="AH2535" s="7"/>
      <c r="AI2535" s="7"/>
      <c r="AJ2535" s="5">
        <v>272.67452861231158</v>
      </c>
      <c r="AK2535" s="8"/>
      <c r="AL2535" s="8"/>
      <c r="AM2535" s="8"/>
      <c r="AN2535" s="8"/>
      <c r="AO2535" s="8"/>
      <c r="AP2535" s="8"/>
      <c r="AQ2535" s="9"/>
      <c r="AR2535" s="9">
        <v>3.5805833333333335E-2</v>
      </c>
      <c r="AS2535" s="7">
        <f>AJ2535*AR2535</f>
        <v>9.7633387257376594</v>
      </c>
      <c r="AT2535" s="7"/>
      <c r="AU2535" s="5"/>
      <c r="AV2535" s="5"/>
      <c r="AW2535" s="5"/>
      <c r="AX2535" s="5"/>
      <c r="AY2535" s="5"/>
      <c r="AZ2535" s="5"/>
      <c r="BA2535" s="5"/>
      <c r="BB2535" s="5"/>
      <c r="BC2535" s="5"/>
      <c r="BD2535" s="5"/>
      <c r="BE2535" s="5"/>
      <c r="BF2535" s="5"/>
      <c r="BG2535" s="5"/>
      <c r="BH2535" s="5">
        <v>275.96715067258862</v>
      </c>
      <c r="BI2535" s="9">
        <v>2.4478333333333331E-2</v>
      </c>
      <c r="BJ2535" s="7">
        <f>BH2535*BI2535</f>
        <v>6.7552159032138475</v>
      </c>
      <c r="BK2535" s="5">
        <f>AC2535+AJ2535+BH2535</f>
        <v>959.65138568006864</v>
      </c>
      <c r="BL2535" s="5"/>
      <c r="BM2535" s="8">
        <f>BH2535/BK2535</f>
        <v>0.28757021017275053</v>
      </c>
      <c r="BN2535" s="8"/>
      <c r="BO2535" s="7"/>
      <c r="BP2535" s="5"/>
      <c r="BQ2535" s="5"/>
      <c r="BR2535" s="5"/>
      <c r="BS2535" s="5"/>
      <c r="BT2535" s="7"/>
      <c r="BU2535" s="7"/>
      <c r="BV2535" s="7"/>
      <c r="BW2535" s="7"/>
      <c r="BX2535" s="8">
        <f>AC2535/BK2535</f>
        <v>0.42829064025568142</v>
      </c>
      <c r="BY2535" s="8">
        <f>AJ2535/BK2535</f>
        <v>0.28413914957156805</v>
      </c>
      <c r="BZ2535" s="8">
        <f>BH2535/BK2535</f>
        <v>0.28757021017275053</v>
      </c>
      <c r="CA2535" s="5"/>
      <c r="CB2535" s="5"/>
      <c r="CC2535" s="5"/>
      <c r="CD2535" s="5"/>
      <c r="CE2535" s="5"/>
      <c r="CF2535" s="5"/>
      <c r="CG2535" s="5"/>
      <c r="CH2535" s="5"/>
      <c r="CI2535" s="5"/>
      <c r="CJ2535" s="5"/>
      <c r="CK2535" s="8"/>
      <c r="CL2535" s="5"/>
      <c r="CM2535" s="5"/>
      <c r="CN2535" s="8"/>
      <c r="CO2535" s="5"/>
      <c r="CP2535" s="5"/>
      <c r="CQ2535" s="5"/>
      <c r="CR2535" s="8"/>
      <c r="CS2535" s="8"/>
      <c r="CT2535" s="8"/>
      <c r="CU2535" s="8"/>
      <c r="CV2535" s="8"/>
      <c r="CW2535" s="8"/>
      <c r="CX2535" s="8"/>
      <c r="CY2535" s="8"/>
      <c r="CZ2535" s="8"/>
      <c r="DA2535" s="8"/>
      <c r="DB2535" s="8"/>
      <c r="DC2535" s="8"/>
      <c r="DD2535" s="8"/>
      <c r="DE2535" s="8"/>
      <c r="DF2535" s="8"/>
      <c r="DG2535" s="8"/>
      <c r="DH2535" s="8"/>
      <c r="DI2535" s="8"/>
      <c r="DJ2535" s="8"/>
      <c r="DK2535" s="8"/>
      <c r="DL2535" s="8"/>
      <c r="DM2535" s="8"/>
      <c r="DN2535" s="8"/>
      <c r="DO2535" s="8"/>
      <c r="DP2535" s="8"/>
      <c r="DQ2535" s="8"/>
      <c r="DR2535" s="8"/>
      <c r="DS2535" s="8"/>
      <c r="DT2535" s="8"/>
      <c r="DU2535" s="8"/>
      <c r="DV2535" s="8"/>
      <c r="DW2535" s="8"/>
      <c r="DX2535" s="8"/>
      <c r="DY2535" s="8"/>
      <c r="DZ2535" s="8"/>
      <c r="EA2535" s="8"/>
      <c r="EB2535" s="8"/>
      <c r="EC2535" s="8"/>
      <c r="ED2535" s="8"/>
      <c r="EE2535" s="8"/>
      <c r="EF2535" s="8"/>
      <c r="EG2535" s="8"/>
      <c r="EH2535" s="8"/>
      <c r="EI2535" s="8"/>
      <c r="EJ2535" s="8"/>
      <c r="EK2535" s="8"/>
      <c r="EL2535" s="8"/>
      <c r="EM2535" s="8"/>
      <c r="EN2535" s="8"/>
      <c r="EO2535" s="8"/>
      <c r="EP2535" s="8"/>
      <c r="EQ2535" s="8"/>
      <c r="ER2535" s="8"/>
      <c r="ES2535" s="8"/>
      <c r="ET2535" s="8"/>
      <c r="EU2535" s="8"/>
      <c r="EV2535" s="8"/>
      <c r="EW2535" s="8"/>
      <c r="EX2535" s="8"/>
      <c r="EY2535" s="8"/>
      <c r="EZ2535" s="8"/>
      <c r="FA2535" s="8"/>
      <c r="FB2535" s="8"/>
      <c r="FC2535" s="8"/>
      <c r="FD2535" s="8"/>
      <c r="FE2535" s="8"/>
      <c r="FF2535" s="8"/>
      <c r="FG2535" s="8"/>
      <c r="FH2535" s="8"/>
      <c r="FI2535" s="8"/>
      <c r="FJ2535" s="8"/>
    </row>
    <row r="2536" spans="1:166" x14ac:dyDescent="0.25">
      <c r="A2536" t="s">
        <v>177</v>
      </c>
      <c r="C2536" s="6">
        <v>43906</v>
      </c>
      <c r="D2536" s="5">
        <v>9</v>
      </c>
      <c r="E2536" s="6" t="s">
        <v>207</v>
      </c>
      <c r="F2536" s="6" t="s">
        <v>15</v>
      </c>
      <c r="G2536" s="5">
        <v>133</v>
      </c>
      <c r="H2536" t="s">
        <v>113</v>
      </c>
      <c r="I2536" s="7">
        <v>7</v>
      </c>
      <c r="J2536">
        <v>1000</v>
      </c>
      <c r="K2536" s="5">
        <f t="shared" si="64"/>
        <v>142.85714285714286</v>
      </c>
      <c r="L2536" s="5"/>
      <c r="M2536" s="8"/>
      <c r="N2536" s="8"/>
      <c r="O2536" s="8"/>
      <c r="P2536" s="8"/>
      <c r="Q2536" s="5"/>
      <c r="R2536" s="5"/>
      <c r="S2536" s="5"/>
      <c r="T2536" s="5"/>
      <c r="U2536" s="5"/>
      <c r="V2536" s="5">
        <v>133</v>
      </c>
      <c r="W2536" s="5"/>
      <c r="X2536" s="8"/>
      <c r="Y2536" s="8"/>
      <c r="Z2536" s="8"/>
      <c r="AA2536" s="8"/>
      <c r="AB2536" s="8"/>
      <c r="AC2536" s="5">
        <v>404.18925494080747</v>
      </c>
      <c r="AD2536" s="9">
        <v>9.3333333333333341E-3</v>
      </c>
      <c r="AE2536" s="7">
        <f>AC2536*AD2536</f>
        <v>3.7724330461142035</v>
      </c>
      <c r="AF2536" s="7"/>
      <c r="AG2536" s="7"/>
      <c r="AH2536" s="7"/>
      <c r="AI2536" s="7"/>
      <c r="AJ2536" s="5">
        <v>237.05630337255607</v>
      </c>
      <c r="AK2536" s="8"/>
      <c r="AL2536" s="8"/>
      <c r="AM2536" s="8"/>
      <c r="AN2536" s="8"/>
      <c r="AO2536" s="8"/>
      <c r="AP2536" s="8"/>
      <c r="AQ2536" s="9"/>
      <c r="AR2536" s="9">
        <v>3.283833333333333E-2</v>
      </c>
      <c r="AS2536" s="7">
        <f>AJ2536*AR2536</f>
        <v>7.7845339089157868</v>
      </c>
      <c r="AT2536" s="7"/>
      <c r="AU2536" s="5"/>
      <c r="AV2536" s="5"/>
      <c r="AW2536" s="5"/>
      <c r="AX2536" s="5"/>
      <c r="AY2536" s="5"/>
      <c r="AZ2536" s="5"/>
      <c r="BA2536" s="5"/>
      <c r="BB2536" s="5"/>
      <c r="BC2536" s="5"/>
      <c r="BD2536" s="5"/>
      <c r="BE2536" s="5"/>
      <c r="BF2536" s="5"/>
      <c r="BG2536" s="5"/>
      <c r="BH2536" s="5">
        <v>639.95065086120098</v>
      </c>
      <c r="BI2536" s="9">
        <v>2.400583333333333E-2</v>
      </c>
      <c r="BJ2536" s="7">
        <f>BH2536*BI2536</f>
        <v>15.362548666132179</v>
      </c>
      <c r="BK2536" s="5">
        <f>AC2536+AJ2536+BH2536</f>
        <v>1281.1962091745645</v>
      </c>
      <c r="BL2536" s="5"/>
      <c r="BM2536" s="8">
        <f>BH2536/BK2536</f>
        <v>0.49949464904637958</v>
      </c>
      <c r="BN2536" s="8"/>
      <c r="BO2536" s="7"/>
      <c r="BP2536" s="5"/>
      <c r="BQ2536" s="5"/>
      <c r="BR2536" s="5"/>
      <c r="BS2536" s="5"/>
      <c r="BT2536" s="7"/>
      <c r="BU2536" s="7"/>
      <c r="BV2536" s="7"/>
      <c r="BW2536" s="7"/>
      <c r="BX2536" s="8">
        <f>AC2536/BK2536</f>
        <v>0.31547802908440875</v>
      </c>
      <c r="BY2536" s="8">
        <f>AJ2536/BK2536</f>
        <v>0.18502732186921172</v>
      </c>
      <c r="BZ2536" s="8">
        <f>BH2536/BK2536</f>
        <v>0.49949464904637958</v>
      </c>
      <c r="CA2536" s="5"/>
      <c r="CB2536" s="5"/>
      <c r="CC2536" s="5"/>
      <c r="CD2536" s="5"/>
      <c r="CE2536" s="5"/>
      <c r="CF2536" s="5"/>
      <c r="CG2536" s="5"/>
      <c r="CH2536" s="5"/>
      <c r="CI2536" s="5"/>
      <c r="CJ2536" s="5"/>
      <c r="CK2536" s="8"/>
      <c r="CL2536" s="5"/>
      <c r="CM2536" s="5"/>
      <c r="CN2536" s="8"/>
      <c r="CO2536" s="5"/>
      <c r="CP2536" s="5"/>
      <c r="CQ2536" s="5"/>
      <c r="CR2536" s="8"/>
      <c r="CS2536" s="8"/>
      <c r="CT2536" s="8"/>
      <c r="CU2536" s="8"/>
      <c r="CV2536" s="8"/>
      <c r="CW2536" s="8"/>
      <c r="CX2536" s="8"/>
      <c r="CY2536" s="8"/>
      <c r="CZ2536" s="8"/>
      <c r="DA2536" s="8"/>
      <c r="DB2536" s="8"/>
      <c r="DC2536" s="8"/>
      <c r="DD2536" s="8"/>
      <c r="DE2536" s="8"/>
      <c r="DF2536" s="8"/>
      <c r="DG2536" s="8"/>
      <c r="DH2536" s="8"/>
      <c r="DI2536" s="8"/>
      <c r="DJ2536" s="8"/>
      <c r="DK2536" s="8"/>
      <c r="DL2536" s="8"/>
      <c r="DM2536" s="8"/>
      <c r="DN2536" s="8"/>
      <c r="DO2536" s="8"/>
      <c r="DP2536" s="8"/>
      <c r="DQ2536" s="8"/>
      <c r="DR2536" s="8"/>
      <c r="DS2536" s="8"/>
      <c r="DT2536" s="8"/>
      <c r="DU2536" s="8"/>
      <c r="DV2536" s="8"/>
      <c r="DW2536" s="8"/>
      <c r="DX2536" s="8"/>
      <c r="DY2536" s="8"/>
      <c r="DZ2536" s="8"/>
      <c r="EA2536" s="8"/>
      <c r="EB2536" s="8"/>
      <c r="EC2536" s="8"/>
      <c r="ED2536" s="8"/>
      <c r="EE2536" s="8"/>
      <c r="EF2536" s="8"/>
      <c r="EG2536" s="8"/>
      <c r="EH2536" s="8"/>
      <c r="EI2536" s="8"/>
      <c r="EJ2536" s="8"/>
      <c r="EK2536" s="8"/>
      <c r="EL2536" s="8"/>
      <c r="EM2536" s="8"/>
      <c r="EN2536" s="8"/>
      <c r="EO2536" s="8"/>
      <c r="EP2536" s="8"/>
      <c r="EQ2536" s="8"/>
      <c r="ER2536" s="8"/>
      <c r="ES2536" s="8"/>
      <c r="ET2536" s="8"/>
      <c r="EU2536" s="8"/>
      <c r="EV2536" s="8"/>
      <c r="EW2536" s="8"/>
      <c r="EX2536" s="8"/>
      <c r="EY2536" s="8"/>
      <c r="EZ2536" s="8"/>
      <c r="FA2536" s="8"/>
      <c r="FB2536" s="8"/>
      <c r="FC2536" s="8"/>
      <c r="FD2536" s="8"/>
      <c r="FE2536" s="8"/>
      <c r="FF2536" s="8"/>
      <c r="FG2536" s="8"/>
      <c r="FH2536" s="8"/>
      <c r="FI2536" s="8"/>
      <c r="FJ2536" s="8"/>
    </row>
    <row r="2537" spans="1:166" x14ac:dyDescent="0.25">
      <c r="A2537" t="s">
        <v>177</v>
      </c>
      <c r="C2537" s="6">
        <v>43996</v>
      </c>
      <c r="D2537" s="5">
        <v>10</v>
      </c>
      <c r="E2537" t="s">
        <v>108</v>
      </c>
      <c r="F2537" s="6" t="s">
        <v>18</v>
      </c>
      <c r="G2537" s="5">
        <v>223</v>
      </c>
      <c r="H2537" t="s">
        <v>113</v>
      </c>
      <c r="I2537" s="7">
        <v>7</v>
      </c>
      <c r="J2537">
        <v>1000</v>
      </c>
      <c r="K2537" s="5">
        <f t="shared" si="64"/>
        <v>142.85714285714286</v>
      </c>
      <c r="L2537" s="5"/>
      <c r="M2537" s="8"/>
      <c r="N2537" s="8"/>
      <c r="O2537" s="8"/>
      <c r="P2537" s="8"/>
      <c r="Q2537" s="5"/>
      <c r="R2537" s="5"/>
      <c r="S2537" s="5"/>
      <c r="T2537" s="5"/>
      <c r="U2537" s="5"/>
      <c r="V2537" s="5"/>
      <c r="W2537" s="5"/>
      <c r="X2537" s="8"/>
      <c r="Y2537" s="8"/>
      <c r="Z2537" s="8"/>
      <c r="AA2537" s="8"/>
      <c r="AB2537" s="8"/>
      <c r="AC2537" s="5"/>
      <c r="AD2537" s="8"/>
      <c r="AE2537" s="8"/>
      <c r="AF2537" s="8"/>
      <c r="AG2537" s="8"/>
      <c r="AH2537" s="8"/>
      <c r="AI2537" s="8"/>
      <c r="AJ2537" s="5"/>
      <c r="AK2537" s="8"/>
      <c r="AL2537" s="8"/>
      <c r="AM2537" s="8"/>
      <c r="AN2537" s="8"/>
      <c r="AO2537" s="8"/>
      <c r="AP2537" s="8"/>
      <c r="AQ2537" s="9"/>
      <c r="AR2537" s="8"/>
      <c r="AS2537" s="8"/>
      <c r="AT2537" s="8"/>
      <c r="AU2537" s="5"/>
      <c r="AV2537" s="5"/>
      <c r="AW2537" s="5"/>
      <c r="AX2537" s="5"/>
      <c r="AY2537" s="5"/>
      <c r="AZ2537" s="5"/>
      <c r="BA2537" s="5"/>
      <c r="BB2537" s="5"/>
      <c r="BC2537" s="5"/>
      <c r="BD2537" s="5"/>
      <c r="BE2537" s="5"/>
      <c r="BF2537" s="5"/>
      <c r="BG2537" s="5"/>
      <c r="BH2537" s="5"/>
      <c r="BI2537" s="9"/>
      <c r="BJ2537" s="5"/>
      <c r="BK2537" s="5"/>
      <c r="BL2537" s="5"/>
      <c r="BM2537" s="8"/>
      <c r="BN2537" s="8"/>
      <c r="BO2537" s="7">
        <v>40.11</v>
      </c>
      <c r="BP2537" s="5">
        <v>153.02500000000001</v>
      </c>
      <c r="BQ2537" s="5"/>
      <c r="BR2537" s="5"/>
      <c r="BS2537" s="5"/>
      <c r="BT2537" s="7">
        <v>6.7411894273127757</v>
      </c>
      <c r="BU2537" s="7"/>
      <c r="BV2537" s="7"/>
      <c r="BW2537" s="7"/>
      <c r="BX2537" s="7"/>
      <c r="BY2537" s="7"/>
      <c r="BZ2537" s="7"/>
      <c r="CA2537" s="5"/>
      <c r="CB2537" s="5"/>
      <c r="CC2537" s="5"/>
      <c r="CD2537" s="5"/>
      <c r="CE2537" s="5"/>
      <c r="CF2537" s="5"/>
      <c r="CG2537" s="5"/>
      <c r="CH2537" s="5"/>
      <c r="CI2537" s="5"/>
      <c r="CJ2537" s="5"/>
      <c r="CK2537" s="8"/>
      <c r="CL2537" s="5"/>
      <c r="CM2537" s="5"/>
      <c r="CN2537" s="8"/>
      <c r="CO2537" s="5"/>
      <c r="CP2537" s="5"/>
      <c r="CQ2537" s="5"/>
      <c r="CR2537" s="8"/>
      <c r="CS2537" s="8"/>
      <c r="CT2537" s="8"/>
      <c r="CU2537" s="8"/>
      <c r="CV2537" s="8"/>
      <c r="CW2537" s="8"/>
      <c r="CX2537" s="8"/>
      <c r="CY2537" s="8"/>
      <c r="CZ2537" s="8"/>
      <c r="DA2537" s="8"/>
      <c r="DB2537" s="8"/>
      <c r="DC2537" s="8"/>
      <c r="DD2537" s="8"/>
      <c r="DE2537" s="8"/>
      <c r="DF2537" s="8"/>
      <c r="DG2537" s="8"/>
      <c r="DH2537" s="8"/>
      <c r="DI2537" s="8"/>
      <c r="DJ2537" s="8"/>
      <c r="DK2537" s="8"/>
      <c r="DL2537" s="8"/>
      <c r="DM2537" s="8"/>
      <c r="DN2537" s="8"/>
      <c r="DO2537" s="8"/>
      <c r="DP2537" s="8"/>
      <c r="DQ2537" s="8"/>
      <c r="DR2537" s="8"/>
      <c r="DS2537" s="8"/>
      <c r="DT2537" s="8"/>
      <c r="DU2537" s="8"/>
      <c r="DV2537" s="8"/>
      <c r="DW2537" s="8"/>
      <c r="DX2537" s="8"/>
      <c r="DY2537" s="8"/>
      <c r="DZ2537" s="8"/>
      <c r="EA2537" s="8"/>
      <c r="EB2537" s="8"/>
      <c r="EC2537" s="8"/>
      <c r="ED2537" s="8"/>
      <c r="EE2537" s="8"/>
      <c r="EF2537" s="8"/>
      <c r="EG2537" s="8"/>
      <c r="EH2537" s="8"/>
      <c r="EI2537" s="8"/>
      <c r="EJ2537" s="8"/>
      <c r="EK2537" s="8"/>
      <c r="EL2537" s="8"/>
      <c r="EM2537" s="8"/>
      <c r="EN2537" s="8"/>
      <c r="EO2537" s="8"/>
      <c r="EP2537" s="8"/>
      <c r="EQ2537" s="8"/>
      <c r="ER2537" s="8"/>
      <c r="ES2537" s="8"/>
      <c r="ET2537" s="8"/>
      <c r="EU2537" s="8"/>
      <c r="EV2537" s="8"/>
      <c r="EW2537" s="8"/>
      <c r="EX2537" s="8"/>
      <c r="EY2537" s="8"/>
      <c r="EZ2537" s="8"/>
      <c r="FA2537" s="8"/>
      <c r="FB2537" s="8"/>
      <c r="FC2537" s="8"/>
      <c r="FD2537" s="8"/>
      <c r="FE2537" s="8"/>
      <c r="FF2537" s="8"/>
      <c r="FG2537" s="8"/>
      <c r="FH2537" s="8"/>
      <c r="FI2537" s="8"/>
      <c r="FJ2537" s="8"/>
    </row>
    <row r="2538" spans="1:166" x14ac:dyDescent="0.25">
      <c r="A2538" t="s">
        <v>166</v>
      </c>
      <c r="C2538" s="6">
        <v>43773</v>
      </c>
      <c r="D2538" s="5">
        <v>1</v>
      </c>
      <c r="E2538" s="6" t="s">
        <v>209</v>
      </c>
      <c r="F2538" t="s">
        <v>10</v>
      </c>
      <c r="G2538">
        <v>0</v>
      </c>
      <c r="H2538" t="s">
        <v>25</v>
      </c>
      <c r="I2538" s="7">
        <v>7</v>
      </c>
      <c r="J2538">
        <v>1000</v>
      </c>
      <c r="K2538" s="5">
        <f t="shared" si="64"/>
        <v>142.85714285714286</v>
      </c>
      <c r="L2538" s="5"/>
      <c r="M2538" s="8"/>
      <c r="N2538" s="8"/>
      <c r="O2538" s="8"/>
      <c r="P2538" s="8"/>
      <c r="Q2538" s="5"/>
      <c r="R2538" s="5"/>
      <c r="S2538" s="5"/>
      <c r="T2538" s="5"/>
      <c r="U2538" s="5"/>
      <c r="V2538" s="5"/>
      <c r="W2538" s="5"/>
      <c r="X2538" s="8"/>
      <c r="Y2538" s="8"/>
      <c r="Z2538" s="8"/>
      <c r="AA2538" s="8"/>
      <c r="AB2538" s="8"/>
      <c r="AC2538" s="5"/>
      <c r="AD2538" s="8"/>
      <c r="AE2538" s="8"/>
      <c r="AF2538" s="8"/>
      <c r="AG2538" s="8"/>
      <c r="AH2538" s="8"/>
      <c r="AI2538" s="8"/>
      <c r="AJ2538" s="5"/>
      <c r="AK2538" s="8"/>
      <c r="AL2538" s="8"/>
      <c r="AM2538" s="8"/>
      <c r="AN2538" s="8"/>
      <c r="AO2538" s="8"/>
      <c r="AP2538" s="8"/>
      <c r="AQ2538" s="9"/>
      <c r="AR2538" s="8"/>
      <c r="AS2538" s="8"/>
      <c r="AT2538" s="8"/>
      <c r="AU2538" s="5"/>
      <c r="AV2538" s="5"/>
      <c r="AW2538" s="5"/>
      <c r="AX2538" s="5"/>
      <c r="AY2538" s="5"/>
      <c r="AZ2538" s="5"/>
      <c r="BA2538" s="5"/>
      <c r="BB2538" s="5"/>
      <c r="BC2538" s="5"/>
      <c r="BD2538" s="5"/>
      <c r="BE2538" s="5"/>
      <c r="BF2538" s="5"/>
      <c r="BG2538" s="5"/>
      <c r="BH2538" s="5"/>
      <c r="BI2538" s="9"/>
      <c r="BJ2538" s="5"/>
      <c r="BK2538" s="5"/>
      <c r="BL2538" s="5"/>
      <c r="BM2538" s="8"/>
      <c r="BN2538" s="8"/>
      <c r="BO2538" s="7"/>
      <c r="BP2538" s="5"/>
      <c r="BQ2538" s="5"/>
      <c r="BR2538" s="5"/>
      <c r="BS2538" s="5"/>
      <c r="BT2538" s="7"/>
      <c r="BU2538" s="7"/>
      <c r="BV2538" s="7"/>
      <c r="BW2538" s="7"/>
      <c r="BX2538" s="7"/>
      <c r="BY2538" s="7"/>
      <c r="BZ2538" s="7"/>
      <c r="CA2538" s="5"/>
      <c r="CB2538" s="5"/>
      <c r="CC2538" s="5"/>
      <c r="CD2538" s="5"/>
      <c r="CE2538" s="5"/>
      <c r="CF2538" s="5"/>
      <c r="CG2538" s="5"/>
      <c r="CH2538" s="5"/>
      <c r="CI2538" s="5"/>
      <c r="CJ2538" s="5"/>
      <c r="CK2538" s="8"/>
      <c r="CL2538" s="5"/>
      <c r="CM2538" s="5"/>
      <c r="CN2538" s="8"/>
      <c r="CO2538" s="5"/>
      <c r="CP2538" s="5"/>
      <c r="CQ2538" s="5"/>
      <c r="CR2538" s="8"/>
      <c r="CS2538" s="8"/>
      <c r="CT2538" s="8"/>
      <c r="CU2538" s="8"/>
      <c r="CV2538" s="8"/>
      <c r="CW2538" s="8"/>
      <c r="CX2538" s="8"/>
      <c r="CY2538" s="8"/>
      <c r="CZ2538" s="8"/>
      <c r="DA2538" s="8"/>
      <c r="DB2538" s="8"/>
      <c r="DC2538" s="8"/>
      <c r="DD2538" s="8"/>
      <c r="DE2538" s="8"/>
      <c r="DF2538" s="8"/>
      <c r="DG2538" s="8"/>
      <c r="DH2538" s="8"/>
      <c r="DI2538" s="8"/>
      <c r="DJ2538" s="8"/>
      <c r="DK2538" s="8"/>
      <c r="DL2538" s="8"/>
      <c r="DM2538" s="8"/>
      <c r="DN2538" s="8"/>
      <c r="DO2538" s="8"/>
      <c r="DP2538" s="8"/>
      <c r="DQ2538" s="8"/>
      <c r="DR2538" s="8"/>
      <c r="DS2538" s="8"/>
      <c r="DT2538" s="8"/>
      <c r="DU2538" s="8"/>
      <c r="DV2538" s="8"/>
      <c r="DW2538" s="8"/>
      <c r="DX2538" s="8"/>
      <c r="DY2538" s="8"/>
      <c r="DZ2538" s="8"/>
      <c r="EA2538" s="8"/>
      <c r="EB2538" s="8"/>
      <c r="EC2538" s="8"/>
      <c r="ED2538" s="8"/>
      <c r="EE2538" s="8"/>
      <c r="EF2538" s="8"/>
      <c r="EG2538" s="8"/>
      <c r="EH2538" s="8"/>
      <c r="EI2538" s="8"/>
      <c r="EJ2538" s="8"/>
      <c r="EK2538" s="8"/>
      <c r="EL2538" s="8"/>
      <c r="EM2538" s="8"/>
      <c r="EN2538" s="8"/>
      <c r="EO2538" s="8"/>
      <c r="EP2538" s="8"/>
      <c r="EQ2538" s="8"/>
      <c r="ER2538" s="8"/>
      <c r="ES2538" s="8"/>
      <c r="ET2538" s="8"/>
      <c r="EU2538" s="8"/>
      <c r="EV2538" s="8"/>
      <c r="EW2538" s="8"/>
      <c r="EX2538" s="8"/>
      <c r="EY2538" s="8"/>
      <c r="EZ2538" s="8"/>
      <c r="FA2538" s="8"/>
      <c r="FB2538" s="8"/>
      <c r="FC2538" s="8"/>
      <c r="FD2538" s="8"/>
      <c r="FE2538" s="8"/>
      <c r="FF2538" s="8"/>
      <c r="FG2538" s="8"/>
      <c r="FH2538" s="8"/>
      <c r="FI2538" s="8"/>
      <c r="FJ2538" s="8"/>
    </row>
    <row r="2539" spans="1:166" x14ac:dyDescent="0.25">
      <c r="A2539" t="s">
        <v>166</v>
      </c>
      <c r="C2539" s="6">
        <v>43906</v>
      </c>
      <c r="D2539" s="5">
        <v>9</v>
      </c>
      <c r="E2539" s="6" t="s">
        <v>207</v>
      </c>
      <c r="F2539" s="6" t="s">
        <v>15</v>
      </c>
      <c r="G2539" s="5">
        <v>133</v>
      </c>
      <c r="H2539" t="s">
        <v>25</v>
      </c>
      <c r="I2539" s="7">
        <v>7</v>
      </c>
      <c r="J2539">
        <v>1000</v>
      </c>
      <c r="K2539" s="5">
        <f t="shared" si="64"/>
        <v>142.85714285714286</v>
      </c>
      <c r="L2539" s="5"/>
      <c r="M2539" s="8"/>
      <c r="N2539" s="8"/>
      <c r="O2539" s="8"/>
      <c r="P2539" s="8"/>
      <c r="Q2539" s="5"/>
      <c r="R2539" s="5"/>
      <c r="S2539" s="5"/>
      <c r="T2539" s="5"/>
      <c r="U2539" s="5"/>
      <c r="V2539" s="5">
        <v>133</v>
      </c>
      <c r="W2539" s="5"/>
      <c r="X2539" s="8"/>
      <c r="Y2539" s="8"/>
      <c r="Z2539" s="8"/>
      <c r="AA2539" s="8"/>
      <c r="AB2539" s="8"/>
      <c r="AC2539" s="5">
        <v>317.6083439365284</v>
      </c>
      <c r="AD2539" s="9">
        <v>8.5662499999999992E-3</v>
      </c>
      <c r="AE2539" s="7">
        <f>AC2539*AD2539</f>
        <v>2.7207124762462862</v>
      </c>
      <c r="AF2539" s="7"/>
      <c r="AG2539" s="7"/>
      <c r="AH2539" s="7"/>
      <c r="AI2539" s="7"/>
      <c r="AJ2539" s="5">
        <v>213.64785766967444</v>
      </c>
      <c r="AK2539" s="8"/>
      <c r="AL2539" s="8"/>
      <c r="AM2539" s="8"/>
      <c r="AN2539" s="8"/>
      <c r="AO2539" s="8"/>
      <c r="AP2539" s="8"/>
      <c r="AQ2539" s="9"/>
      <c r="AR2539" s="9">
        <v>2.5565000000000001E-2</v>
      </c>
      <c r="AS2539" s="7">
        <f>AJ2539*AR2539</f>
        <v>5.4619074813252269</v>
      </c>
      <c r="AT2539" s="7"/>
      <c r="AU2539" s="5"/>
      <c r="AV2539" s="5"/>
      <c r="AW2539" s="5"/>
      <c r="AX2539" s="5"/>
      <c r="AY2539" s="5"/>
      <c r="AZ2539" s="5"/>
      <c r="BA2539" s="5"/>
      <c r="BB2539" s="5"/>
      <c r="BC2539" s="5"/>
      <c r="BD2539" s="5"/>
      <c r="BE2539" s="5"/>
      <c r="BF2539" s="5"/>
      <c r="BG2539" s="5"/>
      <c r="BH2539" s="5">
        <v>664.29957976806213</v>
      </c>
      <c r="BI2539" s="9">
        <v>2.1749999999999999E-2</v>
      </c>
      <c r="BJ2539" s="7">
        <f>BH2539*BI2539</f>
        <v>14.44851585995535</v>
      </c>
      <c r="BK2539" s="5">
        <f>AC2539+AJ2539+BH2539</f>
        <v>1195.5557813742648</v>
      </c>
      <c r="BL2539" s="5"/>
      <c r="BM2539" s="8">
        <f>BH2539/BK2539</f>
        <v>0.55564080749495814</v>
      </c>
      <c r="BN2539" s="8"/>
      <c r="BO2539" s="7"/>
      <c r="BP2539" s="5"/>
      <c r="BQ2539" s="5"/>
      <c r="BR2539" s="5"/>
      <c r="BS2539" s="5"/>
      <c r="BT2539" s="7"/>
      <c r="BU2539" s="7"/>
      <c r="BV2539" s="7"/>
      <c r="BW2539" s="7"/>
      <c r="BX2539" s="8">
        <f>AC2539/BK2539</f>
        <v>0.26565748657201477</v>
      </c>
      <c r="BY2539" s="8">
        <f>AJ2539/BK2539</f>
        <v>0.1787017059330272</v>
      </c>
      <c r="BZ2539" s="8">
        <f>BH2539/BK2539</f>
        <v>0.55564080749495814</v>
      </c>
      <c r="CA2539" s="5"/>
      <c r="CB2539" s="5"/>
      <c r="CC2539" s="5"/>
      <c r="CD2539" s="5"/>
      <c r="CE2539" s="5"/>
      <c r="CF2539" s="5"/>
      <c r="CG2539" s="5"/>
      <c r="CH2539" s="5"/>
      <c r="CI2539" s="5"/>
      <c r="CJ2539" s="5"/>
      <c r="CK2539" s="8"/>
      <c r="CL2539" s="5"/>
      <c r="CM2539" s="5"/>
      <c r="CN2539" s="8"/>
      <c r="CO2539" s="5"/>
      <c r="CP2539" s="5"/>
      <c r="CQ2539" s="5"/>
      <c r="CR2539" s="8"/>
      <c r="CS2539" s="8"/>
      <c r="CT2539" s="8"/>
      <c r="CU2539" s="8"/>
      <c r="CV2539" s="8"/>
      <c r="CW2539" s="8"/>
      <c r="CX2539" s="8"/>
      <c r="CY2539" s="8"/>
      <c r="CZ2539" s="8"/>
      <c r="DA2539" s="8"/>
      <c r="DB2539" s="8"/>
      <c r="DC2539" s="8"/>
      <c r="DD2539" s="8"/>
      <c r="DE2539" s="8"/>
      <c r="DF2539" s="8"/>
      <c r="DG2539" s="8"/>
      <c r="DH2539" s="8"/>
      <c r="DI2539" s="8"/>
      <c r="DJ2539" s="8"/>
      <c r="DK2539" s="8"/>
      <c r="DL2539" s="8"/>
      <c r="DM2539" s="8"/>
      <c r="DN2539" s="8"/>
      <c r="DO2539" s="8"/>
      <c r="DP2539" s="8"/>
      <c r="DQ2539" s="8"/>
      <c r="DR2539" s="8"/>
      <c r="DS2539" s="8"/>
      <c r="DT2539" s="8"/>
      <c r="DU2539" s="8"/>
      <c r="DV2539" s="8"/>
      <c r="DW2539" s="8"/>
      <c r="DX2539" s="8"/>
      <c r="DY2539" s="8"/>
      <c r="DZ2539" s="8"/>
      <c r="EA2539" s="8"/>
      <c r="EB2539" s="8"/>
      <c r="EC2539" s="8"/>
      <c r="ED2539" s="8"/>
      <c r="EE2539" s="8"/>
      <c r="EF2539" s="8"/>
      <c r="EG2539" s="8"/>
      <c r="EH2539" s="8"/>
      <c r="EI2539" s="8"/>
      <c r="EJ2539" s="8"/>
      <c r="EK2539" s="8"/>
      <c r="EL2539" s="8"/>
      <c r="EM2539" s="8"/>
      <c r="EN2539" s="8"/>
      <c r="EO2539" s="8"/>
      <c r="EP2539" s="8"/>
      <c r="EQ2539" s="8"/>
      <c r="ER2539" s="8"/>
      <c r="ES2539" s="8"/>
      <c r="ET2539" s="8"/>
      <c r="EU2539" s="8"/>
      <c r="EV2539" s="8"/>
      <c r="EW2539" s="8"/>
      <c r="EX2539" s="8"/>
      <c r="EY2539" s="8"/>
      <c r="EZ2539" s="8"/>
      <c r="FA2539" s="8"/>
      <c r="FB2539" s="8"/>
      <c r="FC2539" s="8"/>
      <c r="FD2539" s="8"/>
      <c r="FE2539" s="8"/>
      <c r="FF2539" s="8"/>
      <c r="FG2539" s="8"/>
      <c r="FH2539" s="8"/>
      <c r="FI2539" s="8"/>
      <c r="FJ2539" s="8"/>
    </row>
    <row r="2540" spans="1:166" x14ac:dyDescent="0.25">
      <c r="A2540" t="s">
        <v>166</v>
      </c>
      <c r="C2540" s="6">
        <v>43996</v>
      </c>
      <c r="D2540" s="5">
        <v>10</v>
      </c>
      <c r="E2540" t="s">
        <v>108</v>
      </c>
      <c r="F2540" s="6" t="s">
        <v>18</v>
      </c>
      <c r="G2540" s="5">
        <v>223</v>
      </c>
      <c r="H2540" t="s">
        <v>25</v>
      </c>
      <c r="I2540" s="7">
        <v>7</v>
      </c>
      <c r="J2540">
        <v>1000</v>
      </c>
      <c r="K2540" s="5">
        <f t="shared" si="64"/>
        <v>142.85714285714286</v>
      </c>
      <c r="L2540" s="5"/>
      <c r="M2540" s="8"/>
      <c r="N2540" s="8"/>
      <c r="O2540" s="8"/>
      <c r="P2540" s="8"/>
      <c r="Q2540" s="5"/>
      <c r="R2540" s="5"/>
      <c r="S2540" s="5"/>
      <c r="T2540" s="5"/>
      <c r="U2540" s="5"/>
      <c r="V2540" s="5"/>
      <c r="W2540" s="5"/>
      <c r="X2540" s="8"/>
      <c r="Y2540" s="8"/>
      <c r="Z2540" s="8"/>
      <c r="AA2540" s="8"/>
      <c r="AB2540" s="8"/>
      <c r="AC2540" s="5"/>
      <c r="AD2540" s="9"/>
      <c r="AE2540" s="8"/>
      <c r="AF2540" s="8"/>
      <c r="AG2540" s="8"/>
      <c r="AH2540" s="8"/>
      <c r="AI2540" s="8"/>
      <c r="AJ2540" s="5"/>
      <c r="AK2540" s="8"/>
      <c r="AL2540" s="8"/>
      <c r="AM2540" s="8"/>
      <c r="AN2540" s="8"/>
      <c r="AO2540" s="8"/>
      <c r="AP2540" s="8"/>
      <c r="AQ2540" s="9"/>
      <c r="AR2540" s="9"/>
      <c r="AS2540" s="8"/>
      <c r="AT2540" s="8"/>
      <c r="AU2540" s="5"/>
      <c r="AV2540" s="5"/>
      <c r="AW2540" s="5"/>
      <c r="AX2540" s="5"/>
      <c r="AY2540" s="5"/>
      <c r="AZ2540" s="5"/>
      <c r="BA2540" s="5"/>
      <c r="BB2540" s="5"/>
      <c r="BC2540" s="5"/>
      <c r="BD2540" s="5"/>
      <c r="BE2540" s="5"/>
      <c r="BF2540" s="5"/>
      <c r="BG2540" s="5"/>
      <c r="BH2540" s="5"/>
      <c r="BI2540" s="9"/>
      <c r="BJ2540" s="5"/>
      <c r="BK2540" s="5"/>
      <c r="BL2540" s="5"/>
      <c r="BM2540" s="8"/>
      <c r="BN2540" s="8"/>
      <c r="BO2540" s="7">
        <v>43.982500000000002</v>
      </c>
      <c r="BP2540" s="5">
        <v>207.34999999999997</v>
      </c>
      <c r="BQ2540" s="5"/>
      <c r="BR2540" s="5"/>
      <c r="BS2540" s="5"/>
      <c r="BT2540" s="7">
        <v>9.1343612334801758</v>
      </c>
      <c r="BU2540" s="7"/>
      <c r="BV2540" s="7"/>
      <c r="BW2540" s="7"/>
      <c r="BX2540" s="7"/>
      <c r="BY2540" s="7"/>
      <c r="BZ2540" s="7"/>
      <c r="CA2540" s="5"/>
      <c r="CB2540" s="5"/>
      <c r="CC2540" s="5"/>
      <c r="CD2540" s="5"/>
      <c r="CE2540" s="5"/>
      <c r="CF2540" s="5"/>
      <c r="CG2540" s="5"/>
      <c r="CH2540" s="5"/>
      <c r="CI2540" s="5"/>
      <c r="CJ2540" s="5"/>
      <c r="CK2540" s="8"/>
      <c r="CL2540" s="5"/>
      <c r="CM2540" s="5"/>
      <c r="CN2540" s="8"/>
      <c r="CO2540" s="5"/>
      <c r="CP2540" s="5"/>
      <c r="CQ2540" s="5"/>
      <c r="CR2540" s="8"/>
      <c r="CS2540" s="8"/>
      <c r="CT2540" s="8"/>
      <c r="CU2540" s="8"/>
      <c r="CV2540" s="8"/>
      <c r="CW2540" s="8"/>
      <c r="CX2540" s="8"/>
      <c r="CY2540" s="8"/>
      <c r="CZ2540" s="8"/>
      <c r="DA2540" s="8"/>
      <c r="DB2540" s="8"/>
      <c r="DC2540" s="8"/>
      <c r="DD2540" s="8"/>
      <c r="DE2540" s="8"/>
      <c r="DF2540" s="8"/>
      <c r="DG2540" s="8"/>
      <c r="DH2540" s="8"/>
      <c r="DI2540" s="8"/>
      <c r="DJ2540" s="8"/>
      <c r="DK2540" s="8"/>
      <c r="DL2540" s="8"/>
      <c r="DM2540" s="8"/>
      <c r="DN2540" s="8"/>
      <c r="DO2540" s="8"/>
      <c r="DP2540" s="8"/>
      <c r="DQ2540" s="8"/>
      <c r="DR2540" s="8"/>
      <c r="DS2540" s="8"/>
      <c r="DT2540" s="8"/>
      <c r="DU2540" s="8"/>
      <c r="DV2540" s="8"/>
      <c r="DW2540" s="8"/>
      <c r="DX2540" s="8"/>
      <c r="DY2540" s="8"/>
      <c r="DZ2540" s="8"/>
      <c r="EA2540" s="8"/>
      <c r="EB2540" s="8"/>
      <c r="EC2540" s="8"/>
      <c r="ED2540" s="8"/>
      <c r="EE2540" s="8"/>
      <c r="EF2540" s="8"/>
      <c r="EG2540" s="8"/>
      <c r="EH2540" s="8"/>
      <c r="EI2540" s="8"/>
      <c r="EJ2540" s="8"/>
      <c r="EK2540" s="8"/>
      <c r="EL2540" s="8"/>
      <c r="EM2540" s="8"/>
      <c r="EN2540" s="8"/>
      <c r="EO2540" s="8"/>
      <c r="EP2540" s="8"/>
      <c r="EQ2540" s="8"/>
      <c r="ER2540" s="8"/>
      <c r="ES2540" s="8"/>
      <c r="ET2540" s="8"/>
      <c r="EU2540" s="8"/>
      <c r="EV2540" s="8"/>
      <c r="EW2540" s="8"/>
      <c r="EX2540" s="8"/>
      <c r="EY2540" s="8"/>
      <c r="EZ2540" s="8"/>
      <c r="FA2540" s="8"/>
      <c r="FB2540" s="8"/>
      <c r="FC2540" s="8"/>
      <c r="FD2540" s="8"/>
      <c r="FE2540" s="8"/>
      <c r="FF2540" s="8"/>
      <c r="FG2540" s="8"/>
      <c r="FH2540" s="8"/>
      <c r="FI2540" s="8"/>
      <c r="FJ2540" s="8"/>
    </row>
    <row r="2541" spans="1:166" x14ac:dyDescent="0.25">
      <c r="A2541" t="s">
        <v>167</v>
      </c>
      <c r="C2541" s="6">
        <v>43773</v>
      </c>
      <c r="D2541" s="5">
        <v>1</v>
      </c>
      <c r="E2541" s="6" t="s">
        <v>209</v>
      </c>
      <c r="F2541" t="s">
        <v>10</v>
      </c>
      <c r="G2541">
        <v>0</v>
      </c>
      <c r="H2541" t="s">
        <v>25</v>
      </c>
      <c r="I2541" s="7">
        <v>7</v>
      </c>
      <c r="J2541">
        <v>1000</v>
      </c>
      <c r="K2541" s="5">
        <f t="shared" si="64"/>
        <v>142.85714285714286</v>
      </c>
      <c r="L2541" s="5"/>
      <c r="M2541" s="8"/>
      <c r="N2541" s="8"/>
      <c r="O2541" s="8"/>
      <c r="P2541" s="8"/>
      <c r="Q2541" s="5"/>
      <c r="R2541" s="5"/>
      <c r="S2541" s="5"/>
      <c r="T2541" s="5"/>
      <c r="U2541" s="5"/>
      <c r="V2541" s="5"/>
      <c r="W2541" s="5"/>
      <c r="X2541" s="8"/>
      <c r="Y2541" s="8"/>
      <c r="Z2541" s="8"/>
      <c r="AA2541" s="8"/>
      <c r="AB2541" s="8"/>
      <c r="AC2541" s="5"/>
      <c r="AD2541" s="9"/>
      <c r="AE2541" s="8"/>
      <c r="AF2541" s="8"/>
      <c r="AG2541" s="8"/>
      <c r="AH2541" s="8"/>
      <c r="AI2541" s="8"/>
      <c r="AJ2541" s="5"/>
      <c r="AK2541" s="8"/>
      <c r="AL2541" s="8"/>
      <c r="AM2541" s="8"/>
      <c r="AN2541" s="8"/>
      <c r="AO2541" s="8"/>
      <c r="AP2541" s="8"/>
      <c r="AQ2541" s="9"/>
      <c r="AR2541" s="9"/>
      <c r="AS2541" s="8"/>
      <c r="AT2541" s="8"/>
      <c r="AU2541" s="5"/>
      <c r="AV2541" s="5"/>
      <c r="AW2541" s="5"/>
      <c r="AX2541" s="5"/>
      <c r="AY2541" s="5"/>
      <c r="AZ2541" s="5"/>
      <c r="BA2541" s="5"/>
      <c r="BB2541" s="5"/>
      <c r="BC2541" s="5"/>
      <c r="BD2541" s="5"/>
      <c r="BE2541" s="5"/>
      <c r="BF2541" s="5"/>
      <c r="BG2541" s="5"/>
      <c r="BH2541" s="5"/>
      <c r="BI2541" s="9"/>
      <c r="BJ2541" s="5"/>
      <c r="BK2541" s="5"/>
      <c r="BL2541" s="5"/>
      <c r="BM2541" s="8"/>
      <c r="BN2541" s="8"/>
      <c r="BO2541" s="7"/>
      <c r="BP2541" s="5"/>
      <c r="BQ2541" s="5"/>
      <c r="BR2541" s="5"/>
      <c r="BS2541" s="5"/>
      <c r="BT2541" s="7"/>
      <c r="BU2541" s="7"/>
      <c r="BV2541" s="7"/>
      <c r="BW2541" s="7"/>
      <c r="BX2541" s="7"/>
      <c r="BY2541" s="7"/>
      <c r="BZ2541" s="7"/>
      <c r="CA2541" s="5"/>
      <c r="CB2541" s="5"/>
      <c r="CC2541" s="5"/>
      <c r="CD2541" s="5"/>
      <c r="CE2541" s="5"/>
      <c r="CF2541" s="5"/>
      <c r="CG2541" s="5"/>
      <c r="CH2541" s="5"/>
      <c r="CI2541" s="5"/>
      <c r="CJ2541" s="5"/>
      <c r="CK2541" s="8"/>
      <c r="CL2541" s="5"/>
      <c r="CM2541" s="5"/>
      <c r="CN2541" s="8"/>
      <c r="CO2541" s="5"/>
      <c r="CP2541" s="5"/>
      <c r="CQ2541" s="5"/>
      <c r="CR2541" s="8"/>
      <c r="CS2541" s="8"/>
      <c r="CT2541" s="8"/>
      <c r="CU2541" s="8"/>
      <c r="CV2541" s="8"/>
      <c r="CW2541" s="8"/>
      <c r="CX2541" s="8"/>
      <c r="CY2541" s="8"/>
      <c r="CZ2541" s="8"/>
      <c r="DA2541" s="8"/>
      <c r="DB2541" s="8"/>
      <c r="DC2541" s="8"/>
      <c r="DD2541" s="8"/>
      <c r="DE2541" s="8"/>
      <c r="DF2541" s="8"/>
      <c r="DG2541" s="8"/>
      <c r="DH2541" s="8"/>
      <c r="DI2541" s="8"/>
      <c r="DJ2541" s="8"/>
      <c r="DK2541" s="8"/>
      <c r="DL2541" s="8"/>
      <c r="DM2541" s="8"/>
      <c r="DN2541" s="8"/>
      <c r="DO2541" s="8"/>
      <c r="DP2541" s="8"/>
      <c r="DQ2541" s="8"/>
      <c r="DR2541" s="8"/>
      <c r="DS2541" s="8"/>
      <c r="DT2541" s="8"/>
      <c r="DU2541" s="8"/>
      <c r="DV2541" s="8"/>
      <c r="DW2541" s="8"/>
      <c r="DX2541" s="8"/>
      <c r="DY2541" s="8"/>
      <c r="DZ2541" s="8"/>
      <c r="EA2541" s="8"/>
      <c r="EB2541" s="8"/>
      <c r="EC2541" s="8"/>
      <c r="ED2541" s="8"/>
      <c r="EE2541" s="8"/>
      <c r="EF2541" s="8"/>
      <c r="EG2541" s="8"/>
      <c r="EH2541" s="8"/>
      <c r="EI2541" s="8"/>
      <c r="EJ2541" s="8"/>
      <c r="EK2541" s="8"/>
      <c r="EL2541" s="8"/>
      <c r="EM2541" s="8"/>
      <c r="EN2541" s="8"/>
      <c r="EO2541" s="8"/>
      <c r="EP2541" s="8"/>
      <c r="EQ2541" s="8"/>
      <c r="ER2541" s="8"/>
      <c r="ES2541" s="8"/>
      <c r="ET2541" s="8"/>
      <c r="EU2541" s="8"/>
      <c r="EV2541" s="8"/>
      <c r="EW2541" s="8"/>
      <c r="EX2541" s="8"/>
      <c r="EY2541" s="8"/>
      <c r="EZ2541" s="8"/>
      <c r="FA2541" s="8"/>
      <c r="FB2541" s="8"/>
      <c r="FC2541" s="8"/>
      <c r="FD2541" s="8"/>
      <c r="FE2541" s="8"/>
      <c r="FF2541" s="8"/>
      <c r="FG2541" s="8"/>
      <c r="FH2541" s="8"/>
      <c r="FI2541" s="8"/>
      <c r="FJ2541" s="8"/>
    </row>
    <row r="2542" spans="1:166" x14ac:dyDescent="0.25">
      <c r="A2542" t="s">
        <v>167</v>
      </c>
      <c r="C2542" s="6">
        <v>43906</v>
      </c>
      <c r="D2542" s="5">
        <v>9</v>
      </c>
      <c r="E2542" s="6" t="s">
        <v>207</v>
      </c>
      <c r="F2542" s="6" t="s">
        <v>15</v>
      </c>
      <c r="G2542" s="5">
        <v>133</v>
      </c>
      <c r="H2542" t="s">
        <v>25</v>
      </c>
      <c r="I2542" s="7">
        <v>7</v>
      </c>
      <c r="J2542">
        <v>1000</v>
      </c>
      <c r="K2542" s="5">
        <f t="shared" si="64"/>
        <v>142.85714285714286</v>
      </c>
      <c r="L2542" s="5"/>
      <c r="M2542" s="8"/>
      <c r="N2542" s="8"/>
      <c r="O2542" s="8"/>
      <c r="P2542" s="8"/>
      <c r="Q2542" s="5"/>
      <c r="R2542" s="5"/>
      <c r="S2542" s="5"/>
      <c r="T2542" s="5"/>
      <c r="U2542" s="5"/>
      <c r="V2542" s="5">
        <v>133</v>
      </c>
      <c r="W2542" s="5"/>
      <c r="X2542" s="8"/>
      <c r="Y2542" s="8"/>
      <c r="Z2542" s="8"/>
      <c r="AA2542" s="8"/>
      <c r="AB2542" s="8"/>
      <c r="AC2542" s="5">
        <v>328.29801370686198</v>
      </c>
      <c r="AD2542" s="9">
        <v>8.9001666666666673E-3</v>
      </c>
      <c r="AE2542" s="7">
        <f>AC2542*AD2542</f>
        <v>2.9219070383266899</v>
      </c>
      <c r="AF2542" s="7"/>
      <c r="AG2542" s="7"/>
      <c r="AH2542" s="7"/>
      <c r="AI2542" s="7"/>
      <c r="AJ2542" s="5">
        <v>208.74840902790476</v>
      </c>
      <c r="AK2542" s="8"/>
      <c r="AL2542" s="8"/>
      <c r="AM2542" s="8"/>
      <c r="AN2542" s="8"/>
      <c r="AO2542" s="8"/>
      <c r="AP2542" s="8"/>
      <c r="AQ2542" s="9"/>
      <c r="AR2542" s="9">
        <v>2.9233333333333333E-2</v>
      </c>
      <c r="AS2542" s="7">
        <f>AJ2542*AR2542</f>
        <v>6.102411823915749</v>
      </c>
      <c r="AT2542" s="7"/>
      <c r="AU2542" s="5"/>
      <c r="AV2542" s="5"/>
      <c r="AW2542" s="5"/>
      <c r="AX2542" s="5"/>
      <c r="AY2542" s="5"/>
      <c r="AZ2542" s="5"/>
      <c r="BA2542" s="5"/>
      <c r="BB2542" s="5"/>
      <c r="BC2542" s="5"/>
      <c r="BD2542" s="5"/>
      <c r="BE2542" s="5"/>
      <c r="BF2542" s="5"/>
      <c r="BG2542" s="5"/>
      <c r="BH2542" s="5">
        <v>743.95502236800655</v>
      </c>
      <c r="BI2542" s="9">
        <v>2.2343333333333333E-2</v>
      </c>
      <c r="BJ2542" s="7">
        <f>BH2542*BI2542</f>
        <v>16.622435049775827</v>
      </c>
      <c r="BK2542" s="5">
        <f>AC2542+AJ2542+BH2542</f>
        <v>1281.0014451027732</v>
      </c>
      <c r="BL2542" s="5"/>
      <c r="BM2542" s="8">
        <f>BH2542/BK2542</f>
        <v>0.58076048642421318</v>
      </c>
      <c r="BN2542" s="8"/>
      <c r="BO2542" s="7"/>
      <c r="BP2542" s="5"/>
      <c r="BQ2542" s="5"/>
      <c r="BR2542" s="5"/>
      <c r="BS2542" s="5"/>
      <c r="BT2542" s="7"/>
      <c r="BU2542" s="7"/>
      <c r="BV2542" s="7"/>
      <c r="BW2542" s="7"/>
      <c r="BX2542" s="8">
        <f>AC2542/BK2542</f>
        <v>0.25628231331192841</v>
      </c>
      <c r="BY2542" s="8">
        <f>AJ2542/BK2542</f>
        <v>0.16295720026385849</v>
      </c>
      <c r="BZ2542" s="8">
        <f>BH2542/BK2542</f>
        <v>0.58076048642421318</v>
      </c>
      <c r="CA2542" s="5"/>
      <c r="CB2542" s="5"/>
      <c r="CC2542" s="5"/>
      <c r="CD2542" s="5"/>
      <c r="CE2542" s="5"/>
      <c r="CF2542" s="5"/>
      <c r="CG2542" s="5"/>
      <c r="CH2542" s="5"/>
      <c r="CI2542" s="5"/>
      <c r="CJ2542" s="5"/>
      <c r="CK2542" s="8"/>
      <c r="CL2542" s="5"/>
      <c r="CM2542" s="5"/>
      <c r="CN2542" s="8"/>
      <c r="CO2542" s="5"/>
      <c r="CP2542" s="5"/>
      <c r="CQ2542" s="5"/>
      <c r="CR2542" s="8"/>
      <c r="CS2542" s="8"/>
      <c r="CT2542" s="8"/>
      <c r="CU2542" s="8"/>
      <c r="CV2542" s="8"/>
      <c r="CW2542" s="8"/>
      <c r="CX2542" s="8"/>
      <c r="CY2542" s="8"/>
      <c r="CZ2542" s="8"/>
      <c r="DA2542" s="8"/>
      <c r="DB2542" s="8"/>
      <c r="DC2542" s="8"/>
      <c r="DD2542" s="8"/>
      <c r="DE2542" s="8"/>
      <c r="DF2542" s="8"/>
      <c r="DG2542" s="8"/>
      <c r="DH2542" s="8"/>
      <c r="DI2542" s="8"/>
      <c r="DJ2542" s="8"/>
      <c r="DK2542" s="8"/>
      <c r="DL2542" s="8"/>
      <c r="DM2542" s="8"/>
      <c r="DN2542" s="8"/>
      <c r="DO2542" s="8"/>
      <c r="DP2542" s="8"/>
      <c r="DQ2542" s="8"/>
      <c r="DR2542" s="8"/>
      <c r="DS2542" s="8"/>
      <c r="DT2542" s="8"/>
      <c r="DU2542" s="8"/>
      <c r="DV2542" s="8"/>
      <c r="DW2542" s="8"/>
      <c r="DX2542" s="8"/>
      <c r="DY2542" s="8"/>
      <c r="DZ2542" s="8"/>
      <c r="EA2542" s="8"/>
      <c r="EB2542" s="8"/>
      <c r="EC2542" s="8"/>
      <c r="ED2542" s="8"/>
      <c r="EE2542" s="8"/>
      <c r="EF2542" s="8"/>
      <c r="EG2542" s="8"/>
      <c r="EH2542" s="8"/>
      <c r="EI2542" s="8"/>
      <c r="EJ2542" s="8"/>
      <c r="EK2542" s="8"/>
      <c r="EL2542" s="8"/>
      <c r="EM2542" s="8"/>
      <c r="EN2542" s="8"/>
      <c r="EO2542" s="8"/>
      <c r="EP2542" s="8"/>
      <c r="EQ2542" s="8"/>
      <c r="ER2542" s="8"/>
      <c r="ES2542" s="8"/>
      <c r="ET2542" s="8"/>
      <c r="EU2542" s="8"/>
      <c r="EV2542" s="8"/>
      <c r="EW2542" s="8"/>
      <c r="EX2542" s="8"/>
      <c r="EY2542" s="8"/>
      <c r="EZ2542" s="8"/>
      <c r="FA2542" s="8"/>
      <c r="FB2542" s="8"/>
      <c r="FC2542" s="8"/>
      <c r="FD2542" s="8"/>
      <c r="FE2542" s="8"/>
      <c r="FF2542" s="8"/>
      <c r="FG2542" s="8"/>
      <c r="FH2542" s="8"/>
      <c r="FI2542" s="8"/>
      <c r="FJ2542" s="8"/>
    </row>
    <row r="2543" spans="1:166" x14ac:dyDescent="0.25">
      <c r="A2543" t="s">
        <v>167</v>
      </c>
      <c r="C2543" s="6">
        <v>43996</v>
      </c>
      <c r="D2543" s="5">
        <v>10</v>
      </c>
      <c r="E2543" t="s">
        <v>108</v>
      </c>
      <c r="F2543" s="6" t="s">
        <v>18</v>
      </c>
      <c r="G2543" s="5">
        <v>223</v>
      </c>
      <c r="H2543" t="s">
        <v>25</v>
      </c>
      <c r="I2543" s="7">
        <v>7</v>
      </c>
      <c r="J2543">
        <v>1000</v>
      </c>
      <c r="K2543" s="5">
        <f t="shared" si="64"/>
        <v>142.85714285714286</v>
      </c>
      <c r="L2543" s="5"/>
      <c r="M2543" s="8"/>
      <c r="N2543" s="8"/>
      <c r="O2543" s="8"/>
      <c r="P2543" s="8"/>
      <c r="Q2543" s="5"/>
      <c r="R2543" s="5"/>
      <c r="S2543" s="5"/>
      <c r="T2543" s="5"/>
      <c r="U2543" s="5"/>
      <c r="V2543" s="5"/>
      <c r="W2543" s="5"/>
      <c r="X2543" s="8"/>
      <c r="Y2543" s="8"/>
      <c r="Z2543" s="8"/>
      <c r="AA2543" s="8"/>
      <c r="AB2543" s="8"/>
      <c r="AC2543" s="5"/>
      <c r="AD2543" s="9"/>
      <c r="AE2543" s="8"/>
      <c r="AF2543" s="8"/>
      <c r="AG2543" s="8"/>
      <c r="AH2543" s="8"/>
      <c r="AI2543" s="8"/>
      <c r="AJ2543" s="5"/>
      <c r="AK2543" s="8"/>
      <c r="AL2543" s="8"/>
      <c r="AM2543" s="8"/>
      <c r="AN2543" s="8"/>
      <c r="AO2543" s="8"/>
      <c r="AP2543" s="8"/>
      <c r="AQ2543" s="9"/>
      <c r="AR2543" s="9"/>
      <c r="AS2543" s="8"/>
      <c r="AT2543" s="8"/>
      <c r="AU2543" s="5"/>
      <c r="AV2543" s="5"/>
      <c r="AW2543" s="5"/>
      <c r="AX2543" s="5"/>
      <c r="AY2543" s="5"/>
      <c r="AZ2543" s="5"/>
      <c r="BA2543" s="5"/>
      <c r="BB2543" s="5"/>
      <c r="BC2543" s="5"/>
      <c r="BD2543" s="5"/>
      <c r="BE2543" s="5"/>
      <c r="BF2543" s="5"/>
      <c r="BG2543" s="5"/>
      <c r="BH2543" s="5"/>
      <c r="BI2543" s="9"/>
      <c r="BJ2543" s="5"/>
      <c r="BK2543" s="5"/>
      <c r="BL2543" s="5"/>
      <c r="BM2543" s="8"/>
      <c r="BN2543" s="8"/>
      <c r="BO2543" s="7">
        <v>44.05</v>
      </c>
      <c r="BP2543" s="5">
        <v>254.625</v>
      </c>
      <c r="BQ2543" s="5"/>
      <c r="BR2543" s="5"/>
      <c r="BS2543" s="5"/>
      <c r="BT2543" s="7">
        <v>11.216960352422907</v>
      </c>
      <c r="BU2543" s="7"/>
      <c r="BV2543" s="7"/>
      <c r="BW2543" s="7"/>
      <c r="BX2543" s="7"/>
      <c r="BY2543" s="7"/>
      <c r="BZ2543" s="7"/>
      <c r="CA2543" s="5"/>
      <c r="CB2543" s="5"/>
      <c r="CC2543" s="5"/>
      <c r="CD2543" s="5"/>
      <c r="CE2543" s="5"/>
      <c r="CF2543" s="5"/>
      <c r="CG2543" s="5"/>
      <c r="CH2543" s="5"/>
      <c r="CI2543" s="5"/>
      <c r="CJ2543" s="5"/>
      <c r="CK2543" s="8"/>
      <c r="CL2543" s="5"/>
      <c r="CM2543" s="5"/>
      <c r="CN2543" s="8"/>
      <c r="CO2543" s="5"/>
      <c r="CP2543" s="5"/>
      <c r="CQ2543" s="5"/>
      <c r="CR2543" s="8"/>
      <c r="CS2543" s="8"/>
      <c r="CT2543" s="8"/>
      <c r="CU2543" s="8"/>
      <c r="CV2543" s="8"/>
      <c r="CW2543" s="8"/>
      <c r="CX2543" s="8"/>
      <c r="CY2543" s="8"/>
      <c r="CZ2543" s="8"/>
      <c r="DA2543" s="8"/>
      <c r="DB2543" s="8"/>
      <c r="DC2543" s="8"/>
      <c r="DD2543" s="8"/>
      <c r="DE2543" s="8"/>
      <c r="DF2543" s="8"/>
      <c r="DG2543" s="8"/>
      <c r="DH2543" s="8"/>
      <c r="DI2543" s="8"/>
      <c r="DJ2543" s="8"/>
      <c r="DK2543" s="8"/>
      <c r="DL2543" s="8"/>
      <c r="DM2543" s="8"/>
      <c r="DN2543" s="8"/>
      <c r="DO2543" s="8"/>
      <c r="DP2543" s="8"/>
      <c r="DQ2543" s="8"/>
      <c r="DR2543" s="8"/>
      <c r="DS2543" s="8"/>
      <c r="DT2543" s="8"/>
      <c r="DU2543" s="8"/>
      <c r="DV2543" s="8"/>
      <c r="DW2543" s="8"/>
      <c r="DX2543" s="8"/>
      <c r="DY2543" s="8"/>
      <c r="DZ2543" s="8"/>
      <c r="EA2543" s="8"/>
      <c r="EB2543" s="8"/>
      <c r="EC2543" s="8"/>
      <c r="ED2543" s="8"/>
      <c r="EE2543" s="8"/>
      <c r="EF2543" s="8"/>
      <c r="EG2543" s="8"/>
      <c r="EH2543" s="8"/>
      <c r="EI2543" s="8"/>
      <c r="EJ2543" s="8"/>
      <c r="EK2543" s="8"/>
      <c r="EL2543" s="8"/>
      <c r="EM2543" s="8"/>
      <c r="EN2543" s="8"/>
      <c r="EO2543" s="8"/>
      <c r="EP2543" s="8"/>
      <c r="EQ2543" s="8"/>
      <c r="ER2543" s="8"/>
      <c r="ES2543" s="8"/>
      <c r="ET2543" s="8"/>
      <c r="EU2543" s="8"/>
      <c r="EV2543" s="8"/>
      <c r="EW2543" s="8"/>
      <c r="EX2543" s="8"/>
      <c r="EY2543" s="8"/>
      <c r="EZ2543" s="8"/>
      <c r="FA2543" s="8"/>
      <c r="FB2543" s="8"/>
      <c r="FC2543" s="8"/>
      <c r="FD2543" s="8"/>
      <c r="FE2543" s="8"/>
      <c r="FF2543" s="8"/>
      <c r="FG2543" s="8"/>
      <c r="FH2543" s="8"/>
      <c r="FI2543" s="8"/>
      <c r="FJ2543" s="8"/>
    </row>
    <row r="2544" spans="1:166" x14ac:dyDescent="0.25">
      <c r="A2544" t="s">
        <v>168</v>
      </c>
      <c r="C2544" s="6">
        <v>43773</v>
      </c>
      <c r="D2544" s="5">
        <v>1</v>
      </c>
      <c r="E2544" s="6" t="s">
        <v>209</v>
      </c>
      <c r="F2544" t="s">
        <v>10</v>
      </c>
      <c r="G2544">
        <v>0</v>
      </c>
      <c r="H2544" t="s">
        <v>25</v>
      </c>
      <c r="I2544" s="7">
        <v>7</v>
      </c>
      <c r="J2544">
        <v>1000</v>
      </c>
      <c r="K2544" s="5">
        <f t="shared" si="64"/>
        <v>142.85714285714286</v>
      </c>
      <c r="L2544" s="5"/>
      <c r="M2544" s="8"/>
      <c r="N2544" s="8"/>
      <c r="O2544" s="8"/>
      <c r="P2544" s="8"/>
      <c r="Q2544" s="5"/>
      <c r="R2544" s="5"/>
      <c r="S2544" s="5"/>
      <c r="T2544" s="5"/>
      <c r="U2544" s="5"/>
      <c r="V2544" s="5"/>
      <c r="W2544" s="5"/>
      <c r="X2544" s="8"/>
      <c r="Y2544" s="8"/>
      <c r="Z2544" s="8"/>
      <c r="AA2544" s="8"/>
      <c r="AB2544" s="8"/>
      <c r="AC2544" s="5"/>
      <c r="AD2544" s="9"/>
      <c r="AE2544" s="8"/>
      <c r="AF2544" s="8"/>
      <c r="AG2544" s="8"/>
      <c r="AH2544" s="8"/>
      <c r="AI2544" s="8"/>
      <c r="AJ2544" s="5"/>
      <c r="AK2544" s="8"/>
      <c r="AL2544" s="8"/>
      <c r="AM2544" s="8"/>
      <c r="AN2544" s="8"/>
      <c r="AO2544" s="8"/>
      <c r="AP2544" s="8"/>
      <c r="AQ2544" s="9"/>
      <c r="AR2544" s="9"/>
      <c r="AS2544" s="8"/>
      <c r="AT2544" s="8"/>
      <c r="AU2544" s="5"/>
      <c r="AV2544" s="5"/>
      <c r="AW2544" s="5"/>
      <c r="AX2544" s="5"/>
      <c r="AY2544" s="5"/>
      <c r="AZ2544" s="5"/>
      <c r="BA2544" s="5"/>
      <c r="BB2544" s="5"/>
      <c r="BC2544" s="5"/>
      <c r="BD2544" s="5"/>
      <c r="BE2544" s="5"/>
      <c r="BF2544" s="5"/>
      <c r="BG2544" s="5"/>
      <c r="BH2544" s="5"/>
      <c r="BI2544" s="9"/>
      <c r="BJ2544" s="5"/>
      <c r="BK2544" s="5"/>
      <c r="BL2544" s="5"/>
      <c r="BM2544" s="8"/>
      <c r="BN2544" s="8"/>
      <c r="BO2544" s="7"/>
      <c r="BP2544" s="5"/>
      <c r="BQ2544" s="5"/>
      <c r="BR2544" s="5"/>
      <c r="BS2544" s="5"/>
      <c r="BT2544" s="7"/>
      <c r="BU2544" s="7"/>
      <c r="BV2544" s="7"/>
      <c r="BW2544" s="7"/>
      <c r="BX2544" s="7"/>
      <c r="BY2544" s="7"/>
      <c r="BZ2544" s="7"/>
      <c r="CA2544" s="5"/>
      <c r="CB2544" s="5"/>
      <c r="CC2544" s="5"/>
      <c r="CD2544" s="5"/>
      <c r="CE2544" s="5"/>
      <c r="CF2544" s="5"/>
      <c r="CG2544" s="5"/>
      <c r="CH2544" s="5"/>
      <c r="CI2544" s="5"/>
      <c r="CJ2544" s="5"/>
      <c r="CK2544" s="8"/>
      <c r="CL2544" s="5"/>
      <c r="CM2544" s="5"/>
      <c r="CN2544" s="8"/>
      <c r="CO2544" s="5"/>
      <c r="CP2544" s="5"/>
      <c r="CQ2544" s="5"/>
      <c r="CR2544" s="8"/>
      <c r="CS2544" s="8"/>
      <c r="CT2544" s="8"/>
      <c r="CU2544" s="8"/>
      <c r="CV2544" s="8"/>
      <c r="CW2544" s="8"/>
      <c r="CX2544" s="8"/>
      <c r="CY2544" s="8"/>
      <c r="CZ2544" s="8"/>
      <c r="DA2544" s="8"/>
      <c r="DB2544" s="8"/>
      <c r="DC2544" s="8"/>
      <c r="DD2544" s="8"/>
      <c r="DE2544" s="8"/>
      <c r="DF2544" s="8"/>
      <c r="DG2544" s="8"/>
      <c r="DH2544" s="8"/>
      <c r="DI2544" s="8"/>
      <c r="DJ2544" s="8"/>
      <c r="DK2544" s="8"/>
      <c r="DL2544" s="8"/>
      <c r="DM2544" s="8"/>
      <c r="DN2544" s="8"/>
      <c r="DO2544" s="8"/>
      <c r="DP2544" s="8"/>
      <c r="DQ2544" s="8"/>
      <c r="DR2544" s="8"/>
      <c r="DS2544" s="8"/>
      <c r="DT2544" s="8"/>
      <c r="DU2544" s="8"/>
      <c r="DV2544" s="8"/>
      <c r="DW2544" s="8"/>
      <c r="DX2544" s="8"/>
      <c r="DY2544" s="8"/>
      <c r="DZ2544" s="8"/>
      <c r="EA2544" s="8"/>
      <c r="EB2544" s="8"/>
      <c r="EC2544" s="8"/>
      <c r="ED2544" s="8"/>
      <c r="EE2544" s="8"/>
      <c r="EF2544" s="8"/>
      <c r="EG2544" s="8"/>
      <c r="EH2544" s="8"/>
      <c r="EI2544" s="8"/>
      <c r="EJ2544" s="8"/>
      <c r="EK2544" s="8"/>
      <c r="EL2544" s="8"/>
      <c r="EM2544" s="8"/>
      <c r="EN2544" s="8"/>
      <c r="EO2544" s="8"/>
      <c r="EP2544" s="8"/>
      <c r="EQ2544" s="8"/>
      <c r="ER2544" s="8"/>
      <c r="ES2544" s="8"/>
      <c r="ET2544" s="8"/>
      <c r="EU2544" s="8"/>
      <c r="EV2544" s="8"/>
      <c r="EW2544" s="8"/>
      <c r="EX2544" s="8"/>
      <c r="EY2544" s="8"/>
      <c r="EZ2544" s="8"/>
      <c r="FA2544" s="8"/>
      <c r="FB2544" s="8"/>
      <c r="FC2544" s="8"/>
      <c r="FD2544" s="8"/>
      <c r="FE2544" s="8"/>
      <c r="FF2544" s="8"/>
      <c r="FG2544" s="8"/>
      <c r="FH2544" s="8"/>
      <c r="FI2544" s="8"/>
      <c r="FJ2544" s="8"/>
    </row>
    <row r="2545" spans="1:166" x14ac:dyDescent="0.25">
      <c r="A2545" t="s">
        <v>168</v>
      </c>
      <c r="C2545" s="6">
        <v>43906</v>
      </c>
      <c r="D2545" s="5">
        <v>9</v>
      </c>
      <c r="E2545" s="6" t="s">
        <v>207</v>
      </c>
      <c r="F2545" s="6" t="s">
        <v>15</v>
      </c>
      <c r="G2545" s="5">
        <v>133</v>
      </c>
      <c r="H2545" t="s">
        <v>25</v>
      </c>
      <c r="I2545" s="7">
        <v>7</v>
      </c>
      <c r="J2545">
        <v>1000</v>
      </c>
      <c r="K2545" s="5">
        <f t="shared" si="64"/>
        <v>142.85714285714286</v>
      </c>
      <c r="L2545" s="5"/>
      <c r="M2545" s="8"/>
      <c r="N2545" s="8"/>
      <c r="O2545" s="8"/>
      <c r="P2545" s="8"/>
      <c r="Q2545" s="5"/>
      <c r="R2545" s="5"/>
      <c r="S2545" s="5"/>
      <c r="T2545" s="5"/>
      <c r="U2545" s="5"/>
      <c r="V2545" s="5">
        <v>133</v>
      </c>
      <c r="W2545" s="5"/>
      <c r="X2545" s="8"/>
      <c r="Y2545" s="8"/>
      <c r="Z2545" s="8"/>
      <c r="AA2545" s="8"/>
      <c r="AB2545" s="8"/>
      <c r="AC2545" s="5">
        <v>328.77098809370614</v>
      </c>
      <c r="AD2545" s="9">
        <v>9.3639166666666662E-3</v>
      </c>
      <c r="AE2545" s="7">
        <f>AC2545*AD2545</f>
        <v>3.078584134927123</v>
      </c>
      <c r="AF2545" s="7"/>
      <c r="AG2545" s="7"/>
      <c r="AH2545" s="7"/>
      <c r="AI2545" s="7"/>
      <c r="AJ2545" s="5">
        <v>219.6435474803846</v>
      </c>
      <c r="AK2545" s="8"/>
      <c r="AL2545" s="8"/>
      <c r="AM2545" s="8"/>
      <c r="AN2545" s="8"/>
      <c r="AO2545" s="8"/>
      <c r="AP2545" s="8"/>
      <c r="AQ2545" s="9"/>
      <c r="AR2545" s="9">
        <v>3.1551666666666665E-2</v>
      </c>
      <c r="AS2545" s="7">
        <f>AJ2545*AR2545</f>
        <v>6.9301199955852679</v>
      </c>
      <c r="AT2545" s="7"/>
      <c r="AU2545" s="5"/>
      <c r="AV2545" s="5"/>
      <c r="AW2545" s="5"/>
      <c r="AX2545" s="5"/>
      <c r="AY2545" s="5"/>
      <c r="AZ2545" s="5"/>
      <c r="BA2545" s="5"/>
      <c r="BB2545" s="5"/>
      <c r="BC2545" s="5"/>
      <c r="BD2545" s="5"/>
      <c r="BE2545" s="5"/>
      <c r="BF2545" s="5"/>
      <c r="BG2545" s="5"/>
      <c r="BH2545" s="5">
        <v>728.90475319421364</v>
      </c>
      <c r="BI2545" s="9">
        <v>2.3459999999999995E-2</v>
      </c>
      <c r="BJ2545" s="7">
        <f>BH2545*BI2545</f>
        <v>17.100105509936249</v>
      </c>
      <c r="BK2545" s="5">
        <f>AC2545+AJ2545+BH2545</f>
        <v>1277.3192887683044</v>
      </c>
      <c r="BL2545" s="5"/>
      <c r="BM2545" s="8">
        <f>BH2545/BK2545</f>
        <v>0.57065195805277713</v>
      </c>
      <c r="BN2545" s="8"/>
      <c r="BO2545" s="7"/>
      <c r="BP2545" s="5"/>
      <c r="BQ2545" s="5"/>
      <c r="BR2545" s="5"/>
      <c r="BS2545" s="5"/>
      <c r="BT2545" s="7"/>
      <c r="BU2545" s="7"/>
      <c r="BV2545" s="7"/>
      <c r="BW2545" s="7"/>
      <c r="BX2545" s="8">
        <f>AC2545/BK2545</f>
        <v>0.25739139069193417</v>
      </c>
      <c r="BY2545" s="8">
        <f>AJ2545/BK2545</f>
        <v>0.17195665125528861</v>
      </c>
      <c r="BZ2545" s="8">
        <f>BH2545/BK2545</f>
        <v>0.57065195805277713</v>
      </c>
      <c r="CA2545" s="5"/>
      <c r="CB2545" s="5"/>
      <c r="CC2545" s="5"/>
      <c r="CD2545" s="5"/>
      <c r="CE2545" s="5"/>
      <c r="CF2545" s="5"/>
      <c r="CG2545" s="5"/>
      <c r="CH2545" s="5"/>
      <c r="CI2545" s="5"/>
      <c r="CJ2545" s="5"/>
      <c r="CK2545" s="8"/>
      <c r="CL2545" s="5"/>
      <c r="CM2545" s="5"/>
      <c r="CN2545" s="8"/>
      <c r="CO2545" s="5"/>
      <c r="CP2545" s="5"/>
      <c r="CQ2545" s="5"/>
      <c r="CR2545" s="8"/>
      <c r="CS2545" s="8"/>
      <c r="CT2545" s="8"/>
      <c r="CU2545" s="8"/>
      <c r="CV2545" s="8"/>
      <c r="CW2545" s="8"/>
      <c r="CX2545" s="8"/>
      <c r="CY2545" s="8"/>
      <c r="CZ2545" s="8"/>
      <c r="DA2545" s="8"/>
      <c r="DB2545" s="8"/>
      <c r="DC2545" s="8"/>
      <c r="DD2545" s="8"/>
      <c r="DE2545" s="8"/>
      <c r="DF2545" s="8"/>
      <c r="DG2545" s="8"/>
      <c r="DH2545" s="8"/>
      <c r="DI2545" s="8"/>
      <c r="DJ2545" s="8"/>
      <c r="DK2545" s="8"/>
      <c r="DL2545" s="8"/>
      <c r="DM2545" s="8"/>
      <c r="DN2545" s="8"/>
      <c r="DO2545" s="8"/>
      <c r="DP2545" s="8"/>
      <c r="DQ2545" s="8"/>
      <c r="DR2545" s="8"/>
      <c r="DS2545" s="8"/>
      <c r="DT2545" s="8"/>
      <c r="DU2545" s="8"/>
      <c r="DV2545" s="8"/>
      <c r="DW2545" s="8"/>
      <c r="DX2545" s="8"/>
      <c r="DY2545" s="8"/>
      <c r="DZ2545" s="8"/>
      <c r="EA2545" s="8"/>
      <c r="EB2545" s="8"/>
      <c r="EC2545" s="8"/>
      <c r="ED2545" s="8"/>
      <c r="EE2545" s="8"/>
      <c r="EF2545" s="8"/>
      <c r="EG2545" s="8"/>
      <c r="EH2545" s="8"/>
      <c r="EI2545" s="8"/>
      <c r="EJ2545" s="8"/>
      <c r="EK2545" s="8"/>
      <c r="EL2545" s="8"/>
      <c r="EM2545" s="8"/>
      <c r="EN2545" s="8"/>
      <c r="EO2545" s="8"/>
      <c r="EP2545" s="8"/>
      <c r="EQ2545" s="8"/>
      <c r="ER2545" s="8"/>
      <c r="ES2545" s="8"/>
      <c r="ET2545" s="8"/>
      <c r="EU2545" s="8"/>
      <c r="EV2545" s="8"/>
      <c r="EW2545" s="8"/>
      <c r="EX2545" s="8"/>
      <c r="EY2545" s="8"/>
      <c r="EZ2545" s="8"/>
      <c r="FA2545" s="8"/>
      <c r="FB2545" s="8"/>
      <c r="FC2545" s="8"/>
      <c r="FD2545" s="8"/>
      <c r="FE2545" s="8"/>
      <c r="FF2545" s="8"/>
      <c r="FG2545" s="8"/>
      <c r="FH2545" s="8"/>
      <c r="FI2545" s="8"/>
      <c r="FJ2545" s="8"/>
    </row>
    <row r="2546" spans="1:166" x14ac:dyDescent="0.25">
      <c r="A2546" t="s">
        <v>168</v>
      </c>
      <c r="C2546" s="6">
        <v>43996</v>
      </c>
      <c r="D2546" s="5">
        <v>10</v>
      </c>
      <c r="E2546" t="s">
        <v>108</v>
      </c>
      <c r="F2546" s="6" t="s">
        <v>18</v>
      </c>
      <c r="G2546" s="5">
        <v>223</v>
      </c>
      <c r="H2546" t="s">
        <v>25</v>
      </c>
      <c r="I2546" s="7">
        <v>7</v>
      </c>
      <c r="J2546">
        <v>1000</v>
      </c>
      <c r="K2546" s="5">
        <f t="shared" ref="K2546:K2573" si="65">1000000/I2546/J2546</f>
        <v>142.85714285714286</v>
      </c>
      <c r="L2546" s="5"/>
      <c r="M2546" s="8"/>
      <c r="N2546" s="8"/>
      <c r="O2546" s="8"/>
      <c r="P2546" s="8"/>
      <c r="Q2546" s="5"/>
      <c r="R2546" s="5"/>
      <c r="S2546" s="5"/>
      <c r="T2546" s="5"/>
      <c r="U2546" s="5"/>
      <c r="V2546" s="5"/>
      <c r="W2546" s="5"/>
      <c r="X2546" s="8"/>
      <c r="Y2546" s="8"/>
      <c r="Z2546" s="8"/>
      <c r="AA2546" s="8"/>
      <c r="AB2546" s="8"/>
      <c r="AC2546" s="5"/>
      <c r="AD2546" s="9"/>
      <c r="AE2546" s="8"/>
      <c r="AF2546" s="8"/>
      <c r="AG2546" s="8"/>
      <c r="AH2546" s="8"/>
      <c r="AI2546" s="8"/>
      <c r="AJ2546" s="5"/>
      <c r="AK2546" s="8"/>
      <c r="AL2546" s="8"/>
      <c r="AM2546" s="8"/>
      <c r="AN2546" s="8"/>
      <c r="AO2546" s="8"/>
      <c r="AP2546" s="8"/>
      <c r="AQ2546" s="9"/>
      <c r="AR2546" s="9"/>
      <c r="AS2546" s="8"/>
      <c r="AT2546" s="8"/>
      <c r="AU2546" s="5"/>
      <c r="AV2546" s="5"/>
      <c r="AW2546" s="5"/>
      <c r="AX2546" s="5"/>
      <c r="AY2546" s="5"/>
      <c r="AZ2546" s="5"/>
      <c r="BA2546" s="5"/>
      <c r="BB2546" s="5"/>
      <c r="BC2546" s="5"/>
      <c r="BD2546" s="5"/>
      <c r="BE2546" s="5"/>
      <c r="BF2546" s="5"/>
      <c r="BG2546" s="5"/>
      <c r="BH2546" s="5"/>
      <c r="BI2546" s="9"/>
      <c r="BJ2546" s="5"/>
      <c r="BK2546" s="5"/>
      <c r="BL2546" s="5"/>
      <c r="BM2546" s="8"/>
      <c r="BN2546" s="8"/>
      <c r="BO2546" s="7">
        <v>43.835000000000001</v>
      </c>
      <c r="BP2546" s="5">
        <v>262.39999999999998</v>
      </c>
      <c r="BQ2546" s="5"/>
      <c r="BR2546" s="5"/>
      <c r="BS2546" s="5"/>
      <c r="BT2546" s="7">
        <v>11.559471365638766</v>
      </c>
      <c r="BU2546" s="7"/>
      <c r="BV2546" s="7"/>
      <c r="BW2546" s="7"/>
      <c r="BX2546" s="7"/>
      <c r="BY2546" s="7"/>
      <c r="BZ2546" s="7"/>
      <c r="CA2546" s="5"/>
      <c r="CB2546" s="5"/>
      <c r="CC2546" s="5"/>
      <c r="CD2546" s="5"/>
      <c r="CE2546" s="5"/>
      <c r="CF2546" s="5"/>
      <c r="CG2546" s="5"/>
      <c r="CH2546" s="5"/>
      <c r="CI2546" s="5"/>
      <c r="CJ2546" s="5"/>
      <c r="CK2546" s="8"/>
      <c r="CL2546" s="5"/>
      <c r="CM2546" s="5"/>
      <c r="CN2546" s="8"/>
      <c r="CO2546" s="5"/>
      <c r="CP2546" s="5"/>
      <c r="CQ2546" s="5"/>
      <c r="CR2546" s="8"/>
      <c r="CS2546" s="8"/>
      <c r="CT2546" s="8"/>
      <c r="CU2546" s="8"/>
      <c r="CV2546" s="8"/>
      <c r="CW2546" s="8"/>
      <c r="CX2546" s="8"/>
      <c r="CY2546" s="8"/>
      <c r="CZ2546" s="8"/>
      <c r="DA2546" s="8"/>
      <c r="DB2546" s="8"/>
      <c r="DC2546" s="8"/>
      <c r="DD2546" s="8"/>
      <c r="DE2546" s="8"/>
      <c r="DF2546" s="8"/>
      <c r="DG2546" s="8"/>
      <c r="DH2546" s="8"/>
      <c r="DI2546" s="8"/>
      <c r="DJ2546" s="8"/>
      <c r="DK2546" s="8"/>
      <c r="DL2546" s="8"/>
      <c r="DM2546" s="8"/>
      <c r="DN2546" s="8"/>
      <c r="DO2546" s="8"/>
      <c r="DP2546" s="8"/>
      <c r="DQ2546" s="8"/>
      <c r="DR2546" s="8"/>
      <c r="DS2546" s="8"/>
      <c r="DT2546" s="8"/>
      <c r="DU2546" s="8"/>
      <c r="DV2546" s="8"/>
      <c r="DW2546" s="8"/>
      <c r="DX2546" s="8"/>
      <c r="DY2546" s="8"/>
      <c r="DZ2546" s="8"/>
      <c r="EA2546" s="8"/>
      <c r="EB2546" s="8"/>
      <c r="EC2546" s="8"/>
      <c r="ED2546" s="8"/>
      <c r="EE2546" s="8"/>
      <c r="EF2546" s="8"/>
      <c r="EG2546" s="8"/>
      <c r="EH2546" s="8"/>
      <c r="EI2546" s="8"/>
      <c r="EJ2546" s="8"/>
      <c r="EK2546" s="8"/>
      <c r="EL2546" s="8"/>
      <c r="EM2546" s="8"/>
      <c r="EN2546" s="8"/>
      <c r="EO2546" s="8"/>
      <c r="EP2546" s="8"/>
      <c r="EQ2546" s="8"/>
      <c r="ER2546" s="8"/>
      <c r="ES2546" s="8"/>
      <c r="ET2546" s="8"/>
      <c r="EU2546" s="8"/>
      <c r="EV2546" s="8"/>
      <c r="EW2546" s="8"/>
      <c r="EX2546" s="8"/>
      <c r="EY2546" s="8"/>
      <c r="EZ2546" s="8"/>
      <c r="FA2546" s="8"/>
      <c r="FB2546" s="8"/>
      <c r="FC2546" s="8"/>
      <c r="FD2546" s="8"/>
      <c r="FE2546" s="8"/>
      <c r="FF2546" s="8"/>
      <c r="FG2546" s="8"/>
      <c r="FH2546" s="8"/>
      <c r="FI2546" s="8"/>
      <c r="FJ2546" s="8"/>
    </row>
    <row r="2547" spans="1:166" x14ac:dyDescent="0.25">
      <c r="A2547" t="s">
        <v>169</v>
      </c>
      <c r="C2547" s="6">
        <v>43773</v>
      </c>
      <c r="D2547" s="5">
        <v>1</v>
      </c>
      <c r="E2547" s="6" t="s">
        <v>209</v>
      </c>
      <c r="F2547" t="s">
        <v>10</v>
      </c>
      <c r="G2547">
        <v>0</v>
      </c>
      <c r="H2547" t="s">
        <v>25</v>
      </c>
      <c r="I2547" s="7">
        <v>7</v>
      </c>
      <c r="J2547">
        <v>1000</v>
      </c>
      <c r="K2547" s="5">
        <f t="shared" si="65"/>
        <v>142.85714285714286</v>
      </c>
      <c r="L2547" s="5"/>
      <c r="M2547" s="8"/>
      <c r="N2547" s="8"/>
      <c r="O2547" s="8"/>
      <c r="P2547" s="8"/>
      <c r="Q2547" s="5"/>
      <c r="R2547" s="5"/>
      <c r="S2547" s="5"/>
      <c r="T2547" s="5"/>
      <c r="U2547" s="5"/>
      <c r="V2547" s="5"/>
      <c r="W2547" s="5"/>
      <c r="X2547" s="8"/>
      <c r="Y2547" s="8"/>
      <c r="Z2547" s="8"/>
      <c r="AA2547" s="8"/>
      <c r="AB2547" s="8"/>
      <c r="AC2547" s="5"/>
      <c r="AD2547" s="9"/>
      <c r="AE2547" s="8"/>
      <c r="AF2547" s="8"/>
      <c r="AG2547" s="8"/>
      <c r="AH2547" s="8"/>
      <c r="AI2547" s="8"/>
      <c r="AJ2547" s="5"/>
      <c r="AK2547" s="8"/>
      <c r="AL2547" s="8"/>
      <c r="AM2547" s="8"/>
      <c r="AN2547" s="8"/>
      <c r="AO2547" s="8"/>
      <c r="AP2547" s="8"/>
      <c r="AQ2547" s="9"/>
      <c r="AR2547" s="9"/>
      <c r="AS2547" s="8"/>
      <c r="AT2547" s="8"/>
      <c r="AU2547" s="5"/>
      <c r="AV2547" s="5"/>
      <c r="AW2547" s="5"/>
      <c r="AX2547" s="5"/>
      <c r="AY2547" s="5"/>
      <c r="AZ2547" s="5"/>
      <c r="BA2547" s="5"/>
      <c r="BB2547" s="5"/>
      <c r="BC2547" s="5"/>
      <c r="BD2547" s="5"/>
      <c r="BE2547" s="5"/>
      <c r="BF2547" s="5"/>
      <c r="BG2547" s="5"/>
      <c r="BH2547" s="5"/>
      <c r="BI2547" s="9"/>
      <c r="BJ2547" s="5"/>
      <c r="BK2547" s="5"/>
      <c r="BL2547" s="5"/>
      <c r="BM2547" s="8"/>
      <c r="BN2547" s="8"/>
      <c r="BO2547" s="7"/>
      <c r="BP2547" s="5"/>
      <c r="BQ2547" s="5"/>
      <c r="BR2547" s="5"/>
      <c r="BS2547" s="5"/>
      <c r="BT2547" s="7"/>
      <c r="BU2547" s="7"/>
      <c r="BV2547" s="7"/>
      <c r="BW2547" s="7"/>
      <c r="BX2547" s="7"/>
      <c r="BY2547" s="7"/>
      <c r="BZ2547" s="7"/>
      <c r="CA2547" s="5"/>
      <c r="CB2547" s="5"/>
      <c r="CC2547" s="5"/>
      <c r="CD2547" s="5"/>
      <c r="CE2547" s="5"/>
      <c r="CF2547" s="5"/>
      <c r="CG2547" s="5"/>
      <c r="CH2547" s="5"/>
      <c r="CI2547" s="5"/>
      <c r="CJ2547" s="5"/>
      <c r="CK2547" s="8"/>
      <c r="CL2547" s="5"/>
      <c r="CM2547" s="5"/>
      <c r="CN2547" s="8"/>
      <c r="CO2547" s="5"/>
      <c r="CP2547" s="5"/>
      <c r="CQ2547" s="5"/>
      <c r="CR2547" s="8"/>
      <c r="CS2547" s="8"/>
      <c r="CT2547" s="8"/>
      <c r="CU2547" s="8"/>
      <c r="CV2547" s="8"/>
      <c r="CW2547" s="8"/>
      <c r="CX2547" s="8"/>
      <c r="CY2547" s="8"/>
      <c r="CZ2547" s="8"/>
      <c r="DA2547" s="8"/>
      <c r="DB2547" s="8"/>
      <c r="DC2547" s="8"/>
      <c r="DD2547" s="8"/>
      <c r="DE2547" s="8"/>
      <c r="DF2547" s="8"/>
      <c r="DG2547" s="8"/>
      <c r="DH2547" s="8"/>
      <c r="DI2547" s="8"/>
      <c r="DJ2547" s="8"/>
      <c r="DK2547" s="8"/>
      <c r="DL2547" s="8"/>
      <c r="DM2547" s="8"/>
      <c r="DN2547" s="8"/>
      <c r="DO2547" s="8"/>
      <c r="DP2547" s="8"/>
      <c r="DQ2547" s="8"/>
      <c r="DR2547" s="8"/>
      <c r="DS2547" s="8"/>
      <c r="DT2547" s="8"/>
      <c r="DU2547" s="8"/>
      <c r="DV2547" s="8"/>
      <c r="DW2547" s="8"/>
      <c r="DX2547" s="8"/>
      <c r="DY2547" s="8"/>
      <c r="DZ2547" s="8"/>
      <c r="EA2547" s="8"/>
      <c r="EB2547" s="8"/>
      <c r="EC2547" s="8"/>
      <c r="ED2547" s="8"/>
      <c r="EE2547" s="8"/>
      <c r="EF2547" s="8"/>
      <c r="EG2547" s="8"/>
      <c r="EH2547" s="8"/>
      <c r="EI2547" s="8"/>
      <c r="EJ2547" s="8"/>
      <c r="EK2547" s="8"/>
      <c r="EL2547" s="8"/>
      <c r="EM2547" s="8"/>
      <c r="EN2547" s="8"/>
      <c r="EO2547" s="8"/>
      <c r="EP2547" s="8"/>
      <c r="EQ2547" s="8"/>
      <c r="ER2547" s="8"/>
      <c r="ES2547" s="8"/>
      <c r="ET2547" s="8"/>
      <c r="EU2547" s="8"/>
      <c r="EV2547" s="8"/>
      <c r="EW2547" s="8"/>
      <c r="EX2547" s="8"/>
      <c r="EY2547" s="8"/>
      <c r="EZ2547" s="8"/>
      <c r="FA2547" s="8"/>
      <c r="FB2547" s="8"/>
      <c r="FC2547" s="8"/>
      <c r="FD2547" s="8"/>
      <c r="FE2547" s="8"/>
      <c r="FF2547" s="8"/>
      <c r="FG2547" s="8"/>
      <c r="FH2547" s="8"/>
      <c r="FI2547" s="8"/>
      <c r="FJ2547" s="8"/>
    </row>
    <row r="2548" spans="1:166" x14ac:dyDescent="0.25">
      <c r="A2548" t="s">
        <v>169</v>
      </c>
      <c r="C2548" s="6">
        <v>43906</v>
      </c>
      <c r="D2548" s="5">
        <v>9</v>
      </c>
      <c r="E2548" s="6" t="s">
        <v>207</v>
      </c>
      <c r="F2548" s="6" t="s">
        <v>15</v>
      </c>
      <c r="G2548" s="5">
        <v>133</v>
      </c>
      <c r="H2548" t="s">
        <v>25</v>
      </c>
      <c r="I2548" s="7">
        <v>7</v>
      </c>
      <c r="J2548">
        <v>1000</v>
      </c>
      <c r="K2548" s="5">
        <f t="shared" si="65"/>
        <v>142.85714285714286</v>
      </c>
      <c r="L2548" s="5"/>
      <c r="M2548" s="8"/>
      <c r="N2548" s="8"/>
      <c r="O2548" s="8"/>
      <c r="P2548" s="8"/>
      <c r="Q2548" s="5"/>
      <c r="R2548" s="5"/>
      <c r="S2548" s="5"/>
      <c r="T2548" s="5"/>
      <c r="U2548" s="5"/>
      <c r="V2548" s="5">
        <v>133</v>
      </c>
      <c r="W2548" s="5"/>
      <c r="X2548" s="8"/>
      <c r="Y2548" s="8"/>
      <c r="Z2548" s="8"/>
      <c r="AA2548" s="8"/>
      <c r="AB2548" s="8"/>
      <c r="AC2548" s="5">
        <v>360.00856945745267</v>
      </c>
      <c r="AD2548" s="9">
        <v>9.7079999999999996E-3</v>
      </c>
      <c r="AE2548" s="7">
        <f>AC2548*AD2548</f>
        <v>3.4949631922929503</v>
      </c>
      <c r="AF2548" s="7"/>
      <c r="AG2548" s="7"/>
      <c r="AH2548" s="7"/>
      <c r="AI2548" s="7"/>
      <c r="AJ2548" s="5">
        <v>232.32877794607595</v>
      </c>
      <c r="AK2548" s="8"/>
      <c r="AL2548" s="8"/>
      <c r="AM2548" s="8"/>
      <c r="AN2548" s="8"/>
      <c r="AO2548" s="8"/>
      <c r="AP2548" s="8"/>
      <c r="AQ2548" s="9"/>
      <c r="AR2548" s="9">
        <v>3.2664166666666668E-2</v>
      </c>
      <c r="AS2548" s="7">
        <f>AJ2548*AR2548</f>
        <v>7.5888259242936158</v>
      </c>
      <c r="AT2548" s="7"/>
      <c r="AU2548" s="5"/>
      <c r="AV2548" s="5"/>
      <c r="AW2548" s="5"/>
      <c r="AX2548" s="5"/>
      <c r="AY2548" s="5"/>
      <c r="AZ2548" s="5"/>
      <c r="BA2548" s="5"/>
      <c r="BB2548" s="5"/>
      <c r="BC2548" s="5"/>
      <c r="BD2548" s="5"/>
      <c r="BE2548" s="5"/>
      <c r="BF2548" s="5"/>
      <c r="BG2548" s="5"/>
      <c r="BH2548" s="5">
        <v>732.31399581316032</v>
      </c>
      <c r="BI2548" s="9">
        <v>2.8747500000000002E-2</v>
      </c>
      <c r="BJ2548" s="7">
        <f>BH2548*BI2548</f>
        <v>21.052196594638829</v>
      </c>
      <c r="BK2548" s="5">
        <f>AC2548+AJ2548+BH2548</f>
        <v>1324.6513432166889</v>
      </c>
      <c r="BL2548" s="5"/>
      <c r="BM2548" s="8">
        <f>BH2548/BK2548</f>
        <v>0.55283527968564261</v>
      </c>
      <c r="BN2548" s="8"/>
      <c r="BO2548" s="7"/>
      <c r="BP2548" s="5"/>
      <c r="BQ2548" s="5"/>
      <c r="BR2548" s="5"/>
      <c r="BS2548" s="5"/>
      <c r="BT2548" s="7"/>
      <c r="BU2548" s="7"/>
      <c r="BV2548" s="7"/>
      <c r="BW2548" s="7"/>
      <c r="BX2548" s="8">
        <f>AC2548/BK2548</f>
        <v>0.27177609512193113</v>
      </c>
      <c r="BY2548" s="8">
        <f>AJ2548/BK2548</f>
        <v>0.17538862519242632</v>
      </c>
      <c r="BZ2548" s="8">
        <f>BH2548/BK2548</f>
        <v>0.55283527968564261</v>
      </c>
      <c r="CA2548" s="5"/>
      <c r="CB2548" s="5"/>
      <c r="CC2548" s="5"/>
      <c r="CD2548" s="5"/>
      <c r="CE2548" s="5"/>
      <c r="CF2548" s="5"/>
      <c r="CG2548" s="5"/>
      <c r="CH2548" s="5"/>
      <c r="CI2548" s="5"/>
      <c r="CJ2548" s="5"/>
      <c r="CK2548" s="8"/>
      <c r="CL2548" s="5"/>
      <c r="CM2548" s="5"/>
      <c r="CN2548" s="8"/>
      <c r="CO2548" s="5"/>
      <c r="CP2548" s="5"/>
      <c r="CQ2548" s="5"/>
      <c r="CR2548" s="8"/>
      <c r="CS2548" s="8"/>
      <c r="CT2548" s="8"/>
      <c r="CU2548" s="8"/>
      <c r="CV2548" s="8"/>
      <c r="CW2548" s="8"/>
      <c r="CX2548" s="8"/>
      <c r="CY2548" s="8"/>
      <c r="CZ2548" s="8"/>
      <c r="DA2548" s="8"/>
      <c r="DB2548" s="8"/>
      <c r="DC2548" s="8"/>
      <c r="DD2548" s="8"/>
      <c r="DE2548" s="8"/>
      <c r="DF2548" s="8"/>
      <c r="DG2548" s="8"/>
      <c r="DH2548" s="8"/>
      <c r="DI2548" s="8"/>
      <c r="DJ2548" s="8"/>
      <c r="DK2548" s="8"/>
      <c r="DL2548" s="8"/>
      <c r="DM2548" s="8"/>
      <c r="DN2548" s="8"/>
      <c r="DO2548" s="8"/>
      <c r="DP2548" s="8"/>
      <c r="DQ2548" s="8"/>
      <c r="DR2548" s="8"/>
      <c r="DS2548" s="8"/>
      <c r="DT2548" s="8"/>
      <c r="DU2548" s="8"/>
      <c r="DV2548" s="8"/>
      <c r="DW2548" s="8"/>
      <c r="DX2548" s="8"/>
      <c r="DY2548" s="8"/>
      <c r="DZ2548" s="8"/>
      <c r="EA2548" s="8"/>
      <c r="EB2548" s="8"/>
      <c r="EC2548" s="8"/>
      <c r="ED2548" s="8"/>
      <c r="EE2548" s="8"/>
      <c r="EF2548" s="8"/>
      <c r="EG2548" s="8"/>
      <c r="EH2548" s="8"/>
      <c r="EI2548" s="8"/>
      <c r="EJ2548" s="8"/>
      <c r="EK2548" s="8"/>
      <c r="EL2548" s="8"/>
      <c r="EM2548" s="8"/>
      <c r="EN2548" s="8"/>
      <c r="EO2548" s="8"/>
      <c r="EP2548" s="8"/>
      <c r="EQ2548" s="8"/>
      <c r="ER2548" s="8"/>
      <c r="ES2548" s="8"/>
      <c r="ET2548" s="8"/>
      <c r="EU2548" s="8"/>
      <c r="EV2548" s="8"/>
      <c r="EW2548" s="8"/>
      <c r="EX2548" s="8"/>
      <c r="EY2548" s="8"/>
      <c r="EZ2548" s="8"/>
      <c r="FA2548" s="8"/>
      <c r="FB2548" s="8"/>
      <c r="FC2548" s="8"/>
      <c r="FD2548" s="8"/>
      <c r="FE2548" s="8"/>
      <c r="FF2548" s="8"/>
      <c r="FG2548" s="8"/>
      <c r="FH2548" s="8"/>
      <c r="FI2548" s="8"/>
      <c r="FJ2548" s="8"/>
    </row>
    <row r="2549" spans="1:166" x14ac:dyDescent="0.25">
      <c r="A2549" t="s">
        <v>169</v>
      </c>
      <c r="C2549" s="6">
        <v>43996</v>
      </c>
      <c r="D2549" s="5">
        <v>10</v>
      </c>
      <c r="E2549" t="s">
        <v>108</v>
      </c>
      <c r="F2549" s="6" t="s">
        <v>18</v>
      </c>
      <c r="G2549" s="5">
        <v>223</v>
      </c>
      <c r="H2549" t="s">
        <v>25</v>
      </c>
      <c r="I2549" s="7">
        <v>7</v>
      </c>
      <c r="J2549">
        <v>1000</v>
      </c>
      <c r="K2549" s="5">
        <f t="shared" si="65"/>
        <v>142.85714285714286</v>
      </c>
      <c r="L2549" s="5"/>
      <c r="M2549" s="8"/>
      <c r="N2549" s="8"/>
      <c r="O2549" s="8"/>
      <c r="P2549" s="8"/>
      <c r="Q2549" s="5"/>
      <c r="R2549" s="5"/>
      <c r="S2549" s="5"/>
      <c r="T2549" s="5"/>
      <c r="U2549" s="5"/>
      <c r="V2549" s="5"/>
      <c r="W2549" s="5"/>
      <c r="X2549" s="8"/>
      <c r="Y2549" s="8"/>
      <c r="Z2549" s="8"/>
      <c r="AA2549" s="8"/>
      <c r="AB2549" s="8"/>
      <c r="AC2549" s="5"/>
      <c r="AE2549" s="8"/>
      <c r="AF2549" s="8"/>
      <c r="AG2549" s="8"/>
      <c r="AH2549" s="8"/>
      <c r="AI2549" s="8"/>
      <c r="AJ2549" s="5"/>
      <c r="AK2549" s="8"/>
      <c r="AL2549" s="8"/>
      <c r="AM2549" s="8"/>
      <c r="AN2549" s="8"/>
      <c r="AO2549" s="8"/>
      <c r="AP2549" s="8"/>
      <c r="AQ2549" s="9"/>
      <c r="AS2549" s="8"/>
      <c r="AT2549" s="8"/>
      <c r="AU2549" s="5"/>
      <c r="AV2549" s="5"/>
      <c r="AW2549" s="5"/>
      <c r="AX2549" s="5"/>
      <c r="AY2549" s="5"/>
      <c r="AZ2549" s="5"/>
      <c r="BA2549" s="5"/>
      <c r="BB2549" s="5"/>
      <c r="BC2549" s="5"/>
      <c r="BD2549" s="5"/>
      <c r="BE2549" s="5"/>
      <c r="BF2549" s="5"/>
      <c r="BG2549" s="5"/>
      <c r="BH2549" s="5"/>
      <c r="BJ2549" s="5"/>
      <c r="BK2549" s="5"/>
      <c r="BL2549" s="5"/>
      <c r="BM2549" s="8"/>
      <c r="BN2549" s="8"/>
      <c r="BO2549" s="7">
        <v>43.525000000000006</v>
      </c>
      <c r="BP2549" s="5">
        <v>229.65</v>
      </c>
      <c r="BQ2549" s="5"/>
      <c r="BR2549" s="5"/>
      <c r="BS2549" s="5"/>
      <c r="BT2549" s="7">
        <v>10.116740088105727</v>
      </c>
      <c r="BU2549" s="7"/>
      <c r="BV2549" s="7"/>
      <c r="BW2549" s="7"/>
      <c r="BX2549" s="7"/>
      <c r="BY2549" s="7"/>
      <c r="BZ2549" s="7"/>
      <c r="CA2549" s="5"/>
      <c r="CB2549" s="5"/>
      <c r="CC2549" s="5"/>
      <c r="CD2549" s="5"/>
      <c r="CE2549" s="5"/>
      <c r="CF2549" s="5"/>
      <c r="CG2549" s="5"/>
      <c r="CH2549" s="5"/>
      <c r="CI2549" s="5"/>
      <c r="CJ2549" s="5"/>
      <c r="CK2549" s="8"/>
      <c r="CL2549" s="5"/>
      <c r="CM2549" s="5"/>
      <c r="CN2549" s="8"/>
      <c r="CO2549" s="5"/>
      <c r="CP2549" s="5"/>
      <c r="CQ2549" s="5"/>
      <c r="CR2549" s="8"/>
      <c r="CS2549" s="8"/>
      <c r="CT2549" s="8"/>
      <c r="CU2549" s="8"/>
      <c r="CV2549" s="8"/>
      <c r="CW2549" s="8"/>
      <c r="CX2549" s="8"/>
      <c r="CY2549" s="8"/>
      <c r="CZ2549" s="8"/>
      <c r="DA2549" s="8"/>
      <c r="DB2549" s="8"/>
      <c r="DC2549" s="8"/>
      <c r="DD2549" s="8"/>
      <c r="DE2549" s="8"/>
      <c r="DF2549" s="8"/>
      <c r="DG2549" s="8"/>
      <c r="DH2549" s="8"/>
      <c r="DI2549" s="8"/>
      <c r="DJ2549" s="8"/>
      <c r="DK2549" s="8"/>
      <c r="DL2549" s="8"/>
      <c r="DM2549" s="8"/>
      <c r="DN2549" s="8"/>
      <c r="DO2549" s="8"/>
      <c r="DP2549" s="8"/>
      <c r="DQ2549" s="8"/>
      <c r="DR2549" s="8"/>
      <c r="DS2549" s="8"/>
      <c r="DT2549" s="8"/>
      <c r="DU2549" s="8"/>
      <c r="DV2549" s="8"/>
      <c r="DW2549" s="8"/>
      <c r="DX2549" s="8"/>
      <c r="DY2549" s="8"/>
      <c r="DZ2549" s="8"/>
      <c r="EA2549" s="8"/>
      <c r="EB2549" s="8"/>
      <c r="EC2549" s="8"/>
      <c r="ED2549" s="8"/>
      <c r="EE2549" s="8"/>
      <c r="EF2549" s="8"/>
      <c r="EG2549" s="8"/>
      <c r="EH2549" s="8"/>
      <c r="EI2549" s="8"/>
      <c r="EJ2549" s="8"/>
      <c r="EK2549" s="8"/>
      <c r="EL2549" s="8"/>
      <c r="EM2549" s="8"/>
      <c r="EN2549" s="8"/>
      <c r="EO2549" s="8"/>
      <c r="EP2549" s="8"/>
      <c r="EQ2549" s="8"/>
      <c r="ER2549" s="8"/>
      <c r="ES2549" s="8"/>
      <c r="ET2549" s="8"/>
      <c r="EU2549" s="8"/>
      <c r="EV2549" s="8"/>
      <c r="EW2549" s="8"/>
      <c r="EX2549" s="8"/>
      <c r="EY2549" s="8"/>
      <c r="EZ2549" s="8"/>
      <c r="FA2549" s="8"/>
      <c r="FB2549" s="8"/>
      <c r="FC2549" s="8"/>
      <c r="FD2549" s="8"/>
      <c r="FE2549" s="8"/>
      <c r="FF2549" s="8"/>
      <c r="FG2549" s="8"/>
      <c r="FH2549" s="8"/>
      <c r="FI2549" s="8"/>
      <c r="FJ2549" s="8"/>
    </row>
    <row r="2550" spans="1:166" x14ac:dyDescent="0.25">
      <c r="A2550" t="s">
        <v>298</v>
      </c>
      <c r="B2550" t="s">
        <v>170</v>
      </c>
      <c r="C2550" s="6">
        <v>43773</v>
      </c>
      <c r="D2550" s="5">
        <v>1</v>
      </c>
      <c r="E2550" s="6" t="s">
        <v>209</v>
      </c>
      <c r="F2550" t="s">
        <v>10</v>
      </c>
      <c r="G2550">
        <v>0</v>
      </c>
      <c r="H2550" t="s">
        <v>26</v>
      </c>
      <c r="I2550" s="7">
        <v>7</v>
      </c>
      <c r="J2550">
        <v>1000</v>
      </c>
      <c r="K2550" s="5">
        <f t="shared" si="65"/>
        <v>142.85714285714286</v>
      </c>
      <c r="L2550" s="5"/>
      <c r="M2550" s="8"/>
      <c r="N2550" s="8"/>
      <c r="O2550" s="8"/>
      <c r="P2550" s="8"/>
      <c r="Q2550" s="5"/>
      <c r="R2550" s="5"/>
      <c r="S2550" s="5"/>
      <c r="T2550" s="5"/>
      <c r="U2550" s="5"/>
      <c r="V2550" s="5"/>
      <c r="W2550" s="5"/>
      <c r="X2550" s="8"/>
      <c r="Y2550" s="8"/>
      <c r="Z2550" s="8"/>
      <c r="AA2550" s="8"/>
      <c r="AB2550" s="8"/>
      <c r="AC2550" s="5"/>
      <c r="AE2550" s="8"/>
      <c r="AF2550" s="8"/>
      <c r="AG2550" s="8"/>
      <c r="AH2550" s="8"/>
      <c r="AI2550" s="8"/>
      <c r="AJ2550" s="5"/>
      <c r="AK2550" s="8"/>
      <c r="AL2550" s="8"/>
      <c r="AM2550" s="8"/>
      <c r="AN2550" s="8"/>
      <c r="AO2550" s="8"/>
      <c r="AP2550" s="8"/>
      <c r="AQ2550" s="9"/>
      <c r="AS2550" s="8"/>
      <c r="AT2550" s="8"/>
      <c r="AU2550" s="5"/>
      <c r="AV2550" s="5"/>
      <c r="AW2550" s="5"/>
      <c r="AX2550" s="5"/>
      <c r="AY2550" s="5"/>
      <c r="AZ2550" s="5"/>
      <c r="BA2550" s="5"/>
      <c r="BB2550" s="5"/>
      <c r="BC2550" s="5"/>
      <c r="BD2550" s="5"/>
      <c r="BE2550" s="5"/>
      <c r="BF2550" s="5"/>
      <c r="BG2550" s="5"/>
      <c r="BH2550" s="5"/>
      <c r="BJ2550" s="5"/>
      <c r="BK2550" s="5"/>
      <c r="BL2550" s="5"/>
      <c r="BM2550" s="8"/>
      <c r="BN2550" s="8"/>
      <c r="BO2550" s="7"/>
      <c r="BP2550" s="5"/>
      <c r="BQ2550" s="5"/>
      <c r="BR2550" s="5"/>
      <c r="BS2550" s="5"/>
      <c r="BT2550" s="7"/>
      <c r="BU2550" s="7"/>
      <c r="BV2550" s="7"/>
      <c r="BW2550" s="7"/>
      <c r="BX2550" s="7"/>
      <c r="BY2550" s="7"/>
      <c r="BZ2550" s="7"/>
      <c r="CA2550" s="5"/>
      <c r="CB2550" s="5"/>
      <c r="CC2550" s="5"/>
      <c r="CD2550" s="5"/>
      <c r="CE2550" s="5"/>
      <c r="CF2550" s="5"/>
      <c r="CG2550" s="5"/>
      <c r="CH2550" s="5"/>
      <c r="CI2550" s="5"/>
      <c r="CJ2550" s="5"/>
      <c r="CK2550" s="8"/>
      <c r="CL2550" s="5"/>
      <c r="CM2550" s="5"/>
      <c r="CN2550" s="8"/>
      <c r="CO2550" s="5"/>
      <c r="CP2550" s="5"/>
      <c r="CQ2550" s="5"/>
      <c r="CR2550" s="8"/>
      <c r="CS2550" s="8"/>
      <c r="CT2550" s="8"/>
      <c r="CU2550" s="8"/>
      <c r="CV2550" s="8"/>
      <c r="CW2550" s="8"/>
      <c r="CX2550" s="8"/>
      <c r="CY2550" s="8"/>
      <c r="CZ2550" s="8"/>
      <c r="DA2550" s="8"/>
      <c r="DB2550" s="8"/>
      <c r="DC2550" s="8"/>
      <c r="DD2550" s="8"/>
      <c r="DE2550" s="8"/>
      <c r="DF2550" s="8"/>
      <c r="DG2550" s="8"/>
      <c r="DH2550" s="8"/>
      <c r="DI2550" s="8"/>
      <c r="DJ2550" s="8"/>
      <c r="DK2550" s="8"/>
      <c r="DL2550" s="8"/>
      <c r="DM2550" s="8"/>
      <c r="DN2550" s="8"/>
      <c r="DO2550" s="8"/>
      <c r="DP2550" s="8"/>
      <c r="DQ2550" s="8"/>
      <c r="DR2550" s="8"/>
      <c r="DS2550" s="8"/>
      <c r="DT2550" s="8"/>
      <c r="DU2550" s="8"/>
      <c r="DV2550" s="8"/>
      <c r="DW2550" s="8"/>
      <c r="DX2550" s="8"/>
      <c r="DY2550" s="8"/>
      <c r="DZ2550" s="8"/>
      <c r="EA2550" s="8"/>
      <c r="EB2550" s="8"/>
      <c r="EC2550" s="8"/>
      <c r="ED2550" s="8"/>
      <c r="EE2550" s="8"/>
      <c r="EF2550" s="8"/>
      <c r="EG2550" s="8"/>
      <c r="EH2550" s="8"/>
      <c r="EI2550" s="8"/>
      <c r="EJ2550" s="8"/>
      <c r="EK2550" s="8"/>
      <c r="EL2550" s="8"/>
      <c r="EM2550" s="8"/>
      <c r="EN2550" s="8"/>
      <c r="EO2550" s="8"/>
      <c r="EP2550" s="8"/>
      <c r="EQ2550" s="8"/>
      <c r="ER2550" s="8"/>
      <c r="ES2550" s="8"/>
      <c r="ET2550" s="8"/>
      <c r="EU2550" s="8"/>
      <c r="EV2550" s="8"/>
      <c r="EW2550" s="8"/>
      <c r="EX2550" s="8"/>
      <c r="EY2550" s="8"/>
      <c r="EZ2550" s="8"/>
      <c r="FA2550" s="8"/>
      <c r="FB2550" s="8"/>
      <c r="FC2550" s="8"/>
      <c r="FD2550" s="8"/>
      <c r="FE2550" s="8"/>
      <c r="FF2550" s="8"/>
      <c r="FG2550" s="8"/>
      <c r="FH2550" s="8"/>
      <c r="FI2550" s="8"/>
      <c r="FJ2550" s="8"/>
    </row>
    <row r="2551" spans="1:166" x14ac:dyDescent="0.25">
      <c r="A2551" t="s">
        <v>298</v>
      </c>
      <c r="B2551" t="s">
        <v>170</v>
      </c>
      <c r="C2551" s="6">
        <v>43850</v>
      </c>
      <c r="D2551" s="5">
        <v>6</v>
      </c>
      <c r="E2551" s="6" t="s">
        <v>239</v>
      </c>
      <c r="F2551" t="s">
        <v>89</v>
      </c>
      <c r="G2551" s="5">
        <v>77</v>
      </c>
      <c r="H2551" t="s">
        <v>26</v>
      </c>
      <c r="I2551" s="7">
        <v>7</v>
      </c>
      <c r="J2551">
        <v>1000</v>
      </c>
      <c r="K2551" s="5">
        <f t="shared" si="65"/>
        <v>142.85714285714286</v>
      </c>
      <c r="L2551" s="5"/>
      <c r="M2551" s="5">
        <v>678.33333333333326</v>
      </c>
      <c r="N2551" s="5">
        <v>18.333333333333332</v>
      </c>
      <c r="O2551" s="5"/>
      <c r="P2551" s="5"/>
      <c r="Q2551" s="5"/>
      <c r="R2551" s="5"/>
      <c r="S2551" s="5"/>
      <c r="T2551" s="5">
        <v>77</v>
      </c>
      <c r="U2551" s="5"/>
      <c r="V2551" s="5"/>
      <c r="W2551" s="5"/>
      <c r="X2551" s="8"/>
      <c r="Y2551" s="8"/>
      <c r="Z2551" s="8"/>
      <c r="AA2551" s="8"/>
      <c r="AB2551" s="8"/>
      <c r="AC2551" s="5">
        <v>164.29929763881839</v>
      </c>
      <c r="AD2551" s="9">
        <v>1.3568916666666668E-2</v>
      </c>
      <c r="AE2551" s="7">
        <f>AC2551*AD2551</f>
        <v>2.2293634780529903</v>
      </c>
      <c r="AF2551" s="7"/>
      <c r="AG2551" s="7"/>
      <c r="AH2551" s="7"/>
      <c r="AI2551" s="7"/>
      <c r="AJ2551" s="5">
        <v>139.74094083779801</v>
      </c>
      <c r="AK2551" s="8"/>
      <c r="AL2551" s="8"/>
      <c r="AM2551" s="8"/>
      <c r="AN2551" s="8"/>
      <c r="AO2551" s="8"/>
      <c r="AP2551" s="8"/>
      <c r="AQ2551" s="9"/>
      <c r="AR2551" s="9">
        <v>3.8434166666666672E-2</v>
      </c>
      <c r="AS2551" s="7">
        <f>AJ2551*AR2551</f>
        <v>5.3708266103167359</v>
      </c>
      <c r="AT2551" s="7"/>
      <c r="AU2551" s="5"/>
      <c r="AV2551" s="5"/>
      <c r="AW2551" s="5"/>
      <c r="AX2551" s="5"/>
      <c r="AY2551" s="5"/>
      <c r="AZ2551" s="5"/>
      <c r="BA2551" s="5"/>
      <c r="BB2551" s="5"/>
      <c r="BC2551" s="5"/>
      <c r="BD2551" s="5"/>
      <c r="BE2551" s="5"/>
      <c r="BF2551" s="5"/>
      <c r="BG2551" s="5"/>
      <c r="BH2551" s="5">
        <v>40.329771574847712</v>
      </c>
      <c r="BI2551" s="9">
        <v>3.6574999999999996E-2</v>
      </c>
      <c r="BJ2551" s="7">
        <f>BH2551*BI2551</f>
        <v>1.4750613953500549</v>
      </c>
      <c r="BK2551" s="5">
        <f>AC2551+AJ2551+BH2551</f>
        <v>344.37001005146413</v>
      </c>
      <c r="BL2551" s="5">
        <f>AE2551+AS2551+BJ2551</f>
        <v>9.0752514837197804</v>
      </c>
      <c r="BM2551" s="8">
        <f>BH2551/BK2551</f>
        <v>0.11711174143422262</v>
      </c>
      <c r="BN2551" s="8"/>
      <c r="BO2551" s="7"/>
      <c r="BP2551" s="5"/>
      <c r="BQ2551" s="5"/>
      <c r="BR2551" s="5"/>
      <c r="BS2551" s="5"/>
      <c r="BT2551" s="7"/>
      <c r="BU2551" s="7"/>
      <c r="BV2551" s="7"/>
      <c r="BW2551" s="7"/>
      <c r="BX2551" s="8">
        <f>AC2551/BK2551</f>
        <v>0.4771010623551824</v>
      </c>
      <c r="BY2551" s="8">
        <f>AJ2551/BK2551</f>
        <v>0.40578719621059489</v>
      </c>
      <c r="BZ2551" s="8">
        <f>BH2551/BK2551</f>
        <v>0.11711174143422262</v>
      </c>
      <c r="CA2551" s="5"/>
      <c r="CB2551" s="5"/>
      <c r="CC2551" s="5"/>
      <c r="CD2551" s="5"/>
      <c r="CE2551" s="5"/>
      <c r="CF2551" s="5"/>
      <c r="CG2551" s="5"/>
      <c r="CH2551" s="5"/>
      <c r="CI2551" s="5"/>
      <c r="CJ2551" s="5"/>
      <c r="CK2551" s="8"/>
      <c r="CL2551" s="5"/>
      <c r="CM2551" s="5"/>
      <c r="CN2551" s="8"/>
      <c r="CO2551" s="5"/>
      <c r="CP2551" s="5"/>
      <c r="CQ2551" s="5"/>
      <c r="CR2551" s="8"/>
      <c r="CS2551" s="8"/>
      <c r="CT2551" s="8"/>
      <c r="CU2551" s="8"/>
      <c r="CV2551" s="8"/>
      <c r="CW2551" s="8"/>
      <c r="CX2551" s="8"/>
      <c r="CY2551" s="8"/>
      <c r="CZ2551" s="8"/>
      <c r="DA2551" s="8"/>
      <c r="DB2551" s="8"/>
      <c r="DC2551" s="8"/>
      <c r="DD2551" s="8"/>
      <c r="DE2551" s="8"/>
      <c r="DF2551" s="8"/>
      <c r="DG2551" s="8"/>
      <c r="DH2551" s="8"/>
      <c r="DI2551" s="8"/>
      <c r="DJ2551" s="8"/>
      <c r="DK2551" s="8"/>
      <c r="DL2551" s="8"/>
      <c r="DM2551" s="8"/>
      <c r="DN2551" s="8"/>
      <c r="DO2551" s="8"/>
      <c r="DP2551" s="8"/>
      <c r="DQ2551" s="8"/>
      <c r="DR2551" s="8"/>
      <c r="DS2551" s="8"/>
      <c r="DT2551" s="8"/>
      <c r="DU2551" s="8"/>
      <c r="DV2551" s="8"/>
      <c r="DW2551" s="8"/>
      <c r="DX2551" s="8"/>
      <c r="DY2551" s="8"/>
      <c r="DZ2551" s="8"/>
      <c r="EA2551" s="8"/>
      <c r="EB2551" s="8"/>
      <c r="EC2551" s="8"/>
      <c r="ED2551" s="8"/>
      <c r="EE2551" s="8"/>
      <c r="EF2551" s="8"/>
      <c r="EG2551" s="8"/>
      <c r="EH2551" s="8"/>
      <c r="EI2551" s="8"/>
      <c r="EJ2551" s="8"/>
      <c r="EK2551" s="8"/>
      <c r="EL2551" s="8"/>
      <c r="EM2551" s="8"/>
      <c r="EN2551" s="8"/>
      <c r="EO2551" s="8"/>
      <c r="EP2551" s="8"/>
      <c r="EQ2551" s="8"/>
      <c r="ER2551" s="8"/>
      <c r="ES2551" s="8"/>
      <c r="ET2551" s="8"/>
      <c r="EU2551" s="8"/>
      <c r="EV2551" s="8"/>
      <c r="EW2551" s="8"/>
      <c r="EX2551" s="8"/>
      <c r="EY2551" s="8"/>
      <c r="EZ2551" s="8"/>
      <c r="FA2551" s="8"/>
      <c r="FB2551" s="8"/>
      <c r="FC2551" s="8"/>
      <c r="FD2551" s="8"/>
      <c r="FE2551" s="8"/>
      <c r="FF2551" s="8"/>
      <c r="FG2551" s="8"/>
      <c r="FH2551" s="8"/>
      <c r="FI2551" s="8"/>
      <c r="FJ2551" s="8"/>
    </row>
    <row r="2552" spans="1:166" x14ac:dyDescent="0.25">
      <c r="A2552" t="s">
        <v>298</v>
      </c>
      <c r="B2552" t="s">
        <v>170</v>
      </c>
      <c r="C2552" s="6">
        <v>43865</v>
      </c>
      <c r="D2552" s="5"/>
      <c r="E2552" s="6"/>
      <c r="F2552" s="6"/>
      <c r="G2552" s="5">
        <v>92</v>
      </c>
      <c r="H2552" t="s">
        <v>26</v>
      </c>
      <c r="I2552" s="7">
        <v>7</v>
      </c>
      <c r="J2552">
        <v>1000</v>
      </c>
      <c r="K2552" s="5">
        <f t="shared" si="65"/>
        <v>142.85714285714286</v>
      </c>
      <c r="L2552" s="5"/>
      <c r="M2552" s="5">
        <v>782.5</v>
      </c>
      <c r="N2552" s="5">
        <v>22.916666666666668</v>
      </c>
      <c r="O2552" s="5"/>
      <c r="P2552" s="5"/>
      <c r="Q2552" s="5"/>
      <c r="R2552" s="5"/>
      <c r="S2552" s="5"/>
      <c r="T2552" s="5"/>
      <c r="U2552" s="5"/>
      <c r="V2552" s="5"/>
      <c r="W2552" s="5"/>
      <c r="X2552" s="8"/>
      <c r="Y2552" s="8"/>
      <c r="Z2552" s="8"/>
      <c r="AA2552" s="8"/>
      <c r="AB2552" s="8"/>
      <c r="AC2552" s="5">
        <v>234.68582860383395</v>
      </c>
      <c r="AD2552" s="9">
        <v>1.22635E-2</v>
      </c>
      <c r="AE2552" s="7">
        <f>AC2552*AD2552</f>
        <v>2.8780696590831178</v>
      </c>
      <c r="AF2552" s="7"/>
      <c r="AG2552" s="7"/>
      <c r="AH2552" s="7"/>
      <c r="AI2552" s="7"/>
      <c r="AJ2552" s="5">
        <v>180.91109851748308</v>
      </c>
      <c r="AK2552" s="8"/>
      <c r="AL2552" s="8"/>
      <c r="AM2552" s="8"/>
      <c r="AN2552" s="8"/>
      <c r="AO2552" s="8"/>
      <c r="AP2552" s="8"/>
      <c r="AQ2552" s="9"/>
      <c r="AR2552" s="9">
        <v>3.8344166666666665E-2</v>
      </c>
      <c r="AS2552" s="7">
        <f>AJ2552*AR2552</f>
        <v>6.9368853134041242</v>
      </c>
      <c r="AT2552" s="7"/>
      <c r="AU2552" s="5"/>
      <c r="AV2552" s="5"/>
      <c r="AW2552" s="5"/>
      <c r="AX2552" s="5"/>
      <c r="AY2552" s="5"/>
      <c r="AZ2552" s="5"/>
      <c r="BA2552" s="5"/>
      <c r="BB2552" s="5"/>
      <c r="BC2552" s="5"/>
      <c r="BD2552" s="5"/>
      <c r="BE2552" s="5"/>
      <c r="BF2552" s="5"/>
      <c r="BG2552" s="5"/>
      <c r="BH2552" s="5">
        <v>126.64452998233305</v>
      </c>
      <c r="BI2552" s="9">
        <v>3.2755000000000006E-2</v>
      </c>
      <c r="BJ2552" s="7">
        <f>BH2552*BI2552</f>
        <v>4.1482415795713203</v>
      </c>
      <c r="BK2552" s="5">
        <f>AC2552+AJ2552+BH2552</f>
        <v>542.24145710365008</v>
      </c>
      <c r="BL2552" s="5">
        <f>AE2552+AS2552+BJ2552</f>
        <v>13.963196552058562</v>
      </c>
      <c r="BM2552" s="8">
        <f>BH2552/BK2552</f>
        <v>0.23355744626904248</v>
      </c>
      <c r="BN2552" s="8"/>
      <c r="BO2552" s="7"/>
      <c r="BP2552" s="5"/>
      <c r="BQ2552" s="5"/>
      <c r="BR2552" s="5"/>
      <c r="BS2552" s="5"/>
      <c r="BT2552" s="7"/>
      <c r="BU2552" s="7"/>
      <c r="BV2552" s="7"/>
      <c r="BW2552" s="7"/>
      <c r="BX2552" s="8">
        <f>AC2552/BK2552</f>
        <v>0.43280687142107155</v>
      </c>
      <c r="BY2552" s="8">
        <f>AJ2552/BK2552</f>
        <v>0.33363568230988599</v>
      </c>
      <c r="BZ2552" s="8">
        <f>BH2552/BK2552</f>
        <v>0.23355744626904248</v>
      </c>
      <c r="CA2552" s="5"/>
      <c r="CB2552" s="5"/>
      <c r="CC2552" s="5"/>
      <c r="CD2552" s="5"/>
      <c r="CE2552" s="5"/>
      <c r="CF2552" s="5"/>
      <c r="CG2552" s="5"/>
      <c r="CH2552" s="5"/>
      <c r="CI2552" s="5"/>
      <c r="CJ2552" s="5"/>
      <c r="CK2552" s="8"/>
      <c r="CL2552" s="5"/>
      <c r="CM2552" s="5"/>
      <c r="CN2552" s="8"/>
      <c r="CO2552" s="5"/>
      <c r="CP2552" s="5"/>
      <c r="CQ2552" s="5"/>
      <c r="CR2552" s="8"/>
      <c r="CS2552" s="8"/>
      <c r="CT2552" s="8"/>
      <c r="CU2552" s="8"/>
      <c r="CV2552" s="8"/>
      <c r="CW2552" s="8"/>
      <c r="CX2552" s="8"/>
      <c r="CY2552" s="8"/>
      <c r="CZ2552" s="8"/>
      <c r="DA2552" s="8"/>
      <c r="DB2552" s="8"/>
      <c r="DC2552" s="8"/>
      <c r="DD2552" s="8"/>
      <c r="DE2552" s="8"/>
      <c r="DF2552" s="8"/>
      <c r="DG2552" s="8"/>
      <c r="DH2552" s="8"/>
      <c r="DI2552" s="8"/>
      <c r="DJ2552" s="8"/>
      <c r="DK2552" s="8"/>
      <c r="DL2552" s="8"/>
      <c r="DM2552" s="8"/>
      <c r="DN2552" s="8"/>
      <c r="DO2552" s="8"/>
      <c r="DP2552" s="8"/>
      <c r="DQ2552" s="8"/>
      <c r="DR2552" s="8"/>
      <c r="DS2552" s="8"/>
      <c r="DT2552" s="8"/>
      <c r="DU2552" s="8"/>
      <c r="DV2552" s="8"/>
      <c r="DW2552" s="8"/>
      <c r="DX2552" s="8"/>
      <c r="DY2552" s="8"/>
      <c r="DZ2552" s="8"/>
      <c r="EA2552" s="8"/>
      <c r="EB2552" s="8"/>
      <c r="EC2552" s="8"/>
      <c r="ED2552" s="8"/>
      <c r="EE2552" s="8"/>
      <c r="EF2552" s="8"/>
      <c r="EG2552" s="8"/>
      <c r="EH2552" s="8"/>
      <c r="EI2552" s="8"/>
      <c r="EJ2552" s="8"/>
      <c r="EK2552" s="8"/>
      <c r="EL2552" s="8"/>
      <c r="EM2552" s="8"/>
      <c r="EN2552" s="8"/>
      <c r="EO2552" s="8"/>
      <c r="EP2552" s="8"/>
      <c r="EQ2552" s="8"/>
      <c r="ER2552" s="8"/>
      <c r="ES2552" s="8"/>
      <c r="ET2552" s="8"/>
      <c r="EU2552" s="8"/>
      <c r="EV2552" s="8"/>
      <c r="EW2552" s="8"/>
      <c r="EX2552" s="8"/>
      <c r="EY2552" s="8"/>
      <c r="EZ2552" s="8"/>
      <c r="FA2552" s="8"/>
      <c r="FB2552" s="8"/>
      <c r="FC2552" s="8"/>
      <c r="FD2552" s="8"/>
      <c r="FE2552" s="8"/>
      <c r="FF2552" s="8"/>
      <c r="FG2552" s="8"/>
      <c r="FH2552" s="8"/>
      <c r="FI2552" s="8"/>
      <c r="FJ2552" s="8"/>
    </row>
    <row r="2553" spans="1:166" x14ac:dyDescent="0.25">
      <c r="A2553" t="s">
        <v>298</v>
      </c>
      <c r="B2553" t="s">
        <v>170</v>
      </c>
      <c r="C2553" s="6">
        <v>43878</v>
      </c>
      <c r="D2553" s="5">
        <v>8</v>
      </c>
      <c r="E2553" t="s">
        <v>208</v>
      </c>
      <c r="F2553" s="6" t="s">
        <v>14</v>
      </c>
      <c r="G2553" s="5">
        <v>105</v>
      </c>
      <c r="H2553" t="s">
        <v>26</v>
      </c>
      <c r="I2553" s="7">
        <v>7</v>
      </c>
      <c r="J2553">
        <v>1000</v>
      </c>
      <c r="K2553" s="5">
        <f t="shared" si="65"/>
        <v>142.85714285714286</v>
      </c>
      <c r="L2553" s="5"/>
      <c r="M2553" s="5">
        <v>824.58333333333326</v>
      </c>
      <c r="N2553" s="5">
        <v>23.333333333333332</v>
      </c>
      <c r="O2553" s="5"/>
      <c r="P2553" s="5"/>
      <c r="Q2553" s="5"/>
      <c r="R2553" s="5"/>
      <c r="S2553" s="5"/>
      <c r="T2553" s="5"/>
      <c r="U2553" s="5">
        <v>105</v>
      </c>
      <c r="V2553" s="5"/>
      <c r="W2553" s="5"/>
      <c r="X2553" s="8"/>
      <c r="Y2553" s="8"/>
      <c r="Z2553" s="8"/>
      <c r="AA2553" s="8"/>
      <c r="AB2553" s="8"/>
      <c r="AC2553" s="5">
        <v>285.29911712053882</v>
      </c>
      <c r="AD2553" s="9">
        <v>1.0891666666666668E-2</v>
      </c>
      <c r="AE2553" s="7">
        <f>AC2553*AD2553</f>
        <v>3.1073828839712023</v>
      </c>
      <c r="AF2553" s="7"/>
      <c r="AG2553" s="7"/>
      <c r="AH2553" s="7"/>
      <c r="AI2553" s="7"/>
      <c r="AJ2553" s="5">
        <v>204.47568135349528</v>
      </c>
      <c r="AK2553" s="8"/>
      <c r="AL2553" s="8"/>
      <c r="AM2553" s="8"/>
      <c r="AN2553" s="8"/>
      <c r="AO2553" s="8"/>
      <c r="AP2553" s="8"/>
      <c r="AQ2553" s="9"/>
      <c r="AR2553" s="9">
        <v>3.1345833333333337E-2</v>
      </c>
      <c r="AS2553" s="7">
        <f>AJ2553*AR2553</f>
        <v>6.4094606284264382</v>
      </c>
      <c r="AT2553" s="7"/>
      <c r="AU2553" s="5"/>
      <c r="AV2553" s="5"/>
      <c r="AW2553" s="5"/>
      <c r="AX2553" s="5"/>
      <c r="AY2553" s="5"/>
      <c r="AZ2553" s="5"/>
      <c r="BA2553" s="5"/>
      <c r="BB2553" s="5"/>
      <c r="BC2553" s="5"/>
      <c r="BD2553" s="5"/>
      <c r="BE2553" s="5"/>
      <c r="BF2553" s="5"/>
      <c r="BG2553" s="5"/>
      <c r="BH2553" s="5">
        <v>280.55256466990875</v>
      </c>
      <c r="BI2553" s="9">
        <v>2.0781666666666667E-2</v>
      </c>
      <c r="BJ2553" s="7">
        <f>BH2553*BI2553</f>
        <v>5.8303498814484866</v>
      </c>
      <c r="BK2553" s="5">
        <f>AC2553+AJ2553+BH2553</f>
        <v>770.32736314394288</v>
      </c>
      <c r="BL2553" s="5">
        <f>AE2553+AS2553+BJ2553</f>
        <v>15.347193393846126</v>
      </c>
      <c r="BM2553" s="8">
        <f>BH2553/BK2553</f>
        <v>0.3641991419399766</v>
      </c>
      <c r="BN2553" s="8"/>
      <c r="BO2553" s="7"/>
      <c r="BP2553" s="5"/>
      <c r="BQ2553" s="5"/>
      <c r="BR2553" s="5"/>
      <c r="BS2553" s="5"/>
      <c r="BT2553" s="7"/>
      <c r="BU2553" s="7"/>
      <c r="BV2553" s="7"/>
      <c r="BW2553" s="7"/>
      <c r="BX2553" s="8">
        <f>AC2553/BK2553</f>
        <v>0.37036087612952678</v>
      </c>
      <c r="BY2553" s="8">
        <f>AJ2553/BK2553</f>
        <v>0.26543998193049656</v>
      </c>
      <c r="BZ2553" s="8">
        <f>BH2553/BK2553</f>
        <v>0.3641991419399766</v>
      </c>
      <c r="CA2553" s="5"/>
      <c r="CB2553" s="5"/>
      <c r="CC2553" s="5"/>
      <c r="CD2553" s="5"/>
      <c r="CE2553" s="5"/>
      <c r="CF2553" s="5"/>
      <c r="CG2553" s="5"/>
      <c r="CH2553" s="5"/>
      <c r="CI2553" s="5"/>
      <c r="CJ2553" s="5"/>
      <c r="CK2553" s="8"/>
      <c r="CL2553" s="5"/>
      <c r="CM2553" s="5"/>
      <c r="CN2553" s="8"/>
      <c r="CO2553" s="5"/>
      <c r="CP2553" s="5"/>
      <c r="CQ2553" s="5"/>
      <c r="CR2553" s="8"/>
      <c r="CS2553" s="8"/>
      <c r="CT2553" s="8"/>
      <c r="CU2553" s="8"/>
      <c r="CV2553" s="8"/>
      <c r="CW2553" s="8"/>
      <c r="CX2553" s="8"/>
      <c r="CY2553" s="8"/>
      <c r="CZ2553" s="8"/>
      <c r="DA2553" s="8"/>
      <c r="DB2553" s="8"/>
      <c r="DC2553" s="8"/>
      <c r="DD2553" s="8"/>
      <c r="DE2553" s="8"/>
      <c r="DF2553" s="8"/>
      <c r="DG2553" s="8"/>
      <c r="DH2553" s="8"/>
      <c r="DI2553" s="8"/>
      <c r="DJ2553" s="8"/>
      <c r="DK2553" s="8"/>
      <c r="DL2553" s="8"/>
      <c r="DM2553" s="8"/>
      <c r="DN2553" s="8"/>
      <c r="DO2553" s="8"/>
      <c r="DP2553" s="8"/>
      <c r="DQ2553" s="8"/>
      <c r="DR2553" s="8"/>
      <c r="DS2553" s="8"/>
      <c r="DT2553" s="8"/>
      <c r="DU2553" s="8"/>
      <c r="DV2553" s="8"/>
      <c r="DW2553" s="8"/>
      <c r="DX2553" s="8"/>
      <c r="DY2553" s="8"/>
      <c r="DZ2553" s="8"/>
      <c r="EA2553" s="8"/>
      <c r="EB2553" s="8"/>
      <c r="EC2553" s="8"/>
      <c r="ED2553" s="8"/>
      <c r="EE2553" s="8"/>
      <c r="EF2553" s="8"/>
      <c r="EG2553" s="8"/>
      <c r="EH2553" s="8"/>
      <c r="EI2553" s="8"/>
      <c r="EJ2553" s="8"/>
      <c r="EK2553" s="8"/>
      <c r="EL2553" s="8"/>
      <c r="EM2553" s="8"/>
      <c r="EN2553" s="8"/>
      <c r="EO2553" s="8"/>
      <c r="EP2553" s="8"/>
      <c r="EQ2553" s="8"/>
      <c r="ER2553" s="8"/>
      <c r="ES2553" s="8"/>
      <c r="ET2553" s="8"/>
      <c r="EU2553" s="8"/>
      <c r="EV2553" s="8"/>
      <c r="EW2553" s="8"/>
      <c r="EX2553" s="8"/>
      <c r="EY2553" s="8"/>
      <c r="EZ2553" s="8"/>
      <c r="FA2553" s="8"/>
      <c r="FB2553" s="8"/>
      <c r="FC2553" s="8"/>
      <c r="FD2553" s="8"/>
      <c r="FE2553" s="8"/>
      <c r="FF2553" s="8"/>
      <c r="FG2553" s="8"/>
      <c r="FH2553" s="8"/>
      <c r="FI2553" s="8"/>
      <c r="FJ2553" s="8"/>
    </row>
    <row r="2554" spans="1:166" x14ac:dyDescent="0.25">
      <c r="A2554" t="s">
        <v>298</v>
      </c>
      <c r="B2554" t="s">
        <v>170</v>
      </c>
      <c r="C2554" s="6">
        <v>43906</v>
      </c>
      <c r="D2554" s="5">
        <v>9</v>
      </c>
      <c r="E2554" s="6" t="s">
        <v>207</v>
      </c>
      <c r="F2554" s="6" t="s">
        <v>15</v>
      </c>
      <c r="G2554" s="5">
        <v>133</v>
      </c>
      <c r="H2554" t="s">
        <v>26</v>
      </c>
      <c r="I2554" s="7">
        <v>7</v>
      </c>
      <c r="J2554">
        <v>1000</v>
      </c>
      <c r="K2554" s="5">
        <f t="shared" si="65"/>
        <v>142.85714285714286</v>
      </c>
      <c r="L2554" s="5"/>
      <c r="M2554" s="5">
        <v>804.58333333333326</v>
      </c>
      <c r="N2554" s="5">
        <v>25.083333333333332</v>
      </c>
      <c r="O2554" s="5"/>
      <c r="P2554" s="5"/>
      <c r="Q2554" s="5"/>
      <c r="R2554" s="5"/>
      <c r="S2554" s="5"/>
      <c r="T2554" s="5"/>
      <c r="U2554" s="5"/>
      <c r="V2554" s="5">
        <v>133</v>
      </c>
      <c r="W2554" s="5"/>
      <c r="X2554" s="8"/>
      <c r="Y2554" s="8"/>
      <c r="Z2554" s="8"/>
      <c r="AA2554" s="8"/>
      <c r="AB2554" s="8"/>
      <c r="AC2554" s="5">
        <v>353.52257447329066</v>
      </c>
      <c r="AD2554" s="9">
        <v>7.3710833333333328E-3</v>
      </c>
      <c r="AE2554" s="7">
        <f>AC2554*AD2554</f>
        <v>2.6058443566571645</v>
      </c>
      <c r="AF2554" s="7"/>
      <c r="AG2554" s="7"/>
      <c r="AH2554" s="7"/>
      <c r="AI2554" s="7"/>
      <c r="AJ2554" s="5">
        <v>224.9500018611603</v>
      </c>
      <c r="AK2554" s="8"/>
      <c r="AL2554" s="8"/>
      <c r="AM2554" s="8"/>
      <c r="AN2554" s="8"/>
      <c r="AO2554" s="8"/>
      <c r="AP2554" s="8"/>
      <c r="AQ2554" s="9"/>
      <c r="AR2554" s="9">
        <v>2.3654999999999999E-2</v>
      </c>
      <c r="AS2554" s="7">
        <f>AJ2554*AR2554</f>
        <v>5.3211922940257468</v>
      </c>
      <c r="AT2554" s="7"/>
      <c r="AU2554" s="5"/>
      <c r="AV2554" s="5"/>
      <c r="AW2554" s="5"/>
      <c r="AX2554" s="5"/>
      <c r="AY2554" s="5"/>
      <c r="AZ2554" s="5"/>
      <c r="BA2554" s="5"/>
      <c r="BB2554" s="5"/>
      <c r="BC2554" s="5"/>
      <c r="BD2554" s="5"/>
      <c r="BE2554" s="5"/>
      <c r="BF2554" s="5"/>
      <c r="BG2554" s="5"/>
      <c r="BH2554" s="5">
        <v>610.20837237869216</v>
      </c>
      <c r="BI2554" s="9">
        <v>2.123916666666667E-2</v>
      </c>
      <c r="BJ2554" s="7">
        <f>BH2554*BI2554</f>
        <v>12.960317322346441</v>
      </c>
      <c r="BK2554" s="5">
        <f>AC2554+AJ2554+BH2554</f>
        <v>1188.6809487131432</v>
      </c>
      <c r="BL2554" s="5">
        <f>AE2554+AS2554+BJ2554</f>
        <v>20.887353973029352</v>
      </c>
      <c r="BM2554" s="8">
        <f>BH2554/BK2554</f>
        <v>0.5133491649204095</v>
      </c>
      <c r="BN2554" s="8"/>
      <c r="BO2554" s="7"/>
      <c r="BP2554" s="5"/>
      <c r="BQ2554" s="5"/>
      <c r="BR2554" s="5"/>
      <c r="BS2554" s="5"/>
      <c r="BT2554" s="7"/>
      <c r="BU2554" s="7"/>
      <c r="BV2554" s="7"/>
      <c r="BW2554" s="7"/>
      <c r="BX2554" s="8">
        <f>AC2554/BK2554</f>
        <v>0.2974074539143674</v>
      </c>
      <c r="BY2554" s="8">
        <f>AJ2554/BK2554</f>
        <v>0.18924338116522305</v>
      </c>
      <c r="BZ2554" s="8">
        <f>BH2554/BK2554</f>
        <v>0.5133491649204095</v>
      </c>
      <c r="CA2554" s="5"/>
      <c r="CB2554" s="5"/>
      <c r="CC2554" s="5"/>
      <c r="CD2554" s="5"/>
      <c r="CE2554" s="5"/>
      <c r="CF2554" s="5"/>
      <c r="CG2554" s="5"/>
      <c r="CH2554" s="5"/>
      <c r="CI2554" s="5"/>
      <c r="CJ2554" s="5"/>
      <c r="CK2554" s="8"/>
      <c r="CL2554" s="5"/>
      <c r="CM2554" s="5"/>
      <c r="CN2554" s="8"/>
      <c r="CO2554" s="5"/>
      <c r="CP2554" s="5"/>
      <c r="CQ2554" s="5"/>
      <c r="CR2554" s="8"/>
      <c r="CS2554" s="8"/>
      <c r="CT2554" s="8"/>
      <c r="CU2554" s="8"/>
      <c r="CV2554" s="8"/>
      <c r="CW2554" s="8"/>
      <c r="CX2554" s="8"/>
      <c r="CY2554" s="8"/>
      <c r="CZ2554" s="8"/>
      <c r="DA2554" s="8"/>
      <c r="DB2554" s="8"/>
      <c r="DC2554" s="8"/>
      <c r="DD2554" s="8"/>
      <c r="DE2554" s="8"/>
      <c r="DF2554" s="8"/>
      <c r="DG2554" s="8"/>
      <c r="DH2554" s="8"/>
      <c r="DI2554" s="8"/>
      <c r="DJ2554" s="8"/>
      <c r="DK2554" s="8"/>
      <c r="DL2554" s="8"/>
      <c r="DM2554" s="8"/>
      <c r="DN2554" s="8"/>
      <c r="DO2554" s="8"/>
      <c r="DP2554" s="8"/>
      <c r="DQ2554" s="8"/>
      <c r="DR2554" s="8"/>
      <c r="DS2554" s="8"/>
      <c r="DT2554" s="8"/>
      <c r="DU2554" s="8"/>
      <c r="DV2554" s="8"/>
      <c r="DW2554" s="8"/>
      <c r="DX2554" s="8"/>
      <c r="DY2554" s="8"/>
      <c r="DZ2554" s="8"/>
      <c r="EA2554" s="8"/>
      <c r="EB2554" s="8"/>
      <c r="EC2554" s="8"/>
      <c r="ED2554" s="8"/>
      <c r="EE2554" s="8"/>
      <c r="EF2554" s="8"/>
      <c r="EG2554" s="8"/>
      <c r="EH2554" s="8"/>
      <c r="EI2554" s="8"/>
      <c r="EJ2554" s="8"/>
      <c r="EK2554" s="8"/>
      <c r="EL2554" s="8"/>
      <c r="EM2554" s="8"/>
      <c r="EN2554" s="8"/>
      <c r="EO2554" s="8"/>
      <c r="EP2554" s="8"/>
      <c r="EQ2554" s="8"/>
      <c r="ER2554" s="8"/>
      <c r="ES2554" s="8"/>
      <c r="ET2554" s="8"/>
      <c r="EU2554" s="8"/>
      <c r="EV2554" s="8"/>
      <c r="EW2554" s="8"/>
      <c r="EX2554" s="8"/>
      <c r="EY2554" s="8"/>
      <c r="EZ2554" s="8"/>
      <c r="FA2554" s="8"/>
      <c r="FB2554" s="8"/>
      <c r="FC2554" s="8"/>
      <c r="FD2554" s="8"/>
      <c r="FE2554" s="8"/>
      <c r="FF2554" s="8"/>
      <c r="FG2554" s="8"/>
      <c r="FH2554" s="8"/>
      <c r="FI2554" s="8"/>
      <c r="FJ2554" s="8"/>
    </row>
    <row r="2555" spans="1:166" x14ac:dyDescent="0.25">
      <c r="A2555" t="s">
        <v>298</v>
      </c>
      <c r="B2555" t="s">
        <v>170</v>
      </c>
      <c r="C2555" s="6">
        <v>43996</v>
      </c>
      <c r="D2555" s="5">
        <v>10</v>
      </c>
      <c r="E2555" t="s">
        <v>108</v>
      </c>
      <c r="F2555" s="6" t="s">
        <v>18</v>
      </c>
      <c r="G2555" s="5">
        <v>223</v>
      </c>
      <c r="H2555" t="s">
        <v>26</v>
      </c>
      <c r="I2555" s="7">
        <v>7</v>
      </c>
      <c r="J2555">
        <v>1000</v>
      </c>
      <c r="K2555" s="5">
        <f t="shared" si="65"/>
        <v>142.85714285714286</v>
      </c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8"/>
      <c r="Y2555" s="8"/>
      <c r="Z2555" s="8"/>
      <c r="AA2555" s="8"/>
      <c r="AB2555" s="8"/>
      <c r="AC2555" s="5"/>
      <c r="AD2555" s="9"/>
      <c r="AE2555" s="8"/>
      <c r="AF2555" s="8"/>
      <c r="AG2555" s="8"/>
      <c r="AH2555" s="8"/>
      <c r="AI2555" s="8"/>
      <c r="AJ2555" s="5"/>
      <c r="AK2555" s="8"/>
      <c r="AL2555" s="8"/>
      <c r="AM2555" s="8"/>
      <c r="AN2555" s="8"/>
      <c r="AO2555" s="8"/>
      <c r="AP2555" s="8"/>
      <c r="AQ2555" s="9"/>
      <c r="AR2555" s="9"/>
      <c r="AS2555" s="8"/>
      <c r="AT2555" s="8"/>
      <c r="AU2555" s="5"/>
      <c r="AV2555" s="5"/>
      <c r="AW2555" s="5"/>
      <c r="AX2555" s="5"/>
      <c r="AY2555" s="5"/>
      <c r="AZ2555" s="5"/>
      <c r="BA2555" s="5"/>
      <c r="BB2555" s="5"/>
      <c r="BC2555" s="5"/>
      <c r="BD2555" s="5"/>
      <c r="BE2555" s="5"/>
      <c r="BF2555" s="5"/>
      <c r="BG2555" s="5"/>
      <c r="BH2555" s="5"/>
      <c r="BI2555" s="9"/>
      <c r="BJ2555" s="5"/>
      <c r="BK2555" s="5"/>
      <c r="BL2555" s="5"/>
      <c r="BM2555" s="8"/>
      <c r="BN2555" s="8"/>
      <c r="BO2555" s="7">
        <v>46.662499999999994</v>
      </c>
      <c r="BP2555" s="5">
        <v>199.9</v>
      </c>
      <c r="BQ2555" s="5"/>
      <c r="BR2555" s="5"/>
      <c r="BS2555" s="5"/>
      <c r="BT2555" s="7">
        <v>8.8061674008810584</v>
      </c>
      <c r="BU2555" s="7"/>
      <c r="BV2555" s="7"/>
      <c r="BW2555" s="7"/>
      <c r="BX2555" s="7"/>
      <c r="BY2555" s="7"/>
      <c r="BZ2555" s="7"/>
      <c r="CA2555" s="5"/>
      <c r="CB2555" s="5"/>
      <c r="CC2555" s="5"/>
      <c r="CD2555" s="5"/>
      <c r="CE2555" s="5"/>
      <c r="CF2555" s="5"/>
      <c r="CG2555" s="5"/>
      <c r="CH2555" s="5"/>
      <c r="CI2555" s="5"/>
      <c r="CJ2555" s="5"/>
      <c r="CK2555" s="8"/>
      <c r="CL2555" s="5"/>
      <c r="CM2555" s="5"/>
      <c r="CN2555" s="8"/>
      <c r="CO2555" s="5"/>
      <c r="CP2555" s="5"/>
      <c r="CQ2555" s="5"/>
      <c r="CR2555" s="8"/>
      <c r="CS2555" s="8"/>
      <c r="CT2555" s="8"/>
      <c r="CU2555" s="8"/>
      <c r="CV2555" s="8"/>
      <c r="CW2555" s="8"/>
      <c r="CX2555" s="8"/>
      <c r="CY2555" s="8"/>
      <c r="CZ2555" s="8"/>
      <c r="DA2555" s="8"/>
      <c r="DB2555" s="8"/>
      <c r="DC2555" s="8"/>
      <c r="DD2555" s="8"/>
      <c r="DE2555" s="8"/>
      <c r="DF2555" s="8"/>
      <c r="DG2555" s="8"/>
      <c r="DH2555" s="8"/>
      <c r="DI2555" s="8"/>
      <c r="DJ2555" s="8"/>
      <c r="DK2555" s="8"/>
      <c r="DL2555" s="8"/>
      <c r="DM2555" s="8"/>
      <c r="DN2555" s="8"/>
      <c r="DO2555" s="8"/>
      <c r="DP2555" s="8"/>
      <c r="DQ2555" s="8"/>
      <c r="DR2555" s="8"/>
      <c r="DS2555" s="8"/>
      <c r="DT2555" s="8"/>
      <c r="DU2555" s="8"/>
      <c r="DV2555" s="8"/>
      <c r="DW2555" s="8"/>
      <c r="DX2555" s="8"/>
      <c r="DY2555" s="8"/>
      <c r="DZ2555" s="8"/>
      <c r="EA2555" s="8"/>
      <c r="EB2555" s="8"/>
      <c r="EC2555" s="8"/>
      <c r="ED2555" s="8"/>
      <c r="EE2555" s="8"/>
      <c r="EF2555" s="8"/>
      <c r="EG2555" s="8"/>
      <c r="EH2555" s="8"/>
      <c r="EI2555" s="8"/>
      <c r="EJ2555" s="8"/>
      <c r="EK2555" s="8"/>
      <c r="EL2555" s="8"/>
      <c r="EM2555" s="8"/>
      <c r="EN2555" s="8"/>
      <c r="EO2555" s="8"/>
      <c r="EP2555" s="8"/>
      <c r="EQ2555" s="8"/>
      <c r="ER2555" s="8"/>
      <c r="ES2555" s="8"/>
      <c r="ET2555" s="8"/>
      <c r="EU2555" s="8"/>
      <c r="EV2555" s="8"/>
      <c r="EW2555" s="8"/>
      <c r="EX2555" s="8"/>
      <c r="EY2555" s="8"/>
      <c r="EZ2555" s="8"/>
      <c r="FA2555" s="8"/>
      <c r="FB2555" s="8"/>
      <c r="FC2555" s="8"/>
      <c r="FD2555" s="8"/>
      <c r="FE2555" s="8"/>
      <c r="FF2555" s="8"/>
      <c r="FG2555" s="8"/>
      <c r="FH2555" s="8"/>
      <c r="FI2555" s="8"/>
      <c r="FJ2555" s="8"/>
    </row>
    <row r="2556" spans="1:166" x14ac:dyDescent="0.25">
      <c r="A2556" t="s">
        <v>299</v>
      </c>
      <c r="B2556" t="s">
        <v>171</v>
      </c>
      <c r="C2556" s="6">
        <v>43773</v>
      </c>
      <c r="D2556" s="5">
        <v>1</v>
      </c>
      <c r="E2556" s="6" t="s">
        <v>209</v>
      </c>
      <c r="F2556" t="s">
        <v>10</v>
      </c>
      <c r="G2556">
        <v>0</v>
      </c>
      <c r="H2556" t="s">
        <v>26</v>
      </c>
      <c r="I2556" s="7">
        <v>7</v>
      </c>
      <c r="J2556">
        <v>1000</v>
      </c>
      <c r="K2556" s="5">
        <f t="shared" si="65"/>
        <v>142.85714285714286</v>
      </c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8"/>
      <c r="Y2556" s="8"/>
      <c r="Z2556" s="8"/>
      <c r="AA2556" s="8"/>
      <c r="AB2556" s="8"/>
      <c r="AC2556" s="5"/>
      <c r="AD2556" s="9"/>
      <c r="AE2556" s="8"/>
      <c r="AF2556" s="8"/>
      <c r="AG2556" s="8"/>
      <c r="AH2556" s="8"/>
      <c r="AI2556" s="8"/>
      <c r="AJ2556" s="5"/>
      <c r="AK2556" s="8"/>
      <c r="AL2556" s="8"/>
      <c r="AM2556" s="8"/>
      <c r="AN2556" s="8"/>
      <c r="AO2556" s="8"/>
      <c r="AP2556" s="8"/>
      <c r="AQ2556" s="9"/>
      <c r="AR2556" s="9"/>
      <c r="AS2556" s="8"/>
      <c r="AT2556" s="8"/>
      <c r="AU2556" s="5"/>
      <c r="AV2556" s="5"/>
      <c r="AW2556" s="5"/>
      <c r="AX2556" s="5"/>
      <c r="AY2556" s="5"/>
      <c r="AZ2556" s="5"/>
      <c r="BA2556" s="5"/>
      <c r="BB2556" s="5"/>
      <c r="BC2556" s="5"/>
      <c r="BD2556" s="5"/>
      <c r="BE2556" s="5"/>
      <c r="BF2556" s="5"/>
      <c r="BG2556" s="5"/>
      <c r="BH2556" s="5"/>
      <c r="BI2556" s="9"/>
      <c r="BJ2556" s="5"/>
      <c r="BK2556" s="5"/>
      <c r="BL2556" s="5"/>
      <c r="BM2556" s="8"/>
      <c r="BN2556" s="8"/>
      <c r="BO2556" s="7"/>
      <c r="BP2556" s="5"/>
      <c r="BQ2556" s="5"/>
      <c r="BR2556" s="5"/>
      <c r="BS2556" s="5"/>
      <c r="BT2556" s="7"/>
      <c r="BU2556" s="7"/>
      <c r="BV2556" s="7"/>
      <c r="BW2556" s="7"/>
      <c r="BX2556" s="7"/>
      <c r="BY2556" s="7"/>
      <c r="BZ2556" s="7"/>
      <c r="CA2556" s="5"/>
      <c r="CB2556" s="5"/>
      <c r="CC2556" s="5"/>
      <c r="CD2556" s="5"/>
      <c r="CE2556" s="5"/>
      <c r="CF2556" s="5"/>
      <c r="CG2556" s="5"/>
      <c r="CH2556" s="5"/>
      <c r="CI2556" s="5"/>
      <c r="CJ2556" s="5"/>
      <c r="CK2556" s="8"/>
      <c r="CL2556" s="5"/>
      <c r="CM2556" s="5"/>
      <c r="CN2556" s="8"/>
      <c r="CO2556" s="5"/>
      <c r="CP2556" s="5"/>
      <c r="CQ2556" s="5"/>
      <c r="CR2556" s="8"/>
      <c r="CS2556" s="8"/>
      <c r="CT2556" s="8"/>
      <c r="CU2556" s="8"/>
      <c r="CV2556" s="8"/>
      <c r="CW2556" s="8"/>
      <c r="CX2556" s="8"/>
      <c r="CY2556" s="8"/>
      <c r="CZ2556" s="8"/>
      <c r="DA2556" s="8"/>
      <c r="DB2556" s="8"/>
      <c r="DC2556" s="8"/>
      <c r="DD2556" s="8"/>
      <c r="DE2556" s="8"/>
      <c r="DF2556" s="8"/>
      <c r="DG2556" s="8"/>
      <c r="DH2556" s="8"/>
      <c r="DI2556" s="8"/>
      <c r="DJ2556" s="8"/>
      <c r="DK2556" s="8"/>
      <c r="DL2556" s="8"/>
      <c r="DM2556" s="8"/>
      <c r="DN2556" s="8"/>
      <c r="DO2556" s="8"/>
      <c r="DP2556" s="8"/>
      <c r="DQ2556" s="8"/>
      <c r="DR2556" s="8"/>
      <c r="DS2556" s="8"/>
      <c r="DT2556" s="8"/>
      <c r="DU2556" s="8"/>
      <c r="DV2556" s="8"/>
      <c r="DW2556" s="8"/>
      <c r="DX2556" s="8"/>
      <c r="DY2556" s="8"/>
      <c r="DZ2556" s="8"/>
      <c r="EA2556" s="8"/>
      <c r="EB2556" s="8"/>
      <c r="EC2556" s="8"/>
      <c r="ED2556" s="8"/>
      <c r="EE2556" s="8"/>
      <c r="EF2556" s="8"/>
      <c r="EG2556" s="8"/>
      <c r="EH2556" s="8"/>
      <c r="EI2556" s="8"/>
      <c r="EJ2556" s="8"/>
      <c r="EK2556" s="8"/>
      <c r="EL2556" s="8"/>
      <c r="EM2556" s="8"/>
      <c r="EN2556" s="8"/>
      <c r="EO2556" s="8"/>
      <c r="EP2556" s="8"/>
      <c r="EQ2556" s="8"/>
      <c r="ER2556" s="8"/>
      <c r="ES2556" s="8"/>
      <c r="ET2556" s="8"/>
      <c r="EU2556" s="8"/>
      <c r="EV2556" s="8"/>
      <c r="EW2556" s="8"/>
      <c r="EX2556" s="8"/>
      <c r="EY2556" s="8"/>
      <c r="EZ2556" s="8"/>
      <c r="FA2556" s="8"/>
      <c r="FB2556" s="8"/>
      <c r="FC2556" s="8"/>
      <c r="FD2556" s="8"/>
      <c r="FE2556" s="8"/>
      <c r="FF2556" s="8"/>
      <c r="FG2556" s="8"/>
      <c r="FH2556" s="8"/>
      <c r="FI2556" s="8"/>
      <c r="FJ2556" s="8"/>
    </row>
    <row r="2557" spans="1:166" x14ac:dyDescent="0.25">
      <c r="A2557" t="s">
        <v>299</v>
      </c>
      <c r="B2557" t="s">
        <v>171</v>
      </c>
      <c r="C2557" s="6">
        <v>43850</v>
      </c>
      <c r="D2557" s="5">
        <v>6</v>
      </c>
      <c r="E2557" s="6" t="s">
        <v>239</v>
      </c>
      <c r="F2557" t="s">
        <v>89</v>
      </c>
      <c r="G2557" s="5">
        <v>77</v>
      </c>
      <c r="H2557" t="s">
        <v>26</v>
      </c>
      <c r="I2557" s="7">
        <v>7</v>
      </c>
      <c r="J2557">
        <v>1000</v>
      </c>
      <c r="K2557" s="5">
        <f t="shared" si="65"/>
        <v>142.85714285714286</v>
      </c>
      <c r="L2557" s="5"/>
      <c r="M2557" s="5">
        <v>685.83333333333326</v>
      </c>
      <c r="N2557" s="5">
        <v>19.5</v>
      </c>
      <c r="O2557" s="5"/>
      <c r="P2557" s="5"/>
      <c r="Q2557" s="5"/>
      <c r="R2557" s="5"/>
      <c r="S2557" s="5"/>
      <c r="T2557" s="5">
        <v>77</v>
      </c>
      <c r="U2557" s="5"/>
      <c r="V2557" s="5"/>
      <c r="W2557" s="5"/>
      <c r="X2557" s="8"/>
      <c r="Y2557" s="8"/>
      <c r="Z2557" s="8"/>
      <c r="AA2557" s="8"/>
      <c r="AB2557" s="8"/>
      <c r="AC2557" s="5">
        <v>173.39425842336109</v>
      </c>
      <c r="AD2557" s="9">
        <v>1.3606583333333333E-2</v>
      </c>
      <c r="AE2557" s="7">
        <f>AC2557*AD2557</f>
        <v>2.3593034267589981</v>
      </c>
      <c r="AF2557" s="7"/>
      <c r="AG2557" s="7"/>
      <c r="AH2557" s="7"/>
      <c r="AI2557" s="7"/>
      <c r="AJ2557" s="5">
        <v>141.19790912250053</v>
      </c>
      <c r="AK2557" s="8"/>
      <c r="AL2557" s="8"/>
      <c r="AM2557" s="8"/>
      <c r="AN2557" s="8"/>
      <c r="AO2557" s="8"/>
      <c r="AP2557" s="8"/>
      <c r="AQ2557" s="9"/>
      <c r="AR2557" s="9">
        <v>3.7303333333333327E-2</v>
      </c>
      <c r="AS2557" s="7">
        <f>AJ2557*AR2557</f>
        <v>5.267152669966344</v>
      </c>
      <c r="AT2557" s="7"/>
      <c r="AU2557" s="5"/>
      <c r="AV2557" s="5"/>
      <c r="AW2557" s="5"/>
      <c r="AX2557" s="5"/>
      <c r="AY2557" s="5"/>
      <c r="AZ2557" s="5"/>
      <c r="BA2557" s="5"/>
      <c r="BB2557" s="5"/>
      <c r="BC2557" s="5"/>
      <c r="BD2557" s="5"/>
      <c r="BE2557" s="5"/>
      <c r="BF2557" s="5"/>
      <c r="BG2557" s="5"/>
      <c r="BH2557" s="5">
        <v>36.544488804904788</v>
      </c>
      <c r="BI2557" s="9">
        <v>3.1725000000000003E-2</v>
      </c>
      <c r="BJ2557" s="7">
        <f>BH2557*BI2557</f>
        <v>1.1593739073356044</v>
      </c>
      <c r="BK2557" s="5">
        <f>AC2557+AJ2557+BH2557</f>
        <v>351.13665635076643</v>
      </c>
      <c r="BL2557" s="5">
        <f>AE2557+AS2557+BJ2557</f>
        <v>8.7858300040609461</v>
      </c>
      <c r="BM2557" s="8">
        <f>BH2557/BK2557</f>
        <v>0.10407483281494494</v>
      </c>
      <c r="BN2557" s="8"/>
      <c r="BO2557" s="7"/>
      <c r="BP2557" s="5"/>
      <c r="BQ2557" s="5"/>
      <c r="BR2557" s="5"/>
      <c r="BS2557" s="5"/>
      <c r="BT2557" s="7"/>
      <c r="BU2557" s="7"/>
      <c r="BV2557" s="7"/>
      <c r="BW2557" s="7"/>
      <c r="BX2557" s="8">
        <f>AC2557/BK2557</f>
        <v>0.49380847965400015</v>
      </c>
      <c r="BY2557" s="8">
        <f>AJ2557/BK2557</f>
        <v>0.40211668753105484</v>
      </c>
      <c r="BZ2557" s="8">
        <f>BH2557/BK2557</f>
        <v>0.10407483281494494</v>
      </c>
      <c r="CA2557" s="5"/>
      <c r="CB2557" s="5"/>
      <c r="CC2557" s="5"/>
      <c r="CD2557" s="5"/>
      <c r="CE2557" s="5"/>
      <c r="CF2557" s="5"/>
      <c r="CG2557" s="5"/>
      <c r="CH2557" s="5"/>
      <c r="CI2557" s="5"/>
      <c r="CJ2557" s="5"/>
      <c r="CK2557" s="8"/>
      <c r="CL2557" s="5"/>
      <c r="CM2557" s="5"/>
      <c r="CN2557" s="8"/>
      <c r="CO2557" s="5"/>
      <c r="CP2557" s="5"/>
      <c r="CQ2557" s="5"/>
      <c r="CR2557" s="8"/>
      <c r="CS2557" s="8"/>
      <c r="CT2557" s="8"/>
      <c r="CU2557" s="8"/>
      <c r="CV2557" s="8"/>
      <c r="CW2557" s="8"/>
      <c r="CX2557" s="8"/>
      <c r="CY2557" s="8"/>
      <c r="CZ2557" s="8"/>
      <c r="DA2557" s="8"/>
      <c r="DB2557" s="8"/>
      <c r="DC2557" s="8"/>
      <c r="DD2557" s="8"/>
      <c r="DE2557" s="8"/>
      <c r="DF2557" s="8"/>
      <c r="DG2557" s="8"/>
      <c r="DH2557" s="8"/>
      <c r="DI2557" s="8"/>
      <c r="DJ2557" s="8"/>
      <c r="DK2557" s="8"/>
      <c r="DL2557" s="8"/>
      <c r="DM2557" s="8"/>
      <c r="DN2557" s="8"/>
      <c r="DO2557" s="8"/>
      <c r="DP2557" s="8"/>
      <c r="DQ2557" s="8"/>
      <c r="DR2557" s="8"/>
      <c r="DS2557" s="8"/>
      <c r="DT2557" s="8"/>
      <c r="DU2557" s="8"/>
      <c r="DV2557" s="8"/>
      <c r="DW2557" s="8"/>
      <c r="DX2557" s="8"/>
      <c r="DY2557" s="8"/>
      <c r="DZ2557" s="8"/>
      <c r="EA2557" s="8"/>
      <c r="EB2557" s="8"/>
      <c r="EC2557" s="8"/>
      <c r="ED2557" s="8"/>
      <c r="EE2557" s="8"/>
      <c r="EF2557" s="8"/>
      <c r="EG2557" s="8"/>
      <c r="EH2557" s="8"/>
      <c r="EI2557" s="8"/>
      <c r="EJ2557" s="8"/>
      <c r="EK2557" s="8"/>
      <c r="EL2557" s="8"/>
      <c r="EM2557" s="8"/>
      <c r="EN2557" s="8"/>
      <c r="EO2557" s="8"/>
      <c r="EP2557" s="8"/>
      <c r="EQ2557" s="8"/>
      <c r="ER2557" s="8"/>
      <c r="ES2557" s="8"/>
      <c r="ET2557" s="8"/>
      <c r="EU2557" s="8"/>
      <c r="EV2557" s="8"/>
      <c r="EW2557" s="8"/>
      <c r="EX2557" s="8"/>
      <c r="EY2557" s="8"/>
      <c r="EZ2557" s="8"/>
      <c r="FA2557" s="8"/>
      <c r="FB2557" s="8"/>
      <c r="FC2557" s="8"/>
      <c r="FD2557" s="8"/>
      <c r="FE2557" s="8"/>
      <c r="FF2557" s="8"/>
      <c r="FG2557" s="8"/>
      <c r="FH2557" s="8"/>
      <c r="FI2557" s="8"/>
      <c r="FJ2557" s="8"/>
    </row>
    <row r="2558" spans="1:166" x14ac:dyDescent="0.25">
      <c r="A2558" t="s">
        <v>299</v>
      </c>
      <c r="B2558" t="s">
        <v>171</v>
      </c>
      <c r="C2558" s="6">
        <v>43865</v>
      </c>
      <c r="D2558" s="5"/>
      <c r="E2558" s="6"/>
      <c r="F2558" s="6"/>
      <c r="G2558" s="5">
        <v>92</v>
      </c>
      <c r="H2558" t="s">
        <v>26</v>
      </c>
      <c r="I2558" s="7">
        <v>7</v>
      </c>
      <c r="J2558">
        <v>1000</v>
      </c>
      <c r="K2558" s="5">
        <f t="shared" si="65"/>
        <v>142.85714285714286</v>
      </c>
      <c r="L2558" s="5"/>
      <c r="M2558" s="5">
        <v>755.83333333333326</v>
      </c>
      <c r="N2558" s="5">
        <v>22.666666666666668</v>
      </c>
      <c r="O2558" s="5"/>
      <c r="P2558" s="5"/>
      <c r="Q2558" s="5"/>
      <c r="R2558" s="5"/>
      <c r="S2558" s="5"/>
      <c r="T2558" s="5"/>
      <c r="U2558" s="5"/>
      <c r="V2558" s="5"/>
      <c r="W2558" s="5"/>
      <c r="X2558" s="8"/>
      <c r="Y2558" s="8"/>
      <c r="Z2558" s="8"/>
      <c r="AA2558" s="8"/>
      <c r="AB2558" s="8"/>
      <c r="AC2558" s="5">
        <v>255.22431470152952</v>
      </c>
      <c r="AD2558" s="9">
        <v>1.3309E-2</v>
      </c>
      <c r="AE2558" s="7">
        <f>AC2558*AD2558</f>
        <v>3.3967804043626564</v>
      </c>
      <c r="AF2558" s="7"/>
      <c r="AG2558" s="7"/>
      <c r="AH2558" s="7"/>
      <c r="AI2558" s="7"/>
      <c r="AJ2558" s="5">
        <v>201.63328266341196</v>
      </c>
      <c r="AK2558" s="8"/>
      <c r="AL2558" s="8"/>
      <c r="AM2558" s="8"/>
      <c r="AN2558" s="8"/>
      <c r="AO2558" s="8"/>
      <c r="AP2558" s="8"/>
      <c r="AQ2558" s="9"/>
      <c r="AR2558" s="9">
        <v>4.0631666666666663E-2</v>
      </c>
      <c r="AS2558" s="7">
        <f>AJ2558*AR2558</f>
        <v>8.1926963300855338</v>
      </c>
      <c r="AT2558" s="7"/>
      <c r="AU2558" s="5"/>
      <c r="AV2558" s="5"/>
      <c r="AW2558" s="5"/>
      <c r="AX2558" s="5"/>
      <c r="AY2558" s="5"/>
      <c r="AZ2558" s="5"/>
      <c r="BA2558" s="5"/>
      <c r="BB2558" s="5"/>
      <c r="BC2558" s="5"/>
      <c r="BD2558" s="5"/>
      <c r="BE2558" s="5"/>
      <c r="BF2558" s="5"/>
      <c r="BG2558" s="5"/>
      <c r="BH2558" s="5">
        <v>151.72853743661832</v>
      </c>
      <c r="BI2558" s="9">
        <v>3.3561666666666663E-2</v>
      </c>
      <c r="BJ2558" s="7">
        <f>BH2558*BI2558</f>
        <v>5.0922625972686379</v>
      </c>
      <c r="BK2558" s="5">
        <f>AC2558+AJ2558+BH2558</f>
        <v>608.58613480155987</v>
      </c>
      <c r="BL2558" s="5">
        <f>AE2558+AS2558+BJ2558</f>
        <v>16.681739331716827</v>
      </c>
      <c r="BM2558" s="8">
        <f>BH2558/BK2558</f>
        <v>0.2493131682766517</v>
      </c>
      <c r="BN2558" s="8"/>
      <c r="BO2558" s="7"/>
      <c r="BP2558" s="5"/>
      <c r="BQ2558" s="5"/>
      <c r="BR2558" s="5"/>
      <c r="BS2558" s="5"/>
      <c r="BT2558" s="7"/>
      <c r="BU2558" s="7"/>
      <c r="BV2558" s="7"/>
      <c r="BW2558" s="7"/>
      <c r="BX2558" s="8">
        <f>AC2558/BK2558</f>
        <v>0.4193725425321263</v>
      </c>
      <c r="BY2558" s="8">
        <f>AJ2558/BK2558</f>
        <v>0.33131428919122191</v>
      </c>
      <c r="BZ2558" s="8">
        <f>BH2558/BK2558</f>
        <v>0.2493131682766517</v>
      </c>
      <c r="CA2558" s="5"/>
      <c r="CB2558" s="5"/>
      <c r="CC2558" s="5"/>
      <c r="CD2558" s="5"/>
      <c r="CE2558" s="5"/>
      <c r="CF2558" s="5"/>
      <c r="CG2558" s="5"/>
      <c r="CH2558" s="5"/>
      <c r="CI2558" s="5"/>
      <c r="CJ2558" s="5"/>
      <c r="CK2558" s="8"/>
      <c r="CL2558" s="5"/>
      <c r="CM2558" s="5"/>
      <c r="CN2558" s="8"/>
      <c r="CO2558" s="5"/>
      <c r="CP2558" s="5"/>
      <c r="CQ2558" s="5"/>
      <c r="CR2558" s="8"/>
      <c r="CS2558" s="8"/>
      <c r="CT2558" s="8"/>
      <c r="CU2558" s="8"/>
      <c r="CV2558" s="8"/>
      <c r="CW2558" s="8"/>
      <c r="CX2558" s="8"/>
      <c r="CY2558" s="8"/>
      <c r="CZ2558" s="8"/>
      <c r="DA2558" s="8"/>
      <c r="DB2558" s="8"/>
      <c r="DC2558" s="8"/>
      <c r="DD2558" s="8"/>
      <c r="DE2558" s="8"/>
      <c r="DF2558" s="8"/>
      <c r="DG2558" s="8"/>
      <c r="DH2558" s="8"/>
      <c r="DI2558" s="8"/>
      <c r="DJ2558" s="8"/>
      <c r="DK2558" s="8"/>
      <c r="DL2558" s="8"/>
      <c r="DM2558" s="8"/>
      <c r="DN2558" s="8"/>
      <c r="DO2558" s="8"/>
      <c r="DP2558" s="8"/>
      <c r="DQ2558" s="8"/>
      <c r="DR2558" s="8"/>
      <c r="DS2558" s="8"/>
      <c r="DT2558" s="8"/>
      <c r="DU2558" s="8"/>
      <c r="DV2558" s="8"/>
      <c r="DW2558" s="8"/>
      <c r="DX2558" s="8"/>
      <c r="DY2558" s="8"/>
      <c r="DZ2558" s="8"/>
      <c r="EA2558" s="8"/>
      <c r="EB2558" s="8"/>
      <c r="EC2558" s="8"/>
      <c r="ED2558" s="8"/>
      <c r="EE2558" s="8"/>
      <c r="EF2558" s="8"/>
      <c r="EG2558" s="8"/>
      <c r="EH2558" s="8"/>
      <c r="EI2558" s="8"/>
      <c r="EJ2558" s="8"/>
      <c r="EK2558" s="8"/>
      <c r="EL2558" s="8"/>
      <c r="EM2558" s="8"/>
      <c r="EN2558" s="8"/>
      <c r="EO2558" s="8"/>
      <c r="EP2558" s="8"/>
      <c r="EQ2558" s="8"/>
      <c r="ER2558" s="8"/>
      <c r="ES2558" s="8"/>
      <c r="ET2558" s="8"/>
      <c r="EU2558" s="8"/>
      <c r="EV2558" s="8"/>
      <c r="EW2558" s="8"/>
      <c r="EX2558" s="8"/>
      <c r="EY2558" s="8"/>
      <c r="EZ2558" s="8"/>
      <c r="FA2558" s="8"/>
      <c r="FB2558" s="8"/>
      <c r="FC2558" s="8"/>
      <c r="FD2558" s="8"/>
      <c r="FE2558" s="8"/>
      <c r="FF2558" s="8"/>
      <c r="FG2558" s="8"/>
      <c r="FH2558" s="8"/>
      <c r="FI2558" s="8"/>
      <c r="FJ2558" s="8"/>
    </row>
    <row r="2559" spans="1:166" x14ac:dyDescent="0.25">
      <c r="A2559" t="s">
        <v>299</v>
      </c>
      <c r="B2559" t="s">
        <v>171</v>
      </c>
      <c r="C2559" s="6">
        <v>43878</v>
      </c>
      <c r="D2559" s="5">
        <v>8</v>
      </c>
      <c r="E2559" t="s">
        <v>208</v>
      </c>
      <c r="F2559" s="6" t="s">
        <v>14</v>
      </c>
      <c r="G2559" s="5">
        <v>105</v>
      </c>
      <c r="H2559" t="s">
        <v>26</v>
      </c>
      <c r="I2559" s="7">
        <v>7</v>
      </c>
      <c r="J2559">
        <v>1000</v>
      </c>
      <c r="K2559" s="5">
        <f t="shared" si="65"/>
        <v>142.85714285714286</v>
      </c>
      <c r="L2559" s="5"/>
      <c r="M2559" s="5">
        <v>816.66666666666674</v>
      </c>
      <c r="N2559" s="5">
        <v>24</v>
      </c>
      <c r="O2559" s="5"/>
      <c r="P2559" s="5"/>
      <c r="Q2559" s="5"/>
      <c r="R2559" s="5"/>
      <c r="S2559" s="5"/>
      <c r="T2559" s="5"/>
      <c r="U2559" s="5">
        <v>105</v>
      </c>
      <c r="V2559" s="5"/>
      <c r="W2559" s="5"/>
      <c r="X2559" s="8"/>
      <c r="Y2559" s="8"/>
      <c r="Z2559" s="8"/>
      <c r="AA2559" s="8"/>
      <c r="AB2559" s="8"/>
      <c r="AC2559" s="5">
        <v>248.80223337704373</v>
      </c>
      <c r="AD2559" s="9">
        <v>9.9161666666666686E-3</v>
      </c>
      <c r="AE2559" s="7">
        <f>AC2559*AD2559</f>
        <v>2.4671644132056625</v>
      </c>
      <c r="AF2559" s="7"/>
      <c r="AG2559" s="7"/>
      <c r="AH2559" s="7"/>
      <c r="AI2559" s="7"/>
      <c r="AJ2559" s="5">
        <v>191.51982347877924</v>
      </c>
      <c r="AK2559" s="8"/>
      <c r="AL2559" s="8"/>
      <c r="AM2559" s="8"/>
      <c r="AN2559" s="8"/>
      <c r="AO2559" s="8"/>
      <c r="AP2559" s="8"/>
      <c r="AQ2559" s="9"/>
      <c r="AR2559" s="9">
        <v>3.3662499999999998E-2</v>
      </c>
      <c r="AS2559" s="7">
        <f>AJ2559*AR2559</f>
        <v>6.4470360578544064</v>
      </c>
      <c r="AT2559" s="7"/>
      <c r="AU2559" s="5"/>
      <c r="AV2559" s="5"/>
      <c r="AW2559" s="5"/>
      <c r="AX2559" s="5"/>
      <c r="AY2559" s="5"/>
      <c r="AZ2559" s="5"/>
      <c r="BA2559" s="5"/>
      <c r="BB2559" s="5"/>
      <c r="BC2559" s="5"/>
      <c r="BD2559" s="5"/>
      <c r="BE2559" s="5"/>
      <c r="BF2559" s="5"/>
      <c r="BG2559" s="5"/>
      <c r="BH2559" s="5">
        <v>347.36364903764638</v>
      </c>
      <c r="BI2559" s="9">
        <v>2.262833333333333E-2</v>
      </c>
      <c r="BJ2559" s="7">
        <f>BH2559*BI2559</f>
        <v>7.8602604383068737</v>
      </c>
      <c r="BK2559" s="5">
        <f>AC2559+AJ2559+BH2559</f>
        <v>787.68570589346939</v>
      </c>
      <c r="BL2559" s="5">
        <f>AE2559+AS2559+BJ2559</f>
        <v>16.774460909366944</v>
      </c>
      <c r="BM2559" s="8">
        <f>BH2559/BK2559</f>
        <v>0.44099270361093185</v>
      </c>
      <c r="BN2559" s="8"/>
      <c r="BO2559" s="7"/>
      <c r="BP2559" s="5"/>
      <c r="BQ2559" s="5"/>
      <c r="BR2559" s="5"/>
      <c r="BS2559" s="5"/>
      <c r="BT2559" s="7"/>
      <c r="BU2559" s="7"/>
      <c r="BV2559" s="7"/>
      <c r="BW2559" s="7"/>
      <c r="BX2559" s="8">
        <f>AC2559/BK2559</f>
        <v>0.3158648576653148</v>
      </c>
      <c r="BY2559" s="8">
        <f>AJ2559/BK2559</f>
        <v>0.2431424387237533</v>
      </c>
      <c r="BZ2559" s="8">
        <f>BH2559/BK2559</f>
        <v>0.44099270361093185</v>
      </c>
      <c r="CA2559" s="5"/>
      <c r="CB2559" s="5"/>
      <c r="CC2559" s="5"/>
      <c r="CD2559" s="5"/>
      <c r="CE2559" s="5"/>
      <c r="CF2559" s="5"/>
      <c r="CG2559" s="5"/>
      <c r="CH2559" s="5"/>
      <c r="CI2559" s="5"/>
      <c r="CJ2559" s="5"/>
      <c r="CK2559" s="8"/>
      <c r="CL2559" s="5"/>
      <c r="CM2559" s="5"/>
      <c r="CN2559" s="8"/>
      <c r="CO2559" s="5"/>
      <c r="CP2559" s="5"/>
      <c r="CQ2559" s="5"/>
      <c r="CR2559" s="8"/>
      <c r="CS2559" s="8"/>
      <c r="CT2559" s="8"/>
      <c r="CU2559" s="8"/>
      <c r="CV2559" s="8"/>
      <c r="CW2559" s="8"/>
      <c r="CX2559" s="8"/>
      <c r="CY2559" s="8"/>
      <c r="CZ2559" s="8"/>
      <c r="DA2559" s="8"/>
      <c r="DB2559" s="8"/>
      <c r="DC2559" s="8"/>
      <c r="DD2559" s="8"/>
      <c r="DE2559" s="8"/>
      <c r="DF2559" s="8"/>
      <c r="DG2559" s="8"/>
      <c r="DH2559" s="8"/>
      <c r="DI2559" s="8"/>
      <c r="DJ2559" s="8"/>
      <c r="DK2559" s="8"/>
      <c r="DL2559" s="8"/>
      <c r="DM2559" s="8"/>
      <c r="DN2559" s="8"/>
      <c r="DO2559" s="8"/>
      <c r="DP2559" s="8"/>
      <c r="DQ2559" s="8"/>
      <c r="DR2559" s="8"/>
      <c r="DS2559" s="8"/>
      <c r="DT2559" s="8"/>
      <c r="DU2559" s="8"/>
      <c r="DV2559" s="8"/>
      <c r="DW2559" s="8"/>
      <c r="DX2559" s="8"/>
      <c r="DY2559" s="8"/>
      <c r="DZ2559" s="8"/>
      <c r="EA2559" s="8"/>
      <c r="EB2559" s="8"/>
      <c r="EC2559" s="8"/>
      <c r="ED2559" s="8"/>
      <c r="EE2559" s="8"/>
      <c r="EF2559" s="8"/>
      <c r="EG2559" s="8"/>
      <c r="EH2559" s="8"/>
      <c r="EI2559" s="8"/>
      <c r="EJ2559" s="8"/>
      <c r="EK2559" s="8"/>
      <c r="EL2559" s="8"/>
      <c r="EM2559" s="8"/>
      <c r="EN2559" s="8"/>
      <c r="EO2559" s="8"/>
      <c r="EP2559" s="8"/>
      <c r="EQ2559" s="8"/>
      <c r="ER2559" s="8"/>
      <c r="ES2559" s="8"/>
      <c r="ET2559" s="8"/>
      <c r="EU2559" s="8"/>
      <c r="EV2559" s="8"/>
      <c r="EW2559" s="8"/>
      <c r="EX2559" s="8"/>
      <c r="EY2559" s="8"/>
      <c r="EZ2559" s="8"/>
      <c r="FA2559" s="8"/>
      <c r="FB2559" s="8"/>
      <c r="FC2559" s="8"/>
      <c r="FD2559" s="8"/>
      <c r="FE2559" s="8"/>
      <c r="FF2559" s="8"/>
      <c r="FG2559" s="8"/>
      <c r="FH2559" s="8"/>
      <c r="FI2559" s="8"/>
      <c r="FJ2559" s="8"/>
    </row>
    <row r="2560" spans="1:166" x14ac:dyDescent="0.25">
      <c r="A2560" t="s">
        <v>299</v>
      </c>
      <c r="B2560" t="s">
        <v>171</v>
      </c>
      <c r="C2560" s="6">
        <v>43906</v>
      </c>
      <c r="D2560" s="5">
        <v>9</v>
      </c>
      <c r="E2560" s="6" t="s">
        <v>207</v>
      </c>
      <c r="F2560" s="6" t="s">
        <v>15</v>
      </c>
      <c r="G2560" s="5">
        <v>133</v>
      </c>
      <c r="H2560" t="s">
        <v>26</v>
      </c>
      <c r="I2560" s="7">
        <v>7</v>
      </c>
      <c r="J2560">
        <v>1000</v>
      </c>
      <c r="K2560" s="5">
        <f t="shared" si="65"/>
        <v>142.85714285714286</v>
      </c>
      <c r="L2560" s="5"/>
      <c r="M2560" s="5">
        <v>817.91666666666674</v>
      </c>
      <c r="N2560" s="5">
        <v>25.083333333333332</v>
      </c>
      <c r="O2560" s="5"/>
      <c r="P2560" s="5"/>
      <c r="Q2560" s="5"/>
      <c r="R2560" s="5"/>
      <c r="S2560" s="5"/>
      <c r="T2560" s="5"/>
      <c r="U2560" s="5"/>
      <c r="V2560" s="5">
        <v>133</v>
      </c>
      <c r="W2560" s="5"/>
      <c r="X2560" s="8"/>
      <c r="Y2560" s="8"/>
      <c r="Z2560" s="8"/>
      <c r="AA2560" s="8"/>
      <c r="AB2560" s="8"/>
      <c r="AC2560" s="5">
        <v>311.13182155538721</v>
      </c>
      <c r="AD2560" s="9">
        <v>8.5549166666666673E-3</v>
      </c>
      <c r="AE2560" s="7">
        <f>AC2560*AD2560</f>
        <v>2.6617068057545414</v>
      </c>
      <c r="AF2560" s="7"/>
      <c r="AG2560" s="7"/>
      <c r="AH2560" s="7"/>
      <c r="AI2560" s="7"/>
      <c r="AJ2560" s="5">
        <v>214.39284048536791</v>
      </c>
      <c r="AK2560" s="8"/>
      <c r="AL2560" s="8"/>
      <c r="AM2560" s="8"/>
      <c r="AN2560" s="8"/>
      <c r="AO2560" s="8"/>
      <c r="AP2560" s="8"/>
      <c r="AQ2560" s="9"/>
      <c r="AR2560" s="9">
        <v>2.8489166666666666E-2</v>
      </c>
      <c r="AS2560" s="7">
        <f>AJ2560*AR2560</f>
        <v>6.1078733647277268</v>
      </c>
      <c r="AT2560" s="7"/>
      <c r="AU2560" s="5"/>
      <c r="AV2560" s="5"/>
      <c r="AW2560" s="5"/>
      <c r="AX2560" s="5"/>
      <c r="AY2560" s="5"/>
      <c r="AZ2560" s="5"/>
      <c r="BA2560" s="5"/>
      <c r="BB2560" s="5"/>
      <c r="BC2560" s="5"/>
      <c r="BD2560" s="5"/>
      <c r="BE2560" s="5"/>
      <c r="BF2560" s="5"/>
      <c r="BG2560" s="5"/>
      <c r="BH2560" s="5">
        <v>573.44304978638593</v>
      </c>
      <c r="BI2560" s="9">
        <v>2.5520000000000004E-2</v>
      </c>
      <c r="BJ2560" s="7">
        <f>BH2560*BI2560</f>
        <v>14.634266630548572</v>
      </c>
      <c r="BK2560" s="5">
        <f>AC2560+AJ2560+BH2560</f>
        <v>1098.9677118271411</v>
      </c>
      <c r="BL2560" s="5">
        <f>AE2560+AS2560+BJ2560</f>
        <v>23.403846801030838</v>
      </c>
      <c r="BM2560" s="8">
        <f>BH2560/BK2560</f>
        <v>0.52180154486338903</v>
      </c>
      <c r="BN2560" s="8"/>
      <c r="BO2560" s="7"/>
      <c r="BP2560" s="5"/>
      <c r="BQ2560" s="5"/>
      <c r="BR2560" s="5"/>
      <c r="BS2560" s="5"/>
      <c r="BT2560" s="7"/>
      <c r="BU2560" s="7"/>
      <c r="BV2560" s="7"/>
      <c r="BW2560" s="7"/>
      <c r="BX2560" s="8">
        <f>AC2560/BK2560</f>
        <v>0.28311279595112049</v>
      </c>
      <c r="BY2560" s="8">
        <f>AJ2560/BK2560</f>
        <v>0.19508565918549042</v>
      </c>
      <c r="BZ2560" s="8">
        <f>BH2560/BK2560</f>
        <v>0.52180154486338903</v>
      </c>
      <c r="CA2560" s="5"/>
      <c r="CB2560" s="5"/>
      <c r="CC2560" s="5"/>
      <c r="CD2560" s="5"/>
      <c r="CE2560" s="5"/>
      <c r="CF2560" s="5"/>
      <c r="CG2560" s="5"/>
      <c r="CH2560" s="5"/>
      <c r="CI2560" s="5"/>
      <c r="CJ2560" s="5"/>
      <c r="CK2560" s="8"/>
      <c r="CL2560" s="5"/>
      <c r="CM2560" s="5"/>
      <c r="CN2560" s="8"/>
      <c r="CO2560" s="5"/>
      <c r="CP2560" s="5"/>
      <c r="CQ2560" s="5"/>
      <c r="CR2560" s="8"/>
      <c r="CS2560" s="8"/>
      <c r="CT2560" s="8"/>
      <c r="CU2560" s="8"/>
      <c r="CV2560" s="8"/>
      <c r="CW2560" s="8"/>
      <c r="CX2560" s="8"/>
      <c r="CY2560" s="8"/>
      <c r="CZ2560" s="8"/>
      <c r="DA2560" s="8"/>
      <c r="DB2560" s="8"/>
      <c r="DC2560" s="8"/>
      <c r="DD2560" s="8"/>
      <c r="DE2560" s="8"/>
      <c r="DF2560" s="8"/>
      <c r="DG2560" s="8"/>
      <c r="DH2560" s="8"/>
      <c r="DI2560" s="8"/>
      <c r="DJ2560" s="8"/>
      <c r="DK2560" s="8"/>
      <c r="DL2560" s="8"/>
      <c r="DM2560" s="8"/>
      <c r="DN2560" s="8"/>
      <c r="DO2560" s="8"/>
      <c r="DP2560" s="8"/>
      <c r="DQ2560" s="8"/>
      <c r="DR2560" s="8"/>
      <c r="DS2560" s="8"/>
      <c r="DT2560" s="8"/>
      <c r="DU2560" s="8"/>
      <c r="DV2560" s="8"/>
      <c r="DW2560" s="8"/>
      <c r="DX2560" s="8"/>
      <c r="DY2560" s="8"/>
      <c r="DZ2560" s="8"/>
      <c r="EA2560" s="8"/>
      <c r="EB2560" s="8"/>
      <c r="EC2560" s="8"/>
      <c r="ED2560" s="8"/>
      <c r="EE2560" s="8"/>
      <c r="EF2560" s="8"/>
      <c r="EG2560" s="8"/>
      <c r="EH2560" s="8"/>
      <c r="EI2560" s="8"/>
      <c r="EJ2560" s="8"/>
      <c r="EK2560" s="8"/>
      <c r="EL2560" s="8"/>
      <c r="EM2560" s="8"/>
      <c r="EN2560" s="8"/>
      <c r="EO2560" s="8"/>
      <c r="EP2560" s="8"/>
      <c r="EQ2560" s="8"/>
      <c r="ER2560" s="8"/>
      <c r="ES2560" s="8"/>
      <c r="ET2560" s="8"/>
      <c r="EU2560" s="8"/>
      <c r="EV2560" s="8"/>
      <c r="EW2560" s="8"/>
      <c r="EX2560" s="8"/>
      <c r="EY2560" s="8"/>
      <c r="EZ2560" s="8"/>
      <c r="FA2560" s="8"/>
      <c r="FB2560" s="8"/>
      <c r="FC2560" s="8"/>
      <c r="FD2560" s="8"/>
      <c r="FE2560" s="8"/>
      <c r="FF2560" s="8"/>
      <c r="FG2560" s="8"/>
      <c r="FH2560" s="8"/>
      <c r="FI2560" s="8"/>
      <c r="FJ2560" s="8"/>
    </row>
    <row r="2561" spans="1:166" x14ac:dyDescent="0.25">
      <c r="A2561" t="s">
        <v>299</v>
      </c>
      <c r="B2561" t="s">
        <v>171</v>
      </c>
      <c r="C2561" s="6">
        <v>43996</v>
      </c>
      <c r="D2561" s="5">
        <v>10</v>
      </c>
      <c r="E2561" t="s">
        <v>108</v>
      </c>
      <c r="F2561" s="6" t="s">
        <v>18</v>
      </c>
      <c r="G2561" s="5">
        <v>223</v>
      </c>
      <c r="H2561" t="s">
        <v>26</v>
      </c>
      <c r="I2561" s="7">
        <v>7</v>
      </c>
      <c r="J2561">
        <v>1000</v>
      </c>
      <c r="K2561" s="5">
        <f t="shared" si="65"/>
        <v>142.85714285714286</v>
      </c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8"/>
      <c r="Y2561" s="8"/>
      <c r="Z2561" s="8"/>
      <c r="AA2561" s="8"/>
      <c r="AB2561" s="8"/>
      <c r="AC2561" s="5"/>
      <c r="AD2561" s="9"/>
      <c r="AE2561" s="8"/>
      <c r="AF2561" s="8"/>
      <c r="AG2561" s="8"/>
      <c r="AH2561" s="8"/>
      <c r="AI2561" s="8"/>
      <c r="AJ2561" s="5"/>
      <c r="AK2561" s="8"/>
      <c r="AL2561" s="8"/>
      <c r="AM2561" s="8"/>
      <c r="AN2561" s="8"/>
      <c r="AO2561" s="8"/>
      <c r="AP2561" s="8"/>
      <c r="AQ2561" s="9"/>
      <c r="AR2561" s="9"/>
      <c r="AS2561" s="8"/>
      <c r="AT2561" s="8"/>
      <c r="AU2561" s="5"/>
      <c r="AV2561" s="5"/>
      <c r="AW2561" s="5"/>
      <c r="AX2561" s="5"/>
      <c r="AY2561" s="5"/>
      <c r="AZ2561" s="5"/>
      <c r="BA2561" s="5"/>
      <c r="BB2561" s="5"/>
      <c r="BC2561" s="5"/>
      <c r="BD2561" s="5"/>
      <c r="BE2561" s="5"/>
      <c r="BF2561" s="5"/>
      <c r="BG2561" s="5"/>
      <c r="BH2561" s="5"/>
      <c r="BI2561" s="9"/>
      <c r="BJ2561" s="5"/>
      <c r="BK2561" s="5"/>
      <c r="BL2561" s="5"/>
      <c r="BM2561" s="8"/>
      <c r="BN2561" s="8"/>
      <c r="BO2561" s="7">
        <v>46.152500000000003</v>
      </c>
      <c r="BP2561" s="5">
        <v>240.22499999999999</v>
      </c>
      <c r="BQ2561" s="5"/>
      <c r="BR2561" s="5"/>
      <c r="BS2561" s="5"/>
      <c r="BT2561" s="7">
        <v>10.582599118942731</v>
      </c>
      <c r="BU2561" s="7"/>
      <c r="BV2561" s="7"/>
      <c r="BW2561" s="7"/>
      <c r="BX2561" s="7"/>
      <c r="BY2561" s="7"/>
      <c r="BZ2561" s="7"/>
      <c r="CA2561" s="5"/>
      <c r="CB2561" s="5"/>
      <c r="CC2561" s="5"/>
      <c r="CD2561" s="5"/>
      <c r="CE2561" s="5"/>
      <c r="CF2561" s="5"/>
      <c r="CG2561" s="5"/>
      <c r="CH2561" s="5"/>
      <c r="CI2561" s="5"/>
      <c r="CJ2561" s="5"/>
      <c r="CK2561" s="8"/>
      <c r="CL2561" s="5"/>
      <c r="CM2561" s="5"/>
      <c r="CN2561" s="8"/>
      <c r="CO2561" s="5"/>
      <c r="CP2561" s="5"/>
      <c r="CQ2561" s="5"/>
      <c r="CR2561" s="8"/>
      <c r="CS2561" s="8"/>
      <c r="CT2561" s="8"/>
      <c r="CU2561" s="8"/>
      <c r="CV2561" s="8"/>
      <c r="CW2561" s="8"/>
      <c r="CX2561" s="8"/>
      <c r="CY2561" s="8"/>
      <c r="CZ2561" s="8"/>
      <c r="DA2561" s="8"/>
      <c r="DB2561" s="8"/>
      <c r="DC2561" s="8"/>
      <c r="DD2561" s="8"/>
      <c r="DE2561" s="8"/>
      <c r="DF2561" s="8"/>
      <c r="DG2561" s="8"/>
      <c r="DH2561" s="8"/>
      <c r="DI2561" s="8"/>
      <c r="DJ2561" s="8"/>
      <c r="DK2561" s="8"/>
      <c r="DL2561" s="8"/>
      <c r="DM2561" s="8"/>
      <c r="DN2561" s="8"/>
      <c r="DO2561" s="8"/>
      <c r="DP2561" s="8"/>
      <c r="DQ2561" s="8"/>
      <c r="DR2561" s="8"/>
      <c r="DS2561" s="8"/>
      <c r="DT2561" s="8"/>
      <c r="DU2561" s="8"/>
      <c r="DV2561" s="8"/>
      <c r="DW2561" s="8"/>
      <c r="DX2561" s="8"/>
      <c r="DY2561" s="8"/>
      <c r="DZ2561" s="8"/>
      <c r="EA2561" s="8"/>
      <c r="EB2561" s="8"/>
      <c r="EC2561" s="8"/>
      <c r="ED2561" s="8"/>
      <c r="EE2561" s="8"/>
      <c r="EF2561" s="8"/>
      <c r="EG2561" s="8"/>
      <c r="EH2561" s="8"/>
      <c r="EI2561" s="8"/>
      <c r="EJ2561" s="8"/>
      <c r="EK2561" s="8"/>
      <c r="EL2561" s="8"/>
      <c r="EM2561" s="8"/>
      <c r="EN2561" s="8"/>
      <c r="EO2561" s="8"/>
      <c r="EP2561" s="8"/>
      <c r="EQ2561" s="8"/>
      <c r="ER2561" s="8"/>
      <c r="ES2561" s="8"/>
      <c r="ET2561" s="8"/>
      <c r="EU2561" s="8"/>
      <c r="EV2561" s="8"/>
      <c r="EW2561" s="8"/>
      <c r="EX2561" s="8"/>
      <c r="EY2561" s="8"/>
      <c r="EZ2561" s="8"/>
      <c r="FA2561" s="8"/>
      <c r="FB2561" s="8"/>
      <c r="FC2561" s="8"/>
      <c r="FD2561" s="8"/>
      <c r="FE2561" s="8"/>
      <c r="FF2561" s="8"/>
      <c r="FG2561" s="8"/>
      <c r="FH2561" s="8"/>
      <c r="FI2561" s="8"/>
      <c r="FJ2561" s="8"/>
    </row>
    <row r="2562" spans="1:166" x14ac:dyDescent="0.25">
      <c r="A2562" t="s">
        <v>300</v>
      </c>
      <c r="B2562" t="s">
        <v>172</v>
      </c>
      <c r="C2562" s="6">
        <v>43773</v>
      </c>
      <c r="D2562" s="5">
        <v>1</v>
      </c>
      <c r="E2562" s="6" t="s">
        <v>209</v>
      </c>
      <c r="F2562" t="s">
        <v>10</v>
      </c>
      <c r="G2562">
        <v>0</v>
      </c>
      <c r="H2562" t="s">
        <v>26</v>
      </c>
      <c r="I2562" s="7">
        <v>7</v>
      </c>
      <c r="J2562">
        <v>1000</v>
      </c>
      <c r="K2562" s="5">
        <f t="shared" si="65"/>
        <v>142.85714285714286</v>
      </c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8"/>
      <c r="Y2562" s="8"/>
      <c r="Z2562" s="8"/>
      <c r="AA2562" s="8"/>
      <c r="AB2562" s="8"/>
      <c r="AC2562" s="5"/>
      <c r="AD2562" s="9"/>
      <c r="AE2562" s="8"/>
      <c r="AF2562" s="8"/>
      <c r="AG2562" s="8"/>
      <c r="AH2562" s="8"/>
      <c r="AI2562" s="8"/>
      <c r="AJ2562" s="5"/>
      <c r="AK2562" s="8"/>
      <c r="AL2562" s="8"/>
      <c r="AM2562" s="8"/>
      <c r="AN2562" s="8"/>
      <c r="AO2562" s="8"/>
      <c r="AP2562" s="8"/>
      <c r="AQ2562" s="9"/>
      <c r="AR2562" s="9"/>
      <c r="AS2562" s="8"/>
      <c r="AT2562" s="8"/>
      <c r="AU2562" s="5"/>
      <c r="AV2562" s="5"/>
      <c r="AW2562" s="5"/>
      <c r="AX2562" s="5"/>
      <c r="AY2562" s="5"/>
      <c r="AZ2562" s="5"/>
      <c r="BA2562" s="5"/>
      <c r="BB2562" s="5"/>
      <c r="BC2562" s="5"/>
      <c r="BD2562" s="5"/>
      <c r="BE2562" s="5"/>
      <c r="BF2562" s="5"/>
      <c r="BG2562" s="5"/>
      <c r="BH2562" s="5"/>
      <c r="BI2562" s="9"/>
      <c r="BJ2562" s="5"/>
      <c r="BK2562" s="5"/>
      <c r="BL2562" s="5"/>
      <c r="BM2562" s="8"/>
      <c r="BN2562" s="8"/>
      <c r="BO2562" s="7"/>
      <c r="BP2562" s="5"/>
      <c r="BQ2562" s="5"/>
      <c r="BR2562" s="5"/>
      <c r="BS2562" s="5"/>
      <c r="BT2562" s="7"/>
      <c r="BU2562" s="7"/>
      <c r="BV2562" s="7"/>
      <c r="BW2562" s="7"/>
      <c r="BX2562" s="7"/>
      <c r="BY2562" s="7"/>
      <c r="BZ2562" s="7"/>
      <c r="CA2562" s="5"/>
      <c r="CB2562" s="5"/>
      <c r="CC2562" s="5"/>
      <c r="CD2562" s="5"/>
      <c r="CE2562" s="5"/>
      <c r="CF2562" s="5"/>
      <c r="CG2562" s="5"/>
      <c r="CH2562" s="5"/>
      <c r="CI2562" s="5"/>
      <c r="CJ2562" s="5"/>
      <c r="CK2562" s="8"/>
      <c r="CL2562" s="5"/>
      <c r="CM2562" s="5"/>
      <c r="CN2562" s="8"/>
      <c r="CO2562" s="5"/>
      <c r="CP2562" s="5"/>
      <c r="CQ2562" s="5"/>
      <c r="CR2562" s="8"/>
      <c r="CS2562" s="8"/>
      <c r="CT2562" s="8"/>
      <c r="CU2562" s="8"/>
      <c r="CV2562" s="8"/>
      <c r="CW2562" s="8"/>
      <c r="CX2562" s="8"/>
      <c r="CY2562" s="8"/>
      <c r="CZ2562" s="8"/>
      <c r="DA2562" s="8"/>
      <c r="DB2562" s="8"/>
      <c r="DC2562" s="8"/>
      <c r="DD2562" s="8"/>
      <c r="DE2562" s="8"/>
      <c r="DF2562" s="8"/>
      <c r="DG2562" s="8"/>
      <c r="DH2562" s="8"/>
      <c r="DI2562" s="8"/>
      <c r="DJ2562" s="8"/>
      <c r="DK2562" s="8"/>
      <c r="DL2562" s="8"/>
      <c r="DM2562" s="8"/>
      <c r="DN2562" s="8"/>
      <c r="DO2562" s="8"/>
      <c r="DP2562" s="8"/>
      <c r="DQ2562" s="8"/>
      <c r="DR2562" s="8"/>
      <c r="DS2562" s="8"/>
      <c r="DT2562" s="8"/>
      <c r="DU2562" s="8"/>
      <c r="DV2562" s="8"/>
      <c r="DW2562" s="8"/>
      <c r="DX2562" s="8"/>
      <c r="DY2562" s="8"/>
      <c r="DZ2562" s="8"/>
      <c r="EA2562" s="8"/>
      <c r="EB2562" s="8"/>
      <c r="EC2562" s="8"/>
      <c r="ED2562" s="8"/>
      <c r="EE2562" s="8"/>
      <c r="EF2562" s="8"/>
      <c r="EG2562" s="8"/>
      <c r="EH2562" s="8"/>
      <c r="EI2562" s="8"/>
      <c r="EJ2562" s="8"/>
      <c r="EK2562" s="8"/>
      <c r="EL2562" s="8"/>
      <c r="EM2562" s="8"/>
      <c r="EN2562" s="8"/>
      <c r="EO2562" s="8"/>
      <c r="EP2562" s="8"/>
      <c r="EQ2562" s="8"/>
      <c r="ER2562" s="8"/>
      <c r="ES2562" s="8"/>
      <c r="ET2562" s="8"/>
      <c r="EU2562" s="8"/>
      <c r="EV2562" s="8"/>
      <c r="EW2562" s="8"/>
      <c r="EX2562" s="8"/>
      <c r="EY2562" s="8"/>
      <c r="EZ2562" s="8"/>
      <c r="FA2562" s="8"/>
      <c r="FB2562" s="8"/>
      <c r="FC2562" s="8"/>
      <c r="FD2562" s="8"/>
      <c r="FE2562" s="8"/>
      <c r="FF2562" s="8"/>
      <c r="FG2562" s="8"/>
      <c r="FH2562" s="8"/>
      <c r="FI2562" s="8"/>
      <c r="FJ2562" s="8"/>
    </row>
    <row r="2563" spans="1:166" x14ac:dyDescent="0.25">
      <c r="A2563" t="s">
        <v>300</v>
      </c>
      <c r="B2563" t="s">
        <v>172</v>
      </c>
      <c r="C2563" s="6">
        <v>43850</v>
      </c>
      <c r="D2563" s="5">
        <v>6</v>
      </c>
      <c r="E2563" s="6" t="s">
        <v>239</v>
      </c>
      <c r="F2563" t="s">
        <v>89</v>
      </c>
      <c r="G2563" s="5">
        <v>77</v>
      </c>
      <c r="H2563" t="s">
        <v>26</v>
      </c>
      <c r="I2563" s="7">
        <v>7</v>
      </c>
      <c r="J2563">
        <v>1000</v>
      </c>
      <c r="K2563" s="5">
        <f t="shared" si="65"/>
        <v>142.85714285714286</v>
      </c>
      <c r="L2563" s="5"/>
      <c r="M2563" s="5">
        <v>703.75</v>
      </c>
      <c r="N2563" s="5">
        <v>19.5</v>
      </c>
      <c r="O2563" s="5"/>
      <c r="P2563" s="5"/>
      <c r="Q2563" s="5"/>
      <c r="R2563" s="5"/>
      <c r="S2563" s="5"/>
      <c r="T2563" s="5">
        <v>77</v>
      </c>
      <c r="U2563" s="5"/>
      <c r="V2563" s="5"/>
      <c r="W2563" s="5"/>
      <c r="X2563" s="8"/>
      <c r="Y2563" s="8"/>
      <c r="Z2563" s="8"/>
      <c r="AA2563" s="8"/>
      <c r="AB2563" s="8"/>
      <c r="AC2563" s="5">
        <v>191.74337272036544</v>
      </c>
      <c r="AD2563" s="9">
        <v>1.5321916666666666E-2</v>
      </c>
      <c r="AE2563" s="7">
        <f>AC2563*AD2563</f>
        <v>2.9378759782070456</v>
      </c>
      <c r="AF2563" s="7"/>
      <c r="AG2563" s="7"/>
      <c r="AH2563" s="7"/>
      <c r="AI2563" s="7"/>
      <c r="AJ2563" s="5">
        <v>158.24362449931459</v>
      </c>
      <c r="AK2563" s="8"/>
      <c r="AL2563" s="8"/>
      <c r="AM2563" s="8"/>
      <c r="AN2563" s="8"/>
      <c r="AO2563" s="8"/>
      <c r="AP2563" s="8"/>
      <c r="AQ2563" s="9"/>
      <c r="AR2563" s="9">
        <v>4.0914166666666668E-2</v>
      </c>
      <c r="AS2563" s="7">
        <f>AJ2563*AR2563</f>
        <v>6.4744060267023738</v>
      </c>
      <c r="AT2563" s="7"/>
      <c r="AU2563" s="5"/>
      <c r="AV2563" s="5"/>
      <c r="AW2563" s="5"/>
      <c r="AX2563" s="5"/>
      <c r="AY2563" s="5"/>
      <c r="AZ2563" s="5"/>
      <c r="BA2563" s="5"/>
      <c r="BB2563" s="5"/>
      <c r="BC2563" s="5"/>
      <c r="BD2563" s="5"/>
      <c r="BE2563" s="5"/>
      <c r="BF2563" s="5"/>
      <c r="BG2563" s="5"/>
      <c r="BH2563" s="5">
        <v>39.428414233972248</v>
      </c>
      <c r="BI2563" s="9">
        <v>3.2774166666666667E-2</v>
      </c>
      <c r="BJ2563" s="7">
        <f>BH2563*BI2563</f>
        <v>1.2922334195065788</v>
      </c>
      <c r="BK2563" s="5">
        <f>AC2563+AJ2563+BH2563</f>
        <v>389.41541145365227</v>
      </c>
      <c r="BL2563" s="5">
        <f>AE2563+AS2563+BJ2563</f>
        <v>10.704515424415998</v>
      </c>
      <c r="BM2563" s="8">
        <f>BH2563/BK2563</f>
        <v>0.10125026661577047</v>
      </c>
      <c r="BN2563" s="8"/>
      <c r="BO2563" s="7"/>
      <c r="BP2563" s="5"/>
      <c r="BQ2563" s="5"/>
      <c r="BR2563" s="5"/>
      <c r="BS2563" s="5"/>
      <c r="BT2563" s="7"/>
      <c r="BU2563" s="7"/>
      <c r="BV2563" s="7"/>
      <c r="BW2563" s="7"/>
      <c r="BX2563" s="8">
        <f>AC2563/BK2563</f>
        <v>0.49238773577194828</v>
      </c>
      <c r="BY2563" s="8">
        <f>AJ2563/BK2563</f>
        <v>0.40636199761228131</v>
      </c>
      <c r="BZ2563" s="8">
        <f>BH2563/BK2563</f>
        <v>0.10125026661577047</v>
      </c>
      <c r="CA2563" s="5"/>
      <c r="CB2563" s="5"/>
      <c r="CC2563" s="5"/>
      <c r="CD2563" s="5"/>
      <c r="CE2563" s="5"/>
      <c r="CF2563" s="5"/>
      <c r="CG2563" s="5"/>
      <c r="CH2563" s="5"/>
      <c r="CI2563" s="5"/>
      <c r="CJ2563" s="5"/>
      <c r="CK2563" s="8"/>
      <c r="CL2563" s="5"/>
      <c r="CM2563" s="5"/>
      <c r="CN2563" s="8"/>
      <c r="CO2563" s="5"/>
      <c r="CP2563" s="5"/>
      <c r="CQ2563" s="5"/>
      <c r="CR2563" s="8"/>
      <c r="CS2563" s="8"/>
      <c r="CT2563" s="8"/>
      <c r="CU2563" s="8"/>
      <c r="CV2563" s="8"/>
      <c r="CW2563" s="8"/>
      <c r="CX2563" s="8"/>
      <c r="CY2563" s="8"/>
      <c r="CZ2563" s="8"/>
      <c r="DA2563" s="8"/>
      <c r="DB2563" s="8"/>
      <c r="DC2563" s="8"/>
      <c r="DD2563" s="8"/>
      <c r="DE2563" s="8"/>
      <c r="DF2563" s="8"/>
      <c r="DG2563" s="8"/>
      <c r="DH2563" s="8"/>
      <c r="DI2563" s="8"/>
      <c r="DJ2563" s="8"/>
      <c r="DK2563" s="8"/>
      <c r="DL2563" s="8"/>
      <c r="DM2563" s="8"/>
      <c r="DN2563" s="8"/>
      <c r="DO2563" s="8"/>
      <c r="DP2563" s="8"/>
      <c r="DQ2563" s="8"/>
      <c r="DR2563" s="8"/>
      <c r="DS2563" s="8"/>
      <c r="DT2563" s="8"/>
      <c r="DU2563" s="8"/>
      <c r="DV2563" s="8"/>
      <c r="DW2563" s="8"/>
      <c r="DX2563" s="8"/>
      <c r="DY2563" s="8"/>
      <c r="DZ2563" s="8"/>
      <c r="EA2563" s="8"/>
      <c r="EB2563" s="8"/>
      <c r="EC2563" s="8"/>
      <c r="ED2563" s="8"/>
      <c r="EE2563" s="8"/>
      <c r="EF2563" s="8"/>
      <c r="EG2563" s="8"/>
      <c r="EH2563" s="8"/>
      <c r="EI2563" s="8"/>
      <c r="EJ2563" s="8"/>
      <c r="EK2563" s="8"/>
      <c r="EL2563" s="8"/>
      <c r="EM2563" s="8"/>
      <c r="EN2563" s="8"/>
      <c r="EO2563" s="8"/>
      <c r="EP2563" s="8"/>
      <c r="EQ2563" s="8"/>
      <c r="ER2563" s="8"/>
      <c r="ES2563" s="8"/>
      <c r="ET2563" s="8"/>
      <c r="EU2563" s="8"/>
      <c r="EV2563" s="8"/>
      <c r="EW2563" s="8"/>
      <c r="EX2563" s="8"/>
      <c r="EY2563" s="8"/>
      <c r="EZ2563" s="8"/>
      <c r="FA2563" s="8"/>
      <c r="FB2563" s="8"/>
      <c r="FC2563" s="8"/>
      <c r="FD2563" s="8"/>
      <c r="FE2563" s="8"/>
      <c r="FF2563" s="8"/>
      <c r="FG2563" s="8"/>
      <c r="FH2563" s="8"/>
      <c r="FI2563" s="8"/>
      <c r="FJ2563" s="8"/>
    </row>
    <row r="2564" spans="1:166" x14ac:dyDescent="0.25">
      <c r="A2564" t="s">
        <v>300</v>
      </c>
      <c r="B2564" t="s">
        <v>172</v>
      </c>
      <c r="C2564" s="6">
        <v>43865</v>
      </c>
      <c r="D2564" s="5"/>
      <c r="E2564" s="6"/>
      <c r="F2564" s="6"/>
      <c r="G2564" s="5">
        <v>92</v>
      </c>
      <c r="H2564" t="s">
        <v>26</v>
      </c>
      <c r="I2564" s="7">
        <v>7</v>
      </c>
      <c r="J2564">
        <v>1000</v>
      </c>
      <c r="K2564" s="5">
        <f t="shared" si="65"/>
        <v>142.85714285714286</v>
      </c>
      <c r="L2564" s="5"/>
      <c r="M2564" s="5">
        <v>812.08333333333326</v>
      </c>
      <c r="N2564" s="5">
        <v>21.833333333333332</v>
      </c>
      <c r="O2564" s="5"/>
      <c r="P2564" s="5"/>
      <c r="Q2564" s="5"/>
      <c r="R2564" s="5"/>
      <c r="S2564" s="5"/>
      <c r="T2564" s="5"/>
      <c r="U2564" s="5"/>
      <c r="V2564" s="5"/>
      <c r="W2564" s="5"/>
      <c r="X2564" s="8"/>
      <c r="Y2564" s="8"/>
      <c r="Z2564" s="8"/>
      <c r="AA2564" s="8"/>
      <c r="AB2564" s="8"/>
      <c r="AC2564" s="5">
        <v>275.41937150486808</v>
      </c>
      <c r="AD2564" s="9">
        <v>1.3668916666666666E-2</v>
      </c>
      <c r="AE2564" s="7">
        <f>AC2564*AD2564</f>
        <v>3.7646844374857498</v>
      </c>
      <c r="AF2564" s="7"/>
      <c r="AG2564" s="7"/>
      <c r="AH2564" s="7"/>
      <c r="AI2564" s="7"/>
      <c r="AJ2564" s="5">
        <v>214.18113526710289</v>
      </c>
      <c r="AK2564" s="8"/>
      <c r="AL2564" s="8"/>
      <c r="AM2564" s="8"/>
      <c r="AN2564" s="8"/>
      <c r="AO2564" s="8"/>
      <c r="AP2564" s="8"/>
      <c r="AQ2564" s="9"/>
      <c r="AR2564" s="9">
        <v>4.0664166666666668E-2</v>
      </c>
      <c r="AS2564" s="7">
        <f>AJ2564*AR2564</f>
        <v>8.70949738135735</v>
      </c>
      <c r="AT2564" s="7"/>
      <c r="AU2564" s="5"/>
      <c r="AV2564" s="5"/>
      <c r="AW2564" s="5"/>
      <c r="AX2564" s="5"/>
      <c r="AY2564" s="5"/>
      <c r="AZ2564" s="5"/>
      <c r="BA2564" s="5"/>
      <c r="BB2564" s="5"/>
      <c r="BC2564" s="5"/>
      <c r="BD2564" s="5"/>
      <c r="BE2564" s="5"/>
      <c r="BF2564" s="5"/>
      <c r="BG2564" s="5"/>
      <c r="BH2564" s="5">
        <v>139.32651224987092</v>
      </c>
      <c r="BI2564" s="9">
        <v>3.0326666666666665E-2</v>
      </c>
      <c r="BJ2564" s="7">
        <f>BH2564*BI2564</f>
        <v>4.2253086948310852</v>
      </c>
      <c r="BK2564" s="5">
        <f>AC2564+AJ2564+BH2564</f>
        <v>628.92701902184194</v>
      </c>
      <c r="BL2564" s="5">
        <f>AE2564+AS2564+BJ2564</f>
        <v>16.699490513674185</v>
      </c>
      <c r="BM2564" s="8">
        <f>BH2564/BK2564</f>
        <v>0.2215304924672544</v>
      </c>
      <c r="BN2564" s="8"/>
      <c r="BO2564" s="7"/>
      <c r="BP2564" s="5"/>
      <c r="BQ2564" s="5"/>
      <c r="BR2564" s="5"/>
      <c r="BS2564" s="5"/>
      <c r="BT2564" s="7"/>
      <c r="BU2564" s="7"/>
      <c r="BV2564" s="7"/>
      <c r="BW2564" s="7"/>
      <c r="BX2564" s="8">
        <f>AC2564/BK2564</f>
        <v>0.43791944561902035</v>
      </c>
      <c r="BY2564" s="8">
        <f>AJ2564/BK2564</f>
        <v>0.34055006191372517</v>
      </c>
      <c r="BZ2564" s="8">
        <f>BH2564/BK2564</f>
        <v>0.2215304924672544</v>
      </c>
      <c r="CA2564" s="5"/>
      <c r="CB2564" s="5"/>
      <c r="CC2564" s="5"/>
      <c r="CD2564" s="5"/>
      <c r="CE2564" s="5"/>
      <c r="CF2564" s="5"/>
      <c r="CG2564" s="5"/>
      <c r="CH2564" s="5"/>
      <c r="CI2564" s="5"/>
      <c r="CJ2564" s="5"/>
      <c r="CK2564" s="8"/>
      <c r="CL2564" s="5"/>
      <c r="CM2564" s="5"/>
      <c r="CN2564" s="8"/>
      <c r="CO2564" s="5"/>
      <c r="CP2564" s="5"/>
      <c r="CQ2564" s="5"/>
      <c r="CR2564" s="8"/>
      <c r="CS2564" s="8"/>
      <c r="CT2564" s="8"/>
      <c r="CU2564" s="8"/>
      <c r="CV2564" s="8"/>
      <c r="CW2564" s="8"/>
      <c r="CX2564" s="8"/>
      <c r="CY2564" s="8"/>
      <c r="CZ2564" s="8"/>
      <c r="DA2564" s="8"/>
      <c r="DB2564" s="8"/>
      <c r="DC2564" s="8"/>
      <c r="DD2564" s="8"/>
      <c r="DE2564" s="8"/>
      <c r="DF2564" s="8"/>
      <c r="DG2564" s="8"/>
      <c r="DH2564" s="8"/>
      <c r="DI2564" s="8"/>
      <c r="DJ2564" s="8"/>
      <c r="DK2564" s="8"/>
      <c r="DL2564" s="8"/>
      <c r="DM2564" s="8"/>
      <c r="DN2564" s="8"/>
      <c r="DO2564" s="8"/>
      <c r="DP2564" s="8"/>
      <c r="DQ2564" s="8"/>
      <c r="DR2564" s="8"/>
      <c r="DS2564" s="8"/>
      <c r="DT2564" s="8"/>
      <c r="DU2564" s="8"/>
      <c r="DV2564" s="8"/>
      <c r="DW2564" s="8"/>
      <c r="DX2564" s="8"/>
      <c r="DY2564" s="8"/>
      <c r="DZ2564" s="8"/>
      <c r="EA2564" s="8"/>
      <c r="EB2564" s="8"/>
      <c r="EC2564" s="8"/>
      <c r="ED2564" s="8"/>
      <c r="EE2564" s="8"/>
      <c r="EF2564" s="8"/>
      <c r="EG2564" s="8"/>
      <c r="EH2564" s="8"/>
      <c r="EI2564" s="8"/>
      <c r="EJ2564" s="8"/>
      <c r="EK2564" s="8"/>
      <c r="EL2564" s="8"/>
      <c r="EM2564" s="8"/>
      <c r="EN2564" s="8"/>
      <c r="EO2564" s="8"/>
      <c r="EP2564" s="8"/>
      <c r="EQ2564" s="8"/>
      <c r="ER2564" s="8"/>
      <c r="ES2564" s="8"/>
      <c r="ET2564" s="8"/>
      <c r="EU2564" s="8"/>
      <c r="EV2564" s="8"/>
      <c r="EW2564" s="8"/>
      <c r="EX2564" s="8"/>
      <c r="EY2564" s="8"/>
      <c r="EZ2564" s="8"/>
      <c r="FA2564" s="8"/>
      <c r="FB2564" s="8"/>
      <c r="FC2564" s="8"/>
      <c r="FD2564" s="8"/>
      <c r="FE2564" s="8"/>
      <c r="FF2564" s="8"/>
      <c r="FG2564" s="8"/>
      <c r="FH2564" s="8"/>
      <c r="FI2564" s="8"/>
      <c r="FJ2564" s="8"/>
    </row>
    <row r="2565" spans="1:166" x14ac:dyDescent="0.25">
      <c r="A2565" t="s">
        <v>300</v>
      </c>
      <c r="B2565" t="s">
        <v>172</v>
      </c>
      <c r="C2565" s="6">
        <v>43878</v>
      </c>
      <c r="D2565" s="5">
        <v>8</v>
      </c>
      <c r="E2565" t="s">
        <v>208</v>
      </c>
      <c r="F2565" s="6" t="s">
        <v>14</v>
      </c>
      <c r="G2565" s="5">
        <v>105</v>
      </c>
      <c r="H2565" t="s">
        <v>26</v>
      </c>
      <c r="I2565" s="7">
        <v>7</v>
      </c>
      <c r="J2565">
        <v>1000</v>
      </c>
      <c r="K2565" s="5">
        <f t="shared" si="65"/>
        <v>142.85714285714286</v>
      </c>
      <c r="L2565" s="5"/>
      <c r="M2565" s="5">
        <v>867.5</v>
      </c>
      <c r="N2565" s="5">
        <v>24.416666666666668</v>
      </c>
      <c r="O2565" s="5"/>
      <c r="P2565" s="5"/>
      <c r="Q2565" s="5"/>
      <c r="R2565" s="5"/>
      <c r="S2565" s="5"/>
      <c r="T2565" s="5"/>
      <c r="U2565" s="5">
        <v>105</v>
      </c>
      <c r="V2565" s="5"/>
      <c r="W2565" s="5"/>
      <c r="X2565" s="8"/>
      <c r="Y2565" s="8"/>
      <c r="Z2565" s="8"/>
      <c r="AA2565" s="8"/>
      <c r="AB2565" s="8"/>
      <c r="AC2565" s="5">
        <v>309.7096410799432</v>
      </c>
      <c r="AD2565" s="9">
        <v>9.724E-3</v>
      </c>
      <c r="AE2565" s="7">
        <f>AC2565*AD2565</f>
        <v>3.0116165498613676</v>
      </c>
      <c r="AF2565" s="7"/>
      <c r="AG2565" s="7"/>
      <c r="AH2565" s="7"/>
      <c r="AI2565" s="7"/>
      <c r="AJ2565" s="5">
        <v>222.45526907751668</v>
      </c>
      <c r="AK2565" s="8"/>
      <c r="AL2565" s="8"/>
      <c r="AM2565" s="8"/>
      <c r="AN2565" s="8"/>
      <c r="AO2565" s="8"/>
      <c r="AP2565" s="8"/>
      <c r="AQ2565" s="9"/>
      <c r="AR2565" s="9">
        <v>3.4074166666666662E-2</v>
      </c>
      <c r="AS2565" s="7">
        <f>AJ2565*AR2565</f>
        <v>7.5799779144254815</v>
      </c>
      <c r="AT2565" s="7"/>
      <c r="AU2565" s="5"/>
      <c r="AV2565" s="5"/>
      <c r="AW2565" s="5"/>
      <c r="AX2565" s="5"/>
      <c r="AY2565" s="5"/>
      <c r="AZ2565" s="5"/>
      <c r="BA2565" s="5"/>
      <c r="BB2565" s="5"/>
      <c r="BC2565" s="5"/>
      <c r="BD2565" s="5"/>
      <c r="BE2565" s="5"/>
      <c r="BF2565" s="5"/>
      <c r="BG2565" s="5"/>
      <c r="BH2565" s="5">
        <v>349.45850509115439</v>
      </c>
      <c r="BI2565" s="9">
        <v>2.1851666666666665E-2</v>
      </c>
      <c r="BJ2565" s="7">
        <f>BH2565*BI2565</f>
        <v>7.6362507670835411</v>
      </c>
      <c r="BK2565" s="5">
        <f>AC2565+AJ2565+BH2565</f>
        <v>881.62341524861426</v>
      </c>
      <c r="BL2565" s="5">
        <f>AE2565+AS2565+BJ2565</f>
        <v>18.227845231370392</v>
      </c>
      <c r="BM2565" s="8">
        <f>BH2565/BK2565</f>
        <v>0.39638069843302481</v>
      </c>
      <c r="BN2565" s="8"/>
      <c r="BO2565" s="7"/>
      <c r="BP2565" s="5"/>
      <c r="BQ2565" s="5"/>
      <c r="BR2565" s="5"/>
      <c r="BS2565" s="5"/>
      <c r="BT2565" s="7"/>
      <c r="BU2565" s="7"/>
      <c r="BV2565" s="7"/>
      <c r="BW2565" s="7"/>
      <c r="BX2565" s="8">
        <f>AC2565/BK2565</f>
        <v>0.3512947089689154</v>
      </c>
      <c r="BY2565" s="8">
        <f>AJ2565/BK2565</f>
        <v>0.25232459259805978</v>
      </c>
      <c r="BZ2565" s="8">
        <f>BH2565/BK2565</f>
        <v>0.39638069843302481</v>
      </c>
      <c r="CA2565" s="5"/>
      <c r="CB2565" s="5"/>
      <c r="CC2565" s="5"/>
      <c r="CD2565" s="5"/>
      <c r="CE2565" s="5"/>
      <c r="CF2565" s="5"/>
      <c r="CG2565" s="5"/>
      <c r="CH2565" s="5"/>
      <c r="CI2565" s="5"/>
      <c r="CJ2565" s="5"/>
      <c r="CK2565" s="8"/>
      <c r="CL2565" s="5"/>
      <c r="CM2565" s="5"/>
      <c r="CN2565" s="8"/>
      <c r="CO2565" s="5"/>
      <c r="CP2565" s="5"/>
      <c r="CQ2565" s="5"/>
      <c r="CR2565" s="8"/>
      <c r="CS2565" s="8"/>
      <c r="CT2565" s="8"/>
      <c r="CU2565" s="8"/>
      <c r="CV2565" s="8"/>
      <c r="CW2565" s="8"/>
      <c r="CX2565" s="8"/>
      <c r="CY2565" s="8"/>
      <c r="CZ2565" s="8"/>
      <c r="DA2565" s="8"/>
      <c r="DB2565" s="8"/>
      <c r="DC2565" s="8"/>
      <c r="DD2565" s="8"/>
      <c r="DE2565" s="8"/>
      <c r="DF2565" s="8"/>
      <c r="DG2565" s="8"/>
      <c r="DH2565" s="8"/>
      <c r="DI2565" s="8"/>
      <c r="DJ2565" s="8"/>
      <c r="DK2565" s="8"/>
      <c r="DL2565" s="8"/>
      <c r="DM2565" s="8"/>
      <c r="DN2565" s="8"/>
      <c r="DO2565" s="8"/>
      <c r="DP2565" s="8"/>
      <c r="DQ2565" s="8"/>
      <c r="DR2565" s="8"/>
      <c r="DS2565" s="8"/>
      <c r="DT2565" s="8"/>
      <c r="DU2565" s="8"/>
      <c r="DV2565" s="8"/>
      <c r="DW2565" s="8"/>
      <c r="DX2565" s="8"/>
      <c r="DY2565" s="8"/>
      <c r="DZ2565" s="8"/>
      <c r="EA2565" s="8"/>
      <c r="EB2565" s="8"/>
      <c r="EC2565" s="8"/>
      <c r="ED2565" s="8"/>
      <c r="EE2565" s="8"/>
      <c r="EF2565" s="8"/>
      <c r="EG2565" s="8"/>
      <c r="EH2565" s="8"/>
      <c r="EI2565" s="8"/>
      <c r="EJ2565" s="8"/>
      <c r="EK2565" s="8"/>
      <c r="EL2565" s="8"/>
      <c r="EM2565" s="8"/>
      <c r="EN2565" s="8"/>
      <c r="EO2565" s="8"/>
      <c r="EP2565" s="8"/>
      <c r="EQ2565" s="8"/>
      <c r="ER2565" s="8"/>
      <c r="ES2565" s="8"/>
      <c r="ET2565" s="8"/>
      <c r="EU2565" s="8"/>
      <c r="EV2565" s="8"/>
      <c r="EW2565" s="8"/>
      <c r="EX2565" s="8"/>
      <c r="EY2565" s="8"/>
      <c r="EZ2565" s="8"/>
      <c r="FA2565" s="8"/>
      <c r="FB2565" s="8"/>
      <c r="FC2565" s="8"/>
      <c r="FD2565" s="8"/>
      <c r="FE2565" s="8"/>
      <c r="FF2565" s="8"/>
      <c r="FG2565" s="8"/>
      <c r="FH2565" s="8"/>
      <c r="FI2565" s="8"/>
      <c r="FJ2565" s="8"/>
    </row>
    <row r="2566" spans="1:166" x14ac:dyDescent="0.25">
      <c r="A2566" t="s">
        <v>300</v>
      </c>
      <c r="B2566" t="s">
        <v>172</v>
      </c>
      <c r="C2566" s="6">
        <v>43906</v>
      </c>
      <c r="D2566" s="5">
        <v>9</v>
      </c>
      <c r="E2566" s="6" t="s">
        <v>207</v>
      </c>
      <c r="F2566" s="6" t="s">
        <v>15</v>
      </c>
      <c r="G2566" s="5">
        <v>133</v>
      </c>
      <c r="H2566" t="s">
        <v>26</v>
      </c>
      <c r="I2566" s="7">
        <v>7</v>
      </c>
      <c r="J2566">
        <v>1000</v>
      </c>
      <c r="K2566" s="5">
        <f t="shared" si="65"/>
        <v>142.85714285714286</v>
      </c>
      <c r="L2566" s="5"/>
      <c r="M2566" s="5">
        <v>863.33333333333326</v>
      </c>
      <c r="N2566" s="5">
        <v>25.666666666666668</v>
      </c>
      <c r="O2566" s="5"/>
      <c r="P2566" s="5"/>
      <c r="Q2566" s="5"/>
      <c r="R2566" s="5"/>
      <c r="S2566" s="5"/>
      <c r="T2566" s="5"/>
      <c r="U2566" s="5"/>
      <c r="V2566" s="5">
        <v>133</v>
      </c>
      <c r="W2566" s="5"/>
      <c r="X2566" s="8"/>
      <c r="Y2566" s="8"/>
      <c r="Z2566" s="8"/>
      <c r="AA2566" s="8"/>
      <c r="AB2566" s="8"/>
      <c r="AC2566" s="5">
        <v>419.21940946537114</v>
      </c>
      <c r="AD2566" s="9">
        <v>9.1493333333333322E-3</v>
      </c>
      <c r="AE2566" s="7">
        <f>AC2566*AD2566</f>
        <v>3.8355781170018353</v>
      </c>
      <c r="AF2566" s="7"/>
      <c r="AG2566" s="7"/>
      <c r="AH2566" s="7"/>
      <c r="AI2566" s="7"/>
      <c r="AJ2566" s="5">
        <v>279.01698765687195</v>
      </c>
      <c r="AK2566" s="8"/>
      <c r="AL2566" s="8"/>
      <c r="AM2566" s="8"/>
      <c r="AN2566" s="8"/>
      <c r="AO2566" s="8"/>
      <c r="AP2566" s="8"/>
      <c r="AQ2566" s="9"/>
      <c r="AR2566" s="9">
        <v>2.966333333333333E-2</v>
      </c>
      <c r="AS2566" s="7">
        <f>AJ2566*AR2566</f>
        <v>8.2765739105283433</v>
      </c>
      <c r="AT2566" s="7"/>
      <c r="AU2566" s="5"/>
      <c r="AV2566" s="5"/>
      <c r="AW2566" s="5"/>
      <c r="AX2566" s="5"/>
      <c r="AY2566" s="5"/>
      <c r="AZ2566" s="5"/>
      <c r="BA2566" s="5"/>
      <c r="BB2566" s="5"/>
      <c r="BC2566" s="5"/>
      <c r="BD2566" s="5"/>
      <c r="BE2566" s="5"/>
      <c r="BF2566" s="5"/>
      <c r="BG2566" s="5"/>
      <c r="BH2566" s="5">
        <v>650.10582963095089</v>
      </c>
      <c r="BI2566" s="9">
        <v>2.25325E-2</v>
      </c>
      <c r="BJ2566" s="7">
        <f>BH2566*BI2566</f>
        <v>14.648509606159401</v>
      </c>
      <c r="BK2566" s="5">
        <f>AC2566+AJ2566+BH2566</f>
        <v>1348.3422267531939</v>
      </c>
      <c r="BL2566" s="5">
        <f>AE2566+AS2566+BJ2566</f>
        <v>26.76066163368958</v>
      </c>
      <c r="BM2566" s="8">
        <f>BH2566/BK2566</f>
        <v>0.48215194683652735</v>
      </c>
      <c r="BN2566" s="8"/>
      <c r="BO2566" s="7"/>
      <c r="BP2566" s="5"/>
      <c r="BQ2566" s="5"/>
      <c r="BR2566" s="5"/>
      <c r="BS2566" s="5"/>
      <c r="BT2566" s="7"/>
      <c r="BU2566" s="7"/>
      <c r="BV2566" s="7"/>
      <c r="BW2566" s="7"/>
      <c r="BX2566" s="8">
        <f>AC2566/BK2566</f>
        <v>0.31091469298180391</v>
      </c>
      <c r="BY2566" s="8">
        <f>AJ2566/BK2566</f>
        <v>0.20693336018166875</v>
      </c>
      <c r="BZ2566" s="8">
        <f>BH2566/BK2566</f>
        <v>0.48215194683652735</v>
      </c>
      <c r="CA2566" s="5"/>
      <c r="CB2566" s="5"/>
      <c r="CC2566" s="5"/>
      <c r="CD2566" s="5"/>
      <c r="CE2566" s="5"/>
      <c r="CF2566" s="5"/>
      <c r="CG2566" s="5"/>
      <c r="CH2566" s="5"/>
      <c r="CI2566" s="5"/>
      <c r="CJ2566" s="5"/>
      <c r="CK2566" s="8"/>
      <c r="CL2566" s="5"/>
      <c r="CM2566" s="5"/>
      <c r="CN2566" s="8"/>
      <c r="CO2566" s="5"/>
      <c r="CP2566" s="5"/>
      <c r="CQ2566" s="5"/>
      <c r="CR2566" s="8"/>
      <c r="CS2566" s="8"/>
      <c r="CT2566" s="8"/>
      <c r="CU2566" s="8"/>
      <c r="CV2566" s="8"/>
      <c r="CW2566" s="8"/>
      <c r="CX2566" s="8"/>
      <c r="CY2566" s="8"/>
      <c r="CZ2566" s="8"/>
      <c r="DA2566" s="8"/>
      <c r="DB2566" s="8"/>
      <c r="DC2566" s="8"/>
      <c r="DD2566" s="8"/>
      <c r="DE2566" s="8"/>
      <c r="DF2566" s="8"/>
      <c r="DG2566" s="8"/>
      <c r="DH2566" s="8"/>
      <c r="DI2566" s="8"/>
      <c r="DJ2566" s="8"/>
      <c r="DK2566" s="8"/>
      <c r="DL2566" s="8"/>
      <c r="DM2566" s="8"/>
      <c r="DN2566" s="8"/>
      <c r="DO2566" s="8"/>
      <c r="DP2566" s="8"/>
      <c r="DQ2566" s="8"/>
      <c r="DR2566" s="8"/>
      <c r="DS2566" s="8"/>
      <c r="DT2566" s="8"/>
      <c r="DU2566" s="8"/>
      <c r="DV2566" s="8"/>
      <c r="DW2566" s="8"/>
      <c r="DX2566" s="8"/>
      <c r="DY2566" s="8"/>
      <c r="DZ2566" s="8"/>
      <c r="EA2566" s="8"/>
      <c r="EB2566" s="8"/>
      <c r="EC2566" s="8"/>
      <c r="ED2566" s="8"/>
      <c r="EE2566" s="8"/>
      <c r="EF2566" s="8"/>
      <c r="EG2566" s="8"/>
      <c r="EH2566" s="8"/>
      <c r="EI2566" s="8"/>
      <c r="EJ2566" s="8"/>
      <c r="EK2566" s="8"/>
      <c r="EL2566" s="8"/>
      <c r="EM2566" s="8"/>
      <c r="EN2566" s="8"/>
      <c r="EO2566" s="8"/>
      <c r="EP2566" s="8"/>
      <c r="EQ2566" s="8"/>
      <c r="ER2566" s="8"/>
      <c r="ES2566" s="8"/>
      <c r="ET2566" s="8"/>
      <c r="EU2566" s="8"/>
      <c r="EV2566" s="8"/>
      <c r="EW2566" s="8"/>
      <c r="EX2566" s="8"/>
      <c r="EY2566" s="8"/>
      <c r="EZ2566" s="8"/>
      <c r="FA2566" s="8"/>
      <c r="FB2566" s="8"/>
      <c r="FC2566" s="8"/>
      <c r="FD2566" s="8"/>
      <c r="FE2566" s="8"/>
      <c r="FF2566" s="8"/>
      <c r="FG2566" s="8"/>
      <c r="FH2566" s="8"/>
      <c r="FI2566" s="8"/>
      <c r="FJ2566" s="8"/>
    </row>
    <row r="2567" spans="1:166" x14ac:dyDescent="0.25">
      <c r="A2567" t="s">
        <v>300</v>
      </c>
      <c r="B2567" t="s">
        <v>172</v>
      </c>
      <c r="C2567" s="6">
        <v>43996</v>
      </c>
      <c r="D2567" s="5">
        <v>10</v>
      </c>
      <c r="E2567" t="s">
        <v>108</v>
      </c>
      <c r="F2567" s="6" t="s">
        <v>18</v>
      </c>
      <c r="G2567" s="5">
        <v>223</v>
      </c>
      <c r="H2567" t="s">
        <v>26</v>
      </c>
      <c r="I2567" s="7">
        <v>7</v>
      </c>
      <c r="J2567">
        <v>1000</v>
      </c>
      <c r="K2567" s="5">
        <f t="shared" si="65"/>
        <v>142.85714285714286</v>
      </c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8"/>
      <c r="Y2567" s="8"/>
      <c r="Z2567" s="8"/>
      <c r="AA2567" s="8"/>
      <c r="AB2567" s="8"/>
      <c r="AC2567" s="5"/>
      <c r="AD2567" s="9"/>
      <c r="AE2567" s="8"/>
      <c r="AF2567" s="8"/>
      <c r="AG2567" s="8"/>
      <c r="AH2567" s="8"/>
      <c r="AI2567" s="8"/>
      <c r="AJ2567" s="5"/>
      <c r="AK2567" s="8"/>
      <c r="AL2567" s="8"/>
      <c r="AM2567" s="8"/>
      <c r="AN2567" s="8"/>
      <c r="AO2567" s="8"/>
      <c r="AP2567" s="8"/>
      <c r="AQ2567" s="9"/>
      <c r="AR2567" s="9"/>
      <c r="AS2567" s="8"/>
      <c r="AT2567" s="8"/>
      <c r="AU2567" s="5"/>
      <c r="AV2567" s="5"/>
      <c r="AW2567" s="5"/>
      <c r="AX2567" s="5"/>
      <c r="AY2567" s="5"/>
      <c r="AZ2567" s="5"/>
      <c r="BA2567" s="5"/>
      <c r="BB2567" s="5"/>
      <c r="BC2567" s="5"/>
      <c r="BD2567" s="5"/>
      <c r="BE2567" s="5"/>
      <c r="BF2567" s="5"/>
      <c r="BG2567" s="5"/>
      <c r="BH2567" s="5"/>
      <c r="BI2567" s="9"/>
      <c r="BJ2567" s="5"/>
      <c r="BK2567" s="5"/>
      <c r="BL2567" s="5"/>
      <c r="BM2567" s="8"/>
      <c r="BN2567" s="8"/>
      <c r="BO2567" s="7">
        <v>46.692499999999995</v>
      </c>
      <c r="BP2567" s="5">
        <v>212.42500000000001</v>
      </c>
      <c r="BQ2567" s="5"/>
      <c r="BR2567" s="5"/>
      <c r="BS2567" s="5"/>
      <c r="BT2567" s="7">
        <v>9.3579295154185029</v>
      </c>
      <c r="BU2567" s="7"/>
      <c r="BV2567" s="7"/>
      <c r="BW2567" s="7"/>
      <c r="BX2567" s="7"/>
      <c r="BY2567" s="7"/>
      <c r="BZ2567" s="7"/>
      <c r="CA2567" s="5"/>
      <c r="CB2567" s="5"/>
      <c r="CC2567" s="5"/>
      <c r="CD2567" s="5"/>
      <c r="CE2567" s="5"/>
      <c r="CF2567" s="5"/>
      <c r="CG2567" s="5"/>
      <c r="CH2567" s="5"/>
      <c r="CI2567" s="5"/>
      <c r="CJ2567" s="5"/>
      <c r="CK2567" s="8"/>
      <c r="CL2567" s="5"/>
      <c r="CM2567" s="5"/>
      <c r="CN2567" s="8"/>
      <c r="CO2567" s="5"/>
      <c r="CP2567" s="5"/>
      <c r="CQ2567" s="5"/>
      <c r="CR2567" s="8"/>
      <c r="CS2567" s="8"/>
      <c r="CT2567" s="8"/>
      <c r="CU2567" s="8"/>
      <c r="CV2567" s="8"/>
      <c r="CW2567" s="8"/>
      <c r="CX2567" s="8"/>
      <c r="CY2567" s="8"/>
      <c r="CZ2567" s="8"/>
      <c r="DA2567" s="8"/>
      <c r="DB2567" s="8"/>
      <c r="DC2567" s="8"/>
      <c r="DD2567" s="8"/>
      <c r="DE2567" s="8"/>
      <c r="DF2567" s="8"/>
      <c r="DG2567" s="8"/>
      <c r="DH2567" s="8"/>
      <c r="DI2567" s="8"/>
      <c r="DJ2567" s="8"/>
      <c r="DK2567" s="8"/>
      <c r="DL2567" s="8"/>
      <c r="DM2567" s="8"/>
      <c r="DN2567" s="8"/>
      <c r="DO2567" s="8"/>
      <c r="DP2567" s="8"/>
      <c r="DQ2567" s="8"/>
      <c r="DR2567" s="8"/>
      <c r="DS2567" s="8"/>
      <c r="DT2567" s="8"/>
      <c r="DU2567" s="8"/>
      <c r="DV2567" s="8"/>
      <c r="DW2567" s="8"/>
      <c r="DX2567" s="8"/>
      <c r="DY2567" s="8"/>
      <c r="DZ2567" s="8"/>
      <c r="EA2567" s="8"/>
      <c r="EB2567" s="8"/>
      <c r="EC2567" s="8"/>
      <c r="ED2567" s="8"/>
      <c r="EE2567" s="8"/>
      <c r="EF2567" s="8"/>
      <c r="EG2567" s="8"/>
      <c r="EH2567" s="8"/>
      <c r="EI2567" s="8"/>
      <c r="EJ2567" s="8"/>
      <c r="EK2567" s="8"/>
      <c r="EL2567" s="8"/>
      <c r="EM2567" s="8"/>
      <c r="EN2567" s="8"/>
      <c r="EO2567" s="8"/>
      <c r="EP2567" s="8"/>
      <c r="EQ2567" s="8"/>
      <c r="ER2567" s="8"/>
      <c r="ES2567" s="8"/>
      <c r="ET2567" s="8"/>
      <c r="EU2567" s="8"/>
      <c r="EV2567" s="8"/>
      <c r="EW2567" s="8"/>
      <c r="EX2567" s="8"/>
      <c r="EY2567" s="8"/>
      <c r="EZ2567" s="8"/>
      <c r="FA2567" s="8"/>
      <c r="FB2567" s="8"/>
      <c r="FC2567" s="8"/>
      <c r="FD2567" s="8"/>
      <c r="FE2567" s="8"/>
      <c r="FF2567" s="8"/>
      <c r="FG2567" s="8"/>
      <c r="FH2567" s="8"/>
      <c r="FI2567" s="8"/>
      <c r="FJ2567" s="8"/>
    </row>
    <row r="2568" spans="1:166" x14ac:dyDescent="0.25">
      <c r="A2568" t="s">
        <v>301</v>
      </c>
      <c r="B2568" t="s">
        <v>173</v>
      </c>
      <c r="C2568" s="6">
        <v>43773</v>
      </c>
      <c r="D2568" s="5">
        <v>1</v>
      </c>
      <c r="E2568" s="6" t="s">
        <v>209</v>
      </c>
      <c r="F2568" t="s">
        <v>10</v>
      </c>
      <c r="G2568">
        <v>0</v>
      </c>
      <c r="H2568" t="s">
        <v>26</v>
      </c>
      <c r="I2568" s="7">
        <v>7</v>
      </c>
      <c r="J2568">
        <v>1000</v>
      </c>
      <c r="K2568" s="5">
        <f t="shared" si="65"/>
        <v>142.85714285714286</v>
      </c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8"/>
      <c r="Y2568" s="8"/>
      <c r="Z2568" s="8"/>
      <c r="AA2568" s="8"/>
      <c r="AB2568" s="8"/>
      <c r="AC2568" s="5"/>
      <c r="AD2568" s="9"/>
      <c r="AE2568" s="8"/>
      <c r="AF2568" s="8"/>
      <c r="AG2568" s="8"/>
      <c r="AH2568" s="8"/>
      <c r="AI2568" s="8"/>
      <c r="AJ2568" s="5"/>
      <c r="AK2568" s="8"/>
      <c r="AL2568" s="8"/>
      <c r="AM2568" s="8"/>
      <c r="AN2568" s="8"/>
      <c r="AO2568" s="8"/>
      <c r="AP2568" s="8"/>
      <c r="AQ2568" s="9"/>
      <c r="AR2568" s="9"/>
      <c r="AS2568" s="8"/>
      <c r="AT2568" s="8"/>
      <c r="AU2568" s="5"/>
      <c r="AV2568" s="5"/>
      <c r="AW2568" s="5"/>
      <c r="AX2568" s="5"/>
      <c r="AY2568" s="5"/>
      <c r="AZ2568" s="5"/>
      <c r="BA2568" s="5"/>
      <c r="BB2568" s="5"/>
      <c r="BC2568" s="5"/>
      <c r="BD2568" s="5"/>
      <c r="BE2568" s="5"/>
      <c r="BF2568" s="5"/>
      <c r="BG2568" s="5"/>
      <c r="BH2568" s="5"/>
      <c r="BI2568" s="9"/>
      <c r="BJ2568" s="5"/>
      <c r="BK2568" s="5"/>
      <c r="BL2568" s="5"/>
      <c r="BM2568" s="8"/>
      <c r="BN2568" s="8"/>
      <c r="BO2568" s="7"/>
      <c r="BP2568" s="5"/>
      <c r="BQ2568" s="5"/>
      <c r="BR2568" s="5"/>
      <c r="BS2568" s="5"/>
      <c r="BT2568" s="7"/>
      <c r="BU2568" s="7"/>
      <c r="BV2568" s="7"/>
      <c r="BW2568" s="7"/>
      <c r="BX2568" s="7"/>
      <c r="BY2568" s="7"/>
      <c r="BZ2568" s="7"/>
      <c r="CA2568" s="5"/>
      <c r="CB2568" s="5"/>
      <c r="CC2568" s="5"/>
      <c r="CD2568" s="5"/>
      <c r="CE2568" s="5"/>
      <c r="CF2568" s="5"/>
      <c r="CG2568" s="5"/>
      <c r="CH2568" s="5"/>
      <c r="CI2568" s="5"/>
      <c r="CJ2568" s="5"/>
      <c r="CK2568" s="8"/>
      <c r="CL2568" s="5"/>
      <c r="CM2568" s="5"/>
      <c r="CN2568" s="8"/>
      <c r="CO2568" s="5"/>
      <c r="CP2568" s="5"/>
      <c r="CQ2568" s="5"/>
      <c r="CR2568" s="8"/>
      <c r="CS2568" s="8"/>
      <c r="CT2568" s="8"/>
      <c r="CU2568" s="8"/>
      <c r="CV2568" s="8"/>
      <c r="CW2568" s="8"/>
      <c r="CX2568" s="8"/>
      <c r="CY2568" s="8"/>
      <c r="CZ2568" s="8"/>
      <c r="DA2568" s="8"/>
      <c r="DB2568" s="8"/>
      <c r="DC2568" s="8"/>
      <c r="DD2568" s="8"/>
      <c r="DE2568" s="8"/>
      <c r="DF2568" s="8"/>
      <c r="DG2568" s="8"/>
      <c r="DH2568" s="8"/>
      <c r="DI2568" s="8"/>
      <c r="DJ2568" s="8"/>
      <c r="DK2568" s="8"/>
      <c r="DL2568" s="8"/>
      <c r="DM2568" s="8"/>
      <c r="DN2568" s="8"/>
      <c r="DO2568" s="8"/>
      <c r="DP2568" s="8"/>
      <c r="DQ2568" s="8"/>
      <c r="DR2568" s="8"/>
      <c r="DS2568" s="8"/>
      <c r="DT2568" s="8"/>
      <c r="DU2568" s="8"/>
      <c r="DV2568" s="8"/>
      <c r="DW2568" s="8"/>
      <c r="DX2568" s="8"/>
      <c r="DY2568" s="8"/>
      <c r="DZ2568" s="8"/>
      <c r="EA2568" s="8"/>
      <c r="EB2568" s="8"/>
      <c r="EC2568" s="8"/>
      <c r="ED2568" s="8"/>
      <c r="EE2568" s="8"/>
      <c r="EF2568" s="8"/>
      <c r="EG2568" s="8"/>
      <c r="EH2568" s="8"/>
      <c r="EI2568" s="8"/>
      <c r="EJ2568" s="8"/>
      <c r="EK2568" s="8"/>
      <c r="EL2568" s="8"/>
      <c r="EM2568" s="8"/>
      <c r="EN2568" s="8"/>
      <c r="EO2568" s="8"/>
      <c r="EP2568" s="8"/>
      <c r="EQ2568" s="8"/>
      <c r="ER2568" s="8"/>
      <c r="ES2568" s="8"/>
      <c r="ET2568" s="8"/>
      <c r="EU2568" s="8"/>
      <c r="EV2568" s="8"/>
      <c r="EW2568" s="8"/>
      <c r="EX2568" s="8"/>
      <c r="EY2568" s="8"/>
      <c r="EZ2568" s="8"/>
      <c r="FA2568" s="8"/>
      <c r="FB2568" s="8"/>
      <c r="FC2568" s="8"/>
      <c r="FD2568" s="8"/>
      <c r="FE2568" s="8"/>
      <c r="FF2568" s="8"/>
      <c r="FG2568" s="8"/>
      <c r="FH2568" s="8"/>
      <c r="FI2568" s="8"/>
      <c r="FJ2568" s="8"/>
    </row>
    <row r="2569" spans="1:166" x14ac:dyDescent="0.25">
      <c r="A2569" t="s">
        <v>301</v>
      </c>
      <c r="B2569" t="s">
        <v>173</v>
      </c>
      <c r="C2569" s="6">
        <v>43850</v>
      </c>
      <c r="D2569" s="5">
        <v>6</v>
      </c>
      <c r="E2569" s="6" t="s">
        <v>239</v>
      </c>
      <c r="F2569" t="s">
        <v>89</v>
      </c>
      <c r="G2569" s="5">
        <v>77</v>
      </c>
      <c r="H2569" t="s">
        <v>26</v>
      </c>
      <c r="I2569" s="7">
        <v>7</v>
      </c>
      <c r="J2569">
        <v>1000</v>
      </c>
      <c r="K2569" s="5">
        <f t="shared" si="65"/>
        <v>142.85714285714286</v>
      </c>
      <c r="L2569" s="5"/>
      <c r="M2569" s="5">
        <v>731.75</v>
      </c>
      <c r="N2569" s="5">
        <v>19.75</v>
      </c>
      <c r="O2569" s="5"/>
      <c r="P2569" s="5"/>
      <c r="Q2569" s="5"/>
      <c r="R2569" s="5"/>
      <c r="S2569" s="5"/>
      <c r="T2569" s="5">
        <v>77</v>
      </c>
      <c r="U2569" s="5"/>
      <c r="V2569" s="5"/>
      <c r="W2569" s="5"/>
      <c r="X2569" s="8"/>
      <c r="Y2569" s="8"/>
      <c r="Z2569" s="8"/>
      <c r="AA2569" s="8"/>
      <c r="AB2569" s="8"/>
      <c r="AC2569" s="5">
        <v>193.71512723364657</v>
      </c>
      <c r="AD2569" s="9">
        <v>1.6188000000000001E-2</v>
      </c>
      <c r="AE2569" s="7">
        <f>AC2569*AD2569</f>
        <v>3.135860479658271</v>
      </c>
      <c r="AF2569" s="7"/>
      <c r="AG2569" s="7"/>
      <c r="AH2569" s="7"/>
      <c r="AI2569" s="7"/>
      <c r="AJ2569" s="5">
        <v>158.65614020797287</v>
      </c>
      <c r="AK2569" s="8"/>
      <c r="AL2569" s="8"/>
      <c r="AM2569" s="8"/>
      <c r="AN2569" s="8"/>
      <c r="AO2569" s="8"/>
      <c r="AP2569" s="8"/>
      <c r="AQ2569" s="9"/>
      <c r="AR2569" s="9">
        <v>4.1133333333333334E-2</v>
      </c>
      <c r="AS2569" s="7">
        <f>AJ2569*AR2569</f>
        <v>6.526055900554617</v>
      </c>
      <c r="AT2569" s="7"/>
      <c r="AU2569" s="5"/>
      <c r="AV2569" s="5"/>
      <c r="AW2569" s="5"/>
      <c r="AX2569" s="5"/>
      <c r="AY2569" s="5"/>
      <c r="AZ2569" s="5"/>
      <c r="BA2569" s="5"/>
      <c r="BB2569" s="5"/>
      <c r="BC2569" s="5"/>
      <c r="BD2569" s="5"/>
      <c r="BE2569" s="5"/>
      <c r="BF2569" s="5"/>
      <c r="BG2569" s="5"/>
      <c r="BH2569" s="5">
        <v>39.909835698270129</v>
      </c>
      <c r="BI2569" s="9">
        <v>3.3085000000000003E-2</v>
      </c>
      <c r="BJ2569" s="7">
        <f>BH2569*BI2569</f>
        <v>1.3204169140772672</v>
      </c>
      <c r="BK2569" s="5">
        <f>AC2569+AJ2569+BH2569</f>
        <v>392.28110313988958</v>
      </c>
      <c r="BL2569" s="5">
        <f>AE2569+AS2569+BJ2569</f>
        <v>10.982333294290155</v>
      </c>
      <c r="BM2569" s="8">
        <f>BH2569/BK2569</f>
        <v>0.10173784915670042</v>
      </c>
      <c r="BN2569" s="8"/>
      <c r="BO2569" s="7"/>
      <c r="BP2569" s="5"/>
      <c r="BQ2569" s="5"/>
      <c r="BR2569" s="5"/>
      <c r="BS2569" s="5"/>
      <c r="BT2569" s="7"/>
      <c r="BU2569" s="7"/>
      <c r="BV2569" s="7"/>
      <c r="BW2569" s="7"/>
      <c r="BX2569" s="8">
        <f>AC2569/BK2569</f>
        <v>0.49381712675710177</v>
      </c>
      <c r="BY2569" s="8">
        <f>AJ2569/BK2569</f>
        <v>0.40444502408619776</v>
      </c>
      <c r="BZ2569" s="8">
        <f>BH2569/BK2569</f>
        <v>0.10173784915670042</v>
      </c>
      <c r="CA2569" s="5"/>
      <c r="CB2569" s="5"/>
      <c r="CC2569" s="5"/>
      <c r="CD2569" s="5"/>
      <c r="CE2569" s="5"/>
      <c r="CF2569" s="5"/>
      <c r="CG2569" s="5"/>
      <c r="CH2569" s="5"/>
      <c r="CI2569" s="5"/>
      <c r="CJ2569" s="5"/>
      <c r="CK2569" s="8"/>
      <c r="CL2569" s="5"/>
      <c r="CM2569" s="5"/>
      <c r="CN2569" s="8"/>
      <c r="CO2569" s="5"/>
      <c r="CP2569" s="5"/>
      <c r="CQ2569" s="5"/>
      <c r="CR2569" s="8"/>
      <c r="CS2569" s="8"/>
      <c r="CT2569" s="8"/>
      <c r="CU2569" s="8"/>
      <c r="CV2569" s="8"/>
      <c r="CW2569" s="8"/>
      <c r="CX2569" s="8"/>
      <c r="CY2569" s="8"/>
      <c r="CZ2569" s="8"/>
      <c r="DA2569" s="8"/>
      <c r="DB2569" s="8"/>
      <c r="DC2569" s="8"/>
      <c r="DD2569" s="8"/>
      <c r="DE2569" s="8"/>
      <c r="DF2569" s="8"/>
      <c r="DG2569" s="8"/>
      <c r="DH2569" s="8"/>
      <c r="DI2569" s="8"/>
      <c r="DJ2569" s="8"/>
      <c r="DK2569" s="8"/>
      <c r="DL2569" s="8"/>
      <c r="DM2569" s="8"/>
      <c r="DN2569" s="8"/>
      <c r="DO2569" s="8"/>
      <c r="DP2569" s="8"/>
      <c r="DQ2569" s="8"/>
      <c r="DR2569" s="8"/>
      <c r="DS2569" s="8"/>
      <c r="DT2569" s="8"/>
      <c r="DU2569" s="8"/>
      <c r="DV2569" s="8"/>
      <c r="DW2569" s="8"/>
      <c r="DX2569" s="8"/>
      <c r="DY2569" s="8"/>
      <c r="DZ2569" s="8"/>
      <c r="EA2569" s="8"/>
      <c r="EB2569" s="8"/>
      <c r="EC2569" s="8"/>
      <c r="ED2569" s="8"/>
      <c r="EE2569" s="8"/>
      <c r="EF2569" s="8"/>
      <c r="EG2569" s="8"/>
      <c r="EH2569" s="8"/>
      <c r="EI2569" s="8"/>
      <c r="EJ2569" s="8"/>
      <c r="EK2569" s="8"/>
      <c r="EL2569" s="8"/>
      <c r="EM2569" s="8"/>
      <c r="EN2569" s="8"/>
      <c r="EO2569" s="8"/>
      <c r="EP2569" s="8"/>
      <c r="EQ2569" s="8"/>
      <c r="ER2569" s="8"/>
      <c r="ES2569" s="8"/>
      <c r="ET2569" s="8"/>
      <c r="EU2569" s="8"/>
      <c r="EV2569" s="8"/>
      <c r="EW2569" s="8"/>
      <c r="EX2569" s="8"/>
      <c r="EY2569" s="8"/>
      <c r="EZ2569" s="8"/>
      <c r="FA2569" s="8"/>
      <c r="FB2569" s="8"/>
      <c r="FC2569" s="8"/>
      <c r="FD2569" s="8"/>
      <c r="FE2569" s="8"/>
      <c r="FF2569" s="8"/>
      <c r="FG2569" s="8"/>
      <c r="FH2569" s="8"/>
      <c r="FI2569" s="8"/>
      <c r="FJ2569" s="8"/>
    </row>
    <row r="2570" spans="1:166" x14ac:dyDescent="0.25">
      <c r="A2570" t="s">
        <v>301</v>
      </c>
      <c r="B2570" t="s">
        <v>173</v>
      </c>
      <c r="C2570" s="6">
        <v>43865</v>
      </c>
      <c r="D2570" s="5"/>
      <c r="E2570" s="6"/>
      <c r="F2570" s="6"/>
      <c r="G2570" s="5">
        <v>92</v>
      </c>
      <c r="H2570" t="s">
        <v>26</v>
      </c>
      <c r="I2570" s="7">
        <v>7</v>
      </c>
      <c r="J2570">
        <v>1000</v>
      </c>
      <c r="K2570" s="5">
        <f t="shared" si="65"/>
        <v>142.85714285714286</v>
      </c>
      <c r="L2570" s="5"/>
      <c r="M2570" s="5">
        <v>841.66666666666674</v>
      </c>
      <c r="N2570" s="5">
        <v>22.583333333333332</v>
      </c>
      <c r="O2570" s="5"/>
      <c r="P2570" s="5"/>
      <c r="Q2570" s="5"/>
      <c r="R2570" s="5"/>
      <c r="S2570" s="5"/>
      <c r="T2570" s="5"/>
      <c r="U2570" s="5"/>
      <c r="V2570" s="5"/>
      <c r="W2570" s="5"/>
      <c r="X2570" s="8"/>
      <c r="Y2570" s="8"/>
      <c r="Z2570" s="8"/>
      <c r="AA2570" s="8"/>
      <c r="AB2570" s="8"/>
      <c r="AC2570" s="5">
        <v>287.05542559746368</v>
      </c>
      <c r="AD2570" s="9">
        <v>1.4550833333333336E-2</v>
      </c>
      <c r="AE2570" s="7">
        <f>AC2570*AD2570</f>
        <v>4.1768956552977619</v>
      </c>
      <c r="AF2570" s="7"/>
      <c r="AG2570" s="7"/>
      <c r="AH2570" s="7"/>
      <c r="AI2570" s="7"/>
      <c r="AJ2570" s="5">
        <v>206.92074677410295</v>
      </c>
      <c r="AK2570" s="8"/>
      <c r="AL2570" s="8"/>
      <c r="AM2570" s="8"/>
      <c r="AN2570" s="8"/>
      <c r="AO2570" s="8"/>
      <c r="AP2570" s="8"/>
      <c r="AQ2570" s="9"/>
      <c r="AR2570" s="9">
        <v>4.1696666666666674E-2</v>
      </c>
      <c r="AS2570" s="7">
        <f>AJ2570*AR2570</f>
        <v>8.6279054046575148</v>
      </c>
      <c r="AT2570" s="7"/>
      <c r="AU2570" s="5"/>
      <c r="AV2570" s="5"/>
      <c r="AW2570" s="5"/>
      <c r="AX2570" s="5"/>
      <c r="AY2570" s="5"/>
      <c r="AZ2570" s="5"/>
      <c r="BA2570" s="5"/>
      <c r="BB2570" s="5"/>
      <c r="BC2570" s="5"/>
      <c r="BD2570" s="5"/>
      <c r="BE2570" s="5"/>
      <c r="BF2570" s="5"/>
      <c r="BG2570" s="5"/>
      <c r="BH2570" s="5">
        <v>139.79783618885546</v>
      </c>
      <c r="BI2570" s="9">
        <v>3.3189166666666665E-2</v>
      </c>
      <c r="BJ2570" s="7">
        <f>BH2570*BI2570</f>
        <v>4.6397736849112885</v>
      </c>
      <c r="BK2570" s="5">
        <f>AC2570+AJ2570+BH2570</f>
        <v>633.77400856042209</v>
      </c>
      <c r="BL2570" s="5">
        <f>AE2570+AS2570+BJ2570</f>
        <v>17.444574744866564</v>
      </c>
      <c r="BM2570" s="8">
        <f>BH2570/BK2570</f>
        <v>0.22057994537579328</v>
      </c>
      <c r="BN2570" s="8"/>
      <c r="BO2570" s="7"/>
      <c r="BP2570" s="5"/>
      <c r="BQ2570" s="5"/>
      <c r="BR2570" s="5"/>
      <c r="BS2570" s="5"/>
      <c r="BT2570" s="7"/>
      <c r="BU2570" s="7"/>
      <c r="BV2570" s="7"/>
      <c r="BW2570" s="7"/>
      <c r="BX2570" s="8">
        <f>AC2570/BK2570</f>
        <v>0.45293025860983488</v>
      </c>
      <c r="BY2570" s="8">
        <f>AJ2570/BK2570</f>
        <v>0.32648979601437184</v>
      </c>
      <c r="BZ2570" s="8">
        <f>BH2570/BK2570</f>
        <v>0.22057994537579328</v>
      </c>
      <c r="CA2570" s="5"/>
      <c r="CB2570" s="5"/>
      <c r="CC2570" s="5"/>
      <c r="CD2570" s="5"/>
      <c r="CE2570" s="5"/>
      <c r="CF2570" s="5"/>
      <c r="CG2570" s="5"/>
      <c r="CH2570" s="5"/>
      <c r="CI2570" s="5"/>
      <c r="CJ2570" s="5"/>
      <c r="CK2570" s="8"/>
      <c r="CL2570" s="5"/>
      <c r="CM2570" s="5"/>
      <c r="CN2570" s="8"/>
      <c r="CO2570" s="5"/>
      <c r="CP2570" s="5"/>
      <c r="CQ2570" s="5"/>
      <c r="CR2570" s="8"/>
      <c r="CS2570" s="8"/>
      <c r="CT2570" s="8"/>
      <c r="CU2570" s="8"/>
      <c r="CV2570" s="8"/>
      <c r="CW2570" s="8"/>
      <c r="CX2570" s="8"/>
      <c r="CY2570" s="8"/>
      <c r="CZ2570" s="8"/>
      <c r="DA2570" s="8"/>
      <c r="DB2570" s="8"/>
      <c r="DC2570" s="8"/>
      <c r="DD2570" s="8"/>
      <c r="DE2570" s="8"/>
      <c r="DF2570" s="8"/>
      <c r="DG2570" s="8"/>
      <c r="DH2570" s="8"/>
      <c r="DI2570" s="8"/>
      <c r="DJ2570" s="8"/>
      <c r="DK2570" s="8"/>
      <c r="DL2570" s="8"/>
      <c r="DM2570" s="8"/>
      <c r="DN2570" s="8"/>
      <c r="DO2570" s="8"/>
      <c r="DP2570" s="8"/>
      <c r="DQ2570" s="8"/>
      <c r="DR2570" s="8"/>
      <c r="DS2570" s="8"/>
      <c r="DT2570" s="8"/>
      <c r="DU2570" s="8"/>
      <c r="DV2570" s="8"/>
      <c r="DW2570" s="8"/>
      <c r="DX2570" s="8"/>
      <c r="DY2570" s="8"/>
      <c r="DZ2570" s="8"/>
      <c r="EA2570" s="8"/>
      <c r="EB2570" s="8"/>
      <c r="EC2570" s="8"/>
      <c r="ED2570" s="8"/>
      <c r="EE2570" s="8"/>
      <c r="EF2570" s="8"/>
      <c r="EG2570" s="8"/>
      <c r="EH2570" s="8"/>
      <c r="EI2570" s="8"/>
      <c r="EJ2570" s="8"/>
      <c r="EK2570" s="8"/>
      <c r="EL2570" s="8"/>
      <c r="EM2570" s="8"/>
      <c r="EN2570" s="8"/>
      <c r="EO2570" s="8"/>
      <c r="EP2570" s="8"/>
      <c r="EQ2570" s="8"/>
      <c r="ER2570" s="8"/>
      <c r="ES2570" s="8"/>
      <c r="ET2570" s="8"/>
      <c r="EU2570" s="8"/>
      <c r="EV2570" s="8"/>
      <c r="EW2570" s="8"/>
      <c r="EX2570" s="8"/>
      <c r="EY2570" s="8"/>
      <c r="EZ2570" s="8"/>
      <c r="FA2570" s="8"/>
      <c r="FB2570" s="8"/>
      <c r="FC2570" s="8"/>
      <c r="FD2570" s="8"/>
      <c r="FE2570" s="8"/>
      <c r="FF2570" s="8"/>
      <c r="FG2570" s="8"/>
      <c r="FH2570" s="8"/>
      <c r="FI2570" s="8"/>
      <c r="FJ2570" s="8"/>
    </row>
    <row r="2571" spans="1:166" x14ac:dyDescent="0.25">
      <c r="A2571" t="s">
        <v>301</v>
      </c>
      <c r="B2571" t="s">
        <v>173</v>
      </c>
      <c r="C2571" s="6">
        <v>43878</v>
      </c>
      <c r="D2571" s="5">
        <v>8</v>
      </c>
      <c r="E2571" t="s">
        <v>208</v>
      </c>
      <c r="F2571" s="6" t="s">
        <v>14</v>
      </c>
      <c r="G2571" s="5">
        <v>105</v>
      </c>
      <c r="H2571" t="s">
        <v>26</v>
      </c>
      <c r="I2571" s="7">
        <v>7</v>
      </c>
      <c r="J2571">
        <v>1000</v>
      </c>
      <c r="K2571" s="5">
        <f t="shared" si="65"/>
        <v>142.85714285714286</v>
      </c>
      <c r="L2571" s="5"/>
      <c r="M2571" s="5">
        <v>868.75</v>
      </c>
      <c r="N2571" s="5">
        <v>24.666666666666668</v>
      </c>
      <c r="O2571" s="5"/>
      <c r="P2571" s="5"/>
      <c r="Q2571" s="5"/>
      <c r="R2571" s="5"/>
      <c r="S2571" s="5"/>
      <c r="T2571" s="5"/>
      <c r="U2571" s="5">
        <v>105</v>
      </c>
      <c r="V2571" s="5"/>
      <c r="W2571" s="5"/>
      <c r="X2571" s="8"/>
      <c r="Y2571" s="8"/>
      <c r="Z2571" s="8"/>
      <c r="AA2571" s="8"/>
      <c r="AB2571" s="8"/>
      <c r="AC2571" s="5">
        <v>327.50202362999784</v>
      </c>
      <c r="AD2571" s="9">
        <v>1.0331166666666667E-2</v>
      </c>
      <c r="AE2571" s="7">
        <f>AC2571*AD2571</f>
        <v>3.3834779897921128</v>
      </c>
      <c r="AF2571" s="7"/>
      <c r="AG2571" s="7"/>
      <c r="AH2571" s="7"/>
      <c r="AI2571" s="7"/>
      <c r="AJ2571" s="5">
        <v>237.60465200578915</v>
      </c>
      <c r="AK2571" s="8"/>
      <c r="AL2571" s="8"/>
      <c r="AM2571" s="8"/>
      <c r="AN2571" s="8"/>
      <c r="AO2571" s="8"/>
      <c r="AP2571" s="8"/>
      <c r="AQ2571" s="9"/>
      <c r="AR2571" s="9">
        <v>3.5535833333333336E-2</v>
      </c>
      <c r="AS2571" s="7">
        <f>AJ2571*AR2571</f>
        <v>8.4434793129023902</v>
      </c>
      <c r="AT2571" s="7"/>
      <c r="AU2571" s="5"/>
      <c r="AV2571" s="5"/>
      <c r="AW2571" s="5"/>
      <c r="AX2571" s="5"/>
      <c r="AY2571" s="5"/>
      <c r="AZ2571" s="5"/>
      <c r="BA2571" s="5"/>
      <c r="BB2571" s="5"/>
      <c r="BC2571" s="5"/>
      <c r="BD2571" s="5"/>
      <c r="BE2571" s="5"/>
      <c r="BF2571" s="5"/>
      <c r="BG2571" s="5"/>
      <c r="BH2571" s="5">
        <v>366.38828535697451</v>
      </c>
      <c r="BI2571" s="9">
        <v>2.3363333333333337E-2</v>
      </c>
      <c r="BJ2571" s="7">
        <f>BH2571*BI2571</f>
        <v>8.560051640223449</v>
      </c>
      <c r="BK2571" s="5">
        <f>AC2571+AJ2571+BH2571</f>
        <v>931.49496099276155</v>
      </c>
      <c r="BL2571" s="5">
        <f>AE2571+AS2571+BJ2571</f>
        <v>20.387008942917952</v>
      </c>
      <c r="BM2571" s="8">
        <f>BH2571/BK2571</f>
        <v>0.39333362036278546</v>
      </c>
      <c r="BN2571" s="8"/>
      <c r="BO2571" s="7"/>
      <c r="BP2571" s="5"/>
      <c r="BQ2571" s="5"/>
      <c r="BR2571" s="5"/>
      <c r="BS2571" s="5"/>
      <c r="BT2571" s="7"/>
      <c r="BU2571" s="7"/>
      <c r="BV2571" s="7"/>
      <c r="BW2571" s="7"/>
      <c r="BX2571" s="8">
        <f>AC2571/BK2571</f>
        <v>0.35158754190248676</v>
      </c>
      <c r="BY2571" s="8">
        <f>AJ2571/BK2571</f>
        <v>0.25507883773472773</v>
      </c>
      <c r="BZ2571" s="8">
        <f>BH2571/BK2571</f>
        <v>0.39333362036278546</v>
      </c>
      <c r="CA2571" s="5"/>
      <c r="CB2571" s="5"/>
      <c r="CC2571" s="5"/>
      <c r="CD2571" s="5"/>
      <c r="CE2571" s="5"/>
      <c r="CF2571" s="5"/>
      <c r="CG2571" s="5"/>
      <c r="CH2571" s="5"/>
      <c r="CI2571" s="5"/>
      <c r="CJ2571" s="5"/>
      <c r="CK2571" s="8"/>
      <c r="CL2571" s="5"/>
      <c r="CM2571" s="5"/>
      <c r="CN2571" s="8"/>
      <c r="CO2571" s="5"/>
      <c r="CP2571" s="5"/>
      <c r="CQ2571" s="5"/>
      <c r="CR2571" s="8"/>
      <c r="CS2571" s="8"/>
      <c r="CT2571" s="8"/>
      <c r="CU2571" s="8"/>
      <c r="CV2571" s="8"/>
      <c r="CW2571" s="8"/>
      <c r="CX2571" s="8"/>
      <c r="CY2571" s="8"/>
      <c r="CZ2571" s="8"/>
      <c r="DA2571" s="8"/>
      <c r="DB2571" s="8"/>
      <c r="DC2571" s="8"/>
      <c r="DD2571" s="8"/>
      <c r="DE2571" s="8"/>
      <c r="DF2571" s="8"/>
      <c r="DG2571" s="8"/>
      <c r="DH2571" s="8"/>
      <c r="DI2571" s="8"/>
      <c r="DJ2571" s="8"/>
      <c r="DK2571" s="8"/>
      <c r="DL2571" s="8"/>
      <c r="DM2571" s="8"/>
      <c r="DN2571" s="8"/>
      <c r="DO2571" s="8"/>
      <c r="DP2571" s="8"/>
      <c r="DQ2571" s="8"/>
      <c r="DR2571" s="8"/>
      <c r="DS2571" s="8"/>
      <c r="DT2571" s="8"/>
      <c r="DU2571" s="8"/>
      <c r="DV2571" s="8"/>
      <c r="DW2571" s="8"/>
      <c r="DX2571" s="8"/>
      <c r="DY2571" s="8"/>
      <c r="DZ2571" s="8"/>
      <c r="EA2571" s="8"/>
      <c r="EB2571" s="8"/>
      <c r="EC2571" s="8"/>
      <c r="ED2571" s="8"/>
      <c r="EE2571" s="8"/>
      <c r="EF2571" s="8"/>
      <c r="EG2571" s="8"/>
      <c r="EH2571" s="8"/>
      <c r="EI2571" s="8"/>
      <c r="EJ2571" s="8"/>
      <c r="EK2571" s="8"/>
      <c r="EL2571" s="8"/>
      <c r="EM2571" s="8"/>
      <c r="EN2571" s="8"/>
      <c r="EO2571" s="8"/>
      <c r="EP2571" s="8"/>
      <c r="EQ2571" s="8"/>
      <c r="ER2571" s="8"/>
      <c r="ES2571" s="8"/>
      <c r="ET2571" s="8"/>
      <c r="EU2571" s="8"/>
      <c r="EV2571" s="8"/>
      <c r="EW2571" s="8"/>
      <c r="EX2571" s="8"/>
      <c r="EY2571" s="8"/>
      <c r="EZ2571" s="8"/>
      <c r="FA2571" s="8"/>
      <c r="FB2571" s="8"/>
      <c r="FC2571" s="8"/>
      <c r="FD2571" s="8"/>
      <c r="FE2571" s="8"/>
      <c r="FF2571" s="8"/>
      <c r="FG2571" s="8"/>
      <c r="FH2571" s="8"/>
      <c r="FI2571" s="8"/>
      <c r="FJ2571" s="8"/>
    </row>
    <row r="2572" spans="1:166" x14ac:dyDescent="0.25">
      <c r="A2572" t="s">
        <v>301</v>
      </c>
      <c r="B2572" t="s">
        <v>173</v>
      </c>
      <c r="C2572" s="6">
        <v>43906</v>
      </c>
      <c r="D2572" s="5">
        <v>9</v>
      </c>
      <c r="E2572" s="6" t="s">
        <v>207</v>
      </c>
      <c r="F2572" s="6" t="s">
        <v>15</v>
      </c>
      <c r="G2572" s="5">
        <v>133</v>
      </c>
      <c r="H2572" t="s">
        <v>26</v>
      </c>
      <c r="I2572" s="7">
        <v>7</v>
      </c>
      <c r="J2572">
        <v>1000</v>
      </c>
      <c r="K2572" s="5">
        <f t="shared" si="65"/>
        <v>142.85714285714286</v>
      </c>
      <c r="L2572" s="5"/>
      <c r="M2572" s="5">
        <v>900</v>
      </c>
      <c r="N2572" s="5">
        <v>25.333333333333332</v>
      </c>
      <c r="O2572" s="5"/>
      <c r="P2572" s="5"/>
      <c r="Q2572" s="5"/>
      <c r="R2572" s="5"/>
      <c r="S2572" s="5"/>
      <c r="T2572" s="5"/>
      <c r="U2572" s="5"/>
      <c r="V2572" s="5">
        <v>133</v>
      </c>
      <c r="W2572" s="5"/>
      <c r="X2572" s="8"/>
      <c r="Y2572" s="8"/>
      <c r="Z2572" s="8"/>
      <c r="AA2572" s="8"/>
      <c r="AB2572" s="8"/>
      <c r="AC2572" s="5">
        <v>411.33525554803617</v>
      </c>
      <c r="AD2572" s="9">
        <v>9.8178333333333329E-3</v>
      </c>
      <c r="AE2572" s="7">
        <f>AC2572*AD2572</f>
        <v>4.038420983094694</v>
      </c>
      <c r="AF2572" s="7"/>
      <c r="AG2572" s="7"/>
      <c r="AH2572" s="7"/>
      <c r="AI2572" s="7"/>
      <c r="AJ2572" s="5">
        <v>257.39033490823795</v>
      </c>
      <c r="AK2572" s="8"/>
      <c r="AL2572" s="8"/>
      <c r="AM2572" s="8"/>
      <c r="AN2572" s="8"/>
      <c r="AO2572" s="8"/>
      <c r="AP2572" s="8"/>
      <c r="AQ2572" s="9"/>
      <c r="AR2572" s="9">
        <v>3.2890833333333334E-2</v>
      </c>
      <c r="AS2572" s="7">
        <f>AJ2572*AR2572</f>
        <v>8.4657826070777027</v>
      </c>
      <c r="AT2572" s="7"/>
      <c r="AU2572" s="5"/>
      <c r="AV2572" s="5"/>
      <c r="AW2572" s="5"/>
      <c r="AX2572" s="5"/>
      <c r="AY2572" s="5"/>
      <c r="AZ2572" s="5"/>
      <c r="BA2572" s="5"/>
      <c r="BB2572" s="5"/>
      <c r="BC2572" s="5"/>
      <c r="BD2572" s="5"/>
      <c r="BE2572" s="5"/>
      <c r="BF2572" s="5"/>
      <c r="BG2572" s="5"/>
      <c r="BH2572" s="5">
        <v>730.06329059553036</v>
      </c>
      <c r="BI2572" s="9">
        <v>2.6915833333333333E-2</v>
      </c>
      <c r="BJ2572" s="7">
        <f>BH2572*BI2572</f>
        <v>19.650261852454197</v>
      </c>
      <c r="BK2572" s="5">
        <f>AC2572+AJ2572+BH2572</f>
        <v>1398.7888810518045</v>
      </c>
      <c r="BL2572" s="5">
        <f>AE2572+AS2572+BJ2572</f>
        <v>32.154465442626595</v>
      </c>
      <c r="BM2572" s="8">
        <f>BH2572/BK2572</f>
        <v>0.52192528871588328</v>
      </c>
      <c r="BN2572" s="8"/>
      <c r="BO2572" s="7"/>
      <c r="BP2572" s="5"/>
      <c r="BQ2572" s="5"/>
      <c r="BR2572" s="5"/>
      <c r="BS2572" s="5"/>
      <c r="BT2572" s="7"/>
      <c r="BU2572" s="7"/>
      <c r="BV2572" s="7"/>
      <c r="BW2572" s="7"/>
      <c r="BX2572" s="8">
        <f>AC2572/BK2572</f>
        <v>0.29406528827905537</v>
      </c>
      <c r="BY2572" s="8">
        <f>AJ2572/BK2572</f>
        <v>0.18400942300506135</v>
      </c>
      <c r="BZ2572" s="8">
        <f>BH2572/BK2572</f>
        <v>0.52192528871588328</v>
      </c>
      <c r="CA2572" s="5"/>
      <c r="CB2572" s="5"/>
      <c r="CC2572" s="5"/>
      <c r="CD2572" s="5"/>
      <c r="CE2572" s="5"/>
      <c r="CF2572" s="5"/>
      <c r="CG2572" s="5"/>
      <c r="CH2572" s="5"/>
      <c r="CI2572" s="5"/>
      <c r="CJ2572" s="5"/>
      <c r="CK2572" s="8"/>
      <c r="CL2572" s="5"/>
      <c r="CM2572" s="5"/>
      <c r="CN2572" s="8"/>
      <c r="CO2572" s="5"/>
      <c r="CP2572" s="5"/>
      <c r="CQ2572" s="5"/>
      <c r="CR2572" s="8"/>
      <c r="CS2572" s="8"/>
      <c r="CT2572" s="8"/>
      <c r="CU2572" s="8"/>
      <c r="CV2572" s="8"/>
      <c r="CW2572" s="8"/>
      <c r="CX2572" s="8"/>
      <c r="CY2572" s="8"/>
      <c r="CZ2572" s="8"/>
      <c r="DA2572" s="8"/>
      <c r="DB2572" s="8"/>
      <c r="DC2572" s="8"/>
      <c r="DD2572" s="8"/>
      <c r="DE2572" s="8"/>
      <c r="DF2572" s="8"/>
      <c r="DG2572" s="8"/>
      <c r="DH2572" s="8"/>
      <c r="DI2572" s="8"/>
      <c r="DJ2572" s="8"/>
      <c r="DK2572" s="8"/>
      <c r="DL2572" s="8"/>
      <c r="DM2572" s="8"/>
      <c r="DN2572" s="8"/>
      <c r="DO2572" s="8"/>
      <c r="DP2572" s="8"/>
      <c r="DQ2572" s="8"/>
      <c r="DR2572" s="8"/>
      <c r="DS2572" s="8"/>
      <c r="DT2572" s="8"/>
      <c r="DU2572" s="8"/>
      <c r="DV2572" s="8"/>
      <c r="DW2572" s="8"/>
      <c r="DX2572" s="8"/>
      <c r="DY2572" s="8"/>
      <c r="DZ2572" s="8"/>
      <c r="EA2572" s="8"/>
      <c r="EB2572" s="8"/>
      <c r="EC2572" s="8"/>
      <c r="ED2572" s="8"/>
      <c r="EE2572" s="8"/>
      <c r="EF2572" s="8"/>
      <c r="EG2572" s="8"/>
      <c r="EH2572" s="8"/>
      <c r="EI2572" s="8"/>
      <c r="EJ2572" s="8"/>
      <c r="EK2572" s="8"/>
      <c r="EL2572" s="8"/>
      <c r="EM2572" s="8"/>
      <c r="EN2572" s="8"/>
      <c r="EO2572" s="8"/>
      <c r="EP2572" s="8"/>
      <c r="EQ2572" s="8"/>
      <c r="ER2572" s="8"/>
      <c r="ES2572" s="8"/>
      <c r="ET2572" s="8"/>
      <c r="EU2572" s="8"/>
      <c r="EV2572" s="8"/>
      <c r="EW2572" s="8"/>
      <c r="EX2572" s="8"/>
      <c r="EY2572" s="8"/>
      <c r="EZ2572" s="8"/>
      <c r="FA2572" s="8"/>
      <c r="FB2572" s="8"/>
      <c r="FC2572" s="8"/>
      <c r="FD2572" s="8"/>
      <c r="FE2572" s="8"/>
      <c r="FF2572" s="8"/>
      <c r="FG2572" s="8"/>
      <c r="FH2572" s="8"/>
      <c r="FI2572" s="8"/>
      <c r="FJ2572" s="8"/>
    </row>
    <row r="2573" spans="1:166" x14ac:dyDescent="0.25">
      <c r="A2573" t="s">
        <v>301</v>
      </c>
      <c r="B2573" t="s">
        <v>173</v>
      </c>
      <c r="C2573" s="6">
        <v>43996</v>
      </c>
      <c r="D2573" s="5">
        <v>10</v>
      </c>
      <c r="E2573" t="s">
        <v>108</v>
      </c>
      <c r="F2573" s="6" t="s">
        <v>18</v>
      </c>
      <c r="G2573" s="5">
        <v>223</v>
      </c>
      <c r="H2573" t="s">
        <v>26</v>
      </c>
      <c r="I2573" s="7">
        <v>7</v>
      </c>
      <c r="J2573">
        <v>1000</v>
      </c>
      <c r="K2573" s="5">
        <f t="shared" si="65"/>
        <v>142.85714285714286</v>
      </c>
      <c r="L2573" s="5"/>
      <c r="M2573" s="8"/>
      <c r="N2573" s="8"/>
      <c r="O2573" s="8"/>
      <c r="P2573" s="8"/>
      <c r="Q2573" s="5"/>
      <c r="R2573" s="5"/>
      <c r="S2573" s="5"/>
      <c r="T2573" s="5"/>
      <c r="U2573" s="5"/>
      <c r="V2573" s="5"/>
      <c r="W2573" s="5"/>
      <c r="X2573" s="8"/>
      <c r="Y2573" s="8"/>
      <c r="Z2573" s="8"/>
      <c r="AA2573" s="8"/>
      <c r="AB2573" s="8"/>
      <c r="AC2573" s="5"/>
      <c r="AE2573" s="8"/>
      <c r="AF2573" s="8"/>
      <c r="AG2573" s="8"/>
      <c r="AH2573" s="8"/>
      <c r="AI2573" s="8"/>
      <c r="AJ2573" s="5"/>
      <c r="AK2573" s="8"/>
      <c r="AL2573" s="8"/>
      <c r="AM2573" s="8"/>
      <c r="AN2573" s="8"/>
      <c r="AO2573" s="8"/>
      <c r="AP2573" s="8"/>
      <c r="AQ2573" s="9"/>
      <c r="AS2573" s="8"/>
      <c r="AT2573" s="8"/>
      <c r="AU2573" s="5"/>
      <c r="AV2573" s="5"/>
      <c r="AW2573" s="5"/>
      <c r="AX2573" s="5"/>
      <c r="AY2573" s="5"/>
      <c r="AZ2573" s="5"/>
      <c r="BA2573" s="5"/>
      <c r="BB2573" s="5"/>
      <c r="BC2573" s="5"/>
      <c r="BD2573" s="5"/>
      <c r="BE2573" s="5"/>
      <c r="BF2573" s="5"/>
      <c r="BG2573" s="5"/>
      <c r="BH2573" s="5"/>
      <c r="BJ2573" s="5"/>
      <c r="BK2573" s="5"/>
      <c r="BL2573" s="5"/>
      <c r="BM2573" s="8"/>
      <c r="BN2573" s="8"/>
      <c r="BO2573" s="7">
        <v>46.405000000000001</v>
      </c>
      <c r="BP2573" s="5">
        <v>249.1</v>
      </c>
      <c r="BQ2573" s="5"/>
      <c r="BR2573" s="5"/>
      <c r="BS2573" s="5"/>
      <c r="BT2573" s="7">
        <v>10.973568281938325</v>
      </c>
      <c r="BU2573" s="7"/>
      <c r="BV2573" s="7"/>
      <c r="BW2573" s="7"/>
      <c r="BX2573" s="7"/>
      <c r="BY2573" s="7"/>
      <c r="BZ2573" s="7"/>
      <c r="CA2573" s="5"/>
      <c r="CB2573" s="5"/>
      <c r="CC2573" s="5"/>
      <c r="CD2573" s="5"/>
      <c r="CE2573" s="5"/>
      <c r="CF2573" s="5"/>
      <c r="CG2573" s="5"/>
      <c r="CH2573" s="5"/>
      <c r="CI2573" s="5"/>
      <c r="CJ2573" s="5"/>
      <c r="CK2573" s="8"/>
      <c r="CL2573" s="5"/>
      <c r="CM2573" s="5"/>
      <c r="CN2573" s="8"/>
      <c r="CO2573" s="5"/>
      <c r="CP2573" s="5"/>
      <c r="CQ2573" s="5"/>
      <c r="CR2573" s="8"/>
      <c r="CS2573" s="8"/>
      <c r="CT2573" s="8"/>
      <c r="CU2573" s="8"/>
      <c r="CV2573" s="8"/>
      <c r="CW2573" s="8"/>
      <c r="CX2573" s="8"/>
      <c r="CY2573" s="8"/>
      <c r="CZ2573" s="8"/>
      <c r="DA2573" s="8"/>
      <c r="DB2573" s="8"/>
      <c r="DC2573" s="8"/>
      <c r="DD2573" s="8"/>
      <c r="DE2573" s="8"/>
      <c r="DF2573" s="8"/>
      <c r="DG2573" s="8"/>
      <c r="DH2573" s="8"/>
      <c r="DI2573" s="8"/>
      <c r="DJ2573" s="8"/>
      <c r="DK2573" s="8"/>
      <c r="DL2573" s="8"/>
      <c r="DM2573" s="8"/>
      <c r="DN2573" s="8"/>
      <c r="DO2573" s="8"/>
      <c r="DP2573" s="8"/>
      <c r="DQ2573" s="8"/>
      <c r="DR2573" s="8"/>
      <c r="DS2573" s="8"/>
      <c r="DT2573" s="8"/>
      <c r="DU2573" s="8"/>
      <c r="DV2573" s="8"/>
      <c r="DW2573" s="8"/>
      <c r="DX2573" s="8"/>
      <c r="DY2573" s="8"/>
      <c r="DZ2573" s="8"/>
      <c r="EA2573" s="8"/>
      <c r="EB2573" s="8"/>
      <c r="EC2573" s="8"/>
      <c r="ED2573" s="8"/>
      <c r="EE2573" s="8"/>
      <c r="EF2573" s="8"/>
      <c r="EG2573" s="8"/>
      <c r="EH2573" s="8"/>
      <c r="EI2573" s="8"/>
      <c r="EJ2573" s="8"/>
      <c r="EK2573" s="8"/>
      <c r="EL2573" s="8"/>
      <c r="EM2573" s="8"/>
      <c r="EN2573" s="8"/>
      <c r="EO2573" s="8"/>
      <c r="EP2573" s="8"/>
      <c r="EQ2573" s="8"/>
      <c r="ER2573" s="8"/>
      <c r="ES2573" s="8"/>
      <c r="ET2573" s="8"/>
      <c r="EU2573" s="8"/>
      <c r="EV2573" s="8"/>
      <c r="EW2573" s="8"/>
      <c r="EX2573" s="8"/>
      <c r="EY2573" s="8"/>
      <c r="EZ2573" s="8"/>
      <c r="FA2573" s="8"/>
      <c r="FB2573" s="8"/>
      <c r="FC2573" s="8"/>
      <c r="FD2573" s="8"/>
      <c r="FE2573" s="8"/>
      <c r="FF2573" s="8"/>
      <c r="FG2573" s="8"/>
      <c r="FH2573" s="8"/>
      <c r="FI2573" s="8"/>
      <c r="FJ2573" s="8"/>
    </row>
    <row r="2574" spans="1:166" x14ac:dyDescent="0.25">
      <c r="A2574" t="s">
        <v>196</v>
      </c>
      <c r="C2574" s="6">
        <v>44211</v>
      </c>
      <c r="D2574" s="5"/>
      <c r="E2574" s="6"/>
      <c r="F2574" s="6"/>
      <c r="G2574" s="6"/>
      <c r="H2574" t="s">
        <v>113</v>
      </c>
      <c r="I2574" s="7"/>
      <c r="K2574" s="5"/>
      <c r="L2574" s="5"/>
      <c r="M2574" s="8"/>
      <c r="N2574" s="8"/>
      <c r="O2574" s="8"/>
      <c r="P2574" s="8"/>
      <c r="Q2574" s="5"/>
      <c r="R2574" s="5"/>
      <c r="S2574" s="5"/>
      <c r="T2574" s="5"/>
      <c r="U2574" s="5"/>
      <c r="V2574" s="5"/>
      <c r="W2574" s="5"/>
      <c r="X2574" s="8"/>
      <c r="Y2574" s="8"/>
      <c r="Z2574" s="8"/>
      <c r="AA2574" s="8"/>
      <c r="AB2574" s="8"/>
      <c r="AC2574" s="5">
        <v>163.22712588697459</v>
      </c>
      <c r="AD2574" s="9">
        <v>1.30925E-2</v>
      </c>
      <c r="AE2574" s="7">
        <f t="shared" ref="AE2574:AE2609" si="66">AC2574*AD2574</f>
        <v>2.137051145675215</v>
      </c>
      <c r="AF2574" s="7"/>
      <c r="AG2574" s="7"/>
      <c r="AH2574" s="7"/>
      <c r="AI2574" s="7"/>
      <c r="AJ2574" s="5">
        <v>268.27400462847288</v>
      </c>
      <c r="AK2574" s="8"/>
      <c r="AL2574" s="8"/>
      <c r="AM2574" s="8"/>
      <c r="AN2574" s="8"/>
      <c r="AO2574" s="8"/>
      <c r="AP2574" s="8"/>
      <c r="AQ2574" s="9"/>
      <c r="AR2574" s="9">
        <v>3.9481666666666665E-2</v>
      </c>
      <c r="AS2574" s="7">
        <f t="shared" ref="AS2574:AS2609" si="67">AJ2574*AR2574</f>
        <v>10.591904826073156</v>
      </c>
      <c r="AT2574" s="7"/>
      <c r="AU2574" s="5"/>
      <c r="AV2574" s="5"/>
      <c r="AW2574" s="5"/>
      <c r="AX2574" s="5"/>
      <c r="AY2574" s="5"/>
      <c r="AZ2574" s="5"/>
      <c r="BA2574" s="5"/>
      <c r="BB2574" s="5"/>
      <c r="BC2574" s="5"/>
      <c r="BD2574" s="5"/>
      <c r="BE2574" s="5"/>
      <c r="BF2574" s="5"/>
      <c r="BG2574" s="5"/>
      <c r="BH2574" s="5">
        <v>39.736558910554116</v>
      </c>
      <c r="BI2574" s="9">
        <v>2.6380000000000001E-2</v>
      </c>
      <c r="BJ2574" s="7">
        <f t="shared" ref="BJ2574:BJ2609" si="68">BH2574*BI2574</f>
        <v>1.0482504240604176</v>
      </c>
      <c r="BK2574" s="5">
        <f t="shared" ref="BK2574:BK2609" si="69">AC2574+AJ2574+BH2574</f>
        <v>471.23768942600157</v>
      </c>
      <c r="BL2574" s="5"/>
      <c r="BM2574" s="8">
        <f t="shared" ref="BM2574:BM2609" si="70">BH2574/BK2574</f>
        <v>8.4323813230974487E-2</v>
      </c>
      <c r="BN2574" s="8"/>
      <c r="BO2574" s="7"/>
      <c r="BP2574" s="5"/>
      <c r="BQ2574" s="5"/>
      <c r="BR2574" s="5"/>
      <c r="BS2574" s="5"/>
      <c r="BT2574" s="7"/>
      <c r="BU2574" s="7"/>
      <c r="BV2574" s="7"/>
      <c r="BW2574" s="7"/>
      <c r="BX2574" s="8">
        <f t="shared" ref="BX2574:BX2609" si="71">AC2574/BK2574</f>
        <v>0.34637960746687291</v>
      </c>
      <c r="BY2574" s="8">
        <f t="shared" ref="BY2574:BY2609" si="72">AJ2574/BK2574</f>
        <v>0.56929657930215261</v>
      </c>
      <c r="BZ2574" s="8">
        <f t="shared" ref="BZ2574:BZ2609" si="73">BH2574/BK2574</f>
        <v>8.4323813230974487E-2</v>
      </c>
      <c r="CA2574" s="5"/>
      <c r="CB2574" s="5"/>
      <c r="CC2574" s="5"/>
      <c r="CD2574" s="5"/>
      <c r="CE2574" s="5"/>
      <c r="CF2574" s="5"/>
      <c r="CG2574" s="5"/>
      <c r="CH2574" s="5"/>
      <c r="CI2574" s="5"/>
      <c r="CJ2574" s="5"/>
      <c r="CK2574" s="8"/>
      <c r="CL2574" s="5"/>
      <c r="CM2574" s="5"/>
      <c r="CN2574" s="8"/>
      <c r="CO2574" s="5"/>
      <c r="CP2574" s="5"/>
      <c r="CQ2574" s="5"/>
      <c r="CR2574" s="8"/>
      <c r="CS2574" s="8"/>
      <c r="CT2574" s="8"/>
      <c r="CU2574" s="8"/>
      <c r="CV2574" s="8"/>
      <c r="CW2574" s="8"/>
      <c r="CX2574" s="8"/>
      <c r="CY2574" s="8"/>
      <c r="CZ2574" s="8"/>
      <c r="DA2574" s="8"/>
      <c r="DB2574" s="8"/>
      <c r="DC2574" s="8"/>
      <c r="DD2574" s="8"/>
      <c r="DE2574" s="8"/>
      <c r="DF2574" s="8"/>
      <c r="DG2574" s="8"/>
      <c r="DH2574" s="8"/>
      <c r="DI2574" s="8"/>
      <c r="DJ2574" s="8"/>
      <c r="DK2574" s="8"/>
      <c r="DL2574" s="8"/>
      <c r="DM2574" s="8"/>
      <c r="DN2574" s="8"/>
      <c r="DO2574" s="8"/>
      <c r="DP2574" s="8"/>
      <c r="DQ2574" s="8"/>
      <c r="DR2574" s="8"/>
      <c r="DS2574" s="8"/>
      <c r="DT2574" s="8"/>
      <c r="DU2574" s="8"/>
      <c r="DV2574" s="8"/>
      <c r="DW2574" s="8"/>
      <c r="DX2574" s="8"/>
      <c r="DY2574" s="8"/>
      <c r="DZ2574" s="8"/>
      <c r="EA2574" s="8"/>
      <c r="EB2574" s="8"/>
      <c r="EC2574" s="8"/>
      <c r="ED2574" s="8"/>
      <c r="EE2574" s="8"/>
      <c r="EF2574" s="8"/>
      <c r="EG2574" s="8"/>
      <c r="EH2574" s="8"/>
      <c r="EI2574" s="8"/>
      <c r="EJ2574" s="8"/>
      <c r="EK2574" s="8"/>
      <c r="EL2574" s="8"/>
      <c r="EM2574" s="8"/>
      <c r="EN2574" s="8"/>
      <c r="EO2574" s="8"/>
      <c r="EP2574" s="8"/>
      <c r="EQ2574" s="8"/>
      <c r="ER2574" s="8"/>
      <c r="ES2574" s="8"/>
      <c r="ET2574" s="8"/>
      <c r="EU2574" s="8"/>
      <c r="EV2574" s="8"/>
      <c r="EW2574" s="8"/>
      <c r="EX2574" s="8"/>
      <c r="EY2574" s="8"/>
      <c r="EZ2574" s="8"/>
      <c r="FA2574" s="8"/>
      <c r="FB2574" s="8"/>
      <c r="FC2574" s="8"/>
      <c r="FD2574" s="8"/>
      <c r="FE2574" s="8"/>
      <c r="FF2574" s="8"/>
      <c r="FG2574" s="8"/>
      <c r="FH2574" s="8"/>
      <c r="FI2574" s="8"/>
      <c r="FJ2574" s="8"/>
    </row>
    <row r="2575" spans="1:166" x14ac:dyDescent="0.25">
      <c r="A2575" t="s">
        <v>196</v>
      </c>
      <c r="C2575" s="6">
        <v>44230</v>
      </c>
      <c r="D2575" s="5"/>
      <c r="E2575" s="6"/>
      <c r="F2575" s="6"/>
      <c r="G2575" s="6"/>
      <c r="H2575" t="s">
        <v>113</v>
      </c>
      <c r="I2575" s="7"/>
      <c r="K2575" s="5"/>
      <c r="L2575" s="5"/>
      <c r="M2575" s="8"/>
      <c r="N2575" s="8"/>
      <c r="O2575" s="8"/>
      <c r="P2575" s="8"/>
      <c r="Q2575" s="5"/>
      <c r="R2575" s="5"/>
      <c r="S2575" s="5"/>
      <c r="T2575" s="5"/>
      <c r="U2575" s="5"/>
      <c r="V2575" s="5"/>
      <c r="W2575" s="5"/>
      <c r="X2575" s="8"/>
      <c r="Y2575" s="8"/>
      <c r="Z2575" s="8"/>
      <c r="AA2575" s="8"/>
      <c r="AB2575" s="8"/>
      <c r="AC2575" s="5">
        <v>289.94300421370906</v>
      </c>
      <c r="AD2575" s="9">
        <v>9.4845833333333344E-3</v>
      </c>
      <c r="AE2575" s="7">
        <f t="shared" si="66"/>
        <v>2.7499885853819417</v>
      </c>
      <c r="AF2575" s="7"/>
      <c r="AG2575" s="7"/>
      <c r="AH2575" s="7"/>
      <c r="AI2575" s="7"/>
      <c r="AJ2575" s="5">
        <v>196.59939728009502</v>
      </c>
      <c r="AK2575" s="8"/>
      <c r="AL2575" s="8"/>
      <c r="AM2575" s="8"/>
      <c r="AN2575" s="8"/>
      <c r="AO2575" s="8"/>
      <c r="AP2575" s="8"/>
      <c r="AQ2575" s="9"/>
      <c r="AR2575" s="9">
        <v>3.582833333333333E-2</v>
      </c>
      <c r="AS2575" s="7">
        <f t="shared" si="67"/>
        <v>7.0438287388836702</v>
      </c>
      <c r="AT2575" s="7"/>
      <c r="AU2575" s="5"/>
      <c r="AV2575" s="5"/>
      <c r="AW2575" s="5"/>
      <c r="AX2575" s="5"/>
      <c r="AY2575" s="5"/>
      <c r="AZ2575" s="5"/>
      <c r="BA2575" s="5"/>
      <c r="BB2575" s="5"/>
      <c r="BC2575" s="5"/>
      <c r="BD2575" s="5"/>
      <c r="BE2575" s="5"/>
      <c r="BF2575" s="5"/>
      <c r="BG2575" s="5"/>
      <c r="BH2575" s="5">
        <v>235.26520493244442</v>
      </c>
      <c r="BI2575" s="9">
        <v>2.1617500000000001E-2</v>
      </c>
      <c r="BJ2575" s="7">
        <f t="shared" si="68"/>
        <v>5.0858455676271177</v>
      </c>
      <c r="BK2575" s="5">
        <f t="shared" si="69"/>
        <v>721.80760642624841</v>
      </c>
      <c r="BL2575" s="5"/>
      <c r="BM2575" s="8">
        <f t="shared" si="70"/>
        <v>0.3259389383512723</v>
      </c>
      <c r="BN2575" s="8"/>
      <c r="BO2575" s="7"/>
      <c r="BP2575" s="5"/>
      <c r="BQ2575" s="5"/>
      <c r="BR2575" s="5"/>
      <c r="BS2575" s="5"/>
      <c r="BT2575" s="7"/>
      <c r="BU2575" s="7"/>
      <c r="BV2575" s="7"/>
      <c r="BW2575" s="7"/>
      <c r="BX2575" s="8">
        <f t="shared" si="71"/>
        <v>0.40169014794572455</v>
      </c>
      <c r="BY2575" s="8">
        <f t="shared" si="72"/>
        <v>0.2723709137030032</v>
      </c>
      <c r="BZ2575" s="8">
        <f t="shared" si="73"/>
        <v>0.3259389383512723</v>
      </c>
      <c r="CA2575" s="5"/>
      <c r="CB2575" s="5"/>
      <c r="CC2575" s="5"/>
      <c r="CD2575" s="5"/>
      <c r="CE2575" s="5"/>
      <c r="CF2575" s="5"/>
      <c r="CG2575" s="5"/>
      <c r="CH2575" s="5"/>
      <c r="CI2575" s="5"/>
      <c r="CJ2575" s="5"/>
      <c r="CK2575" s="8"/>
      <c r="CL2575" s="5"/>
      <c r="CM2575" s="5"/>
      <c r="CN2575" s="8"/>
      <c r="CO2575" s="5"/>
      <c r="CP2575" s="5"/>
      <c r="CQ2575" s="5"/>
      <c r="CR2575" s="8"/>
      <c r="CS2575" s="8"/>
      <c r="CT2575" s="8"/>
      <c r="CU2575" s="8"/>
      <c r="CV2575" s="8"/>
      <c r="CW2575" s="8"/>
      <c r="CX2575" s="8"/>
      <c r="CY2575" s="8"/>
      <c r="CZ2575" s="8"/>
      <c r="DA2575" s="8"/>
      <c r="DB2575" s="8"/>
      <c r="DC2575" s="8"/>
      <c r="DD2575" s="8"/>
      <c r="DE2575" s="8"/>
      <c r="DF2575" s="8"/>
      <c r="DG2575" s="8"/>
      <c r="DH2575" s="8"/>
      <c r="DI2575" s="8"/>
      <c r="DJ2575" s="8"/>
      <c r="DK2575" s="8"/>
      <c r="DL2575" s="8"/>
      <c r="DM2575" s="8"/>
      <c r="DN2575" s="8"/>
      <c r="DO2575" s="8"/>
      <c r="DP2575" s="8"/>
      <c r="DQ2575" s="8"/>
      <c r="DR2575" s="8"/>
      <c r="DS2575" s="8"/>
      <c r="DT2575" s="8"/>
      <c r="DU2575" s="8"/>
      <c r="DV2575" s="8"/>
      <c r="DW2575" s="8"/>
      <c r="DX2575" s="8"/>
      <c r="DY2575" s="8"/>
      <c r="DZ2575" s="8"/>
      <c r="EA2575" s="8"/>
      <c r="EB2575" s="8"/>
      <c r="EC2575" s="8"/>
      <c r="ED2575" s="8"/>
      <c r="EE2575" s="8"/>
      <c r="EF2575" s="8"/>
      <c r="EG2575" s="8"/>
      <c r="EH2575" s="8"/>
      <c r="EI2575" s="8"/>
      <c r="EJ2575" s="8"/>
      <c r="EK2575" s="8"/>
      <c r="EL2575" s="8"/>
      <c r="EM2575" s="8"/>
      <c r="EN2575" s="8"/>
      <c r="EO2575" s="8"/>
      <c r="EP2575" s="8"/>
      <c r="EQ2575" s="8"/>
      <c r="ER2575" s="8"/>
      <c r="ES2575" s="8"/>
      <c r="ET2575" s="8"/>
      <c r="EU2575" s="8"/>
      <c r="EV2575" s="8"/>
      <c r="EW2575" s="8"/>
      <c r="EX2575" s="8"/>
      <c r="EY2575" s="8"/>
      <c r="EZ2575" s="8"/>
      <c r="FA2575" s="8"/>
      <c r="FB2575" s="8"/>
      <c r="FC2575" s="8"/>
      <c r="FD2575" s="8"/>
      <c r="FE2575" s="8"/>
      <c r="FF2575" s="8"/>
      <c r="FG2575" s="8"/>
      <c r="FH2575" s="8"/>
      <c r="FI2575" s="8"/>
      <c r="FJ2575" s="8"/>
    </row>
    <row r="2576" spans="1:166" x14ac:dyDescent="0.25">
      <c r="A2576" t="s">
        <v>196</v>
      </c>
      <c r="C2576" s="6">
        <v>44242</v>
      </c>
      <c r="D2576" s="5"/>
      <c r="E2576" s="6"/>
      <c r="F2576" s="6"/>
      <c r="G2576" s="6"/>
      <c r="H2576" t="s">
        <v>113</v>
      </c>
      <c r="I2576" s="7"/>
      <c r="K2576" s="5"/>
      <c r="L2576" s="5"/>
      <c r="M2576" s="8"/>
      <c r="N2576" s="8"/>
      <c r="O2576" s="8"/>
      <c r="P2576" s="8"/>
      <c r="Q2576" s="5"/>
      <c r="R2576" s="5"/>
      <c r="S2576" s="5"/>
      <c r="T2576" s="5"/>
      <c r="U2576" s="5"/>
      <c r="V2576" s="5"/>
      <c r="W2576" s="5"/>
      <c r="X2576" s="8"/>
      <c r="Y2576" s="8"/>
      <c r="Z2576" s="8"/>
      <c r="AA2576" s="8"/>
      <c r="AB2576" s="8"/>
      <c r="AC2576" s="5">
        <v>289.94300421370906</v>
      </c>
      <c r="AD2576" s="9">
        <v>7.189416666666666E-3</v>
      </c>
      <c r="AE2576" s="7">
        <f t="shared" si="66"/>
        <v>2.0845210668774432</v>
      </c>
      <c r="AF2576" s="7"/>
      <c r="AG2576" s="7"/>
      <c r="AH2576" s="7"/>
      <c r="AI2576" s="7"/>
      <c r="AJ2576" s="5">
        <v>196.59939728009502</v>
      </c>
      <c r="AK2576" s="8"/>
      <c r="AL2576" s="8"/>
      <c r="AM2576" s="8"/>
      <c r="AN2576" s="8"/>
      <c r="AO2576" s="8"/>
      <c r="AP2576" s="8"/>
      <c r="AQ2576" s="9"/>
      <c r="AR2576" s="9">
        <v>3.0230833333333332E-2</v>
      </c>
      <c r="AS2576" s="7">
        <f t="shared" si="67"/>
        <v>5.9433636126083389</v>
      </c>
      <c r="AT2576" s="7"/>
      <c r="AU2576" s="5"/>
      <c r="AV2576" s="5"/>
      <c r="AW2576" s="5"/>
      <c r="AX2576" s="5"/>
      <c r="AY2576" s="5"/>
      <c r="AZ2576" s="5"/>
      <c r="BA2576" s="5"/>
      <c r="BB2576" s="5"/>
      <c r="BC2576" s="5"/>
      <c r="BD2576" s="5"/>
      <c r="BE2576" s="5"/>
      <c r="BF2576" s="5"/>
      <c r="BG2576" s="5"/>
      <c r="BH2576" s="5">
        <v>235.26520493244442</v>
      </c>
      <c r="BI2576" s="9">
        <v>1.8489999999999999E-2</v>
      </c>
      <c r="BJ2576" s="7">
        <f t="shared" si="68"/>
        <v>4.3500536392008975</v>
      </c>
      <c r="BK2576" s="5">
        <f t="shared" si="69"/>
        <v>721.80760642624841</v>
      </c>
      <c r="BL2576" s="5"/>
      <c r="BM2576" s="8">
        <f t="shared" si="70"/>
        <v>0.3259389383512723</v>
      </c>
      <c r="BN2576" s="8"/>
      <c r="BO2576" s="7"/>
      <c r="BP2576" s="5"/>
      <c r="BQ2576" s="5"/>
      <c r="BR2576" s="5"/>
      <c r="BS2576" s="5"/>
      <c r="BT2576" s="7"/>
      <c r="BU2576" s="7"/>
      <c r="BV2576" s="7"/>
      <c r="BW2576" s="7"/>
      <c r="BX2576" s="8">
        <f t="shared" si="71"/>
        <v>0.40169014794572455</v>
      </c>
      <c r="BY2576" s="8">
        <f t="shared" si="72"/>
        <v>0.2723709137030032</v>
      </c>
      <c r="BZ2576" s="8">
        <f t="shared" si="73"/>
        <v>0.3259389383512723</v>
      </c>
      <c r="CA2576" s="5"/>
      <c r="CB2576" s="5"/>
      <c r="CC2576" s="5"/>
      <c r="CD2576" s="5"/>
      <c r="CE2576" s="5"/>
      <c r="CF2576" s="5"/>
      <c r="CG2576" s="5"/>
      <c r="CH2576" s="5"/>
      <c r="CI2576" s="5"/>
      <c r="CJ2576" s="5"/>
      <c r="CK2576" s="8"/>
      <c r="CL2576" s="5"/>
      <c r="CM2576" s="5"/>
      <c r="CN2576" s="8"/>
      <c r="CO2576" s="5"/>
      <c r="CP2576" s="5"/>
      <c r="CQ2576" s="5"/>
      <c r="CR2576" s="8"/>
      <c r="CS2576" s="8"/>
      <c r="CT2576" s="8"/>
      <c r="CU2576" s="8"/>
      <c r="CV2576" s="8"/>
      <c r="CW2576" s="8"/>
      <c r="CX2576" s="8"/>
      <c r="CY2576" s="8"/>
      <c r="CZ2576" s="8"/>
      <c r="DA2576" s="8"/>
      <c r="DB2576" s="8"/>
      <c r="DC2576" s="8"/>
      <c r="DD2576" s="8"/>
      <c r="DE2576" s="8"/>
      <c r="DF2576" s="8"/>
      <c r="DG2576" s="8"/>
      <c r="DH2576" s="8"/>
      <c r="DI2576" s="8"/>
      <c r="DJ2576" s="8"/>
      <c r="DK2576" s="8"/>
      <c r="DL2576" s="8"/>
      <c r="DM2576" s="8"/>
      <c r="DN2576" s="8"/>
      <c r="DO2576" s="8"/>
      <c r="DP2576" s="8"/>
      <c r="DQ2576" s="8"/>
      <c r="DR2576" s="8"/>
      <c r="DS2576" s="8"/>
      <c r="DT2576" s="8"/>
      <c r="DU2576" s="8"/>
      <c r="DV2576" s="8"/>
      <c r="DW2576" s="8"/>
      <c r="DX2576" s="8"/>
      <c r="DY2576" s="8"/>
      <c r="DZ2576" s="8"/>
      <c r="EA2576" s="8"/>
      <c r="EB2576" s="8"/>
      <c r="EC2576" s="8"/>
      <c r="ED2576" s="8"/>
      <c r="EE2576" s="8"/>
      <c r="EF2576" s="8"/>
      <c r="EG2576" s="8"/>
      <c r="EH2576" s="8"/>
      <c r="EI2576" s="8"/>
      <c r="EJ2576" s="8"/>
      <c r="EK2576" s="8"/>
      <c r="EL2576" s="8"/>
      <c r="EM2576" s="8"/>
      <c r="EN2576" s="8"/>
      <c r="EO2576" s="8"/>
      <c r="EP2576" s="8"/>
      <c r="EQ2576" s="8"/>
      <c r="ER2576" s="8"/>
      <c r="ES2576" s="8"/>
      <c r="ET2576" s="8"/>
      <c r="EU2576" s="8"/>
      <c r="EV2576" s="8"/>
      <c r="EW2576" s="8"/>
      <c r="EX2576" s="8"/>
      <c r="EY2576" s="8"/>
      <c r="EZ2576" s="8"/>
      <c r="FA2576" s="8"/>
      <c r="FB2576" s="8"/>
      <c r="FC2576" s="8"/>
      <c r="FD2576" s="8"/>
      <c r="FE2576" s="8"/>
      <c r="FF2576" s="8"/>
      <c r="FG2576" s="8"/>
      <c r="FH2576" s="8"/>
      <c r="FI2576" s="8"/>
      <c r="FJ2576" s="8"/>
    </row>
    <row r="2577" spans="1:166" x14ac:dyDescent="0.25">
      <c r="A2577" t="s">
        <v>196</v>
      </c>
      <c r="C2577" s="6">
        <v>44284</v>
      </c>
      <c r="D2577" s="5"/>
      <c r="E2577" s="6"/>
      <c r="F2577" s="6"/>
      <c r="G2577" s="6"/>
      <c r="H2577" t="s">
        <v>113</v>
      </c>
      <c r="I2577" s="7"/>
      <c r="K2577" s="5"/>
      <c r="L2577" s="5"/>
      <c r="M2577" s="8"/>
      <c r="N2577" s="8"/>
      <c r="O2577" s="8"/>
      <c r="P2577" s="8"/>
      <c r="Q2577" s="5"/>
      <c r="R2577" s="5"/>
      <c r="S2577" s="5"/>
      <c r="T2577" s="5"/>
      <c r="U2577" s="5"/>
      <c r="V2577" s="5"/>
      <c r="W2577" s="5"/>
      <c r="X2577" s="8"/>
      <c r="Y2577" s="8"/>
      <c r="Z2577" s="8"/>
      <c r="AA2577" s="8"/>
      <c r="AB2577" s="8"/>
      <c r="AC2577" s="5">
        <v>267.32419280109673</v>
      </c>
      <c r="AD2577" s="9">
        <v>6.8274999999999994E-3</v>
      </c>
      <c r="AE2577" s="7">
        <f t="shared" si="66"/>
        <v>1.8251559263494876</v>
      </c>
      <c r="AF2577" s="7"/>
      <c r="AG2577" s="7"/>
      <c r="AH2577" s="7"/>
      <c r="AI2577" s="7"/>
      <c r="AJ2577" s="5">
        <v>105.94974236891986</v>
      </c>
      <c r="AK2577" s="8"/>
      <c r="AL2577" s="8"/>
      <c r="AM2577" s="8"/>
      <c r="AN2577" s="8"/>
      <c r="AO2577" s="8"/>
      <c r="AP2577" s="8"/>
      <c r="AQ2577" s="9"/>
      <c r="AR2577" s="9">
        <v>1.9345833333333333E-2</v>
      </c>
      <c r="AS2577" s="7">
        <f t="shared" si="67"/>
        <v>2.0496860575787288</v>
      </c>
      <c r="AT2577" s="7"/>
      <c r="AU2577" s="5"/>
      <c r="AV2577" s="5"/>
      <c r="AW2577" s="5"/>
      <c r="AX2577" s="5"/>
      <c r="AY2577" s="5"/>
      <c r="AZ2577" s="5"/>
      <c r="BA2577" s="5"/>
      <c r="BB2577" s="5"/>
      <c r="BC2577" s="5"/>
      <c r="BD2577" s="5"/>
      <c r="BE2577" s="5"/>
      <c r="BF2577" s="5"/>
      <c r="BG2577" s="5"/>
      <c r="BH2577" s="5">
        <v>981.85033389029377</v>
      </c>
      <c r="BI2577" s="9">
        <v>1.3332500000000001E-2</v>
      </c>
      <c r="BJ2577" s="7">
        <f t="shared" si="68"/>
        <v>13.090519576592342</v>
      </c>
      <c r="BK2577" s="5">
        <f t="shared" si="69"/>
        <v>1355.1242690603103</v>
      </c>
      <c r="BL2577" s="5"/>
      <c r="BM2577" s="8">
        <f t="shared" si="70"/>
        <v>0.72454634331886214</v>
      </c>
      <c r="BN2577" s="8"/>
      <c r="BO2577" s="7"/>
      <c r="BP2577" s="5"/>
      <c r="BQ2577" s="5"/>
      <c r="BR2577" s="5"/>
      <c r="BS2577" s="5"/>
      <c r="BT2577" s="7"/>
      <c r="BU2577" s="7"/>
      <c r="BV2577" s="7"/>
      <c r="BW2577" s="7"/>
      <c r="BX2577" s="8">
        <f t="shared" si="71"/>
        <v>0.1972691353144081</v>
      </c>
      <c r="BY2577" s="8">
        <f t="shared" si="72"/>
        <v>7.8184521366729737E-2</v>
      </c>
      <c r="BZ2577" s="8">
        <f t="shared" si="73"/>
        <v>0.72454634331886214</v>
      </c>
      <c r="CA2577" s="5"/>
      <c r="CB2577" s="5"/>
      <c r="CC2577" s="5"/>
      <c r="CD2577" s="5"/>
      <c r="CE2577" s="5"/>
      <c r="CF2577" s="5"/>
      <c r="CG2577" s="5"/>
      <c r="CH2577" s="5"/>
      <c r="CI2577" s="5"/>
      <c r="CJ2577" s="5"/>
      <c r="CK2577" s="8"/>
      <c r="CL2577" s="5"/>
      <c r="CM2577" s="5"/>
      <c r="CN2577" s="8"/>
      <c r="CO2577" s="5"/>
      <c r="CP2577" s="5"/>
      <c r="CQ2577" s="5"/>
      <c r="CR2577" s="8"/>
      <c r="CS2577" s="8"/>
      <c r="CT2577" s="8"/>
      <c r="CU2577" s="8"/>
      <c r="CV2577" s="8"/>
      <c r="CW2577" s="8"/>
      <c r="CX2577" s="8"/>
      <c r="CY2577" s="8"/>
      <c r="CZ2577" s="8"/>
      <c r="DA2577" s="8"/>
      <c r="DB2577" s="8"/>
      <c r="DC2577" s="8"/>
      <c r="DD2577" s="8"/>
      <c r="DE2577" s="8"/>
      <c r="DF2577" s="8"/>
      <c r="DG2577" s="8"/>
      <c r="DH2577" s="8"/>
      <c r="DI2577" s="8"/>
      <c r="DJ2577" s="8"/>
      <c r="DK2577" s="8"/>
      <c r="DL2577" s="8"/>
      <c r="DM2577" s="8"/>
      <c r="DN2577" s="8"/>
      <c r="DO2577" s="8"/>
      <c r="DP2577" s="8"/>
      <c r="DQ2577" s="8"/>
      <c r="DR2577" s="8"/>
      <c r="DS2577" s="8"/>
      <c r="DT2577" s="8"/>
      <c r="DU2577" s="8"/>
      <c r="DV2577" s="8"/>
      <c r="DW2577" s="8"/>
      <c r="DX2577" s="8"/>
      <c r="DY2577" s="8"/>
      <c r="DZ2577" s="8"/>
      <c r="EA2577" s="8"/>
      <c r="EB2577" s="8"/>
      <c r="EC2577" s="8"/>
      <c r="ED2577" s="8"/>
      <c r="EE2577" s="8"/>
      <c r="EF2577" s="8"/>
      <c r="EG2577" s="8"/>
      <c r="EH2577" s="8"/>
      <c r="EI2577" s="8"/>
      <c r="EJ2577" s="8"/>
      <c r="EK2577" s="8"/>
      <c r="EL2577" s="8"/>
      <c r="EM2577" s="8"/>
      <c r="EN2577" s="8"/>
      <c r="EO2577" s="8"/>
      <c r="EP2577" s="8"/>
      <c r="EQ2577" s="8"/>
      <c r="ER2577" s="8"/>
      <c r="ES2577" s="8"/>
      <c r="ET2577" s="8"/>
      <c r="EU2577" s="8"/>
      <c r="EV2577" s="8"/>
      <c r="EW2577" s="8"/>
      <c r="EX2577" s="8"/>
      <c r="EY2577" s="8"/>
      <c r="EZ2577" s="8"/>
      <c r="FA2577" s="8"/>
      <c r="FB2577" s="8"/>
      <c r="FC2577" s="8"/>
      <c r="FD2577" s="8"/>
      <c r="FE2577" s="8"/>
      <c r="FF2577" s="8"/>
      <c r="FG2577" s="8"/>
      <c r="FH2577" s="8"/>
      <c r="FI2577" s="8"/>
      <c r="FJ2577" s="8"/>
    </row>
    <row r="2578" spans="1:166" x14ac:dyDescent="0.25">
      <c r="A2578" t="s">
        <v>197</v>
      </c>
      <c r="C2578" s="6">
        <v>44211</v>
      </c>
      <c r="D2578" s="5"/>
      <c r="E2578" s="6"/>
      <c r="F2578" s="6"/>
      <c r="G2578" s="6"/>
      <c r="H2578" t="s">
        <v>113</v>
      </c>
      <c r="I2578" s="7"/>
      <c r="K2578" s="5"/>
      <c r="L2578" s="5"/>
      <c r="M2578" s="8"/>
      <c r="N2578" s="8"/>
      <c r="O2578" s="8"/>
      <c r="P2578" s="8"/>
      <c r="Q2578" s="5"/>
      <c r="R2578" s="5"/>
      <c r="S2578" s="5"/>
      <c r="T2578" s="5"/>
      <c r="U2578" s="5"/>
      <c r="V2578" s="5"/>
      <c r="W2578" s="5"/>
      <c r="X2578" s="8"/>
      <c r="Y2578" s="8"/>
      <c r="Z2578" s="8"/>
      <c r="AA2578" s="8"/>
      <c r="AB2578" s="8"/>
      <c r="AC2578" s="5">
        <v>189.82540110078597</v>
      </c>
      <c r="AD2578" s="9">
        <v>1.4135416666666668E-2</v>
      </c>
      <c r="AE2578" s="7">
        <f t="shared" si="66"/>
        <v>2.6832611384767353</v>
      </c>
      <c r="AF2578" s="7"/>
      <c r="AG2578" s="7"/>
      <c r="AH2578" s="7"/>
      <c r="AI2578" s="7"/>
      <c r="AJ2578" s="5">
        <v>140.50219845074014</v>
      </c>
      <c r="AK2578" s="8"/>
      <c r="AL2578" s="8"/>
      <c r="AM2578" s="8"/>
      <c r="AN2578" s="8"/>
      <c r="AO2578" s="8"/>
      <c r="AP2578" s="8"/>
      <c r="AQ2578" s="9"/>
      <c r="AR2578" s="9">
        <v>4.0774999999999999E-2</v>
      </c>
      <c r="AS2578" s="7">
        <f t="shared" si="67"/>
        <v>5.7289771418289286</v>
      </c>
      <c r="AT2578" s="7"/>
      <c r="AU2578" s="5"/>
      <c r="AV2578" s="5"/>
      <c r="AW2578" s="5"/>
      <c r="AX2578" s="5"/>
      <c r="AY2578" s="5"/>
      <c r="AZ2578" s="5"/>
      <c r="BA2578" s="5"/>
      <c r="BB2578" s="5"/>
      <c r="BC2578" s="5"/>
      <c r="BD2578" s="5"/>
      <c r="BE2578" s="5"/>
      <c r="BF2578" s="5"/>
      <c r="BG2578" s="5"/>
      <c r="BH2578" s="5">
        <v>52.784469175260689</v>
      </c>
      <c r="BI2578" s="9">
        <v>2.6802500000000003E-2</v>
      </c>
      <c r="BJ2578" s="7">
        <f t="shared" si="68"/>
        <v>1.4147557350699247</v>
      </c>
      <c r="BK2578" s="5">
        <f t="shared" si="69"/>
        <v>383.11206872678679</v>
      </c>
      <c r="BL2578" s="5"/>
      <c r="BM2578" s="8">
        <f t="shared" si="70"/>
        <v>0.13777814243931713</v>
      </c>
      <c r="BN2578" s="8"/>
      <c r="BO2578" s="7"/>
      <c r="BP2578" s="5"/>
      <c r="BQ2578" s="5"/>
      <c r="BR2578" s="5"/>
      <c r="BS2578" s="5"/>
      <c r="BT2578" s="7"/>
      <c r="BU2578" s="7"/>
      <c r="BV2578" s="7"/>
      <c r="BW2578" s="7"/>
      <c r="BX2578" s="8">
        <f t="shared" si="71"/>
        <v>0.4954826970908045</v>
      </c>
      <c r="BY2578" s="8">
        <f t="shared" si="72"/>
        <v>0.36673916046987837</v>
      </c>
      <c r="BZ2578" s="8">
        <f t="shared" si="73"/>
        <v>0.13777814243931713</v>
      </c>
      <c r="CA2578" s="5"/>
      <c r="CB2578" s="5"/>
      <c r="CC2578" s="5"/>
      <c r="CD2578" s="5"/>
      <c r="CE2578" s="5"/>
      <c r="CF2578" s="5"/>
      <c r="CG2578" s="5"/>
      <c r="CH2578" s="5"/>
      <c r="CI2578" s="5"/>
      <c r="CJ2578" s="5"/>
      <c r="CK2578" s="8"/>
      <c r="CL2578" s="5"/>
      <c r="CM2578" s="5"/>
      <c r="CN2578" s="8"/>
      <c r="CO2578" s="5"/>
      <c r="CP2578" s="5"/>
      <c r="CQ2578" s="5"/>
      <c r="CR2578" s="8"/>
      <c r="CS2578" s="8"/>
      <c r="CT2578" s="8"/>
      <c r="CU2578" s="8"/>
      <c r="CV2578" s="8"/>
      <c r="CW2578" s="8"/>
      <c r="CX2578" s="8"/>
      <c r="CY2578" s="8"/>
      <c r="CZ2578" s="8"/>
      <c r="DA2578" s="8"/>
      <c r="DB2578" s="8"/>
      <c r="DC2578" s="8"/>
      <c r="DD2578" s="8"/>
      <c r="DE2578" s="8"/>
      <c r="DF2578" s="8"/>
      <c r="DG2578" s="8"/>
      <c r="DH2578" s="8"/>
      <c r="DI2578" s="8"/>
      <c r="DJ2578" s="8"/>
      <c r="DK2578" s="8"/>
      <c r="DL2578" s="8"/>
      <c r="DM2578" s="8"/>
      <c r="DN2578" s="8"/>
      <c r="DO2578" s="8"/>
      <c r="DP2578" s="8"/>
      <c r="DQ2578" s="8"/>
      <c r="DR2578" s="8"/>
      <c r="DS2578" s="8"/>
      <c r="DT2578" s="8"/>
      <c r="DU2578" s="8"/>
      <c r="DV2578" s="8"/>
      <c r="DW2578" s="8"/>
      <c r="DX2578" s="8"/>
      <c r="DY2578" s="8"/>
      <c r="DZ2578" s="8"/>
      <c r="EA2578" s="8"/>
      <c r="EB2578" s="8"/>
      <c r="EC2578" s="8"/>
      <c r="ED2578" s="8"/>
      <c r="EE2578" s="8"/>
      <c r="EF2578" s="8"/>
      <c r="EG2578" s="8"/>
      <c r="EH2578" s="8"/>
      <c r="EI2578" s="8"/>
      <c r="EJ2578" s="8"/>
      <c r="EK2578" s="8"/>
      <c r="EL2578" s="8"/>
      <c r="EM2578" s="8"/>
      <c r="EN2578" s="8"/>
      <c r="EO2578" s="8"/>
      <c r="EP2578" s="8"/>
      <c r="EQ2578" s="8"/>
      <c r="ER2578" s="8"/>
      <c r="ES2578" s="8"/>
      <c r="ET2578" s="8"/>
      <c r="EU2578" s="8"/>
      <c r="EV2578" s="8"/>
      <c r="EW2578" s="8"/>
      <c r="EX2578" s="8"/>
      <c r="EY2578" s="8"/>
      <c r="EZ2578" s="8"/>
      <c r="FA2578" s="8"/>
      <c r="FB2578" s="8"/>
      <c r="FC2578" s="8"/>
      <c r="FD2578" s="8"/>
      <c r="FE2578" s="8"/>
      <c r="FF2578" s="8"/>
      <c r="FG2578" s="8"/>
      <c r="FH2578" s="8"/>
      <c r="FI2578" s="8"/>
      <c r="FJ2578" s="8"/>
    </row>
    <row r="2579" spans="1:166" x14ac:dyDescent="0.25">
      <c r="A2579" t="s">
        <v>197</v>
      </c>
      <c r="C2579" s="6">
        <v>44230</v>
      </c>
      <c r="D2579" s="5"/>
      <c r="E2579" s="6"/>
      <c r="F2579" s="6"/>
      <c r="G2579" s="6"/>
      <c r="H2579" t="s">
        <v>113</v>
      </c>
      <c r="I2579" s="7"/>
      <c r="K2579" s="5"/>
      <c r="L2579" s="5"/>
      <c r="M2579" s="8"/>
      <c r="N2579" s="8"/>
      <c r="O2579" s="8"/>
      <c r="P2579" s="8"/>
      <c r="Q2579" s="5"/>
      <c r="R2579" s="5"/>
      <c r="S2579" s="5"/>
      <c r="T2579" s="5"/>
      <c r="U2579" s="5"/>
      <c r="V2579" s="5"/>
      <c r="W2579" s="5"/>
      <c r="X2579" s="8"/>
      <c r="Y2579" s="8"/>
      <c r="Z2579" s="8"/>
      <c r="AA2579" s="8"/>
      <c r="AB2579" s="8"/>
      <c r="AC2579" s="5">
        <v>286.12759167418187</v>
      </c>
      <c r="AD2579" s="9">
        <v>1.1058416666666666E-2</v>
      </c>
      <c r="AE2579" s="7">
        <f t="shared" si="66"/>
        <v>3.1641181285629671</v>
      </c>
      <c r="AF2579" s="7"/>
      <c r="AG2579" s="7"/>
      <c r="AH2579" s="7"/>
      <c r="AI2579" s="7"/>
      <c r="AJ2579" s="5">
        <v>203.01278514925909</v>
      </c>
      <c r="AK2579" s="8"/>
      <c r="AL2579" s="8"/>
      <c r="AM2579" s="8"/>
      <c r="AN2579" s="8"/>
      <c r="AO2579" s="8"/>
      <c r="AP2579" s="8"/>
      <c r="AQ2579" s="9"/>
      <c r="AR2579" s="9">
        <v>3.9041666666666669E-2</v>
      </c>
      <c r="AS2579" s="7">
        <f t="shared" si="67"/>
        <v>7.9259574868689908</v>
      </c>
      <c r="AT2579" s="7"/>
      <c r="AU2579" s="5"/>
      <c r="AV2579" s="5"/>
      <c r="AW2579" s="5"/>
      <c r="AX2579" s="5"/>
      <c r="AY2579" s="5"/>
      <c r="AZ2579" s="5"/>
      <c r="BA2579" s="5"/>
      <c r="BB2579" s="5"/>
      <c r="BC2579" s="5"/>
      <c r="BD2579" s="5"/>
      <c r="BE2579" s="5"/>
      <c r="BF2579" s="5"/>
      <c r="BG2579" s="5"/>
      <c r="BH2579" s="5">
        <v>251.58676708804373</v>
      </c>
      <c r="BI2579" s="9">
        <v>2.2970000000000001E-2</v>
      </c>
      <c r="BJ2579" s="7">
        <f t="shared" si="68"/>
        <v>5.7789480400123647</v>
      </c>
      <c r="BK2579" s="5">
        <f t="shared" si="69"/>
        <v>740.72714391148475</v>
      </c>
      <c r="BL2579" s="5"/>
      <c r="BM2579" s="8">
        <f t="shared" si="70"/>
        <v>0.33964837005906695</v>
      </c>
      <c r="BN2579" s="8"/>
      <c r="BO2579" s="7"/>
      <c r="BP2579" s="5"/>
      <c r="BQ2579" s="5"/>
      <c r="BR2579" s="5"/>
      <c r="BS2579" s="5"/>
      <c r="BT2579" s="7"/>
      <c r="BU2579" s="7"/>
      <c r="BV2579" s="7"/>
      <c r="BW2579" s="7"/>
      <c r="BX2579" s="8">
        <f t="shared" si="71"/>
        <v>0.38627933919534274</v>
      </c>
      <c r="BY2579" s="8">
        <f t="shared" si="72"/>
        <v>0.2740722907455902</v>
      </c>
      <c r="BZ2579" s="8">
        <f t="shared" si="73"/>
        <v>0.33964837005906695</v>
      </c>
      <c r="CA2579" s="5"/>
      <c r="CB2579" s="5"/>
      <c r="CC2579" s="5"/>
      <c r="CD2579" s="5"/>
      <c r="CE2579" s="5"/>
      <c r="CF2579" s="5"/>
      <c r="CG2579" s="5"/>
      <c r="CH2579" s="5"/>
      <c r="CI2579" s="5"/>
      <c r="CJ2579" s="5"/>
      <c r="CK2579" s="8"/>
      <c r="CL2579" s="5"/>
      <c r="CM2579" s="5"/>
      <c r="CN2579" s="8"/>
      <c r="CO2579" s="5"/>
      <c r="CP2579" s="5"/>
      <c r="CQ2579" s="5"/>
      <c r="CR2579" s="8"/>
      <c r="CS2579" s="8"/>
      <c r="CT2579" s="8"/>
      <c r="CU2579" s="8"/>
      <c r="CV2579" s="8"/>
      <c r="CW2579" s="8"/>
      <c r="CX2579" s="8"/>
      <c r="CY2579" s="8"/>
      <c r="CZ2579" s="8"/>
      <c r="DA2579" s="8"/>
      <c r="DB2579" s="8"/>
      <c r="DC2579" s="8"/>
      <c r="DD2579" s="8"/>
      <c r="DE2579" s="8"/>
      <c r="DF2579" s="8"/>
      <c r="DG2579" s="8"/>
      <c r="DH2579" s="8"/>
      <c r="DI2579" s="8"/>
      <c r="DJ2579" s="8"/>
      <c r="DK2579" s="8"/>
      <c r="DL2579" s="8"/>
      <c r="DM2579" s="8"/>
      <c r="DN2579" s="8"/>
      <c r="DO2579" s="8"/>
      <c r="DP2579" s="8"/>
      <c r="DQ2579" s="8"/>
      <c r="DR2579" s="8"/>
      <c r="DS2579" s="8"/>
      <c r="DT2579" s="8"/>
      <c r="DU2579" s="8"/>
      <c r="DV2579" s="8"/>
      <c r="DW2579" s="8"/>
      <c r="DX2579" s="8"/>
      <c r="DY2579" s="8"/>
      <c r="DZ2579" s="8"/>
      <c r="EA2579" s="8"/>
      <c r="EB2579" s="8"/>
      <c r="EC2579" s="8"/>
      <c r="ED2579" s="8"/>
      <c r="EE2579" s="8"/>
      <c r="EF2579" s="8"/>
      <c r="EG2579" s="8"/>
      <c r="EH2579" s="8"/>
      <c r="EI2579" s="8"/>
      <c r="EJ2579" s="8"/>
      <c r="EK2579" s="8"/>
      <c r="EL2579" s="8"/>
      <c r="EM2579" s="8"/>
      <c r="EN2579" s="8"/>
      <c r="EO2579" s="8"/>
      <c r="EP2579" s="8"/>
      <c r="EQ2579" s="8"/>
      <c r="ER2579" s="8"/>
      <c r="ES2579" s="8"/>
      <c r="ET2579" s="8"/>
      <c r="EU2579" s="8"/>
      <c r="EV2579" s="8"/>
      <c r="EW2579" s="8"/>
      <c r="EX2579" s="8"/>
      <c r="EY2579" s="8"/>
      <c r="EZ2579" s="8"/>
      <c r="FA2579" s="8"/>
      <c r="FB2579" s="8"/>
      <c r="FC2579" s="8"/>
      <c r="FD2579" s="8"/>
      <c r="FE2579" s="8"/>
      <c r="FF2579" s="8"/>
      <c r="FG2579" s="8"/>
      <c r="FH2579" s="8"/>
      <c r="FI2579" s="8"/>
      <c r="FJ2579" s="8"/>
    </row>
    <row r="2580" spans="1:166" x14ac:dyDescent="0.25">
      <c r="A2580" t="s">
        <v>197</v>
      </c>
      <c r="C2580" s="6">
        <v>44242</v>
      </c>
      <c r="D2580" s="5"/>
      <c r="E2580" s="6"/>
      <c r="F2580" s="6"/>
      <c r="G2580" s="6"/>
      <c r="H2580" t="s">
        <v>113</v>
      </c>
      <c r="I2580" s="7"/>
      <c r="K2580" s="5"/>
      <c r="L2580" s="5"/>
      <c r="M2580" s="8"/>
      <c r="N2580" s="8"/>
      <c r="O2580" s="8"/>
      <c r="P2580" s="8"/>
      <c r="Q2580" s="5"/>
      <c r="R2580" s="5"/>
      <c r="S2580" s="5"/>
      <c r="T2580" s="5"/>
      <c r="U2580" s="5"/>
      <c r="V2580" s="5"/>
      <c r="W2580" s="5"/>
      <c r="X2580" s="8"/>
      <c r="Y2580" s="8"/>
      <c r="Z2580" s="8"/>
      <c r="AA2580" s="8"/>
      <c r="AB2580" s="8"/>
      <c r="AC2580" s="5">
        <v>286.12759167418187</v>
      </c>
      <c r="AD2580" s="9">
        <v>9.8431666666666667E-3</v>
      </c>
      <c r="AE2580" s="7">
        <f t="shared" si="66"/>
        <v>2.8164015727809177</v>
      </c>
      <c r="AF2580" s="7"/>
      <c r="AG2580" s="7"/>
      <c r="AH2580" s="7"/>
      <c r="AI2580" s="7"/>
      <c r="AJ2580" s="5">
        <v>203.01278514925909</v>
      </c>
      <c r="AK2580" s="8"/>
      <c r="AL2580" s="8"/>
      <c r="AM2580" s="8"/>
      <c r="AN2580" s="8"/>
      <c r="AO2580" s="8"/>
      <c r="AP2580" s="8"/>
      <c r="AQ2580" s="9"/>
      <c r="AR2580" s="9">
        <v>3.470666666666667E-2</v>
      </c>
      <c r="AS2580" s="7">
        <f t="shared" si="67"/>
        <v>7.0458970632469526</v>
      </c>
      <c r="AT2580" s="7"/>
      <c r="AU2580" s="5"/>
      <c r="AV2580" s="5"/>
      <c r="AW2580" s="5"/>
      <c r="AX2580" s="5"/>
      <c r="AY2580" s="5"/>
      <c r="AZ2580" s="5"/>
      <c r="BA2580" s="5"/>
      <c r="BB2580" s="5"/>
      <c r="BC2580" s="5"/>
      <c r="BD2580" s="5"/>
      <c r="BE2580" s="5"/>
      <c r="BF2580" s="5"/>
      <c r="BG2580" s="5"/>
      <c r="BH2580" s="5">
        <v>251.58676708804373</v>
      </c>
      <c r="BI2580" s="9">
        <v>1.9734166666666667E-2</v>
      </c>
      <c r="BJ2580" s="7">
        <f t="shared" si="68"/>
        <v>4.9648551928433031</v>
      </c>
      <c r="BK2580" s="5">
        <f t="shared" si="69"/>
        <v>740.72714391148475</v>
      </c>
      <c r="BL2580" s="5"/>
      <c r="BM2580" s="8">
        <f t="shared" si="70"/>
        <v>0.33964837005906695</v>
      </c>
      <c r="BN2580" s="8"/>
      <c r="BO2580" s="7"/>
      <c r="BP2580" s="5"/>
      <c r="BQ2580" s="5"/>
      <c r="BR2580" s="5"/>
      <c r="BS2580" s="5"/>
      <c r="BT2580" s="7"/>
      <c r="BU2580" s="7"/>
      <c r="BV2580" s="7"/>
      <c r="BW2580" s="7"/>
      <c r="BX2580" s="8">
        <f t="shared" si="71"/>
        <v>0.38627933919534274</v>
      </c>
      <c r="BY2580" s="8">
        <f t="shared" si="72"/>
        <v>0.2740722907455902</v>
      </c>
      <c r="BZ2580" s="8">
        <f t="shared" si="73"/>
        <v>0.33964837005906695</v>
      </c>
      <c r="CA2580" s="5"/>
      <c r="CB2580" s="5"/>
      <c r="CC2580" s="5"/>
      <c r="CD2580" s="5"/>
      <c r="CE2580" s="5"/>
      <c r="CF2580" s="5"/>
      <c r="CG2580" s="5"/>
      <c r="CH2580" s="5"/>
      <c r="CI2580" s="5"/>
      <c r="CJ2580" s="5"/>
      <c r="CK2580" s="8"/>
      <c r="CL2580" s="5"/>
      <c r="CM2580" s="5"/>
      <c r="CN2580" s="8"/>
      <c r="CO2580" s="5"/>
      <c r="CP2580" s="5"/>
      <c r="CQ2580" s="5"/>
      <c r="CR2580" s="8"/>
      <c r="CS2580" s="8"/>
      <c r="CT2580" s="8"/>
      <c r="CU2580" s="8"/>
      <c r="CV2580" s="8"/>
      <c r="CW2580" s="8"/>
      <c r="CX2580" s="8"/>
      <c r="CY2580" s="8"/>
      <c r="CZ2580" s="8"/>
      <c r="DA2580" s="8"/>
      <c r="DB2580" s="8"/>
      <c r="DC2580" s="8"/>
      <c r="DD2580" s="8"/>
      <c r="DE2580" s="8"/>
      <c r="DF2580" s="8"/>
      <c r="DG2580" s="8"/>
      <c r="DH2580" s="8"/>
      <c r="DI2580" s="8"/>
      <c r="DJ2580" s="8"/>
      <c r="DK2580" s="8"/>
      <c r="DL2580" s="8"/>
      <c r="DM2580" s="8"/>
      <c r="DN2580" s="8"/>
      <c r="DO2580" s="8"/>
      <c r="DP2580" s="8"/>
      <c r="DQ2580" s="8"/>
      <c r="DR2580" s="8"/>
      <c r="DS2580" s="8"/>
      <c r="DT2580" s="8"/>
      <c r="DU2580" s="8"/>
      <c r="DV2580" s="8"/>
      <c r="DW2580" s="8"/>
      <c r="DX2580" s="8"/>
      <c r="DY2580" s="8"/>
      <c r="DZ2580" s="8"/>
      <c r="EA2580" s="8"/>
      <c r="EB2580" s="8"/>
      <c r="EC2580" s="8"/>
      <c r="ED2580" s="8"/>
      <c r="EE2580" s="8"/>
      <c r="EF2580" s="8"/>
      <c r="EG2580" s="8"/>
      <c r="EH2580" s="8"/>
      <c r="EI2580" s="8"/>
      <c r="EJ2580" s="8"/>
      <c r="EK2580" s="8"/>
      <c r="EL2580" s="8"/>
      <c r="EM2580" s="8"/>
      <c r="EN2580" s="8"/>
      <c r="EO2580" s="8"/>
      <c r="EP2580" s="8"/>
      <c r="EQ2580" s="8"/>
      <c r="ER2580" s="8"/>
      <c r="ES2580" s="8"/>
      <c r="ET2580" s="8"/>
      <c r="EU2580" s="8"/>
      <c r="EV2580" s="8"/>
      <c r="EW2580" s="8"/>
      <c r="EX2580" s="8"/>
      <c r="EY2580" s="8"/>
      <c r="EZ2580" s="8"/>
      <c r="FA2580" s="8"/>
      <c r="FB2580" s="8"/>
      <c r="FC2580" s="8"/>
      <c r="FD2580" s="8"/>
      <c r="FE2580" s="8"/>
      <c r="FF2580" s="8"/>
      <c r="FG2580" s="8"/>
      <c r="FH2580" s="8"/>
      <c r="FI2580" s="8"/>
      <c r="FJ2580" s="8"/>
    </row>
    <row r="2581" spans="1:166" x14ac:dyDescent="0.25">
      <c r="A2581" t="s">
        <v>197</v>
      </c>
      <c r="C2581" s="6">
        <v>44284</v>
      </c>
      <c r="D2581" s="5"/>
      <c r="E2581" s="6"/>
      <c r="F2581" s="6"/>
      <c r="G2581" s="6"/>
      <c r="H2581" t="s">
        <v>113</v>
      </c>
      <c r="I2581" s="7"/>
      <c r="K2581" s="5"/>
      <c r="L2581" s="5"/>
      <c r="M2581" s="8"/>
      <c r="N2581" s="8"/>
      <c r="O2581" s="8"/>
      <c r="P2581" s="8"/>
      <c r="Q2581" s="5"/>
      <c r="R2581" s="5"/>
      <c r="S2581" s="5"/>
      <c r="T2581" s="5"/>
      <c r="U2581" s="5"/>
      <c r="V2581" s="5"/>
      <c r="W2581" s="5"/>
      <c r="X2581" s="8"/>
      <c r="Y2581" s="8"/>
      <c r="Z2581" s="8"/>
      <c r="AA2581" s="8"/>
      <c r="AB2581" s="8"/>
      <c r="AC2581" s="5">
        <v>263.19731803885861</v>
      </c>
      <c r="AD2581" s="9">
        <v>8.040916666666665E-3</v>
      </c>
      <c r="AE2581" s="7">
        <f t="shared" si="66"/>
        <v>2.1163477012406249</v>
      </c>
      <c r="AF2581" s="7"/>
      <c r="AG2581" s="7"/>
      <c r="AH2581" s="7"/>
      <c r="AI2581" s="7"/>
      <c r="AJ2581" s="5">
        <v>134.13029726825636</v>
      </c>
      <c r="AK2581" s="8"/>
      <c r="AL2581" s="8"/>
      <c r="AM2581" s="8"/>
      <c r="AN2581" s="8"/>
      <c r="AO2581" s="8"/>
      <c r="AP2581" s="8"/>
      <c r="AQ2581" s="9"/>
      <c r="AR2581" s="9">
        <v>2.5637500000000001E-2</v>
      </c>
      <c r="AS2581" s="7">
        <f t="shared" si="67"/>
        <v>3.4387654962149226</v>
      </c>
      <c r="AT2581" s="7"/>
      <c r="AU2581" s="5"/>
      <c r="AV2581" s="5"/>
      <c r="AW2581" s="5"/>
      <c r="AX2581" s="5"/>
      <c r="AY2581" s="5"/>
      <c r="AZ2581" s="5"/>
      <c r="BA2581" s="5"/>
      <c r="BB2581" s="5"/>
      <c r="BC2581" s="5"/>
      <c r="BD2581" s="5"/>
      <c r="BE2581" s="5"/>
      <c r="BF2581" s="5"/>
      <c r="BG2581" s="5"/>
      <c r="BH2581" s="5">
        <v>752.16699288852476</v>
      </c>
      <c r="BI2581" s="9">
        <v>1.9344166666666666E-2</v>
      </c>
      <c r="BJ2581" s="7">
        <f t="shared" si="68"/>
        <v>14.550043671601104</v>
      </c>
      <c r="BK2581" s="5">
        <f t="shared" si="69"/>
        <v>1149.4946081956398</v>
      </c>
      <c r="BL2581" s="5"/>
      <c r="BM2581" s="8">
        <f t="shared" si="70"/>
        <v>0.65434582078571057</v>
      </c>
      <c r="BN2581" s="8"/>
      <c r="BO2581" s="7"/>
      <c r="BP2581" s="5"/>
      <c r="BQ2581" s="5"/>
      <c r="BR2581" s="5"/>
      <c r="BS2581" s="5"/>
      <c r="BT2581" s="7"/>
      <c r="BU2581" s="7"/>
      <c r="BV2581" s="7"/>
      <c r="BW2581" s="7"/>
      <c r="BX2581" s="8">
        <f t="shared" si="71"/>
        <v>0.22896785784145529</v>
      </c>
      <c r="BY2581" s="8">
        <f t="shared" si="72"/>
        <v>0.11668632137283402</v>
      </c>
      <c r="BZ2581" s="8">
        <f t="shared" si="73"/>
        <v>0.65434582078571057</v>
      </c>
      <c r="CA2581" s="5"/>
      <c r="CB2581" s="5"/>
      <c r="CC2581" s="5"/>
      <c r="CD2581" s="5"/>
      <c r="CE2581" s="5"/>
      <c r="CF2581" s="5"/>
      <c r="CG2581" s="5"/>
      <c r="CH2581" s="5"/>
      <c r="CI2581" s="5"/>
      <c r="CJ2581" s="5"/>
      <c r="CK2581" s="8"/>
      <c r="CL2581" s="5"/>
      <c r="CM2581" s="5"/>
      <c r="CN2581" s="8"/>
      <c r="CO2581" s="5"/>
      <c r="CP2581" s="5"/>
      <c r="CQ2581" s="5"/>
      <c r="CR2581" s="8"/>
      <c r="CS2581" s="8"/>
      <c r="CT2581" s="8"/>
      <c r="CU2581" s="8"/>
      <c r="CV2581" s="8"/>
      <c r="CW2581" s="8"/>
      <c r="CX2581" s="8"/>
      <c r="CY2581" s="8"/>
      <c r="CZ2581" s="8"/>
      <c r="DA2581" s="8"/>
      <c r="DB2581" s="8"/>
      <c r="DC2581" s="8"/>
      <c r="DD2581" s="8"/>
      <c r="DE2581" s="8"/>
      <c r="DF2581" s="8"/>
      <c r="DG2581" s="8"/>
      <c r="DH2581" s="8"/>
      <c r="DI2581" s="8"/>
      <c r="DJ2581" s="8"/>
      <c r="DK2581" s="8"/>
      <c r="DL2581" s="8"/>
      <c r="DM2581" s="8"/>
      <c r="DN2581" s="8"/>
      <c r="DO2581" s="8"/>
      <c r="DP2581" s="8"/>
      <c r="DQ2581" s="8"/>
      <c r="DR2581" s="8"/>
      <c r="DS2581" s="8"/>
      <c r="DT2581" s="8"/>
      <c r="DU2581" s="8"/>
      <c r="DV2581" s="8"/>
      <c r="DW2581" s="8"/>
      <c r="DX2581" s="8"/>
      <c r="DY2581" s="8"/>
      <c r="DZ2581" s="8"/>
      <c r="EA2581" s="8"/>
      <c r="EB2581" s="8"/>
      <c r="EC2581" s="8"/>
      <c r="ED2581" s="8"/>
      <c r="EE2581" s="8"/>
      <c r="EF2581" s="8"/>
      <c r="EG2581" s="8"/>
      <c r="EH2581" s="8"/>
      <c r="EI2581" s="8"/>
      <c r="EJ2581" s="8"/>
      <c r="EK2581" s="8"/>
      <c r="EL2581" s="8"/>
      <c r="EM2581" s="8"/>
      <c r="EN2581" s="8"/>
      <c r="EO2581" s="8"/>
      <c r="EP2581" s="8"/>
      <c r="EQ2581" s="8"/>
      <c r="ER2581" s="8"/>
      <c r="ES2581" s="8"/>
      <c r="ET2581" s="8"/>
      <c r="EU2581" s="8"/>
      <c r="EV2581" s="8"/>
      <c r="EW2581" s="8"/>
      <c r="EX2581" s="8"/>
      <c r="EY2581" s="8"/>
      <c r="EZ2581" s="8"/>
      <c r="FA2581" s="8"/>
      <c r="FB2581" s="8"/>
      <c r="FC2581" s="8"/>
      <c r="FD2581" s="8"/>
      <c r="FE2581" s="8"/>
      <c r="FF2581" s="8"/>
      <c r="FG2581" s="8"/>
      <c r="FH2581" s="8"/>
      <c r="FI2581" s="8"/>
      <c r="FJ2581" s="8"/>
    </row>
    <row r="2582" spans="1:166" x14ac:dyDescent="0.25">
      <c r="A2582" t="s">
        <v>198</v>
      </c>
      <c r="C2582" s="6">
        <v>44211</v>
      </c>
      <c r="D2582" s="5"/>
      <c r="E2582" s="6"/>
      <c r="F2582" s="6"/>
      <c r="G2582" s="6"/>
      <c r="H2582" t="s">
        <v>113</v>
      </c>
      <c r="I2582" s="7"/>
      <c r="K2582" s="5"/>
      <c r="L2582" s="5"/>
      <c r="M2582" s="8"/>
      <c r="N2582" s="8"/>
      <c r="O2582" s="8"/>
      <c r="P2582" s="8"/>
      <c r="Q2582" s="5"/>
      <c r="R2582" s="5"/>
      <c r="S2582" s="5"/>
      <c r="T2582" s="5"/>
      <c r="U2582" s="5"/>
      <c r="V2582" s="5"/>
      <c r="W2582" s="5"/>
      <c r="X2582" s="8"/>
      <c r="Y2582" s="8"/>
      <c r="Z2582" s="8"/>
      <c r="AA2582" s="8"/>
      <c r="AB2582" s="8"/>
      <c r="AC2582" s="5">
        <v>158.43997088655385</v>
      </c>
      <c r="AD2582" s="9">
        <v>1.55125E-2</v>
      </c>
      <c r="AE2582" s="7">
        <f t="shared" si="66"/>
        <v>2.4578000483776665</v>
      </c>
      <c r="AF2582" s="7"/>
      <c r="AG2582" s="7"/>
      <c r="AH2582" s="7"/>
      <c r="AI2582" s="7"/>
      <c r="AJ2582" s="5">
        <v>125.03851619385641</v>
      </c>
      <c r="AK2582" s="8"/>
      <c r="AL2582" s="8"/>
      <c r="AM2582" s="8"/>
      <c r="AN2582" s="8"/>
      <c r="AO2582" s="8"/>
      <c r="AP2582" s="8"/>
      <c r="AQ2582" s="9"/>
      <c r="AR2582" s="9">
        <v>4.2962499999999994E-2</v>
      </c>
      <c r="AS2582" s="7">
        <f t="shared" si="67"/>
        <v>5.3719672519785551</v>
      </c>
      <c r="AT2582" s="7"/>
      <c r="AU2582" s="5"/>
      <c r="AV2582" s="5"/>
      <c r="AW2582" s="5"/>
      <c r="AX2582" s="5"/>
      <c r="AY2582" s="5"/>
      <c r="AZ2582" s="5"/>
      <c r="BA2582" s="5"/>
      <c r="BB2582" s="5"/>
      <c r="BC2582" s="5"/>
      <c r="BD2582" s="5"/>
      <c r="BE2582" s="5"/>
      <c r="BF2582" s="5"/>
      <c r="BG2582" s="5"/>
      <c r="BH2582" s="5">
        <v>37.66940042567029</v>
      </c>
      <c r="BI2582" s="9">
        <v>3.0059166666666665E-2</v>
      </c>
      <c r="BJ2582" s="7">
        <f t="shared" si="68"/>
        <v>1.1323107856286274</v>
      </c>
      <c r="BK2582" s="5">
        <f t="shared" si="69"/>
        <v>321.14788750608056</v>
      </c>
      <c r="BL2582" s="5"/>
      <c r="BM2582" s="8">
        <f t="shared" si="70"/>
        <v>0.11729611774250598</v>
      </c>
      <c r="BN2582" s="8"/>
      <c r="BO2582" s="7"/>
      <c r="BP2582" s="5"/>
      <c r="BQ2582" s="5"/>
      <c r="BR2582" s="5"/>
      <c r="BS2582" s="5"/>
      <c r="BT2582" s="7"/>
      <c r="BU2582" s="7"/>
      <c r="BV2582" s="7"/>
      <c r="BW2582" s="7"/>
      <c r="BX2582" s="8">
        <f t="shared" si="71"/>
        <v>0.49335517078110619</v>
      </c>
      <c r="BY2582" s="8">
        <f t="shared" si="72"/>
        <v>0.38934871147638783</v>
      </c>
      <c r="BZ2582" s="8">
        <f t="shared" si="73"/>
        <v>0.11729611774250598</v>
      </c>
      <c r="CA2582" s="5"/>
      <c r="CB2582" s="5"/>
      <c r="CC2582" s="5"/>
      <c r="CD2582" s="5"/>
      <c r="CE2582" s="5"/>
      <c r="CF2582" s="5"/>
      <c r="CG2582" s="5"/>
      <c r="CH2582" s="5"/>
      <c r="CI2582" s="5"/>
      <c r="CJ2582" s="5"/>
      <c r="CK2582" s="8"/>
      <c r="CL2582" s="5"/>
      <c r="CM2582" s="5"/>
      <c r="CN2582" s="8"/>
      <c r="CO2582" s="5"/>
      <c r="CP2582" s="5"/>
      <c r="CQ2582" s="5"/>
      <c r="CR2582" s="8"/>
      <c r="CS2582" s="8"/>
      <c r="CT2582" s="8"/>
      <c r="CU2582" s="8"/>
      <c r="CV2582" s="8"/>
      <c r="CW2582" s="8"/>
      <c r="CX2582" s="8"/>
      <c r="CY2582" s="8"/>
      <c r="CZ2582" s="8"/>
      <c r="DA2582" s="8"/>
      <c r="DB2582" s="8"/>
      <c r="DC2582" s="8"/>
      <c r="DD2582" s="8"/>
      <c r="DE2582" s="8"/>
      <c r="DF2582" s="8"/>
      <c r="DG2582" s="8"/>
      <c r="DH2582" s="8"/>
      <c r="DI2582" s="8"/>
      <c r="DJ2582" s="8"/>
      <c r="DK2582" s="8"/>
      <c r="DL2582" s="8"/>
      <c r="DM2582" s="8"/>
      <c r="DN2582" s="8"/>
      <c r="DO2582" s="8"/>
      <c r="DP2582" s="8"/>
      <c r="DQ2582" s="8"/>
      <c r="DR2582" s="8"/>
      <c r="DS2582" s="8"/>
      <c r="DT2582" s="8"/>
      <c r="DU2582" s="8"/>
      <c r="DV2582" s="8"/>
      <c r="DW2582" s="8"/>
      <c r="DX2582" s="8"/>
      <c r="DY2582" s="8"/>
      <c r="DZ2582" s="8"/>
      <c r="EA2582" s="8"/>
      <c r="EB2582" s="8"/>
      <c r="EC2582" s="8"/>
      <c r="ED2582" s="8"/>
      <c r="EE2582" s="8"/>
      <c r="EF2582" s="8"/>
      <c r="EG2582" s="8"/>
      <c r="EH2582" s="8"/>
      <c r="EI2582" s="8"/>
      <c r="EJ2582" s="8"/>
      <c r="EK2582" s="8"/>
      <c r="EL2582" s="8"/>
      <c r="EM2582" s="8"/>
      <c r="EN2582" s="8"/>
      <c r="EO2582" s="8"/>
      <c r="EP2582" s="8"/>
      <c r="EQ2582" s="8"/>
      <c r="ER2582" s="8"/>
      <c r="ES2582" s="8"/>
      <c r="ET2582" s="8"/>
      <c r="EU2582" s="8"/>
      <c r="EV2582" s="8"/>
      <c r="EW2582" s="8"/>
      <c r="EX2582" s="8"/>
      <c r="EY2582" s="8"/>
      <c r="EZ2582" s="8"/>
      <c r="FA2582" s="8"/>
      <c r="FB2582" s="8"/>
      <c r="FC2582" s="8"/>
      <c r="FD2582" s="8"/>
      <c r="FE2582" s="8"/>
      <c r="FF2582" s="8"/>
      <c r="FG2582" s="8"/>
      <c r="FH2582" s="8"/>
      <c r="FI2582" s="8"/>
      <c r="FJ2582" s="8"/>
    </row>
    <row r="2583" spans="1:166" x14ac:dyDescent="0.25">
      <c r="A2583" t="s">
        <v>198</v>
      </c>
      <c r="C2583" s="6">
        <v>44230</v>
      </c>
      <c r="D2583" s="5"/>
      <c r="E2583" s="6"/>
      <c r="F2583" s="6"/>
      <c r="G2583" s="6"/>
      <c r="H2583" t="s">
        <v>113</v>
      </c>
      <c r="I2583" s="7"/>
      <c r="K2583" s="5"/>
      <c r="L2583" s="5"/>
      <c r="M2583" s="8"/>
      <c r="N2583" s="8"/>
      <c r="O2583" s="8"/>
      <c r="P2583" s="8"/>
      <c r="Q2583" s="5"/>
      <c r="R2583" s="5"/>
      <c r="S2583" s="5"/>
      <c r="T2583" s="5"/>
      <c r="U2583" s="5"/>
      <c r="V2583" s="5"/>
      <c r="W2583" s="5"/>
      <c r="X2583" s="8"/>
      <c r="Y2583" s="8"/>
      <c r="Z2583" s="8"/>
      <c r="AA2583" s="8"/>
      <c r="AB2583" s="8"/>
      <c r="AC2583" s="5">
        <v>284.46820350333337</v>
      </c>
      <c r="AD2583" s="9">
        <v>1.2981083333333332E-2</v>
      </c>
      <c r="AE2583" s="7">
        <f t="shared" si="66"/>
        <v>3.6927054553603953</v>
      </c>
      <c r="AF2583" s="7"/>
      <c r="AG2583" s="7"/>
      <c r="AH2583" s="7"/>
      <c r="AI2583" s="7"/>
      <c r="AJ2583" s="5">
        <v>214.324179971376</v>
      </c>
      <c r="AK2583" s="8"/>
      <c r="AL2583" s="8"/>
      <c r="AM2583" s="8"/>
      <c r="AN2583" s="8"/>
      <c r="AO2583" s="8"/>
      <c r="AP2583" s="8"/>
      <c r="AQ2583" s="9"/>
      <c r="AR2583" s="9">
        <v>4.0806666666666665E-2</v>
      </c>
      <c r="AS2583" s="7">
        <f t="shared" si="67"/>
        <v>8.7458553706986155</v>
      </c>
      <c r="AT2583" s="7"/>
      <c r="AU2583" s="5"/>
      <c r="AV2583" s="5"/>
      <c r="AW2583" s="5"/>
      <c r="AX2583" s="5"/>
      <c r="AY2583" s="5"/>
      <c r="AZ2583" s="5"/>
      <c r="BA2583" s="5"/>
      <c r="BB2583" s="5"/>
      <c r="BC2583" s="5"/>
      <c r="BD2583" s="5"/>
      <c r="BE2583" s="5"/>
      <c r="BF2583" s="5"/>
      <c r="BG2583" s="5"/>
      <c r="BH2583" s="5">
        <v>207.19668111386233</v>
      </c>
      <c r="BI2583" s="9">
        <v>2.5156666666666667E-2</v>
      </c>
      <c r="BJ2583" s="7">
        <f t="shared" si="68"/>
        <v>5.2123778412210635</v>
      </c>
      <c r="BK2583" s="5">
        <f t="shared" si="69"/>
        <v>705.98906458857164</v>
      </c>
      <c r="BL2583" s="5"/>
      <c r="BM2583" s="8">
        <f t="shared" si="70"/>
        <v>0.29348426414311402</v>
      </c>
      <c r="BN2583" s="8"/>
      <c r="BO2583" s="7"/>
      <c r="BP2583" s="5"/>
      <c r="BQ2583" s="5"/>
      <c r="BR2583" s="5"/>
      <c r="BS2583" s="5"/>
      <c r="BT2583" s="7"/>
      <c r="BU2583" s="7"/>
      <c r="BV2583" s="7"/>
      <c r="BW2583" s="7"/>
      <c r="BX2583" s="8">
        <f t="shared" si="71"/>
        <v>0.40293570789104582</v>
      </c>
      <c r="BY2583" s="8">
        <f t="shared" si="72"/>
        <v>0.30358002796584027</v>
      </c>
      <c r="BZ2583" s="8">
        <f t="shared" si="73"/>
        <v>0.29348426414311402</v>
      </c>
      <c r="CA2583" s="5"/>
      <c r="CB2583" s="5"/>
      <c r="CC2583" s="5"/>
      <c r="CD2583" s="5"/>
      <c r="CE2583" s="5"/>
      <c r="CF2583" s="5"/>
      <c r="CG2583" s="5"/>
      <c r="CH2583" s="5"/>
      <c r="CI2583" s="5"/>
      <c r="CJ2583" s="5"/>
      <c r="CK2583" s="8"/>
      <c r="CL2583" s="5"/>
      <c r="CM2583" s="5"/>
      <c r="CN2583" s="8"/>
      <c r="CO2583" s="5"/>
      <c r="CP2583" s="5"/>
      <c r="CQ2583" s="5"/>
      <c r="CR2583" s="8"/>
      <c r="CS2583" s="8"/>
      <c r="CT2583" s="8"/>
      <c r="CU2583" s="8"/>
      <c r="CV2583" s="8"/>
      <c r="CW2583" s="8"/>
      <c r="CX2583" s="8"/>
      <c r="CY2583" s="8"/>
      <c r="CZ2583" s="8"/>
      <c r="DA2583" s="8"/>
      <c r="DB2583" s="8"/>
      <c r="DC2583" s="8"/>
      <c r="DD2583" s="8"/>
      <c r="DE2583" s="8"/>
      <c r="DF2583" s="8"/>
      <c r="DG2583" s="8"/>
      <c r="DH2583" s="8"/>
      <c r="DI2583" s="8"/>
      <c r="DJ2583" s="8"/>
      <c r="DK2583" s="8"/>
      <c r="DL2583" s="8"/>
      <c r="DM2583" s="8"/>
      <c r="DN2583" s="8"/>
      <c r="DO2583" s="8"/>
      <c r="DP2583" s="8"/>
      <c r="DQ2583" s="8"/>
      <c r="DR2583" s="8"/>
      <c r="DS2583" s="8"/>
      <c r="DT2583" s="8"/>
      <c r="DU2583" s="8"/>
      <c r="DV2583" s="8"/>
      <c r="DW2583" s="8"/>
      <c r="DX2583" s="8"/>
      <c r="DY2583" s="8"/>
      <c r="DZ2583" s="8"/>
      <c r="EA2583" s="8"/>
      <c r="EB2583" s="8"/>
      <c r="EC2583" s="8"/>
      <c r="ED2583" s="8"/>
      <c r="EE2583" s="8"/>
      <c r="EF2583" s="8"/>
      <c r="EG2583" s="8"/>
      <c r="EH2583" s="8"/>
      <c r="EI2583" s="8"/>
      <c r="EJ2583" s="8"/>
      <c r="EK2583" s="8"/>
      <c r="EL2583" s="8"/>
      <c r="EM2583" s="8"/>
      <c r="EN2583" s="8"/>
      <c r="EO2583" s="8"/>
      <c r="EP2583" s="8"/>
      <c r="EQ2583" s="8"/>
      <c r="ER2583" s="8"/>
      <c r="ES2583" s="8"/>
      <c r="ET2583" s="8"/>
      <c r="EU2583" s="8"/>
      <c r="EV2583" s="8"/>
      <c r="EW2583" s="8"/>
      <c r="EX2583" s="8"/>
      <c r="EY2583" s="8"/>
      <c r="EZ2583" s="8"/>
      <c r="FA2583" s="8"/>
      <c r="FB2583" s="8"/>
      <c r="FC2583" s="8"/>
      <c r="FD2583" s="8"/>
      <c r="FE2583" s="8"/>
      <c r="FF2583" s="8"/>
      <c r="FG2583" s="8"/>
      <c r="FH2583" s="8"/>
      <c r="FI2583" s="8"/>
      <c r="FJ2583" s="8"/>
    </row>
    <row r="2584" spans="1:166" x14ac:dyDescent="0.25">
      <c r="A2584" t="s">
        <v>198</v>
      </c>
      <c r="C2584" s="6">
        <v>44242</v>
      </c>
      <c r="D2584" s="5"/>
      <c r="E2584" s="6"/>
      <c r="F2584" s="6"/>
      <c r="G2584" s="6"/>
      <c r="H2584" t="s">
        <v>113</v>
      </c>
      <c r="I2584" s="7"/>
      <c r="K2584" s="5"/>
      <c r="L2584" s="5"/>
      <c r="M2584" s="8"/>
      <c r="N2584" s="8"/>
      <c r="O2584" s="8"/>
      <c r="P2584" s="8"/>
      <c r="Q2584" s="5"/>
      <c r="R2584" s="5"/>
      <c r="S2584" s="5"/>
      <c r="T2584" s="5"/>
      <c r="U2584" s="5"/>
      <c r="V2584" s="5"/>
      <c r="W2584" s="5"/>
      <c r="X2584" s="8"/>
      <c r="Y2584" s="8"/>
      <c r="Z2584" s="8"/>
      <c r="AA2584" s="8"/>
      <c r="AB2584" s="8"/>
      <c r="AC2584" s="5">
        <v>284.46820350333337</v>
      </c>
      <c r="AD2584" s="9">
        <v>1.1688333333333334E-2</v>
      </c>
      <c r="AE2584" s="7">
        <f t="shared" si="66"/>
        <v>3.3249591852814615</v>
      </c>
      <c r="AF2584" s="7"/>
      <c r="AG2584" s="7"/>
      <c r="AH2584" s="7"/>
      <c r="AI2584" s="7"/>
      <c r="AJ2584" s="5">
        <v>214.324179971376</v>
      </c>
      <c r="AK2584" s="8"/>
      <c r="AL2584" s="8"/>
      <c r="AM2584" s="8"/>
      <c r="AN2584" s="8"/>
      <c r="AO2584" s="8"/>
      <c r="AP2584" s="8"/>
      <c r="AQ2584" s="9"/>
      <c r="AR2584" s="9">
        <v>3.8668333333333332E-2</v>
      </c>
      <c r="AS2584" s="7">
        <f t="shared" si="67"/>
        <v>8.2875588325264911</v>
      </c>
      <c r="AT2584" s="7"/>
      <c r="AU2584" s="5"/>
      <c r="AV2584" s="5"/>
      <c r="AW2584" s="5"/>
      <c r="AX2584" s="5"/>
      <c r="AY2584" s="5"/>
      <c r="AZ2584" s="5"/>
      <c r="BA2584" s="5"/>
      <c r="BB2584" s="5"/>
      <c r="BC2584" s="5"/>
      <c r="BD2584" s="5"/>
      <c r="BE2584" s="5"/>
      <c r="BF2584" s="5"/>
      <c r="BG2584" s="5"/>
      <c r="BH2584" s="5">
        <v>207.19668111386233</v>
      </c>
      <c r="BI2584" s="9">
        <v>2.4864999999999998E-2</v>
      </c>
      <c r="BJ2584" s="7">
        <f t="shared" si="68"/>
        <v>5.151945475896186</v>
      </c>
      <c r="BK2584" s="5">
        <f t="shared" si="69"/>
        <v>705.98906458857164</v>
      </c>
      <c r="BL2584" s="5"/>
      <c r="BM2584" s="8">
        <f t="shared" si="70"/>
        <v>0.29348426414311402</v>
      </c>
      <c r="BN2584" s="8"/>
      <c r="BO2584" s="7"/>
      <c r="BP2584" s="5"/>
      <c r="BQ2584" s="5"/>
      <c r="BR2584" s="5"/>
      <c r="BS2584" s="5"/>
      <c r="BT2584" s="7"/>
      <c r="BU2584" s="7"/>
      <c r="BV2584" s="7"/>
      <c r="BW2584" s="7"/>
      <c r="BX2584" s="8">
        <f t="shared" si="71"/>
        <v>0.40293570789104582</v>
      </c>
      <c r="BY2584" s="8">
        <f t="shared" si="72"/>
        <v>0.30358002796584027</v>
      </c>
      <c r="BZ2584" s="8">
        <f t="shared" si="73"/>
        <v>0.29348426414311402</v>
      </c>
      <c r="CA2584" s="5"/>
      <c r="CB2584" s="5"/>
      <c r="CC2584" s="5"/>
      <c r="CD2584" s="5"/>
      <c r="CE2584" s="5"/>
      <c r="CF2584" s="5"/>
      <c r="CG2584" s="5"/>
      <c r="CH2584" s="5"/>
      <c r="CI2584" s="5"/>
      <c r="CJ2584" s="5"/>
      <c r="CK2584" s="8"/>
      <c r="CL2584" s="5"/>
      <c r="CM2584" s="5"/>
      <c r="CN2584" s="8"/>
      <c r="CO2584" s="5"/>
      <c r="CP2584" s="5"/>
      <c r="CQ2584" s="5"/>
      <c r="CR2584" s="8"/>
      <c r="CS2584" s="8"/>
      <c r="CT2584" s="8"/>
      <c r="CU2584" s="8"/>
      <c r="CV2584" s="8"/>
      <c r="CW2584" s="8"/>
      <c r="CX2584" s="8"/>
      <c r="CY2584" s="8"/>
      <c r="CZ2584" s="8"/>
      <c r="DA2584" s="8"/>
      <c r="DB2584" s="8"/>
      <c r="DC2584" s="8"/>
      <c r="DD2584" s="8"/>
      <c r="DE2584" s="8"/>
      <c r="DF2584" s="8"/>
      <c r="DG2584" s="8"/>
      <c r="DH2584" s="8"/>
      <c r="DI2584" s="8"/>
      <c r="DJ2584" s="8"/>
      <c r="DK2584" s="8"/>
      <c r="DL2584" s="8"/>
      <c r="DM2584" s="8"/>
      <c r="DN2584" s="8"/>
      <c r="DO2584" s="8"/>
      <c r="DP2584" s="8"/>
      <c r="DQ2584" s="8"/>
      <c r="DR2584" s="8"/>
      <c r="DS2584" s="8"/>
      <c r="DT2584" s="8"/>
      <c r="DU2584" s="8"/>
      <c r="DV2584" s="8"/>
      <c r="DW2584" s="8"/>
      <c r="DX2584" s="8"/>
      <c r="DY2584" s="8"/>
      <c r="DZ2584" s="8"/>
      <c r="EA2584" s="8"/>
      <c r="EB2584" s="8"/>
      <c r="EC2584" s="8"/>
      <c r="ED2584" s="8"/>
      <c r="EE2584" s="8"/>
      <c r="EF2584" s="8"/>
      <c r="EG2584" s="8"/>
      <c r="EH2584" s="8"/>
      <c r="EI2584" s="8"/>
      <c r="EJ2584" s="8"/>
      <c r="EK2584" s="8"/>
      <c r="EL2584" s="8"/>
      <c r="EM2584" s="8"/>
      <c r="EN2584" s="8"/>
      <c r="EO2584" s="8"/>
      <c r="EP2584" s="8"/>
      <c r="EQ2584" s="8"/>
      <c r="ER2584" s="8"/>
      <c r="ES2584" s="8"/>
      <c r="ET2584" s="8"/>
      <c r="EU2584" s="8"/>
      <c r="EV2584" s="8"/>
      <c r="EW2584" s="8"/>
      <c r="EX2584" s="8"/>
      <c r="EY2584" s="8"/>
      <c r="EZ2584" s="8"/>
      <c r="FA2584" s="8"/>
      <c r="FB2584" s="8"/>
      <c r="FC2584" s="8"/>
      <c r="FD2584" s="8"/>
      <c r="FE2584" s="8"/>
      <c r="FF2584" s="8"/>
      <c r="FG2584" s="8"/>
      <c r="FH2584" s="8"/>
      <c r="FI2584" s="8"/>
      <c r="FJ2584" s="8"/>
    </row>
    <row r="2585" spans="1:166" x14ac:dyDescent="0.25">
      <c r="A2585" t="s">
        <v>198</v>
      </c>
      <c r="C2585" s="6">
        <v>44284</v>
      </c>
      <c r="D2585" s="5"/>
      <c r="E2585" s="6"/>
      <c r="F2585" s="6"/>
      <c r="G2585" s="6"/>
      <c r="H2585" t="s">
        <v>113</v>
      </c>
      <c r="I2585" s="7"/>
      <c r="K2585" s="5"/>
      <c r="L2585" s="5"/>
      <c r="M2585" s="8"/>
      <c r="N2585" s="8"/>
      <c r="O2585" s="8"/>
      <c r="P2585" s="8"/>
      <c r="Q2585" s="5"/>
      <c r="R2585" s="5"/>
      <c r="S2585" s="5"/>
      <c r="T2585" s="5"/>
      <c r="U2585" s="5"/>
      <c r="V2585" s="5"/>
      <c r="W2585" s="5"/>
      <c r="X2585" s="8"/>
      <c r="Y2585" s="8"/>
      <c r="Z2585" s="8"/>
      <c r="AA2585" s="8"/>
      <c r="AB2585" s="8"/>
      <c r="AC2585" s="5">
        <v>304.3061655075976</v>
      </c>
      <c r="AD2585" s="9">
        <v>8.7492500000000001E-3</v>
      </c>
      <c r="AE2585" s="7">
        <f t="shared" si="66"/>
        <v>2.6624507185673485</v>
      </c>
      <c r="AF2585" s="7"/>
      <c r="AG2585" s="7"/>
      <c r="AH2585" s="7"/>
      <c r="AI2585" s="7"/>
      <c r="AJ2585" s="5">
        <v>156.95363224077619</v>
      </c>
      <c r="AK2585" s="8"/>
      <c r="AL2585" s="8"/>
      <c r="AM2585" s="8"/>
      <c r="AN2585" s="8"/>
      <c r="AO2585" s="8"/>
      <c r="AP2585" s="8"/>
      <c r="AQ2585" s="9"/>
      <c r="AR2585" s="9">
        <v>2.80275E-2</v>
      </c>
      <c r="AS2585" s="7">
        <f t="shared" si="67"/>
        <v>4.3990179276283543</v>
      </c>
      <c r="AT2585" s="7"/>
      <c r="AU2585" s="5"/>
      <c r="AV2585" s="5"/>
      <c r="AW2585" s="5"/>
      <c r="AX2585" s="5"/>
      <c r="AY2585" s="5"/>
      <c r="AZ2585" s="5"/>
      <c r="BA2585" s="5"/>
      <c r="BB2585" s="5"/>
      <c r="BC2585" s="5"/>
      <c r="BD2585" s="5"/>
      <c r="BE2585" s="5"/>
      <c r="BF2585" s="5"/>
      <c r="BG2585" s="5"/>
      <c r="BH2585" s="5">
        <v>861.9847956517317</v>
      </c>
      <c r="BI2585" s="9">
        <v>1.8895833333333334E-2</v>
      </c>
      <c r="BJ2585" s="7">
        <f t="shared" si="68"/>
        <v>16.287921034502514</v>
      </c>
      <c r="BK2585" s="5">
        <f t="shared" si="69"/>
        <v>1323.2445934001055</v>
      </c>
      <c r="BL2585" s="5"/>
      <c r="BM2585" s="8">
        <f t="shared" si="70"/>
        <v>0.65141758368106628</v>
      </c>
      <c r="BN2585" s="8"/>
      <c r="BO2585" s="7"/>
      <c r="BP2585" s="5"/>
      <c r="BQ2585" s="5"/>
      <c r="BR2585" s="5"/>
      <c r="BS2585" s="5"/>
      <c r="BT2585" s="7"/>
      <c r="BU2585" s="7"/>
      <c r="BV2585" s="7"/>
      <c r="BW2585" s="7"/>
      <c r="BX2585" s="8">
        <f t="shared" si="71"/>
        <v>0.2299697025216452</v>
      </c>
      <c r="BY2585" s="8">
        <f t="shared" si="72"/>
        <v>0.11861271379728856</v>
      </c>
      <c r="BZ2585" s="8">
        <f t="shared" si="73"/>
        <v>0.65141758368106628</v>
      </c>
      <c r="CA2585" s="5"/>
      <c r="CB2585" s="5"/>
      <c r="CC2585" s="5"/>
      <c r="CD2585" s="5"/>
      <c r="CE2585" s="5"/>
      <c r="CF2585" s="5"/>
      <c r="CG2585" s="5"/>
      <c r="CH2585" s="5"/>
      <c r="CI2585" s="5"/>
      <c r="CJ2585" s="5"/>
      <c r="CK2585" s="8"/>
      <c r="CL2585" s="5"/>
      <c r="CM2585" s="5"/>
      <c r="CN2585" s="8"/>
      <c r="CO2585" s="5"/>
      <c r="CP2585" s="5"/>
      <c r="CQ2585" s="5"/>
      <c r="CR2585" s="8"/>
      <c r="CS2585" s="8"/>
      <c r="CT2585" s="8"/>
      <c r="CU2585" s="8"/>
      <c r="CV2585" s="8"/>
      <c r="CW2585" s="8"/>
      <c r="CX2585" s="8"/>
      <c r="CY2585" s="8"/>
      <c r="CZ2585" s="8"/>
      <c r="DA2585" s="8"/>
      <c r="DB2585" s="8"/>
      <c r="DC2585" s="8"/>
      <c r="DD2585" s="8"/>
      <c r="DE2585" s="8"/>
      <c r="DF2585" s="8"/>
      <c r="DG2585" s="8"/>
      <c r="DH2585" s="8"/>
      <c r="DI2585" s="8"/>
      <c r="DJ2585" s="8"/>
      <c r="DK2585" s="8"/>
      <c r="DL2585" s="8"/>
      <c r="DM2585" s="8"/>
      <c r="DN2585" s="8"/>
      <c r="DO2585" s="8"/>
      <c r="DP2585" s="8"/>
      <c r="DQ2585" s="8"/>
      <c r="DR2585" s="8"/>
      <c r="DS2585" s="8"/>
      <c r="DT2585" s="8"/>
      <c r="DU2585" s="8"/>
      <c r="DV2585" s="8"/>
      <c r="DW2585" s="8"/>
      <c r="DX2585" s="8"/>
      <c r="DY2585" s="8"/>
      <c r="DZ2585" s="8"/>
      <c r="EA2585" s="8"/>
      <c r="EB2585" s="8"/>
      <c r="EC2585" s="8"/>
      <c r="ED2585" s="8"/>
      <c r="EE2585" s="8"/>
      <c r="EF2585" s="8"/>
      <c r="EG2585" s="8"/>
      <c r="EH2585" s="8"/>
      <c r="EI2585" s="8"/>
      <c r="EJ2585" s="8"/>
      <c r="EK2585" s="8"/>
      <c r="EL2585" s="8"/>
      <c r="EM2585" s="8"/>
      <c r="EN2585" s="8"/>
      <c r="EO2585" s="8"/>
      <c r="EP2585" s="8"/>
      <c r="EQ2585" s="8"/>
      <c r="ER2585" s="8"/>
      <c r="ES2585" s="8"/>
      <c r="ET2585" s="8"/>
      <c r="EU2585" s="8"/>
      <c r="EV2585" s="8"/>
      <c r="EW2585" s="8"/>
      <c r="EX2585" s="8"/>
      <c r="EY2585" s="8"/>
      <c r="EZ2585" s="8"/>
      <c r="FA2585" s="8"/>
      <c r="FB2585" s="8"/>
      <c r="FC2585" s="8"/>
      <c r="FD2585" s="8"/>
      <c r="FE2585" s="8"/>
      <c r="FF2585" s="8"/>
      <c r="FG2585" s="8"/>
      <c r="FH2585" s="8"/>
      <c r="FI2585" s="8"/>
      <c r="FJ2585" s="8"/>
    </row>
    <row r="2586" spans="1:166" x14ac:dyDescent="0.25">
      <c r="A2586" t="s">
        <v>199</v>
      </c>
      <c r="C2586" s="6">
        <v>44211</v>
      </c>
      <c r="D2586" s="5"/>
      <c r="E2586" s="6"/>
      <c r="F2586" s="6"/>
      <c r="G2586" s="6"/>
      <c r="H2586" t="s">
        <v>113</v>
      </c>
      <c r="I2586" s="7"/>
      <c r="K2586" s="5"/>
      <c r="L2586" s="5"/>
      <c r="M2586" s="8"/>
      <c r="N2586" s="8"/>
      <c r="O2586" s="8"/>
      <c r="P2586" s="8"/>
      <c r="Q2586" s="5"/>
      <c r="R2586" s="5"/>
      <c r="S2586" s="5"/>
      <c r="T2586" s="5"/>
      <c r="U2586" s="5"/>
      <c r="V2586" s="5"/>
      <c r="W2586" s="5"/>
      <c r="X2586" s="8"/>
      <c r="Y2586" s="8"/>
      <c r="Z2586" s="8"/>
      <c r="AA2586" s="8"/>
      <c r="AB2586" s="8"/>
      <c r="AC2586" s="5">
        <v>163.23302312923346</v>
      </c>
      <c r="AD2586" s="9">
        <v>1.5761666666666667E-2</v>
      </c>
      <c r="AE2586" s="7">
        <f t="shared" si="66"/>
        <v>2.572824499555268</v>
      </c>
      <c r="AF2586" s="7"/>
      <c r="AG2586" s="7"/>
      <c r="AH2586" s="7"/>
      <c r="AI2586" s="7"/>
      <c r="AJ2586" s="5">
        <v>128.64285457505491</v>
      </c>
      <c r="AK2586" s="8"/>
      <c r="AL2586" s="8"/>
      <c r="AM2586" s="8"/>
      <c r="AN2586" s="8"/>
      <c r="AO2586" s="8"/>
      <c r="AP2586" s="8"/>
      <c r="AQ2586" s="9"/>
      <c r="AR2586" s="9">
        <v>4.2936666666666665E-2</v>
      </c>
      <c r="AS2586" s="7">
        <f t="shared" si="67"/>
        <v>5.5234953659376078</v>
      </c>
      <c r="AT2586" s="7"/>
      <c r="AU2586" s="5"/>
      <c r="AV2586" s="5"/>
      <c r="AW2586" s="5"/>
      <c r="AX2586" s="5"/>
      <c r="AY2586" s="5"/>
      <c r="AZ2586" s="5"/>
      <c r="BA2586" s="5"/>
      <c r="BB2586" s="5"/>
      <c r="BC2586" s="5"/>
      <c r="BD2586" s="5"/>
      <c r="BE2586" s="5"/>
      <c r="BF2586" s="5"/>
      <c r="BG2586" s="5"/>
      <c r="BH2586" s="5">
        <v>48.528269518075227</v>
      </c>
      <c r="BI2586" s="9">
        <v>3.3670000000000005E-2</v>
      </c>
      <c r="BJ2586" s="7">
        <f t="shared" si="68"/>
        <v>1.6339468346735933</v>
      </c>
      <c r="BK2586" s="5">
        <f t="shared" si="69"/>
        <v>340.40414722236358</v>
      </c>
      <c r="BL2586" s="5"/>
      <c r="BM2586" s="8">
        <f t="shared" si="70"/>
        <v>0.14256074702396299</v>
      </c>
      <c r="BN2586" s="8"/>
      <c r="BO2586" s="7"/>
      <c r="BP2586" s="5"/>
      <c r="BQ2586" s="5"/>
      <c r="BR2586" s="5"/>
      <c r="BS2586" s="5"/>
      <c r="BT2586" s="7"/>
      <c r="BU2586" s="7"/>
      <c r="BV2586" s="7"/>
      <c r="BW2586" s="7"/>
      <c r="BX2586" s="8">
        <f t="shared" si="71"/>
        <v>0.47952712815394721</v>
      </c>
      <c r="BY2586" s="8">
        <f t="shared" si="72"/>
        <v>0.37791212482208986</v>
      </c>
      <c r="BZ2586" s="8">
        <f t="shared" si="73"/>
        <v>0.14256074702396299</v>
      </c>
      <c r="CA2586" s="5"/>
      <c r="CB2586" s="5"/>
      <c r="CC2586" s="5"/>
      <c r="CD2586" s="5"/>
      <c r="CE2586" s="5"/>
      <c r="CF2586" s="5"/>
      <c r="CG2586" s="5"/>
      <c r="CH2586" s="5"/>
      <c r="CI2586" s="5"/>
      <c r="CJ2586" s="5"/>
      <c r="CK2586" s="8"/>
      <c r="CL2586" s="5"/>
      <c r="CM2586" s="5"/>
      <c r="CN2586" s="8"/>
      <c r="CO2586" s="5"/>
      <c r="CP2586" s="5"/>
      <c r="CQ2586" s="5"/>
      <c r="CR2586" s="8"/>
      <c r="CS2586" s="8"/>
      <c r="CT2586" s="8"/>
      <c r="CU2586" s="8"/>
      <c r="CV2586" s="8"/>
      <c r="CW2586" s="8"/>
      <c r="CX2586" s="8"/>
      <c r="CY2586" s="8"/>
      <c r="CZ2586" s="8"/>
      <c r="DA2586" s="8"/>
      <c r="DB2586" s="8"/>
      <c r="DC2586" s="8"/>
      <c r="DD2586" s="8"/>
      <c r="DE2586" s="8"/>
      <c r="DF2586" s="8"/>
      <c r="DG2586" s="8"/>
      <c r="DH2586" s="8"/>
      <c r="DI2586" s="8"/>
      <c r="DJ2586" s="8"/>
      <c r="DK2586" s="8"/>
      <c r="DL2586" s="8"/>
      <c r="DM2586" s="8"/>
      <c r="DN2586" s="8"/>
      <c r="DO2586" s="8"/>
      <c r="DP2586" s="8"/>
      <c r="DQ2586" s="8"/>
      <c r="DR2586" s="8"/>
      <c r="DS2586" s="8"/>
      <c r="DT2586" s="8"/>
      <c r="DU2586" s="8"/>
      <c r="DV2586" s="8"/>
      <c r="DW2586" s="8"/>
      <c r="DX2586" s="8"/>
      <c r="DY2586" s="8"/>
      <c r="DZ2586" s="8"/>
      <c r="EA2586" s="8"/>
      <c r="EB2586" s="8"/>
      <c r="EC2586" s="8"/>
      <c r="ED2586" s="8"/>
      <c r="EE2586" s="8"/>
      <c r="EF2586" s="8"/>
      <c r="EG2586" s="8"/>
      <c r="EH2586" s="8"/>
      <c r="EI2586" s="8"/>
      <c r="EJ2586" s="8"/>
      <c r="EK2586" s="8"/>
      <c r="EL2586" s="8"/>
      <c r="EM2586" s="8"/>
      <c r="EN2586" s="8"/>
      <c r="EO2586" s="8"/>
      <c r="EP2586" s="8"/>
      <c r="EQ2586" s="8"/>
      <c r="ER2586" s="8"/>
      <c r="ES2586" s="8"/>
      <c r="ET2586" s="8"/>
      <c r="EU2586" s="8"/>
      <c r="EV2586" s="8"/>
      <c r="EW2586" s="8"/>
      <c r="EX2586" s="8"/>
      <c r="EY2586" s="8"/>
      <c r="EZ2586" s="8"/>
      <c r="FA2586" s="8"/>
      <c r="FB2586" s="8"/>
      <c r="FC2586" s="8"/>
      <c r="FD2586" s="8"/>
      <c r="FE2586" s="8"/>
      <c r="FF2586" s="8"/>
      <c r="FG2586" s="8"/>
      <c r="FH2586" s="8"/>
      <c r="FI2586" s="8"/>
      <c r="FJ2586" s="8"/>
    </row>
    <row r="2587" spans="1:166" x14ac:dyDescent="0.25">
      <c r="A2587" t="s">
        <v>199</v>
      </c>
      <c r="C2587" s="6">
        <v>44230</v>
      </c>
      <c r="D2587" s="5"/>
      <c r="E2587" s="6"/>
      <c r="F2587" s="6"/>
      <c r="G2587" s="6"/>
      <c r="H2587" t="s">
        <v>113</v>
      </c>
      <c r="I2587" s="7"/>
      <c r="K2587" s="5"/>
      <c r="L2587" s="5"/>
      <c r="M2587" s="8"/>
      <c r="N2587" s="8"/>
      <c r="O2587" s="8"/>
      <c r="P2587" s="8"/>
      <c r="Q2587" s="5"/>
      <c r="R2587" s="5"/>
      <c r="S2587" s="5"/>
      <c r="T2587" s="5"/>
      <c r="U2587" s="5"/>
      <c r="V2587" s="5"/>
      <c r="W2587" s="5"/>
      <c r="X2587" s="8"/>
      <c r="Y2587" s="8"/>
      <c r="Z2587" s="8"/>
      <c r="AA2587" s="8"/>
      <c r="AB2587" s="8"/>
      <c r="AC2587" s="5">
        <v>263.15402912251199</v>
      </c>
      <c r="AD2587" s="9">
        <v>1.3379666666666665E-2</v>
      </c>
      <c r="AE2587" s="7">
        <f t="shared" si="66"/>
        <v>3.5209131916495022</v>
      </c>
      <c r="AF2587" s="7"/>
      <c r="AG2587" s="7"/>
      <c r="AH2587" s="7"/>
      <c r="AI2587" s="7"/>
      <c r="AJ2587" s="5">
        <v>199.23056781632198</v>
      </c>
      <c r="AK2587" s="8"/>
      <c r="AL2587" s="8"/>
      <c r="AM2587" s="8"/>
      <c r="AN2587" s="8"/>
      <c r="AO2587" s="8"/>
      <c r="AP2587" s="8"/>
      <c r="AQ2587" s="9"/>
      <c r="AR2587" s="9">
        <v>4.0774166666666674E-2</v>
      </c>
      <c r="AS2587" s="7">
        <f t="shared" si="67"/>
        <v>8.1234603772373504</v>
      </c>
      <c r="AT2587" s="7"/>
      <c r="AU2587" s="5"/>
      <c r="AV2587" s="5"/>
      <c r="AW2587" s="5"/>
      <c r="AX2587" s="5"/>
      <c r="AY2587" s="5"/>
      <c r="AZ2587" s="5"/>
      <c r="BA2587" s="5"/>
      <c r="BB2587" s="5"/>
      <c r="BC2587" s="5"/>
      <c r="BD2587" s="5"/>
      <c r="BE2587" s="5"/>
      <c r="BF2587" s="5"/>
      <c r="BG2587" s="5"/>
      <c r="BH2587" s="5">
        <v>211.7792105331153</v>
      </c>
      <c r="BI2587" s="9">
        <v>2.4370000000000003E-2</v>
      </c>
      <c r="BJ2587" s="7">
        <f t="shared" si="68"/>
        <v>5.161059360692021</v>
      </c>
      <c r="BK2587" s="5">
        <f t="shared" si="69"/>
        <v>674.16380747194921</v>
      </c>
      <c r="BL2587" s="5"/>
      <c r="BM2587" s="8">
        <f t="shared" si="70"/>
        <v>0.31413613158390602</v>
      </c>
      <c r="BN2587" s="8"/>
      <c r="BO2587" s="7"/>
      <c r="BP2587" s="5"/>
      <c r="BQ2587" s="5"/>
      <c r="BR2587" s="5"/>
      <c r="BS2587" s="5"/>
      <c r="BT2587" s="7"/>
      <c r="BU2587" s="7"/>
      <c r="BV2587" s="7"/>
      <c r="BW2587" s="7"/>
      <c r="BX2587" s="8">
        <f t="shared" si="71"/>
        <v>0.39034137728234747</v>
      </c>
      <c r="BY2587" s="8">
        <f t="shared" si="72"/>
        <v>0.29552249113374662</v>
      </c>
      <c r="BZ2587" s="8">
        <f t="shared" si="73"/>
        <v>0.31413613158390602</v>
      </c>
      <c r="CA2587" s="5"/>
      <c r="CB2587" s="5"/>
      <c r="CC2587" s="5"/>
      <c r="CD2587" s="5"/>
      <c r="CE2587" s="5"/>
      <c r="CF2587" s="5"/>
      <c r="CG2587" s="5"/>
      <c r="CH2587" s="5"/>
      <c r="CI2587" s="5"/>
      <c r="CJ2587" s="5"/>
      <c r="CK2587" s="8"/>
      <c r="CL2587" s="5"/>
      <c r="CM2587" s="5"/>
      <c r="CN2587" s="8"/>
      <c r="CO2587" s="5"/>
      <c r="CP2587" s="5"/>
      <c r="CQ2587" s="5"/>
      <c r="CR2587" s="8"/>
      <c r="CS2587" s="8"/>
      <c r="CT2587" s="8"/>
      <c r="CU2587" s="8"/>
      <c r="CV2587" s="8"/>
      <c r="CW2587" s="8"/>
      <c r="CX2587" s="8"/>
      <c r="CY2587" s="8"/>
      <c r="CZ2587" s="8"/>
      <c r="DA2587" s="8"/>
      <c r="DB2587" s="8"/>
      <c r="DC2587" s="8"/>
      <c r="DD2587" s="8"/>
      <c r="DE2587" s="8"/>
      <c r="DF2587" s="8"/>
      <c r="DG2587" s="8"/>
      <c r="DH2587" s="8"/>
      <c r="DI2587" s="8"/>
      <c r="DJ2587" s="8"/>
      <c r="DK2587" s="8"/>
      <c r="DL2587" s="8"/>
      <c r="DM2587" s="8"/>
      <c r="DN2587" s="8"/>
      <c r="DO2587" s="8"/>
      <c r="DP2587" s="8"/>
      <c r="DQ2587" s="8"/>
      <c r="DR2587" s="8"/>
      <c r="DS2587" s="8"/>
      <c r="DT2587" s="8"/>
      <c r="DU2587" s="8"/>
      <c r="DV2587" s="8"/>
      <c r="DW2587" s="8"/>
      <c r="DX2587" s="8"/>
      <c r="DY2587" s="8"/>
      <c r="DZ2587" s="8"/>
      <c r="EA2587" s="8"/>
      <c r="EB2587" s="8"/>
      <c r="EC2587" s="8"/>
      <c r="ED2587" s="8"/>
      <c r="EE2587" s="8"/>
      <c r="EF2587" s="8"/>
      <c r="EG2587" s="8"/>
      <c r="EH2587" s="8"/>
      <c r="EI2587" s="8"/>
      <c r="EJ2587" s="8"/>
      <c r="EK2587" s="8"/>
      <c r="EL2587" s="8"/>
      <c r="EM2587" s="8"/>
      <c r="EN2587" s="8"/>
      <c r="EO2587" s="8"/>
      <c r="EP2587" s="8"/>
      <c r="EQ2587" s="8"/>
      <c r="ER2587" s="8"/>
      <c r="ES2587" s="8"/>
      <c r="ET2587" s="8"/>
      <c r="EU2587" s="8"/>
      <c r="EV2587" s="8"/>
      <c r="EW2587" s="8"/>
      <c r="EX2587" s="8"/>
      <c r="EY2587" s="8"/>
      <c r="EZ2587" s="8"/>
      <c r="FA2587" s="8"/>
      <c r="FB2587" s="8"/>
      <c r="FC2587" s="8"/>
      <c r="FD2587" s="8"/>
      <c r="FE2587" s="8"/>
      <c r="FF2587" s="8"/>
      <c r="FG2587" s="8"/>
      <c r="FH2587" s="8"/>
      <c r="FI2587" s="8"/>
      <c r="FJ2587" s="8"/>
    </row>
    <row r="2588" spans="1:166" x14ac:dyDescent="0.25">
      <c r="A2588" t="s">
        <v>199</v>
      </c>
      <c r="C2588" s="6">
        <v>44242</v>
      </c>
      <c r="D2588" s="5"/>
      <c r="E2588" s="6"/>
      <c r="F2588" s="6"/>
      <c r="G2588" s="6"/>
      <c r="H2588" t="s">
        <v>113</v>
      </c>
      <c r="I2588" s="7"/>
      <c r="K2588" s="5"/>
      <c r="L2588" s="5"/>
      <c r="M2588" s="8"/>
      <c r="N2588" s="8"/>
      <c r="O2588" s="8"/>
      <c r="P2588" s="8"/>
      <c r="Q2588" s="5"/>
      <c r="R2588" s="5"/>
      <c r="S2588" s="5"/>
      <c r="T2588" s="5"/>
      <c r="U2588" s="5"/>
      <c r="V2588" s="5"/>
      <c r="W2588" s="5"/>
      <c r="X2588" s="8"/>
      <c r="Y2588" s="8"/>
      <c r="Z2588" s="8"/>
      <c r="AA2588" s="8"/>
      <c r="AB2588" s="8"/>
      <c r="AC2588" s="5">
        <v>263.15402912251199</v>
      </c>
      <c r="AD2588" s="9">
        <v>1.176725E-2</v>
      </c>
      <c r="AE2588" s="7">
        <f t="shared" si="66"/>
        <v>3.096599249191879</v>
      </c>
      <c r="AF2588" s="7"/>
      <c r="AG2588" s="7"/>
      <c r="AH2588" s="7"/>
      <c r="AI2588" s="7"/>
      <c r="AJ2588" s="5">
        <v>199.23056781632198</v>
      </c>
      <c r="AK2588" s="8"/>
      <c r="AL2588" s="8"/>
      <c r="AM2588" s="8"/>
      <c r="AN2588" s="8"/>
      <c r="AO2588" s="8"/>
      <c r="AP2588" s="8"/>
      <c r="AQ2588" s="9"/>
      <c r="AR2588" s="9">
        <v>3.7951666666666668E-2</v>
      </c>
      <c r="AS2588" s="7">
        <f t="shared" si="67"/>
        <v>7.5611320995757803</v>
      </c>
      <c r="AT2588" s="7"/>
      <c r="AU2588" s="5"/>
      <c r="AV2588" s="5"/>
      <c r="AW2588" s="5"/>
      <c r="AX2588" s="5"/>
      <c r="AY2588" s="5"/>
      <c r="AZ2588" s="5"/>
      <c r="BA2588" s="5"/>
      <c r="BB2588" s="5"/>
      <c r="BC2588" s="5"/>
      <c r="BD2588" s="5"/>
      <c r="BE2588" s="5"/>
      <c r="BF2588" s="5"/>
      <c r="BG2588" s="5"/>
      <c r="BH2588" s="5">
        <v>211.7792105331153</v>
      </c>
      <c r="BI2588" s="9">
        <v>2.3258333333333332E-2</v>
      </c>
      <c r="BJ2588" s="7">
        <f t="shared" si="68"/>
        <v>4.925631471649373</v>
      </c>
      <c r="BK2588" s="5">
        <f t="shared" si="69"/>
        <v>674.16380747194921</v>
      </c>
      <c r="BL2588" s="5"/>
      <c r="BM2588" s="8">
        <f t="shared" si="70"/>
        <v>0.31413613158390602</v>
      </c>
      <c r="BN2588" s="8"/>
      <c r="BO2588" s="7"/>
      <c r="BP2588" s="5"/>
      <c r="BQ2588" s="5"/>
      <c r="BR2588" s="5"/>
      <c r="BS2588" s="5"/>
      <c r="BT2588" s="7"/>
      <c r="BU2588" s="7"/>
      <c r="BV2588" s="7"/>
      <c r="BW2588" s="7"/>
      <c r="BX2588" s="8">
        <f t="shared" si="71"/>
        <v>0.39034137728234747</v>
      </c>
      <c r="BY2588" s="8">
        <f t="shared" si="72"/>
        <v>0.29552249113374662</v>
      </c>
      <c r="BZ2588" s="8">
        <f t="shared" si="73"/>
        <v>0.31413613158390602</v>
      </c>
      <c r="CA2588" s="5"/>
      <c r="CB2588" s="5"/>
      <c r="CC2588" s="5"/>
      <c r="CD2588" s="5"/>
      <c r="CE2588" s="5"/>
      <c r="CF2588" s="5"/>
      <c r="CG2588" s="5"/>
      <c r="CH2588" s="5"/>
      <c r="CI2588" s="5"/>
      <c r="CJ2588" s="5"/>
      <c r="CK2588" s="8"/>
      <c r="CL2588" s="5"/>
      <c r="CM2588" s="5"/>
      <c r="CN2588" s="8"/>
      <c r="CO2588" s="5"/>
      <c r="CP2588" s="5"/>
      <c r="CQ2588" s="5"/>
      <c r="CR2588" s="8"/>
      <c r="CS2588" s="8"/>
      <c r="CT2588" s="8"/>
      <c r="CU2588" s="8"/>
      <c r="CV2588" s="8"/>
      <c r="CW2588" s="8"/>
      <c r="CX2588" s="8"/>
      <c r="CY2588" s="8"/>
      <c r="CZ2588" s="8"/>
      <c r="DA2588" s="8"/>
      <c r="DB2588" s="8"/>
      <c r="DC2588" s="8"/>
      <c r="DD2588" s="8"/>
      <c r="DE2588" s="8"/>
      <c r="DF2588" s="8"/>
      <c r="DG2588" s="8"/>
      <c r="DH2588" s="8"/>
      <c r="DI2588" s="8"/>
      <c r="DJ2588" s="8"/>
      <c r="DK2588" s="8"/>
      <c r="DL2588" s="8"/>
      <c r="DM2588" s="8"/>
      <c r="DN2588" s="8"/>
      <c r="DO2588" s="8"/>
      <c r="DP2588" s="8"/>
      <c r="DQ2588" s="8"/>
      <c r="DR2588" s="8"/>
      <c r="DS2588" s="8"/>
      <c r="DT2588" s="8"/>
      <c r="DU2588" s="8"/>
      <c r="DV2588" s="8"/>
      <c r="DW2588" s="8"/>
      <c r="DX2588" s="8"/>
      <c r="DY2588" s="8"/>
      <c r="DZ2588" s="8"/>
      <c r="EA2588" s="8"/>
      <c r="EB2588" s="8"/>
      <c r="EC2588" s="8"/>
      <c r="ED2588" s="8"/>
      <c r="EE2588" s="8"/>
      <c r="EF2588" s="8"/>
      <c r="EG2588" s="8"/>
      <c r="EH2588" s="8"/>
      <c r="EI2588" s="8"/>
      <c r="EJ2588" s="8"/>
      <c r="EK2588" s="8"/>
      <c r="EL2588" s="8"/>
      <c r="EM2588" s="8"/>
      <c r="EN2588" s="8"/>
      <c r="EO2588" s="8"/>
      <c r="EP2588" s="8"/>
      <c r="EQ2588" s="8"/>
      <c r="ER2588" s="8"/>
      <c r="ES2588" s="8"/>
      <c r="ET2588" s="8"/>
      <c r="EU2588" s="8"/>
      <c r="EV2588" s="8"/>
      <c r="EW2588" s="8"/>
      <c r="EX2588" s="8"/>
      <c r="EY2588" s="8"/>
      <c r="EZ2588" s="8"/>
      <c r="FA2588" s="8"/>
      <c r="FB2588" s="8"/>
      <c r="FC2588" s="8"/>
      <c r="FD2588" s="8"/>
      <c r="FE2588" s="8"/>
      <c r="FF2588" s="8"/>
      <c r="FG2588" s="8"/>
      <c r="FH2588" s="8"/>
      <c r="FI2588" s="8"/>
      <c r="FJ2588" s="8"/>
    </row>
    <row r="2589" spans="1:166" x14ac:dyDescent="0.25">
      <c r="A2589" t="s">
        <v>199</v>
      </c>
      <c r="C2589" s="6">
        <v>44284</v>
      </c>
      <c r="D2589" s="5"/>
      <c r="E2589" s="6"/>
      <c r="F2589" s="6"/>
      <c r="G2589" s="6"/>
      <c r="H2589" t="s">
        <v>113</v>
      </c>
      <c r="I2589" s="7"/>
      <c r="K2589" s="5"/>
      <c r="L2589" s="5"/>
      <c r="M2589" s="8"/>
      <c r="N2589" s="8"/>
      <c r="O2589" s="8"/>
      <c r="P2589" s="8"/>
      <c r="Q2589" s="5"/>
      <c r="R2589" s="5"/>
      <c r="S2589" s="5"/>
      <c r="T2589" s="5"/>
      <c r="U2589" s="5"/>
      <c r="V2589" s="5"/>
      <c r="W2589" s="5"/>
      <c r="X2589" s="8"/>
      <c r="Y2589" s="8"/>
      <c r="Z2589" s="8"/>
      <c r="AA2589" s="8"/>
      <c r="AB2589" s="8"/>
      <c r="AC2589" s="5">
        <v>228.11175167958237</v>
      </c>
      <c r="AD2589" s="9">
        <v>9.4257500000000001E-3</v>
      </c>
      <c r="AE2589" s="7">
        <f t="shared" si="66"/>
        <v>2.1501243433938235</v>
      </c>
      <c r="AF2589" s="7"/>
      <c r="AG2589" s="7"/>
      <c r="AH2589" s="7"/>
      <c r="AI2589" s="7"/>
      <c r="AJ2589" s="5">
        <v>119.59617475482844</v>
      </c>
      <c r="AK2589" s="8"/>
      <c r="AL2589" s="8"/>
      <c r="AM2589" s="8"/>
      <c r="AN2589" s="8"/>
      <c r="AO2589" s="8"/>
      <c r="AP2589" s="8"/>
      <c r="AQ2589" s="9"/>
      <c r="AR2589" s="9">
        <v>2.7809166666666666E-2</v>
      </c>
      <c r="AS2589" s="7">
        <f t="shared" si="67"/>
        <v>3.3258699564528165</v>
      </c>
      <c r="AT2589" s="7"/>
      <c r="AU2589" s="5"/>
      <c r="AV2589" s="5"/>
      <c r="AW2589" s="5"/>
      <c r="AX2589" s="5"/>
      <c r="AY2589" s="5"/>
      <c r="AZ2589" s="5"/>
      <c r="BA2589" s="5"/>
      <c r="BB2589" s="5"/>
      <c r="BC2589" s="5"/>
      <c r="BD2589" s="5"/>
      <c r="BE2589" s="5"/>
      <c r="BF2589" s="5"/>
      <c r="BG2589" s="5"/>
      <c r="BH2589" s="5">
        <v>734.31222539468922</v>
      </c>
      <c r="BI2589" s="9">
        <v>1.4773333333333334E-2</v>
      </c>
      <c r="BJ2589" s="7">
        <f t="shared" si="68"/>
        <v>10.848239276497543</v>
      </c>
      <c r="BK2589" s="5">
        <f t="shared" si="69"/>
        <v>1082.0201518291001</v>
      </c>
      <c r="BL2589" s="5"/>
      <c r="BM2589" s="8">
        <f t="shared" si="70"/>
        <v>0.67864930625679354</v>
      </c>
      <c r="BN2589" s="8"/>
      <c r="BO2589" s="7"/>
      <c r="BP2589" s="5"/>
      <c r="BQ2589" s="5"/>
      <c r="BR2589" s="5"/>
      <c r="BS2589" s="5"/>
      <c r="BT2589" s="7"/>
      <c r="BU2589" s="7"/>
      <c r="BV2589" s="7"/>
      <c r="BW2589" s="7"/>
      <c r="BX2589" s="8">
        <f t="shared" si="71"/>
        <v>0.210820243314296</v>
      </c>
      <c r="BY2589" s="8">
        <f t="shared" si="72"/>
        <v>0.11053045042891038</v>
      </c>
      <c r="BZ2589" s="8">
        <f t="shared" si="73"/>
        <v>0.67864930625679354</v>
      </c>
      <c r="CA2589" s="5"/>
      <c r="CB2589" s="5"/>
      <c r="CC2589" s="5"/>
      <c r="CD2589" s="5"/>
      <c r="CE2589" s="5"/>
      <c r="CF2589" s="5"/>
      <c r="CG2589" s="5"/>
      <c r="CH2589" s="5"/>
      <c r="CI2589" s="5"/>
      <c r="CJ2589" s="5"/>
      <c r="CK2589" s="8"/>
      <c r="CL2589" s="5"/>
      <c r="CM2589" s="5"/>
      <c r="CN2589" s="8"/>
      <c r="CO2589" s="5"/>
      <c r="CP2589" s="5"/>
      <c r="CQ2589" s="5"/>
      <c r="CR2589" s="8"/>
      <c r="CS2589" s="8"/>
      <c r="CT2589" s="8"/>
      <c r="CU2589" s="8"/>
      <c r="CV2589" s="8"/>
      <c r="CW2589" s="8"/>
      <c r="CX2589" s="8"/>
      <c r="CY2589" s="8"/>
      <c r="CZ2589" s="8"/>
      <c r="DA2589" s="8"/>
      <c r="DB2589" s="8"/>
      <c r="DC2589" s="8"/>
      <c r="DD2589" s="8"/>
      <c r="DE2589" s="8"/>
      <c r="DF2589" s="8"/>
      <c r="DG2589" s="8"/>
      <c r="DH2589" s="8"/>
      <c r="DI2589" s="8"/>
      <c r="DJ2589" s="8"/>
      <c r="DK2589" s="8"/>
      <c r="DL2589" s="8"/>
      <c r="DM2589" s="8"/>
      <c r="DN2589" s="8"/>
      <c r="DO2589" s="8"/>
      <c r="DP2589" s="8"/>
      <c r="DQ2589" s="8"/>
      <c r="DR2589" s="8"/>
      <c r="DS2589" s="8"/>
      <c r="DT2589" s="8"/>
      <c r="DU2589" s="8"/>
      <c r="DV2589" s="8"/>
      <c r="DW2589" s="8"/>
      <c r="DX2589" s="8"/>
      <c r="DY2589" s="8"/>
      <c r="DZ2589" s="8"/>
      <c r="EA2589" s="8"/>
      <c r="EB2589" s="8"/>
      <c r="EC2589" s="8"/>
      <c r="ED2589" s="8"/>
      <c r="EE2589" s="8"/>
      <c r="EF2589" s="8"/>
      <c r="EG2589" s="8"/>
      <c r="EH2589" s="8"/>
      <c r="EI2589" s="8"/>
      <c r="EJ2589" s="8"/>
      <c r="EK2589" s="8"/>
      <c r="EL2589" s="8"/>
      <c r="EM2589" s="8"/>
      <c r="EN2589" s="8"/>
      <c r="EO2589" s="8"/>
      <c r="EP2589" s="8"/>
      <c r="EQ2589" s="8"/>
      <c r="ER2589" s="8"/>
      <c r="ES2589" s="8"/>
      <c r="ET2589" s="8"/>
      <c r="EU2589" s="8"/>
      <c r="EV2589" s="8"/>
      <c r="EW2589" s="8"/>
      <c r="EX2589" s="8"/>
      <c r="EY2589" s="8"/>
      <c r="EZ2589" s="8"/>
      <c r="FA2589" s="8"/>
      <c r="FB2589" s="8"/>
      <c r="FC2589" s="8"/>
      <c r="FD2589" s="8"/>
      <c r="FE2589" s="8"/>
      <c r="FF2589" s="8"/>
      <c r="FG2589" s="8"/>
      <c r="FH2589" s="8"/>
      <c r="FI2589" s="8"/>
      <c r="FJ2589" s="8"/>
    </row>
    <row r="2590" spans="1:166" x14ac:dyDescent="0.25">
      <c r="A2590" t="s">
        <v>191</v>
      </c>
      <c r="C2590" s="6">
        <v>44284</v>
      </c>
      <c r="D2590" s="5"/>
      <c r="E2590" s="6"/>
      <c r="F2590" s="6"/>
      <c r="G2590" s="6"/>
      <c r="H2590" t="s">
        <v>25</v>
      </c>
      <c r="I2590" s="7"/>
      <c r="K2590" s="5"/>
      <c r="L2590" s="5"/>
      <c r="M2590" s="8"/>
      <c r="N2590" s="8"/>
      <c r="O2590" s="8"/>
      <c r="P2590" s="8"/>
      <c r="Q2590" s="5"/>
      <c r="R2590" s="5"/>
      <c r="S2590" s="5"/>
      <c r="T2590" s="5"/>
      <c r="U2590" s="5"/>
      <c r="V2590" s="5"/>
      <c r="W2590" s="5"/>
      <c r="X2590" s="8"/>
      <c r="Y2590" s="8"/>
      <c r="Z2590" s="8"/>
      <c r="AA2590" s="8"/>
      <c r="AB2590" s="8"/>
      <c r="AC2590" s="5">
        <v>256.84976768426645</v>
      </c>
      <c r="AD2590" s="9">
        <v>7.0545833333333337E-3</v>
      </c>
      <c r="AE2590" s="7">
        <f t="shared" si="66"/>
        <v>1.8119680902759647</v>
      </c>
      <c r="AF2590" s="7"/>
      <c r="AG2590" s="7"/>
      <c r="AH2590" s="7"/>
      <c r="AI2590" s="7"/>
      <c r="AJ2590" s="5">
        <v>113.24634057766482</v>
      </c>
      <c r="AK2590" s="8"/>
      <c r="AL2590" s="8"/>
      <c r="AM2590" s="8"/>
      <c r="AN2590" s="8"/>
      <c r="AO2590" s="8"/>
      <c r="AP2590" s="8"/>
      <c r="AQ2590" s="9"/>
      <c r="AR2590" s="9">
        <v>1.99825E-2</v>
      </c>
      <c r="AS2590" s="7">
        <f t="shared" si="67"/>
        <v>2.2629450005931875</v>
      </c>
      <c r="AT2590" s="7"/>
      <c r="AU2590" s="5"/>
      <c r="AV2590" s="5"/>
      <c r="AW2590" s="5"/>
      <c r="AX2590" s="5"/>
      <c r="AY2590" s="5"/>
      <c r="AZ2590" s="5"/>
      <c r="BA2590" s="5"/>
      <c r="BB2590" s="5"/>
      <c r="BC2590" s="5"/>
      <c r="BD2590" s="5"/>
      <c r="BE2590" s="5"/>
      <c r="BF2590" s="5"/>
      <c r="BG2590" s="5"/>
      <c r="BH2590" s="5">
        <v>782.82719948532156</v>
      </c>
      <c r="BI2590" s="9">
        <v>1.3588333333333334E-2</v>
      </c>
      <c r="BJ2590" s="7">
        <f t="shared" si="68"/>
        <v>10.637316929006378</v>
      </c>
      <c r="BK2590" s="5">
        <f t="shared" si="69"/>
        <v>1152.9233077472527</v>
      </c>
      <c r="BL2590" s="5"/>
      <c r="BM2590" s="8">
        <f t="shared" si="70"/>
        <v>0.67899329836164202</v>
      </c>
      <c r="BN2590" s="8"/>
      <c r="BO2590" s="7"/>
      <c r="BP2590" s="5"/>
      <c r="BQ2590" s="5"/>
      <c r="BR2590" s="5"/>
      <c r="BS2590" s="5"/>
      <c r="BT2590" s="7"/>
      <c r="BU2590" s="7"/>
      <c r="BV2590" s="7"/>
      <c r="BW2590" s="7"/>
      <c r="BX2590" s="8">
        <f t="shared" si="71"/>
        <v>0.22278131247614072</v>
      </c>
      <c r="BY2590" s="8">
        <f t="shared" si="72"/>
        <v>9.8225389162217389E-2</v>
      </c>
      <c r="BZ2590" s="8">
        <f t="shared" si="73"/>
        <v>0.67899329836164202</v>
      </c>
      <c r="CA2590" s="5"/>
      <c r="CB2590" s="5"/>
      <c r="CC2590" s="5"/>
      <c r="CD2590" s="5"/>
      <c r="CE2590" s="5"/>
      <c r="CF2590" s="5"/>
      <c r="CG2590" s="5"/>
      <c r="CH2590" s="5"/>
      <c r="CI2590" s="5"/>
      <c r="CJ2590" s="5"/>
      <c r="CK2590" s="8"/>
      <c r="CL2590" s="5"/>
      <c r="CM2590" s="5"/>
      <c r="CN2590" s="8"/>
      <c r="CO2590" s="5"/>
      <c r="CP2590" s="5"/>
      <c r="CQ2590" s="5"/>
      <c r="CR2590" s="8"/>
      <c r="CS2590" s="8"/>
      <c r="CT2590" s="8"/>
      <c r="CU2590" s="8"/>
      <c r="CV2590" s="8"/>
      <c r="CW2590" s="8"/>
      <c r="CX2590" s="8"/>
      <c r="CY2590" s="8"/>
      <c r="CZ2590" s="8"/>
      <c r="DA2590" s="8"/>
      <c r="DB2590" s="8"/>
      <c r="DC2590" s="8"/>
      <c r="DD2590" s="8"/>
      <c r="DE2590" s="8"/>
      <c r="DF2590" s="8"/>
      <c r="DG2590" s="8"/>
      <c r="DH2590" s="8"/>
      <c r="DI2590" s="8"/>
      <c r="DJ2590" s="8"/>
      <c r="DK2590" s="8"/>
      <c r="DL2590" s="8"/>
      <c r="DM2590" s="8"/>
      <c r="DN2590" s="8"/>
      <c r="DO2590" s="8"/>
      <c r="DP2590" s="8"/>
      <c r="DQ2590" s="8"/>
      <c r="DR2590" s="8"/>
      <c r="DS2590" s="8"/>
      <c r="DT2590" s="8"/>
      <c r="DU2590" s="8"/>
      <c r="DV2590" s="8"/>
      <c r="DW2590" s="8"/>
      <c r="DX2590" s="8"/>
      <c r="DY2590" s="8"/>
      <c r="DZ2590" s="8"/>
      <c r="EA2590" s="8"/>
      <c r="EB2590" s="8"/>
      <c r="EC2590" s="8"/>
      <c r="ED2590" s="8"/>
      <c r="EE2590" s="8"/>
      <c r="EF2590" s="8"/>
      <c r="EG2590" s="8"/>
      <c r="EH2590" s="8"/>
      <c r="EI2590" s="8"/>
      <c r="EJ2590" s="8"/>
      <c r="EK2590" s="8"/>
      <c r="EL2590" s="8"/>
      <c r="EM2590" s="8"/>
      <c r="EN2590" s="8"/>
      <c r="EO2590" s="8"/>
      <c r="EP2590" s="8"/>
      <c r="EQ2590" s="8"/>
      <c r="ER2590" s="8"/>
      <c r="ES2590" s="8"/>
      <c r="ET2590" s="8"/>
      <c r="EU2590" s="8"/>
      <c r="EV2590" s="8"/>
      <c r="EW2590" s="8"/>
      <c r="EX2590" s="8"/>
      <c r="EY2590" s="8"/>
      <c r="EZ2590" s="8"/>
      <c r="FA2590" s="8"/>
      <c r="FB2590" s="8"/>
      <c r="FC2590" s="8"/>
      <c r="FD2590" s="8"/>
      <c r="FE2590" s="8"/>
      <c r="FF2590" s="8"/>
      <c r="FG2590" s="8"/>
      <c r="FH2590" s="8"/>
      <c r="FI2590" s="8"/>
      <c r="FJ2590" s="8"/>
    </row>
    <row r="2591" spans="1:166" x14ac:dyDescent="0.25">
      <c r="A2591" t="s">
        <v>188</v>
      </c>
      <c r="C2591" s="6">
        <v>44284</v>
      </c>
      <c r="D2591" s="5"/>
      <c r="E2591" s="6"/>
      <c r="F2591" s="6"/>
      <c r="G2591" s="6"/>
      <c r="H2591" t="s">
        <v>25</v>
      </c>
      <c r="I2591" s="7"/>
      <c r="K2591" s="5"/>
      <c r="L2591" s="5"/>
      <c r="M2591" s="8"/>
      <c r="N2591" s="8"/>
      <c r="O2591" s="8"/>
      <c r="P2591" s="8"/>
      <c r="Q2591" s="5"/>
      <c r="R2591" s="5"/>
      <c r="S2591" s="5"/>
      <c r="T2591" s="5"/>
      <c r="U2591" s="5"/>
      <c r="V2591" s="5"/>
      <c r="W2591" s="5"/>
      <c r="X2591" s="8"/>
      <c r="Y2591" s="8"/>
      <c r="Z2591" s="8"/>
      <c r="AA2591" s="8"/>
      <c r="AB2591" s="8"/>
      <c r="AC2591" s="5">
        <v>259.82816627446078</v>
      </c>
      <c r="AD2591" s="9">
        <v>6.9876666666666663E-3</v>
      </c>
      <c r="AE2591" s="7">
        <f t="shared" si="66"/>
        <v>1.8155926165371736</v>
      </c>
      <c r="AF2591" s="7"/>
      <c r="AG2591" s="7"/>
      <c r="AH2591" s="7"/>
      <c r="AI2591" s="7"/>
      <c r="AJ2591" s="5">
        <v>133.32118428423576</v>
      </c>
      <c r="AK2591" s="8"/>
      <c r="AL2591" s="8"/>
      <c r="AM2591" s="8"/>
      <c r="AN2591" s="8"/>
      <c r="AO2591" s="8"/>
      <c r="AP2591" s="8"/>
      <c r="AQ2591" s="9"/>
      <c r="AR2591" s="9">
        <v>2.3225000000000003E-2</v>
      </c>
      <c r="AS2591" s="7">
        <f t="shared" si="67"/>
        <v>3.0963845050013759</v>
      </c>
      <c r="AT2591" s="7"/>
      <c r="AU2591" s="5"/>
      <c r="AV2591" s="5"/>
      <c r="AW2591" s="5"/>
      <c r="AX2591" s="5"/>
      <c r="AY2591" s="5"/>
      <c r="AZ2591" s="5"/>
      <c r="BA2591" s="5"/>
      <c r="BB2591" s="5"/>
      <c r="BC2591" s="5"/>
      <c r="BD2591" s="5"/>
      <c r="BE2591" s="5"/>
      <c r="BF2591" s="5"/>
      <c r="BG2591" s="5"/>
      <c r="BH2591" s="5">
        <v>802.42603495073877</v>
      </c>
      <c r="BI2591" s="9">
        <v>1.5025E-2</v>
      </c>
      <c r="BJ2591" s="7">
        <f t="shared" si="68"/>
        <v>12.05645117513485</v>
      </c>
      <c r="BK2591" s="5">
        <f t="shared" si="69"/>
        <v>1195.5753855094354</v>
      </c>
      <c r="BL2591" s="5"/>
      <c r="BM2591" s="8">
        <f t="shared" si="70"/>
        <v>0.67116306062860653</v>
      </c>
      <c r="BN2591" s="8"/>
      <c r="BO2591" s="7"/>
      <c r="BP2591" s="5"/>
      <c r="BQ2591" s="5"/>
      <c r="BR2591" s="5"/>
      <c r="BS2591" s="5"/>
      <c r="BT2591" s="7"/>
      <c r="BU2591" s="7"/>
      <c r="BV2591" s="7"/>
      <c r="BW2591" s="7"/>
      <c r="BX2591" s="8">
        <f t="shared" si="71"/>
        <v>0.21732478723100163</v>
      </c>
      <c r="BY2591" s="8">
        <f t="shared" si="72"/>
        <v>0.11151215214039181</v>
      </c>
      <c r="BZ2591" s="8">
        <f t="shared" si="73"/>
        <v>0.67116306062860653</v>
      </c>
      <c r="CA2591" s="5"/>
      <c r="CB2591" s="5"/>
      <c r="CC2591" s="5"/>
      <c r="CD2591" s="5"/>
      <c r="CE2591" s="5"/>
      <c r="CF2591" s="5"/>
      <c r="CG2591" s="5"/>
      <c r="CH2591" s="5"/>
      <c r="CI2591" s="5"/>
      <c r="CJ2591" s="5"/>
      <c r="CK2591" s="8"/>
      <c r="CL2591" s="5"/>
      <c r="CM2591" s="5"/>
      <c r="CN2591" s="8"/>
      <c r="CO2591" s="5"/>
      <c r="CP2591" s="5"/>
      <c r="CQ2591" s="5"/>
      <c r="CR2591" s="8"/>
      <c r="CS2591" s="8"/>
      <c r="CT2591" s="8"/>
      <c r="CU2591" s="8"/>
      <c r="CV2591" s="8"/>
      <c r="CW2591" s="8"/>
      <c r="CX2591" s="8"/>
      <c r="CY2591" s="8"/>
      <c r="CZ2591" s="8"/>
      <c r="DA2591" s="8"/>
      <c r="DB2591" s="8"/>
      <c r="DC2591" s="8"/>
      <c r="DD2591" s="8"/>
      <c r="DE2591" s="8"/>
      <c r="DF2591" s="8"/>
      <c r="DG2591" s="8"/>
      <c r="DH2591" s="8"/>
      <c r="DI2591" s="8"/>
      <c r="DJ2591" s="8"/>
      <c r="DK2591" s="8"/>
      <c r="DL2591" s="8"/>
      <c r="DM2591" s="8"/>
      <c r="DN2591" s="8"/>
      <c r="DO2591" s="8"/>
      <c r="DP2591" s="8"/>
      <c r="DQ2591" s="8"/>
      <c r="DR2591" s="8"/>
      <c r="DS2591" s="8"/>
      <c r="DT2591" s="8"/>
      <c r="DU2591" s="8"/>
      <c r="DV2591" s="8"/>
      <c r="DW2591" s="8"/>
      <c r="DX2591" s="8"/>
      <c r="DY2591" s="8"/>
      <c r="DZ2591" s="8"/>
      <c r="EA2591" s="8"/>
      <c r="EB2591" s="8"/>
      <c r="EC2591" s="8"/>
      <c r="ED2591" s="8"/>
      <c r="EE2591" s="8"/>
      <c r="EF2591" s="8"/>
      <c r="EG2591" s="8"/>
      <c r="EH2591" s="8"/>
      <c r="EI2591" s="8"/>
      <c r="EJ2591" s="8"/>
      <c r="EK2591" s="8"/>
      <c r="EL2591" s="8"/>
      <c r="EM2591" s="8"/>
      <c r="EN2591" s="8"/>
      <c r="EO2591" s="8"/>
      <c r="EP2591" s="8"/>
      <c r="EQ2591" s="8"/>
      <c r="ER2591" s="8"/>
      <c r="ES2591" s="8"/>
      <c r="ET2591" s="8"/>
      <c r="EU2591" s="8"/>
      <c r="EV2591" s="8"/>
      <c r="EW2591" s="8"/>
      <c r="EX2591" s="8"/>
      <c r="EY2591" s="8"/>
      <c r="EZ2591" s="8"/>
      <c r="FA2591" s="8"/>
      <c r="FB2591" s="8"/>
      <c r="FC2591" s="8"/>
      <c r="FD2591" s="8"/>
      <c r="FE2591" s="8"/>
      <c r="FF2591" s="8"/>
      <c r="FG2591" s="8"/>
      <c r="FH2591" s="8"/>
      <c r="FI2591" s="8"/>
      <c r="FJ2591" s="8"/>
    </row>
    <row r="2592" spans="1:166" x14ac:dyDescent="0.25">
      <c r="A2592" t="s">
        <v>189</v>
      </c>
      <c r="C2592" s="6">
        <v>44284</v>
      </c>
      <c r="D2592" s="5"/>
      <c r="E2592" s="6"/>
      <c r="F2592" s="6"/>
      <c r="G2592" s="6"/>
      <c r="H2592" t="s">
        <v>25</v>
      </c>
      <c r="I2592" s="7"/>
      <c r="K2592" s="5"/>
      <c r="L2592" s="5"/>
      <c r="M2592" s="8"/>
      <c r="N2592" s="8"/>
      <c r="O2592" s="8"/>
      <c r="P2592" s="8"/>
      <c r="Q2592" s="5"/>
      <c r="R2592" s="5"/>
      <c r="S2592" s="5"/>
      <c r="T2592" s="5"/>
      <c r="U2592" s="5"/>
      <c r="V2592" s="5"/>
      <c r="W2592" s="5"/>
      <c r="X2592" s="8"/>
      <c r="Y2592" s="8"/>
      <c r="Z2592" s="8"/>
      <c r="AA2592" s="8"/>
      <c r="AB2592" s="8"/>
      <c r="AC2592" s="5">
        <v>247.81785384915639</v>
      </c>
      <c r="AD2592" s="9">
        <v>1.1913083333333335E-2</v>
      </c>
      <c r="AE2592" s="7">
        <f t="shared" si="66"/>
        <v>2.9522747443928212</v>
      </c>
      <c r="AF2592" s="7"/>
      <c r="AG2592" s="7"/>
      <c r="AH2592" s="7"/>
      <c r="AI2592" s="7"/>
      <c r="AJ2592" s="5">
        <v>115.60270779400506</v>
      </c>
      <c r="AK2592" s="8"/>
      <c r="AL2592" s="8"/>
      <c r="AM2592" s="8"/>
      <c r="AN2592" s="8"/>
      <c r="AO2592" s="8"/>
      <c r="AP2592" s="8"/>
      <c r="AQ2592" s="9"/>
      <c r="AR2592" s="9">
        <v>2.6832500000000002E-2</v>
      </c>
      <c r="AS2592" s="7">
        <f t="shared" si="67"/>
        <v>3.1019096568826408</v>
      </c>
      <c r="AT2592" s="7"/>
      <c r="AU2592" s="5"/>
      <c r="AV2592" s="5"/>
      <c r="AW2592" s="5"/>
      <c r="AX2592" s="5"/>
      <c r="AY2592" s="5"/>
      <c r="AZ2592" s="5"/>
      <c r="BA2592" s="5"/>
      <c r="BB2592" s="5"/>
      <c r="BC2592" s="5"/>
      <c r="BD2592" s="5"/>
      <c r="BE2592" s="5"/>
      <c r="BF2592" s="5"/>
      <c r="BG2592" s="5"/>
      <c r="BH2592" s="5">
        <v>782.44971815362567</v>
      </c>
      <c r="BI2592" s="9">
        <v>1.8441666666666669E-2</v>
      </c>
      <c r="BJ2592" s="7">
        <f t="shared" si="68"/>
        <v>14.429676885616448</v>
      </c>
      <c r="BK2592" s="5">
        <f t="shared" si="69"/>
        <v>1145.8702797967871</v>
      </c>
      <c r="BL2592" s="5"/>
      <c r="BM2592" s="8">
        <f t="shared" si="70"/>
        <v>0.68284319084738643</v>
      </c>
      <c r="BN2592" s="8"/>
      <c r="BO2592" s="7"/>
      <c r="BP2592" s="5"/>
      <c r="BQ2592" s="5"/>
      <c r="BR2592" s="5"/>
      <c r="BS2592" s="5"/>
      <c r="BT2592" s="7"/>
      <c r="BU2592" s="7"/>
      <c r="BV2592" s="7"/>
      <c r="BW2592" s="7"/>
      <c r="BX2592" s="8">
        <f t="shared" si="71"/>
        <v>0.21627042625898746</v>
      </c>
      <c r="BY2592" s="8">
        <f t="shared" si="72"/>
        <v>0.10088638289362603</v>
      </c>
      <c r="BZ2592" s="8">
        <f t="shared" si="73"/>
        <v>0.68284319084738643</v>
      </c>
      <c r="CA2592" s="5"/>
      <c r="CB2592" s="5"/>
      <c r="CC2592" s="5"/>
      <c r="CD2592" s="5"/>
      <c r="CE2592" s="5"/>
      <c r="CF2592" s="5"/>
      <c r="CG2592" s="5"/>
      <c r="CH2592" s="5"/>
      <c r="CI2592" s="5"/>
      <c r="CJ2592" s="5"/>
      <c r="CK2592" s="8"/>
      <c r="CL2592" s="5"/>
      <c r="CM2592" s="5"/>
      <c r="CN2592" s="8"/>
      <c r="CO2592" s="5"/>
      <c r="CP2592" s="5"/>
      <c r="CQ2592" s="5"/>
      <c r="CR2592" s="8"/>
      <c r="CS2592" s="8"/>
      <c r="CT2592" s="8"/>
      <c r="CU2592" s="8"/>
      <c r="CV2592" s="8"/>
      <c r="CW2592" s="8"/>
      <c r="CX2592" s="8"/>
      <c r="CY2592" s="8"/>
      <c r="CZ2592" s="8"/>
      <c r="DA2592" s="8"/>
      <c r="DB2592" s="8"/>
      <c r="DC2592" s="8"/>
      <c r="DD2592" s="8"/>
      <c r="DE2592" s="8"/>
      <c r="DF2592" s="8"/>
      <c r="DG2592" s="8"/>
      <c r="DH2592" s="8"/>
      <c r="DI2592" s="8"/>
      <c r="DJ2592" s="8"/>
      <c r="DK2592" s="8"/>
      <c r="DL2592" s="8"/>
      <c r="DM2592" s="8"/>
      <c r="DN2592" s="8"/>
      <c r="DO2592" s="8"/>
      <c r="DP2592" s="8"/>
      <c r="DQ2592" s="8"/>
      <c r="DR2592" s="8"/>
      <c r="DS2592" s="8"/>
      <c r="DT2592" s="8"/>
      <c r="DU2592" s="8"/>
      <c r="DV2592" s="8"/>
      <c r="DW2592" s="8"/>
      <c r="DX2592" s="8"/>
      <c r="DY2592" s="8"/>
      <c r="DZ2592" s="8"/>
      <c r="EA2592" s="8"/>
      <c r="EB2592" s="8"/>
      <c r="EC2592" s="8"/>
      <c r="ED2592" s="8"/>
      <c r="EE2592" s="8"/>
      <c r="EF2592" s="8"/>
      <c r="EG2592" s="8"/>
      <c r="EH2592" s="8"/>
      <c r="EI2592" s="8"/>
      <c r="EJ2592" s="8"/>
      <c r="EK2592" s="8"/>
      <c r="EL2592" s="8"/>
      <c r="EM2592" s="8"/>
      <c r="EN2592" s="8"/>
      <c r="EO2592" s="8"/>
      <c r="EP2592" s="8"/>
      <c r="EQ2592" s="8"/>
      <c r="ER2592" s="8"/>
      <c r="ES2592" s="8"/>
      <c r="ET2592" s="8"/>
      <c r="EU2592" s="8"/>
      <c r="EV2592" s="8"/>
      <c r="EW2592" s="8"/>
      <c r="EX2592" s="8"/>
      <c r="EY2592" s="8"/>
      <c r="EZ2592" s="8"/>
      <c r="FA2592" s="8"/>
      <c r="FB2592" s="8"/>
      <c r="FC2592" s="8"/>
      <c r="FD2592" s="8"/>
      <c r="FE2592" s="8"/>
      <c r="FF2592" s="8"/>
      <c r="FG2592" s="8"/>
      <c r="FH2592" s="8"/>
      <c r="FI2592" s="8"/>
      <c r="FJ2592" s="8"/>
    </row>
    <row r="2593" spans="1:166" x14ac:dyDescent="0.25">
      <c r="A2593" t="s">
        <v>190</v>
      </c>
      <c r="C2593" s="6">
        <v>44284</v>
      </c>
      <c r="D2593" s="5"/>
      <c r="E2593" s="6"/>
      <c r="F2593" s="6"/>
      <c r="G2593" s="6"/>
      <c r="H2593" t="s">
        <v>25</v>
      </c>
      <c r="I2593" s="7"/>
      <c r="K2593" s="5"/>
      <c r="L2593" s="5"/>
      <c r="M2593" s="8"/>
      <c r="N2593" s="8"/>
      <c r="O2593" s="8"/>
      <c r="P2593" s="8"/>
      <c r="Q2593" s="5"/>
      <c r="R2593" s="5"/>
      <c r="S2593" s="5"/>
      <c r="T2593" s="5"/>
      <c r="U2593" s="5"/>
      <c r="V2593" s="5"/>
      <c r="W2593" s="5"/>
      <c r="X2593" s="8"/>
      <c r="Y2593" s="8"/>
      <c r="Z2593" s="8"/>
      <c r="AA2593" s="8"/>
      <c r="AB2593" s="8"/>
      <c r="AC2593" s="5">
        <v>262.33231512310653</v>
      </c>
      <c r="AD2593" s="9">
        <v>9.9290833333333332E-3</v>
      </c>
      <c r="AE2593" s="7">
        <f t="shared" si="66"/>
        <v>2.6047194178835849</v>
      </c>
      <c r="AF2593" s="7"/>
      <c r="AG2593" s="7"/>
      <c r="AH2593" s="7"/>
      <c r="AI2593" s="7"/>
      <c r="AJ2593" s="5">
        <v>152.61964453843731</v>
      </c>
      <c r="AK2593" s="8"/>
      <c r="AL2593" s="8"/>
      <c r="AM2593" s="8"/>
      <c r="AN2593" s="8"/>
      <c r="AO2593" s="8"/>
      <c r="AP2593" s="8"/>
      <c r="AQ2593" s="9"/>
      <c r="AR2593" s="9">
        <v>2.8148333333333334E-2</v>
      </c>
      <c r="AS2593" s="7">
        <f t="shared" si="67"/>
        <v>4.2959886276827799</v>
      </c>
      <c r="AT2593" s="7"/>
      <c r="AU2593" s="5"/>
      <c r="AV2593" s="5"/>
      <c r="AW2593" s="5"/>
      <c r="AX2593" s="5"/>
      <c r="AY2593" s="5"/>
      <c r="AZ2593" s="5"/>
      <c r="BA2593" s="5"/>
      <c r="BB2593" s="5"/>
      <c r="BC2593" s="5"/>
      <c r="BD2593" s="5"/>
      <c r="BE2593" s="5"/>
      <c r="BF2593" s="5"/>
      <c r="BG2593" s="5"/>
      <c r="BH2593" s="5">
        <v>869.14806396666461</v>
      </c>
      <c r="BI2593" s="9">
        <v>1.8126666666666669E-2</v>
      </c>
      <c r="BJ2593" s="7">
        <f t="shared" si="68"/>
        <v>15.754757239502409</v>
      </c>
      <c r="BK2593" s="5">
        <f t="shared" si="69"/>
        <v>1284.1000236282084</v>
      </c>
      <c r="BL2593" s="5"/>
      <c r="BM2593" s="8">
        <f t="shared" si="70"/>
        <v>0.67685386494340039</v>
      </c>
      <c r="BN2593" s="8"/>
      <c r="BO2593" s="7"/>
      <c r="BP2593" s="5"/>
      <c r="BQ2593" s="5"/>
      <c r="BR2593" s="5"/>
      <c r="BS2593" s="5"/>
      <c r="BT2593" s="7"/>
      <c r="BU2593" s="7"/>
      <c r="BV2593" s="7"/>
      <c r="BW2593" s="7"/>
      <c r="BX2593" s="8">
        <f t="shared" si="71"/>
        <v>0.20429274222882565</v>
      </c>
      <c r="BY2593" s="8">
        <f t="shared" si="72"/>
        <v>0.11885339282777399</v>
      </c>
      <c r="BZ2593" s="8">
        <f t="shared" si="73"/>
        <v>0.67685386494340039</v>
      </c>
      <c r="CA2593" s="5"/>
      <c r="CB2593" s="5"/>
      <c r="CC2593" s="5"/>
      <c r="CD2593" s="5"/>
      <c r="CE2593" s="5"/>
      <c r="CF2593" s="5"/>
      <c r="CG2593" s="5"/>
      <c r="CH2593" s="5"/>
      <c r="CI2593" s="5"/>
      <c r="CJ2593" s="5"/>
      <c r="CK2593" s="8"/>
      <c r="CL2593" s="5"/>
      <c r="CM2593" s="5"/>
      <c r="CN2593" s="8"/>
      <c r="CO2593" s="5"/>
      <c r="CP2593" s="5"/>
      <c r="CQ2593" s="5"/>
      <c r="CR2593" s="8"/>
      <c r="CS2593" s="8"/>
      <c r="CT2593" s="8"/>
      <c r="CU2593" s="8"/>
      <c r="CV2593" s="8"/>
      <c r="CW2593" s="8"/>
      <c r="CX2593" s="8"/>
      <c r="CY2593" s="8"/>
      <c r="CZ2593" s="8"/>
      <c r="DA2593" s="8"/>
      <c r="DB2593" s="8"/>
      <c r="DC2593" s="8"/>
      <c r="DD2593" s="8"/>
      <c r="DE2593" s="8"/>
      <c r="DF2593" s="8"/>
      <c r="DG2593" s="8"/>
      <c r="DH2593" s="8"/>
      <c r="DI2593" s="8"/>
      <c r="DJ2593" s="8"/>
      <c r="DK2593" s="8"/>
      <c r="DL2593" s="8"/>
      <c r="DM2593" s="8"/>
      <c r="DN2593" s="8"/>
      <c r="DO2593" s="8"/>
      <c r="DP2593" s="8"/>
      <c r="DQ2593" s="8"/>
      <c r="DR2593" s="8"/>
      <c r="DS2593" s="8"/>
      <c r="DT2593" s="8"/>
      <c r="DU2593" s="8"/>
      <c r="DV2593" s="8"/>
      <c r="DW2593" s="8"/>
      <c r="DX2593" s="8"/>
      <c r="DY2593" s="8"/>
      <c r="DZ2593" s="8"/>
      <c r="EA2593" s="8"/>
      <c r="EB2593" s="8"/>
      <c r="EC2593" s="8"/>
      <c r="ED2593" s="8"/>
      <c r="EE2593" s="8"/>
      <c r="EF2593" s="8"/>
      <c r="EG2593" s="8"/>
      <c r="EH2593" s="8"/>
      <c r="EI2593" s="8"/>
      <c r="EJ2593" s="8"/>
      <c r="EK2593" s="8"/>
      <c r="EL2593" s="8"/>
      <c r="EM2593" s="8"/>
      <c r="EN2593" s="8"/>
      <c r="EO2593" s="8"/>
      <c r="EP2593" s="8"/>
      <c r="EQ2593" s="8"/>
      <c r="ER2593" s="8"/>
      <c r="ES2593" s="8"/>
      <c r="ET2593" s="8"/>
      <c r="EU2593" s="8"/>
      <c r="EV2593" s="8"/>
      <c r="EW2593" s="8"/>
      <c r="EX2593" s="8"/>
      <c r="EY2593" s="8"/>
      <c r="EZ2593" s="8"/>
      <c r="FA2593" s="8"/>
      <c r="FB2593" s="8"/>
      <c r="FC2593" s="8"/>
      <c r="FD2593" s="8"/>
      <c r="FE2593" s="8"/>
      <c r="FF2593" s="8"/>
      <c r="FG2593" s="8"/>
      <c r="FH2593" s="8"/>
      <c r="FI2593" s="8"/>
      <c r="FJ2593" s="8"/>
    </row>
    <row r="2594" spans="1:166" x14ac:dyDescent="0.25">
      <c r="A2594" t="s">
        <v>192</v>
      </c>
      <c r="C2594" s="6">
        <v>44211</v>
      </c>
      <c r="D2594" s="5"/>
      <c r="E2594" s="6"/>
      <c r="F2594" s="6"/>
      <c r="G2594" s="6"/>
      <c r="H2594" t="s">
        <v>26</v>
      </c>
      <c r="I2594" s="7"/>
      <c r="K2594" s="5"/>
      <c r="L2594" s="5"/>
      <c r="M2594" s="8"/>
      <c r="N2594" s="8"/>
      <c r="O2594" s="8"/>
      <c r="P2594" s="8"/>
      <c r="Q2594" s="5"/>
      <c r="R2594" s="5"/>
      <c r="S2594" s="5"/>
      <c r="T2594" s="5"/>
      <c r="U2594" s="5"/>
      <c r="V2594" s="5"/>
      <c r="W2594" s="5"/>
      <c r="X2594" s="8"/>
      <c r="Y2594" s="8"/>
      <c r="Z2594" s="8"/>
      <c r="AA2594" s="8"/>
      <c r="AB2594" s="8"/>
      <c r="AC2594" s="5">
        <v>162.33075778344966</v>
      </c>
      <c r="AD2594" s="9">
        <v>1.3119833333333332E-2</v>
      </c>
      <c r="AE2594" s="7">
        <f t="shared" si="66"/>
        <v>2.1297524869925621</v>
      </c>
      <c r="AF2594" s="7"/>
      <c r="AG2594" s="7"/>
      <c r="AH2594" s="7"/>
      <c r="AI2594" s="7"/>
      <c r="AJ2594" s="5">
        <v>117.57496289686688</v>
      </c>
      <c r="AK2594" s="8"/>
      <c r="AL2594" s="8"/>
      <c r="AM2594" s="8"/>
      <c r="AN2594" s="8"/>
      <c r="AO2594" s="8"/>
      <c r="AP2594" s="8"/>
      <c r="AQ2594" s="9"/>
      <c r="AR2594" s="9">
        <v>4.1364166666666667E-2</v>
      </c>
      <c r="AS2594" s="7">
        <f t="shared" si="67"/>
        <v>4.8633903610931508</v>
      </c>
      <c r="AT2594" s="7"/>
      <c r="AU2594" s="5"/>
      <c r="AV2594" s="5"/>
      <c r="AW2594" s="5"/>
      <c r="AX2594" s="5"/>
      <c r="AY2594" s="5"/>
      <c r="AZ2594" s="5"/>
      <c r="BA2594" s="5"/>
      <c r="BB2594" s="5"/>
      <c r="BC2594" s="5"/>
      <c r="BD2594" s="5"/>
      <c r="BE2594" s="5"/>
      <c r="BF2594" s="5"/>
      <c r="BG2594" s="5"/>
      <c r="BH2594" s="5">
        <v>45.865352189331986</v>
      </c>
      <c r="BI2594" s="9">
        <v>2.7965833333333336E-2</v>
      </c>
      <c r="BJ2594" s="7">
        <f t="shared" si="68"/>
        <v>1.2826627951014935</v>
      </c>
      <c r="BK2594" s="5">
        <f t="shared" si="69"/>
        <v>325.77107286964855</v>
      </c>
      <c r="BL2594" s="5"/>
      <c r="BM2594" s="8">
        <f t="shared" si="70"/>
        <v>0.14079013150343211</v>
      </c>
      <c r="BN2594" s="8"/>
      <c r="BO2594" s="7"/>
      <c r="BP2594" s="5"/>
      <c r="BQ2594" s="5"/>
      <c r="BR2594" s="5"/>
      <c r="BS2594" s="5"/>
      <c r="BT2594" s="7"/>
      <c r="BU2594" s="7"/>
      <c r="BV2594" s="7"/>
      <c r="BW2594" s="7"/>
      <c r="BX2594" s="8">
        <f t="shared" si="71"/>
        <v>0.49829702911775531</v>
      </c>
      <c r="BY2594" s="8">
        <f t="shared" si="72"/>
        <v>0.36091283937881247</v>
      </c>
      <c r="BZ2594" s="8">
        <f t="shared" si="73"/>
        <v>0.14079013150343211</v>
      </c>
      <c r="CA2594" s="5"/>
      <c r="CB2594" s="5"/>
      <c r="CC2594" s="5"/>
      <c r="CD2594" s="5"/>
      <c r="CE2594" s="5"/>
      <c r="CF2594" s="5"/>
      <c r="CG2594" s="5"/>
      <c r="CH2594" s="5"/>
      <c r="CI2594" s="5"/>
      <c r="CJ2594" s="5"/>
      <c r="CK2594" s="8"/>
      <c r="CL2594" s="5"/>
      <c r="CM2594" s="5"/>
      <c r="CN2594" s="8"/>
      <c r="CO2594" s="5"/>
      <c r="CP2594" s="5"/>
      <c r="CQ2594" s="5"/>
      <c r="CR2594" s="8"/>
      <c r="CS2594" s="8"/>
      <c r="CT2594" s="8"/>
      <c r="CU2594" s="8"/>
      <c r="CV2594" s="8"/>
      <c r="CW2594" s="8"/>
      <c r="CX2594" s="8"/>
      <c r="CY2594" s="8"/>
      <c r="CZ2594" s="8"/>
      <c r="DA2594" s="8"/>
      <c r="DB2594" s="8"/>
      <c r="DC2594" s="8"/>
      <c r="DD2594" s="8"/>
      <c r="DE2594" s="8"/>
      <c r="DF2594" s="8"/>
      <c r="DG2594" s="8"/>
      <c r="DH2594" s="8"/>
      <c r="DI2594" s="8"/>
      <c r="DJ2594" s="8"/>
      <c r="DK2594" s="8"/>
      <c r="DL2594" s="8"/>
      <c r="DM2594" s="8"/>
      <c r="DN2594" s="8"/>
      <c r="DO2594" s="8"/>
      <c r="DP2594" s="8"/>
      <c r="DQ2594" s="8"/>
      <c r="DR2594" s="8"/>
      <c r="DS2594" s="8"/>
      <c r="DT2594" s="8"/>
      <c r="DU2594" s="8"/>
      <c r="DV2594" s="8"/>
      <c r="DW2594" s="8"/>
      <c r="DX2594" s="8"/>
      <c r="DY2594" s="8"/>
      <c r="DZ2594" s="8"/>
      <c r="EA2594" s="8"/>
      <c r="EB2594" s="8"/>
      <c r="EC2594" s="8"/>
      <c r="ED2594" s="8"/>
      <c r="EE2594" s="8"/>
      <c r="EF2594" s="8"/>
      <c r="EG2594" s="8"/>
      <c r="EH2594" s="8"/>
      <c r="EI2594" s="8"/>
      <c r="EJ2594" s="8"/>
      <c r="EK2594" s="8"/>
      <c r="EL2594" s="8"/>
      <c r="EM2594" s="8"/>
      <c r="EN2594" s="8"/>
      <c r="EO2594" s="8"/>
      <c r="EP2594" s="8"/>
      <c r="EQ2594" s="8"/>
      <c r="ER2594" s="8"/>
      <c r="ES2594" s="8"/>
      <c r="ET2594" s="8"/>
      <c r="EU2594" s="8"/>
      <c r="EV2594" s="8"/>
      <c r="EW2594" s="8"/>
      <c r="EX2594" s="8"/>
      <c r="EY2594" s="8"/>
      <c r="EZ2594" s="8"/>
      <c r="FA2594" s="8"/>
      <c r="FB2594" s="8"/>
      <c r="FC2594" s="8"/>
      <c r="FD2594" s="8"/>
      <c r="FE2594" s="8"/>
      <c r="FF2594" s="8"/>
      <c r="FG2594" s="8"/>
      <c r="FH2594" s="8"/>
      <c r="FI2594" s="8"/>
      <c r="FJ2594" s="8"/>
    </row>
    <row r="2595" spans="1:166" x14ac:dyDescent="0.25">
      <c r="A2595" t="s">
        <v>192</v>
      </c>
      <c r="C2595" s="6">
        <v>44230</v>
      </c>
      <c r="D2595" s="5"/>
      <c r="E2595" s="6"/>
      <c r="F2595" s="6"/>
      <c r="G2595" s="6"/>
      <c r="H2595" t="s">
        <v>26</v>
      </c>
      <c r="I2595" s="7"/>
      <c r="K2595" s="5"/>
      <c r="L2595" s="5"/>
      <c r="M2595" s="8"/>
      <c r="N2595" s="8"/>
      <c r="O2595" s="8"/>
      <c r="P2595" s="8"/>
      <c r="Q2595" s="5"/>
      <c r="R2595" s="5"/>
      <c r="S2595" s="5"/>
      <c r="T2595" s="5"/>
      <c r="U2595" s="5"/>
      <c r="V2595" s="5"/>
      <c r="W2595" s="5"/>
      <c r="X2595" s="8"/>
      <c r="Y2595" s="8"/>
      <c r="Z2595" s="8"/>
      <c r="AA2595" s="8"/>
      <c r="AB2595" s="8"/>
      <c r="AC2595" s="5">
        <v>230.20901875131113</v>
      </c>
      <c r="AD2595" s="9">
        <v>1.075825E-2</v>
      </c>
      <c r="AE2595" s="7">
        <f t="shared" si="66"/>
        <v>2.4766461759812932</v>
      </c>
      <c r="AF2595" s="7"/>
      <c r="AG2595" s="7"/>
      <c r="AH2595" s="7"/>
      <c r="AI2595" s="7"/>
      <c r="AJ2595" s="5">
        <v>162.68430146092464</v>
      </c>
      <c r="AK2595" s="8"/>
      <c r="AL2595" s="8"/>
      <c r="AM2595" s="8"/>
      <c r="AN2595" s="8"/>
      <c r="AO2595" s="8"/>
      <c r="AP2595" s="8"/>
      <c r="AQ2595" s="9"/>
      <c r="AR2595" s="9">
        <v>3.7603333333333336E-2</v>
      </c>
      <c r="AS2595" s="7">
        <f t="shared" si="67"/>
        <v>6.1174720159356371</v>
      </c>
      <c r="AT2595" s="7"/>
      <c r="AU2595" s="5"/>
      <c r="AV2595" s="5"/>
      <c r="AW2595" s="5"/>
      <c r="AX2595" s="5"/>
      <c r="AY2595" s="5"/>
      <c r="AZ2595" s="5"/>
      <c r="BA2595" s="5"/>
      <c r="BB2595" s="5"/>
      <c r="BC2595" s="5"/>
      <c r="BD2595" s="5"/>
      <c r="BE2595" s="5"/>
      <c r="BF2595" s="5"/>
      <c r="BG2595" s="5"/>
      <c r="BH2595" s="5">
        <v>201.61387538705645</v>
      </c>
      <c r="BI2595" s="9">
        <v>2.5552499999999999E-2</v>
      </c>
      <c r="BJ2595" s="7">
        <f t="shared" si="68"/>
        <v>5.1517385508277593</v>
      </c>
      <c r="BK2595" s="5">
        <f t="shared" si="69"/>
        <v>594.50719559929223</v>
      </c>
      <c r="BL2595" s="5"/>
      <c r="BM2595" s="8">
        <f t="shared" si="70"/>
        <v>0.33912772945299652</v>
      </c>
      <c r="BN2595" s="8"/>
      <c r="BO2595" s="7"/>
      <c r="BP2595" s="5"/>
      <c r="BQ2595" s="5"/>
      <c r="BR2595" s="5"/>
      <c r="BS2595" s="5"/>
      <c r="BT2595" s="7"/>
      <c r="BU2595" s="7"/>
      <c r="BV2595" s="7"/>
      <c r="BW2595" s="7"/>
      <c r="BX2595" s="8">
        <f t="shared" si="71"/>
        <v>0.38722663149476133</v>
      </c>
      <c r="BY2595" s="8">
        <f t="shared" si="72"/>
        <v>0.27364563905224215</v>
      </c>
      <c r="BZ2595" s="8">
        <f t="shared" si="73"/>
        <v>0.33912772945299652</v>
      </c>
      <c r="CA2595" s="5"/>
      <c r="CB2595" s="5"/>
      <c r="CC2595" s="5"/>
      <c r="CD2595" s="5"/>
      <c r="CE2595" s="5"/>
      <c r="CF2595" s="5"/>
      <c r="CG2595" s="5"/>
      <c r="CH2595" s="5"/>
      <c r="CI2595" s="5"/>
      <c r="CJ2595" s="5"/>
      <c r="CK2595" s="8"/>
      <c r="CL2595" s="5"/>
      <c r="CM2595" s="5"/>
      <c r="CN2595" s="8"/>
      <c r="CO2595" s="5"/>
      <c r="CP2595" s="5"/>
      <c r="CQ2595" s="5"/>
      <c r="CR2595" s="8"/>
      <c r="CS2595" s="8"/>
      <c r="CT2595" s="8"/>
      <c r="CU2595" s="8"/>
      <c r="CV2595" s="8"/>
      <c r="CW2595" s="8"/>
      <c r="CX2595" s="8"/>
      <c r="CY2595" s="8"/>
      <c r="CZ2595" s="8"/>
      <c r="DA2595" s="8"/>
      <c r="DB2595" s="8"/>
      <c r="DC2595" s="8"/>
      <c r="DD2595" s="8"/>
      <c r="DE2595" s="8"/>
      <c r="DF2595" s="8"/>
      <c r="DG2595" s="8"/>
      <c r="DH2595" s="8"/>
      <c r="DI2595" s="8"/>
      <c r="DJ2595" s="8"/>
      <c r="DK2595" s="8"/>
      <c r="DL2595" s="8"/>
      <c r="DM2595" s="8"/>
      <c r="DN2595" s="8"/>
      <c r="DO2595" s="8"/>
      <c r="DP2595" s="8"/>
      <c r="DQ2595" s="8"/>
      <c r="DR2595" s="8"/>
      <c r="DS2595" s="8"/>
      <c r="DT2595" s="8"/>
      <c r="DU2595" s="8"/>
      <c r="DV2595" s="8"/>
      <c r="DW2595" s="8"/>
      <c r="DX2595" s="8"/>
      <c r="DY2595" s="8"/>
      <c r="DZ2595" s="8"/>
      <c r="EA2595" s="8"/>
      <c r="EB2595" s="8"/>
      <c r="EC2595" s="8"/>
      <c r="ED2595" s="8"/>
      <c r="EE2595" s="8"/>
      <c r="EF2595" s="8"/>
      <c r="EG2595" s="8"/>
      <c r="EH2595" s="8"/>
      <c r="EI2595" s="8"/>
      <c r="EJ2595" s="8"/>
      <c r="EK2595" s="8"/>
      <c r="EL2595" s="8"/>
      <c r="EM2595" s="8"/>
      <c r="EN2595" s="8"/>
      <c r="EO2595" s="8"/>
      <c r="EP2595" s="8"/>
      <c r="EQ2595" s="8"/>
      <c r="ER2595" s="8"/>
      <c r="ES2595" s="8"/>
      <c r="ET2595" s="8"/>
      <c r="EU2595" s="8"/>
      <c r="EV2595" s="8"/>
      <c r="EW2595" s="8"/>
      <c r="EX2595" s="8"/>
      <c r="EY2595" s="8"/>
      <c r="EZ2595" s="8"/>
      <c r="FA2595" s="8"/>
      <c r="FB2595" s="8"/>
      <c r="FC2595" s="8"/>
      <c r="FD2595" s="8"/>
      <c r="FE2595" s="8"/>
      <c r="FF2595" s="8"/>
      <c r="FG2595" s="8"/>
      <c r="FH2595" s="8"/>
      <c r="FI2595" s="8"/>
      <c r="FJ2595" s="8"/>
    </row>
    <row r="2596" spans="1:166" x14ac:dyDescent="0.25">
      <c r="A2596" t="s">
        <v>192</v>
      </c>
      <c r="C2596" s="6">
        <v>44242</v>
      </c>
      <c r="D2596" s="5"/>
      <c r="E2596" s="6"/>
      <c r="F2596" s="6"/>
      <c r="G2596" s="6"/>
      <c r="H2596" t="s">
        <v>26</v>
      </c>
      <c r="I2596" s="7"/>
      <c r="K2596" s="5"/>
      <c r="L2596" s="5"/>
      <c r="M2596" s="8"/>
      <c r="N2596" s="8"/>
      <c r="O2596" s="8"/>
      <c r="P2596" s="8"/>
      <c r="Q2596" s="5"/>
      <c r="R2596" s="5"/>
      <c r="S2596" s="5"/>
      <c r="T2596" s="5"/>
      <c r="U2596" s="5"/>
      <c r="V2596" s="5"/>
      <c r="W2596" s="5"/>
      <c r="X2596" s="8"/>
      <c r="Y2596" s="8"/>
      <c r="Z2596" s="8"/>
      <c r="AA2596" s="8"/>
      <c r="AB2596" s="8"/>
      <c r="AC2596" s="5">
        <v>230.20901875131113</v>
      </c>
      <c r="AD2596" s="9">
        <v>8.6344999999999998E-3</v>
      </c>
      <c r="AE2596" s="7">
        <f t="shared" si="66"/>
        <v>1.987739772408196</v>
      </c>
      <c r="AF2596" s="7"/>
      <c r="AG2596" s="7"/>
      <c r="AH2596" s="7"/>
      <c r="AI2596" s="7"/>
      <c r="AJ2596" s="5">
        <v>162.68430146092464</v>
      </c>
      <c r="AK2596" s="8"/>
      <c r="AL2596" s="8"/>
      <c r="AM2596" s="8"/>
      <c r="AN2596" s="8"/>
      <c r="AO2596" s="8"/>
      <c r="AP2596" s="8"/>
      <c r="AQ2596" s="9"/>
      <c r="AR2596" s="9">
        <v>3.3931666666666666E-2</v>
      </c>
      <c r="AS2596" s="7">
        <f t="shared" si="67"/>
        <v>5.5201494890716081</v>
      </c>
      <c r="AT2596" s="7"/>
      <c r="AU2596" s="5"/>
      <c r="AV2596" s="5"/>
      <c r="AW2596" s="5"/>
      <c r="AX2596" s="5"/>
      <c r="AY2596" s="5"/>
      <c r="AZ2596" s="5"/>
      <c r="BA2596" s="5"/>
      <c r="BB2596" s="5"/>
      <c r="BC2596" s="5"/>
      <c r="BD2596" s="5"/>
      <c r="BE2596" s="5"/>
      <c r="BF2596" s="5"/>
      <c r="BG2596" s="5"/>
      <c r="BH2596" s="5">
        <v>201.61387538705645</v>
      </c>
      <c r="BI2596" s="9">
        <v>1.9713333333333333E-2</v>
      </c>
      <c r="BJ2596" s="7">
        <f t="shared" si="68"/>
        <v>3.9744815301301726</v>
      </c>
      <c r="BK2596" s="5">
        <f t="shared" si="69"/>
        <v>594.50719559929223</v>
      </c>
      <c r="BL2596" s="5"/>
      <c r="BM2596" s="8">
        <f t="shared" si="70"/>
        <v>0.33912772945299652</v>
      </c>
      <c r="BN2596" s="8"/>
      <c r="BO2596" s="7"/>
      <c r="BP2596" s="5"/>
      <c r="BQ2596" s="5"/>
      <c r="BR2596" s="5"/>
      <c r="BS2596" s="5"/>
      <c r="BT2596" s="7"/>
      <c r="BU2596" s="7"/>
      <c r="BV2596" s="7"/>
      <c r="BW2596" s="7"/>
      <c r="BX2596" s="8">
        <f t="shared" si="71"/>
        <v>0.38722663149476133</v>
      </c>
      <c r="BY2596" s="8">
        <f t="shared" si="72"/>
        <v>0.27364563905224215</v>
      </c>
      <c r="BZ2596" s="8">
        <f t="shared" si="73"/>
        <v>0.33912772945299652</v>
      </c>
      <c r="CA2596" s="5"/>
      <c r="CB2596" s="5"/>
      <c r="CC2596" s="5"/>
      <c r="CD2596" s="5"/>
      <c r="CE2596" s="5"/>
      <c r="CF2596" s="5"/>
      <c r="CG2596" s="5"/>
      <c r="CH2596" s="5"/>
      <c r="CI2596" s="5"/>
      <c r="CJ2596" s="5"/>
      <c r="CK2596" s="8"/>
      <c r="CL2596" s="5"/>
      <c r="CM2596" s="5"/>
      <c r="CN2596" s="8"/>
      <c r="CO2596" s="5"/>
      <c r="CP2596" s="5"/>
      <c r="CQ2596" s="5"/>
      <c r="CR2596" s="8"/>
      <c r="CS2596" s="8"/>
      <c r="CT2596" s="8"/>
      <c r="CU2596" s="8"/>
      <c r="CV2596" s="8"/>
      <c r="CW2596" s="8"/>
      <c r="CX2596" s="8"/>
      <c r="CY2596" s="8"/>
      <c r="CZ2596" s="8"/>
      <c r="DA2596" s="8"/>
      <c r="DB2596" s="8"/>
      <c r="DC2596" s="8"/>
      <c r="DD2596" s="8"/>
      <c r="DE2596" s="8"/>
      <c r="DF2596" s="8"/>
      <c r="DG2596" s="8"/>
      <c r="DH2596" s="8"/>
      <c r="DI2596" s="8"/>
      <c r="DJ2596" s="8"/>
      <c r="DK2596" s="8"/>
      <c r="DL2596" s="8"/>
      <c r="DM2596" s="8"/>
      <c r="DN2596" s="8"/>
      <c r="DO2596" s="8"/>
      <c r="DP2596" s="8"/>
      <c r="DQ2596" s="8"/>
      <c r="DR2596" s="8"/>
      <c r="DS2596" s="8"/>
      <c r="DT2596" s="8"/>
      <c r="DU2596" s="8"/>
      <c r="DV2596" s="8"/>
      <c r="DW2596" s="8"/>
      <c r="DX2596" s="8"/>
      <c r="DY2596" s="8"/>
      <c r="DZ2596" s="8"/>
      <c r="EA2596" s="8"/>
      <c r="EB2596" s="8"/>
      <c r="EC2596" s="8"/>
      <c r="ED2596" s="8"/>
      <c r="EE2596" s="8"/>
      <c r="EF2596" s="8"/>
      <c r="EG2596" s="8"/>
      <c r="EH2596" s="8"/>
      <c r="EI2596" s="8"/>
      <c r="EJ2596" s="8"/>
      <c r="EK2596" s="8"/>
      <c r="EL2596" s="8"/>
      <c r="EM2596" s="8"/>
      <c r="EN2596" s="8"/>
      <c r="EO2596" s="8"/>
      <c r="EP2596" s="8"/>
      <c r="EQ2596" s="8"/>
      <c r="ER2596" s="8"/>
      <c r="ES2596" s="8"/>
      <c r="ET2596" s="8"/>
      <c r="EU2596" s="8"/>
      <c r="EV2596" s="8"/>
      <c r="EW2596" s="8"/>
      <c r="EX2596" s="8"/>
      <c r="EY2596" s="8"/>
      <c r="EZ2596" s="8"/>
      <c r="FA2596" s="8"/>
      <c r="FB2596" s="8"/>
      <c r="FC2596" s="8"/>
      <c r="FD2596" s="8"/>
      <c r="FE2596" s="8"/>
      <c r="FF2596" s="8"/>
      <c r="FG2596" s="8"/>
      <c r="FH2596" s="8"/>
      <c r="FI2596" s="8"/>
      <c r="FJ2596" s="8"/>
    </row>
    <row r="2597" spans="1:166" x14ac:dyDescent="0.25">
      <c r="A2597" t="s">
        <v>192</v>
      </c>
      <c r="C2597" s="6">
        <v>44284</v>
      </c>
      <c r="D2597" s="5"/>
      <c r="E2597" s="6"/>
      <c r="F2597" s="6"/>
      <c r="G2597" s="6"/>
      <c r="H2597" t="s">
        <v>26</v>
      </c>
      <c r="I2597" s="7"/>
      <c r="K2597" s="5"/>
      <c r="L2597" s="5"/>
      <c r="M2597" s="8"/>
      <c r="N2597" s="8"/>
      <c r="O2597" s="8"/>
      <c r="P2597" s="8"/>
      <c r="Q2597" s="5"/>
      <c r="R2597" s="5"/>
      <c r="S2597" s="5"/>
      <c r="T2597" s="5"/>
      <c r="U2597" s="5"/>
      <c r="V2597" s="5"/>
      <c r="W2597" s="5"/>
      <c r="X2597" s="8"/>
      <c r="Y2597" s="8"/>
      <c r="Z2597" s="8"/>
      <c r="AA2597" s="8"/>
      <c r="AB2597" s="8"/>
      <c r="AC2597" s="5">
        <v>226.44322320180271</v>
      </c>
      <c r="AD2597" s="9">
        <v>7.525583333333332E-3</v>
      </c>
      <c r="AE2597" s="7">
        <f t="shared" si="66"/>
        <v>1.7041173464737662</v>
      </c>
      <c r="AF2597" s="7"/>
      <c r="AG2597" s="7"/>
      <c r="AH2597" s="7"/>
      <c r="AI2597" s="7"/>
      <c r="AJ2597" s="5">
        <v>113.86026585645777</v>
      </c>
      <c r="AK2597" s="8"/>
      <c r="AL2597" s="8"/>
      <c r="AM2597" s="8"/>
      <c r="AN2597" s="8"/>
      <c r="AO2597" s="8"/>
      <c r="AP2597" s="8"/>
      <c r="AQ2597" s="9"/>
      <c r="AR2597" s="9">
        <v>2.1504166666666668E-2</v>
      </c>
      <c r="AS2597" s="7">
        <f t="shared" si="67"/>
        <v>2.448470133688244</v>
      </c>
      <c r="AT2597" s="7"/>
      <c r="AU2597" s="5"/>
      <c r="AV2597" s="5"/>
      <c r="AW2597" s="5"/>
      <c r="AX2597" s="5"/>
      <c r="AY2597" s="5"/>
      <c r="AZ2597" s="5"/>
      <c r="BA2597" s="5"/>
      <c r="BB2597" s="5"/>
      <c r="BC2597" s="5"/>
      <c r="BD2597" s="5"/>
      <c r="BE2597" s="5"/>
      <c r="BF2597" s="5"/>
      <c r="BG2597" s="5"/>
      <c r="BH2597" s="5">
        <v>710.49963272068362</v>
      </c>
      <c r="BI2597" s="9">
        <v>1.4320000000000001E-2</v>
      </c>
      <c r="BJ2597" s="7">
        <f t="shared" si="68"/>
        <v>10.17435474056019</v>
      </c>
      <c r="BK2597" s="5">
        <f t="shared" si="69"/>
        <v>1050.8031217789442</v>
      </c>
      <c r="BL2597" s="5"/>
      <c r="BM2597" s="8">
        <f t="shared" si="70"/>
        <v>0.67614914534879955</v>
      </c>
      <c r="BN2597" s="8"/>
      <c r="BO2597" s="7"/>
      <c r="BP2597" s="5"/>
      <c r="BQ2597" s="5"/>
      <c r="BR2597" s="5"/>
      <c r="BS2597" s="5"/>
      <c r="BT2597" s="7"/>
      <c r="BU2597" s="7"/>
      <c r="BV2597" s="7"/>
      <c r="BW2597" s="7"/>
      <c r="BX2597" s="8">
        <f t="shared" si="71"/>
        <v>0.21549538491896414</v>
      </c>
      <c r="BY2597" s="8">
        <f t="shared" si="72"/>
        <v>0.10835546973223628</v>
      </c>
      <c r="BZ2597" s="8">
        <f t="shared" si="73"/>
        <v>0.67614914534879955</v>
      </c>
      <c r="CA2597" s="5"/>
      <c r="CB2597" s="5"/>
      <c r="CC2597" s="5"/>
      <c r="CD2597" s="5"/>
      <c r="CE2597" s="5"/>
      <c r="CF2597" s="5"/>
      <c r="CG2597" s="5"/>
      <c r="CH2597" s="5"/>
      <c r="CI2597" s="5"/>
      <c r="CJ2597" s="5"/>
      <c r="CK2597" s="8"/>
      <c r="CL2597" s="5"/>
      <c r="CM2597" s="5"/>
      <c r="CN2597" s="8"/>
      <c r="CO2597" s="5"/>
      <c r="CP2597" s="5"/>
      <c r="CQ2597" s="5"/>
      <c r="CR2597" s="8"/>
      <c r="CS2597" s="8"/>
      <c r="CT2597" s="8"/>
      <c r="CU2597" s="8"/>
      <c r="CV2597" s="8"/>
      <c r="CW2597" s="8"/>
      <c r="CX2597" s="8"/>
      <c r="CY2597" s="8"/>
      <c r="CZ2597" s="8"/>
      <c r="DA2597" s="8"/>
      <c r="DB2597" s="8"/>
      <c r="DC2597" s="8"/>
      <c r="DD2597" s="8"/>
      <c r="DE2597" s="8"/>
      <c r="DF2597" s="8"/>
      <c r="DG2597" s="8"/>
      <c r="DH2597" s="8"/>
      <c r="DI2597" s="8"/>
      <c r="DJ2597" s="8"/>
      <c r="DK2597" s="8"/>
      <c r="DL2597" s="8"/>
      <c r="DM2597" s="8"/>
      <c r="DN2597" s="8"/>
      <c r="DO2597" s="8"/>
      <c r="DP2597" s="8"/>
      <c r="DQ2597" s="8"/>
      <c r="DR2597" s="8"/>
      <c r="DS2597" s="8"/>
      <c r="DT2597" s="8"/>
      <c r="DU2597" s="8"/>
      <c r="DV2597" s="8"/>
      <c r="DW2597" s="8"/>
      <c r="DX2597" s="8"/>
      <c r="DY2597" s="8"/>
      <c r="DZ2597" s="8"/>
      <c r="EA2597" s="8"/>
      <c r="EB2597" s="8"/>
      <c r="EC2597" s="8"/>
      <c r="ED2597" s="8"/>
      <c r="EE2597" s="8"/>
      <c r="EF2597" s="8"/>
      <c r="EG2597" s="8"/>
      <c r="EH2597" s="8"/>
      <c r="EI2597" s="8"/>
      <c r="EJ2597" s="8"/>
      <c r="EK2597" s="8"/>
      <c r="EL2597" s="8"/>
      <c r="EM2597" s="8"/>
      <c r="EN2597" s="8"/>
      <c r="EO2597" s="8"/>
      <c r="EP2597" s="8"/>
      <c r="EQ2597" s="8"/>
      <c r="ER2597" s="8"/>
      <c r="ES2597" s="8"/>
      <c r="ET2597" s="8"/>
      <c r="EU2597" s="8"/>
      <c r="EV2597" s="8"/>
      <c r="EW2597" s="8"/>
      <c r="EX2597" s="8"/>
      <c r="EY2597" s="8"/>
      <c r="EZ2597" s="8"/>
      <c r="FA2597" s="8"/>
      <c r="FB2597" s="8"/>
      <c r="FC2597" s="8"/>
      <c r="FD2597" s="8"/>
      <c r="FE2597" s="8"/>
      <c r="FF2597" s="8"/>
      <c r="FG2597" s="8"/>
      <c r="FH2597" s="8"/>
      <c r="FI2597" s="8"/>
      <c r="FJ2597" s="8"/>
    </row>
    <row r="2598" spans="1:166" x14ac:dyDescent="0.25">
      <c r="A2598" t="s">
        <v>193</v>
      </c>
      <c r="C2598" s="6">
        <v>44211</v>
      </c>
      <c r="D2598" s="5"/>
      <c r="E2598" s="6"/>
      <c r="F2598" s="6"/>
      <c r="G2598" s="6"/>
      <c r="H2598" t="s">
        <v>26</v>
      </c>
      <c r="I2598" s="7"/>
      <c r="K2598" s="5"/>
      <c r="L2598" s="5"/>
      <c r="M2598" s="8"/>
      <c r="N2598" s="8"/>
      <c r="O2598" s="8"/>
      <c r="P2598" s="8"/>
      <c r="Q2598" s="5"/>
      <c r="R2598" s="5"/>
      <c r="S2598" s="5"/>
      <c r="T2598" s="5"/>
      <c r="U2598" s="5"/>
      <c r="V2598" s="5"/>
      <c r="W2598" s="5"/>
      <c r="X2598" s="8"/>
      <c r="Y2598" s="8"/>
      <c r="Z2598" s="8"/>
      <c r="AA2598" s="8"/>
      <c r="AB2598" s="8"/>
      <c r="AC2598" s="5">
        <v>182.30958903146356</v>
      </c>
      <c r="AD2598" s="9">
        <v>1.4689999999999998E-2</v>
      </c>
      <c r="AE2598" s="7">
        <f t="shared" si="66"/>
        <v>2.6781278628721994</v>
      </c>
      <c r="AF2598" s="7"/>
      <c r="AG2598" s="7"/>
      <c r="AH2598" s="7"/>
      <c r="AI2598" s="7"/>
      <c r="AJ2598" s="5">
        <v>137.39554653618171</v>
      </c>
      <c r="AK2598" s="8"/>
      <c r="AL2598" s="8"/>
      <c r="AM2598" s="8"/>
      <c r="AN2598" s="8"/>
      <c r="AO2598" s="8"/>
      <c r="AP2598" s="8"/>
      <c r="AQ2598" s="9"/>
      <c r="AR2598" s="9">
        <v>4.3791666666666673E-2</v>
      </c>
      <c r="AS2598" s="7">
        <f t="shared" si="67"/>
        <v>6.0167799753969584</v>
      </c>
      <c r="AT2598" s="7"/>
      <c r="AU2598" s="5"/>
      <c r="AV2598" s="5"/>
      <c r="AW2598" s="5"/>
      <c r="AX2598" s="5"/>
      <c r="AY2598" s="5"/>
      <c r="AZ2598" s="5"/>
      <c r="BA2598" s="5"/>
      <c r="BB2598" s="5"/>
      <c r="BC2598" s="5"/>
      <c r="BD2598" s="5"/>
      <c r="BE2598" s="5"/>
      <c r="BF2598" s="5"/>
      <c r="BG2598" s="5"/>
      <c r="BH2598" s="5">
        <v>46.403871865262879</v>
      </c>
      <c r="BI2598" s="9">
        <v>3.3932500000000004E-2</v>
      </c>
      <c r="BJ2598" s="7">
        <f t="shared" si="68"/>
        <v>1.5745993820680328</v>
      </c>
      <c r="BK2598" s="5">
        <f t="shared" si="69"/>
        <v>366.10900743290813</v>
      </c>
      <c r="BL2598" s="5"/>
      <c r="BM2598" s="8">
        <f t="shared" si="70"/>
        <v>0.12674878498794295</v>
      </c>
      <c r="BN2598" s="8"/>
      <c r="BO2598" s="7"/>
      <c r="BP2598" s="5"/>
      <c r="BQ2598" s="5"/>
      <c r="BR2598" s="5"/>
      <c r="BS2598" s="5"/>
      <c r="BT2598" s="7"/>
      <c r="BU2598" s="7"/>
      <c r="BV2598" s="7"/>
      <c r="BW2598" s="7"/>
      <c r="BX2598" s="8">
        <f t="shared" si="71"/>
        <v>0.49796531997337701</v>
      </c>
      <c r="BY2598" s="8">
        <f t="shared" si="72"/>
        <v>0.3752858950386801</v>
      </c>
      <c r="BZ2598" s="8">
        <f t="shared" si="73"/>
        <v>0.12674878498794295</v>
      </c>
      <c r="CA2598" s="5"/>
      <c r="CB2598" s="5"/>
      <c r="CC2598" s="5"/>
      <c r="CD2598" s="5"/>
      <c r="CE2598" s="5"/>
      <c r="CF2598" s="5"/>
      <c r="CG2598" s="5"/>
      <c r="CH2598" s="5"/>
      <c r="CI2598" s="5"/>
      <c r="CJ2598" s="5"/>
      <c r="CK2598" s="8"/>
      <c r="CL2598" s="5"/>
      <c r="CM2598" s="5"/>
      <c r="CN2598" s="8"/>
      <c r="CO2598" s="5"/>
      <c r="CP2598" s="5"/>
      <c r="CQ2598" s="5"/>
      <c r="CR2598" s="8"/>
      <c r="CS2598" s="8"/>
      <c r="CT2598" s="8"/>
      <c r="CU2598" s="8"/>
      <c r="CV2598" s="8"/>
      <c r="CW2598" s="8"/>
      <c r="CX2598" s="8"/>
      <c r="CY2598" s="8"/>
      <c r="CZ2598" s="8"/>
      <c r="DA2598" s="8"/>
      <c r="DB2598" s="8"/>
      <c r="DC2598" s="8"/>
      <c r="DD2598" s="8"/>
      <c r="DE2598" s="8"/>
      <c r="DF2598" s="8"/>
      <c r="DG2598" s="8"/>
      <c r="DH2598" s="8"/>
      <c r="DI2598" s="8"/>
      <c r="DJ2598" s="8"/>
      <c r="DK2598" s="8"/>
      <c r="DL2598" s="8"/>
      <c r="DM2598" s="8"/>
      <c r="DN2598" s="8"/>
      <c r="DO2598" s="8"/>
      <c r="DP2598" s="8"/>
      <c r="DQ2598" s="8"/>
      <c r="DR2598" s="8"/>
      <c r="DS2598" s="8"/>
      <c r="DT2598" s="8"/>
      <c r="DU2598" s="8"/>
      <c r="DV2598" s="8"/>
      <c r="DW2598" s="8"/>
      <c r="DX2598" s="8"/>
      <c r="DY2598" s="8"/>
      <c r="DZ2598" s="8"/>
      <c r="EA2598" s="8"/>
      <c r="EB2598" s="8"/>
      <c r="EC2598" s="8"/>
      <c r="ED2598" s="8"/>
      <c r="EE2598" s="8"/>
      <c r="EF2598" s="8"/>
      <c r="EG2598" s="8"/>
      <c r="EH2598" s="8"/>
      <c r="EI2598" s="8"/>
      <c r="EJ2598" s="8"/>
      <c r="EK2598" s="8"/>
      <c r="EL2598" s="8"/>
      <c r="EM2598" s="8"/>
      <c r="EN2598" s="8"/>
      <c r="EO2598" s="8"/>
      <c r="EP2598" s="8"/>
      <c r="EQ2598" s="8"/>
      <c r="ER2598" s="8"/>
      <c r="ES2598" s="8"/>
      <c r="ET2598" s="8"/>
      <c r="EU2598" s="8"/>
      <c r="EV2598" s="8"/>
      <c r="EW2598" s="8"/>
      <c r="EX2598" s="8"/>
      <c r="EY2598" s="8"/>
      <c r="EZ2598" s="8"/>
      <c r="FA2598" s="8"/>
      <c r="FB2598" s="8"/>
      <c r="FC2598" s="8"/>
      <c r="FD2598" s="8"/>
      <c r="FE2598" s="8"/>
      <c r="FF2598" s="8"/>
      <c r="FG2598" s="8"/>
      <c r="FH2598" s="8"/>
      <c r="FI2598" s="8"/>
      <c r="FJ2598" s="8"/>
    </row>
    <row r="2599" spans="1:166" x14ac:dyDescent="0.25">
      <c r="A2599" t="s">
        <v>193</v>
      </c>
      <c r="C2599" s="6">
        <v>44230</v>
      </c>
      <c r="D2599" s="5"/>
      <c r="E2599" s="6"/>
      <c r="F2599" s="6"/>
      <c r="G2599" s="6"/>
      <c r="H2599" t="s">
        <v>26</v>
      </c>
      <c r="I2599" s="7"/>
      <c r="K2599" s="5"/>
      <c r="L2599" s="5"/>
      <c r="M2599" s="8"/>
      <c r="N2599" s="8"/>
      <c r="O2599" s="8"/>
      <c r="P2599" s="8"/>
      <c r="Q2599" s="5"/>
      <c r="R2599" s="5"/>
      <c r="S2599" s="5"/>
      <c r="T2599" s="5"/>
      <c r="U2599" s="5"/>
      <c r="V2599" s="5"/>
      <c r="W2599" s="5"/>
      <c r="X2599" s="8"/>
      <c r="Y2599" s="8"/>
      <c r="Z2599" s="8"/>
      <c r="AA2599" s="8"/>
      <c r="AB2599" s="8"/>
      <c r="AC2599" s="5">
        <v>249.35316734944746</v>
      </c>
      <c r="AD2599" s="9">
        <v>1.2744166666666666E-2</v>
      </c>
      <c r="AE2599" s="7">
        <f t="shared" si="66"/>
        <v>3.1777983235625831</v>
      </c>
      <c r="AF2599" s="7"/>
      <c r="AG2599" s="7"/>
      <c r="AH2599" s="7"/>
      <c r="AI2599" s="7"/>
      <c r="AJ2599" s="5">
        <v>185.25630632051821</v>
      </c>
      <c r="AK2599" s="8"/>
      <c r="AL2599" s="8"/>
      <c r="AM2599" s="8"/>
      <c r="AN2599" s="8"/>
      <c r="AO2599" s="8"/>
      <c r="AP2599" s="8"/>
      <c r="AQ2599" s="9"/>
      <c r="AR2599" s="9">
        <v>3.9846666666666669E-2</v>
      </c>
      <c r="AS2599" s="7">
        <f t="shared" si="67"/>
        <v>7.3818462858515828</v>
      </c>
      <c r="AT2599" s="7"/>
      <c r="AU2599" s="5"/>
      <c r="AV2599" s="5"/>
      <c r="AW2599" s="5"/>
      <c r="AX2599" s="5"/>
      <c r="AY2599" s="5"/>
      <c r="AZ2599" s="5"/>
      <c r="BA2599" s="5"/>
      <c r="BB2599" s="5"/>
      <c r="BC2599" s="5"/>
      <c r="BD2599" s="5"/>
      <c r="BE2599" s="5"/>
      <c r="BF2599" s="5"/>
      <c r="BG2599" s="5"/>
      <c r="BH2599" s="5">
        <v>211.25708441238825</v>
      </c>
      <c r="BI2599" s="9">
        <v>2.3119999999999998E-2</v>
      </c>
      <c r="BJ2599" s="7">
        <f t="shared" si="68"/>
        <v>4.8842637916144156</v>
      </c>
      <c r="BK2599" s="5">
        <f t="shared" si="69"/>
        <v>645.86655808235389</v>
      </c>
      <c r="BL2599" s="5"/>
      <c r="BM2599" s="8">
        <f t="shared" si="70"/>
        <v>0.32709091648843514</v>
      </c>
      <c r="BN2599" s="8"/>
      <c r="BO2599" s="7"/>
      <c r="BP2599" s="5"/>
      <c r="BQ2599" s="5"/>
      <c r="BR2599" s="5"/>
      <c r="BS2599" s="5"/>
      <c r="BT2599" s="7"/>
      <c r="BU2599" s="7"/>
      <c r="BV2599" s="7"/>
      <c r="BW2599" s="7"/>
      <c r="BX2599" s="8">
        <f t="shared" si="71"/>
        <v>0.38607536530425635</v>
      </c>
      <c r="BY2599" s="8">
        <f t="shared" si="72"/>
        <v>0.28683371820730857</v>
      </c>
      <c r="BZ2599" s="8">
        <f t="shared" si="73"/>
        <v>0.32709091648843514</v>
      </c>
      <c r="CA2599" s="5"/>
      <c r="CB2599" s="5"/>
      <c r="CC2599" s="5"/>
      <c r="CD2599" s="5"/>
      <c r="CE2599" s="5"/>
      <c r="CF2599" s="5"/>
      <c r="CG2599" s="5"/>
      <c r="CH2599" s="5"/>
      <c r="CI2599" s="5"/>
      <c r="CJ2599" s="5"/>
      <c r="CK2599" s="8"/>
      <c r="CL2599" s="5"/>
      <c r="CM2599" s="5"/>
      <c r="CN2599" s="8"/>
      <c r="CO2599" s="5"/>
      <c r="CP2599" s="5"/>
      <c r="CQ2599" s="5"/>
      <c r="CR2599" s="8"/>
      <c r="CS2599" s="8"/>
      <c r="CT2599" s="8"/>
      <c r="CU2599" s="8"/>
      <c r="CV2599" s="8"/>
      <c r="CW2599" s="8"/>
      <c r="CX2599" s="8"/>
      <c r="CY2599" s="8"/>
      <c r="CZ2599" s="8"/>
      <c r="DA2599" s="8"/>
      <c r="DB2599" s="8"/>
      <c r="DC2599" s="8"/>
      <c r="DD2599" s="8"/>
      <c r="DE2599" s="8"/>
      <c r="DF2599" s="8"/>
      <c r="DG2599" s="8"/>
      <c r="DH2599" s="8"/>
      <c r="DI2599" s="8"/>
      <c r="DJ2599" s="8"/>
      <c r="DK2599" s="8"/>
      <c r="DL2599" s="8"/>
      <c r="DM2599" s="8"/>
      <c r="DN2599" s="8"/>
      <c r="DO2599" s="8"/>
      <c r="DP2599" s="8"/>
      <c r="DQ2599" s="8"/>
      <c r="DR2599" s="8"/>
      <c r="DS2599" s="8"/>
      <c r="DT2599" s="8"/>
      <c r="DU2599" s="8"/>
      <c r="DV2599" s="8"/>
      <c r="DW2599" s="8"/>
      <c r="DX2599" s="8"/>
      <c r="DY2599" s="8"/>
      <c r="DZ2599" s="8"/>
      <c r="EA2599" s="8"/>
      <c r="EB2599" s="8"/>
      <c r="EC2599" s="8"/>
      <c r="ED2599" s="8"/>
      <c r="EE2599" s="8"/>
      <c r="EF2599" s="8"/>
      <c r="EG2599" s="8"/>
      <c r="EH2599" s="8"/>
      <c r="EI2599" s="8"/>
      <c r="EJ2599" s="8"/>
      <c r="EK2599" s="8"/>
      <c r="EL2599" s="8"/>
      <c r="EM2599" s="8"/>
      <c r="EN2599" s="8"/>
      <c r="EO2599" s="8"/>
      <c r="EP2599" s="8"/>
      <c r="EQ2599" s="8"/>
      <c r="ER2599" s="8"/>
      <c r="ES2599" s="8"/>
      <c r="ET2599" s="8"/>
      <c r="EU2599" s="8"/>
      <c r="EV2599" s="8"/>
      <c r="EW2599" s="8"/>
      <c r="EX2599" s="8"/>
      <c r="EY2599" s="8"/>
      <c r="EZ2599" s="8"/>
      <c r="FA2599" s="8"/>
      <c r="FB2599" s="8"/>
      <c r="FC2599" s="8"/>
      <c r="FD2599" s="8"/>
      <c r="FE2599" s="8"/>
      <c r="FF2599" s="8"/>
      <c r="FG2599" s="8"/>
      <c r="FH2599" s="8"/>
      <c r="FI2599" s="8"/>
      <c r="FJ2599" s="8"/>
    </row>
    <row r="2600" spans="1:166" x14ac:dyDescent="0.25">
      <c r="A2600" t="s">
        <v>193</v>
      </c>
      <c r="C2600" s="6">
        <v>44242</v>
      </c>
      <c r="D2600" s="5"/>
      <c r="E2600" s="6"/>
      <c r="F2600" s="6"/>
      <c r="G2600" s="6"/>
      <c r="H2600" t="s">
        <v>26</v>
      </c>
      <c r="I2600" s="7"/>
      <c r="K2600" s="5"/>
      <c r="L2600" s="5"/>
      <c r="M2600" s="8"/>
      <c r="N2600" s="8"/>
      <c r="O2600" s="8"/>
      <c r="P2600" s="8"/>
      <c r="Q2600" s="5"/>
      <c r="R2600" s="5"/>
      <c r="S2600" s="5"/>
      <c r="T2600" s="5"/>
      <c r="U2600" s="5"/>
      <c r="V2600" s="5"/>
      <c r="W2600" s="5"/>
      <c r="X2600" s="8"/>
      <c r="Y2600" s="8"/>
      <c r="Z2600" s="8"/>
      <c r="AA2600" s="8"/>
      <c r="AB2600" s="8"/>
      <c r="AC2600" s="5">
        <v>249.35316734944746</v>
      </c>
      <c r="AD2600" s="9">
        <v>9.1548333333333343E-3</v>
      </c>
      <c r="AE2600" s="7">
        <f t="shared" si="66"/>
        <v>2.2827866882229668</v>
      </c>
      <c r="AF2600" s="7"/>
      <c r="AG2600" s="7"/>
      <c r="AH2600" s="7"/>
      <c r="AI2600" s="7"/>
      <c r="AJ2600" s="5">
        <v>185.25630632051821</v>
      </c>
      <c r="AK2600" s="8"/>
      <c r="AL2600" s="8"/>
      <c r="AM2600" s="8"/>
      <c r="AN2600" s="8"/>
      <c r="AO2600" s="8"/>
      <c r="AP2600" s="8"/>
      <c r="AQ2600" s="9"/>
      <c r="AR2600" s="9">
        <v>3.4791666666666672E-2</v>
      </c>
      <c r="AS2600" s="7">
        <f t="shared" si="67"/>
        <v>6.4453756574013639</v>
      </c>
      <c r="AT2600" s="7"/>
      <c r="AU2600" s="5"/>
      <c r="AV2600" s="5"/>
      <c r="AW2600" s="5"/>
      <c r="AX2600" s="5"/>
      <c r="AY2600" s="5"/>
      <c r="AZ2600" s="5"/>
      <c r="BA2600" s="5"/>
      <c r="BB2600" s="5"/>
      <c r="BC2600" s="5"/>
      <c r="BD2600" s="5"/>
      <c r="BE2600" s="5"/>
      <c r="BF2600" s="5"/>
      <c r="BG2600" s="5"/>
      <c r="BH2600" s="5">
        <v>211.25708441238825</v>
      </c>
      <c r="BI2600" s="9">
        <v>2.0175833333333334E-2</v>
      </c>
      <c r="BJ2600" s="7">
        <f t="shared" si="68"/>
        <v>4.2622877255902765</v>
      </c>
      <c r="BK2600" s="5">
        <f t="shared" si="69"/>
        <v>645.86655808235389</v>
      </c>
      <c r="BL2600" s="5"/>
      <c r="BM2600" s="8">
        <f t="shared" si="70"/>
        <v>0.32709091648843514</v>
      </c>
      <c r="BN2600" s="8"/>
      <c r="BO2600" s="7"/>
      <c r="BP2600" s="5"/>
      <c r="BQ2600" s="5"/>
      <c r="BR2600" s="5"/>
      <c r="BS2600" s="5"/>
      <c r="BT2600" s="7"/>
      <c r="BU2600" s="7"/>
      <c r="BV2600" s="7"/>
      <c r="BW2600" s="7"/>
      <c r="BX2600" s="8">
        <f t="shared" si="71"/>
        <v>0.38607536530425635</v>
      </c>
      <c r="BY2600" s="8">
        <f t="shared" si="72"/>
        <v>0.28683371820730857</v>
      </c>
      <c r="BZ2600" s="8">
        <f t="shared" si="73"/>
        <v>0.32709091648843514</v>
      </c>
      <c r="CA2600" s="5"/>
      <c r="CB2600" s="5"/>
      <c r="CC2600" s="5"/>
      <c r="CD2600" s="5"/>
      <c r="CE2600" s="5"/>
      <c r="CF2600" s="5"/>
      <c r="CG2600" s="5"/>
      <c r="CH2600" s="5"/>
      <c r="CI2600" s="5"/>
      <c r="CJ2600" s="5"/>
      <c r="CK2600" s="8"/>
      <c r="CL2600" s="5"/>
      <c r="CM2600" s="5"/>
      <c r="CN2600" s="8"/>
      <c r="CO2600" s="5"/>
      <c r="CP2600" s="5"/>
      <c r="CQ2600" s="5"/>
      <c r="CR2600" s="8"/>
      <c r="CS2600" s="8"/>
      <c r="CT2600" s="8"/>
      <c r="CU2600" s="8"/>
      <c r="CV2600" s="8"/>
      <c r="CW2600" s="8"/>
      <c r="CX2600" s="8"/>
      <c r="CY2600" s="8"/>
      <c r="CZ2600" s="8"/>
      <c r="DA2600" s="8"/>
      <c r="DB2600" s="8"/>
      <c r="DC2600" s="8"/>
      <c r="DD2600" s="8"/>
      <c r="DE2600" s="8"/>
      <c r="DF2600" s="8"/>
      <c r="DG2600" s="8"/>
      <c r="DH2600" s="8"/>
      <c r="DI2600" s="8"/>
      <c r="DJ2600" s="8"/>
      <c r="DK2600" s="8"/>
      <c r="DL2600" s="8"/>
      <c r="DM2600" s="8"/>
      <c r="DN2600" s="8"/>
      <c r="DO2600" s="8"/>
      <c r="DP2600" s="8"/>
      <c r="DQ2600" s="8"/>
      <c r="DR2600" s="8"/>
      <c r="DS2600" s="8"/>
      <c r="DT2600" s="8"/>
      <c r="DU2600" s="8"/>
      <c r="DV2600" s="8"/>
      <c r="DW2600" s="8"/>
      <c r="DX2600" s="8"/>
      <c r="DY2600" s="8"/>
      <c r="DZ2600" s="8"/>
      <c r="EA2600" s="8"/>
      <c r="EB2600" s="8"/>
      <c r="EC2600" s="8"/>
      <c r="ED2600" s="8"/>
      <c r="EE2600" s="8"/>
      <c r="EF2600" s="8"/>
      <c r="EG2600" s="8"/>
      <c r="EH2600" s="8"/>
      <c r="EI2600" s="8"/>
      <c r="EJ2600" s="8"/>
      <c r="EK2600" s="8"/>
      <c r="EL2600" s="8"/>
      <c r="EM2600" s="8"/>
      <c r="EN2600" s="8"/>
      <c r="EO2600" s="8"/>
      <c r="EP2600" s="8"/>
      <c r="EQ2600" s="8"/>
      <c r="ER2600" s="8"/>
      <c r="ES2600" s="8"/>
      <c r="ET2600" s="8"/>
      <c r="EU2600" s="8"/>
      <c r="EV2600" s="8"/>
      <c r="EW2600" s="8"/>
      <c r="EX2600" s="8"/>
      <c r="EY2600" s="8"/>
      <c r="EZ2600" s="8"/>
      <c r="FA2600" s="8"/>
      <c r="FB2600" s="8"/>
      <c r="FC2600" s="8"/>
      <c r="FD2600" s="8"/>
      <c r="FE2600" s="8"/>
      <c r="FF2600" s="8"/>
      <c r="FG2600" s="8"/>
      <c r="FH2600" s="8"/>
      <c r="FI2600" s="8"/>
      <c r="FJ2600" s="8"/>
    </row>
    <row r="2601" spans="1:166" x14ac:dyDescent="0.25">
      <c r="A2601" t="s">
        <v>193</v>
      </c>
      <c r="C2601" s="6">
        <v>44284</v>
      </c>
      <c r="D2601" s="5"/>
      <c r="E2601" s="6"/>
      <c r="F2601" s="6"/>
      <c r="G2601" s="6"/>
      <c r="H2601" t="s">
        <v>26</v>
      </c>
      <c r="I2601" s="7"/>
      <c r="K2601" s="5"/>
      <c r="L2601" s="5"/>
      <c r="M2601" s="8"/>
      <c r="N2601" s="8"/>
      <c r="O2601" s="8"/>
      <c r="P2601" s="8"/>
      <c r="Q2601" s="5"/>
      <c r="R2601" s="5"/>
      <c r="S2601" s="5"/>
      <c r="T2601" s="5"/>
      <c r="U2601" s="5"/>
      <c r="V2601" s="5"/>
      <c r="W2601" s="5"/>
      <c r="X2601" s="8"/>
      <c r="Y2601" s="8"/>
      <c r="Z2601" s="8"/>
      <c r="AA2601" s="8"/>
      <c r="AB2601" s="8"/>
      <c r="AC2601" s="5">
        <v>251.47706539640109</v>
      </c>
      <c r="AD2601" s="9">
        <v>7.2107500000000001E-3</v>
      </c>
      <c r="AE2601" s="7">
        <f t="shared" si="66"/>
        <v>1.8133382493070991</v>
      </c>
      <c r="AF2601" s="7"/>
      <c r="AG2601" s="7"/>
      <c r="AH2601" s="7"/>
      <c r="AI2601" s="7"/>
      <c r="AJ2601" s="5">
        <v>142.74079800554739</v>
      </c>
      <c r="AK2601" s="8"/>
      <c r="AL2601" s="8"/>
      <c r="AM2601" s="8"/>
      <c r="AN2601" s="8"/>
      <c r="AO2601" s="8"/>
      <c r="AP2601" s="8"/>
      <c r="AQ2601" s="9"/>
      <c r="AR2601" s="9">
        <v>2.0436666666666669E-2</v>
      </c>
      <c r="AS2601" s="7">
        <f t="shared" si="67"/>
        <v>2.9171461085733705</v>
      </c>
      <c r="AT2601" s="7"/>
      <c r="AU2601" s="5"/>
      <c r="AV2601" s="5"/>
      <c r="AW2601" s="5"/>
      <c r="AX2601" s="5"/>
      <c r="AY2601" s="5"/>
      <c r="AZ2601" s="5"/>
      <c r="BA2601" s="5"/>
      <c r="BB2601" s="5"/>
      <c r="BC2601" s="5"/>
      <c r="BD2601" s="5"/>
      <c r="BE2601" s="5"/>
      <c r="BF2601" s="5"/>
      <c r="BG2601" s="5"/>
      <c r="BH2601" s="5">
        <v>836.38429809111335</v>
      </c>
      <c r="BI2601" s="9">
        <v>1.3779999999999999E-2</v>
      </c>
      <c r="BJ2601" s="7">
        <f t="shared" si="68"/>
        <v>11.52537562769554</v>
      </c>
      <c r="BK2601" s="5">
        <f t="shared" si="69"/>
        <v>1230.6021614930619</v>
      </c>
      <c r="BL2601" s="5"/>
      <c r="BM2601" s="8">
        <f t="shared" si="70"/>
        <v>0.67965450107478043</v>
      </c>
      <c r="BN2601" s="8"/>
      <c r="BO2601" s="7"/>
      <c r="BP2601" s="5"/>
      <c r="BQ2601" s="5"/>
      <c r="BR2601" s="5"/>
      <c r="BS2601" s="5"/>
      <c r="BT2601" s="7"/>
      <c r="BU2601" s="7"/>
      <c r="BV2601" s="7"/>
      <c r="BW2601" s="7"/>
      <c r="BX2601" s="8">
        <f t="shared" si="71"/>
        <v>0.20435285526501076</v>
      </c>
      <c r="BY2601" s="8">
        <f t="shared" si="72"/>
        <v>0.11599264366020876</v>
      </c>
      <c r="BZ2601" s="8">
        <f t="shared" si="73"/>
        <v>0.67965450107478043</v>
      </c>
      <c r="CA2601" s="5"/>
      <c r="CB2601" s="5"/>
      <c r="CC2601" s="5"/>
      <c r="CD2601" s="5"/>
      <c r="CE2601" s="5"/>
      <c r="CF2601" s="5"/>
      <c r="CG2601" s="5"/>
      <c r="CH2601" s="5"/>
      <c r="CI2601" s="5"/>
      <c r="CJ2601" s="5"/>
      <c r="CK2601" s="8"/>
      <c r="CL2601" s="5"/>
      <c r="CM2601" s="5"/>
      <c r="CN2601" s="8"/>
      <c r="CO2601" s="5"/>
      <c r="CP2601" s="5"/>
      <c r="CQ2601" s="5"/>
      <c r="CR2601" s="8"/>
      <c r="CS2601" s="8"/>
      <c r="CT2601" s="8"/>
      <c r="CU2601" s="8"/>
      <c r="CV2601" s="8"/>
      <c r="CW2601" s="8"/>
      <c r="CX2601" s="8"/>
      <c r="CY2601" s="8"/>
      <c r="CZ2601" s="8"/>
      <c r="DA2601" s="8"/>
      <c r="DB2601" s="8"/>
      <c r="DC2601" s="8"/>
      <c r="DD2601" s="8"/>
      <c r="DE2601" s="8"/>
      <c r="DF2601" s="8"/>
      <c r="DG2601" s="8"/>
      <c r="DH2601" s="8"/>
      <c r="DI2601" s="8"/>
      <c r="DJ2601" s="8"/>
      <c r="DK2601" s="8"/>
      <c r="DL2601" s="8"/>
      <c r="DM2601" s="8"/>
      <c r="DN2601" s="8"/>
      <c r="DO2601" s="8"/>
      <c r="DP2601" s="8"/>
      <c r="DQ2601" s="8"/>
      <c r="DR2601" s="8"/>
      <c r="DS2601" s="8"/>
      <c r="DT2601" s="8"/>
      <c r="DU2601" s="8"/>
      <c r="DV2601" s="8"/>
      <c r="DW2601" s="8"/>
      <c r="DX2601" s="8"/>
      <c r="DY2601" s="8"/>
      <c r="DZ2601" s="8"/>
      <c r="EA2601" s="8"/>
      <c r="EB2601" s="8"/>
      <c r="EC2601" s="8"/>
      <c r="ED2601" s="8"/>
      <c r="EE2601" s="8"/>
      <c r="EF2601" s="8"/>
      <c r="EG2601" s="8"/>
      <c r="EH2601" s="8"/>
      <c r="EI2601" s="8"/>
      <c r="EJ2601" s="8"/>
      <c r="EK2601" s="8"/>
      <c r="EL2601" s="8"/>
      <c r="EM2601" s="8"/>
      <c r="EN2601" s="8"/>
      <c r="EO2601" s="8"/>
      <c r="EP2601" s="8"/>
      <c r="EQ2601" s="8"/>
      <c r="ER2601" s="8"/>
      <c r="ES2601" s="8"/>
      <c r="ET2601" s="8"/>
      <c r="EU2601" s="8"/>
      <c r="EV2601" s="8"/>
      <c r="EW2601" s="8"/>
      <c r="EX2601" s="8"/>
      <c r="EY2601" s="8"/>
      <c r="EZ2601" s="8"/>
      <c r="FA2601" s="8"/>
      <c r="FB2601" s="8"/>
      <c r="FC2601" s="8"/>
      <c r="FD2601" s="8"/>
      <c r="FE2601" s="8"/>
      <c r="FF2601" s="8"/>
      <c r="FG2601" s="8"/>
      <c r="FH2601" s="8"/>
      <c r="FI2601" s="8"/>
      <c r="FJ2601" s="8"/>
    </row>
    <row r="2602" spans="1:166" x14ac:dyDescent="0.25">
      <c r="A2602" t="s">
        <v>194</v>
      </c>
      <c r="C2602" s="6">
        <v>44211</v>
      </c>
      <c r="D2602" s="5"/>
      <c r="E2602" s="6"/>
      <c r="F2602" s="6"/>
      <c r="G2602" s="6"/>
      <c r="H2602" t="s">
        <v>26</v>
      </c>
      <c r="I2602" s="7"/>
      <c r="K2602" s="5"/>
      <c r="L2602" s="5"/>
      <c r="M2602" s="8"/>
      <c r="N2602" s="8"/>
      <c r="O2602" s="8"/>
      <c r="P2602" s="8"/>
      <c r="Q2602" s="5"/>
      <c r="R2602" s="5"/>
      <c r="S2602" s="5"/>
      <c r="T2602" s="5"/>
      <c r="U2602" s="5"/>
      <c r="V2602" s="5"/>
      <c r="W2602" s="5"/>
      <c r="X2602" s="8"/>
      <c r="Y2602" s="8"/>
      <c r="Z2602" s="8"/>
      <c r="AA2602" s="8"/>
      <c r="AB2602" s="8"/>
      <c r="AC2602" s="5">
        <v>148.60120764017876</v>
      </c>
      <c r="AD2602" s="9">
        <v>1.561891666666667E-2</v>
      </c>
      <c r="AE2602" s="7">
        <f t="shared" si="66"/>
        <v>2.3209898786979823</v>
      </c>
      <c r="AF2602" s="7"/>
      <c r="AG2602" s="7"/>
      <c r="AH2602" s="7"/>
      <c r="AI2602" s="7"/>
      <c r="AJ2602" s="5">
        <v>117.70632561044333</v>
      </c>
      <c r="AK2602" s="8"/>
      <c r="AL2602" s="8"/>
      <c r="AM2602" s="8"/>
      <c r="AN2602" s="8"/>
      <c r="AO2602" s="8"/>
      <c r="AP2602" s="8"/>
      <c r="AQ2602" s="9"/>
      <c r="AR2602" s="9">
        <v>4.4970833333333335E-2</v>
      </c>
      <c r="AS2602" s="7">
        <f t="shared" si="67"/>
        <v>5.2933515513063121</v>
      </c>
      <c r="AT2602" s="7"/>
      <c r="AU2602" s="5"/>
      <c r="AV2602" s="5"/>
      <c r="AW2602" s="5"/>
      <c r="AX2602" s="5"/>
      <c r="AY2602" s="5"/>
      <c r="AZ2602" s="5"/>
      <c r="BA2602" s="5"/>
      <c r="BB2602" s="5"/>
      <c r="BC2602" s="5"/>
      <c r="BD2602" s="5"/>
      <c r="BE2602" s="5"/>
      <c r="BF2602" s="5"/>
      <c r="BG2602" s="5"/>
      <c r="BH2602" s="5">
        <v>34.774968357018999</v>
      </c>
      <c r="BI2602" s="9">
        <v>3.5939166666666668E-2</v>
      </c>
      <c r="BJ2602" s="7">
        <f t="shared" si="68"/>
        <v>1.2497833836109653</v>
      </c>
      <c r="BK2602" s="5">
        <f t="shared" si="69"/>
        <v>301.08250160764112</v>
      </c>
      <c r="BL2602" s="5"/>
      <c r="BM2602" s="8">
        <f t="shared" si="70"/>
        <v>0.1154997987971296</v>
      </c>
      <c r="BN2602" s="8"/>
      <c r="BO2602" s="7"/>
      <c r="BP2602" s="5"/>
      <c r="BQ2602" s="5"/>
      <c r="BR2602" s="5"/>
      <c r="BS2602" s="5"/>
      <c r="BT2602" s="7"/>
      <c r="BU2602" s="7"/>
      <c r="BV2602" s="7"/>
      <c r="BW2602" s="7"/>
      <c r="BX2602" s="8">
        <f t="shared" si="71"/>
        <v>0.49355644000138543</v>
      </c>
      <c r="BY2602" s="8">
        <f t="shared" si="72"/>
        <v>0.39094376120148483</v>
      </c>
      <c r="BZ2602" s="8">
        <f t="shared" si="73"/>
        <v>0.1154997987971296</v>
      </c>
      <c r="CA2602" s="5"/>
      <c r="CB2602" s="5"/>
      <c r="CC2602" s="5"/>
      <c r="CD2602" s="5"/>
      <c r="CE2602" s="5"/>
      <c r="CF2602" s="5"/>
      <c r="CG2602" s="5"/>
      <c r="CH2602" s="5"/>
      <c r="CI2602" s="5"/>
      <c r="CJ2602" s="5"/>
      <c r="CK2602" s="8"/>
      <c r="CL2602" s="5"/>
      <c r="CM2602" s="5"/>
      <c r="CN2602" s="8"/>
      <c r="CO2602" s="5"/>
      <c r="CP2602" s="5"/>
      <c r="CQ2602" s="5"/>
      <c r="CR2602" s="8"/>
      <c r="CS2602" s="8"/>
      <c r="CT2602" s="8"/>
      <c r="CU2602" s="8"/>
      <c r="CV2602" s="8"/>
      <c r="CW2602" s="8"/>
      <c r="CX2602" s="8"/>
      <c r="CY2602" s="8"/>
      <c r="CZ2602" s="8"/>
      <c r="DA2602" s="8"/>
      <c r="DB2602" s="8"/>
      <c r="DC2602" s="8"/>
      <c r="DD2602" s="8"/>
      <c r="DE2602" s="8"/>
      <c r="DF2602" s="8"/>
      <c r="DG2602" s="8"/>
      <c r="DH2602" s="8"/>
      <c r="DI2602" s="8"/>
      <c r="DJ2602" s="8"/>
      <c r="DK2602" s="8"/>
      <c r="DL2602" s="8"/>
      <c r="DM2602" s="8"/>
      <c r="DN2602" s="8"/>
      <c r="DO2602" s="8"/>
      <c r="DP2602" s="8"/>
      <c r="DQ2602" s="8"/>
      <c r="DR2602" s="8"/>
      <c r="DS2602" s="8"/>
      <c r="DT2602" s="8"/>
      <c r="DU2602" s="8"/>
      <c r="DV2602" s="8"/>
      <c r="DW2602" s="8"/>
      <c r="DX2602" s="8"/>
      <c r="DY2602" s="8"/>
      <c r="DZ2602" s="8"/>
      <c r="EA2602" s="8"/>
      <c r="EB2602" s="8"/>
      <c r="EC2602" s="8"/>
      <c r="ED2602" s="8"/>
      <c r="EE2602" s="8"/>
      <c r="EF2602" s="8"/>
      <c r="EG2602" s="8"/>
      <c r="EH2602" s="8"/>
      <c r="EI2602" s="8"/>
      <c r="EJ2602" s="8"/>
      <c r="EK2602" s="8"/>
      <c r="EL2602" s="8"/>
      <c r="EM2602" s="8"/>
      <c r="EN2602" s="8"/>
      <c r="EO2602" s="8"/>
      <c r="EP2602" s="8"/>
      <c r="EQ2602" s="8"/>
      <c r="ER2602" s="8"/>
      <c r="ES2602" s="8"/>
      <c r="ET2602" s="8"/>
      <c r="EU2602" s="8"/>
      <c r="EV2602" s="8"/>
      <c r="EW2602" s="8"/>
      <c r="EX2602" s="8"/>
      <c r="EY2602" s="8"/>
      <c r="EZ2602" s="8"/>
      <c r="FA2602" s="8"/>
      <c r="FB2602" s="8"/>
      <c r="FC2602" s="8"/>
      <c r="FD2602" s="8"/>
      <c r="FE2602" s="8"/>
      <c r="FF2602" s="8"/>
      <c r="FG2602" s="8"/>
      <c r="FH2602" s="8"/>
      <c r="FI2602" s="8"/>
      <c r="FJ2602" s="8"/>
    </row>
    <row r="2603" spans="1:166" x14ac:dyDescent="0.25">
      <c r="A2603" t="s">
        <v>194</v>
      </c>
      <c r="C2603" s="6">
        <v>44230</v>
      </c>
      <c r="D2603" s="5"/>
      <c r="E2603" s="6"/>
      <c r="F2603" s="6"/>
      <c r="G2603" s="6"/>
      <c r="H2603" t="s">
        <v>26</v>
      </c>
      <c r="I2603" s="7"/>
      <c r="K2603" s="5"/>
      <c r="L2603" s="5"/>
      <c r="M2603" s="8"/>
      <c r="N2603" s="8"/>
      <c r="O2603" s="8"/>
      <c r="P2603" s="8"/>
      <c r="Q2603" s="5"/>
      <c r="R2603" s="5"/>
      <c r="S2603" s="5"/>
      <c r="T2603" s="5"/>
      <c r="U2603" s="5"/>
      <c r="V2603" s="5"/>
      <c r="W2603" s="5"/>
      <c r="X2603" s="8"/>
      <c r="Y2603" s="8"/>
      <c r="Z2603" s="8"/>
      <c r="AA2603" s="8"/>
      <c r="AB2603" s="8"/>
      <c r="AC2603" s="5">
        <v>199.47241490933936</v>
      </c>
      <c r="AD2603" s="9">
        <v>1.3358083333333333E-2</v>
      </c>
      <c r="AE2603" s="7">
        <f t="shared" si="66"/>
        <v>2.6645691410601975</v>
      </c>
      <c r="AF2603" s="7"/>
      <c r="AG2603" s="7"/>
      <c r="AH2603" s="7"/>
      <c r="AI2603" s="7"/>
      <c r="AJ2603" s="5">
        <v>155.99814422656698</v>
      </c>
      <c r="AK2603" s="8"/>
      <c r="AL2603" s="8"/>
      <c r="AM2603" s="8"/>
      <c r="AN2603" s="8"/>
      <c r="AO2603" s="8"/>
      <c r="AP2603" s="8"/>
      <c r="AQ2603" s="9"/>
      <c r="AR2603" s="9">
        <v>4.2211666666666661E-2</v>
      </c>
      <c r="AS2603" s="7">
        <f t="shared" si="67"/>
        <v>6.5849416647104357</v>
      </c>
      <c r="AT2603" s="7"/>
      <c r="AU2603" s="5"/>
      <c r="AV2603" s="5"/>
      <c r="AW2603" s="5"/>
      <c r="AX2603" s="5"/>
      <c r="AY2603" s="5"/>
      <c r="AZ2603" s="5"/>
      <c r="BA2603" s="5"/>
      <c r="BB2603" s="5"/>
      <c r="BC2603" s="5"/>
      <c r="BD2603" s="5"/>
      <c r="BE2603" s="5"/>
      <c r="BF2603" s="5"/>
      <c r="BG2603" s="5"/>
      <c r="BH2603" s="5">
        <v>156.97843669758998</v>
      </c>
      <c r="BI2603" s="9">
        <v>2.7991666666666668E-2</v>
      </c>
      <c r="BJ2603" s="7">
        <f t="shared" si="68"/>
        <v>4.3940880738933732</v>
      </c>
      <c r="BK2603" s="5">
        <f t="shared" si="69"/>
        <v>512.44899583349638</v>
      </c>
      <c r="BL2603" s="5"/>
      <c r="BM2603" s="8">
        <f t="shared" si="70"/>
        <v>0.30632987472687917</v>
      </c>
      <c r="BN2603" s="8"/>
      <c r="BO2603" s="7"/>
      <c r="BP2603" s="5"/>
      <c r="BQ2603" s="5"/>
      <c r="BR2603" s="5"/>
      <c r="BS2603" s="5"/>
      <c r="BT2603" s="7"/>
      <c r="BU2603" s="7"/>
      <c r="BV2603" s="7"/>
      <c r="BW2603" s="7"/>
      <c r="BX2603" s="8">
        <f t="shared" si="71"/>
        <v>0.38925320672137959</v>
      </c>
      <c r="BY2603" s="8">
        <f t="shared" si="72"/>
        <v>0.30441691855174108</v>
      </c>
      <c r="BZ2603" s="8">
        <f t="shared" si="73"/>
        <v>0.30632987472687917</v>
      </c>
      <c r="CA2603" s="5"/>
      <c r="CB2603" s="5"/>
      <c r="CC2603" s="5"/>
      <c r="CD2603" s="5"/>
      <c r="CE2603" s="5"/>
      <c r="CF2603" s="5"/>
      <c r="CG2603" s="5"/>
      <c r="CH2603" s="5"/>
      <c r="CI2603" s="5"/>
      <c r="CJ2603" s="5"/>
      <c r="CK2603" s="8"/>
      <c r="CL2603" s="5"/>
      <c r="CM2603" s="5"/>
      <c r="CN2603" s="8"/>
      <c r="CO2603" s="5"/>
      <c r="CP2603" s="5"/>
      <c r="CQ2603" s="5"/>
      <c r="CR2603" s="8"/>
      <c r="CS2603" s="8"/>
      <c r="CT2603" s="8"/>
      <c r="CU2603" s="8"/>
      <c r="CV2603" s="8"/>
      <c r="CW2603" s="8"/>
      <c r="CX2603" s="8"/>
      <c r="CY2603" s="8"/>
      <c r="CZ2603" s="8"/>
      <c r="DA2603" s="8"/>
      <c r="DB2603" s="8"/>
      <c r="DC2603" s="8"/>
      <c r="DD2603" s="8"/>
      <c r="DE2603" s="8"/>
      <c r="DF2603" s="8"/>
      <c r="DG2603" s="8"/>
      <c r="DH2603" s="8"/>
      <c r="DI2603" s="8"/>
      <c r="DJ2603" s="8"/>
      <c r="DK2603" s="8"/>
      <c r="DL2603" s="8"/>
      <c r="DM2603" s="8"/>
      <c r="DN2603" s="8"/>
      <c r="DO2603" s="8"/>
      <c r="DP2603" s="8"/>
      <c r="DQ2603" s="8"/>
      <c r="DR2603" s="8"/>
      <c r="DS2603" s="8"/>
      <c r="DT2603" s="8"/>
      <c r="DU2603" s="8"/>
      <c r="DV2603" s="8"/>
      <c r="DW2603" s="8"/>
      <c r="DX2603" s="8"/>
      <c r="DY2603" s="8"/>
      <c r="DZ2603" s="8"/>
      <c r="EA2603" s="8"/>
      <c r="EB2603" s="8"/>
      <c r="EC2603" s="8"/>
      <c r="ED2603" s="8"/>
      <c r="EE2603" s="8"/>
      <c r="EF2603" s="8"/>
      <c r="EG2603" s="8"/>
      <c r="EH2603" s="8"/>
      <c r="EI2603" s="8"/>
      <c r="EJ2603" s="8"/>
      <c r="EK2603" s="8"/>
      <c r="EL2603" s="8"/>
      <c r="EM2603" s="8"/>
      <c r="EN2603" s="8"/>
      <c r="EO2603" s="8"/>
      <c r="EP2603" s="8"/>
      <c r="EQ2603" s="8"/>
      <c r="ER2603" s="8"/>
      <c r="ES2603" s="8"/>
      <c r="ET2603" s="8"/>
      <c r="EU2603" s="8"/>
      <c r="EV2603" s="8"/>
      <c r="EW2603" s="8"/>
      <c r="EX2603" s="8"/>
      <c r="EY2603" s="8"/>
      <c r="EZ2603" s="8"/>
      <c r="FA2603" s="8"/>
      <c r="FB2603" s="8"/>
      <c r="FC2603" s="8"/>
      <c r="FD2603" s="8"/>
      <c r="FE2603" s="8"/>
      <c r="FF2603" s="8"/>
      <c r="FG2603" s="8"/>
      <c r="FH2603" s="8"/>
      <c r="FI2603" s="8"/>
      <c r="FJ2603" s="8"/>
    </row>
    <row r="2604" spans="1:166" x14ac:dyDescent="0.25">
      <c r="A2604" t="s">
        <v>194</v>
      </c>
      <c r="C2604" s="6">
        <v>44242</v>
      </c>
      <c r="D2604" s="5"/>
      <c r="E2604" s="6"/>
      <c r="F2604" s="6"/>
      <c r="G2604" s="6"/>
      <c r="H2604" t="s">
        <v>26</v>
      </c>
      <c r="I2604" s="7"/>
      <c r="K2604" s="5"/>
      <c r="L2604" s="5"/>
      <c r="M2604" s="8"/>
      <c r="N2604" s="8"/>
      <c r="O2604" s="8"/>
      <c r="P2604" s="8"/>
      <c r="Q2604" s="5"/>
      <c r="R2604" s="5"/>
      <c r="S2604" s="5"/>
      <c r="T2604" s="5"/>
      <c r="U2604" s="5"/>
      <c r="V2604" s="5"/>
      <c r="W2604" s="5"/>
      <c r="X2604" s="8"/>
      <c r="Y2604" s="8"/>
      <c r="Z2604" s="8"/>
      <c r="AA2604" s="8"/>
      <c r="AB2604" s="8"/>
      <c r="AC2604" s="5">
        <v>199.47241490933936</v>
      </c>
      <c r="AD2604" s="9">
        <v>1.0710916666666665E-2</v>
      </c>
      <c r="AE2604" s="7">
        <f t="shared" si="66"/>
        <v>2.1365324133926911</v>
      </c>
      <c r="AF2604" s="7"/>
      <c r="AG2604" s="7"/>
      <c r="AH2604" s="7"/>
      <c r="AI2604" s="7"/>
      <c r="AJ2604" s="5">
        <v>155.99814422656698</v>
      </c>
      <c r="AK2604" s="8"/>
      <c r="AL2604" s="8"/>
      <c r="AM2604" s="8"/>
      <c r="AN2604" s="8"/>
      <c r="AO2604" s="8"/>
      <c r="AP2604" s="8"/>
      <c r="AQ2604" s="9"/>
      <c r="AR2604" s="9">
        <v>3.8124166666666667E-2</v>
      </c>
      <c r="AS2604" s="7">
        <f t="shared" si="67"/>
        <v>5.9472992501843436</v>
      </c>
      <c r="AT2604" s="7"/>
      <c r="AU2604" s="5"/>
      <c r="AV2604" s="5"/>
      <c r="AW2604" s="5"/>
      <c r="AX2604" s="5"/>
      <c r="AY2604" s="5"/>
      <c r="AZ2604" s="5"/>
      <c r="BA2604" s="5"/>
      <c r="BB2604" s="5"/>
      <c r="BC2604" s="5"/>
      <c r="BD2604" s="5"/>
      <c r="BE2604" s="5"/>
      <c r="BF2604" s="5"/>
      <c r="BG2604" s="5"/>
      <c r="BH2604" s="5">
        <v>156.97843669758998</v>
      </c>
      <c r="BI2604" s="9">
        <v>2.2602500000000001E-2</v>
      </c>
      <c r="BJ2604" s="7">
        <f t="shared" si="68"/>
        <v>3.5481051154572776</v>
      </c>
      <c r="BK2604" s="5">
        <f t="shared" si="69"/>
        <v>512.44899583349638</v>
      </c>
      <c r="BL2604" s="5"/>
      <c r="BM2604" s="8">
        <f t="shared" si="70"/>
        <v>0.30632987472687917</v>
      </c>
      <c r="BN2604" s="8"/>
      <c r="BO2604" s="7"/>
      <c r="BP2604" s="5"/>
      <c r="BQ2604" s="5"/>
      <c r="BR2604" s="5"/>
      <c r="BS2604" s="5"/>
      <c r="BT2604" s="7"/>
      <c r="BU2604" s="7"/>
      <c r="BV2604" s="7"/>
      <c r="BW2604" s="7"/>
      <c r="BX2604" s="8">
        <f t="shared" si="71"/>
        <v>0.38925320672137959</v>
      </c>
      <c r="BY2604" s="8">
        <f t="shared" si="72"/>
        <v>0.30441691855174108</v>
      </c>
      <c r="BZ2604" s="8">
        <f t="shared" si="73"/>
        <v>0.30632987472687917</v>
      </c>
      <c r="CA2604" s="5"/>
      <c r="CB2604" s="5"/>
      <c r="CC2604" s="5"/>
      <c r="CD2604" s="5"/>
      <c r="CE2604" s="5"/>
      <c r="CF2604" s="5"/>
      <c r="CG2604" s="5"/>
      <c r="CH2604" s="5"/>
      <c r="CI2604" s="5"/>
      <c r="CJ2604" s="5"/>
      <c r="CK2604" s="8"/>
      <c r="CL2604" s="5"/>
      <c r="CM2604" s="5"/>
      <c r="CN2604" s="8"/>
      <c r="CO2604" s="5"/>
      <c r="CP2604" s="5"/>
      <c r="CQ2604" s="5"/>
      <c r="CR2604" s="8"/>
      <c r="CS2604" s="8"/>
      <c r="CT2604" s="8"/>
      <c r="CU2604" s="8"/>
      <c r="CV2604" s="8"/>
      <c r="CW2604" s="8"/>
      <c r="CX2604" s="8"/>
      <c r="CY2604" s="8"/>
      <c r="CZ2604" s="8"/>
      <c r="DA2604" s="8"/>
      <c r="DB2604" s="8"/>
      <c r="DC2604" s="8"/>
      <c r="DD2604" s="8"/>
      <c r="DE2604" s="8"/>
      <c r="DF2604" s="8"/>
      <c r="DG2604" s="8"/>
      <c r="DH2604" s="8"/>
      <c r="DI2604" s="8"/>
      <c r="DJ2604" s="8"/>
      <c r="DK2604" s="8"/>
      <c r="DL2604" s="8"/>
      <c r="DM2604" s="8"/>
      <c r="DN2604" s="8"/>
      <c r="DO2604" s="8"/>
      <c r="DP2604" s="8"/>
      <c r="DQ2604" s="8"/>
      <c r="DR2604" s="8"/>
      <c r="DS2604" s="8"/>
      <c r="DT2604" s="8"/>
      <c r="DU2604" s="8"/>
      <c r="DV2604" s="8"/>
      <c r="DW2604" s="8"/>
      <c r="DX2604" s="8"/>
      <c r="DY2604" s="8"/>
      <c r="DZ2604" s="8"/>
      <c r="EA2604" s="8"/>
      <c r="EB2604" s="8"/>
      <c r="EC2604" s="8"/>
      <c r="ED2604" s="8"/>
      <c r="EE2604" s="8"/>
      <c r="EF2604" s="8"/>
      <c r="EG2604" s="8"/>
      <c r="EH2604" s="8"/>
      <c r="EI2604" s="8"/>
      <c r="EJ2604" s="8"/>
      <c r="EK2604" s="8"/>
      <c r="EL2604" s="8"/>
      <c r="EM2604" s="8"/>
      <c r="EN2604" s="8"/>
      <c r="EO2604" s="8"/>
      <c r="EP2604" s="8"/>
      <c r="EQ2604" s="8"/>
      <c r="ER2604" s="8"/>
      <c r="ES2604" s="8"/>
      <c r="ET2604" s="8"/>
      <c r="EU2604" s="8"/>
      <c r="EV2604" s="8"/>
      <c r="EW2604" s="8"/>
      <c r="EX2604" s="8"/>
      <c r="EY2604" s="8"/>
      <c r="EZ2604" s="8"/>
      <c r="FA2604" s="8"/>
      <c r="FB2604" s="8"/>
      <c r="FC2604" s="8"/>
      <c r="FD2604" s="8"/>
      <c r="FE2604" s="8"/>
      <c r="FF2604" s="8"/>
      <c r="FG2604" s="8"/>
      <c r="FH2604" s="8"/>
      <c r="FI2604" s="8"/>
      <c r="FJ2604" s="8"/>
    </row>
    <row r="2605" spans="1:166" x14ac:dyDescent="0.25">
      <c r="A2605" t="s">
        <v>194</v>
      </c>
      <c r="C2605" s="6">
        <v>44284</v>
      </c>
      <c r="D2605" s="5"/>
      <c r="E2605" s="6"/>
      <c r="F2605" s="6"/>
      <c r="G2605" s="6"/>
      <c r="H2605" t="s">
        <v>26</v>
      </c>
      <c r="I2605" s="7"/>
      <c r="K2605" s="5"/>
      <c r="L2605" s="5"/>
      <c r="M2605" s="8"/>
      <c r="N2605" s="8"/>
      <c r="O2605" s="8"/>
      <c r="P2605" s="8"/>
      <c r="Q2605" s="5"/>
      <c r="R2605" s="5"/>
      <c r="S2605" s="5"/>
      <c r="T2605" s="5"/>
      <c r="U2605" s="5"/>
      <c r="V2605" s="5"/>
      <c r="W2605" s="5"/>
      <c r="X2605" s="8"/>
      <c r="Y2605" s="8"/>
      <c r="Z2605" s="8"/>
      <c r="AA2605" s="8"/>
      <c r="AB2605" s="8"/>
      <c r="AC2605" s="5">
        <v>270.16410358138</v>
      </c>
      <c r="AD2605" s="9">
        <v>1.4745416666666667E-2</v>
      </c>
      <c r="AE2605" s="7">
        <f t="shared" si="66"/>
        <v>3.9836822756839405</v>
      </c>
      <c r="AF2605" s="7"/>
      <c r="AG2605" s="7"/>
      <c r="AH2605" s="7"/>
      <c r="AI2605" s="7"/>
      <c r="AJ2605" s="5">
        <v>167.97265404635868</v>
      </c>
      <c r="AK2605" s="8"/>
      <c r="AL2605" s="8"/>
      <c r="AM2605" s="8"/>
      <c r="AN2605" s="8"/>
      <c r="AO2605" s="8"/>
      <c r="AP2605" s="8"/>
      <c r="AQ2605" s="9"/>
      <c r="AR2605" s="9">
        <v>2.9192500000000003E-2</v>
      </c>
      <c r="AS2605" s="7">
        <f t="shared" si="67"/>
        <v>4.9035417032483268</v>
      </c>
      <c r="AT2605" s="7"/>
      <c r="AU2605" s="5"/>
      <c r="AV2605" s="5"/>
      <c r="AW2605" s="5"/>
      <c r="AX2605" s="5"/>
      <c r="AY2605" s="5"/>
      <c r="AZ2605" s="5"/>
      <c r="BA2605" s="5"/>
      <c r="BB2605" s="5"/>
      <c r="BC2605" s="5"/>
      <c r="BD2605" s="5"/>
      <c r="BE2605" s="5"/>
      <c r="BF2605" s="5"/>
      <c r="BG2605" s="5"/>
      <c r="BH2605" s="5">
        <v>803.43671308362332</v>
      </c>
      <c r="BI2605" s="9">
        <v>1.9328333333333333E-2</v>
      </c>
      <c r="BJ2605" s="7">
        <f t="shared" si="68"/>
        <v>15.529092602717965</v>
      </c>
      <c r="BK2605" s="5">
        <f t="shared" si="69"/>
        <v>1241.573470711362</v>
      </c>
      <c r="BL2605" s="5"/>
      <c r="BM2605" s="8">
        <f t="shared" si="70"/>
        <v>0.64711169498756493</v>
      </c>
      <c r="BN2605" s="8"/>
      <c r="BO2605" s="7"/>
      <c r="BP2605" s="5"/>
      <c r="BQ2605" s="5"/>
      <c r="BR2605" s="5"/>
      <c r="BS2605" s="5"/>
      <c r="BT2605" s="7"/>
      <c r="BU2605" s="7"/>
      <c r="BV2605" s="7"/>
      <c r="BW2605" s="7"/>
      <c r="BX2605" s="8">
        <f t="shared" si="71"/>
        <v>0.21759816068443291</v>
      </c>
      <c r="BY2605" s="8">
        <f t="shared" si="72"/>
        <v>0.13529014432800213</v>
      </c>
      <c r="BZ2605" s="8">
        <f t="shared" si="73"/>
        <v>0.64711169498756493</v>
      </c>
      <c r="CA2605" s="5"/>
      <c r="CB2605" s="5"/>
      <c r="CC2605" s="5"/>
      <c r="CD2605" s="5"/>
      <c r="CE2605" s="5"/>
      <c r="CF2605" s="5"/>
      <c r="CG2605" s="5"/>
      <c r="CH2605" s="5"/>
      <c r="CI2605" s="5"/>
      <c r="CJ2605" s="5"/>
      <c r="CK2605" s="8"/>
      <c r="CL2605" s="5"/>
      <c r="CM2605" s="5"/>
      <c r="CN2605" s="8"/>
      <c r="CO2605" s="5"/>
      <c r="CP2605" s="5"/>
      <c r="CQ2605" s="5"/>
      <c r="CR2605" s="8"/>
      <c r="CS2605" s="8"/>
      <c r="CT2605" s="8"/>
      <c r="CU2605" s="8"/>
      <c r="CV2605" s="8"/>
      <c r="CW2605" s="8"/>
      <c r="CX2605" s="8"/>
      <c r="CY2605" s="8"/>
      <c r="CZ2605" s="8"/>
      <c r="DA2605" s="8"/>
      <c r="DB2605" s="8"/>
      <c r="DC2605" s="8"/>
      <c r="DD2605" s="8"/>
      <c r="DE2605" s="8"/>
      <c r="DF2605" s="8"/>
      <c r="DG2605" s="8"/>
      <c r="DH2605" s="8"/>
      <c r="DI2605" s="8"/>
      <c r="DJ2605" s="8"/>
      <c r="DK2605" s="8"/>
      <c r="DL2605" s="8"/>
      <c r="DM2605" s="8"/>
      <c r="DN2605" s="8"/>
      <c r="DO2605" s="8"/>
      <c r="DP2605" s="8"/>
      <c r="DQ2605" s="8"/>
      <c r="DR2605" s="8"/>
      <c r="DS2605" s="8"/>
      <c r="DT2605" s="8"/>
      <c r="DU2605" s="8"/>
      <c r="DV2605" s="8"/>
      <c r="DW2605" s="8"/>
      <c r="DX2605" s="8"/>
      <c r="DY2605" s="8"/>
      <c r="DZ2605" s="8"/>
      <c r="EA2605" s="8"/>
      <c r="EB2605" s="8"/>
      <c r="EC2605" s="8"/>
      <c r="ED2605" s="8"/>
      <c r="EE2605" s="8"/>
      <c r="EF2605" s="8"/>
      <c r="EG2605" s="8"/>
      <c r="EH2605" s="8"/>
      <c r="EI2605" s="8"/>
      <c r="EJ2605" s="8"/>
      <c r="EK2605" s="8"/>
      <c r="EL2605" s="8"/>
      <c r="EM2605" s="8"/>
      <c r="EN2605" s="8"/>
      <c r="EO2605" s="8"/>
      <c r="EP2605" s="8"/>
      <c r="EQ2605" s="8"/>
      <c r="ER2605" s="8"/>
      <c r="ES2605" s="8"/>
      <c r="ET2605" s="8"/>
      <c r="EU2605" s="8"/>
      <c r="EV2605" s="8"/>
      <c r="EW2605" s="8"/>
      <c r="EX2605" s="8"/>
      <c r="EY2605" s="8"/>
      <c r="EZ2605" s="8"/>
      <c r="FA2605" s="8"/>
      <c r="FB2605" s="8"/>
      <c r="FC2605" s="8"/>
      <c r="FD2605" s="8"/>
      <c r="FE2605" s="8"/>
      <c r="FF2605" s="8"/>
      <c r="FG2605" s="8"/>
      <c r="FH2605" s="8"/>
      <c r="FI2605" s="8"/>
      <c r="FJ2605" s="8"/>
    </row>
    <row r="2606" spans="1:166" x14ac:dyDescent="0.25">
      <c r="A2606" t="s">
        <v>195</v>
      </c>
      <c r="C2606" s="6">
        <v>44211</v>
      </c>
      <c r="D2606" s="5"/>
      <c r="E2606" s="6"/>
      <c r="F2606" s="6"/>
      <c r="G2606" s="6"/>
      <c r="H2606" t="s">
        <v>26</v>
      </c>
      <c r="I2606" s="7"/>
      <c r="K2606" s="5"/>
      <c r="L2606" s="5"/>
      <c r="M2606" s="8"/>
      <c r="N2606" s="8"/>
      <c r="O2606" s="8"/>
      <c r="P2606" s="8"/>
      <c r="Q2606" s="5"/>
      <c r="R2606" s="5"/>
      <c r="S2606" s="5"/>
      <c r="T2606" s="5"/>
      <c r="U2606" s="5"/>
      <c r="V2606" s="5"/>
      <c r="W2606" s="5"/>
      <c r="X2606" s="8"/>
      <c r="Y2606" s="8"/>
      <c r="Z2606" s="8"/>
      <c r="AA2606" s="8"/>
      <c r="AB2606" s="8"/>
      <c r="AC2606" s="5">
        <v>137.41478129726903</v>
      </c>
      <c r="AD2606" s="9">
        <v>1.5789166666666667E-2</v>
      </c>
      <c r="AE2606" s="7">
        <f t="shared" si="66"/>
        <v>2.1696648843661301</v>
      </c>
      <c r="AF2606" s="7"/>
      <c r="AG2606" s="7"/>
      <c r="AH2606" s="7"/>
      <c r="AI2606" s="7"/>
      <c r="AJ2606" s="5">
        <v>107.42084315438026</v>
      </c>
      <c r="AK2606" s="8"/>
      <c r="AL2606" s="8"/>
      <c r="AM2606" s="8"/>
      <c r="AN2606" s="8"/>
      <c r="AO2606" s="8"/>
      <c r="AP2606" s="8"/>
      <c r="AQ2606" s="9"/>
      <c r="AR2606" s="9">
        <v>4.4974999999999994E-2</v>
      </c>
      <c r="AS2606" s="7">
        <f t="shared" si="67"/>
        <v>4.8312524208682515</v>
      </c>
      <c r="AT2606" s="7"/>
      <c r="AU2606" s="5"/>
      <c r="AV2606" s="5"/>
      <c r="AW2606" s="5"/>
      <c r="AX2606" s="5"/>
      <c r="AY2606" s="5"/>
      <c r="AZ2606" s="5"/>
      <c r="BA2606" s="5"/>
      <c r="BB2606" s="5"/>
      <c r="BC2606" s="5"/>
      <c r="BD2606" s="5"/>
      <c r="BE2606" s="5"/>
      <c r="BF2606" s="5"/>
      <c r="BG2606" s="5"/>
      <c r="BH2606" s="5">
        <v>33.088917460521145</v>
      </c>
      <c r="BI2606" s="9">
        <v>2.9684166666666668E-2</v>
      </c>
      <c r="BJ2606" s="7">
        <f t="shared" si="68"/>
        <v>0.9822169407176865</v>
      </c>
      <c r="BK2606" s="5">
        <f t="shared" si="69"/>
        <v>277.92454191217041</v>
      </c>
      <c r="BL2606" s="5"/>
      <c r="BM2606" s="8">
        <f t="shared" si="70"/>
        <v>0.11905719888162265</v>
      </c>
      <c r="BN2606" s="8"/>
      <c r="BO2606" s="7"/>
      <c r="BP2606" s="5"/>
      <c r="BQ2606" s="5"/>
      <c r="BR2606" s="5"/>
      <c r="BS2606" s="5"/>
      <c r="BT2606" s="7"/>
      <c r="BU2606" s="7"/>
      <c r="BV2606" s="7"/>
      <c r="BW2606" s="7"/>
      <c r="BX2606" s="8">
        <f t="shared" si="71"/>
        <v>0.49443197909702696</v>
      </c>
      <c r="BY2606" s="8">
        <f t="shared" si="72"/>
        <v>0.38651082202135051</v>
      </c>
      <c r="BZ2606" s="8">
        <f t="shared" si="73"/>
        <v>0.11905719888162265</v>
      </c>
      <c r="CA2606" s="5"/>
      <c r="CB2606" s="5"/>
      <c r="CC2606" s="5"/>
      <c r="CD2606" s="5"/>
      <c r="CE2606" s="5"/>
      <c r="CF2606" s="5"/>
      <c r="CG2606" s="5"/>
      <c r="CH2606" s="5"/>
      <c r="CI2606" s="5"/>
      <c r="CJ2606" s="5"/>
      <c r="CK2606" s="8"/>
      <c r="CL2606" s="5"/>
      <c r="CM2606" s="5"/>
      <c r="CN2606" s="8"/>
      <c r="CO2606" s="5"/>
      <c r="CP2606" s="5"/>
      <c r="CQ2606" s="5"/>
      <c r="CR2606" s="8"/>
      <c r="CS2606" s="8"/>
      <c r="CT2606" s="8"/>
      <c r="CU2606" s="8"/>
      <c r="CV2606" s="8"/>
      <c r="CW2606" s="8"/>
      <c r="CX2606" s="8"/>
      <c r="CY2606" s="8"/>
      <c r="CZ2606" s="8"/>
      <c r="DA2606" s="8"/>
      <c r="DB2606" s="8"/>
      <c r="DC2606" s="8"/>
      <c r="DD2606" s="8"/>
      <c r="DE2606" s="8"/>
      <c r="DF2606" s="8"/>
      <c r="DG2606" s="8"/>
      <c r="DH2606" s="8"/>
      <c r="DI2606" s="8"/>
      <c r="DJ2606" s="8"/>
      <c r="DK2606" s="8"/>
      <c r="DL2606" s="8"/>
      <c r="DM2606" s="8"/>
      <c r="DN2606" s="8"/>
      <c r="DO2606" s="8"/>
      <c r="DP2606" s="8"/>
      <c r="DQ2606" s="8"/>
      <c r="DR2606" s="8"/>
      <c r="DS2606" s="8"/>
      <c r="DT2606" s="8"/>
      <c r="DU2606" s="8"/>
      <c r="DV2606" s="8"/>
      <c r="DW2606" s="8"/>
      <c r="DX2606" s="8"/>
      <c r="DY2606" s="8"/>
      <c r="DZ2606" s="8"/>
      <c r="EA2606" s="8"/>
      <c r="EB2606" s="8"/>
      <c r="EC2606" s="8"/>
      <c r="ED2606" s="8"/>
      <c r="EE2606" s="8"/>
      <c r="EF2606" s="8"/>
      <c r="EG2606" s="8"/>
      <c r="EH2606" s="8"/>
      <c r="EI2606" s="8"/>
      <c r="EJ2606" s="8"/>
      <c r="EK2606" s="8"/>
      <c r="EL2606" s="8"/>
      <c r="EM2606" s="8"/>
      <c r="EN2606" s="8"/>
      <c r="EO2606" s="8"/>
      <c r="EP2606" s="8"/>
      <c r="EQ2606" s="8"/>
      <c r="ER2606" s="8"/>
      <c r="ES2606" s="8"/>
      <c r="ET2606" s="8"/>
      <c r="EU2606" s="8"/>
      <c r="EV2606" s="8"/>
      <c r="EW2606" s="8"/>
      <c r="EX2606" s="8"/>
      <c r="EY2606" s="8"/>
      <c r="EZ2606" s="8"/>
      <c r="FA2606" s="8"/>
      <c r="FB2606" s="8"/>
      <c r="FC2606" s="8"/>
      <c r="FD2606" s="8"/>
      <c r="FE2606" s="8"/>
      <c r="FF2606" s="8"/>
      <c r="FG2606" s="8"/>
      <c r="FH2606" s="8"/>
      <c r="FI2606" s="8"/>
      <c r="FJ2606" s="8"/>
    </row>
    <row r="2607" spans="1:166" x14ac:dyDescent="0.25">
      <c r="A2607" t="s">
        <v>195</v>
      </c>
      <c r="C2607" s="6">
        <v>44230</v>
      </c>
      <c r="D2607" s="5"/>
      <c r="E2607" s="6"/>
      <c r="F2607" s="6"/>
      <c r="G2607" s="6"/>
      <c r="H2607" t="s">
        <v>26</v>
      </c>
      <c r="I2607" s="7"/>
      <c r="K2607" s="5"/>
      <c r="L2607" s="5"/>
      <c r="M2607" s="8"/>
      <c r="N2607" s="8"/>
      <c r="O2607" s="8"/>
      <c r="P2607" s="8"/>
      <c r="Q2607" s="5"/>
      <c r="R2607" s="5"/>
      <c r="S2607" s="5"/>
      <c r="T2607" s="5"/>
      <c r="U2607" s="5"/>
      <c r="V2607" s="5"/>
      <c r="W2607" s="5"/>
      <c r="X2607" s="8"/>
      <c r="Y2607" s="8"/>
      <c r="Z2607" s="8"/>
      <c r="AA2607" s="8"/>
      <c r="AB2607" s="8"/>
      <c r="AC2607" s="5">
        <v>208.91150206658807</v>
      </c>
      <c r="AD2607" s="9">
        <v>1.3413166666666667E-2</v>
      </c>
      <c r="AE2607" s="7">
        <f t="shared" si="66"/>
        <v>2.8021647958028235</v>
      </c>
      <c r="AF2607" s="7"/>
      <c r="AG2607" s="7"/>
      <c r="AH2607" s="7"/>
      <c r="AI2607" s="7"/>
      <c r="AJ2607" s="5">
        <v>165.64726630461604</v>
      </c>
      <c r="AK2607" s="8"/>
      <c r="AL2607" s="8"/>
      <c r="AM2607" s="8"/>
      <c r="AN2607" s="8"/>
      <c r="AO2607" s="8"/>
      <c r="AP2607" s="8"/>
      <c r="AQ2607" s="9"/>
      <c r="AR2607" s="9">
        <v>4.2401666666666664E-2</v>
      </c>
      <c r="AS2607" s="7">
        <f t="shared" si="67"/>
        <v>7.0237201700928944</v>
      </c>
      <c r="AT2607" s="7"/>
      <c r="AU2607" s="5"/>
      <c r="AV2607" s="5"/>
      <c r="AW2607" s="5"/>
      <c r="AX2607" s="5"/>
      <c r="AY2607" s="5"/>
      <c r="AZ2607" s="5"/>
      <c r="BA2607" s="5"/>
      <c r="BB2607" s="5"/>
      <c r="BC2607" s="5"/>
      <c r="BD2607" s="5"/>
      <c r="BE2607" s="5"/>
      <c r="BF2607" s="5"/>
      <c r="BG2607" s="5"/>
      <c r="BH2607" s="5">
        <v>176.25972188623822</v>
      </c>
      <c r="BI2607" s="9">
        <v>2.3746666666666666E-2</v>
      </c>
      <c r="BJ2607" s="7">
        <f t="shared" si="68"/>
        <v>4.1855808623918707</v>
      </c>
      <c r="BK2607" s="5">
        <f t="shared" si="69"/>
        <v>550.81849025744236</v>
      </c>
      <c r="BL2607" s="5"/>
      <c r="BM2607" s="8">
        <f t="shared" si="70"/>
        <v>0.31999601502821318</v>
      </c>
      <c r="BN2607" s="8"/>
      <c r="BO2607" s="7"/>
      <c r="BP2607" s="5"/>
      <c r="BQ2607" s="5"/>
      <c r="BR2607" s="5"/>
      <c r="BS2607" s="5"/>
      <c r="BT2607" s="7"/>
      <c r="BU2607" s="7"/>
      <c r="BV2607" s="7"/>
      <c r="BW2607" s="7"/>
      <c r="BX2607" s="8">
        <f t="shared" si="71"/>
        <v>0.37927467171435497</v>
      </c>
      <c r="BY2607" s="8">
        <f t="shared" si="72"/>
        <v>0.3007293132574318</v>
      </c>
      <c r="BZ2607" s="8">
        <f t="shared" si="73"/>
        <v>0.31999601502821318</v>
      </c>
      <c r="CA2607" s="5"/>
      <c r="CB2607" s="5"/>
      <c r="CC2607" s="5"/>
      <c r="CD2607" s="5"/>
      <c r="CE2607" s="5"/>
      <c r="CF2607" s="5"/>
      <c r="CG2607" s="5"/>
      <c r="CH2607" s="5"/>
      <c r="CI2607" s="5"/>
      <c r="CJ2607" s="5"/>
      <c r="CK2607" s="8"/>
      <c r="CL2607" s="5"/>
      <c r="CM2607" s="5"/>
      <c r="CN2607" s="8"/>
      <c r="CO2607" s="5"/>
      <c r="CP2607" s="5"/>
      <c r="CQ2607" s="5"/>
      <c r="CR2607" s="8"/>
      <c r="CS2607" s="8"/>
      <c r="CT2607" s="8"/>
      <c r="CU2607" s="8"/>
      <c r="CV2607" s="8"/>
      <c r="CW2607" s="8"/>
      <c r="CX2607" s="8"/>
      <c r="CY2607" s="8"/>
      <c r="CZ2607" s="8"/>
      <c r="DA2607" s="8"/>
      <c r="DB2607" s="8"/>
      <c r="DC2607" s="8"/>
      <c r="DD2607" s="8"/>
      <c r="DE2607" s="8"/>
      <c r="DF2607" s="8"/>
      <c r="DG2607" s="8"/>
      <c r="DH2607" s="8"/>
      <c r="DI2607" s="8"/>
      <c r="DJ2607" s="8"/>
      <c r="DK2607" s="8"/>
      <c r="DL2607" s="8"/>
      <c r="DM2607" s="8"/>
      <c r="DN2607" s="8"/>
      <c r="DO2607" s="8"/>
      <c r="DP2607" s="8"/>
      <c r="DQ2607" s="8"/>
      <c r="DR2607" s="8"/>
      <c r="DS2607" s="8"/>
      <c r="DT2607" s="8"/>
      <c r="DU2607" s="8"/>
      <c r="DV2607" s="8"/>
      <c r="DW2607" s="8"/>
      <c r="DX2607" s="8"/>
      <c r="DY2607" s="8"/>
      <c r="DZ2607" s="8"/>
      <c r="EA2607" s="8"/>
      <c r="EB2607" s="8"/>
      <c r="EC2607" s="8"/>
      <c r="ED2607" s="8"/>
      <c r="EE2607" s="8"/>
      <c r="EF2607" s="8"/>
      <c r="EG2607" s="8"/>
      <c r="EH2607" s="8"/>
      <c r="EI2607" s="8"/>
      <c r="EJ2607" s="8"/>
      <c r="EK2607" s="8"/>
      <c r="EL2607" s="8"/>
      <c r="EM2607" s="8"/>
      <c r="EN2607" s="8"/>
      <c r="EO2607" s="8"/>
      <c r="EP2607" s="8"/>
      <c r="EQ2607" s="8"/>
      <c r="ER2607" s="8"/>
      <c r="ES2607" s="8"/>
      <c r="ET2607" s="8"/>
      <c r="EU2607" s="8"/>
      <c r="EV2607" s="8"/>
      <c r="EW2607" s="8"/>
      <c r="EX2607" s="8"/>
      <c r="EY2607" s="8"/>
      <c r="EZ2607" s="8"/>
      <c r="FA2607" s="8"/>
      <c r="FB2607" s="8"/>
      <c r="FC2607" s="8"/>
      <c r="FD2607" s="8"/>
      <c r="FE2607" s="8"/>
      <c r="FF2607" s="8"/>
      <c r="FG2607" s="8"/>
      <c r="FH2607" s="8"/>
      <c r="FI2607" s="8"/>
      <c r="FJ2607" s="8"/>
    </row>
    <row r="2608" spans="1:166" x14ac:dyDescent="0.25">
      <c r="A2608" t="s">
        <v>195</v>
      </c>
      <c r="C2608" s="6">
        <v>44242</v>
      </c>
      <c r="D2608" s="5"/>
      <c r="E2608" s="6"/>
      <c r="F2608" s="6"/>
      <c r="G2608" s="6"/>
      <c r="H2608" t="s">
        <v>26</v>
      </c>
      <c r="I2608" s="7"/>
      <c r="K2608" s="5"/>
      <c r="L2608" s="5"/>
      <c r="M2608" s="8"/>
      <c r="N2608" s="8"/>
      <c r="O2608" s="8"/>
      <c r="P2608" s="8"/>
      <c r="Q2608" s="5"/>
      <c r="R2608" s="5"/>
      <c r="S2608" s="5"/>
      <c r="T2608" s="5"/>
      <c r="U2608" s="5"/>
      <c r="V2608" s="5"/>
      <c r="W2608" s="5"/>
      <c r="X2608" s="8"/>
      <c r="Y2608" s="8"/>
      <c r="Z2608" s="8"/>
      <c r="AA2608" s="8"/>
      <c r="AB2608" s="8"/>
      <c r="AC2608" s="5">
        <v>208.91150206658807</v>
      </c>
      <c r="AD2608" s="9">
        <v>1.0850583333333332E-2</v>
      </c>
      <c r="AE2608" s="7">
        <f t="shared" si="66"/>
        <v>2.2668116624653525</v>
      </c>
      <c r="AF2608" s="7"/>
      <c r="AG2608" s="7"/>
      <c r="AH2608" s="7"/>
      <c r="AI2608" s="7"/>
      <c r="AJ2608" s="5">
        <v>165.64726630461604</v>
      </c>
      <c r="AK2608" s="8"/>
      <c r="AL2608" s="8"/>
      <c r="AM2608" s="8"/>
      <c r="AN2608" s="8"/>
      <c r="AO2608" s="8"/>
      <c r="AP2608" s="8"/>
      <c r="AQ2608" s="9"/>
      <c r="AR2608" s="9">
        <v>3.5899333333333332E-2</v>
      </c>
      <c r="AS2608" s="7">
        <f t="shared" si="67"/>
        <v>5.946626428824846</v>
      </c>
      <c r="AT2608" s="7"/>
      <c r="AU2608" s="5"/>
      <c r="AV2608" s="5"/>
      <c r="AW2608" s="5"/>
      <c r="AX2608" s="5"/>
      <c r="AY2608" s="5"/>
      <c r="AZ2608" s="5"/>
      <c r="BA2608" s="5"/>
      <c r="BB2608" s="5"/>
      <c r="BC2608" s="5"/>
      <c r="BD2608" s="5"/>
      <c r="BE2608" s="5"/>
      <c r="BF2608" s="5"/>
      <c r="BG2608" s="5"/>
      <c r="BH2608" s="5">
        <v>176.25972188623822</v>
      </c>
      <c r="BI2608" s="9">
        <v>2.0400000000000001E-2</v>
      </c>
      <c r="BJ2608" s="7">
        <f t="shared" si="68"/>
        <v>3.5956983264792601</v>
      </c>
      <c r="BK2608" s="5">
        <f t="shared" si="69"/>
        <v>550.81849025744236</v>
      </c>
      <c r="BL2608" s="5"/>
      <c r="BM2608" s="8">
        <f t="shared" si="70"/>
        <v>0.31999601502821318</v>
      </c>
      <c r="BN2608" s="8"/>
      <c r="BO2608" s="7"/>
      <c r="BP2608" s="5"/>
      <c r="BQ2608" s="5"/>
      <c r="BR2608" s="5"/>
      <c r="BS2608" s="5"/>
      <c r="BT2608" s="7"/>
      <c r="BU2608" s="7"/>
      <c r="BV2608" s="7"/>
      <c r="BW2608" s="7"/>
      <c r="BX2608" s="8">
        <f t="shared" si="71"/>
        <v>0.37927467171435497</v>
      </c>
      <c r="BY2608" s="8">
        <f t="shared" si="72"/>
        <v>0.3007293132574318</v>
      </c>
      <c r="BZ2608" s="8">
        <f t="shared" si="73"/>
        <v>0.31999601502821318</v>
      </c>
      <c r="CA2608" s="5"/>
      <c r="CB2608" s="5"/>
      <c r="CC2608" s="5"/>
      <c r="CD2608" s="5"/>
      <c r="CE2608" s="5"/>
      <c r="CF2608" s="5"/>
      <c r="CG2608" s="5"/>
      <c r="CH2608" s="5"/>
      <c r="CI2608" s="5"/>
      <c r="CJ2608" s="5"/>
      <c r="CK2608" s="8"/>
      <c r="CL2608" s="5"/>
      <c r="CM2608" s="5"/>
      <c r="CN2608" s="8"/>
      <c r="CO2608" s="5"/>
      <c r="CP2608" s="5"/>
      <c r="CQ2608" s="5"/>
      <c r="CR2608" s="8"/>
      <c r="CS2608" s="8"/>
      <c r="CT2608" s="8"/>
      <c r="CU2608" s="8"/>
      <c r="CV2608" s="8"/>
      <c r="CW2608" s="8"/>
      <c r="CX2608" s="8"/>
      <c r="CY2608" s="8"/>
      <c r="CZ2608" s="8"/>
      <c r="DA2608" s="8"/>
      <c r="DB2608" s="8"/>
      <c r="DC2608" s="8"/>
      <c r="DD2608" s="8"/>
      <c r="DE2608" s="8"/>
      <c r="DF2608" s="8"/>
      <c r="DG2608" s="8"/>
      <c r="DH2608" s="8"/>
      <c r="DI2608" s="8"/>
      <c r="DJ2608" s="8"/>
      <c r="DK2608" s="8"/>
      <c r="DL2608" s="8"/>
      <c r="DM2608" s="8"/>
      <c r="DN2608" s="8"/>
      <c r="DO2608" s="8"/>
      <c r="DP2608" s="8"/>
      <c r="DQ2608" s="8"/>
      <c r="DR2608" s="8"/>
      <c r="DS2608" s="8"/>
      <c r="DT2608" s="8"/>
      <c r="DU2608" s="8"/>
      <c r="DV2608" s="8"/>
      <c r="DW2608" s="8"/>
      <c r="DX2608" s="8"/>
      <c r="DY2608" s="8"/>
      <c r="DZ2608" s="8"/>
      <c r="EA2608" s="8"/>
      <c r="EB2608" s="8"/>
      <c r="EC2608" s="8"/>
      <c r="ED2608" s="8"/>
      <c r="EE2608" s="8"/>
      <c r="EF2608" s="8"/>
      <c r="EG2608" s="8"/>
      <c r="EH2608" s="8"/>
      <c r="EI2608" s="8"/>
      <c r="EJ2608" s="8"/>
      <c r="EK2608" s="8"/>
      <c r="EL2608" s="8"/>
      <c r="EM2608" s="8"/>
      <c r="EN2608" s="8"/>
      <c r="EO2608" s="8"/>
      <c r="EP2608" s="8"/>
      <c r="EQ2608" s="8"/>
      <c r="ER2608" s="8"/>
      <c r="ES2608" s="8"/>
      <c r="ET2608" s="8"/>
      <c r="EU2608" s="8"/>
      <c r="EV2608" s="8"/>
      <c r="EW2608" s="8"/>
      <c r="EX2608" s="8"/>
      <c r="EY2608" s="8"/>
      <c r="EZ2608" s="8"/>
      <c r="FA2608" s="8"/>
      <c r="FB2608" s="8"/>
      <c r="FC2608" s="8"/>
      <c r="FD2608" s="8"/>
      <c r="FE2608" s="8"/>
      <c r="FF2608" s="8"/>
      <c r="FG2608" s="8"/>
      <c r="FH2608" s="8"/>
      <c r="FI2608" s="8"/>
      <c r="FJ2608" s="8"/>
    </row>
    <row r="2609" spans="1:166" x14ac:dyDescent="0.25">
      <c r="A2609" t="s">
        <v>195</v>
      </c>
      <c r="C2609" s="6">
        <v>44284</v>
      </c>
      <c r="D2609" s="5"/>
      <c r="E2609" s="6"/>
      <c r="F2609" s="6"/>
      <c r="G2609" s="6"/>
      <c r="H2609" t="s">
        <v>26</v>
      </c>
      <c r="I2609" s="7"/>
      <c r="K2609" s="5"/>
      <c r="L2609" s="5"/>
      <c r="M2609" s="8"/>
      <c r="N2609" s="8"/>
      <c r="O2609" s="8"/>
      <c r="P2609" s="8"/>
      <c r="Q2609" s="5"/>
      <c r="R2609" s="5"/>
      <c r="S2609" s="5"/>
      <c r="T2609" s="5"/>
      <c r="U2609" s="5"/>
      <c r="V2609" s="5"/>
      <c r="W2609" s="5"/>
      <c r="X2609" s="8"/>
      <c r="Y2609" s="8"/>
      <c r="Z2609" s="8"/>
      <c r="AA2609" s="8"/>
      <c r="AB2609" s="8"/>
      <c r="AC2609" s="5">
        <v>367.08989572398411</v>
      </c>
      <c r="AD2609" s="9">
        <v>1.1268583333333334E-2</v>
      </c>
      <c r="AE2609" s="7">
        <f t="shared" si="66"/>
        <v>4.1365830807903583</v>
      </c>
      <c r="AF2609" s="7"/>
      <c r="AG2609" s="7"/>
      <c r="AH2609" s="7"/>
      <c r="AI2609" s="7"/>
      <c r="AJ2609" s="5">
        <v>220.28071019781518</v>
      </c>
      <c r="AK2609" s="8"/>
      <c r="AL2609" s="8"/>
      <c r="AM2609" s="8"/>
      <c r="AN2609" s="8"/>
      <c r="AO2609" s="8"/>
      <c r="AP2609" s="8"/>
      <c r="AQ2609" s="9"/>
      <c r="AR2609" s="9">
        <v>3.0439166666666666E-2</v>
      </c>
      <c r="AS2609" s="7">
        <f t="shared" si="67"/>
        <v>6.7051612511629957</v>
      </c>
      <c r="AT2609" s="7"/>
      <c r="AU2609" s="5"/>
      <c r="AV2609" s="5"/>
      <c r="AW2609" s="5"/>
      <c r="AX2609" s="5"/>
      <c r="AY2609" s="5"/>
      <c r="AZ2609" s="5"/>
      <c r="BA2609" s="5"/>
      <c r="BB2609" s="5"/>
      <c r="BC2609" s="5"/>
      <c r="BD2609" s="5"/>
      <c r="BE2609" s="5"/>
      <c r="BF2609" s="5"/>
      <c r="BG2609" s="5"/>
      <c r="BH2609" s="5">
        <v>1084.3736195871143</v>
      </c>
      <c r="BI2609" s="9">
        <v>1.5644999999999999E-2</v>
      </c>
      <c r="BJ2609" s="7">
        <f t="shared" si="68"/>
        <v>16.9650252784404</v>
      </c>
      <c r="BK2609" s="5">
        <f t="shared" si="69"/>
        <v>1671.7442255089136</v>
      </c>
      <c r="BL2609" s="5"/>
      <c r="BM2609" s="8">
        <f t="shared" si="70"/>
        <v>0.64864804258977382</v>
      </c>
      <c r="BN2609" s="8"/>
      <c r="BO2609" s="7"/>
      <c r="BP2609" s="5"/>
      <c r="BQ2609" s="5"/>
      <c r="BR2609" s="5"/>
      <c r="BS2609" s="5"/>
      <c r="BT2609" s="7"/>
      <c r="BU2609" s="7"/>
      <c r="BV2609" s="7"/>
      <c r="BW2609" s="7"/>
      <c r="BX2609" s="8">
        <f t="shared" si="71"/>
        <v>0.21958496408877043</v>
      </c>
      <c r="BY2609" s="8">
        <f t="shared" si="72"/>
        <v>0.13176699332145572</v>
      </c>
      <c r="BZ2609" s="8">
        <f t="shared" si="73"/>
        <v>0.64864804258977382</v>
      </c>
      <c r="CA2609" s="5"/>
      <c r="CB2609" s="5"/>
      <c r="CC2609" s="5"/>
      <c r="CD2609" s="5"/>
      <c r="CE2609" s="5"/>
      <c r="CF2609" s="5"/>
      <c r="CG2609" s="5"/>
      <c r="CH2609" s="5"/>
      <c r="CI2609" s="5"/>
      <c r="CJ2609" s="5"/>
      <c r="CK2609" s="8"/>
      <c r="CL2609" s="5"/>
      <c r="CM2609" s="5"/>
      <c r="CN2609" s="8"/>
      <c r="CO2609" s="5"/>
      <c r="CP2609" s="5"/>
      <c r="CQ2609" s="5"/>
      <c r="CR2609" s="8"/>
      <c r="CS2609" s="8"/>
      <c r="CT2609" s="8"/>
      <c r="CU2609" s="8"/>
      <c r="CV2609" s="8"/>
      <c r="CW2609" s="8"/>
      <c r="CX2609" s="8"/>
      <c r="CY2609" s="8"/>
      <c r="CZ2609" s="8"/>
      <c r="DA2609" s="8"/>
      <c r="DB2609" s="8"/>
      <c r="DC2609" s="8"/>
      <c r="DD2609" s="8"/>
      <c r="DE2609" s="8"/>
      <c r="DF2609" s="8"/>
      <c r="DG2609" s="8"/>
      <c r="DH2609" s="8"/>
      <c r="DI2609" s="8"/>
      <c r="DJ2609" s="8"/>
      <c r="DK2609" s="8"/>
      <c r="DL2609" s="8"/>
      <c r="DM2609" s="8"/>
      <c r="DN2609" s="8"/>
      <c r="DO2609" s="8"/>
      <c r="DP2609" s="8"/>
      <c r="DQ2609" s="8"/>
      <c r="DR2609" s="8"/>
      <c r="DS2609" s="8"/>
      <c r="DT2609" s="8"/>
      <c r="DU2609" s="8"/>
      <c r="DV2609" s="8"/>
      <c r="DW2609" s="8"/>
      <c r="DX2609" s="8"/>
      <c r="DY2609" s="8"/>
      <c r="DZ2609" s="8"/>
      <c r="EA2609" s="8"/>
      <c r="EB2609" s="8"/>
      <c r="EC2609" s="8"/>
      <c r="ED2609" s="8"/>
      <c r="EE2609" s="8"/>
      <c r="EF2609" s="8"/>
      <c r="EG2609" s="8"/>
      <c r="EH2609" s="8"/>
      <c r="EI2609" s="8"/>
      <c r="EJ2609" s="8"/>
      <c r="EK2609" s="8"/>
      <c r="EL2609" s="8"/>
      <c r="EM2609" s="8"/>
      <c r="EN2609" s="8"/>
      <c r="EO2609" s="8"/>
      <c r="EP2609" s="8"/>
      <c r="EQ2609" s="8"/>
      <c r="ER2609" s="8"/>
      <c r="ES2609" s="8"/>
      <c r="ET2609" s="8"/>
      <c r="EU2609" s="8"/>
      <c r="EV2609" s="8"/>
      <c r="EW2609" s="8"/>
      <c r="EX2609" s="8"/>
      <c r="EY2609" s="8"/>
      <c r="EZ2609" s="8"/>
      <c r="FA2609" s="8"/>
      <c r="FB2609" s="8"/>
      <c r="FC2609" s="8"/>
      <c r="FD2609" s="8"/>
      <c r="FE2609" s="8"/>
      <c r="FF2609" s="8"/>
      <c r="FG2609" s="8"/>
      <c r="FH2609" s="8"/>
      <c r="FI2609" s="8"/>
      <c r="FJ2609" s="8"/>
    </row>
    <row r="2610" spans="1:166" x14ac:dyDescent="0.25">
      <c r="B2610" t="s">
        <v>292</v>
      </c>
      <c r="C2610" s="26">
        <v>39735</v>
      </c>
      <c r="F2610" t="s">
        <v>287</v>
      </c>
      <c r="G2610">
        <v>0</v>
      </c>
      <c r="H2610" t="s">
        <v>115</v>
      </c>
      <c r="AU2610"/>
      <c r="AV2610"/>
      <c r="AW2610"/>
      <c r="AY2610"/>
      <c r="AZ2610"/>
      <c r="BA2610"/>
      <c r="BB2610"/>
      <c r="BC2610"/>
      <c r="BD2610"/>
    </row>
    <row r="2611" spans="1:166" x14ac:dyDescent="0.25">
      <c r="B2611" t="s">
        <v>293</v>
      </c>
      <c r="C2611" s="26">
        <v>39735</v>
      </c>
      <c r="F2611" t="s">
        <v>287</v>
      </c>
      <c r="G2611">
        <v>0</v>
      </c>
      <c r="H2611" t="s">
        <v>115</v>
      </c>
      <c r="AU2611"/>
      <c r="AV2611"/>
      <c r="AW2611"/>
      <c r="AY2611"/>
      <c r="AZ2611"/>
      <c r="BA2611"/>
      <c r="BB2611"/>
      <c r="BC2611"/>
      <c r="BD2611"/>
    </row>
    <row r="2612" spans="1:166" x14ac:dyDescent="0.25">
      <c r="B2612" t="s">
        <v>294</v>
      </c>
      <c r="C2612" s="26">
        <v>39735</v>
      </c>
      <c r="F2612" t="s">
        <v>287</v>
      </c>
      <c r="G2612">
        <v>0</v>
      </c>
      <c r="H2612" t="s">
        <v>115</v>
      </c>
      <c r="AU2612"/>
      <c r="AV2612"/>
      <c r="AW2612"/>
      <c r="AY2612"/>
      <c r="AZ2612"/>
      <c r="BA2612"/>
      <c r="BB2612"/>
      <c r="BC2612"/>
      <c r="BD2612"/>
    </row>
    <row r="2613" spans="1:166" x14ac:dyDescent="0.25">
      <c r="B2613" t="s">
        <v>295</v>
      </c>
      <c r="C2613" s="26">
        <v>39735</v>
      </c>
      <c r="F2613" t="s">
        <v>287</v>
      </c>
      <c r="G2613">
        <v>0</v>
      </c>
      <c r="H2613" t="s">
        <v>115</v>
      </c>
      <c r="AU2613"/>
      <c r="AV2613"/>
      <c r="AW2613"/>
      <c r="AY2613"/>
      <c r="AZ2613"/>
      <c r="BA2613"/>
      <c r="BB2613"/>
      <c r="BC2613"/>
      <c r="BD2613"/>
    </row>
    <row r="2614" spans="1:166" x14ac:dyDescent="0.25">
      <c r="B2614" t="s">
        <v>296</v>
      </c>
      <c r="C2614" s="26">
        <v>39735</v>
      </c>
      <c r="F2614" t="s">
        <v>287</v>
      </c>
      <c r="G2614">
        <v>0</v>
      </c>
      <c r="H2614" t="s">
        <v>115</v>
      </c>
      <c r="AU2614"/>
      <c r="AV2614"/>
      <c r="AW2614"/>
      <c r="AY2614"/>
      <c r="AZ2614"/>
      <c r="BA2614"/>
      <c r="BB2614"/>
      <c r="BC2614"/>
      <c r="BD2614"/>
    </row>
    <row r="2615" spans="1:166" x14ac:dyDescent="0.25">
      <c r="B2615" t="s">
        <v>292</v>
      </c>
      <c r="C2615" s="26">
        <v>39741</v>
      </c>
      <c r="F2615" t="s">
        <v>88</v>
      </c>
      <c r="G2615">
        <v>6</v>
      </c>
      <c r="H2615" t="s">
        <v>115</v>
      </c>
      <c r="AU2615"/>
      <c r="AV2615"/>
      <c r="AW2615"/>
      <c r="AY2615"/>
      <c r="AZ2615"/>
      <c r="BA2615"/>
      <c r="BB2615"/>
      <c r="BC2615"/>
      <c r="BD2615"/>
    </row>
    <row r="2616" spans="1:166" x14ac:dyDescent="0.25">
      <c r="B2616" t="s">
        <v>293</v>
      </c>
      <c r="C2616" s="26">
        <v>39741</v>
      </c>
      <c r="F2616" t="s">
        <v>88</v>
      </c>
      <c r="G2616">
        <v>6</v>
      </c>
      <c r="H2616" t="s">
        <v>115</v>
      </c>
      <c r="AU2616"/>
      <c r="AV2616"/>
      <c r="AW2616"/>
      <c r="AY2616"/>
      <c r="AZ2616"/>
      <c r="BA2616"/>
      <c r="BB2616"/>
      <c r="BC2616"/>
      <c r="BD2616"/>
    </row>
    <row r="2617" spans="1:166" x14ac:dyDescent="0.25">
      <c r="B2617" t="s">
        <v>294</v>
      </c>
      <c r="C2617" s="26">
        <v>39741</v>
      </c>
      <c r="F2617" t="s">
        <v>88</v>
      </c>
      <c r="G2617">
        <v>6</v>
      </c>
      <c r="H2617" t="s">
        <v>115</v>
      </c>
      <c r="AU2617"/>
      <c r="AV2617"/>
      <c r="AW2617"/>
      <c r="AY2617"/>
      <c r="AZ2617"/>
      <c r="BA2617"/>
      <c r="BB2617"/>
      <c r="BC2617"/>
      <c r="BD2617"/>
    </row>
    <row r="2618" spans="1:166" x14ac:dyDescent="0.25">
      <c r="B2618" t="s">
        <v>295</v>
      </c>
      <c r="C2618" s="26">
        <v>39741</v>
      </c>
      <c r="F2618" t="s">
        <v>88</v>
      </c>
      <c r="G2618">
        <v>6</v>
      </c>
      <c r="H2618" t="s">
        <v>115</v>
      </c>
      <c r="AU2618"/>
      <c r="AV2618"/>
      <c r="AW2618"/>
      <c r="AY2618"/>
      <c r="AZ2618"/>
      <c r="BA2618"/>
      <c r="BB2618"/>
      <c r="BC2618"/>
      <c r="BD2618"/>
    </row>
    <row r="2619" spans="1:166" x14ac:dyDescent="0.25">
      <c r="B2619" t="s">
        <v>296</v>
      </c>
      <c r="C2619" s="26">
        <v>39741</v>
      </c>
      <c r="F2619" t="s">
        <v>88</v>
      </c>
      <c r="G2619">
        <v>6</v>
      </c>
      <c r="H2619" t="s">
        <v>115</v>
      </c>
      <c r="AU2619"/>
      <c r="AV2619"/>
      <c r="AW2619"/>
      <c r="AY2619"/>
      <c r="AZ2619"/>
      <c r="BA2619"/>
      <c r="BB2619"/>
      <c r="BC2619"/>
      <c r="BD2619"/>
    </row>
    <row r="2620" spans="1:166" x14ac:dyDescent="0.25">
      <c r="B2620" t="s">
        <v>292</v>
      </c>
      <c r="C2620" s="26">
        <v>39785</v>
      </c>
      <c r="G2620">
        <v>50</v>
      </c>
      <c r="H2620" t="s">
        <v>115</v>
      </c>
      <c r="M2620">
        <v>234.8</v>
      </c>
      <c r="N2620">
        <v>9.36</v>
      </c>
      <c r="AU2620"/>
      <c r="AV2620"/>
      <c r="AW2620"/>
      <c r="AY2620"/>
      <c r="AZ2620"/>
      <c r="BA2620"/>
      <c r="BB2620"/>
      <c r="BC2620"/>
      <c r="BD2620"/>
    </row>
    <row r="2621" spans="1:166" x14ac:dyDescent="0.25">
      <c r="B2621" t="s">
        <v>293</v>
      </c>
      <c r="C2621" s="26">
        <v>39785</v>
      </c>
      <c r="G2621">
        <v>50</v>
      </c>
      <c r="H2621" t="s">
        <v>115</v>
      </c>
      <c r="M2621">
        <v>234.8</v>
      </c>
      <c r="N2621">
        <v>9.36</v>
      </c>
      <c r="AU2621"/>
      <c r="AV2621"/>
      <c r="AW2621"/>
      <c r="AY2621"/>
      <c r="AZ2621"/>
      <c r="BA2621"/>
      <c r="BB2621"/>
      <c r="BC2621"/>
      <c r="BD2621"/>
    </row>
    <row r="2622" spans="1:166" x14ac:dyDescent="0.25">
      <c r="B2622" t="s">
        <v>294</v>
      </c>
      <c r="C2622" s="26">
        <v>39785</v>
      </c>
      <c r="G2622">
        <v>50</v>
      </c>
      <c r="H2622" t="s">
        <v>115</v>
      </c>
      <c r="M2622">
        <v>234.8</v>
      </c>
      <c r="N2622">
        <v>9.36</v>
      </c>
      <c r="AU2622"/>
      <c r="AV2622"/>
      <c r="AW2622"/>
      <c r="AY2622"/>
      <c r="AZ2622"/>
      <c r="BA2622"/>
      <c r="BB2622"/>
      <c r="BC2622"/>
      <c r="BD2622"/>
    </row>
    <row r="2623" spans="1:166" x14ac:dyDescent="0.25">
      <c r="B2623" t="s">
        <v>295</v>
      </c>
      <c r="C2623" s="26">
        <v>39785</v>
      </c>
      <c r="G2623">
        <v>50</v>
      </c>
      <c r="H2623" t="s">
        <v>115</v>
      </c>
      <c r="M2623">
        <v>234.8</v>
      </c>
      <c r="N2623">
        <v>9.36</v>
      </c>
      <c r="AU2623"/>
      <c r="AV2623"/>
      <c r="AW2623"/>
      <c r="AY2623"/>
      <c r="AZ2623"/>
      <c r="BA2623"/>
      <c r="BB2623"/>
      <c r="BC2623"/>
      <c r="BD2623"/>
    </row>
    <row r="2624" spans="1:166" x14ac:dyDescent="0.25">
      <c r="B2624" t="s">
        <v>296</v>
      </c>
      <c r="C2624" s="26">
        <v>39785</v>
      </c>
      <c r="G2624">
        <v>50</v>
      </c>
      <c r="H2624" t="s">
        <v>115</v>
      </c>
      <c r="M2624">
        <v>234.8</v>
      </c>
      <c r="N2624">
        <v>9.36</v>
      </c>
      <c r="AU2624"/>
      <c r="AV2624"/>
      <c r="AW2624"/>
      <c r="AY2624"/>
      <c r="AZ2624"/>
      <c r="BA2624"/>
      <c r="BB2624"/>
      <c r="BC2624"/>
      <c r="BD2624"/>
    </row>
    <row r="2625" spans="2:56" x14ac:dyDescent="0.25">
      <c r="B2625" t="s">
        <v>292</v>
      </c>
      <c r="C2625" s="26">
        <v>39792</v>
      </c>
      <c r="G2625">
        <v>57</v>
      </c>
      <c r="H2625" t="s">
        <v>115</v>
      </c>
      <c r="M2625">
        <v>328.40000000000003</v>
      </c>
      <c r="N2625">
        <v>11.84</v>
      </c>
      <c r="AU2625"/>
      <c r="AV2625"/>
      <c r="AW2625"/>
      <c r="AY2625"/>
      <c r="AZ2625"/>
      <c r="BA2625"/>
      <c r="BB2625"/>
      <c r="BC2625"/>
      <c r="BD2625"/>
    </row>
    <row r="2626" spans="2:56" x14ac:dyDescent="0.25">
      <c r="B2626" t="s">
        <v>293</v>
      </c>
      <c r="C2626" s="26">
        <v>39792</v>
      </c>
      <c r="G2626">
        <v>57</v>
      </c>
      <c r="H2626" t="s">
        <v>115</v>
      </c>
      <c r="M2626">
        <v>328.40000000000003</v>
      </c>
      <c r="N2626">
        <v>11.84</v>
      </c>
      <c r="AU2626"/>
      <c r="AV2626"/>
      <c r="AW2626"/>
      <c r="AY2626"/>
      <c r="AZ2626"/>
      <c r="BA2626"/>
      <c r="BB2626"/>
      <c r="BC2626"/>
      <c r="BD2626"/>
    </row>
    <row r="2627" spans="2:56" x14ac:dyDescent="0.25">
      <c r="B2627" t="s">
        <v>294</v>
      </c>
      <c r="C2627" s="26">
        <v>39792</v>
      </c>
      <c r="G2627">
        <v>57</v>
      </c>
      <c r="H2627" t="s">
        <v>115</v>
      </c>
      <c r="M2627">
        <v>328.40000000000003</v>
      </c>
      <c r="N2627">
        <v>11.84</v>
      </c>
      <c r="AU2627"/>
      <c r="AV2627"/>
      <c r="AW2627"/>
      <c r="AY2627"/>
      <c r="AZ2627"/>
      <c r="BA2627"/>
      <c r="BB2627"/>
      <c r="BC2627"/>
      <c r="BD2627"/>
    </row>
    <row r="2628" spans="2:56" x14ac:dyDescent="0.25">
      <c r="B2628" t="s">
        <v>295</v>
      </c>
      <c r="C2628" s="26">
        <v>39792</v>
      </c>
      <c r="G2628">
        <v>57</v>
      </c>
      <c r="H2628" t="s">
        <v>115</v>
      </c>
      <c r="M2628">
        <v>328.40000000000003</v>
      </c>
      <c r="N2628">
        <v>11.84</v>
      </c>
      <c r="AU2628"/>
      <c r="AV2628"/>
      <c r="AW2628"/>
      <c r="AY2628"/>
      <c r="AZ2628"/>
      <c r="BA2628"/>
      <c r="BB2628"/>
      <c r="BC2628"/>
      <c r="BD2628"/>
    </row>
    <row r="2629" spans="2:56" x14ac:dyDescent="0.25">
      <c r="B2629" t="s">
        <v>296</v>
      </c>
      <c r="C2629" s="26">
        <v>39792</v>
      </c>
      <c r="G2629">
        <v>57</v>
      </c>
      <c r="H2629" t="s">
        <v>115</v>
      </c>
      <c r="M2629">
        <v>328.40000000000003</v>
      </c>
      <c r="N2629">
        <v>11.84</v>
      </c>
      <c r="AU2629"/>
      <c r="AV2629"/>
      <c r="AW2629"/>
      <c r="AY2629"/>
      <c r="AZ2629"/>
      <c r="BA2629"/>
      <c r="BB2629"/>
      <c r="BC2629"/>
      <c r="BD2629"/>
    </row>
    <row r="2630" spans="2:56" x14ac:dyDescent="0.25">
      <c r="B2630" t="s">
        <v>292</v>
      </c>
      <c r="C2630" s="26">
        <v>39799</v>
      </c>
      <c r="G2630">
        <v>64</v>
      </c>
      <c r="H2630" t="s">
        <v>115</v>
      </c>
      <c r="M2630">
        <v>394.79999999999899</v>
      </c>
      <c r="N2630">
        <v>13.08</v>
      </c>
      <c r="AU2630"/>
      <c r="AV2630"/>
      <c r="AW2630"/>
      <c r="AY2630"/>
      <c r="AZ2630"/>
      <c r="BA2630"/>
      <c r="BB2630"/>
      <c r="BC2630"/>
      <c r="BD2630"/>
    </row>
    <row r="2631" spans="2:56" x14ac:dyDescent="0.25">
      <c r="B2631" t="s">
        <v>293</v>
      </c>
      <c r="C2631" s="26">
        <v>39799</v>
      </c>
      <c r="G2631">
        <v>64</v>
      </c>
      <c r="H2631" t="s">
        <v>115</v>
      </c>
      <c r="M2631">
        <v>396.4</v>
      </c>
      <c r="N2631">
        <v>13.16</v>
      </c>
      <c r="AU2631"/>
      <c r="AV2631"/>
      <c r="AW2631"/>
      <c r="AY2631"/>
      <c r="AZ2631"/>
      <c r="BA2631"/>
      <c r="BB2631"/>
      <c r="BC2631"/>
      <c r="BD2631"/>
    </row>
    <row r="2632" spans="2:56" x14ac:dyDescent="0.25">
      <c r="B2632" t="s">
        <v>294</v>
      </c>
      <c r="C2632" s="26">
        <v>39799</v>
      </c>
      <c r="G2632">
        <v>64</v>
      </c>
      <c r="H2632" t="s">
        <v>115</v>
      </c>
      <c r="M2632">
        <v>414.4</v>
      </c>
      <c r="N2632">
        <v>13.56</v>
      </c>
      <c r="AU2632"/>
      <c r="AV2632"/>
      <c r="AW2632"/>
      <c r="AY2632"/>
      <c r="AZ2632"/>
      <c r="BA2632"/>
      <c r="BB2632"/>
      <c r="BC2632"/>
      <c r="BD2632"/>
    </row>
    <row r="2633" spans="2:56" x14ac:dyDescent="0.25">
      <c r="B2633" t="s">
        <v>295</v>
      </c>
      <c r="C2633" s="26">
        <v>39799</v>
      </c>
      <c r="G2633">
        <v>64</v>
      </c>
      <c r="H2633" t="s">
        <v>115</v>
      </c>
      <c r="M2633">
        <v>420.79999999999995</v>
      </c>
      <c r="N2633">
        <v>13.48</v>
      </c>
      <c r="AU2633"/>
      <c r="AV2633"/>
      <c r="AW2633"/>
      <c r="AY2633"/>
      <c r="AZ2633"/>
      <c r="BA2633"/>
      <c r="BB2633"/>
      <c r="BC2633"/>
      <c r="BD2633"/>
    </row>
    <row r="2634" spans="2:56" x14ac:dyDescent="0.25">
      <c r="B2634" t="s">
        <v>296</v>
      </c>
      <c r="C2634" s="26">
        <v>39799</v>
      </c>
      <c r="G2634">
        <v>64</v>
      </c>
      <c r="H2634" t="s">
        <v>115</v>
      </c>
      <c r="M2634">
        <v>438.8</v>
      </c>
      <c r="N2634">
        <v>13.4</v>
      </c>
      <c r="AU2634"/>
      <c r="AV2634"/>
      <c r="AW2634"/>
      <c r="AY2634"/>
      <c r="AZ2634"/>
      <c r="BA2634"/>
      <c r="BB2634"/>
      <c r="BC2634"/>
      <c r="BD2634"/>
    </row>
    <row r="2635" spans="2:56" x14ac:dyDescent="0.25">
      <c r="B2635" t="s">
        <v>292</v>
      </c>
      <c r="C2635" s="26">
        <v>39806</v>
      </c>
      <c r="G2635">
        <v>71</v>
      </c>
      <c r="H2635" t="s">
        <v>115</v>
      </c>
      <c r="M2635">
        <v>478.40000000000003</v>
      </c>
      <c r="N2635">
        <v>15.2</v>
      </c>
      <c r="AU2635"/>
      <c r="AV2635"/>
      <c r="AW2635"/>
      <c r="AY2635"/>
      <c r="AZ2635"/>
      <c r="BA2635"/>
      <c r="BB2635"/>
      <c r="BC2635"/>
      <c r="BD2635"/>
    </row>
    <row r="2636" spans="2:56" x14ac:dyDescent="0.25">
      <c r="B2636" t="s">
        <v>293</v>
      </c>
      <c r="C2636" s="26">
        <v>39806</v>
      </c>
      <c r="G2636">
        <v>71</v>
      </c>
      <c r="H2636" t="s">
        <v>115</v>
      </c>
      <c r="M2636">
        <v>495.20000000000005</v>
      </c>
      <c r="N2636">
        <v>15.32</v>
      </c>
      <c r="AU2636"/>
      <c r="AV2636"/>
      <c r="AW2636"/>
      <c r="AY2636"/>
      <c r="AZ2636"/>
      <c r="BA2636"/>
      <c r="BB2636"/>
      <c r="BC2636"/>
      <c r="BD2636"/>
    </row>
    <row r="2637" spans="2:56" x14ac:dyDescent="0.25">
      <c r="B2637" t="s">
        <v>294</v>
      </c>
      <c r="C2637" s="26">
        <v>39806</v>
      </c>
      <c r="G2637">
        <v>71</v>
      </c>
      <c r="H2637" t="s">
        <v>115</v>
      </c>
      <c r="M2637">
        <v>522.79999999999995</v>
      </c>
      <c r="N2637">
        <v>15.68</v>
      </c>
      <c r="AU2637"/>
      <c r="AV2637"/>
      <c r="AW2637"/>
      <c r="AY2637"/>
      <c r="AZ2637"/>
      <c r="BA2637"/>
      <c r="BB2637"/>
      <c r="BC2637"/>
      <c r="BD2637"/>
    </row>
    <row r="2638" spans="2:56" x14ac:dyDescent="0.25">
      <c r="B2638" t="s">
        <v>295</v>
      </c>
      <c r="C2638" s="26">
        <v>39806</v>
      </c>
      <c r="G2638">
        <v>71</v>
      </c>
      <c r="H2638" t="s">
        <v>115</v>
      </c>
      <c r="M2638">
        <v>524.4</v>
      </c>
      <c r="N2638">
        <v>15.8</v>
      </c>
      <c r="AU2638"/>
      <c r="AV2638"/>
      <c r="AW2638"/>
      <c r="AY2638"/>
      <c r="AZ2638"/>
      <c r="BA2638"/>
      <c r="BB2638"/>
      <c r="BC2638"/>
      <c r="BD2638"/>
    </row>
    <row r="2639" spans="2:56" x14ac:dyDescent="0.25">
      <c r="B2639" t="s">
        <v>296</v>
      </c>
      <c r="C2639" s="26">
        <v>39806</v>
      </c>
      <c r="G2639">
        <v>71</v>
      </c>
      <c r="H2639" t="s">
        <v>115</v>
      </c>
      <c r="M2639">
        <v>565.20000000000005</v>
      </c>
      <c r="N2639">
        <v>15.96</v>
      </c>
      <c r="AU2639"/>
      <c r="AV2639"/>
      <c r="AW2639"/>
      <c r="AY2639"/>
      <c r="AZ2639"/>
      <c r="BA2639"/>
      <c r="BB2639"/>
      <c r="BC2639"/>
      <c r="BD2639"/>
    </row>
    <row r="2640" spans="2:56" x14ac:dyDescent="0.25">
      <c r="B2640" t="s">
        <v>292</v>
      </c>
      <c r="C2640" s="26">
        <v>39813</v>
      </c>
      <c r="G2640">
        <v>78</v>
      </c>
      <c r="H2640" t="s">
        <v>115</v>
      </c>
      <c r="M2640">
        <v>596</v>
      </c>
      <c r="N2640">
        <v>16.920000000000002</v>
      </c>
      <c r="AU2640"/>
      <c r="AV2640"/>
      <c r="AW2640"/>
      <c r="AY2640"/>
      <c r="AZ2640"/>
      <c r="BA2640"/>
      <c r="BB2640"/>
      <c r="BC2640"/>
      <c r="BD2640"/>
    </row>
    <row r="2641" spans="2:56" x14ac:dyDescent="0.25">
      <c r="B2641" t="s">
        <v>293</v>
      </c>
      <c r="C2641" s="26">
        <v>39813</v>
      </c>
      <c r="G2641">
        <v>78</v>
      </c>
      <c r="H2641" t="s">
        <v>115</v>
      </c>
      <c r="M2641">
        <v>631.19999999999993</v>
      </c>
      <c r="N2641">
        <v>17.379000000000001</v>
      </c>
      <c r="AU2641"/>
      <c r="AV2641"/>
      <c r="AW2641"/>
      <c r="AY2641"/>
      <c r="AZ2641"/>
      <c r="BA2641"/>
      <c r="BB2641"/>
      <c r="BC2641"/>
      <c r="BD2641"/>
    </row>
    <row r="2642" spans="2:56" x14ac:dyDescent="0.25">
      <c r="B2642" t="s">
        <v>294</v>
      </c>
      <c r="C2642" s="26">
        <v>39813</v>
      </c>
      <c r="G2642">
        <v>78</v>
      </c>
      <c r="H2642" t="s">
        <v>115</v>
      </c>
      <c r="M2642">
        <v>663.6</v>
      </c>
      <c r="N2642">
        <v>17.399999999999999</v>
      </c>
      <c r="AU2642"/>
      <c r="AV2642"/>
      <c r="AW2642"/>
      <c r="AY2642"/>
      <c r="AZ2642"/>
      <c r="BA2642"/>
      <c r="BB2642"/>
      <c r="BC2642"/>
      <c r="BD2642"/>
    </row>
    <row r="2643" spans="2:56" x14ac:dyDescent="0.25">
      <c r="B2643" t="s">
        <v>295</v>
      </c>
      <c r="C2643" s="26">
        <v>39813</v>
      </c>
      <c r="G2643">
        <v>78</v>
      </c>
      <c r="H2643" t="s">
        <v>115</v>
      </c>
      <c r="M2643">
        <v>677.6</v>
      </c>
      <c r="N2643">
        <v>17.68</v>
      </c>
      <c r="AU2643"/>
      <c r="AV2643"/>
      <c r="AW2643"/>
      <c r="AY2643"/>
      <c r="AZ2643"/>
      <c r="BA2643"/>
      <c r="BB2643"/>
      <c r="BC2643"/>
      <c r="BD2643"/>
    </row>
    <row r="2644" spans="2:56" x14ac:dyDescent="0.25">
      <c r="B2644" t="s">
        <v>296</v>
      </c>
      <c r="C2644" s="26">
        <v>39813</v>
      </c>
      <c r="G2644">
        <v>78</v>
      </c>
      <c r="H2644" t="s">
        <v>115</v>
      </c>
      <c r="M2644">
        <v>707.6</v>
      </c>
      <c r="N2644">
        <v>17.72</v>
      </c>
      <c r="AU2644"/>
      <c r="AV2644"/>
      <c r="AW2644"/>
      <c r="AY2644"/>
      <c r="AZ2644"/>
      <c r="BA2644"/>
      <c r="BB2644"/>
      <c r="BC2644"/>
      <c r="BD2644"/>
    </row>
    <row r="2645" spans="2:56" x14ac:dyDescent="0.25">
      <c r="B2645" t="s">
        <v>292</v>
      </c>
      <c r="C2645" s="26">
        <v>39821</v>
      </c>
      <c r="G2645">
        <v>86</v>
      </c>
      <c r="H2645" t="s">
        <v>115</v>
      </c>
      <c r="M2645">
        <v>735.99999999999898</v>
      </c>
      <c r="N2645">
        <v>18.399999999999999</v>
      </c>
      <c r="AU2645"/>
      <c r="AV2645"/>
      <c r="AW2645"/>
      <c r="AY2645"/>
      <c r="AZ2645"/>
      <c r="BA2645"/>
      <c r="BB2645"/>
      <c r="BC2645"/>
      <c r="BD2645"/>
    </row>
    <row r="2646" spans="2:56" x14ac:dyDescent="0.25">
      <c r="B2646" t="s">
        <v>293</v>
      </c>
      <c r="C2646" s="26">
        <v>39821</v>
      </c>
      <c r="G2646">
        <v>86</v>
      </c>
      <c r="H2646" t="s">
        <v>115</v>
      </c>
      <c r="M2646">
        <v>770.8</v>
      </c>
      <c r="N2646">
        <v>18.856999999999999</v>
      </c>
      <c r="AU2646"/>
      <c r="AV2646"/>
      <c r="AW2646"/>
      <c r="AY2646"/>
      <c r="AZ2646"/>
      <c r="BA2646"/>
      <c r="BB2646"/>
      <c r="BC2646"/>
      <c r="BD2646"/>
    </row>
    <row r="2647" spans="2:56" x14ac:dyDescent="0.25">
      <c r="B2647" t="s">
        <v>294</v>
      </c>
      <c r="C2647" s="26">
        <v>39821</v>
      </c>
      <c r="G2647">
        <v>86</v>
      </c>
      <c r="H2647" t="s">
        <v>115</v>
      </c>
      <c r="M2647">
        <v>826.4</v>
      </c>
      <c r="N2647">
        <v>19.28</v>
      </c>
      <c r="AU2647"/>
      <c r="AV2647"/>
      <c r="AW2647"/>
      <c r="AY2647"/>
      <c r="AZ2647"/>
      <c r="BA2647"/>
      <c r="BB2647"/>
      <c r="BC2647"/>
      <c r="BD2647"/>
    </row>
    <row r="2648" spans="2:56" x14ac:dyDescent="0.25">
      <c r="B2648" t="s">
        <v>295</v>
      </c>
      <c r="C2648" s="26">
        <v>39821</v>
      </c>
      <c r="G2648">
        <v>86</v>
      </c>
      <c r="H2648" t="s">
        <v>115</v>
      </c>
      <c r="M2648">
        <v>847.6</v>
      </c>
      <c r="N2648">
        <v>19.559999999999999</v>
      </c>
      <c r="AU2648"/>
      <c r="AV2648"/>
      <c r="AW2648"/>
      <c r="AY2648"/>
      <c r="AZ2648"/>
      <c r="BA2648"/>
      <c r="BB2648"/>
      <c r="BC2648"/>
      <c r="BD2648"/>
    </row>
    <row r="2649" spans="2:56" x14ac:dyDescent="0.25">
      <c r="B2649" t="s">
        <v>296</v>
      </c>
      <c r="C2649" s="26">
        <v>39821</v>
      </c>
      <c r="G2649">
        <v>86</v>
      </c>
      <c r="H2649" t="s">
        <v>115</v>
      </c>
      <c r="M2649">
        <v>905.99999999999898</v>
      </c>
      <c r="N2649">
        <v>19.760000000000002</v>
      </c>
      <c r="AU2649"/>
      <c r="AV2649"/>
      <c r="AW2649"/>
      <c r="AY2649"/>
      <c r="AZ2649"/>
      <c r="BA2649"/>
      <c r="BB2649"/>
      <c r="BC2649"/>
      <c r="BD2649"/>
    </row>
    <row r="2650" spans="2:56" x14ac:dyDescent="0.25">
      <c r="B2650" t="s">
        <v>292</v>
      </c>
      <c r="C2650" s="26">
        <v>39828</v>
      </c>
      <c r="G2650">
        <v>93</v>
      </c>
      <c r="H2650" t="s">
        <v>115</v>
      </c>
      <c r="M2650">
        <v>774</v>
      </c>
      <c r="N2650">
        <v>18.64</v>
      </c>
      <c r="AU2650"/>
      <c r="AV2650"/>
      <c r="AW2650"/>
      <c r="AY2650"/>
      <c r="AZ2650"/>
      <c r="BA2650"/>
      <c r="BB2650"/>
      <c r="BC2650"/>
      <c r="BD2650"/>
    </row>
    <row r="2651" spans="2:56" x14ac:dyDescent="0.25">
      <c r="B2651" t="s">
        <v>293</v>
      </c>
      <c r="C2651" s="26">
        <v>39828</v>
      </c>
      <c r="G2651">
        <v>93</v>
      </c>
      <c r="H2651" t="s">
        <v>115</v>
      </c>
      <c r="M2651">
        <v>830.8</v>
      </c>
      <c r="N2651">
        <v>19.292000000000002</v>
      </c>
      <c r="AU2651"/>
      <c r="AV2651"/>
      <c r="AW2651"/>
      <c r="AY2651"/>
      <c r="AZ2651"/>
      <c r="BA2651"/>
      <c r="BB2651"/>
      <c r="BC2651"/>
      <c r="BD2651"/>
    </row>
    <row r="2652" spans="2:56" x14ac:dyDescent="0.25">
      <c r="B2652" t="s">
        <v>294</v>
      </c>
      <c r="C2652" s="26">
        <v>39828</v>
      </c>
      <c r="G2652">
        <v>93</v>
      </c>
      <c r="H2652" t="s">
        <v>115</v>
      </c>
      <c r="M2652">
        <v>890</v>
      </c>
      <c r="N2652">
        <v>20.12</v>
      </c>
      <c r="AU2652"/>
      <c r="AV2652"/>
      <c r="AW2652"/>
      <c r="AY2652"/>
      <c r="AZ2652"/>
      <c r="BA2652"/>
      <c r="BB2652"/>
      <c r="BC2652"/>
      <c r="BD2652"/>
    </row>
    <row r="2653" spans="2:56" x14ac:dyDescent="0.25">
      <c r="B2653" t="s">
        <v>295</v>
      </c>
      <c r="C2653" s="26">
        <v>39828</v>
      </c>
      <c r="G2653">
        <v>93</v>
      </c>
      <c r="H2653" t="s">
        <v>115</v>
      </c>
      <c r="M2653">
        <v>952.8</v>
      </c>
      <c r="N2653">
        <v>20.8</v>
      </c>
      <c r="AU2653"/>
      <c r="AV2653"/>
      <c r="AW2653"/>
      <c r="AY2653"/>
      <c r="AZ2653"/>
      <c r="BA2653"/>
      <c r="BB2653"/>
      <c r="BC2653"/>
      <c r="BD2653"/>
    </row>
    <row r="2654" spans="2:56" x14ac:dyDescent="0.25">
      <c r="B2654" t="s">
        <v>296</v>
      </c>
      <c r="C2654" s="26">
        <v>39828</v>
      </c>
      <c r="G2654">
        <v>93</v>
      </c>
      <c r="H2654" t="s">
        <v>115</v>
      </c>
      <c r="M2654">
        <v>1023.6</v>
      </c>
      <c r="N2654">
        <v>20.92</v>
      </c>
      <c r="AU2654"/>
      <c r="AV2654"/>
      <c r="AW2654"/>
      <c r="AY2654"/>
      <c r="AZ2654"/>
      <c r="BA2654"/>
      <c r="BB2654"/>
      <c r="BC2654"/>
      <c r="BD2654"/>
    </row>
    <row r="2655" spans="2:56" x14ac:dyDescent="0.25">
      <c r="B2655" t="s">
        <v>292</v>
      </c>
      <c r="C2655" s="26">
        <v>39829</v>
      </c>
      <c r="F2655" t="s">
        <v>89</v>
      </c>
      <c r="G2655">
        <v>94</v>
      </c>
      <c r="H2655" t="s">
        <v>115</v>
      </c>
      <c r="AU2655"/>
      <c r="AV2655"/>
      <c r="AW2655"/>
      <c r="AY2655"/>
      <c r="AZ2655"/>
      <c r="BA2655"/>
      <c r="BB2655"/>
      <c r="BC2655"/>
      <c r="BD2655"/>
    </row>
    <row r="2656" spans="2:56" x14ac:dyDescent="0.25">
      <c r="B2656" t="s">
        <v>293</v>
      </c>
      <c r="C2656" s="26">
        <v>39830</v>
      </c>
      <c r="F2656" t="s">
        <v>89</v>
      </c>
      <c r="G2656">
        <v>95</v>
      </c>
      <c r="H2656" t="s">
        <v>115</v>
      </c>
      <c r="AU2656"/>
      <c r="AV2656"/>
      <c r="AW2656"/>
      <c r="AY2656"/>
      <c r="AZ2656"/>
      <c r="BA2656"/>
      <c r="BB2656"/>
      <c r="BC2656"/>
      <c r="BD2656"/>
    </row>
    <row r="2657" spans="2:56" x14ac:dyDescent="0.25">
      <c r="B2657" t="s">
        <v>294</v>
      </c>
      <c r="C2657" s="26">
        <v>39832</v>
      </c>
      <c r="F2657" t="s">
        <v>89</v>
      </c>
      <c r="G2657">
        <v>97</v>
      </c>
      <c r="H2657" t="s">
        <v>115</v>
      </c>
      <c r="AU2657"/>
      <c r="AV2657"/>
      <c r="AW2657"/>
      <c r="AY2657"/>
      <c r="AZ2657"/>
      <c r="BA2657"/>
      <c r="BB2657"/>
      <c r="BC2657"/>
      <c r="BD2657"/>
    </row>
    <row r="2658" spans="2:56" x14ac:dyDescent="0.25">
      <c r="B2658" t="s">
        <v>295</v>
      </c>
      <c r="C2658" s="26">
        <v>39834</v>
      </c>
      <c r="F2658" t="s">
        <v>89</v>
      </c>
      <c r="G2658">
        <v>99</v>
      </c>
      <c r="H2658" t="s">
        <v>115</v>
      </c>
      <c r="AU2658"/>
      <c r="AV2658"/>
      <c r="AW2658"/>
      <c r="AY2658"/>
      <c r="AZ2658"/>
      <c r="BA2658"/>
      <c r="BB2658"/>
      <c r="BC2658"/>
      <c r="BD2658"/>
    </row>
    <row r="2659" spans="2:56" x14ac:dyDescent="0.25">
      <c r="B2659" t="s">
        <v>296</v>
      </c>
      <c r="C2659" s="26">
        <v>39835</v>
      </c>
      <c r="F2659" t="s">
        <v>89</v>
      </c>
      <c r="G2659">
        <v>100</v>
      </c>
      <c r="H2659" t="s">
        <v>115</v>
      </c>
      <c r="AU2659"/>
      <c r="AV2659"/>
      <c r="AW2659"/>
      <c r="AY2659"/>
      <c r="AZ2659"/>
      <c r="BA2659"/>
      <c r="BB2659"/>
      <c r="BC2659"/>
      <c r="BD2659"/>
    </row>
    <row r="2660" spans="2:56" x14ac:dyDescent="0.25">
      <c r="B2660" t="s">
        <v>292</v>
      </c>
      <c r="C2660" s="26">
        <v>39836</v>
      </c>
      <c r="G2660">
        <v>101</v>
      </c>
      <c r="H2660" t="s">
        <v>115</v>
      </c>
      <c r="M2660">
        <v>768.40000000000009</v>
      </c>
      <c r="N2660">
        <v>18.440000000000001</v>
      </c>
      <c r="AU2660"/>
      <c r="AV2660"/>
      <c r="AW2660"/>
      <c r="AY2660"/>
      <c r="AZ2660"/>
      <c r="BA2660"/>
      <c r="BB2660"/>
      <c r="BC2660"/>
      <c r="BD2660"/>
    </row>
    <row r="2661" spans="2:56" x14ac:dyDescent="0.25">
      <c r="B2661" t="s">
        <v>293</v>
      </c>
      <c r="C2661" s="26">
        <v>39836</v>
      </c>
      <c r="G2661">
        <v>101</v>
      </c>
      <c r="H2661" t="s">
        <v>115</v>
      </c>
      <c r="M2661">
        <v>825.99999999999898</v>
      </c>
      <c r="N2661">
        <v>19.292000000000002</v>
      </c>
      <c r="AU2661"/>
      <c r="AV2661"/>
      <c r="AW2661"/>
      <c r="AY2661"/>
      <c r="AZ2661"/>
      <c r="BA2661"/>
      <c r="BB2661"/>
      <c r="BC2661"/>
      <c r="BD2661"/>
    </row>
    <row r="2662" spans="2:56" x14ac:dyDescent="0.25">
      <c r="B2662" t="s">
        <v>294</v>
      </c>
      <c r="C2662" s="26">
        <v>39836</v>
      </c>
      <c r="G2662">
        <v>101</v>
      </c>
      <c r="H2662" t="s">
        <v>115</v>
      </c>
      <c r="M2662">
        <v>909.2</v>
      </c>
      <c r="N2662">
        <v>20.440000000000001</v>
      </c>
      <c r="AU2662"/>
      <c r="AV2662"/>
      <c r="AW2662"/>
      <c r="AY2662"/>
      <c r="AZ2662"/>
      <c r="BA2662"/>
      <c r="BB2662"/>
      <c r="BC2662"/>
      <c r="BD2662"/>
    </row>
    <row r="2663" spans="2:56" x14ac:dyDescent="0.25">
      <c r="B2663" t="s">
        <v>295</v>
      </c>
      <c r="C2663" s="26">
        <v>39836</v>
      </c>
      <c r="G2663">
        <v>101</v>
      </c>
      <c r="H2663" t="s">
        <v>115</v>
      </c>
      <c r="M2663">
        <v>1006</v>
      </c>
      <c r="N2663">
        <v>21.72</v>
      </c>
      <c r="AU2663"/>
      <c r="AV2663"/>
      <c r="AW2663"/>
      <c r="AY2663"/>
      <c r="AZ2663"/>
      <c r="BA2663"/>
      <c r="BB2663"/>
      <c r="BC2663"/>
      <c r="BD2663"/>
    </row>
    <row r="2664" spans="2:56" x14ac:dyDescent="0.25">
      <c r="B2664" t="s">
        <v>296</v>
      </c>
      <c r="C2664" s="26">
        <v>39836</v>
      </c>
      <c r="G2664">
        <v>101</v>
      </c>
      <c r="H2664" t="s">
        <v>115</v>
      </c>
      <c r="M2664">
        <v>1089.5999999999999</v>
      </c>
      <c r="N2664">
        <v>22.12</v>
      </c>
      <c r="AU2664"/>
      <c r="AV2664"/>
      <c r="AW2664"/>
      <c r="AY2664"/>
      <c r="AZ2664"/>
      <c r="BA2664"/>
      <c r="BB2664"/>
      <c r="BC2664"/>
      <c r="BD2664"/>
    </row>
    <row r="2665" spans="2:56" x14ac:dyDescent="0.25">
      <c r="B2665" t="s">
        <v>292</v>
      </c>
      <c r="C2665" s="26">
        <v>39842</v>
      </c>
      <c r="G2665">
        <v>107</v>
      </c>
      <c r="H2665" t="s">
        <v>115</v>
      </c>
      <c r="M2665">
        <v>774.4</v>
      </c>
      <c r="N2665">
        <v>18.623000000000001</v>
      </c>
      <c r="AU2665"/>
      <c r="AV2665"/>
      <c r="AW2665"/>
      <c r="AY2665"/>
      <c r="AZ2665"/>
      <c r="BA2665"/>
      <c r="BB2665"/>
      <c r="BC2665"/>
      <c r="BD2665"/>
    </row>
    <row r="2666" spans="2:56" x14ac:dyDescent="0.25">
      <c r="B2666" t="s">
        <v>293</v>
      </c>
      <c r="C2666" s="26">
        <v>39842</v>
      </c>
      <c r="G2666">
        <v>107</v>
      </c>
      <c r="H2666" t="s">
        <v>115</v>
      </c>
      <c r="M2666">
        <v>847.4</v>
      </c>
      <c r="N2666">
        <v>20.073</v>
      </c>
      <c r="AU2666"/>
      <c r="AV2666"/>
      <c r="AW2666"/>
      <c r="AY2666"/>
      <c r="AZ2666"/>
      <c r="BA2666"/>
      <c r="BB2666"/>
      <c r="BC2666"/>
      <c r="BD2666"/>
    </row>
    <row r="2667" spans="2:56" x14ac:dyDescent="0.25">
      <c r="B2667" t="s">
        <v>294</v>
      </c>
      <c r="C2667" s="26">
        <v>39842</v>
      </c>
      <c r="G2667">
        <v>107</v>
      </c>
      <c r="H2667" t="s">
        <v>115</v>
      </c>
      <c r="M2667">
        <v>912.4</v>
      </c>
      <c r="N2667">
        <v>20.922999999999998</v>
      </c>
      <c r="AU2667"/>
      <c r="AV2667"/>
      <c r="AW2667"/>
      <c r="AY2667"/>
      <c r="AZ2667"/>
      <c r="BA2667"/>
      <c r="BB2667"/>
      <c r="BC2667"/>
      <c r="BD2667"/>
    </row>
    <row r="2668" spans="2:56" x14ac:dyDescent="0.25">
      <c r="B2668" t="s">
        <v>295</v>
      </c>
      <c r="C2668" s="26">
        <v>39842</v>
      </c>
      <c r="G2668">
        <v>107</v>
      </c>
      <c r="H2668" t="s">
        <v>115</v>
      </c>
      <c r="M2668">
        <v>1020</v>
      </c>
      <c r="N2668">
        <v>22.52</v>
      </c>
      <c r="AU2668"/>
      <c r="AV2668"/>
      <c r="AW2668"/>
      <c r="AY2668"/>
      <c r="AZ2668"/>
      <c r="BA2668"/>
      <c r="BB2668"/>
      <c r="BC2668"/>
      <c r="BD2668"/>
    </row>
    <row r="2669" spans="2:56" x14ac:dyDescent="0.25">
      <c r="B2669" t="s">
        <v>296</v>
      </c>
      <c r="C2669" s="26">
        <v>39842</v>
      </c>
      <c r="G2669">
        <v>107</v>
      </c>
      <c r="H2669" t="s">
        <v>115</v>
      </c>
      <c r="M2669">
        <v>1113.1999999999998</v>
      </c>
      <c r="N2669">
        <v>22.84</v>
      </c>
      <c r="AU2669"/>
      <c r="AV2669"/>
      <c r="AW2669"/>
      <c r="AY2669"/>
      <c r="AZ2669"/>
      <c r="BA2669"/>
      <c r="BB2669"/>
      <c r="BC2669"/>
      <c r="BD2669"/>
    </row>
    <row r="2670" spans="2:56" x14ac:dyDescent="0.25">
      <c r="B2670" t="s">
        <v>294</v>
      </c>
      <c r="C2670" s="26">
        <v>39849</v>
      </c>
      <c r="G2670">
        <v>114</v>
      </c>
      <c r="H2670" t="s">
        <v>115</v>
      </c>
      <c r="M2670">
        <v>925.6</v>
      </c>
      <c r="N2670">
        <v>20.6</v>
      </c>
      <c r="AU2670"/>
      <c r="AV2670"/>
      <c r="AW2670"/>
      <c r="AY2670"/>
      <c r="AZ2670"/>
      <c r="BA2670"/>
      <c r="BB2670"/>
      <c r="BC2670"/>
      <c r="BD2670"/>
    </row>
    <row r="2671" spans="2:56" x14ac:dyDescent="0.25">
      <c r="B2671" t="s">
        <v>295</v>
      </c>
      <c r="C2671" s="26">
        <v>39849</v>
      </c>
      <c r="G2671">
        <v>114</v>
      </c>
      <c r="H2671" t="s">
        <v>115</v>
      </c>
      <c r="M2671">
        <v>1018.4000000000001</v>
      </c>
      <c r="N2671">
        <v>21.92</v>
      </c>
      <c r="AU2671"/>
      <c r="AV2671"/>
      <c r="AW2671"/>
      <c r="AY2671"/>
      <c r="AZ2671"/>
      <c r="BA2671"/>
      <c r="BB2671"/>
      <c r="BC2671"/>
      <c r="BD2671"/>
    </row>
    <row r="2672" spans="2:56" x14ac:dyDescent="0.25">
      <c r="B2672" t="s">
        <v>296</v>
      </c>
      <c r="C2672" s="26">
        <v>39849</v>
      </c>
      <c r="G2672">
        <v>114</v>
      </c>
      <c r="H2672" t="s">
        <v>115</v>
      </c>
      <c r="M2672">
        <v>1100.4000000000001</v>
      </c>
      <c r="N2672">
        <v>22.8</v>
      </c>
      <c r="AU2672"/>
      <c r="AV2672"/>
      <c r="AW2672"/>
      <c r="AY2672"/>
      <c r="AZ2672"/>
      <c r="BA2672"/>
      <c r="BB2672"/>
      <c r="BC2672"/>
      <c r="BD2672"/>
    </row>
    <row r="2673" spans="2:56" x14ac:dyDescent="0.25">
      <c r="B2673" t="s">
        <v>295</v>
      </c>
      <c r="C2673" s="26">
        <v>39856</v>
      </c>
      <c r="G2673">
        <v>121</v>
      </c>
      <c r="H2673" t="s">
        <v>115</v>
      </c>
      <c r="M2673">
        <v>1019.5999999999999</v>
      </c>
      <c r="N2673">
        <v>22</v>
      </c>
      <c r="AU2673"/>
      <c r="AV2673"/>
      <c r="AW2673"/>
      <c r="AY2673"/>
      <c r="AZ2673"/>
      <c r="BA2673"/>
      <c r="BB2673"/>
      <c r="BC2673"/>
      <c r="BD2673"/>
    </row>
    <row r="2674" spans="2:56" x14ac:dyDescent="0.25">
      <c r="B2674" t="s">
        <v>296</v>
      </c>
      <c r="C2674" s="26">
        <v>39856</v>
      </c>
      <c r="G2674">
        <v>121</v>
      </c>
      <c r="H2674" t="s">
        <v>115</v>
      </c>
      <c r="M2674">
        <v>1104</v>
      </c>
      <c r="N2674">
        <v>22.44</v>
      </c>
      <c r="AU2674"/>
      <c r="AV2674"/>
      <c r="AW2674"/>
      <c r="AY2674"/>
      <c r="AZ2674"/>
      <c r="BA2674"/>
      <c r="BB2674"/>
      <c r="BC2674"/>
      <c r="BD2674"/>
    </row>
    <row r="2675" spans="2:56" x14ac:dyDescent="0.25">
      <c r="B2675" t="s">
        <v>292</v>
      </c>
      <c r="C2675" s="26">
        <v>39863</v>
      </c>
      <c r="F2675" t="s">
        <v>15</v>
      </c>
      <c r="G2675">
        <v>128</v>
      </c>
      <c r="H2675" t="s">
        <v>115</v>
      </c>
      <c r="AU2675"/>
      <c r="AV2675"/>
      <c r="AW2675"/>
      <c r="AY2675"/>
      <c r="AZ2675"/>
      <c r="BA2675"/>
      <c r="BB2675"/>
      <c r="BC2675"/>
      <c r="BD2675"/>
    </row>
    <row r="2676" spans="2:56" x14ac:dyDescent="0.25">
      <c r="B2676" t="s">
        <v>293</v>
      </c>
      <c r="C2676" s="26">
        <v>39870</v>
      </c>
      <c r="F2676" t="s">
        <v>15</v>
      </c>
      <c r="G2676">
        <v>135</v>
      </c>
      <c r="H2676" t="s">
        <v>115</v>
      </c>
      <c r="AU2676"/>
      <c r="AV2676"/>
      <c r="AW2676"/>
      <c r="AY2676"/>
      <c r="AZ2676"/>
      <c r="BA2676"/>
      <c r="BB2676"/>
      <c r="BC2676"/>
      <c r="BD2676"/>
    </row>
    <row r="2677" spans="2:56" x14ac:dyDescent="0.25">
      <c r="B2677" t="s">
        <v>294</v>
      </c>
      <c r="C2677" s="26">
        <v>39887</v>
      </c>
      <c r="F2677" t="s">
        <v>15</v>
      </c>
      <c r="G2677">
        <v>152</v>
      </c>
      <c r="H2677" t="s">
        <v>115</v>
      </c>
      <c r="AU2677"/>
      <c r="AV2677"/>
      <c r="AW2677"/>
      <c r="AY2677"/>
      <c r="AZ2677"/>
      <c r="BA2677"/>
      <c r="BB2677"/>
      <c r="BC2677"/>
      <c r="BD2677"/>
    </row>
    <row r="2678" spans="2:56" x14ac:dyDescent="0.25">
      <c r="B2678" t="s">
        <v>295</v>
      </c>
      <c r="C2678" s="26">
        <v>39895</v>
      </c>
      <c r="F2678" t="s">
        <v>15</v>
      </c>
      <c r="G2678">
        <v>160</v>
      </c>
      <c r="H2678" t="s">
        <v>115</v>
      </c>
      <c r="AU2678"/>
      <c r="AV2678"/>
      <c r="AW2678"/>
      <c r="AY2678"/>
      <c r="AZ2678"/>
      <c r="BA2678"/>
      <c r="BB2678"/>
      <c r="BC2678"/>
      <c r="BD2678"/>
    </row>
    <row r="2679" spans="2:56" x14ac:dyDescent="0.25">
      <c r="B2679" t="s">
        <v>296</v>
      </c>
      <c r="C2679" s="26">
        <v>39896</v>
      </c>
      <c r="F2679" t="s">
        <v>15</v>
      </c>
      <c r="G2679">
        <v>161</v>
      </c>
      <c r="H2679" t="s">
        <v>115</v>
      </c>
      <c r="AU2679"/>
      <c r="AV2679"/>
      <c r="AW2679"/>
      <c r="AY2679"/>
      <c r="AZ2679"/>
      <c r="BA2679"/>
      <c r="BB2679"/>
      <c r="BC2679"/>
      <c r="BD2679"/>
    </row>
    <row r="2680" spans="2:56" x14ac:dyDescent="0.25">
      <c r="B2680" t="s">
        <v>292</v>
      </c>
      <c r="C2680" s="26">
        <v>39896</v>
      </c>
      <c r="F2680" t="s">
        <v>297</v>
      </c>
      <c r="G2680">
        <v>161</v>
      </c>
      <c r="H2680" t="s">
        <v>115</v>
      </c>
      <c r="AU2680"/>
      <c r="AV2680"/>
      <c r="AW2680"/>
      <c r="AY2680"/>
      <c r="AZ2680"/>
      <c r="BA2680"/>
      <c r="BB2680"/>
      <c r="BC2680"/>
      <c r="BD2680"/>
    </row>
    <row r="2681" spans="2:56" x14ac:dyDescent="0.25">
      <c r="B2681" t="s">
        <v>293</v>
      </c>
      <c r="C2681" s="26">
        <v>39896</v>
      </c>
      <c r="F2681" t="s">
        <v>297</v>
      </c>
      <c r="G2681">
        <v>161</v>
      </c>
      <c r="H2681" t="s">
        <v>115</v>
      </c>
      <c r="AU2681"/>
      <c r="AV2681"/>
      <c r="AW2681"/>
      <c r="AY2681"/>
      <c r="AZ2681"/>
      <c r="BA2681"/>
      <c r="BB2681"/>
      <c r="BC2681"/>
      <c r="BD2681"/>
    </row>
    <row r="2682" spans="2:56" x14ac:dyDescent="0.25">
      <c r="B2682" t="s">
        <v>294</v>
      </c>
      <c r="C2682" s="26">
        <v>39896</v>
      </c>
      <c r="F2682" t="s">
        <v>297</v>
      </c>
      <c r="G2682">
        <v>161</v>
      </c>
      <c r="H2682" t="s">
        <v>115</v>
      </c>
      <c r="AU2682"/>
      <c r="AV2682"/>
      <c r="AW2682"/>
      <c r="AY2682"/>
      <c r="AZ2682"/>
      <c r="BA2682"/>
      <c r="BB2682"/>
      <c r="BC2682"/>
      <c r="BD2682"/>
    </row>
    <row r="2683" spans="2:56" x14ac:dyDescent="0.25">
      <c r="B2683" t="s">
        <v>295</v>
      </c>
      <c r="C2683" s="26">
        <v>39896</v>
      </c>
      <c r="F2683" t="s">
        <v>297</v>
      </c>
      <c r="G2683">
        <v>161</v>
      </c>
      <c r="H2683" t="s">
        <v>115</v>
      </c>
      <c r="AU2683"/>
      <c r="AV2683"/>
      <c r="AW2683"/>
      <c r="AY2683"/>
      <c r="AZ2683"/>
      <c r="BA2683"/>
      <c r="BB2683"/>
      <c r="BC2683"/>
      <c r="BD2683"/>
    </row>
    <row r="2684" spans="2:56" x14ac:dyDescent="0.25">
      <c r="B2684" t="s">
        <v>296</v>
      </c>
      <c r="C2684" s="26">
        <v>39896</v>
      </c>
      <c r="F2684" t="s">
        <v>297</v>
      </c>
      <c r="G2684">
        <v>161</v>
      </c>
      <c r="H2684" t="s">
        <v>115</v>
      </c>
      <c r="AU2684"/>
      <c r="AV2684"/>
      <c r="AW2684"/>
      <c r="AY2684"/>
      <c r="AZ2684"/>
      <c r="BA2684"/>
      <c r="BB2684"/>
      <c r="BC2684"/>
      <c r="BD2684"/>
    </row>
    <row r="2685" spans="2:56" x14ac:dyDescent="0.25">
      <c r="B2685" t="s">
        <v>292</v>
      </c>
      <c r="C2685" s="26">
        <v>39897</v>
      </c>
      <c r="F2685" t="s">
        <v>18</v>
      </c>
      <c r="G2685">
        <v>162</v>
      </c>
      <c r="H2685" t="s">
        <v>115</v>
      </c>
      <c r="AU2685"/>
      <c r="AV2685"/>
      <c r="AW2685"/>
      <c r="AY2685"/>
      <c r="AZ2685"/>
      <c r="BA2685"/>
      <c r="BB2685"/>
      <c r="BC2685"/>
      <c r="BD2685"/>
    </row>
    <row r="2686" spans="2:56" x14ac:dyDescent="0.25">
      <c r="B2686" t="s">
        <v>293</v>
      </c>
      <c r="C2686" s="26">
        <v>39897</v>
      </c>
      <c r="F2686" t="s">
        <v>18</v>
      </c>
      <c r="G2686">
        <v>162</v>
      </c>
      <c r="H2686" t="s">
        <v>115</v>
      </c>
      <c r="AU2686"/>
      <c r="AV2686"/>
      <c r="AW2686"/>
      <c r="AY2686"/>
      <c r="AZ2686"/>
      <c r="BA2686"/>
      <c r="BB2686"/>
      <c r="BC2686"/>
      <c r="BD2686"/>
    </row>
    <row r="2687" spans="2:56" x14ac:dyDescent="0.25">
      <c r="B2687" t="s">
        <v>294</v>
      </c>
      <c r="C2687" s="26">
        <v>39897</v>
      </c>
      <c r="F2687" t="s">
        <v>18</v>
      </c>
      <c r="G2687">
        <v>162</v>
      </c>
      <c r="H2687" t="s">
        <v>115</v>
      </c>
      <c r="AU2687"/>
      <c r="AV2687"/>
      <c r="AW2687"/>
      <c r="AY2687"/>
      <c r="AZ2687"/>
      <c r="BA2687"/>
      <c r="BB2687"/>
      <c r="BC2687"/>
      <c r="BD2687"/>
    </row>
    <row r="2688" spans="2:56" x14ac:dyDescent="0.25">
      <c r="B2688" t="s">
        <v>295</v>
      </c>
      <c r="C2688" s="26">
        <v>39897</v>
      </c>
      <c r="F2688" t="s">
        <v>18</v>
      </c>
      <c r="G2688">
        <v>162</v>
      </c>
      <c r="H2688" t="s">
        <v>115</v>
      </c>
      <c r="AU2688"/>
      <c r="AV2688"/>
      <c r="AW2688"/>
      <c r="AY2688"/>
      <c r="AZ2688"/>
      <c r="BA2688"/>
      <c r="BB2688"/>
      <c r="BC2688"/>
      <c r="BD2688"/>
    </row>
    <row r="2689" spans="2:56" x14ac:dyDescent="0.25">
      <c r="B2689" t="s">
        <v>296</v>
      </c>
      <c r="C2689" s="26">
        <v>39897</v>
      </c>
      <c r="F2689" t="s">
        <v>18</v>
      </c>
      <c r="G2689">
        <v>162</v>
      </c>
      <c r="H2689" t="s">
        <v>115</v>
      </c>
      <c r="AU2689"/>
      <c r="AV2689"/>
      <c r="AW2689"/>
      <c r="AY2689"/>
      <c r="AZ2689"/>
      <c r="BA2689"/>
      <c r="BB2689"/>
      <c r="BC2689"/>
      <c r="BD2689"/>
    </row>
    <row r="2690" spans="2:56" x14ac:dyDescent="0.25">
      <c r="B2690" t="s">
        <v>292</v>
      </c>
      <c r="C2690" s="26"/>
      <c r="F2690" t="s">
        <v>12</v>
      </c>
      <c r="G2690" s="12"/>
      <c r="H2690" t="s">
        <v>115</v>
      </c>
      <c r="AU2690"/>
      <c r="AV2690"/>
      <c r="AW2690"/>
      <c r="AY2690"/>
      <c r="AZ2690"/>
      <c r="BA2690"/>
      <c r="BB2690"/>
      <c r="BC2690"/>
      <c r="BD2690"/>
    </row>
    <row r="2691" spans="2:56" x14ac:dyDescent="0.25">
      <c r="B2691" t="s">
        <v>293</v>
      </c>
      <c r="C2691" s="26"/>
      <c r="F2691" t="s">
        <v>12</v>
      </c>
      <c r="G2691" s="12"/>
      <c r="H2691" t="s">
        <v>115</v>
      </c>
      <c r="AU2691"/>
      <c r="AV2691"/>
      <c r="AW2691"/>
      <c r="AY2691"/>
      <c r="AZ2691"/>
      <c r="BA2691"/>
      <c r="BB2691"/>
      <c r="BC2691"/>
      <c r="BD2691"/>
    </row>
    <row r="2692" spans="2:56" x14ac:dyDescent="0.25">
      <c r="B2692" t="s">
        <v>294</v>
      </c>
      <c r="C2692" s="26"/>
      <c r="F2692" t="s">
        <v>12</v>
      </c>
      <c r="G2692" s="12"/>
      <c r="H2692" t="s">
        <v>115</v>
      </c>
      <c r="AU2692"/>
      <c r="AV2692"/>
      <c r="AW2692"/>
      <c r="AY2692"/>
      <c r="AZ2692"/>
      <c r="BA2692"/>
      <c r="BB2692"/>
      <c r="BC2692"/>
      <c r="BD2692"/>
    </row>
    <row r="2693" spans="2:56" x14ac:dyDescent="0.25">
      <c r="B2693" t="s">
        <v>295</v>
      </c>
      <c r="C2693" s="26"/>
      <c r="F2693" t="s">
        <v>12</v>
      </c>
      <c r="G2693" s="12"/>
      <c r="H2693" t="s">
        <v>115</v>
      </c>
      <c r="AU2693"/>
      <c r="AV2693"/>
      <c r="AW2693"/>
      <c r="AY2693"/>
      <c r="AZ2693"/>
      <c r="BA2693"/>
      <c r="BB2693"/>
      <c r="BC2693"/>
      <c r="BD2693"/>
    </row>
    <row r="2694" spans="2:56" x14ac:dyDescent="0.25">
      <c r="B2694" t="s">
        <v>296</v>
      </c>
      <c r="C2694" s="26"/>
      <c r="F2694" t="s">
        <v>12</v>
      </c>
      <c r="G2694" s="12"/>
      <c r="H2694" t="s">
        <v>115</v>
      </c>
      <c r="AU2694"/>
      <c r="AV2694"/>
      <c r="AW2694"/>
      <c r="AY2694"/>
      <c r="AZ2694"/>
      <c r="BA2694"/>
      <c r="BB2694"/>
      <c r="BC2694"/>
      <c r="BD2694"/>
    </row>
    <row r="2695" spans="2:56" x14ac:dyDescent="0.25">
      <c r="B2695" t="s">
        <v>292</v>
      </c>
      <c r="C2695" s="26"/>
      <c r="F2695" t="s">
        <v>13</v>
      </c>
      <c r="G2695" s="12"/>
      <c r="H2695" t="s">
        <v>115</v>
      </c>
      <c r="AU2695"/>
      <c r="AV2695"/>
      <c r="AW2695"/>
      <c r="AY2695"/>
      <c r="AZ2695"/>
      <c r="BA2695"/>
      <c r="BB2695"/>
      <c r="BC2695"/>
      <c r="BD2695"/>
    </row>
    <row r="2696" spans="2:56" x14ac:dyDescent="0.25">
      <c r="B2696" t="s">
        <v>293</v>
      </c>
      <c r="C2696" s="26"/>
      <c r="F2696" t="s">
        <v>13</v>
      </c>
      <c r="G2696" s="12"/>
      <c r="H2696" t="s">
        <v>115</v>
      </c>
      <c r="AU2696"/>
      <c r="AV2696"/>
      <c r="AW2696"/>
      <c r="AY2696"/>
      <c r="AZ2696"/>
      <c r="BA2696"/>
      <c r="BB2696"/>
      <c r="BC2696"/>
      <c r="BD2696"/>
    </row>
    <row r="2697" spans="2:56" x14ac:dyDescent="0.25">
      <c r="B2697" t="s">
        <v>294</v>
      </c>
      <c r="C2697" s="26"/>
      <c r="F2697" t="s">
        <v>13</v>
      </c>
      <c r="G2697" s="12"/>
      <c r="H2697" t="s">
        <v>115</v>
      </c>
      <c r="AU2697"/>
      <c r="AV2697"/>
      <c r="AW2697"/>
      <c r="AY2697"/>
      <c r="AZ2697"/>
      <c r="BA2697"/>
      <c r="BB2697"/>
      <c r="BC2697"/>
      <c r="BD2697"/>
    </row>
    <row r="2698" spans="2:56" x14ac:dyDescent="0.25">
      <c r="B2698" t="s">
        <v>295</v>
      </c>
      <c r="C2698" s="26"/>
      <c r="F2698" t="s">
        <v>13</v>
      </c>
      <c r="G2698" s="12"/>
      <c r="H2698" t="s">
        <v>115</v>
      </c>
      <c r="AU2698"/>
      <c r="AV2698"/>
      <c r="AW2698"/>
      <c r="AY2698"/>
      <c r="AZ2698"/>
      <c r="BA2698"/>
      <c r="BB2698"/>
      <c r="BC2698"/>
      <c r="BD2698"/>
    </row>
    <row r="2699" spans="2:56" x14ac:dyDescent="0.25">
      <c r="B2699" t="s">
        <v>296</v>
      </c>
      <c r="C2699" s="26"/>
      <c r="F2699" t="s">
        <v>13</v>
      </c>
      <c r="G2699" s="12"/>
      <c r="H2699" t="s">
        <v>115</v>
      </c>
      <c r="AU2699"/>
      <c r="AV2699"/>
      <c r="AW2699"/>
      <c r="AY2699"/>
      <c r="AZ2699"/>
      <c r="BA2699"/>
      <c r="BB2699"/>
      <c r="BC2699"/>
      <c r="BD2699"/>
    </row>
    <row r="2700" spans="2:56" x14ac:dyDescent="0.25">
      <c r="B2700" t="s">
        <v>292</v>
      </c>
      <c r="C2700" s="26"/>
      <c r="F2700" t="s">
        <v>14</v>
      </c>
      <c r="G2700" s="12"/>
      <c r="H2700" t="s">
        <v>115</v>
      </c>
      <c r="AU2700"/>
      <c r="AV2700"/>
      <c r="AW2700"/>
      <c r="AY2700"/>
      <c r="AZ2700"/>
      <c r="BA2700"/>
      <c r="BB2700"/>
      <c r="BC2700"/>
      <c r="BD2700"/>
    </row>
    <row r="2701" spans="2:56" x14ac:dyDescent="0.25">
      <c r="B2701" t="s">
        <v>293</v>
      </c>
      <c r="C2701" s="26"/>
      <c r="F2701" t="s">
        <v>14</v>
      </c>
      <c r="G2701" s="12"/>
      <c r="H2701" t="s">
        <v>115</v>
      </c>
      <c r="AU2701"/>
      <c r="AV2701"/>
      <c r="AW2701"/>
      <c r="AY2701"/>
      <c r="AZ2701"/>
      <c r="BA2701"/>
      <c r="BB2701"/>
      <c r="BC2701"/>
      <c r="BD2701"/>
    </row>
    <row r="2702" spans="2:56" x14ac:dyDescent="0.25">
      <c r="B2702" t="s">
        <v>294</v>
      </c>
      <c r="C2702" s="26"/>
      <c r="F2702" t="s">
        <v>14</v>
      </c>
      <c r="G2702" s="12"/>
      <c r="H2702" t="s">
        <v>115</v>
      </c>
      <c r="AU2702"/>
      <c r="AV2702"/>
      <c r="AW2702"/>
      <c r="AY2702"/>
      <c r="AZ2702"/>
      <c r="BA2702"/>
      <c r="BB2702"/>
      <c r="BC2702"/>
      <c r="BD2702"/>
    </row>
    <row r="2703" spans="2:56" x14ac:dyDescent="0.25">
      <c r="B2703" t="s">
        <v>295</v>
      </c>
      <c r="C2703" s="26"/>
      <c r="F2703" t="s">
        <v>14</v>
      </c>
      <c r="G2703" s="12"/>
      <c r="H2703" t="s">
        <v>115</v>
      </c>
      <c r="AU2703"/>
      <c r="AV2703"/>
      <c r="AW2703"/>
      <c r="AY2703"/>
      <c r="AZ2703"/>
      <c r="BA2703"/>
      <c r="BB2703"/>
      <c r="BC2703"/>
      <c r="BD2703"/>
    </row>
    <row r="2704" spans="2:56" x14ac:dyDescent="0.25">
      <c r="B2704" t="s">
        <v>296</v>
      </c>
      <c r="C2704" s="26"/>
      <c r="F2704" t="s">
        <v>14</v>
      </c>
      <c r="G2704" s="12"/>
      <c r="H2704" t="s">
        <v>115</v>
      </c>
      <c r="AU2704"/>
      <c r="AV2704"/>
      <c r="AW2704"/>
      <c r="AY2704"/>
      <c r="AZ2704"/>
      <c r="BA2704"/>
      <c r="BB2704"/>
      <c r="BC2704"/>
      <c r="BD2704"/>
    </row>
  </sheetData>
  <autoFilter ref="A1:FJ2704" xr:uid="{C911DF83-7300-4B7A-8A42-16858D40307A}">
    <sortState xmlns:xlrd2="http://schemas.microsoft.com/office/spreadsheetml/2017/richdata2" ref="A2342:FJ2480">
      <sortCondition ref="A1:A2510"/>
    </sortState>
  </autoFilter>
  <sortState xmlns:xlrd2="http://schemas.microsoft.com/office/spreadsheetml/2017/richdata2" ref="A2:FJ2704">
    <sortCondition ref="A2:A2704"/>
    <sortCondition ref="G2:G270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2025-02-18T05:20:35Z</dcterms:modified>
</cp:coreProperties>
</file>